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gmdemirci\Desktop\SNA\NodeXL\Deprem\"/>
    </mc:Choice>
  </mc:AlternateContent>
  <bookViews>
    <workbookView xWindow="0" yWindow="0" windowWidth="12285" windowHeight="7035" activeTab="3"/>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C2" i="6" l="1"/>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4" i="7"/>
  <c r="B43" i="7"/>
  <c r="B46" i="7"/>
  <c r="B45" i="7"/>
  <c r="T45" i="7"/>
  <c r="T2" i="7"/>
  <c r="B114" i="7" l="1"/>
  <c r="B100" i="7"/>
  <c r="B86" i="7"/>
  <c r="B142" i="7"/>
  <c r="B128" i="7"/>
  <c r="B72" i="7"/>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<sst xmlns="http://schemas.openxmlformats.org/spreadsheetml/2006/main" count="43668" uniqueCount="15948">
  <si>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</si>
  <si>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</si>
  <si>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</si>
  <si>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</si>
  <si>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</si>
  <si>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</si>
  <si>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</si>
  <si>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</si>
  <si>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</si>
  <si>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</si>
  <si>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</si>
  <si>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</si>
  <si>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</si>
  <si>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</si>
  <si>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</si>
  <si>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</si>
  <si>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</si>
  <si>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</si>
  <si>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</si>
  <si>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</si>
  <si>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</si>
  <si>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</si>
  <si>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</si>
  <si>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</si>
  <si>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</si>
  <si>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</si>
  <si>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</si>
  <si>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</si>
  <si>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</si>
  <si>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</si>
  <si>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</si>
  <si>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</si>
  <si>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</si>
  <si>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</si>
  <si>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</si>
  <si>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</si>
  <si>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</si>
  <si>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</si>
  <si>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</si>
  <si>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</si>
  <si>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</si>
  <si>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</si>
  <si>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</si>
  <si>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</si>
  <si>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</si>
  <si>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</si>
  <si>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</si>
  <si>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</si>
  <si>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</si>
  <si>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</si>
  <si>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</si>
  <si>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</si>
  <si>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</si>
  <si>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</si>
  <si>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</si>
  <si>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</si>
  <si>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</si>
  <si>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</si>
  <si>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</si>
  <si>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</si>
  <si>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</si>
  <si>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</si>
  <si>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</si>
  <si>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</si>
  <si>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</si>
  <si>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</si>
  <si>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</si>
  <si>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</si>
  <si>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</si>
  <si>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</si>
  <si>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</si>
  <si>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</si>
  <si>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</si>
  <si>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</si>
  <si>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</si>
  <si>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</si>
  <si>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</si>
  <si>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</si>
  <si>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</si>
  <si>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</si>
  <si>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</si>
  <si>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</si>
  <si>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</si>
  <si>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</si>
  <si>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</si>
  <si>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</si>
  <si>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</si>
  <si>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</si>
  <si>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</si>
  <si>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</si>
  <si>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</si>
  <si>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</si>
  <si>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</si>
  <si>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</si>
  <si>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</si>
  <si>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</si>
  <si>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</si>
  <si>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</si>
  <si>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</si>
  <si>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</si>
  <si>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</si>
  <si>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</si>
  <si>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</si>
  <si>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</si>
  <si>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</si>
  <si>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</si>
  <si>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</si>
  <si>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</si>
  <si>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</si>
  <si>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</si>
  <si>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</si>
  <si>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</si>
  <si>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</si>
  <si>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</si>
  <si>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</si>
  <si>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</si>
  <si>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</si>
  <si>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</si>
  <si>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</si>
  <si>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</si>
  <si>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</si>
  <si>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</si>
  <si>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</si>
  <si>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</si>
  <si>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</si>
  <si>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</si>
  <si>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</si>
  <si>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</si>
  <si>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</si>
  <si>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</si>
  <si>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</si>
  <si>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</si>
  <si>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</si>
  <si>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</si>
  <si>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</si>
  <si>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</si>
  <si>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</si>
  <si>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</si>
  <si>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</si>
  <si>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</si>
  <si>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</si>
  <si>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</si>
  <si>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</si>
  <si>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</si>
  <si>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</si>
  <si>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</si>
  <si>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</si>
  <si>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</si>
  <si>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</si>
  <si>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</si>
  <si>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</si>
  <si>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</si>
  <si>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</si>
  <si>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</si>
  <si>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</si>
  <si>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</si>
  <si>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</si>
  <si>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</si>
  <si>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</si>
  <si>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</si>
  <si>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</si>
  <si>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</si>
  <si>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</si>
  <si>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</si>
  <si>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</si>
  <si>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</si>
  <si>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</si>
  <si>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</si>
  <si>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</si>
  <si>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</si>
  <si>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</si>
  <si>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</si>
  <si>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</si>
  <si>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</si>
  <si>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</si>
  <si>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</si>
  <si>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</si>
  <si>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</si>
  <si>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</si>
  <si>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</si>
  <si>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</si>
  <si>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</si>
  <si>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</si>
  <si>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</si>
  <si>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</si>
  <si>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</si>
  <si>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</si>
  <si>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</si>
  <si>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veysel_uzumcu</t>
  </si>
  <si>
    <t>aygenugur</t>
  </si>
  <si>
    <t>ersindeger2</t>
  </si>
  <si>
    <t>yambaxx</t>
  </si>
  <si>
    <t>ortabudala</t>
  </si>
  <si>
    <t>erkan58597958</t>
  </si>
  <si>
    <t>lıfel0uısave</t>
  </si>
  <si>
    <t>mmcelikel</t>
  </si>
  <si>
    <t>aysunnusya1</t>
  </si>
  <si>
    <t>ynscyln1010</t>
  </si>
  <si>
    <t>uyuzserseri</t>
  </si>
  <si>
    <t>omergen11</t>
  </si>
  <si>
    <t>melikeedas</t>
  </si>
  <si>
    <t>donatgazi</t>
  </si>
  <si>
    <t>akbayrakcilem</t>
  </si>
  <si>
    <t>alpturac</t>
  </si>
  <si>
    <t>keremceea</t>
  </si>
  <si>
    <t>denizakt65</t>
  </si>
  <si>
    <t>upnkup</t>
  </si>
  <si>
    <t>aytekin19967196</t>
  </si>
  <si>
    <t>akursatoral</t>
  </si>
  <si>
    <t>zzgr_zgr</t>
  </si>
  <si>
    <t>brsgulmez</t>
  </si>
  <si>
    <t>mertemay</t>
  </si>
  <si>
    <t>bagcbir</t>
  </si>
  <si>
    <t>basaksecen</t>
  </si>
  <si>
    <t>retweetfadil</t>
  </si>
  <si>
    <t>aut26aut</t>
  </si>
  <si>
    <t>aalk32843067</t>
  </si>
  <si>
    <t>tamer0571</t>
  </si>
  <si>
    <t>medeniusul</t>
  </si>
  <si>
    <t>serdal_uruc</t>
  </si>
  <si>
    <t>yns84343042</t>
  </si>
  <si>
    <t>ozayban</t>
  </si>
  <si>
    <t>mucellatugrul</t>
  </si>
  <si>
    <t>isostar75</t>
  </si>
  <si>
    <t>korsan1923</t>
  </si>
  <si>
    <t>44tmr</t>
  </si>
  <si>
    <t>stailontano</t>
  </si>
  <si>
    <t>armagan34403953</t>
  </si>
  <si>
    <t>aydinemincan</t>
  </si>
  <si>
    <t>zeynebka_</t>
  </si>
  <si>
    <t>yamannayhann</t>
  </si>
  <si>
    <t>ercan_42_rte</t>
  </si>
  <si>
    <t>sennagumus</t>
  </si>
  <si>
    <t>tanerturkay</t>
  </si>
  <si>
    <t>dryagci</t>
  </si>
  <si>
    <t>toprak_mim</t>
  </si>
  <si>
    <t>raptomia</t>
  </si>
  <si>
    <t>adilerthesab</t>
  </si>
  <si>
    <t>gulebilirimhaha</t>
  </si>
  <si>
    <t>romantikesinti</t>
  </si>
  <si>
    <t>minasungu</t>
  </si>
  <si>
    <t>bisevilemedik</t>
  </si>
  <si>
    <t>bomontiblog</t>
  </si>
  <si>
    <t>celofe23</t>
  </si>
  <si>
    <t>aybukekiriilmis</t>
  </si>
  <si>
    <t>sadecezulal</t>
  </si>
  <si>
    <t>tumbfact</t>
  </si>
  <si>
    <t>kalemdenkale</t>
  </si>
  <si>
    <t>kimbumelike1</t>
  </si>
  <si>
    <t>deryaalty</t>
  </si>
  <si>
    <t>yenimedya00</t>
  </si>
  <si>
    <t>mavismavi07</t>
  </si>
  <si>
    <t>zehraakoc_</t>
  </si>
  <si>
    <t>denizkara_06</t>
  </si>
  <si>
    <t>mavi__siir</t>
  </si>
  <si>
    <t>dediki_34</t>
  </si>
  <si>
    <t>bu_dava_hak</t>
  </si>
  <si>
    <t>jokerrr_rt</t>
  </si>
  <si>
    <t>cansuaktas240</t>
  </si>
  <si>
    <t>hazretitwitt</t>
  </si>
  <si>
    <t>retweetvapuru</t>
  </si>
  <si>
    <t>birminikpika</t>
  </si>
  <si>
    <t>banucum_rt</t>
  </si>
  <si>
    <t>trakyalion1905</t>
  </si>
  <si>
    <t>mavi55767146</t>
  </si>
  <si>
    <t>adam_rt_atar</t>
  </si>
  <si>
    <t>cemalsureyadize</t>
  </si>
  <si>
    <t>retweetgemisi</t>
  </si>
  <si>
    <t>rukiye64954278</t>
  </si>
  <si>
    <t>miraclewoman20</t>
  </si>
  <si>
    <t>yavuz51007359</t>
  </si>
  <si>
    <t>ve_leyl</t>
  </si>
  <si>
    <t>d_r_y_82</t>
  </si>
  <si>
    <t>eyt_cin</t>
  </si>
  <si>
    <t>i_k_b_a_l</t>
  </si>
  <si>
    <t>fener27gfb</t>
  </si>
  <si>
    <t>simaybaygn</t>
  </si>
  <si>
    <t>hakankerimhamdi</t>
  </si>
  <si>
    <t>5kapseli3</t>
  </si>
  <si>
    <t>mymediabx</t>
  </si>
  <si>
    <t>erdog4ns4koglu</t>
  </si>
  <si>
    <t>ademdum94931677</t>
  </si>
  <si>
    <t>yagmurgursogut</t>
  </si>
  <si>
    <t>haberkuliss</t>
  </si>
  <si>
    <t>cengizatak7</t>
  </si>
  <si>
    <t>forcething</t>
  </si>
  <si>
    <t>rzaycel3</t>
  </si>
  <si>
    <t>yasin_teoman</t>
  </si>
  <si>
    <t>anaforss</t>
  </si>
  <si>
    <t>eniyisiaynen</t>
  </si>
  <si>
    <t>__koliva5</t>
  </si>
  <si>
    <t>iyldrmm</t>
  </si>
  <si>
    <t>bradypus001</t>
  </si>
  <si>
    <t>ozerozcimen</t>
  </si>
  <si>
    <t>bianet_org</t>
  </si>
  <si>
    <t>bulamiyorumya</t>
  </si>
  <si>
    <t>islamoglua</t>
  </si>
  <si>
    <t>sigortagundem</t>
  </si>
  <si>
    <t>ugonultas25</t>
  </si>
  <si>
    <t>vedaat5</t>
  </si>
  <si>
    <t>calamity69</t>
  </si>
  <si>
    <t>emreyavuz1907</t>
  </si>
  <si>
    <t>karatasbulentde</t>
  </si>
  <si>
    <t>gulcan24338014</t>
  </si>
  <si>
    <t>filizarslanistc</t>
  </si>
  <si>
    <t>aslankral344</t>
  </si>
  <si>
    <t>sukanmine</t>
  </si>
  <si>
    <t>lusburak</t>
  </si>
  <si>
    <t>arzu70378281</t>
  </si>
  <si>
    <t>aıbrahimyalcin</t>
  </si>
  <si>
    <t>dilekizgi</t>
  </si>
  <si>
    <t>nc91244095</t>
  </si>
  <si>
    <t>sonfasobukucu</t>
  </si>
  <si>
    <t>ebusena571</t>
  </si>
  <si>
    <t>__mihman__</t>
  </si>
  <si>
    <t>hashus1099</t>
  </si>
  <si>
    <t>frkersn</t>
  </si>
  <si>
    <t>byhn39078834</t>
  </si>
  <si>
    <t>mustafasavran14</t>
  </si>
  <si>
    <t>bokunucikarma</t>
  </si>
  <si>
    <t>guvenkamac</t>
  </si>
  <si>
    <t>mehmetoksz27</t>
  </si>
  <si>
    <t>darkphobiaa</t>
  </si>
  <si>
    <t>ephesus_univ</t>
  </si>
  <si>
    <t>ekremvergili6</t>
  </si>
  <si>
    <t>ferhaty90238831</t>
  </si>
  <si>
    <t>gulokanigul73</t>
  </si>
  <si>
    <t>gunesyakut</t>
  </si>
  <si>
    <t>yusufdede38</t>
  </si>
  <si>
    <t>ferdkaza1</t>
  </si>
  <si>
    <t>giyas54</t>
  </si>
  <si>
    <t>gulbanugy</t>
  </si>
  <si>
    <t>ilyadaksk</t>
  </si>
  <si>
    <t>defrimm53</t>
  </si>
  <si>
    <t>fb0934</t>
  </si>
  <si>
    <t>tcfbfbfbkalp</t>
  </si>
  <si>
    <t>demiraluluboy</t>
  </si>
  <si>
    <t>setokaina</t>
  </si>
  <si>
    <t>sciencehex</t>
  </si>
  <si>
    <t>baranemreer</t>
  </si>
  <si>
    <t>unverdituncay</t>
  </si>
  <si>
    <t>refiyese</t>
  </si>
  <si>
    <t>aort_abi</t>
  </si>
  <si>
    <t>waldorfmuppet1</t>
  </si>
  <si>
    <t>faatihtamer</t>
  </si>
  <si>
    <t>fs4yin</t>
  </si>
  <si>
    <t>ridvanyildi</t>
  </si>
  <si>
    <t>mete_gullu</t>
  </si>
  <si>
    <t>tunaevli</t>
  </si>
  <si>
    <t>mucait43</t>
  </si>
  <si>
    <t>patan_28</t>
  </si>
  <si>
    <t>necmıye65</t>
  </si>
  <si>
    <t>zasuman</t>
  </si>
  <si>
    <t>unserbahn</t>
  </si>
  <si>
    <t>burcuulus1</t>
  </si>
  <si>
    <t>mami587_eyt_eyt</t>
  </si>
  <si>
    <t>joseph_3300</t>
  </si>
  <si>
    <t>gulljonathan1</t>
  </si>
  <si>
    <t>onuryilmaz1903</t>
  </si>
  <si>
    <t>hamurab20388347</t>
  </si>
  <si>
    <t>alantirikci</t>
  </si>
  <si>
    <t>grkem57388053</t>
  </si>
  <si>
    <t>besersasaradsli</t>
  </si>
  <si>
    <t>grn1604</t>
  </si>
  <si>
    <t>gulerarslan8181</t>
  </si>
  <si>
    <t>avukatjan</t>
  </si>
  <si>
    <t>asevincligil</t>
  </si>
  <si>
    <t>freeforza</t>
  </si>
  <si>
    <t>gokboru070</t>
  </si>
  <si>
    <t>hasturksadiye</t>
  </si>
  <si>
    <t>ahmetarifoglu2</t>
  </si>
  <si>
    <t>haradin_</t>
  </si>
  <si>
    <t>siyahmanifesto</t>
  </si>
  <si>
    <t>hasanzekic</t>
  </si>
  <si>
    <t>is____o</t>
  </si>
  <si>
    <t>trapyese</t>
  </si>
  <si>
    <t>ahmetburakreis</t>
  </si>
  <si>
    <t>1957dali</t>
  </si>
  <si>
    <t>nazuyanik</t>
  </si>
  <si>
    <t>ismailcemelemen</t>
  </si>
  <si>
    <t>yilmazeraybasti</t>
  </si>
  <si>
    <t>ergundolek1</t>
  </si>
  <si>
    <t>husrandurdu</t>
  </si>
  <si>
    <t>sidarece</t>
  </si>
  <si>
    <t>bahatutar</t>
  </si>
  <si>
    <t>yunusozgumus</t>
  </si>
  <si>
    <t>byhector3</t>
  </si>
  <si>
    <t>mehmety80098153</t>
  </si>
  <si>
    <t>batuuhannnnn</t>
  </si>
  <si>
    <t>ilvurur</t>
  </si>
  <si>
    <t>duvesimali</t>
  </si>
  <si>
    <t>haberler</t>
  </si>
  <si>
    <t>kemal_rt3</t>
  </si>
  <si>
    <t>aycanemar</t>
  </si>
  <si>
    <t>ertetikp</t>
  </si>
  <si>
    <t>halkcbaskan</t>
  </si>
  <si>
    <t>gercekler63</t>
  </si>
  <si>
    <t>cingirklisaat</t>
  </si>
  <si>
    <t>karakus_ayla</t>
  </si>
  <si>
    <t>oznurbsr</t>
  </si>
  <si>
    <t>eefsun</t>
  </si>
  <si>
    <t>supersinko</t>
  </si>
  <si>
    <t>eavci10</t>
  </si>
  <si>
    <t>usyinn</t>
  </si>
  <si>
    <t>ballilokmayiz</t>
  </si>
  <si>
    <t>pnargul5</t>
  </si>
  <si>
    <t>habibe87912339</t>
  </si>
  <si>
    <t>isotunca</t>
  </si>
  <si>
    <t>asimsek5807</t>
  </si>
  <si>
    <t>gkhnkaraduman</t>
  </si>
  <si>
    <t>halukkaptan571</t>
  </si>
  <si>
    <t>taambesus</t>
  </si>
  <si>
    <t>altunsoyleyla</t>
  </si>
  <si>
    <t>gulhansacc</t>
  </si>
  <si>
    <t>_foodsloverss</t>
  </si>
  <si>
    <t>tulum_hayri</t>
  </si>
  <si>
    <t>yavuztrcn</t>
  </si>
  <si>
    <t>fidan_hakaner</t>
  </si>
  <si>
    <t>ozaymakar</t>
  </si>
  <si>
    <t>mimararti</t>
  </si>
  <si>
    <t>yldrmustfa</t>
  </si>
  <si>
    <t>zeynepzonguldak</t>
  </si>
  <si>
    <t>mustafa25051</t>
  </si>
  <si>
    <t>ismail_umay</t>
  </si>
  <si>
    <t>budakyavuz</t>
  </si>
  <si>
    <t>bakir54</t>
  </si>
  <si>
    <t>orhune</t>
  </si>
  <si>
    <t>esinalacaa</t>
  </si>
  <si>
    <t>sevda__er</t>
  </si>
  <si>
    <t>yksel37726202</t>
  </si>
  <si>
    <t>birsenim1919</t>
  </si>
  <si>
    <t>nadidegursess</t>
  </si>
  <si>
    <t>cigdosca</t>
  </si>
  <si>
    <t>ufukocal35</t>
  </si>
  <si>
    <t>ayekocaolu7</t>
  </si>
  <si>
    <t>lutfiyeoztrk</t>
  </si>
  <si>
    <t>dilekculculoglu</t>
  </si>
  <si>
    <t>jongorgel</t>
  </si>
  <si>
    <t>ktaskin70</t>
  </si>
  <si>
    <t>sevintaskiran</t>
  </si>
  <si>
    <t>kcc45521638</t>
  </si>
  <si>
    <t>hatisyildirim</t>
  </si>
  <si>
    <t>fiyonk_cilek</t>
  </si>
  <si>
    <t>tahadmr25</t>
  </si>
  <si>
    <t>mehmetalisaygi6</t>
  </si>
  <si>
    <t>kadrikose</t>
  </si>
  <si>
    <t>hakany71</t>
  </si>
  <si>
    <t>busekirkoc</t>
  </si>
  <si>
    <t>devecihukuk</t>
  </si>
  <si>
    <t>halukarslan67</t>
  </si>
  <si>
    <t>saliho24549914</t>
  </si>
  <si>
    <t>cihanpolat1923</t>
  </si>
  <si>
    <t>umtcik</t>
  </si>
  <si>
    <t>sonay_ingrit</t>
  </si>
  <si>
    <t>dirrenincce</t>
  </si>
  <si>
    <t>celaltoparlakli</t>
  </si>
  <si>
    <t>blodiebowie</t>
  </si>
  <si>
    <t>turgay20081976</t>
  </si>
  <si>
    <t>selcukumut1</t>
  </si>
  <si>
    <t>meltemguzelordu</t>
  </si>
  <si>
    <t>tatasomer</t>
  </si>
  <si>
    <t>kemal_rt4</t>
  </si>
  <si>
    <t>kmuratbaynal</t>
  </si>
  <si>
    <t>can_y_can</t>
  </si>
  <si>
    <t>evolkanc</t>
  </si>
  <si>
    <t>payitaht31</t>
  </si>
  <si>
    <t>avibrahimbulut</t>
  </si>
  <si>
    <t>semihevliyaolu</t>
  </si>
  <si>
    <t>gulay_oneri</t>
  </si>
  <si>
    <t>papatyalidusler</t>
  </si>
  <si>
    <t>ylmaz35027805</t>
  </si>
  <si>
    <t>didemmkorucu</t>
  </si>
  <si>
    <t>gulgun53649621</t>
  </si>
  <si>
    <t>slowlyswing54</t>
  </si>
  <si>
    <t>burhansagsen</t>
  </si>
  <si>
    <t>canalicihan</t>
  </si>
  <si>
    <t>izzet_baskan</t>
  </si>
  <si>
    <t>isildikmenoglu</t>
  </si>
  <si>
    <t>duna51</t>
  </si>
  <si>
    <t>halilergun</t>
  </si>
  <si>
    <t>pollyanna4141</t>
  </si>
  <si>
    <t>boratrkmen</t>
  </si>
  <si>
    <t>__serkanozdemir</t>
  </si>
  <si>
    <t>nurayemekliogl1</t>
  </si>
  <si>
    <t>nsema29</t>
  </si>
  <si>
    <t>elif_akyldz1</t>
  </si>
  <si>
    <t>elifkorkutgirg2</t>
  </si>
  <si>
    <t>marie_fb</t>
  </si>
  <si>
    <t>limpidae34</t>
  </si>
  <si>
    <t>yprkhsngl</t>
  </si>
  <si>
    <t>zeki_2727</t>
  </si>
  <si>
    <t>hasansaribuga</t>
  </si>
  <si>
    <t>yuxel76</t>
  </si>
  <si>
    <t>masumses</t>
  </si>
  <si>
    <t>ozkankardes</t>
  </si>
  <si>
    <t>merol98</t>
  </si>
  <si>
    <t>sofyanli</t>
  </si>
  <si>
    <t>bekliyen_omer</t>
  </si>
  <si>
    <t>cihanbjkcarsi</t>
  </si>
  <si>
    <t>odmanasli</t>
  </si>
  <si>
    <t>m4sy4f</t>
  </si>
  <si>
    <t>kyzersuze</t>
  </si>
  <si>
    <t>mahiracemi</t>
  </si>
  <si>
    <t>kemal_rt5</t>
  </si>
  <si>
    <t>dramaparam</t>
  </si>
  <si>
    <t>zeynepsu61</t>
  </si>
  <si>
    <t>celikmchelik</t>
  </si>
  <si>
    <t>abihyt</t>
  </si>
  <si>
    <t>serpilbingr</t>
  </si>
  <si>
    <t>beritan122123</t>
  </si>
  <si>
    <t>tiginaray</t>
  </si>
  <si>
    <t>tbincan</t>
  </si>
  <si>
    <t>mcahitsayr1</t>
  </si>
  <si>
    <t>mgorkemyildiz</t>
  </si>
  <si>
    <t>gokcesensoy1</t>
  </si>
  <si>
    <t>4d580435ddd1429</t>
  </si>
  <si>
    <t>hakanemre2007</t>
  </si>
  <si>
    <t>gebzehaber41</t>
  </si>
  <si>
    <t>ysmınecrn</t>
  </si>
  <si>
    <t>bariskingir</t>
  </si>
  <si>
    <t>canmbaydemir3</t>
  </si>
  <si>
    <t>cag_tay</t>
  </si>
  <si>
    <t>erdoana70791948</t>
  </si>
  <si>
    <t>buffi2525</t>
  </si>
  <si>
    <t>filozofemirhan</t>
  </si>
  <si>
    <t>hasanfaruk_08</t>
  </si>
  <si>
    <t>ayguntarim84</t>
  </si>
  <si>
    <t>akkusersin57</t>
  </si>
  <si>
    <t>saykoss4</t>
  </si>
  <si>
    <t>kadri06945977</t>
  </si>
  <si>
    <t>aynuraltinkaya</t>
  </si>
  <si>
    <t>bedo_bedi</t>
  </si>
  <si>
    <t>eralpbayraktar</t>
  </si>
  <si>
    <t>sanemnazidil</t>
  </si>
  <si>
    <t>niyazignen</t>
  </si>
  <si>
    <t>nilglll</t>
  </si>
  <si>
    <t>ata_ruh</t>
  </si>
  <si>
    <t>ivanbelarus</t>
  </si>
  <si>
    <t>zeliha19362279</t>
  </si>
  <si>
    <t>eyt_salim</t>
  </si>
  <si>
    <t>olukseyit</t>
  </si>
  <si>
    <t>arslan__61</t>
  </si>
  <si>
    <t>aoronmercanson</t>
  </si>
  <si>
    <t>ahaktar</t>
  </si>
  <si>
    <t>zhl53573179</t>
  </si>
  <si>
    <t>elifarslangur</t>
  </si>
  <si>
    <t>gngrdalas</t>
  </si>
  <si>
    <t>ofluhoca61__</t>
  </si>
  <si>
    <t>astrologrosa</t>
  </si>
  <si>
    <t>duygu29648350</t>
  </si>
  <si>
    <t>ulkgun1</t>
  </si>
  <si>
    <t>irmaovagimoglu</t>
  </si>
  <si>
    <t>okur201</t>
  </si>
  <si>
    <t>suuralti0</t>
  </si>
  <si>
    <t>ccikov</t>
  </si>
  <si>
    <t>sasamirqafarov</t>
  </si>
  <si>
    <t>hulya_bengu</t>
  </si>
  <si>
    <t>wberk09</t>
  </si>
  <si>
    <t>ufuk72668</t>
  </si>
  <si>
    <t>cumhuriyetkdn</t>
  </si>
  <si>
    <t>alibabacan_1</t>
  </si>
  <si>
    <t>pisag0r85</t>
  </si>
  <si>
    <t>halkborazani</t>
  </si>
  <si>
    <t>kavurdbey</t>
  </si>
  <si>
    <t>canan14681089</t>
  </si>
  <si>
    <t>nurgulck</t>
  </si>
  <si>
    <t>babacanturan58</t>
  </si>
  <si>
    <t>esmayanik</t>
  </si>
  <si>
    <t>gul98775941</t>
  </si>
  <si>
    <t>swanpy</t>
  </si>
  <si>
    <t>lm_ergin</t>
  </si>
  <si>
    <t>demiray_asansor</t>
  </si>
  <si>
    <t>tahsin_ceylan</t>
  </si>
  <si>
    <t>rose94233168</t>
  </si>
  <si>
    <t>ayperi19608868</t>
  </si>
  <si>
    <t>aturanyigit</t>
  </si>
  <si>
    <t>ısilay_demir</t>
  </si>
  <si>
    <t>nilimsi</t>
  </si>
  <si>
    <t>tamerdalak</t>
  </si>
  <si>
    <t>whiteberlin36</t>
  </si>
  <si>
    <t>atilla_22</t>
  </si>
  <si>
    <t>akkayali3</t>
  </si>
  <si>
    <t>hep_sap_olan</t>
  </si>
  <si>
    <t>alirizats61ali</t>
  </si>
  <si>
    <t>comarseven</t>
  </si>
  <si>
    <t>brn_ny</t>
  </si>
  <si>
    <t>aysefasulya</t>
  </si>
  <si>
    <t>qokhanhva</t>
  </si>
  <si>
    <t>erman76erman</t>
  </si>
  <si>
    <t>aygul2372</t>
  </si>
  <si>
    <t>bizirgan</t>
  </si>
  <si>
    <t>ahmetya09494490</t>
  </si>
  <si>
    <t>ozlemavci70</t>
  </si>
  <si>
    <t>utopicia</t>
  </si>
  <si>
    <t>haticegrrr</t>
  </si>
  <si>
    <t>elifars42314493</t>
  </si>
  <si>
    <t>arslantokincan</t>
  </si>
  <si>
    <t>sakineaydinalp</t>
  </si>
  <si>
    <t>xawa73</t>
  </si>
  <si>
    <t>nzhks</t>
  </si>
  <si>
    <t>yumurta2000</t>
  </si>
  <si>
    <t>yilmazatabey2</t>
  </si>
  <si>
    <t>ufukdeirmenci9</t>
  </si>
  <si>
    <t>oftellioglu</t>
  </si>
  <si>
    <t>serhatyildiran</t>
  </si>
  <si>
    <t>adanac67</t>
  </si>
  <si>
    <t>canturk6034</t>
  </si>
  <si>
    <t>hayrettintimurt</t>
  </si>
  <si>
    <t>ilkbahar49</t>
  </si>
  <si>
    <t>bittigidiyo</t>
  </si>
  <si>
    <t>brart6</t>
  </si>
  <si>
    <t>akhgunerigoks</t>
  </si>
  <si>
    <t>mka_murat77</t>
  </si>
  <si>
    <t>ajanstarafsiz</t>
  </si>
  <si>
    <t>mehmetekremvar6</t>
  </si>
  <si>
    <t>celenk_sibel</t>
  </si>
  <si>
    <t>bysrpl</t>
  </si>
  <si>
    <t>mstf_bilgili</t>
  </si>
  <si>
    <t>hobladmaseansi</t>
  </si>
  <si>
    <t>hasretsa</t>
  </si>
  <si>
    <t>olmasa_mektubun</t>
  </si>
  <si>
    <t>gunerih2</t>
  </si>
  <si>
    <t>atasoner____</t>
  </si>
  <si>
    <t>butterfly649</t>
  </si>
  <si>
    <t>nenno5</t>
  </si>
  <si>
    <t>kutlulaika</t>
  </si>
  <si>
    <t>uurahn50979944</t>
  </si>
  <si>
    <t>rainandsea</t>
  </si>
  <si>
    <t>dostlar3347</t>
  </si>
  <si>
    <t>joker79880929</t>
  </si>
  <si>
    <t>ataolarslan</t>
  </si>
  <si>
    <t>siringalata</t>
  </si>
  <si>
    <t>ocakdantalip</t>
  </si>
  <si>
    <t>cilo011</t>
  </si>
  <si>
    <t>aradayazaroyle</t>
  </si>
  <si>
    <t>kladremzidonme1</t>
  </si>
  <si>
    <t>atanurbarut</t>
  </si>
  <si>
    <t>orhan_hasanoglu</t>
  </si>
  <si>
    <t>emir8muharrem</t>
  </si>
  <si>
    <t>safiyeavc8</t>
  </si>
  <si>
    <t>vdjh9lypve9endl</t>
  </si>
  <si>
    <t>okkesozeksi</t>
  </si>
  <si>
    <t>mbmavi61</t>
  </si>
  <si>
    <t>kokocanbooo</t>
  </si>
  <si>
    <t>26lafebesi26</t>
  </si>
  <si>
    <t>ozermelihh</t>
  </si>
  <si>
    <t>dytyunus</t>
  </si>
  <si>
    <t>abdulbakicoskn</t>
  </si>
  <si>
    <t>buyuk_gokhan</t>
  </si>
  <si>
    <t>muratyc42405782</t>
  </si>
  <si>
    <t>avfatmabenli</t>
  </si>
  <si>
    <t>hannandan</t>
  </si>
  <si>
    <t>voltran196</t>
  </si>
  <si>
    <t>slmnakyl</t>
  </si>
  <si>
    <t>uzaktabiryer</t>
  </si>
  <si>
    <t>hayberfatihi77</t>
  </si>
  <si>
    <t>yaban77074622</t>
  </si>
  <si>
    <t>ilaudavinci</t>
  </si>
  <si>
    <t>ziyafilik</t>
  </si>
  <si>
    <t>ozgur_karaduman</t>
  </si>
  <si>
    <t>aytkn32</t>
  </si>
  <si>
    <t>mahmut321</t>
  </si>
  <si>
    <t>nurdnkarapanir</t>
  </si>
  <si>
    <t>orta_dogulu</t>
  </si>
  <si>
    <t>irgali1</t>
  </si>
  <si>
    <t>mınıposta</t>
  </si>
  <si>
    <t>duzeol</t>
  </si>
  <si>
    <t>haticek33745715</t>
  </si>
  <si>
    <t>sevalgencoglu</t>
  </si>
  <si>
    <t>ziyagun23</t>
  </si>
  <si>
    <t>ogulcaanarslan</t>
  </si>
  <si>
    <t>turkish_agenda</t>
  </si>
  <si>
    <t>yaktrading</t>
  </si>
  <si>
    <t>sinan69309771</t>
  </si>
  <si>
    <t>fakir83830608</t>
  </si>
  <si>
    <t>yesil_sigorta</t>
  </si>
  <si>
    <t>ylmaz_caner</t>
  </si>
  <si>
    <t>binerbaris</t>
  </si>
  <si>
    <t>mirzatokpinar</t>
  </si>
  <si>
    <t>neriman1903bj</t>
  </si>
  <si>
    <t>hakanakyuz85</t>
  </si>
  <si>
    <t>vysl_gmsts_1299</t>
  </si>
  <si>
    <t>cgdskrk</t>
  </si>
  <si>
    <t>mcpekacar</t>
  </si>
  <si>
    <t>utkumdeniz</t>
  </si>
  <si>
    <t>ghostman1903</t>
  </si>
  <si>
    <t>__istanbul__34</t>
  </si>
  <si>
    <t>gursesgulumser</t>
  </si>
  <si>
    <t>denizi2011</t>
  </si>
  <si>
    <t>newbahar00</t>
  </si>
  <si>
    <t>avci_meral</t>
  </si>
  <si>
    <t>erikjoh69746851</t>
  </si>
  <si>
    <t>lkulac</t>
  </si>
  <si>
    <t>goro999</t>
  </si>
  <si>
    <t>eylem1221</t>
  </si>
  <si>
    <t>smailzb94922646</t>
  </si>
  <si>
    <t>turk_ulun4934</t>
  </si>
  <si>
    <t>haticeefkan</t>
  </si>
  <si>
    <t>ak55362771</t>
  </si>
  <si>
    <t>marxadam</t>
  </si>
  <si>
    <t>robin_hood1212</t>
  </si>
  <si>
    <t>sahtursigorta</t>
  </si>
  <si>
    <t>serdarsahinogıu</t>
  </si>
  <si>
    <t>yikik10545621</t>
  </si>
  <si>
    <t>mehmeteminselu1</t>
  </si>
  <si>
    <t>serkanozgoz</t>
  </si>
  <si>
    <t>tr_mentalist_tr</t>
  </si>
  <si>
    <t>adaaylis</t>
  </si>
  <si>
    <t>zal_mzal</t>
  </si>
  <si>
    <t>mb_rte</t>
  </si>
  <si>
    <t>imekoluppatlam1</t>
  </si>
  <si>
    <t>sonyolcuabbas</t>
  </si>
  <si>
    <t>polyannalar</t>
  </si>
  <si>
    <t>fidancetecioglu</t>
  </si>
  <si>
    <t>ersinkndr</t>
  </si>
  <si>
    <t>celalaydogan1</t>
  </si>
  <si>
    <t>eminecitir</t>
  </si>
  <si>
    <t>zcan43809267</t>
  </si>
  <si>
    <t>barbarossa_09</t>
  </si>
  <si>
    <t>ahu_kurklu</t>
  </si>
  <si>
    <t>ozguryasar2121</t>
  </si>
  <si>
    <t>maxxroyal0701</t>
  </si>
  <si>
    <t>emrealpks</t>
  </si>
  <si>
    <t>ademakb07986647</t>
  </si>
  <si>
    <t>ilkeatakan</t>
  </si>
  <si>
    <t>hyldrm1211</t>
  </si>
  <si>
    <t>turgayhoca2013</t>
  </si>
  <si>
    <t>adilekalkan3</t>
  </si>
  <si>
    <t>sefa09252986</t>
  </si>
  <si>
    <t>peker_azmi</t>
  </si>
  <si>
    <t>bernaersz</t>
  </si>
  <si>
    <t>stellaesterella</t>
  </si>
  <si>
    <t>serkan7753</t>
  </si>
  <si>
    <t>binargilesoyle</t>
  </si>
  <si>
    <t>onlibero6</t>
  </si>
  <si>
    <t>erol_yeliz</t>
  </si>
  <si>
    <t>kurtbrsen</t>
  </si>
  <si>
    <t>arzu_kutukculer</t>
  </si>
  <si>
    <t>moguz1961</t>
  </si>
  <si>
    <t>banudortok</t>
  </si>
  <si>
    <t>serkanzcan15</t>
  </si>
  <si>
    <t>etinayar3</t>
  </si>
  <si>
    <t>karlarerisin</t>
  </si>
  <si>
    <t>ermanbilgin</t>
  </si>
  <si>
    <t>m_atlgn</t>
  </si>
  <si>
    <t>oguzhanbaydur</t>
  </si>
  <si>
    <t>suvari3428</t>
  </si>
  <si>
    <t>haber3com</t>
  </si>
  <si>
    <t>erdemlizeynel35</t>
  </si>
  <si>
    <t>gurbuzumit</t>
  </si>
  <si>
    <t>o_zlm</t>
  </si>
  <si>
    <t>erdal_pertek</t>
  </si>
  <si>
    <t>sadksezgin8</t>
  </si>
  <si>
    <t>ercankidis</t>
  </si>
  <si>
    <t>pasabey89190986</t>
  </si>
  <si>
    <t>basaran_mavruk</t>
  </si>
  <si>
    <t>bernaanalizarti</t>
  </si>
  <si>
    <t>abulalper</t>
  </si>
  <si>
    <t>ozguncoban</t>
  </si>
  <si>
    <t>nurettnocak1</t>
  </si>
  <si>
    <t>ıornekal</t>
  </si>
  <si>
    <t>uyuzbela</t>
  </si>
  <si>
    <t>randomhorsejr</t>
  </si>
  <si>
    <t>istigna3</t>
  </si>
  <si>
    <t>ahmetzl51773545</t>
  </si>
  <si>
    <t>sevincerbirsen</t>
  </si>
  <si>
    <t>sevvaldagaynasi</t>
  </si>
  <si>
    <t>keklikkiranyld</t>
  </si>
  <si>
    <t>mustazafgenclik</t>
  </si>
  <si>
    <t>necmirt3359</t>
  </si>
  <si>
    <t>ssrreett</t>
  </si>
  <si>
    <t>ahlaakife_rte</t>
  </si>
  <si>
    <t>aydinonsoy</t>
  </si>
  <si>
    <t>emekcicigdem</t>
  </si>
  <si>
    <t>sgozdeaslan</t>
  </si>
  <si>
    <t>bilgiguctur74</t>
  </si>
  <si>
    <t>yeniakit</t>
  </si>
  <si>
    <t>karabayramcemil</t>
  </si>
  <si>
    <t>farzetkihaley</t>
  </si>
  <si>
    <t>buzfan</t>
  </si>
  <si>
    <t>deliyimkiben2rt</t>
  </si>
  <si>
    <t>ayline</t>
  </si>
  <si>
    <t>ylmzsz30</t>
  </si>
  <si>
    <t>sedef25657334</t>
  </si>
  <si>
    <t>egitmenbey</t>
  </si>
  <si>
    <t>ekinoxemlak</t>
  </si>
  <si>
    <t>stt2525</t>
  </si>
  <si>
    <t>denizsahin002</t>
  </si>
  <si>
    <t>bkmy7</t>
  </si>
  <si>
    <t>turk2981</t>
  </si>
  <si>
    <t>1881_kuvvacimka</t>
  </si>
  <si>
    <t>pscluleburgaz</t>
  </si>
  <si>
    <t>__darklight0</t>
  </si>
  <si>
    <t>raslanbaba</t>
  </si>
  <si>
    <t>aylatuna10</t>
  </si>
  <si>
    <t>nuri_genc1</t>
  </si>
  <si>
    <t>emryardimci</t>
  </si>
  <si>
    <t>unsal_tk</t>
  </si>
  <si>
    <t>accmcp</t>
  </si>
  <si>
    <t>kaptanevren</t>
  </si>
  <si>
    <t>damlayurr</t>
  </si>
  <si>
    <t>htcglnr</t>
  </si>
  <si>
    <t>ozguryilmaz25</t>
  </si>
  <si>
    <t>kenan86029305</t>
  </si>
  <si>
    <t>umut_tutal</t>
  </si>
  <si>
    <t>hatiicep</t>
  </si>
  <si>
    <t>arifkoca75</t>
  </si>
  <si>
    <t>nsiaaci</t>
  </si>
  <si>
    <t>hacer_hazem</t>
  </si>
  <si>
    <t>esezaies</t>
  </si>
  <si>
    <t>bold_pilot_22</t>
  </si>
  <si>
    <t>nejbakan</t>
  </si>
  <si>
    <t>tlinkl14</t>
  </si>
  <si>
    <t>nesebiahıskalı</t>
  </si>
  <si>
    <t>yedincideniz</t>
  </si>
  <si>
    <t>z__zengin</t>
  </si>
  <si>
    <t>mazzanti_mario</t>
  </si>
  <si>
    <t>goknurtezcan</t>
  </si>
  <si>
    <t>wunjoo1</t>
  </si>
  <si>
    <t>makmuh1976</t>
  </si>
  <si>
    <t>mucahidakinci</t>
  </si>
  <si>
    <t>isaatyapan93</t>
  </si>
  <si>
    <t>adiyaman15or</t>
  </si>
  <si>
    <t>uuripek10</t>
  </si>
  <si>
    <t>theerheart</t>
  </si>
  <si>
    <t>faruktsc</t>
  </si>
  <si>
    <t>a_cavlan</t>
  </si>
  <si>
    <t>huseyingungor44</t>
  </si>
  <si>
    <t>serda777</t>
  </si>
  <si>
    <t>ahraz5933</t>
  </si>
  <si>
    <t>halimetti</t>
  </si>
  <si>
    <t>reyhannurpinar</t>
  </si>
  <si>
    <t>erbay59</t>
  </si>
  <si>
    <t>alierolali4</t>
  </si>
  <si>
    <t>pz8wjqtk1ssz</t>
  </si>
  <si>
    <t>kizilelma_</t>
  </si>
  <si>
    <t>gullale65</t>
  </si>
  <si>
    <t>ersinınonu</t>
  </si>
  <si>
    <t>bugecekalsan</t>
  </si>
  <si>
    <t>grkanak80207540</t>
  </si>
  <si>
    <t>dayibey33</t>
  </si>
  <si>
    <t>wiwiwawa85</t>
  </si>
  <si>
    <t>ben01145066</t>
  </si>
  <si>
    <t>cyaltirak</t>
  </si>
  <si>
    <t>erbasgurbuz</t>
  </si>
  <si>
    <t>vatanse14797324</t>
  </si>
  <si>
    <t>yigittcetin</t>
  </si>
  <si>
    <t>trevzmez</t>
  </si>
  <si>
    <t>askimguney</t>
  </si>
  <si>
    <t>fvzgvn</t>
  </si>
  <si>
    <t>erkanzd04173683</t>
  </si>
  <si>
    <t>bulentulgerr</t>
  </si>
  <si>
    <t>feronia62</t>
  </si>
  <si>
    <t>alkantln</t>
  </si>
  <si>
    <t>avcilardagundem</t>
  </si>
  <si>
    <t>mustafayks_</t>
  </si>
  <si>
    <t>hasandural258</t>
  </si>
  <si>
    <t>soylusariye</t>
  </si>
  <si>
    <t>sedat56</t>
  </si>
  <si>
    <t>kurukahvekokusu</t>
  </si>
  <si>
    <t>buyukustun_tba</t>
  </si>
  <si>
    <t>hasanmerrak2</t>
  </si>
  <si>
    <t>tasalugur</t>
  </si>
  <si>
    <t>mehmetcan198</t>
  </si>
  <si>
    <t>nrykmn19</t>
  </si>
  <si>
    <t>onurseckinn34</t>
  </si>
  <si>
    <t>tiyatroynuyorum</t>
  </si>
  <si>
    <t>reyhansnn</t>
  </si>
  <si>
    <t>onursal62151</t>
  </si>
  <si>
    <t>vatandelisi561</t>
  </si>
  <si>
    <t>syannkar1</t>
  </si>
  <si>
    <t>hayvakfi</t>
  </si>
  <si>
    <t>aysegulgungor15</t>
  </si>
  <si>
    <t>gok_bel</t>
  </si>
  <si>
    <t>me_likey_likey_</t>
  </si>
  <si>
    <t>emelsakarya</t>
  </si>
  <si>
    <t>hasimturan1</t>
  </si>
  <si>
    <t>gulpar52</t>
  </si>
  <si>
    <t>sevkan_guclu</t>
  </si>
  <si>
    <t>mercek59</t>
  </si>
  <si>
    <t>unalguner1</t>
  </si>
  <si>
    <t>hurriyeteren</t>
  </si>
  <si>
    <t>volkanozyilmaz</t>
  </si>
  <si>
    <t>epivatessp</t>
  </si>
  <si>
    <t>srpkrzm</t>
  </si>
  <si>
    <t>osmanyavuzdemi2</t>
  </si>
  <si>
    <t>mutumaniaa</t>
  </si>
  <si>
    <t>cevadahmet</t>
  </si>
  <si>
    <t>pektaspektas3</t>
  </si>
  <si>
    <t>bayar0561</t>
  </si>
  <si>
    <t>mm_guler</t>
  </si>
  <si>
    <t>asliercanli</t>
  </si>
  <si>
    <t>galipeminoglu</t>
  </si>
  <si>
    <t>rohen_gunerkus</t>
  </si>
  <si>
    <t>tukenmez76</t>
  </si>
  <si>
    <t>gesoogesso</t>
  </si>
  <si>
    <t>canersahin66</t>
  </si>
  <si>
    <t>rayansamman7</t>
  </si>
  <si>
    <t>_berkaykor</t>
  </si>
  <si>
    <t>servetgoksu</t>
  </si>
  <si>
    <t>cnn_celik</t>
  </si>
  <si>
    <t>trenchkot</t>
  </si>
  <si>
    <t>aytbsbyk</t>
  </si>
  <si>
    <t>cagrimelikoglu</t>
  </si>
  <si>
    <t>basakyildirim_</t>
  </si>
  <si>
    <t>p24punto24</t>
  </si>
  <si>
    <t>brahimgkts</t>
  </si>
  <si>
    <t>elburuini1</t>
  </si>
  <si>
    <t>lazyildiz34</t>
  </si>
  <si>
    <t>cekumoff</t>
  </si>
  <si>
    <t>yemrekoklu</t>
  </si>
  <si>
    <t>saadeta98727817</t>
  </si>
  <si>
    <t>gksumetin</t>
  </si>
  <si>
    <t>eyt_48</t>
  </si>
  <si>
    <t>anegatifa</t>
  </si>
  <si>
    <t>13522014mami</t>
  </si>
  <si>
    <t>krkt1216</t>
  </si>
  <si>
    <t>seherbeyazt</t>
  </si>
  <si>
    <t>evreka77</t>
  </si>
  <si>
    <t>melekonuronur</t>
  </si>
  <si>
    <t>alev_rheyma</t>
  </si>
  <si>
    <t>meryemce53</t>
  </si>
  <si>
    <t>tekhedefs</t>
  </si>
  <si>
    <t>dumanilknur</t>
  </si>
  <si>
    <t>saloturka</t>
  </si>
  <si>
    <t>haticekiriss</t>
  </si>
  <si>
    <t>tamamsatamammm</t>
  </si>
  <si>
    <t>mehmetaliturh10</t>
  </si>
  <si>
    <t>albatroscu</t>
  </si>
  <si>
    <t>metinsonalp</t>
  </si>
  <si>
    <t>taliptuncer1</t>
  </si>
  <si>
    <t>kararhaber</t>
  </si>
  <si>
    <t>secilbaydas</t>
  </si>
  <si>
    <t>basitbirplan</t>
  </si>
  <si>
    <t>0whatthehell</t>
  </si>
  <si>
    <t>uluc_kaptan</t>
  </si>
  <si>
    <t>38_sadecenur</t>
  </si>
  <si>
    <t>buserelax</t>
  </si>
  <si>
    <t>kocak_refik</t>
  </si>
  <si>
    <t>elif7075</t>
  </si>
  <si>
    <t>erenmhrbn</t>
  </si>
  <si>
    <t>kbracolakk</t>
  </si>
  <si>
    <t>sinoplevent</t>
  </si>
  <si>
    <t>senjorjlu</t>
  </si>
  <si>
    <t>ilkayaltinay</t>
  </si>
  <si>
    <t>karahanask</t>
  </si>
  <si>
    <t>sssdddp</t>
  </si>
  <si>
    <t>ham__zal</t>
  </si>
  <si>
    <t>namutedeyyin</t>
  </si>
  <si>
    <t>makbulyilmaz</t>
  </si>
  <si>
    <t>oguzpechenek</t>
  </si>
  <si>
    <t>yasinrem</t>
  </si>
  <si>
    <t>rahimgunes</t>
  </si>
  <si>
    <t>osmankaya07</t>
  </si>
  <si>
    <t>ceydaabilgee</t>
  </si>
  <si>
    <t>ftaylangs_1905</t>
  </si>
  <si>
    <t>suayipsikloped</t>
  </si>
  <si>
    <t>aksuberfinn</t>
  </si>
  <si>
    <t>ak1asya</t>
  </si>
  <si>
    <t>kvlcm_capulcu</t>
  </si>
  <si>
    <t>cnsu9191</t>
  </si>
  <si>
    <t>fatmaka68968106</t>
  </si>
  <si>
    <t>demir_derya</t>
  </si>
  <si>
    <t>mustafaalit</t>
  </si>
  <si>
    <t>kanatliaysin</t>
  </si>
  <si>
    <t>cemko09cem</t>
  </si>
  <si>
    <t>egeninsesi</t>
  </si>
  <si>
    <t>ozkan_dalgic</t>
  </si>
  <si>
    <t>cengizkhk672</t>
  </si>
  <si>
    <t>erk_yasin</t>
  </si>
  <si>
    <t>cakma_perfect</t>
  </si>
  <si>
    <t>unver_43</t>
  </si>
  <si>
    <t>aydemirferudun</t>
  </si>
  <si>
    <t>pappaamerikano</t>
  </si>
  <si>
    <t>davyjon53625012</t>
  </si>
  <si>
    <t>sistemsakz</t>
  </si>
  <si>
    <t>beratya38445488</t>
  </si>
  <si>
    <t>gayserili16</t>
  </si>
  <si>
    <t>deryaalbayrak35</t>
  </si>
  <si>
    <t>ıkucukdemir</t>
  </si>
  <si>
    <t>fatih_2515</t>
  </si>
  <si>
    <t>depremtahmini</t>
  </si>
  <si>
    <t>nilgnbasak1</t>
  </si>
  <si>
    <t>canankurt79</t>
  </si>
  <si>
    <t>eytkenaneyt</t>
  </si>
  <si>
    <t>halifeosmanli1</t>
  </si>
  <si>
    <t>necmi92759582</t>
  </si>
  <si>
    <t>ulugnalan</t>
  </si>
  <si>
    <t>suheyla91737059</t>
  </si>
  <si>
    <t>hkocabas</t>
  </si>
  <si>
    <t>foruc6</t>
  </si>
  <si>
    <t>bilemedim1023</t>
  </si>
  <si>
    <t>vuralkulak</t>
  </si>
  <si>
    <t>halilah39878907</t>
  </si>
  <si>
    <t>caferozilhan</t>
  </si>
  <si>
    <t>yasin__rte</t>
  </si>
  <si>
    <t>gulsen_ulker</t>
  </si>
  <si>
    <t>washingtonzort</t>
  </si>
  <si>
    <t>yavuzkocacık</t>
  </si>
  <si>
    <t>sevgi44756431</t>
  </si>
  <si>
    <t>vahide1333</t>
  </si>
  <si>
    <t>zennurecakmak1</t>
  </si>
  <si>
    <t>murat018</t>
  </si>
  <si>
    <t>yeniasircomtr</t>
  </si>
  <si>
    <t>leventuzumcu</t>
  </si>
  <si>
    <t>mehmettitiz</t>
  </si>
  <si>
    <t>hulya_ylmz2509</t>
  </si>
  <si>
    <t>kabak_galip</t>
  </si>
  <si>
    <t>kemalistpars</t>
  </si>
  <si>
    <t>emreıslek</t>
  </si>
  <si>
    <t>okantroy</t>
  </si>
  <si>
    <t>hpinarcik</t>
  </si>
  <si>
    <t>sinanksr</t>
  </si>
  <si>
    <t>mbesirsahin4</t>
  </si>
  <si>
    <t>orhanbursalı</t>
  </si>
  <si>
    <t>tonymontana652</t>
  </si>
  <si>
    <t>fthbarlin</t>
  </si>
  <si>
    <t>dilaayturk</t>
  </si>
  <si>
    <t>sevgidinimiz</t>
  </si>
  <si>
    <t>minik89903151</t>
  </si>
  <si>
    <t>asiyekolcakhdp</t>
  </si>
  <si>
    <t>kalsarikannit_</t>
  </si>
  <si>
    <t>yusuf_ca</t>
  </si>
  <si>
    <t>enissisik</t>
  </si>
  <si>
    <t>akngegin</t>
  </si>
  <si>
    <t>sevimlicerenli</t>
  </si>
  <si>
    <t>omerfaruqd2</t>
  </si>
  <si>
    <t>krbck__</t>
  </si>
  <si>
    <t>bilal7289</t>
  </si>
  <si>
    <t>a3655499</t>
  </si>
  <si>
    <t>osmandnz7278</t>
  </si>
  <si>
    <t>ay55078827</t>
  </si>
  <si>
    <t>hazaristanbul</t>
  </si>
  <si>
    <t>musdyyy</t>
  </si>
  <si>
    <t>sonicbubbleboom</t>
  </si>
  <si>
    <t>antiiseptik</t>
  </si>
  <si>
    <t>destnymka10</t>
  </si>
  <si>
    <t>petekozt</t>
  </si>
  <si>
    <t>ademkurt1903</t>
  </si>
  <si>
    <t>fatmapalaz8</t>
  </si>
  <si>
    <t>biboyalikusum</t>
  </si>
  <si>
    <t>gecedusu</t>
  </si>
  <si>
    <t>bınciri</t>
  </si>
  <si>
    <t>fultansatih</t>
  </si>
  <si>
    <t>byscrabble</t>
  </si>
  <si>
    <t>ibb_kulishaber</t>
  </si>
  <si>
    <t>mars3430447265</t>
  </si>
  <si>
    <t>tripmccoy</t>
  </si>
  <si>
    <t>mblentkafadar</t>
  </si>
  <si>
    <t>sumeiyye</t>
  </si>
  <si>
    <t>feneravrasya</t>
  </si>
  <si>
    <t>haberturktv</t>
  </si>
  <si>
    <t>tbozkurthoca</t>
  </si>
  <si>
    <t>aydınakıncı1903</t>
  </si>
  <si>
    <t>elfzynpchndmr</t>
  </si>
  <si>
    <t>cloudpoint1</t>
  </si>
  <si>
    <t>deliyimkiben3rt</t>
  </si>
  <si>
    <t>hulyaogulcan</t>
  </si>
  <si>
    <t>ramazan32150991</t>
  </si>
  <si>
    <t>gayetmutevazi</t>
  </si>
  <si>
    <t>ısılker</t>
  </si>
  <si>
    <t>karasarzeybegi</t>
  </si>
  <si>
    <t>kadirbac2</t>
  </si>
  <si>
    <t>sevimsoylu12</t>
  </si>
  <si>
    <t>busra_rt_</t>
  </si>
  <si>
    <t>cinarrozan</t>
  </si>
  <si>
    <t>murattieniste</t>
  </si>
  <si>
    <t>ataturkcu_laik</t>
  </si>
  <si>
    <t>evladl_osmanll</t>
  </si>
  <si>
    <t>abdulla92982608</t>
  </si>
  <si>
    <t>erhankacay</t>
  </si>
  <si>
    <t>darkelia_</t>
  </si>
  <si>
    <t>omerguler_60</t>
  </si>
  <si>
    <t>_a_akbay_</t>
  </si>
  <si>
    <t>4ceker</t>
  </si>
  <si>
    <t>guneysimsek35</t>
  </si>
  <si>
    <t>23hgrksl</t>
  </si>
  <si>
    <t>istanbull0069</t>
  </si>
  <si>
    <t>huseyingokce_28</t>
  </si>
  <si>
    <t>ba3dcyl8yze1fgr</t>
  </si>
  <si>
    <t>bektasplaton</t>
  </si>
  <si>
    <t>melis___c</t>
  </si>
  <si>
    <t>fidemce</t>
  </si>
  <si>
    <t>s_byrkc</t>
  </si>
  <si>
    <t>tcmmvar</t>
  </si>
  <si>
    <t>sluleci</t>
  </si>
  <si>
    <t>_yko__</t>
  </si>
  <si>
    <t>ekmekveguldpg</t>
  </si>
  <si>
    <t>praetorian_61</t>
  </si>
  <si>
    <t>sevimozaydin</t>
  </si>
  <si>
    <t>marloooonn</t>
  </si>
  <si>
    <t>nazirekalkangur</t>
  </si>
  <si>
    <t>uzer_</t>
  </si>
  <si>
    <t>dilay60511638</t>
  </si>
  <si>
    <t>akyolreal</t>
  </si>
  <si>
    <t>ozler_gulcan</t>
  </si>
  <si>
    <t>cematakanoguz</t>
  </si>
  <si>
    <t>xoceanmanx</t>
  </si>
  <si>
    <t>ozlemcimenozer</t>
  </si>
  <si>
    <t>andrologistik</t>
  </si>
  <si>
    <t>djsln81</t>
  </si>
  <si>
    <t>kemalefe2010</t>
  </si>
  <si>
    <t>yamanmusa46</t>
  </si>
  <si>
    <t>cetusaa</t>
  </si>
  <si>
    <t>harunkilic52</t>
  </si>
  <si>
    <t>bzkrthly</t>
  </si>
  <si>
    <t>tr_cayci</t>
  </si>
  <si>
    <t>kmldmrtr</t>
  </si>
  <si>
    <t>seyfilim1</t>
  </si>
  <si>
    <t>fatmakayaalp651</t>
  </si>
  <si>
    <t>elisaakcay</t>
  </si>
  <si>
    <t>1furkanhmmt</t>
  </si>
  <si>
    <t>degiseniyok</t>
  </si>
  <si>
    <t>forumpolitika</t>
  </si>
  <si>
    <t>bordomamavits</t>
  </si>
  <si>
    <t>sinan_erkal</t>
  </si>
  <si>
    <t>dnz_sen</t>
  </si>
  <si>
    <t>sahin695</t>
  </si>
  <si>
    <t>nomad_ebr</t>
  </si>
  <si>
    <t>banuguven</t>
  </si>
  <si>
    <t>hayatdevrım</t>
  </si>
  <si>
    <t>maliyekonomi</t>
  </si>
  <si>
    <t>bergutay_kzlkya</t>
  </si>
  <si>
    <t>gldestan4</t>
  </si>
  <si>
    <t>linayildizz</t>
  </si>
  <si>
    <t>marineblauuz</t>
  </si>
  <si>
    <t>iinizde11187165</t>
  </si>
  <si>
    <t>bekirazra</t>
  </si>
  <si>
    <t>kosedagzeki</t>
  </si>
  <si>
    <t>bluelab55057547</t>
  </si>
  <si>
    <t>mehmetcelik150</t>
  </si>
  <si>
    <t>samiakn22027105</t>
  </si>
  <si>
    <t>kadriyeoztunal</t>
  </si>
  <si>
    <t>abdulsamed1989</t>
  </si>
  <si>
    <t>neslihankrdmr26</t>
  </si>
  <si>
    <t>hakanen24367149</t>
  </si>
  <si>
    <t>1333masa</t>
  </si>
  <si>
    <t>nalihakan</t>
  </si>
  <si>
    <t>blnturker</t>
  </si>
  <si>
    <t>sabrsever</t>
  </si>
  <si>
    <t>potemkhine</t>
  </si>
  <si>
    <t>emd029</t>
  </si>
  <si>
    <t>nilguntuncerr</t>
  </si>
  <si>
    <t>thisisveraa</t>
  </si>
  <si>
    <t>bakannce1</t>
  </si>
  <si>
    <t>ahan38870763</t>
  </si>
  <si>
    <t>betulilhan</t>
  </si>
  <si>
    <t>krandoa50927274</t>
  </si>
  <si>
    <t>ekremerayarda</t>
  </si>
  <si>
    <t>orhangozelle</t>
  </si>
  <si>
    <t>nadjafiliz</t>
  </si>
  <si>
    <t>burakoksuz</t>
  </si>
  <si>
    <t>gltengrbz4</t>
  </si>
  <si>
    <t>saygun75</t>
  </si>
  <si>
    <t>sesenene</t>
  </si>
  <si>
    <t>zafer84</t>
  </si>
  <si>
    <t>habercomsosyal</t>
  </si>
  <si>
    <t>ephesusefe35</t>
  </si>
  <si>
    <t>kurtu04</t>
  </si>
  <si>
    <t>aketen1</t>
  </si>
  <si>
    <t>bahri_kaptan</t>
  </si>
  <si>
    <t>karabay_gulay</t>
  </si>
  <si>
    <t>eminekaldirim</t>
  </si>
  <si>
    <t>nolcakbulkenin1</t>
  </si>
  <si>
    <t>hnmeda</t>
  </si>
  <si>
    <t>zeynepeksi64</t>
  </si>
  <si>
    <t>vzxky_849</t>
  </si>
  <si>
    <t>konyaparsanali</t>
  </si>
  <si>
    <t>ahmet_ahmedoglu</t>
  </si>
  <si>
    <t>metinguner46</t>
  </si>
  <si>
    <t>didemaydemir1</t>
  </si>
  <si>
    <t>eneseaytas</t>
  </si>
  <si>
    <t>sino_dinoo</t>
  </si>
  <si>
    <t>sinnerdarwish</t>
  </si>
  <si>
    <t>razentak</t>
  </si>
  <si>
    <t>nslhnnats</t>
  </si>
  <si>
    <t>demirturk1940</t>
  </si>
  <si>
    <t>avokado200</t>
  </si>
  <si>
    <t>apan12264405</t>
  </si>
  <si>
    <t>mesut_karaaytu</t>
  </si>
  <si>
    <t>imuratramizoglu</t>
  </si>
  <si>
    <t>berna_sayan</t>
  </si>
  <si>
    <t>emrekayr6</t>
  </si>
  <si>
    <t>mayaayse1</t>
  </si>
  <si>
    <t>risaleterapisi</t>
  </si>
  <si>
    <t>beratcakir2012</t>
  </si>
  <si>
    <t>eyt_ts</t>
  </si>
  <si>
    <t>kabikavseyn</t>
  </si>
  <si>
    <t>kamilari</t>
  </si>
  <si>
    <t>dertlikarinca41</t>
  </si>
  <si>
    <t>selahattinbal17</t>
  </si>
  <si>
    <t>cahidekonca</t>
  </si>
  <si>
    <t>fehmiersan</t>
  </si>
  <si>
    <t>rayifoglu</t>
  </si>
  <si>
    <t>kalemdar</t>
  </si>
  <si>
    <t>enol45685162</t>
  </si>
  <si>
    <t>ivedihabercom</t>
  </si>
  <si>
    <t>olcul18327800</t>
  </si>
  <si>
    <t>halildisli95</t>
  </si>
  <si>
    <t>nurtenkarademi2</t>
  </si>
  <si>
    <t>trbeyi01</t>
  </si>
  <si>
    <t>delilertag</t>
  </si>
  <si>
    <t>dilekdy</t>
  </si>
  <si>
    <t>eminezade</t>
  </si>
  <si>
    <t>lp27177663</t>
  </si>
  <si>
    <t>_59tr</t>
  </si>
  <si>
    <t>esriiko</t>
  </si>
  <si>
    <t>kerimakkis</t>
  </si>
  <si>
    <t>dekorasyonx</t>
  </si>
  <si>
    <t>hikmetceyhan21</t>
  </si>
  <si>
    <t>glinkksal1</t>
  </si>
  <si>
    <t>emircankaptan99</t>
  </si>
  <si>
    <t>sevgisahin85</t>
  </si>
  <si>
    <t>muslumeg1</t>
  </si>
  <si>
    <t>aduman1968</t>
  </si>
  <si>
    <t>butuner_ozgur</t>
  </si>
  <si>
    <t>nuriengin55</t>
  </si>
  <si>
    <t>hesap19698842</t>
  </si>
  <si>
    <t>lmaz_gulgun</t>
  </si>
  <si>
    <t>oi0025</t>
  </si>
  <si>
    <t>gercekgundem</t>
  </si>
  <si>
    <t>ulasguler</t>
  </si>
  <si>
    <t>fatmagne1841</t>
  </si>
  <si>
    <t>hkranl</t>
  </si>
  <si>
    <t>sevincaydin1995</t>
  </si>
  <si>
    <t>bediiercantekin</t>
  </si>
  <si>
    <t>black64348287</t>
  </si>
  <si>
    <t>cansuyum_k</t>
  </si>
  <si>
    <t>nezih86094021</t>
  </si>
  <si>
    <t>leptirss</t>
  </si>
  <si>
    <t>gurbuzhusmen</t>
  </si>
  <si>
    <t>sufleecik</t>
  </si>
  <si>
    <t>un_unsal</t>
  </si>
  <si>
    <t>akutayselami</t>
  </si>
  <si>
    <t>rt_karagoz</t>
  </si>
  <si>
    <t>sadıozdemır</t>
  </si>
  <si>
    <t>kemalse93278913</t>
  </si>
  <si>
    <t>okancanligil</t>
  </si>
  <si>
    <t>metingu13013588</t>
  </si>
  <si>
    <t>rachidamalak41</t>
  </si>
  <si>
    <t>phosphenesm</t>
  </si>
  <si>
    <t>7_akir</t>
  </si>
  <si>
    <t>sayarbilgi01</t>
  </si>
  <si>
    <t>3asliyehukuk</t>
  </si>
  <si>
    <t>parolanuh</t>
  </si>
  <si>
    <t>gazetegunboyu</t>
  </si>
  <si>
    <t>qorkew</t>
  </si>
  <si>
    <t>filizyalnkaya4</t>
  </si>
  <si>
    <t>ie_korkmaz</t>
  </si>
  <si>
    <t>onur38589297</t>
  </si>
  <si>
    <t>huseyinuctepe</t>
  </si>
  <si>
    <t>dusunduren_deli</t>
  </si>
  <si>
    <t>orhan54hendek</t>
  </si>
  <si>
    <t>alim_unsal</t>
  </si>
  <si>
    <t>pervinsomer</t>
  </si>
  <si>
    <t>cansaricoban</t>
  </si>
  <si>
    <t>nisaayss</t>
  </si>
  <si>
    <t>adiltopuz</t>
  </si>
  <si>
    <t>mehmet_d3</t>
  </si>
  <si>
    <t>ysfaydmr</t>
  </si>
  <si>
    <t>veysibicer</t>
  </si>
  <si>
    <t>polatef64170971</t>
  </si>
  <si>
    <t>aksubora</t>
  </si>
  <si>
    <t>linamustii</t>
  </si>
  <si>
    <t>gkmnbs</t>
  </si>
  <si>
    <t>akaberuhu2</t>
  </si>
  <si>
    <t>gokcenayperi</t>
  </si>
  <si>
    <t>cavitay</t>
  </si>
  <si>
    <t>e_ulukaya1907</t>
  </si>
  <si>
    <t>avcilarhabermer</t>
  </si>
  <si>
    <t>denizaltunays</t>
  </si>
  <si>
    <t>kristalsabah</t>
  </si>
  <si>
    <t>cupcucuk</t>
  </si>
  <si>
    <t>aynurozturks</t>
  </si>
  <si>
    <t>albina_46_19y</t>
  </si>
  <si>
    <t>humpheryvanwe</t>
  </si>
  <si>
    <t>ksoslff</t>
  </si>
  <si>
    <t>ertan080808</t>
  </si>
  <si>
    <t>ichbinbori</t>
  </si>
  <si>
    <t>vatan5151</t>
  </si>
  <si>
    <t>dsyvx</t>
  </si>
  <si>
    <t>kasif0781</t>
  </si>
  <si>
    <t>ceydabirsu</t>
  </si>
  <si>
    <t>ylmaznacizyol</t>
  </si>
  <si>
    <t>elaldisakine</t>
  </si>
  <si>
    <t>bahtiyarmuhacir</t>
  </si>
  <si>
    <t>arzuhan81_38</t>
  </si>
  <si>
    <t>okunduugibi</t>
  </si>
  <si>
    <t>yirmidorttv</t>
  </si>
  <si>
    <t>ahmeth03</t>
  </si>
  <si>
    <t>s_nci</t>
  </si>
  <si>
    <t>muratkartal1806</t>
  </si>
  <si>
    <t>mkozturk</t>
  </si>
  <si>
    <t>tomrishan4</t>
  </si>
  <si>
    <t>helalmermi</t>
  </si>
  <si>
    <t>mujde_isil</t>
  </si>
  <si>
    <t>karamandan_com</t>
  </si>
  <si>
    <t>umittseeen</t>
  </si>
  <si>
    <t>savasunludogan</t>
  </si>
  <si>
    <t>seckinerim</t>
  </si>
  <si>
    <t>antepsonnokta</t>
  </si>
  <si>
    <t>tatamzl</t>
  </si>
  <si>
    <t>rtseyirci</t>
  </si>
  <si>
    <t>samta85589888</t>
  </si>
  <si>
    <t>fausdust</t>
  </si>
  <si>
    <t>eisnnsie</t>
  </si>
  <si>
    <t>ata_ca</t>
  </si>
  <si>
    <t>hcokorekler</t>
  </si>
  <si>
    <t>onrsy</t>
  </si>
  <si>
    <t>gultekin209</t>
  </si>
  <si>
    <t>sleyman46097732</t>
  </si>
  <si>
    <t>hencerisen</t>
  </si>
  <si>
    <t>erdcankaya</t>
  </si>
  <si>
    <t>sairim_1_1</t>
  </si>
  <si>
    <t>dolumetrobus</t>
  </si>
  <si>
    <t>suratsiz8</t>
  </si>
  <si>
    <t>muallayldz6</t>
  </si>
  <si>
    <t>fundakorkmaz75</t>
  </si>
  <si>
    <t>drgulperi</t>
  </si>
  <si>
    <t>mtepe63</t>
  </si>
  <si>
    <t>mustafaımat4</t>
  </si>
  <si>
    <t>bircan8002</t>
  </si>
  <si>
    <t>aylakinsann</t>
  </si>
  <si>
    <t>aysuklknmnp</t>
  </si>
  <si>
    <t>ogzhnyel</t>
  </si>
  <si>
    <t>hayatikarakurt9</t>
  </si>
  <si>
    <t>gzkyum</t>
  </si>
  <si>
    <t>rtabuzer</t>
  </si>
  <si>
    <t>selin_21081992</t>
  </si>
  <si>
    <t>davuttmr</t>
  </si>
  <si>
    <t>selcukors2</t>
  </si>
  <si>
    <t>manolyaak_</t>
  </si>
  <si>
    <t>senolyilmaztr</t>
  </si>
  <si>
    <t>kayaleyla1</t>
  </si>
  <si>
    <t>liderrte34</t>
  </si>
  <si>
    <t>recaifbiznik</t>
  </si>
  <si>
    <t>eqjbd7v4vj5xpgq</t>
  </si>
  <si>
    <t>cizmesizmehmet</t>
  </si>
  <si>
    <t>sirvanakbas</t>
  </si>
  <si>
    <t>muharremcem55</t>
  </si>
  <si>
    <t>demsultan</t>
  </si>
  <si>
    <t>erkan_m_utku</t>
  </si>
  <si>
    <t>nurcanyldrm16</t>
  </si>
  <si>
    <t>sercncim</t>
  </si>
  <si>
    <t>arikamil</t>
  </si>
  <si>
    <t>cevdetugurtepe</t>
  </si>
  <si>
    <t>atamozlu</t>
  </si>
  <si>
    <t>celal2023</t>
  </si>
  <si>
    <t>kelesoglumemo</t>
  </si>
  <si>
    <t>bertandanisogl</t>
  </si>
  <si>
    <t>mrg725</t>
  </si>
  <si>
    <t>kedimuezza</t>
  </si>
  <si>
    <t>kafkuru</t>
  </si>
  <si>
    <t>devehac</t>
  </si>
  <si>
    <t>zeynepsarac</t>
  </si>
  <si>
    <t>nuri_pekin</t>
  </si>
  <si>
    <t>avkalicicek</t>
  </si>
  <si>
    <t>altanomur</t>
  </si>
  <si>
    <t>ayeahnaykut1</t>
  </si>
  <si>
    <t>ıskenderylmazer</t>
  </si>
  <si>
    <t>aksugebru</t>
  </si>
  <si>
    <t>hilallozdogan</t>
  </si>
  <si>
    <t>meralpamukk</t>
  </si>
  <si>
    <t>essim_</t>
  </si>
  <si>
    <t>elcnerdinc</t>
  </si>
  <si>
    <t>ozdemir1memin</t>
  </si>
  <si>
    <t>tulayisk65</t>
  </si>
  <si>
    <t>whitepinetr</t>
  </si>
  <si>
    <t>lilcinpolat</t>
  </si>
  <si>
    <t>trk_2010</t>
  </si>
  <si>
    <t>alicanselin10</t>
  </si>
  <si>
    <t>kurt_saim</t>
  </si>
  <si>
    <t>nrdncnbl</t>
  </si>
  <si>
    <t>sancaklenver</t>
  </si>
  <si>
    <t>yuksel_ercan</t>
  </si>
  <si>
    <t>kireccitebernus</t>
  </si>
  <si>
    <t>mani09745667</t>
  </si>
  <si>
    <t>darksta30114016</t>
  </si>
  <si>
    <t>cannuryetiskin</t>
  </si>
  <si>
    <t>pinark82</t>
  </si>
  <si>
    <t>bahrifb</t>
  </si>
  <si>
    <t>dca3434</t>
  </si>
  <si>
    <t>milliyetci_mka</t>
  </si>
  <si>
    <t>nazlivarlik</t>
  </si>
  <si>
    <t>aktif_haber</t>
  </si>
  <si>
    <t>molaselcuk</t>
  </si>
  <si>
    <t>filizkayan1907</t>
  </si>
  <si>
    <t>kerem83054643</t>
  </si>
  <si>
    <t>beyzaksoy</t>
  </si>
  <si>
    <t>soranakoyan</t>
  </si>
  <si>
    <t>nejatarar</t>
  </si>
  <si>
    <t>hhcrshhn</t>
  </si>
  <si>
    <t>atakıızı</t>
  </si>
  <si>
    <t>banu29670662</t>
  </si>
  <si>
    <t>zaferozmutaf</t>
  </si>
  <si>
    <t>geceesendemir1</t>
  </si>
  <si>
    <t>nazarboncuk__</t>
  </si>
  <si>
    <t>cemal_denizli</t>
  </si>
  <si>
    <t>sosyetehaci2</t>
  </si>
  <si>
    <t>ılgen_kalender</t>
  </si>
  <si>
    <t>kuzey86907372</t>
  </si>
  <si>
    <t>yusufyzlm3</t>
  </si>
  <si>
    <t>serginuguz</t>
  </si>
  <si>
    <t>sarallll61</t>
  </si>
  <si>
    <t>halkahaber</t>
  </si>
  <si>
    <t>politic_tr</t>
  </si>
  <si>
    <t>menaktaha</t>
  </si>
  <si>
    <t>oyaturhaner</t>
  </si>
  <si>
    <t>safranes</t>
  </si>
  <si>
    <t>elmasgenc</t>
  </si>
  <si>
    <t>raciozdemir1</t>
  </si>
  <si>
    <t>mahsum70453759</t>
  </si>
  <si>
    <t>mehmetimam7</t>
  </si>
  <si>
    <t>afife_akgl</t>
  </si>
  <si>
    <t>chiavenesca</t>
  </si>
  <si>
    <t>yozlu</t>
  </si>
  <si>
    <t>sigortazeytin</t>
  </si>
  <si>
    <t>beyhandemircio2</t>
  </si>
  <si>
    <t>tr_demirvedat</t>
  </si>
  <si>
    <t>huseyinn1947</t>
  </si>
  <si>
    <t>khrmn_mrve</t>
  </si>
  <si>
    <t>marxolmasaydi</t>
  </si>
  <si>
    <t>cemalszer1907</t>
  </si>
  <si>
    <t>sersu1970</t>
  </si>
  <si>
    <t>vedatbykaydn</t>
  </si>
  <si>
    <t>turcotimo</t>
  </si>
  <si>
    <t>cmeral</t>
  </si>
  <si>
    <t>nnediyosoon</t>
  </si>
  <si>
    <t>yenisafakyazari</t>
  </si>
  <si>
    <t>yenisafakwriter</t>
  </si>
  <si>
    <t>abdullah_utar</t>
  </si>
  <si>
    <t>yolcu_7834</t>
  </si>
  <si>
    <t>ylmz_uzngl</t>
  </si>
  <si>
    <t>ceylancetinnn</t>
  </si>
  <si>
    <t>nurgunozkaynak</t>
  </si>
  <si>
    <t>ozkirali</t>
  </si>
  <si>
    <t>bahar1984_</t>
  </si>
  <si>
    <t>kuzucuk_nezir</t>
  </si>
  <si>
    <t>elifakanakan</t>
  </si>
  <si>
    <t>selim64734883</t>
  </si>
  <si>
    <t>dijemm</t>
  </si>
  <si>
    <t>plancimehmet</t>
  </si>
  <si>
    <t>yunusem38726146</t>
  </si>
  <si>
    <t>glseren39166687</t>
  </si>
  <si>
    <t>yucelayci</t>
  </si>
  <si>
    <t>anadolu48851854</t>
  </si>
  <si>
    <t>ugurcanozen0535</t>
  </si>
  <si>
    <t>szymkwk</t>
  </si>
  <si>
    <t>tlaypolat</t>
  </si>
  <si>
    <t>ngnecati</t>
  </si>
  <si>
    <t>13gulayay</t>
  </si>
  <si>
    <t>rafi5535</t>
  </si>
  <si>
    <t>zcanzen60077272</t>
  </si>
  <si>
    <t>muammeryagan</t>
  </si>
  <si>
    <t>tubistthh</t>
  </si>
  <si>
    <t>nuretti10288414</t>
  </si>
  <si>
    <t>58sagla</t>
  </si>
  <si>
    <t>ebullatifasaflm</t>
  </si>
  <si>
    <t>zicco01769387</t>
  </si>
  <si>
    <t>gyferda</t>
  </si>
  <si>
    <t>volkanbykkartal</t>
  </si>
  <si>
    <t>recep_cini_</t>
  </si>
  <si>
    <t>ozlemkilic70</t>
  </si>
  <si>
    <t>hemdemleneneler</t>
  </si>
  <si>
    <t>seyfulahturksoy</t>
  </si>
  <si>
    <t>kadir_hanci</t>
  </si>
  <si>
    <t>esmasultanz</t>
  </si>
  <si>
    <t>mehmetgogus</t>
  </si>
  <si>
    <t>yavan02</t>
  </si>
  <si>
    <t>e_tititiger</t>
  </si>
  <si>
    <t>futkaner</t>
  </si>
  <si>
    <t>delilertag3</t>
  </si>
  <si>
    <t>meltemurtezaog1</t>
  </si>
  <si>
    <t>genceroguzhann</t>
  </si>
  <si>
    <t>aleyna81002135</t>
  </si>
  <si>
    <t>incigokcelik</t>
  </si>
  <si>
    <t>hndn_kr</t>
  </si>
  <si>
    <t>emrah_aldemir</t>
  </si>
  <si>
    <t>0533_600</t>
  </si>
  <si>
    <t>dilekzc38556746</t>
  </si>
  <si>
    <t>etkili_insan</t>
  </si>
  <si>
    <t>fatihportakal</t>
  </si>
  <si>
    <t>tulaytemiz11</t>
  </si>
  <si>
    <t>zkatranci</t>
  </si>
  <si>
    <t>ayhanak21</t>
  </si>
  <si>
    <t>eminehulyasen</t>
  </si>
  <si>
    <t>victory3591</t>
  </si>
  <si>
    <t>cumcuma</t>
  </si>
  <si>
    <t>badilogluu</t>
  </si>
  <si>
    <t>ekara_official</t>
  </si>
  <si>
    <t>kucukkayaısmail</t>
  </si>
  <si>
    <t>tiberiu39384502</t>
  </si>
  <si>
    <t>vatan_sancak</t>
  </si>
  <si>
    <t>ekrem_imamoglu</t>
  </si>
  <si>
    <t>tc_istanbul</t>
  </si>
  <si>
    <t>birtutamtwitt</t>
  </si>
  <si>
    <t>hetenketenabi</t>
  </si>
  <si>
    <t>nazimdikbas</t>
  </si>
  <si>
    <t>lulideftt</t>
  </si>
  <si>
    <t>nihatsirdar</t>
  </si>
  <si>
    <t>enveryan</t>
  </si>
  <si>
    <t>demarkesports</t>
  </si>
  <si>
    <t>anlgzlcan</t>
  </si>
  <si>
    <t>esra_rengiz76</t>
  </si>
  <si>
    <t>cosarf</t>
  </si>
  <si>
    <t>candundaradasi</t>
  </si>
  <si>
    <t>ilhanidris</t>
  </si>
  <si>
    <t>ccanannnnnn</t>
  </si>
  <si>
    <t>avalia_yeni_hsp</t>
  </si>
  <si>
    <t>foxhaber</t>
  </si>
  <si>
    <t>septicfield</t>
  </si>
  <si>
    <t>enveraysevera</t>
  </si>
  <si>
    <t>hzlandrc</t>
  </si>
  <si>
    <t>fbliumut34</t>
  </si>
  <si>
    <t>nocontextdtweb</t>
  </si>
  <si>
    <t>nacigorur</t>
  </si>
  <si>
    <t>aklingozu</t>
  </si>
  <si>
    <t>ononhareket</t>
  </si>
  <si>
    <t>cinarlikubbeli</t>
  </si>
  <si>
    <t>emrkongar</t>
  </si>
  <si>
    <t>ruhykokturk</t>
  </si>
  <si>
    <t>serdaribrahimke</t>
  </si>
  <si>
    <t>fahoogerbeets</t>
  </si>
  <si>
    <t>ilkkursungazete</t>
  </si>
  <si>
    <t>metcihan</t>
  </si>
  <si>
    <t>ramazanq3</t>
  </si>
  <si>
    <t>sevi3359</t>
  </si>
  <si>
    <t>tc_bildiskemal</t>
  </si>
  <si>
    <t>haciykk</t>
  </si>
  <si>
    <t>garipliktalibi</t>
  </si>
  <si>
    <t>profesorfacia</t>
  </si>
  <si>
    <t>baristerkoglu</t>
  </si>
  <si>
    <t>kandilli_info</t>
  </si>
  <si>
    <t>hasanzkul11</t>
  </si>
  <si>
    <t>demetbilgeee</t>
  </si>
  <si>
    <t>paleosismolog</t>
  </si>
  <si>
    <t>ahval_tr</t>
  </si>
  <si>
    <t>hasemierol</t>
  </si>
  <si>
    <t>celebi_kahraman</t>
  </si>
  <si>
    <t>washatti</t>
  </si>
  <si>
    <t>youtube</t>
  </si>
  <si>
    <t>navyangel07</t>
  </si>
  <si>
    <t>colakrengin</t>
  </si>
  <si>
    <t>izzetdas</t>
  </si>
  <si>
    <t>gokhanozbek</t>
  </si>
  <si>
    <t>58_yigidom_58</t>
  </si>
  <si>
    <t>onuncukoydegsli</t>
  </si>
  <si>
    <t>mstselanik</t>
  </si>
  <si>
    <t>bunduqdari</t>
  </si>
  <si>
    <t>yasemn4203</t>
  </si>
  <si>
    <t>propiyonat</t>
  </si>
  <si>
    <t>twitbakani</t>
  </si>
  <si>
    <t>fikriakyuz99</t>
  </si>
  <si>
    <t>fuatugur</t>
  </si>
  <si>
    <t>tivityali1</t>
  </si>
  <si>
    <t>celal_hocaniz</t>
  </si>
  <si>
    <t>ankahabera</t>
  </si>
  <si>
    <t>av_selimyavuz</t>
  </si>
  <si>
    <t>muratsarica_</t>
  </si>
  <si>
    <t>mikdatca</t>
  </si>
  <si>
    <t>ibrhmvarli</t>
  </si>
  <si>
    <t>birgun_gazetesi</t>
  </si>
  <si>
    <t>ntv</t>
  </si>
  <si>
    <t>sevkiyilmaz</t>
  </si>
  <si>
    <t>berceste77</t>
  </si>
  <si>
    <t>ertan_aksoy</t>
  </si>
  <si>
    <t>06melihgokcek</t>
  </si>
  <si>
    <t>cansinn1907</t>
  </si>
  <si>
    <t>muhammetyzcm</t>
  </si>
  <si>
    <t>drsezai</t>
  </si>
  <si>
    <t>yelizzkoray</t>
  </si>
  <si>
    <t>zaytungtv</t>
  </si>
  <si>
    <t>fatmaatakk</t>
  </si>
  <si>
    <t>vapurfilozofu</t>
  </si>
  <si>
    <t>nesrinnas</t>
  </si>
  <si>
    <t>adilserdars</t>
  </si>
  <si>
    <t>cumhuriyetgzt</t>
  </si>
  <si>
    <t>dalierzincanli</t>
  </si>
  <si>
    <t>istshd</t>
  </si>
  <si>
    <t>themarginale</t>
  </si>
  <si>
    <t>bencedelale</t>
  </si>
  <si>
    <t>gazeteduvar</t>
  </si>
  <si>
    <t>farukkose52</t>
  </si>
  <si>
    <t>handanbora5</t>
  </si>
  <si>
    <t>yigitbulutt</t>
  </si>
  <si>
    <t>turktelekom</t>
  </si>
  <si>
    <t>avicenna_razi</t>
  </si>
  <si>
    <t>guclumete</t>
  </si>
  <si>
    <t>mehmet_kukus</t>
  </si>
  <si>
    <t>ahmetcoskun511</t>
  </si>
  <si>
    <t>zekibahce</t>
  </si>
  <si>
    <t>deri_nnnn1903</t>
  </si>
  <si>
    <t>mugurdemir</t>
  </si>
  <si>
    <t>ajansdreklam</t>
  </si>
  <si>
    <t>elelechp</t>
  </si>
  <si>
    <t>aydemirbulent</t>
  </si>
  <si>
    <t>ozcanamabasdag1</t>
  </si>
  <si>
    <t>balm1923</t>
  </si>
  <si>
    <t>mkasirinbab</t>
  </si>
  <si>
    <t>ufukcoskunn</t>
  </si>
  <si>
    <t>sozcumuratoglu</t>
  </si>
  <si>
    <t>batuhancolak33</t>
  </si>
  <si>
    <t>avcilarbel</t>
  </si>
  <si>
    <t>havarenamedya</t>
  </si>
  <si>
    <t>sefa_said</t>
  </si>
  <si>
    <t>ilerihaber</t>
  </si>
  <si>
    <t>hulyahokenek</t>
  </si>
  <si>
    <t>daesy55676957</t>
  </si>
  <si>
    <t>solhaberportali</t>
  </si>
  <si>
    <t>gurkanhacir</t>
  </si>
  <si>
    <t>enveryucel</t>
  </si>
  <si>
    <t>birolgurmhp</t>
  </si>
  <si>
    <t>ifarukaksu</t>
  </si>
  <si>
    <t>_mhpistanbul_</t>
  </si>
  <si>
    <t>gurkaynakgonenc</t>
  </si>
  <si>
    <t>sla_ecem_</t>
  </si>
  <si>
    <t>heterodoks</t>
  </si>
  <si>
    <t>muhammedbzkir</t>
  </si>
  <si>
    <t>melihaokur2</t>
  </si>
  <si>
    <t>46_rte</t>
  </si>
  <si>
    <t>aydnmermerci</t>
  </si>
  <si>
    <t>ekremakdoan</t>
  </si>
  <si>
    <t>denizimsimavi2</t>
  </si>
  <si>
    <t>sarikocmurat</t>
  </si>
  <si>
    <t>ahmetalpay63</t>
  </si>
  <si>
    <t>ezo_ist</t>
  </si>
  <si>
    <t>efe60ayhan</t>
  </si>
  <si>
    <t>osmanozturk28</t>
  </si>
  <si>
    <t>ibrahimozdabak</t>
  </si>
  <si>
    <t>politikprofesor</t>
  </si>
  <si>
    <t>debuffer1</t>
  </si>
  <si>
    <t>bilaltas9</t>
  </si>
  <si>
    <t>nevermore26</t>
  </si>
  <si>
    <t>rustembatum</t>
  </si>
  <si>
    <t>rapor2</t>
  </si>
  <si>
    <t>depremtr</t>
  </si>
  <si>
    <t>btl60</t>
  </si>
  <si>
    <t>avukatbahatttin</t>
  </si>
  <si>
    <t>ufukuras</t>
  </si>
  <si>
    <t>huseyinocak</t>
  </si>
  <si>
    <t>hasanda33511670</t>
  </si>
  <si>
    <t>barbarosansalfn</t>
  </si>
  <si>
    <t>dw_turkce</t>
  </si>
  <si>
    <t>mywayturkey</t>
  </si>
  <si>
    <t>slymnoz</t>
  </si>
  <si>
    <t>metinuca</t>
  </si>
  <si>
    <t>sadecezencefil</t>
  </si>
  <si>
    <t>sinemums</t>
  </si>
  <si>
    <t>trabzon_leeei</t>
  </si>
  <si>
    <t>nihanaksakalli</t>
  </si>
  <si>
    <t>uzunabdurrahman</t>
  </si>
  <si>
    <t>mfatihkutan</t>
  </si>
  <si>
    <t>asel1983b</t>
  </si>
  <si>
    <t>milenyumkahin</t>
  </si>
  <si>
    <t>gerilim___</t>
  </si>
  <si>
    <t>kukuli_53</t>
  </si>
  <si>
    <t>istanbulbld</t>
  </si>
  <si>
    <t>gazetesozcu</t>
  </si>
  <si>
    <t>shiftdeletenet</t>
  </si>
  <si>
    <t>tilfiningargeta</t>
  </si>
  <si>
    <t>patikagazete</t>
  </si>
  <si>
    <t>eytserap</t>
  </si>
  <si>
    <t>trthaber</t>
  </si>
  <si>
    <t>ahmethc</t>
  </si>
  <si>
    <t>atakemalercan</t>
  </si>
  <si>
    <t>senanurkutay</t>
  </si>
  <si>
    <t>ditrianumtr</t>
  </si>
  <si>
    <t>eminpazarci</t>
  </si>
  <si>
    <t>t24comtr</t>
  </si>
  <si>
    <t>mikailkarli</t>
  </si>
  <si>
    <t>ensonhaber</t>
  </si>
  <si>
    <t>semseddinbektas</t>
  </si>
  <si>
    <t>alperdmg</t>
  </si>
  <si>
    <t>caglarcilara</t>
  </si>
  <si>
    <t>hquzel_</t>
  </si>
  <si>
    <t>ilhancihaner</t>
  </si>
  <si>
    <t>narikbag</t>
  </si>
  <si>
    <t>turgev</t>
  </si>
  <si>
    <t>ismailsaymaz</t>
  </si>
  <si>
    <t>ugurdundarsozcu</t>
  </si>
  <si>
    <t>hsnbozkurt</t>
  </si>
  <si>
    <t>halktvcomtr</t>
  </si>
  <si>
    <t>necatiozkan</t>
  </si>
  <si>
    <t>ve</t>
  </si>
  <si>
    <t>dbdevletbahceli</t>
  </si>
  <si>
    <t>rterdogan</t>
  </si>
  <si>
    <t>eyt_haktir</t>
  </si>
  <si>
    <t>adnanturfan</t>
  </si>
  <si>
    <t>ozer_v</t>
  </si>
  <si>
    <t>fizy</t>
  </si>
  <si>
    <t>radyoland</t>
  </si>
  <si>
    <t>kafaradyo</t>
  </si>
  <si>
    <t>okyanuso0_</t>
  </si>
  <si>
    <t>trigerosman</t>
  </si>
  <si>
    <t>ulviyonter</t>
  </si>
  <si>
    <t>mhptbmmgrubu</t>
  </si>
  <si>
    <t>ahaber</t>
  </si>
  <si>
    <t>sssbbl777</t>
  </si>
  <si>
    <t>anilarinardinda</t>
  </si>
  <si>
    <t>deniz_zeyrek</t>
  </si>
  <si>
    <t>oznur1976oznur</t>
  </si>
  <si>
    <t>avcisirvan</t>
  </si>
  <si>
    <t>adaletinsafti</t>
  </si>
  <si>
    <t>sukrualniacik</t>
  </si>
  <si>
    <t>nuranbarnx</t>
  </si>
  <si>
    <t>avishaksaglam</t>
  </si>
  <si>
    <t>sait__sahin</t>
  </si>
  <si>
    <t>aysbltbulut</t>
  </si>
  <si>
    <t>errufai</t>
  </si>
  <si>
    <t>erenali_</t>
  </si>
  <si>
    <t>zeydankaralar01</t>
  </si>
  <si>
    <t>adana_bld</t>
  </si>
  <si>
    <t>cidebelediyesi</t>
  </si>
  <si>
    <t>mansuryavas06</t>
  </si>
  <si>
    <t>ankarabbld</t>
  </si>
  <si>
    <t>yavruzombie</t>
  </si>
  <si>
    <t>zetlorento</t>
  </si>
  <si>
    <t>iortaylifan</t>
  </si>
  <si>
    <t>emlakdergisi</t>
  </si>
  <si>
    <t>sertelkemal</t>
  </si>
  <si>
    <t>ebupadre</t>
  </si>
  <si>
    <t>ucucuyakup</t>
  </si>
  <si>
    <t>inonu_dogan</t>
  </si>
  <si>
    <t>muratgener</t>
  </si>
  <si>
    <t>hurriyet</t>
  </si>
  <si>
    <t>avcilar_merkez</t>
  </si>
  <si>
    <t>selcuk_selvii</t>
  </si>
  <si>
    <t>mahmuree_chp</t>
  </si>
  <si>
    <t>pelinbatutr</t>
  </si>
  <si>
    <t>biz10tv</t>
  </si>
  <si>
    <t>ebruata_</t>
  </si>
  <si>
    <t>erdemgrtp</t>
  </si>
  <si>
    <t>sputnik_tr</t>
  </si>
  <si>
    <t>snky1907_</t>
  </si>
  <si>
    <t>marktuxan</t>
  </si>
  <si>
    <t>vedicnorm_</t>
  </si>
  <si>
    <t>bernalacin35</t>
  </si>
  <si>
    <t>mka98355962</t>
  </si>
  <si>
    <t>tvtevhid</t>
  </si>
  <si>
    <t>ertugrul</t>
  </si>
  <si>
    <t>ezgyrs</t>
  </si>
  <si>
    <t>nihatipoglu</t>
  </si>
  <si>
    <t>ecdadiosmanli25</t>
  </si>
  <si>
    <t>umutmurare</t>
  </si>
  <si>
    <t>cuneytozdemir</t>
  </si>
  <si>
    <t>kuliskusu</t>
  </si>
  <si>
    <t>orhanaydin6</t>
  </si>
  <si>
    <t>bekiservet</t>
  </si>
  <si>
    <t>beitanmk</t>
  </si>
  <si>
    <t>akadirkaraduman</t>
  </si>
  <si>
    <t>alafektenade</t>
  </si>
  <si>
    <t>5_alfat</t>
  </si>
  <si>
    <t>nese94_1905</t>
  </si>
  <si>
    <t>fatihtezcan</t>
  </si>
  <si>
    <t>fuatoktay</t>
  </si>
  <si>
    <t>ckonusmalar</t>
  </si>
  <si>
    <t>drercardio</t>
  </si>
  <si>
    <t>psg_inside</t>
  </si>
  <si>
    <t>halilsoyletmez</t>
  </si>
  <si>
    <t>orumluu2</t>
  </si>
  <si>
    <t>ferhandemir25</t>
  </si>
  <si>
    <t>dnz_ce</t>
  </si>
  <si>
    <t>gldnylmz1_51</t>
  </si>
  <si>
    <t>afadesenyurt</t>
  </si>
  <si>
    <t>ahmetkaan79</t>
  </si>
  <si>
    <t>m_cemilkilic</t>
  </si>
  <si>
    <t>drkerem</t>
  </si>
  <si>
    <t>_hadis_</t>
  </si>
  <si>
    <t>kucukkay</t>
  </si>
  <si>
    <t>kumtemir_ahmet</t>
  </si>
  <si>
    <t>ozanaydin0732</t>
  </si>
  <si>
    <t>nihalhatun</t>
  </si>
  <si>
    <t>caglaaydoner</t>
  </si>
  <si>
    <t>kubrapc</t>
  </si>
  <si>
    <t>mgulluoglu</t>
  </si>
  <si>
    <t>siyahmetal</t>
  </si>
  <si>
    <t>mustfsnmz</t>
  </si>
  <si>
    <t>avantmen33</t>
  </si>
  <si>
    <t>cayirmeral1r</t>
  </si>
  <si>
    <t>mebpersonelcom</t>
  </si>
  <si>
    <t>yildarado</t>
  </si>
  <si>
    <t>nacitaban</t>
  </si>
  <si>
    <t>birveremli</t>
  </si>
  <si>
    <t>hepmuhalif3</t>
  </si>
  <si>
    <t>mert_s_</t>
  </si>
  <si>
    <t>sedence_</t>
  </si>
  <si>
    <t>ertugrulfilizay</t>
  </si>
  <si>
    <t>kamurantoktanis</t>
  </si>
  <si>
    <t>brcntt</t>
  </si>
  <si>
    <t>motyeast</t>
  </si>
  <si>
    <t>son__depremler</t>
  </si>
  <si>
    <t>nazlidediki</t>
  </si>
  <si>
    <t>7_resit</t>
  </si>
  <si>
    <t>paranoidpeople3</t>
  </si>
  <si>
    <t>helvac67murat</t>
  </si>
  <si>
    <t>kelmezer</t>
  </si>
  <si>
    <t>dpgenelbaskani</t>
  </si>
  <si>
    <t>antifinans</t>
  </si>
  <si>
    <t>aolcayto</t>
  </si>
  <si>
    <t>kekce_emin</t>
  </si>
  <si>
    <t>ozgursiir</t>
  </si>
  <si>
    <t>tolgatek1n</t>
  </si>
  <si>
    <t>nevsinmengu</t>
  </si>
  <si>
    <t>kodparcasi</t>
  </si>
  <si>
    <t>tcbuyuksehir</t>
  </si>
  <si>
    <t>b_mujdenur</t>
  </si>
  <si>
    <t>_delicesine__</t>
  </si>
  <si>
    <t>hlya13258265</t>
  </si>
  <si>
    <t>medyaadami</t>
  </si>
  <si>
    <t>ahmetay_</t>
  </si>
  <si>
    <t>say_cem</t>
  </si>
  <si>
    <t>ilay_aksoy</t>
  </si>
  <si>
    <t>_akgercekler</t>
  </si>
  <si>
    <t>unlu_nazmiye</t>
  </si>
  <si>
    <t>baskent1525</t>
  </si>
  <si>
    <t>terket_ist</t>
  </si>
  <si>
    <t>delizekali_x</t>
  </si>
  <si>
    <t>smeydan</t>
  </si>
  <si>
    <t>ekahifa</t>
  </si>
  <si>
    <t>rgbdertli</t>
  </si>
  <si>
    <t>negatifsephiye</t>
  </si>
  <si>
    <t>mehmet3aslan</t>
  </si>
  <si>
    <t>afadbaskanlik</t>
  </si>
  <si>
    <t>basgan</t>
  </si>
  <si>
    <t>grnserpil</t>
  </si>
  <si>
    <t>nihatbehramoglu</t>
  </si>
  <si>
    <t>kasri_arifan25</t>
  </si>
  <si>
    <t>guraymollaoglu</t>
  </si>
  <si>
    <t>erkanreis11</t>
  </si>
  <si>
    <t>reis_rte6</t>
  </si>
  <si>
    <t>cetin_petek</t>
  </si>
  <si>
    <t>suna_altundas</t>
  </si>
  <si>
    <t>ysnysryldrm</t>
  </si>
  <si>
    <t>snmceylann</t>
  </si>
  <si>
    <t>zan_oglu</t>
  </si>
  <si>
    <t>haluk_eyidogan</t>
  </si>
  <si>
    <t>yevrim</t>
  </si>
  <si>
    <t>y_caloglu</t>
  </si>
  <si>
    <t>zekikayahan</t>
  </si>
  <si>
    <t>demircanozcelik</t>
  </si>
  <si>
    <t>kucukkaya</t>
  </si>
  <si>
    <t>rodentce</t>
  </si>
  <si>
    <t>kucu</t>
  </si>
  <si>
    <t>onurkeles44</t>
  </si>
  <si>
    <t>kucukka</t>
  </si>
  <si>
    <t>mmtzycl</t>
  </si>
  <si>
    <t>gncrelf</t>
  </si>
  <si>
    <t>ekrem</t>
  </si>
  <si>
    <t>f</t>
  </si>
  <si>
    <t>aahmetkayra</t>
  </si>
  <si>
    <t>tebernkireci1</t>
  </si>
  <si>
    <t>tirajpres</t>
  </si>
  <si>
    <t>hby34</t>
  </si>
  <si>
    <t>fatmacumhurefe</t>
  </si>
  <si>
    <t>zaferarapkirli</t>
  </si>
  <si>
    <t>1forza1903</t>
  </si>
  <si>
    <t>olgun_mediha</t>
  </si>
  <si>
    <t>hasmetbaba</t>
  </si>
  <si>
    <t>zuhalrte</t>
  </si>
  <si>
    <t>senay4ak</t>
  </si>
  <si>
    <t>serkan_ficici</t>
  </si>
  <si>
    <t>b_karadenizli1</t>
  </si>
  <si>
    <t>taner_hukul</t>
  </si>
  <si>
    <t>ruhsatsizavhanm</t>
  </si>
  <si>
    <t>sadiksoztutan</t>
  </si>
  <si>
    <t>aylinkecisi</t>
  </si>
  <si>
    <t>berhansimsek</t>
  </si>
  <si>
    <t>mura</t>
  </si>
  <si>
    <t>cansuev91216043</t>
  </si>
  <si>
    <t>sawas_koc</t>
  </si>
  <si>
    <t>ulubeyceken</t>
  </si>
  <si>
    <t>suleymansoylu</t>
  </si>
  <si>
    <t>_baskanerdogan</t>
  </si>
  <si>
    <t>beratalbayrak</t>
  </si>
  <si>
    <t>alevihaber2</t>
  </si>
  <si>
    <t>Mentions</t>
  </si>
  <si>
    <t>Replies to</t>
  </si>
  <si>
    <t>RT @ekrem_imamoglu: Hiçbir şeyin deprem gibi önemli bir konunun önüne geçmesini istemiyoruz diye kimse suskunluğumuzu fırsata çevirmesin.…</t>
  </si>
  <si>
    <t>RT @TC_istanbul: “Deprem Toplantısına Davet” Hakkında Basın Açıklaması https://t.co/thn0aLptNG</t>
  </si>
  <si>
    <t>RT @BirTutamTwitt: Ne deprem, ne fırtına, ne sel...
Son 20 yıldır İstanbul'un başına gelen en büyük felaket
Ekrem İmamoğlu'dur. https://t.c…</t>
  </si>
  <si>
    <t>RT @hetenketenabi: "Efendim birinci toplantıya çağrıldım ama ikinci toplantıya çağrılmadım"
Sünnet düğünü mü bu arkadaş! Deprem bu deprem!!…</t>
  </si>
  <si>
    <t>RT @nazimdikbas: Sadece evinizde apartmanınızda değil, fakültenizde iş yerinizde de çatlakların üstünü kapayınız.
Bilim değilse de densizl…</t>
  </si>
  <si>
    <t>@lulideftt benim deee yatağım titredi gibi hissettim ama olmamış deprem bu nasıl oluyor</t>
  </si>
  <si>
    <t>RT @nihatsirdar: 20 yıldır toplanan 66 Milyar TL deprem vergisinin nerede olduğu araştırılsın diye Meclis araştırılması açılması istenecekm…</t>
  </si>
  <si>
    <t>RT @enveryan: 2] CHP'nin bir yalanı daha çürüdü
"Deprem gözleme istasyonu yok" diyerek yalan söyleyen CHP'ye Cumhurbaşkanı yardımcısından…</t>
  </si>
  <si>
    <t>@AnLGzLcan @demarkesports Siz deprem görmemişiniz derlerse napcan 😁</t>
  </si>
  <si>
    <t>@esra_rengiz76 Videoyu izledim. Ayni deprem burada oldugunda, direk krişinde montelenmis tv ve aydinlatmalari geçti… https://t.co/FGMc311iUF</t>
  </si>
  <si>
    <t>RT @hetenketenabi: Devlet terbiyesinden nasibi olmayan bir kişi günlerdir kamuoyunu 'deprem' ile değil kendisi ile meşgul ediyor.
Valilik ş…</t>
  </si>
  <si>
    <t>RT @cosarf: Ekrem İmamoğlu bildiğin yalan makinası ve sorumluluğunu yerine getirmeyen, devlet terbiyesi bilmeyen bir aciz. 
Bu kadar da ol…</t>
  </si>
  <si>
    <t>RT @candundaradasi: Ağaoğlu:
“1970'lerde İstanbul Anadolu yakasındaki yapıların büyük kısmına inşaat malzemesini ben sattım. Kumları Marmar…</t>
  </si>
  <si>
    <t>RT @ilhanidris: Ali Ağaoğlu'ndan tüyler ürperten itiraflar; Kumları Marmara Denizi’nden demirleri hurdadan çektik!
Deprem olursa İstanbul’a…</t>
  </si>
  <si>
    <t>Chile de 6.8 şiddetinde #deprem 29.09.2019 https://t.co/o4Zhbrx9Xg</t>
  </si>
  <si>
    <t>RT @ccanannnnnn: tek konu “Bugün deprem için ne yaptınız?” olsun.
 İstanbul için yakaladığımız şans deprem konusunda da büyük bir fırsata d…</t>
  </si>
  <si>
    <t>RT @ccanannnnnn: Günaydın İstanbul ve İstanbullular; 
Deprem gerçeğinin önüne yaratılmak istenen hiçbir suni tartışmanın geçmesine izin ver…</t>
  </si>
  <si>
    <t>#66MilyarLiraNerede Suriyeliler yedi
Daha para yetmiyor biraz daha destek verin Suriyeliler için Bahçeli lüks konut… https://t.co/UdJCUFB58l</t>
  </si>
  <si>
    <t>RT @BagcBir: #66MilyarLiraNerede Suriyeliler yedi
Daha para yetmiyor biraz daha destek verin Suriyeliler için Bahçeli lüks konutlar yapılac…</t>
  </si>
  <si>
    <t>RT @AvAliA_Yeni_Hsp: Günaydın 🍀
66 Milyar₺
Deprem vergisi aldık
Bununla duble yol ve hızlı tren hattı yaptık diyorsun
Bu gelir ile neler…</t>
  </si>
  <si>
    <t>RT @FOXhaber: Prof. Dr. #NaciGörür: “1999’dan sonra 7 büyüklüğünde bir deprem olması için 30 sene geçmesi lazım.” @KucukkayaIsmail: “20 sen…</t>
  </si>
  <si>
    <t>@FOXhaber @KucukkayaIsmail İsmail bey konuğunuz deprem konusunu ne anlattı ve özetledi. Tebrikler.</t>
  </si>
  <si>
    <t>RT @septicfield: Dün gece rüyamda ikisi birden aynı aileye çocuk oluyodu. Böyle bir şey olabilir mi ya. Keşke olsa. #Yuva #deprem #depremis…</t>
  </si>
  <si>
    <t>RT @dusunduren_deli: #ZavallıEkrem yoğun programı arasında;
HDP li belediye başkanlarını ziyaret edebiliyor, 
Tarkan konserine gidiyor, 
A…</t>
  </si>
  <si>
    <t>RT @enveraysevera: Şöyle düşünün, valilik Cuma günü çocukları oluşa gönderdi. O okulların otuza yakını ciddi hasarlı çıktı. Soru şu, deprem…</t>
  </si>
  <si>
    <t>RT @hzlandrc: #66MilyarLiraNerede yse,
Acilen Vatandaşlarımıza ibraz edilmelidir,
Marmara Denizini 7/24 izleyen
1/2 milyon dolar lık 
Cihaz…</t>
  </si>
  <si>
    <t>RT @FbliUmut34: @nihatsirdar Deprem için devletimizin çözümü 
#66MilyarLiraNerede https://t.co/RFnTE19Dk0</t>
  </si>
  <si>
    <t>@ekrem_imamoglu Ramazanda günde 60 70 kere iftara giden adam bi Istanbul deprem toplantisına gidemiyo vay efendim ö… https://t.co/pbsJBg9I1C</t>
  </si>
  <si>
    <t>RT @nolcakbulkenin1: Hala yol köprü viyadük diyorlar, üstüne bir de yeni eklemeleri deprem için güçlendirme oldu. Yemezler canım, o para ba…</t>
  </si>
  <si>
    <t>RT @vzxky_849: #20 yılda toplanan 66 milyar TL tutarındaki deprem vergileri nerede?
Vatandaşta, garip gurabada  olmadığına göre büyük bir…</t>
  </si>
  <si>
    <t>Üç GSM operatöründen deprem vb. afet durumlarına karşı ortak hat! - https://t.co/OGLWdsCqlv</t>
  </si>
  <si>
    <t>RT @nocontextdtweb: #deprem olmus https://t.co/i9MYyP8Pg7</t>
  </si>
  <si>
    <t>@KucukkayaIsmail İstanbul'un yarısında su yok çağrıldığı deprem konferansına gitmez,ama belediye başkanı Suriye kon… https://t.co/2nsHuYVvQz</t>
  </si>
  <si>
    <t>RT @nacigorur: Değerli arkadaşlar, gelen yaygın bir soruya yine genel bir cevap vereceğim: her yerde zemin aynı olmaz. Kimi yerler sert kay…</t>
  </si>
  <si>
    <t>@aklingozu Ulan senin deprem anında görmeyi o kadar çok isterdim ki anlatamam...</t>
  </si>
  <si>
    <t>@ekrem_imamoglu Haaaa işte bu  sana bu yakışır sen dostlarının kardeşlerinin mutlu günlerinde yanlarında ol kutla İ… https://t.co/C9pVAFm1ZS</t>
  </si>
  <si>
    <t>RT @ononhareket: deprem anında elinde çayla dışarı çıkmak 10/10 hareket https://t.co/BF37wyFsaS</t>
  </si>
  <si>
    <t>@cinarlikubbeli Hep beraber nasıl daha iyi olur diye düşünüp anlaşmamız gerekirken, birisi deprem toplantısı  probl… https://t.co/hP12f8383g</t>
  </si>
  <si>
    <t>RT @ruhykokturk: DEPREM PANİĞİ ve KARGAŞASIYLA AYNI GÜNE DENK GELİNCE GÖZDEN KAÇTI
@emrkongar 
https://t.co/HAAUF0fG7A Sağlık Bakanlığı’nın…</t>
  </si>
  <si>
    <t>İnsallah deprem olurda eğitim fakültesinde taş üstünde taş kalmaz amk</t>
  </si>
  <si>
    <t>RT @serdaribrahimke: Ülkede Deprem Tehlikesi,
@ekrem_imamoglu nun Davet Kompleksi Kadar Gündem Olmuyor.
Seçim Bitti,
Mağdur Edebiyatı da B…</t>
  </si>
  <si>
    <t>RT @fahoogerbeets: İstanbul'daki sevgili dostlar, lütfen rahatlayın. Dünyada Ocak ayından bu yana 200'den fazla M 5.7+ deprem yaşandı. Bunl…</t>
  </si>
  <si>
    <t>RT @ilkkursungazete: Beylikdüzü'nde deprem toplanma alanına AVM yapıldığı ve sahibinin Ekrem İmamoğlu olduğu ortaya çıkalı kaç saat oldu. h…</t>
  </si>
  <si>
    <t>İmamoğlu tweet atmış devletin çağırdığı her yere gideriz  diyor deprem konferansına neden gltmedin spikerin sorusun… https://t.co/jI3pomVGW4</t>
  </si>
  <si>
    <t>@ramazanq3 @metcihan Erken mi peki 😁 srl basar yok deprem olur yok. Toplamtıya çağrılır çağrılmadım der. Otelde gaz… https://t.co/Ba38nPehXN</t>
  </si>
  <si>
    <t>RT @sevi3359: Dostlar alışverişte görsün toplantısında çıkan sonucu bilen var mı??
#deprem</t>
  </si>
  <si>
    <t>RT @TC_BildisKemal: #66MilyarLiraNerede
Eski para birimi ile 66 Katrilyon lira..!
En az 50 bin kişinin istihdamı 200 bin kişinin geçimi d…</t>
  </si>
  <si>
    <t>RT @haciykk: İBB Başkanı kayyum sonrası Diyarbakır'a gidip HDP'li belediye başkanları ile görüşmüş; çocuğu PKK tarafından alıkonulan ailele…</t>
  </si>
  <si>
    <t>Ülkenin altını mı oydular, oyuyorlar bu nedir hergün bir yerden deprem haberi geliyor ☹️😒</t>
  </si>
  <si>
    <t>@GariplikTalibi's account has been withheld in Turkey in response to a legal demand. Learn more.</t>
  </si>
  <si>
    <t>RT @fatihportakal: Son zamanların en sorgulayıcı tabelası olmuş. Deprem için toplanan #66MilyarLiraNerede ? #CBErdoğan hükümetinin hesap ve…</t>
  </si>
  <si>
    <t>Başkan Arısoy: “Deprem gerçeğini hiç unutmadık” Zeytinburnu Belediye Başkanı Ömer Arısoy, “Eğer bu depremde İstanbu… https://t.co/gxMI49vOsQ</t>
  </si>
  <si>
    <t>Deprem sonrası iki kişiden biri GSM operatörünü değiştirme kararı aldı
https://t.co/4KznWp2iWC https://t.co/5tgiPwCIHo</t>
  </si>
  <si>
    <t>RT @Profesorfacia: An itibariyle Türkiye için,
İstanbul’da 7 şiddetindeki bir depreme dayanamayacak bütün binaların yıkılıp dönüştürülmesi…</t>
  </si>
  <si>
    <t>RT @baristerkoglu: Cumhurbaşkanı’na soru sormayı yazılı kurala bağladık. Binlerce canımızı ilgilendiren deprem toplantısını ise “toplantıda…</t>
  </si>
  <si>
    <t>@Kandilli_info Ula deprem herkesi şair etmişsin . Artık korkudan mı sevgiden mi sövmekten mi bilemem . Ama hareketler güzel 🤙</t>
  </si>
  <si>
    <t>RT @Hasanzkul11: Ekrem İmamoğlu: 
Hiçbir şeyin deprem gibi önemli bir konunun 
önüne geçmesini istemiyoruz diye 
kimse suskunluğumuzu fırsa…</t>
  </si>
  <si>
    <t>Demet Bilge Erkasap (@demetbilgeee) #bianetgündem'i yazdı: Deprem uyarısını görmüyorlar, kanser uyarısını hapsediyo… https://t.co/ZvO6nbR6tD</t>
  </si>
  <si>
    <t>RT @Paleosismolog: 30 yıldır diri faylar üzerinde fay kazıları yaptık, deprem yinelenme aralıklarını saptamaya çalıştık;yabancı biliminsanl…</t>
  </si>
  <si>
    <t>RT @ahval_tr: Emre Alkin: İnşaat, deprem ve kaynaklar... https://t.co/fN82R7xhIX</t>
  </si>
  <si>
    <t>DASK'ın hasar ödeyebilme kapasitesi 20 milyar TL #DASK #deprem - https://t.co/6mv5NnoWR3 https://t.co/ynVYpDXMtl</t>
  </si>
  <si>
    <t>RT @HasemiErol: Deprem öldürmez ecelin gelmişse ölürsün
Çok geçmiş olsun rabbim ümmeti muhafaza etsin</t>
  </si>
  <si>
    <t>RT @celebi_kahraman: Deprem zamanı
Yasanın geri işlemesiyle
elimizden alınan 
Emeklilik hakkımızı geri 
istiyoruz
17yıldır verilen sözlerin…</t>
  </si>
  <si>
    <t>RT @WasHatti: Depremle ilgili 'Bu sistem dünyaya örnektir' diyen Saray'ın iki numarasının YİMPAŞ geçmişi yeniden gündemde | Ahval https://t…</t>
  </si>
  <si>
    <t>Teke Tek Deprem Özel - 26 Eylül 2019 (5.8 büyük depremin habercisi mi?) https://t.co/jFtA5gn0WX @YouTube aracılığıyla</t>
  </si>
  <si>
    <t>RT @navyangel07: Kentsel dönüşüm avcılar, bağcılar gibi yapılması gereken yerlere yapılmadı rant için harcandı vergiler.. Herşeyden vergi a…</t>
  </si>
  <si>
    <t>Teke Tek Deprem Özel - 26 Eylül 2019 (5.8 büyük depremin habercisi mi?) https://t.co/2FDf7ABIso</t>
  </si>
  <si>
    <t>RT @colakrengin: #Akp #KentselDönüşüm yaptı ya demeyin,çünkü onlar rant için yapılan lüks binalar,#Deprem ile alakası yoktur.</t>
  </si>
  <si>
    <t>RT @izzetdas: Deprem için #AklımızdanÇıkmasın diyen insanoğlu, öyle bir hakikat var ki, kaçınılmaz bir gerçek; ÖLÜM GERÇEĞİ!
Deprem için ha…</t>
  </si>
  <si>
    <t>RT @gokhanozbek: 20 yıldır Deprem Vergisi adı altında toplanan  #66MilyarLiraNerede diye sormuşlar;
Cevap basit aslında...
#ÇünküÇaldılar…</t>
  </si>
  <si>
    <t>RT @58_Yigidom_58: İstanbul'u 5.8 şiddeti ile sallayan deprem, yalancı imamımoğlunda tsunami etkisi yaratmış olacakki gerçekleri öğrendikte…</t>
  </si>
  <si>
    <t>@onuncukoydegsli @MstSelanik Hdp'li belediye baskanini ziyaret etmeye vakit bulan ama deprem toplantısına davet edi… https://t.co/8d1YZOM2lc</t>
  </si>
  <si>
    <t>RT @CYaltirak: Deprem gerçeğini tam olarak anlamaya çalışan, herhangi bir gruba eklemlenmeden bağımsız araştırmalar yapan bir yer bilimci o…</t>
  </si>
  <si>
    <t>RT @bunduqdari: 20 yıldır 7,5 ölçekli deprem bekleyen İstanbul'a müteahhiti başkan seçtirdiler. https://t.co/4uX6Tgpf8i</t>
  </si>
  <si>
    <t>RT @yasemn4203: @AvAliA_Yeni_Hsp Duble yola para vermiyoruz diyorlar peki deprem için biriken paraları neden yol için harcadık diyorlar</t>
  </si>
  <si>
    <t>RT @propiyonat: @fatihportakal #kimeinanayım 26 EYLÜL 2019'da gerçekleşen deprem sonrası okulumuz İstanbul Üniversitesi- Cerrahpaşa Veterin…</t>
  </si>
  <si>
    <t>@TwitBakani İstanbul için, 17 yıldır iktidar olan Gurup
Ne Yapmış Deprem için.? 
Çürük binalara bile "İmar Barışı"… https://t.co/6rrDkxI5PA</t>
  </si>
  <si>
    <t>Deprem var gelmeyin... 🙂
#ParisSaintGermain https://t.co/8roRlCytk9</t>
  </si>
  <si>
    <t>RT @fikriakyuz99: Celal Şengör, “162 İmam hatip inşa ederken 9 fen lisesi yapan bir millet, deprem tarafından ezilmeye müstahaktır” demiş.…</t>
  </si>
  <si>
    <t>RT @FUATUGUR: Keşke Fuat Oktay deprem toplantısında bir sonraki toplantı için herkesi talimatlandırırken Ekrem beye dönerek “Sizi özel olar…</t>
  </si>
  <si>
    <t>RT @Tivityali1: Deprem vergisi için toplanan #66MilyarLiraNerede?
Çok basit: Çünkü çaldılar.</t>
  </si>
  <si>
    <t>RT @celal_hocaniz: 162 imam hatip inşa ederken, 9 fen lisesi yapan bir millet, deprem tarafından ezilmeye müstahaktır.</t>
  </si>
  <si>
    <t>RT @ankahabera: - Seçim bitti... Bitti!
- İşinize bakın, işimize bakalım. Ortak masalar kuralım.
- Deprem İstanbul için en hayati mesele. S…</t>
  </si>
  <si>
    <t>RT @Av_SelimYavuz: Adamlar öyle Şark kurnazı ki; 17/25 yıllık yönetimlerinde almadıkları deprem önlemlerini, 5 aydır başkan olan Ekrem İmam…</t>
  </si>
  <si>
    <t>Geçen haftaki depremden sonra ilk ve orta okula giden kuzenlerime deprem sırasında ne yaptıklarını sordum. Cevap: H… https://t.co/FaV4IhjG6F</t>
  </si>
  <si>
    <t>RT @muratsarica_: Olası İstanbul depremi için en hayati önlemi açıklıyorum. Deprem olunca ilk iş Ekrem İmamoğlu'nu güvenli bir yere götürün…</t>
  </si>
  <si>
    <t>RT @Mikdatca: İmza ve RT lütfen! Kampanya · Deprem Seferberliği İlan Edilsin · https://t.co/CHSWU6UI1f  https://t.co/Wl32dInzqU</t>
  </si>
  <si>
    <t>RT @ibrhmvarli: Bakın işte şu kırmızı daire içinde gösterilen yer var olduğu iddia edilen binlerce “deprem toplanma alanları”ndan sadece bi…</t>
  </si>
  <si>
    <t>RT @BirGun_Gazetesi: Deprem toplanma alanları ne durumda?
https://t.co/jKGWNr5iQf
İstanbul'u karış karış gezdik https://t.co/qhLiix67SW</t>
  </si>
  <si>
    <t>RT @ntv: İstanbul'da 2 günde 16 bin kişi evine deprem sigortası yaptırdı (DASK) https://t.co/yEULSETBEI</t>
  </si>
  <si>
    <t>RT @Sevkiyilmaz: En büyük deprem ve afet olan esrar, alkol, kumar, fuhuş, faiz belalarından nefsimizi ve neslimizi eğitimle ve sohbetle kor…</t>
  </si>
  <si>
    <t>Depremin ardından: İstanbul Valiliği ile İmamoğlu arasında ‘davet’ polemiği
HABER MERKEZİ – İBB Başkanı Ekrem İmam… https://t.co/BhjcL32Evz</t>
  </si>
  <si>
    <t>RT @berceste77: İstanbul bir camii ise
Vali İmam
Belediye başkanı Müezzin'dir
Ezan okunuyor(deprem)
Müezzin ben davet edilmedim diyor
Ulan…</t>
  </si>
  <si>
    <t>RT @Ertan_Aksoy: Merkezi hükümetin Varlık Fonu bütçesinden batık bir müteahhitin projesine 1 milyar 400 milyon TL ayırdığı ülkemizde, profe…</t>
  </si>
  <si>
    <t>1-Degerli musterimiz, kesintisiz ve daha guvenli iletisim icin yapilan yenileme calismalari sirasinda olusan deprem… https://t.co/MYt6SY3WO4</t>
  </si>
  <si>
    <t>Deprem icin toplanan 66 milyar nerede ??? Hukumet bunada cevap vermeli ....!!!!!</t>
  </si>
  <si>
    <t>RT @06melihgokcek: BİR BELEDİYE BAŞKANI DÜŞÜNÜN SIRF İKTİDARİ SUÇLAMAK İÇİN DEPREM TOPLANTISINA ÇAĞIRILMADIĞI İMAJINI VERİYOR, SOL MEDYA VE…</t>
  </si>
  <si>
    <t>RT @Cansinn1907: Alaska'da meydana gelen 7.1 şiddetindeki deprem ve öğrencilerin örnek oluşturabilecek tepkisi;
Eğitim şart! #Deprem https:…</t>
  </si>
  <si>
    <t>RT @BirGun_Gazetesi: ‘Deprem toplantısına çağrılmadım’
https://t.co/RCjRoiNxZT https://t.co/Rp1UMfFYsT</t>
  </si>
  <si>
    <t>RT @Muhammetyzcm: Deprem anında bir serhoşun hali...
Bu memleketin serhoşu bile bir hoş :)) https://t.co/7mFkLBstnR</t>
  </si>
  <si>
    <t>RT @drsezai: Ezan sesi duyulunca camiye gidilir, vazifemizdir. 
Hastanede mavi kod verilirse görevliler o alana doluşur,vazifemizdir.
Depre…</t>
  </si>
  <si>
    <t>RT @YelizzKoray: 20 yıl önce binlerce insanını depremde kaybetmiş, deprem vergisi ile milyonlar toplamış bir ülkede, Çevre ve Şehircilik Ba…</t>
  </si>
  <si>
    <t>RT @zaytungtv: Deprem sonrası afet toplanma merkezlerine hücum eden İstanbullular, piyasalara canlılık getirdi... https://t.co/k1ryNgsVxL</t>
  </si>
  <si>
    <t>@fatmaatakk Gelme deprem olacak .d</t>
  </si>
  <si>
    <t>RT @vapurfilozofu: istanbuldaki depremler öncü olabilir, büyük deprem gelince iletişim tamamen kesilebilir. istanbulda yaşayan herkese tavs…</t>
  </si>
  <si>
    <t>#depremistanbul #deprem
Gerçek şu ki; bir dakika sonra deprem olabilir ve birçoğumuz ölebiliriz. Yapılacak tek şey… https://t.co/N22zwcCWIG</t>
  </si>
  <si>
    <t>220 bin konutun boş olduğu İstanbul'da onbinlerce insan akşam yatmaya ölüm tedirginliği ile gidiyor. Buna göz yumma… https://t.co/Zwv8pc6llO</t>
  </si>
  <si>
    <t>RT @Nesrinnas: 99 depreminden ders alman gerekir değil mi? Nerede!..
5.9, orta şiddette bir deprem. Hazırlıklı olan ülkeler için sinek vızı…</t>
  </si>
  <si>
    <t>RT @AdilSerdars: Askeri alanları İstanbul dışına çıkartmanın en acı sonucu deprem anında askerin müdehalesinin asgari düzeye indirilmesidir…</t>
  </si>
  <si>
    <t>Orhan+Bursalı:+"‘Deprem+afet+sistemimizi+dünya+gıpta+ile+izliyor.’+Peki,+ama+nesini?" @cumhuriyetgzt… https://t.co/EOkmhcx8bQ</t>
  </si>
  <si>
    <t>RT @dalierzincanli: Nihat Hatipoğlu hocanın #deprem afetinin musibetlerinden Allah(cc)’a sığınılan bir dua yapması hangi bilim dalına ters…</t>
  </si>
  <si>
    <t>RT @istshd: #depremistanbul #deprem 
İstanbul depremi kapıda! Hasarlı evlerde oturanlar derhal tahliye edilsin, boş ve sağlam evlere yerle…</t>
  </si>
  <si>
    <t>RT @themarginale: Özetle;
-Cumhurbaşkanı Yardımcısı,
-Bakanlar,
-Vali,
-Ordu Komutanı,
-Cumhuriyet Başsavcısı,
-Afad Başkanı,
-Yetkililer,…</t>
  </si>
  <si>
    <t>Bakan Soylu: Açık söyleyeyim, Ekrem Bey'i ben davet etmedim
İstanbul'da meydana gelen 5,8 büyüklüğündeki deprem so… https://t.co/W9psPvBNEs</t>
  </si>
  <si>
    <t>RT @bencedelale: #30EylülDünyaİnsanlıkGünü #AklınaGelseydim 
Marmara'da büyük #deprem kapıda, haydi siyaseti bir kenara bırakıp insanca ele…</t>
  </si>
  <si>
    <t>Sonra ne dedi, “Deprem için toplanan paraları yol yaptık” 😀😀😀 https://t.co/GkCQTEmNjp</t>
  </si>
  <si>
    <t>RT @gazeteduvar: İmamoğlu: Deprem toplantısına çağrılmadım. Cumhurbaşkanlığındaki toplantıda önerim doğrultusunda oluşturulan ve ismimin ol…</t>
  </si>
  <si>
    <t>RT @FarukKose52: Vatandaşa "deprem çantası" hazırlamalarını öneren yetkililer 2 hususa cevap vermeli:
1- Büyük depremden bu yana geçen 20…</t>
  </si>
  <si>
    <t>RT @nrdncnbl: Çok haklısınız Sn @KucukkayaIsmail
Ne yetkililerin
Ne de bizlerin
#AklımızdanÇıkmasın
Deprem gerçeği
Gerekli önlemler ac…</t>
  </si>
  <si>
    <t>RT @sevimlicerenli: Şili’de deprem olmuş 6.8 şiddetinde, verilen tepki bu. Nasıl özendim. Menşınların translate’inden anladığım kadarıyla “…</t>
  </si>
  <si>
    <t>RT @HandanBora5: Deprem öldürmez!Ne zamanki!Bilimsel gözlemle coğrafyanın analizini yapıp,uygun yapılaşma,geçmişte yaşanan olumsuzlukları d…</t>
  </si>
  <si>
    <t>@Iritelady @derinanaIiz @yigitbulutt Ne çağrılması dostum, koordinasyon kurulunda olan herkesin görevidir katılmak.… https://t.co/wKcXTiRLFy</t>
  </si>
  <si>
    <t>Yoklama Kaçakları tamam tamam bu kez deprem korkusu mazeretiniz var kafanızı kumdan çıkarabilirsiniz :) 
Kapıya is… https://t.co/kQELWfbsLV</t>
  </si>
  <si>
    <t>Ee bugün deprem de olmadı ama ben arama yapamıyorum?@TurkTelekom</t>
  </si>
  <si>
    <t>RT @Avicenna_Razi: Ünlü filozof son boh (💩) bükücü ; "bu kadar çok İmam Hatip Lisesi yapıp, 9 tane Fen lisesi yaparsanız elbette deprem alt…</t>
  </si>
  <si>
    <t>@Guclumete İstanbul’un en büyük devlet hastanelerinden biri olan Bakırköy hastanesine giden ana yola Salı günleri p… https://t.co/cb1kRX9Z32</t>
  </si>
  <si>
    <t>RT @mehmet_kukus: “Bugün Allah için ne yaptın” sorusunun karşısına doğayı getiriyor aklı sıra !!!
Depreme karşı önlem almak bir vizyondur…</t>
  </si>
  <si>
    <t>RT @ahmetcoskun511: Ekrem imamoğlu başarisiz olacağindan emin 
Şimdiden suçu başkalarina yukleme yollarini yapiyor
Şimdi savaş var komutan…</t>
  </si>
  <si>
    <t>RT @zekibahce: Bir b*k yiyen büyük düşünür şöyle demiş “162 İmam hatip inşa ederken 9 fen lisesi yapan bir millet, deprem tarafından ezilme…</t>
  </si>
  <si>
    <t>RT @deri_nnnn1903: İBB’nin 2018 yılında Okçuluk Vakfına aktardığı para 16,6 milyon tl...
İstanbul’da deprem araştırması için kurulması iste…</t>
  </si>
  <si>
    <t>bu sıra çok deprem oluyor bence  gelmeyin siz. 3 puandan daha  kıymetli canınız https://t.co/qHSNU7yq7D</t>
  </si>
  <si>
    <t>@mugurdemir Hiiççç! Deprem için toplanan paraları bile yemişler, zerre utanmadan polemik peşindeler!</t>
  </si>
  <si>
    <t>RT @ajansdreklam: Eylülün son günü
#pazartesi
Mutlu Haftalar
#AklımızdanÇıkmasın
Deprem paraları nerede?
#66MilyarLiraNerede ?</t>
  </si>
  <si>
    <t>Arada başka hissedilir deprem olmazsa 1 yıl sonra kaçının poliçesini yenileyeceğine ilişkin haberi merakla bekliyor… https://t.co/Ny8BolJ6eU</t>
  </si>
  <si>
    <t>RT @elelechp: Başta İstanbul olmak suretiyle !
✔️ Deprem toplanma alanları
✔️ Deprem Vergileri
gibi konuları Vatandaş olarak sorma hakkım…</t>
  </si>
  <si>
    <t>" Alıştığın Kadar  Esir, Vazgeçebildiğin Kadar Özgürsün...."
                                                   (Al… https://t.co/bV1XyOMUjM</t>
  </si>
  <si>
    <t>@aydemirbulent 99 depreminde ecevit  deprem için  toplanan paralarla memur maaşlarını   odemisti</t>
  </si>
  <si>
    <t>RT @OzCANaMaBASDAG1: İranda bir depremden sonra İranlı din alimi Kazım Sıddık,depremlere kadınlarn dekolte giyinmesinin sebep olduğunu söyl…</t>
  </si>
  <si>
    <t>RT @ORHANBURSALI: Yazım, palavraları boşa çıkarmaya devam: "‘Deprem+afet+sistemimizi+dünya+gıpta+ile+izliyor.’+Peki,+ama+nesini?" @cumhuriy…</t>
  </si>
  <si>
    <t>RT @Balm1923: Öyle büyük bir deprem yaşadım ki..
Artçıları kaç gün sürer bilemiyorum</t>
  </si>
  <si>
    <t>@AvAliA_Yeni_Hsp 66 Milyar₺
Deprem vergisi aldık
Bununla duble yol ve hızlı tren hattı yaptık diyorsun
Bu gelir il… https://t.co/9D0qN3EiwJ</t>
  </si>
  <si>
    <t>RT @mkasirinbab: 20 yıldır konuşuluyor büyük deprem.
Ama her şey göstermelik,yine içi boş açılımlar 
20 yıl Türkiyenin bir gerçeğe hazır ol…</t>
  </si>
  <si>
    <t>RT @ufukcoskunn: 5.8 şiddetinde deprem olmuş. ‘Ama ikinci gün ben çağrılmadım’ dyerek trip atan bir başkan düşünün! İnanılır gibi değil.</t>
  </si>
  <si>
    <t>RT @sozcumuratoglu: Tamam, anladık deprem vergileri bir güzel yenildi, bitti❗️
Ya toplanan diğer harç ve vergiler,🤔
Özelleştirme gelirleri,…</t>
  </si>
  <si>
    <t>RT @batuhancolak33: Allah göstermesin, deprem olsa tarihimizin en büyük yıkımıyla karşı karşıya kalacağız.
"İmamoğlu toplantıya davet edil…</t>
  </si>
  <si>
    <t>RT @avcilarbel: “20 yıl boşa harcandı, 20 gün kaybedecek vaktimiz yok.”
 #deprem #depremistanbul https://t.co/Cgns7iIdbM</t>
  </si>
  <si>
    <t>Cidden psikolojim bu kadar bozuldu mu ? Hissedebileceğim şekilde o saatlerde deprem görünmüyor. Sen aklımı koru Allah’ım 🙏</t>
  </si>
  <si>
    <t>RT @HavArenaMedya: İstanbul’da olması beklenen büyük deprem ile ilgili önemli açıklamalarda bulunan İTÜ Maden Fakültesi Jeoloji Mühendisliğ…</t>
  </si>
  <si>
    <t>RT @sefa_said: Deprem için toplanan 66 milyar TL'yi çarçur edersen, her yeri rant alanına çevirirsen, depreme dayanıksız binalara ruhsat ve…</t>
  </si>
  <si>
    <t>RT @ilerihaber: Silivri Cezaevi'nin deprem senaryosu yok: Deprem günü koğuş kapıları 'sadece bakan izniyle açılır' denilerek açılmadı
https…</t>
  </si>
  <si>
    <t>İŞİN ASLI. 
Ali Ağaoğlu:
“1970'lerde İstanbul Anadolu yakasındaki yapıların büyük kısmına inşaat malzemesini ben s… https://t.co/JtD9C1jhwG</t>
  </si>
  <si>
    <t>Şu deprem olacaksa olsun amk sürekli artçılarla yaşamaktan yoruldum</t>
  </si>
  <si>
    <t>@HaberturkTV @hulyahokenek Deprem sevilmez mi de deseydin.</t>
  </si>
  <si>
    <t>RT @Daesy55676957: Adi üstünde deprem bahane cukka sahane olmus diyor eleman 🙄🙄 https://t.co/SICPbI0dmQ</t>
  </si>
  <si>
    <t>RT @solhaberportali: Deprem böyle bekleniyor: Burası bir KYK yurdu... https://t.co/ESyYETCOmW https://t.co/COjgIRDFRO</t>
  </si>
  <si>
    <t>@aydemirbulent 
@gurkanhacir 
99 depreminden buyana 20 yıl geçti ama hala okullarımız yenilenemedi. Bunun sorumlusu… https://t.co/1PG8CLE8j8</t>
  </si>
  <si>
    <t>Müzik mi dinlesem, deprem yorumları mı seyretsem yoksa beklenen sona mı geldik nebçim açıklamalar bunlar...</t>
  </si>
  <si>
    <t>Deprem videoları üstüne salgın videosu seyredip üstüne de nükleer saldırı ve zombilerin şafağını eklemeye karar ver… https://t.co/67XPGPcJng</t>
  </si>
  <si>
    <t>RT @Politic_TR: Geçen hafta Istanbul'daki deprem, beklenen büyük depremin fay hattında gerçekleşti.
her an her sey olabilir.
Ama yonetenler…</t>
  </si>
  <si>
    <t>RT @KucukkayaIsmail: Günaydın Türkiyem.
30 Eylül 2019 Pazartesi. Eylül’ün son günü. 
Deprem gerçeği #AklımızdanÇıkmasın diyoruz. Çıkmasın k…</t>
  </si>
  <si>
    <t>RT @EnverYucel: İstanbul da  deprem olmuş  herkese geçmiş olsun  Okullarımız  güven altında  velilerimiz merak etmesinler</t>
  </si>
  <si>
    <t>Olan deprem olmuş insanlar korku içinde. Bişey yapmasını beklediğimiz adam davet almadım diye olay yapıyor. Ya yemi… https://t.co/XXDmOYeh4C</t>
  </si>
  <si>
    <t>RT @_MHPistanbul_: Genel Başkan Yardımcımız Sn. @ifarukaksu, İl Başkanımız Sn. @birolgurmhp ve Avcılar İlçe Başkanımız deprem sırasında min…</t>
  </si>
  <si>
    <t>RT @GurkaynakGonenc: Dünya üzerinde idarecilik yapması daha kolay pek az memleket vardır herhalde. GS - FB, TS - BJK, derken, iki maçta old…</t>
  </si>
  <si>
    <t>RT @sla_ecem_: ___arada bi bi silkelenmemiz gerekiyor sanırım __insan olduğumuzu hatırlamamız için __
____geçmiş olsun memleketimin her kö…</t>
  </si>
  <si>
    <t>RT @heterodoks: AFAD ‘ın söylediği 2000 adet deprem acil toplanma alanından bir tanesi.Nasıl ama ,sizce kaç çadır kurulabilir buraya? Utanm…</t>
  </si>
  <si>
    <t>RT @muhammedbzkir: AFAD deprem toplantısı yapıyor İstanbul için, o esnada İBB Başkanı İmamoğlu; https://t.co/XpUWViW5ia</t>
  </si>
  <si>
    <t>Devlet deprem için tam hazır 99 depreminden sonra oluşacak deprem deki ölüleri namazını kaldırmak için yeterince im… https://t.co/Dbe46WFzND</t>
  </si>
  <si>
    <t>RT @melihaokur2: Fuat Oktay. Atanmış Cumhurbaşkanı yardımcısı. Siyaset yapıyor. Deprem ile ilgili açıklambalarına keşke inanabilsem!!!.. 17…</t>
  </si>
  <si>
    <t>RT @46_rte: Tik tok ne varsa bitirdi haya edep ar namus her sey ortada 
Allah Yâr Ve Yardımcımız olsun. Kız sokakta yarı ciplak gobek atıyo…</t>
  </si>
  <si>
    <t>RT @Aydnmermerci: Ne çok deprem uzmanı varmış arkadaş neredeydi Lan bunlar bugüne kadar 🤔
herkese hayırlı sabahlar</t>
  </si>
  <si>
    <t>RT @ekremakdoan: EsseLamu Aleyküm
Mülkün Sahibi Kendini
Hatırlatınca, Ateistin O Anki
Hali..😊
Adam diyor:
Fay HaTLarı TetikLendi.
Ahm…</t>
  </si>
  <si>
    <t>RT @Denizimsimavi2: #HAARP #PROJESİ
1.HAARP projesi deprem oluştururmu?
HAARP projesi Türkçede Yüksek Frekanslı Aktif Auroral Araştırma Pro…</t>
  </si>
  <si>
    <t>RT @sarikocmurat: Bu #deprem Ne Diyor!
            İstanbul
   إِتَّقِ اللهَ https://t.co/55mwIxhlKd</t>
  </si>
  <si>
    <t>RT @AhmetAlpay63: Allah, mutlak güç sahibidir. Allah bir daha yaşatmasın..
#deprem</t>
  </si>
  <si>
    <t>RT @berceste77: Ekrem İmamoğlu'ndan şöyle bir açıklama bekliyorum
Deprem toplantısı Valilikten olduğu için gitmedim
Otel odasında olsaydı s…</t>
  </si>
  <si>
    <t>RT @Avicenna_Razi: Yemişim Darwini, Karl Marx, Lenin ve Chee'yi. 
Bugün olan #deprem'den sonra Kelime-i Şehadet getirerek namaza, oruca baş…</t>
  </si>
  <si>
    <t>RT @Avicenna_Razi: "Beni evhamlı sanıyorlardı, hayır! 
Sadece gafil değildim."
Gök Sultan Abdülhamid'in bu sözü geldi aklıma nedense? 
Sanı…</t>
  </si>
  <si>
    <t>RT @Ezo_iST: #deprem riski bulunan yapıya ruhsat vermekten yargılanan Gürsel Tekin, 99 depreminde yapılan yardımlarla memur maaşı ödendiğin…</t>
  </si>
  <si>
    <t>RT @efe60ayhan: Hak bela yazmaz kul azmayınca Rabbim hakiki manada uyanış nasib etsin #deprem geçmiş olsun İstanbul'um
#NedenSilivri Allah…</t>
  </si>
  <si>
    <t>RT @OsmanOzturk28: Depremden değil bilgisizlikten kork!
Deprem güvenliği ve bilinci hep gündemde olmalı.
Toprağın altında bir canavar uyuyo…</t>
  </si>
  <si>
    <t>@CYaltirak buyuk deprem  beklıyormusunuz ?</t>
  </si>
  <si>
    <t>RT @ibrahimozdabak: "Sana dün bir tepeden baktım aziz İstanbul..."
https://t.co/X5emkyE3OG
https://t.co/QTjCVyzj3I https://t.co/WiCoV37HYH</t>
  </si>
  <si>
    <t>RT @politikprofesor: Deprem toplantısına #ZavallıEkrem bundan sonra böyle davet edilecek. https://t.co/zXL0TfBdyG</t>
  </si>
  <si>
    <t>RT @hetenketenabi: 3-Deprem gibi 'HAYATİ' bir durum söz konusu iken, bir lise toplantısına katılması belli ki tepki çekecekti. Tepkileri ön…</t>
  </si>
  <si>
    <t>RT @enveryan: CHP'li İBB başkanı, "deprem toplantısına çağrılmadım" diyerek halkın aklıyla  alay ediyor halen
Çağrılmadıysan bu fotodaki k…</t>
  </si>
  <si>
    <t>RT @debuffer1: Belediye başkanı olduğu şehirde deprem olmuş,milyonlarca insanın hayatı risk altında,herkes korkmuş,panik içinde ama İmamoğl…</t>
  </si>
  <si>
    <t>RT @banuguven: İstanbul maalesef kaçınılmaz şekilde büyük depremi bekliyor. Aslında 20 yıldır bekliyor, deprem periyoduna göre geriye 5 ila…</t>
  </si>
  <si>
    <t>@Bilaltas9 Olum adam bilmiyodur belki kuralları hdhdhd
A Haber gibi bi sorunumuz var önce bunu çözelim Deprem bile… https://t.co/OELht3cif3</t>
  </si>
  <si>
    <t>3 kamu bankası konut kredisi çekenlere ekstra faiz indirimi yapacakmış 77 adet donanımsız toplanma alanları iştah k… https://t.co/Mq95mlCDrJ</t>
  </si>
  <si>
    <t>RT @nevermore26: Büyük bir deprem olmuş bunların derdi Ekrem’i nereye oturtalım da ezelim. Bir şey daha öğrendik satır arasında, doğal bir…</t>
  </si>
  <si>
    <t>@fatihportakal Depreme dayanıklı sarayımız var.
Deprem prestijimizi bozamazz 🤭</t>
  </si>
  <si>
    <t>99 depreminde deprem fonunda 1₺ çıkmıştı. Ecevit fondaki paraları İMF'ye vermişti harhalde o vakit.
#66MilyarLiraNerede</t>
  </si>
  <si>
    <t>RT @RustemBatum: İstanbul  dünyadaki pek çok ülkeden daha büyük bir şehir. İBB başkanını deprem toplantısına çağırmamak belediye-devlet koo…</t>
  </si>
  <si>
    <t>RT @rapor2: Metrobüs ve metro'ya yürüme mesafesinde ! , doğa ile iç içe ! , deprem olursa kaçamama ve ölüm garantili "güzel" şehrim... http…</t>
  </si>
  <si>
    <t>RT @ibb_kulishaber: Vatandaş 20 yıldır Deprem Vergisi adı altında toplanan  #66MilyarLiraNerede diye soruyor;
Bu cevap asla gelmeyecek...…</t>
  </si>
  <si>
    <t>Gazeteci olarak siz araştırmadan etmeden eline Karot Makinesi alan herkesi Deprem Mühendisi yerine koyup soru sorar… https://t.co/Rl4vlqhovC</t>
  </si>
  <si>
    <t>Ortada yanlış bilgilendirme yok ortada olan şey kentsel dönüşüm projesi adı altında deprem bölgelerinin daha çok sa… https://t.co/KnhAkQvTFc</t>
  </si>
  <si>
    <t>Marmara’da ki deprem korkuttu @DepremTR https://t.co/cWoeKwPSkp</t>
  </si>
  <si>
    <t>RT @btl60: Artık sürekli sallanıyormuş gibi hissediyorum en kötüsü de gercekten deprem oldugu halde yine paronayaklık yapıyorum diyip kımıl…</t>
  </si>
  <si>
    <t>RT @avukatbahatttin: Kıskanılan, örnek olacak sistemde 28 okul deprem hasarindan açılmıyor! 5,8 şiddetinde 10 sn süren depremde?? https://t…</t>
  </si>
  <si>
    <t>Sevgili #turktelekom deprem günü ve hatta sonraki 2 gün daha sen de taahhütünü yerine getirmedin. Şimdi neden #caymabedeli istiyorsun?</t>
  </si>
  <si>
    <t>@zaytungtv @UfukUras Kışın deprem olursa nerelere sığınacağını düşünüyorsun.</t>
  </si>
  <si>
    <t>RT @Profesorfacia: 1999 Yılından beri milyarlarca lira ÖTV toplandı,
100 milyara yakın özelleştirilme yapıldı,
2 trilyon dolardan fazla ver…</t>
  </si>
  <si>
    <t>Deprem için toplanan #66milyarnerede !
Zorunlu deprem vergisi diye vatandaşın cebinden zorla aldığınız paraları nerde yediniz?</t>
  </si>
  <si>
    <t>Deprem icin toplanan #66MilyarLiraNerede
1.5 milyariyla Agaoglu kurtarildi kaldi 64.5 milyar</t>
  </si>
  <si>
    <t>#paragündem abi şaka gibi açıklamalar yapıyorsunuz telefonlar yoğunsa whatsapp kullanılsın falan. Elin adamının pro… https://t.co/o30TzJozps</t>
  </si>
  <si>
    <t>RT @huseyinocak: Depremden sonra jeolog,
Selden sonra meteorolog olan canım memlekettim paralar hiç edildikten sonra 
#66MilyarLiraNerede d…</t>
  </si>
  <si>
    <t>RT @HasanDa33511670: Deprem vergileri nereye gitti ?
Sorusunun cevabını 2011’de dönemin Maliye Bakanı Mehmet Şimşek,itiraf etmiş:
“Vatandaş…</t>
  </si>
  <si>
    <t>@ccanannnnnn @barbarosansalfn Deprem de toplanma yerini dert etmeyin,sayın imamoğlu da bıraksın uğraşmasın,istanbul… https://t.co/Qgs6NuBgXF</t>
  </si>
  <si>
    <t>Su bazlı değil deprem bazlı boya. https://t.co/ORhq4aDqet</t>
  </si>
  <si>
    <t>#AklımızdanÇıkmasın deprem insan öldürmez ihmal insan öldürür,rant insan öldürür,sağlam olamayan yapı insan öldürür… https://t.co/Z9HiYoNOns</t>
  </si>
  <si>
    <t>RT @fahoogerbeets: Lütfen deprem yerlerini tahmin edebileceğimiz izlenimini edinmeyin. Yapamayız! Genel olarak gezegene uygulanan kritik za…</t>
  </si>
  <si>
    <t>RT @dw_turkce: "Eğer Marmara'nın altındaki tüm fay sistemi harekete geçer ve kırılırsa 7.6 büyüklüğünde bir deprem bile olabilir.”
Banu Gü…</t>
  </si>
  <si>
    <t>RT @mywayTurkey: "17 Ağustos Depremi'nden sonra 'deprem vergisi' adı altında toplanan 66 milyar lira nereye harcandı?"
#DepremVergileriNere…</t>
  </si>
  <si>
    <t>Yine uykusuz yarim yamalk bir gece kalp atisini bile deprem saymak #pazartesi</t>
  </si>
  <si>
    <t>RT @slymnoz: Türkiye acilen deniz hastaneleri kurmalı!
İstanbul'da yaşanan deprem, depreme dair hazırlıkları yeniden gündeme getirdi. Eğri…</t>
  </si>
  <si>
    <t>30 metre derinlikteki bu yapı 1999 da Gölcük’de yüzeydeydi.Deprem gerçeği bu işte.Bilmin yol göstericiliğinde tedbi… https://t.co/LWXjCbKPBu</t>
  </si>
  <si>
    <t>RT @MetinUca: Binlerce dansöz, onbinlerce deprem toplanma alanı var😂 mış</t>
  </si>
  <si>
    <t>RT @sadecezencefil: 50yıllık apartmanlarda,rüzgarla sallanan binalarda oturan garibanla tüm deprem önlemleri alınmış,sağlam temele inşa edi…</t>
  </si>
  <si>
    <t>@Trabzon_Leeei @sinemums Sadece birkaç ay'da yapılanlar,
*Parası bizden çıkan Binlerce araç iade edildi.
*Fakir ai… https://t.co/fUu4yAqxnM</t>
  </si>
  <si>
    <t>RT @NihanAksakalli: Uzman görüşüne ihtiyacımız var. İleri derecede korozyon raporu olan bir binada, 26 Eylül günü 5.8’lik deprem sonrasında…</t>
  </si>
  <si>
    <t>@ccanannnnnn Başkan biz deprem vergisi ile özel iletişim vergisini sormaya devam edelim</t>
  </si>
  <si>
    <t>RT @uzunabdurrahman: Her olayda olduğu gibi deprem meselesinde de, devlete çakmak için tetikte bekleyenlere sesleniyorum!
Yalanı ve iftira…</t>
  </si>
  <si>
    <t>İsmail bey ,insanların deprem de ve sonrasında yapılacaklar konusunda bilgilenmesi,eğitilmesi için seferberlik başl… https://t.co/XJV19g5Cuc</t>
  </si>
  <si>
    <t>RT @mfatihkutan: Eğimli bir arazi üstüne kurulu binalarımızın aşağısında inşa edilen konut ve AVM projesi Nevbahar Üsküdar, yaşadığım yeri…</t>
  </si>
  <si>
    <t>RT @asel1983b: Deprem ile uyandık ara ara gün içinde olmaya da devam ediyor. Rabbim hepimizi korusun 🤲deprem çantası ve deprem toplanma yer…</t>
  </si>
  <si>
    <t>RT @ajanstarafsiz: "17 Ağustos Depremi'nden sonra 'deprem vergisi' adı altında toplanan 66 milyar lira nereye harcandı?" https://t.co/4KsBb…</t>
  </si>
  <si>
    <t>"17 Ağustos Depremi'nden sonra 'deprem vergisi' adı altında toplanan 66 milyar lira nereye harcandı?" https://t.co/4KsBbdAmp1</t>
  </si>
  <si>
    <t>@MilenyumKahin Biz evleri geçtik  kontrol yapilan okulların  bile %25 hasarlı çıktı daha büyük deprem olsaydı yıkıl… https://t.co/PJmqB0Fl18</t>
  </si>
  <si>
    <t>Son sazan avcısı 😂😂 #deprem https://t.co/PyT1nm5zk9</t>
  </si>
  <si>
    <t>RT @Gerilim___: 1918 senesinde Canakkale'de yari ac dusmani tarihe gomen nesilden 2019 senesinde baris da yedigi yemekten ZEHIRLENEN bir do…</t>
  </si>
  <si>
    <t>RT @kukuli_53: Mala bak.
"Kaç gündür #deprem oluyor
Ekrem İmamoğlu nerede" demiş.
La İmamoğlu ne yapsın?
Kırılan fay hattının gönlünü mü al…</t>
  </si>
  <si>
    <t>@KucukkayaIsmail ismail bu kadar samimiyetsiz olmqnı neye borçluyuz
Diyarbakır anneleri, ımf, eko deprem davetinin… https://t.co/vv8tY1uusV</t>
  </si>
  <si>
    <t>@istanbulbld ibb başkanı ise 
davet olması veya olmaması gerekmez
orada olmak zorundadır
neyin politikasını yapıyor… https://t.co/0n9kfwn7PX</t>
  </si>
  <si>
    <t>RT @gazetesozcu: Deprem sonrası talep yağıyor! Vatandaş evini sigortalatmanın peşine düştü   https://t.co/OmE5kWT6AL</t>
  </si>
  <si>
    <t>RT @shiftdeletenet: Cumhurbaşkanı Yardımcısı deprem için konuştu https://t.co/VpLPbp2nSC</t>
  </si>
  <si>
    <t>@hetenketenabi 3. sınıf diziler mi daha çok kazandırıyor, iktidara yaranmaya çalışmak mı? O zaman doğru deprem soru… https://t.co/wHcEQ3EZHg</t>
  </si>
  <si>
    <t>RT @tilfiningargeta: Günaydın deprem vergilerimiz https://t.co/N4Uj6x9n7t</t>
  </si>
  <si>
    <t>RT @PatikaGazete: Silivri Hapishane’sinde deprem günü kapılar “Adalet Bakanı’nın izni yok” denilerek açılmamış
https://t.co/AROJpp0DLM http…</t>
  </si>
  <si>
    <t>RT @eytserap: @KucukkayaIsmail 1999da iki deprem bi arada. #EmeklilikteYașaTakılanlar bir gecede,millet canının derdine düşmüşken,birilerid…</t>
  </si>
  <si>
    <t>Gerçekten de öyle. Deprem konusunda en vurdumduymaz şehir Gaziantep desem yeridir.. Bu işin uzmanları yıllardır kon… https://t.co/bOOB8dx8sx</t>
  </si>
  <si>
    <t>Bizim okulun catlaklari deprem uyariyor,necip turk milleti uyuyor https://t.co/ojfoRGDRkg</t>
  </si>
  <si>
    <t>Ben bu şehrin Başkanıyım istediğim yerde otururum diyorsun madem de #ZavallıEkrem madem bir gün önce gittin oturdun… https://t.co/nLJBYQdvt1</t>
  </si>
  <si>
    <t>RT @ekrem_imamoglu: Deprem şehrimizin, ülkemizin milli sorunudur. Bu tarihe kadar kaybettiğimiz vakti tüm kamu kurumlarıyla işbirliği halin…</t>
  </si>
  <si>
    <t>Türkiye’de bilgisi olanın yetkisi, yetkisi olanın bilgisi yok. Slaven BİLİÇ  #aklındançıkarma #ekonomi #futbol… https://t.co/kvakIf3rp8</t>
  </si>
  <si>
    <t>RT @trthaber: - Merdiven ve asansörleri kesinlikle kullanmayın
- Enerji hatlarından, ağaçlardan ve duvar diplerinden uzaklaşın.
AFAD, depr…</t>
  </si>
  <si>
    <t>@ahmethc Deprem olmuş/Panik/Daha”Dahası”bekleniyor/Tepe Toplanmış/Seçilmiş Başkan YOK/Çağrılmadım dese?/Güven kaybı… https://t.co/S6WT7Qe8LE</t>
  </si>
  <si>
    <t>RT @hannandan: @ahmethc Deprem olmuş/Panik/Daha”Dahası”bekleniyor/Tepe Toplanmış/Seçilmiş Başkan YOK/Çağrılmadım dese?/Güven kaybı/Sesiz ka…</t>
  </si>
  <si>
    <t>RT @atakemalercan: @ahmethc Sayın @ahmethc aslında cevap vermesine gerekte kalmadı. Yetkililer aslında kendi kendine cevap niteliğinde açık…</t>
  </si>
  <si>
    <t>İnsanlar deprem konusunda güvensiz https://t.co/gSPxavTlEO</t>
  </si>
  <si>
    <t>RT @senanurkutay: #depremistanbul  #beyoğlu  #dilnihatözyeğinanadolulisesi #Deprem https://t.co/QyAqI65O6J</t>
  </si>
  <si>
    <t>@fatihportakal Van’daki deprem binaları babayın parası ile mi yapıldı?</t>
  </si>
  <si>
    <t>RT @ditrianumtr: (30 Eylül 2019 06:05)
"Potansiyel deprem öncesi atmosferik sinyal.
Önümüzdeki birkaç saat içinde büyük sayılabilecek sism…</t>
  </si>
  <si>
    <t>RT @yenisafakwriter: Bizi hiçbir deprem yıkamadı
siyasî, zihnî ve manevî depremlerin yıktığı kadar!</t>
  </si>
  <si>
    <t>Birşeye dikkat ettiniz mi?
İstanbul'da deprem esnasında ve sonrasında herkes Allah'a yakarışta bulunuyordu. Kimse e… https://t.co/3RLytNAaz6</t>
  </si>
  <si>
    <t>RT @orta_dogulu: Birşeye dikkat ettiniz mi?
İstanbul'da deprem esnasında ve sonrasında herkes Allah'a yakarışta bulunuyordu. Kimse evren bi…</t>
  </si>
  <si>
    <t>Deprem sonrası talep yağıyor! Vatandaş evini sigortalatmanın peşine düştü.
İstanbul’da meydana gelen depremin ardın… https://t.co/yXTEeVmpqK</t>
  </si>
  <si>
    <t>İstanbul'da yaşanan 5.8 büyüklüğündeki deprem sonrası vatandaşlar dairelerine sigorta yaptırmaya başladı. Sektörün… https://t.co/HsJTxTR83n</t>
  </si>
  <si>
    <t>@fatihportakal ulan sen sülalesi ne geniş adamsın deprem vergisi yalanıyla ortaya fitne saçıyorsun deprem vergisi d… https://t.co/iaVcvG91d9</t>
  </si>
  <si>
    <t>Uzmanlar Neden İstanbul'da Büyük Bir Deprem Bekliyor? - Ekşi Şeyler https://t.co/9yncH2LC66</t>
  </si>
  <si>
    <t>RT @eminpazarci: Cahil bunlar. Hem de zır cahil.
Utanmadan "Deprem toplantısına İmamoğlu çağrılmadı" diyorlar.
Çağrılmadıysa orada İBB yetk…</t>
  </si>
  <si>
    <t>@t24comtr Kat basi mailyet 250 tl iken butceyi sarsiyor diye baslik atilmaz. Dusuk maliyet deprem testine tesvik et… https://t.co/v6QzS3WvwX</t>
  </si>
  <si>
    <t>RT @mikailkarli: @ensonhaber Tutarsızlık diz boyu. Hem diyor ki mesele deprem, ben bu polemiğe girmem. Hem de beni çağırmadılar diyor. Bir…</t>
  </si>
  <si>
    <t>Deprem kuşağında yer alan ülkemiz için en önemli sigorta türlerinden biri olan deprem sigortasının gerekliliği unut… https://t.co/n0qe1bL2nT</t>
  </si>
  <si>
    <t>RT @nacigorur: Değilse dünyanın sonu değildir. Zemine ve projesine uygun yapılmış ve mühendislik hizmeti görmüş binalar deprem güvenlidir.…</t>
  </si>
  <si>
    <t>RT @nacigorur: Binadır. Yoksa hasar görmeyen bina değil. Tabii ki bina hasar alacaktır. Sizlere tavsiyem binalarınızın üzerine eğilin. Bugü…</t>
  </si>
  <si>
    <t>RT @semseddinbektas: Deprem karşısında insanlar iki kısma ayrıldı:
Birincisi; İlahi kudreti hissederek tekbir getiren,günahlarına pişman ol…</t>
  </si>
  <si>
    <t>Şili 6.8 şiddetinde #deprem sonuna kadar izleyin https://t.co/rfTy9h7ZbX</t>
  </si>
  <si>
    <t>RT @ghostman1903: Şili 6.8 şiddetinde #deprem sonuna kadar izleyin https://t.co/rfTy9h7ZbX</t>
  </si>
  <si>
    <t>@xBALKIRAGAx @alperdmg Deprem geliyor hepimiz zavallılayız devlet memurları ,dır bakanlar millet vekilleri türk hal… https://t.co/4lcl0uHU3y</t>
  </si>
  <si>
    <t>@caglarcilara Bu hoca ne mezunu aydınlık düşüncesi yok zamanına yazık deprem incelemeleri yapan hocalar var ünivers… https://t.co/Y8NDlZzSq9</t>
  </si>
  <si>
    <t>RT @Hquzel_: Zina yayılınca depremler çoğalır.[Deylemi]
Günahlar açıktan işlenmeye başlanınca, iyi kötü herkes genel bir azaba maruz kalır…</t>
  </si>
  <si>
    <t>Türkiye geneline bakıldığında ise sigortalanabilir 17.6 milyon konuttan 9.2 milyonu depreme karşı sigortalı. Türkiy… https://t.co/tlZU5PMvTG</t>
  </si>
  <si>
    <t>Zorunlu deprem sigortasında da sigorta bedelinin yüzde 2’si kadar muafiyet uygulanıyor.Yani, oluşan hasarın yüzde 2… https://t.co/sNgDIJZIKw</t>
  </si>
  <si>
    <t>RT @sahtursigorta: Zorunlu deprem sigortası, sadece konutta binada depremin meydana getirdiği zararı karşılıyor. “Eşyalara gelen zarar sigo…</t>
  </si>
  <si>
    <t>RT @KucukkayaIsmail: Veee İstanbul. 
Deprem gerçeği #AklımızdanÇıkmasın https://t.co/906LB7buhO</t>
  </si>
  <si>
    <t>çok korkuyorum   ikitane çocuğum var  biri 6 biri 8 deprem için birşeyler yapmak lazım  bizim gücümüz  yetmez devle… https://t.co/Amt2uLgqxW</t>
  </si>
  <si>
    <t>RT @ilhancihaner: Aşağıdaki “itiraflarla” hukuki, ahlaki, bilimsel hatta sınıfsal olarak hesaplaşmayan hiç bir yetkilinin ve bilim adamının…</t>
  </si>
  <si>
    <t>RT @NArikbag: Arkadaşlar deprem anında, Kaçacak bir yer bulamazsanız,
Bence en yakın mezarlığa gidin..
Korkmayın, ordakilerden hiç bir zara…</t>
  </si>
  <si>
    <t>RT @turgev: Kurumumuzla ilgili sosyal medyada “Ünalan Mahallesi Deprem Toplanma Alanı TÜRGEV’e verildi” şeklinde yapılan paylaşımla kamuoyu…</t>
  </si>
  <si>
    <t>@navyangel07 Bu halk gözünü şimdi açmazsa , o göz bir açılmamak şartıyla depremde kapanır ve taa ötede açılır. Alla… https://t.co/JQGSj8Bama</t>
  </si>
  <si>
    <t>RT @ismailsaymaz: Deprem anında çalışan tek platform, sosyal medya. Biz insanları tweet atarak kurtaramayız ki.</t>
  </si>
  <si>
    <t>RT @ugurdundarsozcu: 17 Ağustos 1999'daki Büyük Marmara Depreminde bile GSM hatları böylesine uzun süreli çökmemişti.
Oysa deprem sonrasınd…</t>
  </si>
  <si>
    <t>RT @HsnBozkurt: Bu bina 5,8 #deprem de böyle sallanıyorsa,bırakın 7 yi,6 hatta 5,9 luk bir depremde ne olacağı ortada.
“Deprem değil bilim…</t>
  </si>
  <si>
    <t>Deprem Seferberliği Bu Ülkeye Şart..</t>
  </si>
  <si>
    <t>Diyarbakır'da korkutan deprem!
 https://t.co/PTNM1bxNFp @halktvcomtr aracılığıyla</t>
  </si>
  <si>
    <t>Esenler deprem parkının oradaki otobüs durağına beyazıt hattı kurulsa hiç olmazsa 4_5 durak rahatlar lütfen başkan ilgilenin bu konuyla</t>
  </si>
  <si>
    <t>DIŞ BORCU İNEK Mİ İÇTİ?
Deprem için toplanan #66MilyarLiraNerede sorusu iyi. 
Peki dış borç olarak alınan… https://t.co/ieEF5zUImY</t>
  </si>
  <si>
    <t>RT @NecatiOzkan: İmamoğlu açıklıyor:  “Susuyorsam deprem gündemini değiştirmek istemediğim için ve devlet terbiyem nedeniyle susuyorum. Çok…</t>
  </si>
  <si>
    <t>RT @cumhuriyetgzt: İmamoğlu'nun, 'Toplantıya çağrılmadım' açıklamasından sonra İstanbul Valiliği'nden bir açıklama daha... 
Daha önce İmam…</t>
  </si>
  <si>
    <t>RT @Eyt_Haktir: #EmeklilikteYaşaTakılanlar
Deprem öldürmeden emekli edinde bari gözümüz açık gitmeyelim.
@RTErdogan 
@dbdevletbahceli 
@ve…</t>
  </si>
  <si>
    <t>RT @AdnanTurfan: @KucukkayaIsmail 20 yildir deprem vergisi topladilar. Nereye harcadiklari bilinmezken IMAR BARISI cikardilar deprem de yap…</t>
  </si>
  <si>
    <t>Deprem gerçeği ortadayken Ekrem İmamoğlu İstanbul belediye başkanı iken toplantıya çağrılmadığı halde yorumlar yapa… https://t.co/yIECSOYyEi</t>
  </si>
  <si>
    <t>RT @ozer_v: Deprem toplanma alanı
(yorumsuz) https://t.co/77eH5yGEoN</t>
  </si>
  <si>
    <t>@Guclumete @kafaradyo @radyoland @fizy Deprem anı ve sonrasın da yaşayacağımız durum gerçekten çok vahim olacak bu… https://t.co/nrHZfKwnGp</t>
  </si>
  <si>
    <t>RT @OkyanusO0_: İstanbul da “5.8 lik deprem” olmuş,İstanbullu panikte
Sn.Cumhurbaşkanı ve tüm kabine bakanları AFAD toplantısında
Chp li…</t>
  </si>
  <si>
    <t>RT @TrigerOsman: Ülkede Deprem Tehlikesi,
Ekrem Bey’in Davet Kompleksi Kadar Gündem Olmuyor.
Seçim Bitti,
Mağdur Edebiyatı da Bitsin.
Kim…</t>
  </si>
  <si>
    <t>İstanbul Büyükşehir Belediye Başkanı Ekrem İmamoğlu, çağırılmadığını söylediği AFAD toplantısıyla ilgili olarak "26… https://t.co/gyZX69YGBm</t>
  </si>
  <si>
    <t>Bilim insanlarına göre, İstanbul’u sallayan iki deprem büyük depremin habercisi. Prof. Dr. Naci Görür, büyüklüğü 7.… https://t.co/mlCIzRN3wI</t>
  </si>
  <si>
    <t>RT @MhpTbmmGrubu: MHP Genel Başkan Yardımcısı ve İstanbul Milletvekilimiz İzzet Ulvi Yönter @UlviYonter : CHP deprem üzerinden siyaset yapı…</t>
  </si>
  <si>
    <t>RT @Ahaber: Neden deprem üzerinden siyaset yapıyorlar? https://t.co/RyLXfTHXh1</t>
  </si>
  <si>
    <t>@cumhuriyetgzt İzmir'i bok götürüyor bu Hamlet züppe kılıklı zırtoyla sırıtarak poz veriyorlar diğeri deprem toplan… https://t.co/rPsJhv0ush</t>
  </si>
  <si>
    <t>RT @SSSBBL777: DEPREM VERGİLERİMİZE NE OLMUŞTU ? #HATIRLATMA ! https://t.co/h1vMhqQi1l</t>
  </si>
  <si>
    <t>@Oznur1976Oznur @AnilarinArdinda @Deniz_Zeyrek Mesela toplantıdan ne sonuç çıktı paylasildimi senelerdir yapılması… https://t.co/gKZmfkbeIc</t>
  </si>
  <si>
    <t>@Oznur1976Oznur @Deniz_Zeyrek Yazdıklarımdan sadece bunu mu çıkardınız. Seçilmiş fakat yok sayılan birisi. Cumhurba… https://t.co/uO0qFceVD6</t>
  </si>
  <si>
    <t>RT @avcisirvan: Geçmiş olsun İstanbul, galiba beklenen büyük #deprem geliyor</t>
  </si>
  <si>
    <t>#deprem için vergilerimizden, alınterimizden toplanan #66milyarnerede ???</t>
  </si>
  <si>
    <t>RT @AdaletinSafti: İstanbul afet bölgesi ilan edilsin
Ali Ağaoğlu :1970'li yıllarda İstanbul'un Anadolu yakasında yapılan yapıların büyük…</t>
  </si>
  <si>
    <t>"deprem korkusu kaynaklı sermaye transferi"nin iktisat literatüründe bir karşılığı var mı? https://t.co/OlEXYN3MmS</t>
  </si>
  <si>
    <t>RT @sukrualniacik: Sınav öğrenciyi, mahkeme sanığı, penaltı kaleciyi, deprem ise müteahhiti strese sokar.
17 Ağustos 1999'da en yoğun kaygı…</t>
  </si>
  <si>
    <t>RT @hkocabas: DEPREM OLMUŞ.MİLLET SİZDEN POLEMİK DEĞİL TEDBİR VE HİZMET BEKLİYOR.</t>
  </si>
  <si>
    <t>RT @nuranbarnx: Şevval bugün vapura binerken kaptana deprem olursa biz ne olcaz diye sormuş kxndkxmdmnxksöd</t>
  </si>
  <si>
    <t>RT @avishaksaglam: İstanbul'da deprem! Rabbim muhafaza etsin.</t>
  </si>
  <si>
    <t>RT @Sait__Sahin: Başta İstanbul olmak üzere bütün Türkiye'ye geçmiş olsun. 
Allah depremleri sadece içi hayırlarla dolu sarsıntılar kılsın,…</t>
  </si>
  <si>
    <t>RT @AysbltBulut: İstanbul’da deprem oluyor..Devletin bütün kurumları sahada ama Ekrem imamoğlu tıpkı sel felaketinde olduğu gibi kayıp,beyf…</t>
  </si>
  <si>
    <t>RT @efe60ayhan: #İşgalDevletiİsrail
Millet deprem piskolojisi üstünde "Sayın İmamoğlu" şow beşinde😠 milletin canı burnunda şow yabma eko😠😠…</t>
  </si>
  <si>
    <t>RT @errufai: #deprem istanbulda deprem oldu bütün Türkiyede gsm hatları  kitlendi. 99 depreminde bu durum normaldi ama aradan 20 yil gecti.…</t>
  </si>
  <si>
    <t>RT @erenali_: İstanbul'da sel, deprem olunca Ekrem İmamoğlu;
(Temsili değil) https://t.co/7AYhNR8cX6</t>
  </si>
  <si>
    <t>Depremin ardından satışlar patladı, fiyatı 4 kat arttı! #deprem #istanbul 
https://t.co/WibXHoAe8j https://t.co/YDxNqid8rS</t>
  </si>
  <si>
    <t>RT @ZetLorento: @yavruzombie @istanbulbld @ankarabbld @mansuryavas06 @ekrem_imamoglu @cidebelediyesi @Adana_Bld @ZeydanKaralar01 @SecerVaha…</t>
  </si>
  <si>
    <t>RT @iortaylifan: Afad‘ın söylediği 2000 adet deprem acil toplanma alanından bir tanesi.
Nasıl ama, sizce kaç çadır kurulabilir buraya?
Ut…</t>
  </si>
  <si>
    <t>RT @emlakdergisi: Başkan Arısoy; “Deprem Gerçeğini Hiç Unutmadık”
https://t.co/SMxhcV8nHq https://t.co/BqCZ28ynd8</t>
  </si>
  <si>
    <t>RT @SertelKemal: Kayyum atanan belediye başkanlarına destek icin davete bile gerek duymadan Diyarbakıra gidebilirsiniz ama, Başkan yardımcı…</t>
  </si>
  <si>
    <t>RT @yenisafakyazari: Deprem gibi en temel
ülke meselesi üzerinden 2'ye bölünen
*
en zor zamanda toplumu kenetleyecek
İslâmî değerleri yerle…</t>
  </si>
  <si>
    <t>@ebupadre Valla abi bu ülke bizi deprem uzmanı insan hakları savunucusu ekonomist bir avukat yaptı. Bu ülkedeki kad… https://t.co/YLH7eaEh3I</t>
  </si>
  <si>
    <t>RT @MstSelanik: Deprem kentlerinde güvenli toplama merkezlerini imara açanlar,Suriye'de güvenli bölge kuracakmış....</t>
  </si>
  <si>
    <t>enkazda kaldiysak hepimizin ilk yapmayi planladigi sey bagirmak olur  degil mi? fakat dogru degilmis elle ses cikar… https://t.co/8q6Djzkkd7</t>
  </si>
  <si>
    <t>RT @UcucuYakup: 99 depremi 7.4 şiddetinde olunca bir âlime soruyorlar. Âlim de, deprem kaç şiddetinde olduysa o ayete bakın diyor.7.sure Ar…</t>
  </si>
  <si>
    <t>#Deprem_Özel
Her şey kullanılabilir malzeme olacak !!
..
#KaosDosyası https://t.co/vKZJQRPy0D</t>
  </si>
  <si>
    <t>RT @inonu_dogan: İstanbul deprem şokunu üzerinden atmamışken Cumhurbaşkanı yardımcısının depremle ilgili toplantı için İstanbul'a geliyor.…</t>
  </si>
  <si>
    <t>RT @KucukkayaIsmail: Prof. Dr. Naci Görür ‘demokrasi meydanı’na çıktı.
Deprem gerçeği #AklımızdanÇıkmasın diye. https://t.co/8RZ9RtuLhW</t>
  </si>
  <si>
    <t>RT @muratgener: Ekrem İmamoğlu seçimi kazandı ama yetkinliği tartışılıyor.
Nedeni, göreve geldikten sonraki, çok da büyük olmayan 2 afet pr…</t>
  </si>
  <si>
    <t>@Mikdatca Deprem seferberliği demek ek vergi demek. Ve şunu unutmayın hiç bir zaman toplanan vergiler toplandığı iş için kullanılmaz.</t>
  </si>
  <si>
    <t>RT @kizilelma_: Özelleştirmeler,2b arsalarının satışı,defalarca çıkarılan bedelli askerlik kanunu,imar affı ve 20 senedir toplanan deprem v…</t>
  </si>
  <si>
    <t>@fatihportakal 90 yıl yapılmayan hizmetlerin yatırımların paraları nerde  Portakal?
Dünyada  devletler vergi  topla… https://t.co/ygbxj5LYmE</t>
  </si>
  <si>
    <t>@dayibey33 @fatihportakal deprem paraları hazineye(bütçeye) aktarıldı..</t>
  </si>
  <si>
    <t>Deprem gerçeğini tam olarak anlamaya çalışan, herhangi bir gruba eklemlenmeden bağımsız araştırmalar yapan bir yer… https://t.co/QpcSx2Fxkm</t>
  </si>
  <si>
    <t>@Hurriyet Gecmiş olsun  ,ama yoldaki namuslu vatandaşı almazsaniz taksinize böyle gaspci katil hirsiz biner taksini… https://t.co/LTktufHn3N</t>
  </si>
  <si>
    <t>RT @ahval_tr: "Bilim yanılabilir ama yalan söylemez. AKP size yalan söylüyor, kandırıyor. 
Bunu görmek için yandaş medyanın deprem olmamış…</t>
  </si>
  <si>
    <t>RT @gazeteduvar: İmamoğlu: Deprem olduğu andan 4 dakika sonra Vali Bey'i arayıp 'AKOM'a geçiyorum' dedim. İkinci gün yapılan toplantıya çağ…</t>
  </si>
  <si>
    <t>RT @Profesorfacia: Deprem paraları nerede?
ÖTV paraları nerede?
Özelleştirme paraları nerede?
Yol mu yaptınız?
Hani o yolları yap-işlet-dev…</t>
  </si>
  <si>
    <t>RT @Avcilar_Merkez: Büyük istanbul depremi geliyor - kısa belgesel
şimdi yayında.
#pazar  #deprem #istanbuldepremi 
https://t.co/opyOhxX8qh</t>
  </si>
  <si>
    <t>RT @selcuk_selvii: @avcilarbel 20 yıldır tek bir hamle yapılmadı İstanbul'un deprem başkenti avcılar vatandaşın günahı ne deprem ilgili çal…</t>
  </si>
  <si>
    <t>RT @yenisafakwriter: UYARI/YORUM
Deprem gibi 
kitlesel bir travmanın yaşandığı bir ortamda 
*
toplumu ayakta tutacak, 
dirençli kılacak, b…</t>
  </si>
  <si>
    <t>RT @mahmuree_chp: Şaka  gibi  🤔
AFAD'ın  belirlediği deprem toplanma alanlarına
Acil  ihtiyaç  malzemeleri  konmuş.
Ama  acil  ihtiyaç…</t>
  </si>
  <si>
    <t>@pelinbatutr Bir deprem bilimci</t>
  </si>
  <si>
    <t>RT @nacigorur: Köprü, tünel, içme suyu, kanalizason, baraj, vb) elden geçirilir gerekirse yenilenir veya güçlendirilir. Yapı stoku inceleni…</t>
  </si>
  <si>
    <t>RT @nacigorur: İnşaat molozu ortaya çıkartır. Çok miktarda parlayıcı, patlayıcı ve toksik madde çevreye yayılır. Bütün bu moloz ve atıkları…</t>
  </si>
  <si>
    <t>@istanbulbld yani 7.2 beklenen deprem olduğunda bana neeee oynamak istemiyoooom tarzı mı yönetileceğiz🤔şimdiden bil… https://t.co/voIoU643IW</t>
  </si>
  <si>
    <t>Yeni tosuncuk 
İndirimde yapmış hizmette sınır yok 7/24 pardon 24/7 çalışıyor...
Kesin buna inanan çıkar
#deprem https://t.co/Qx8SPw1oZ8</t>
  </si>
  <si>
    <t>@Biz10TV @ekrem_imamoglu Onu bunu boşverinde ÖTV ve İletişim vergileri deprem için toplandı nerde paralar.</t>
  </si>
  <si>
    <t>RT @EbruAta_: Tüm yandaş haber kanallarında hala Ekrem İmamoğlu'nun toplantıya katılıp katılmaması haberi veriliyor..
Gerizekalılar deprem…</t>
  </si>
  <si>
    <t>@erdemgrtp @sputnik_TR Deprem sonrası rantı böluşme toplantısıydı herhalde.imamoğlunu katmamışlar</t>
  </si>
  <si>
    <t>@sputnik_TR 18 yıldır deprem paralarını yiyip,toplanma alanlarını peşkeş çekenler, köylü kurnazı zekalarıyla İmamoğ… https://t.co/tSZJOUSiKR</t>
  </si>
  <si>
    <t>@Snky1907_ Bunu yazanlar,  18 yıldır deprem paralarını yiyip,toplanma alanlarını peşkeş çeken liyakatsiz, ahlaksızlardır.</t>
  </si>
  <si>
    <t>RT @marktuxan: Deprem gerçeğiyle yaşıyorduk zaten, bir gün olması bekleniyor.. bu gece dışarıda uyuruz yarın uyuruz sonra bir eve gideriz d…</t>
  </si>
  <si>
    <t>RT @vedicnorm_: Kuzey Batı yönünden Akdeniz’e uzanan tüm fay hatları aktif oldu. Dileğimiz ufak ufak enerjiyi salsınlar...
Rabbim hiç bir u…</t>
  </si>
  <si>
    <t>RT @Kandilli_info: #DEPREM
DALLICA-LICE (DIYARBAKIR) https://t.co/xwPxRVxBcU
30.09.2019, 08:44:56 TSİ
Büyüklük: 3.1
Derinlik: 7.2 km
#Kandi…</t>
  </si>
  <si>
    <t>@SLuleci Var var. 
Cok iyi duyuyorlar. Sesimizi
Deprem duası öğretmek için hatipoğlu gibi sarlatanları
Deprem in ol… https://t.co/ZBemQfWTTd</t>
  </si>
  <si>
    <t>RT @bernalacin35: İstanbul’da 29 Okula Deprem tatili
Yahu nasıl yapılmaz okulların kontrolü!
Sürpriz mi İstanbul da deprem!
Ancak deprem ol…</t>
  </si>
  <si>
    <t>RT @MKA98355962: DEPREM OLUYOR,
"İmamoğlu Nerede?"
ZIKKIMIN KÖKÜNDE...
Tank palet satılırken,sen neredeydin fosil..</t>
  </si>
  <si>
    <t>RT @TvTevhid: Türkiye Halkına Nasihat ᴴᴰ
"Depremler...
🎙: Halis Hoca / Ebu Hanzala 
📽▶: https://t.co/xsg5RWIi98
⏰6:00 dk. 
#deprem #Er…</t>
  </si>
  <si>
    <t>RT @tcmmvar: Günaydın canlar ben #deprem Toplanma alanimizi buldum tüm dostlarima konum atıyorum😉
Bu arada
#66MilyarLiraNerede 😒
@Ertugrul…</t>
  </si>
  <si>
    <t>RT @NazirekalkanGur: Naci Görür hocayı izliyorum. Deprem çantası, cenin pozisyonu vs sizi korumaz. En öncelikli iş binamıza deprem testi ya…</t>
  </si>
  <si>
    <t>Yeterki çalışsın, ücreti önemli değil! #tuerktelekom #türktelekom #Turkcell #Vodafone #deprem #depremistanbul… https://t.co/jpHt2q8LmD</t>
  </si>
  <si>
    <t>#deprem haberi aldıkça mutlu oluyorum😅</t>
  </si>
  <si>
    <t>RT @ezgyrS: Cebimizden Devletimizden 5 kuruş çıkmadan
#YOL yapıldı
#KÖPRÜ yapıldı
#HASTANE yapıldı
#HAVALİMANI yapıldı
Çok şükür 🙏 
Yapand…</t>
  </si>
  <si>
    <t>Deprem, vatandaş olarak bizlerin bilgi sahibi olması gereken, konudaki öngörülerin takip etmemizi gerektiren bir ol… https://t.co/KwDDcvKRpZ</t>
  </si>
  <si>
    <t>Çünkü deprem, televizyona çıkan "uzman"ları dinleyerek, ya da işte ne bileyim, "dikkat ederek" kaçınabileceğiniz bi… https://t.co/I4Dx62YIZZ</t>
  </si>
  <si>
    <t>Deprem konusunda alınacak tek meşru önlem, bir evi satın alırken ya da kiralarken statik değerlendirmesini yapmaktı… https://t.co/1ddzqeMylf</t>
  </si>
  <si>
    <t>@Oznur1976Oznur @Deniz_Zeyrek +++vali önce davet ettik, sonra davete ne gerek var dedi, ona iki laf yok, f.oktay cü… https://t.co/5ZXXbuOgtS</t>
  </si>
  <si>
    <t>@muratsarica_ Adam deprem sonrası hemem akomdaydi saatlerce toplantı yaptı  bilgi verdi ama malum lağım medyası bun… https://t.co/dcosroCr8u</t>
  </si>
  <si>
    <t>RT @nihatipoglu: İstanbul’daki sarsıntıda bir minare de hasar gördü. Minarede bile malzemeyi eksik koymuşsak gerisini düşünün.Deprem bilinc…</t>
  </si>
  <si>
    <t>Karar ve Birgün gazeteleri deprem sonrası iyice artan güvensizliği ortaya koyan “Deprem Araştırması”nı manşete taşı… https://t.co/uULFzZY2Th</t>
  </si>
  <si>
    <t>RT @ecdadiosmanli25: #pazartesi
Herkes deprem nedeniyle korkmuş olsada bir haftayı daha kazasız belasız geçirttiren Allahımıza (celle celal…</t>
  </si>
  <si>
    <t>RT @umutmurare: İstanbul valiliği @ekrem_imamoglu’nun ısrarla devam ettiği #deprem toplantısına davet edilmedim yalanına tokat gibi bir açı…</t>
  </si>
  <si>
    <t>RT @cuneytozdemir: GİZLENEN DEPREM HAZIRLIK DURUMUNU AÇIKLIYORUM https://t.co/zU7HAa6drJ</t>
  </si>
  <si>
    <t>Yakında sadece döner satılan AVM'ler açılacak, dönerden başka herhangi bişey yiyenlere büyük vergiler gelecek ve kı… https://t.co/jKg3T6Gqed</t>
  </si>
  <si>
    <t>RT @kuliskusu: İstanbul afet bölgesi ilan edilsin❗
Ali Ağaoğlu : 1970'li yıllarda İstanbul'un Anadolu yakasında yapılan yapıların büyük bi…</t>
  </si>
  <si>
    <t>@KucukkayaIsmail #AklımızdanCıkmasın Bence deprem olursa en kısa zamanda en yüksek yere çıkmak gerekir ben böyle düşünüyorum.</t>
  </si>
  <si>
    <t>Bugün deprem riski dolayısıyla boşaltılan okullar yeniden yapılmış olsaydı kaç milyar harcanırdı.
#66MilyarLiraNerede</t>
  </si>
  <si>
    <t>RT @FarukKose52: Deprem,
"ölüm" gerçeğini bir kez daha
hatırlattı.
Şimdi herkes
"deprem çantası" hazırlama
derdinde.
Peki,
ölümden sonras…</t>
  </si>
  <si>
    <t>RT @orhanaydin6: Deprem Paraları Nerede..Hangi Soysuzlar Çetesi İç Etti..Konuşmayacak mısınız?</t>
  </si>
  <si>
    <t>RT @bekiservet: "Deprem Toplantısına Çağrılmadı" Şeklinde Paylaşımlar Yapan Gazeteciler "Davet Edildi, Gelmedi" Gerçeğinden Sonra Twitlerin…</t>
  </si>
  <si>
    <t>@beitanMK Duayen deprem bilimci İsmail Küçükkaya'dan takdir almak Naci Görür hocayı mutlu ediyordur😂</t>
  </si>
  <si>
    <t>RT @akadirkaraduman: Deprem anında:
1- Panik yapmayın 
2- En yakın avm’ye sığının
 https://t.co/jghlHjYVpc</t>
  </si>
  <si>
    <t>#1924 DE BU GÜN ATATÜRKÜM, ERZURUM DA MEYDANA GELEN DEPREM NEDENİYLE KONUŞMAKTA. https://t.co/An3f0sI49M</t>
  </si>
  <si>
    <t>RT @MetinSonalp: #1924 DE BU GÜN ATATÜRKÜM, ERZURUM DA MEYDANA GELEN DEPREM NEDENİYLE KONUŞMAKTA. https://t.co/An3f0sI49M</t>
  </si>
  <si>
    <t>RT @alafektenade: Birak deprem alanini, deprem cantasini koyacak yer yok. https://t.co/fIHzI0peQx</t>
  </si>
  <si>
    <t>İstanbul’daki 5.8’lik sarsıntı beklenen felaketi hatırlattı. Ancak 1999’dan bu yana pek çok proje ortaya atılmasına… https://t.co/MvVsyLgLge</t>
  </si>
  <si>
    <t>Deprem öldürmez Laz Müteahhit öldürür... https://t.co/RfRnLbObm8</t>
  </si>
  <si>
    <t>RT @5_alfat: ~
_______Şüphesiz ki senin Rabbin hikmet sahibidir, hakkıyla bilendir.
~el-En'âm 
______Allah'ın selamı, rahmeti ve bereketi…</t>
  </si>
  <si>
    <t>RT @Nese94_1905: ŞU DEPREM TELAŞI BITENE KADAR ISTANBULA KAYYUM ATANSA NE ÎYÎ OLUR Basimiza taş yağmadığı kaldı...😊 https://t.co/8ySHvvvENU</t>
  </si>
  <si>
    <t>RT @fatihtezcan: Dansöz Ekrem’in deprem toplantısına gitmemesinin 2 sebebi olabilir:
1-CB Yardımcısı Fuat Oktay’ın, İçişleri Bakanı Soylu’n…</t>
  </si>
  <si>
    <t>RT @Meltemurtezaog1: Deprem uzmani jeofizik mühendisleridir ne zaman soyleyeceksiniz bunu #AklımızdanCıkmasın @KucukkayaIsmail ##jeofizikmu…</t>
  </si>
  <si>
    <t>@KucukkayaIsmail Ya ben şunu anlamıyorum bu deprem sadece istanbuldamı oluyor fayların en risklisi doğuda burda hiç… https://t.co/EMmoa6cIj1</t>
  </si>
  <si>
    <t>#paragündem Merkez bankası yedek akçesi buharlaşmış da deprem vergisi yenmiş yutulmuş işte hadi savun bülent ve ebru baki..</t>
  </si>
  <si>
    <t>Ya da insanlar sorunlarınını olağan yöntemlerle  Çözmekte zorlanırsa
olağanüstü yöntemlere başvururlar
#mucize bek… https://t.co/kyhW2eSDfY</t>
  </si>
  <si>
    <t>@fuatoktay Dün  deprem için ne yaptınız ? Bugün ne yapacaksınız ?</t>
  </si>
  <si>
    <t>@TC_istanbul  Bugün deprem için ne yapacaksınız ? Dün ne yaptınız ?</t>
  </si>
  <si>
    <t>RT @ckonusmalar: 1999'da yaşadığımız büyük depreme rağmen 20 senedir neden deprem için hazırlık yapmadık? Depreme hazırlıklı olmak toplumsa…</t>
  </si>
  <si>
    <t>NTV stüdyosunda deprem anı https://t.co/wxobRWbZGE @YouTube aracılığıyla</t>
  </si>
  <si>
    <t>RT @drercardio: deprem bölgesi, ünlü San Andreas fay hattının geçtiği yer. Bu insanlar dünyanın süpergücüyuz diye havaya girmiyorlar, istes…</t>
  </si>
  <si>
    <t>#deprem #25Litre https://t.co/OCNWtfy7xJ</t>
  </si>
  <si>
    <t>Seçtiğiniz hükümetin görevi,öncelikle can güvenliğinizi sağlamaktır...
Deprem kasası boşaltılmış,tam takır kuru ba… https://t.co/paNO158Uhp</t>
  </si>
  <si>
    <t>Diyarbakır’da 3,1 büyüklüğünde deprem! https://t.co/3xWpFPJIuo</t>
  </si>
  <si>
    <t>Beslenme çantasını bile deprem çantası olarak algılıyorum :(</t>
  </si>
  <si>
    <t>Elin gavurunun memleketindeki deprem kaydına bak; tek bir kişi dahi bağırmayı geç yüksek sesle konuşmuyor, kimse pa… https://t.co/sbn7oFZfwN</t>
  </si>
  <si>
    <t>kardeşim de ben de tam deprem bölgesindeyiz. büyük depremde ölsek, anam yalnız kalıyor aq kafayı yicem.</t>
  </si>
  <si>
    <t>@HalilSoyletmez @PSG_inside Gelmesinler Deprem Olacak</t>
  </si>
  <si>
    <t>@orumluu2 Onların bütçesi ayrı, deprem bütçesi ayrı.
Karıştırıyorsun</t>
  </si>
  <si>
    <t>Elazığ - Erzincan bölgede hareketlilik görülebilir. Hafif orta şiddetli 3.7 büyüklüğünde bir deprem meydana gelebilir dikkat!!! ⚠️⚠️⚠️⚠️</t>
  </si>
  <si>
    <t>RT @depremtahmini: Elazığ - Erzincan bölgede hareketlilik görülebilir. Hafif orta şiddetli 3.7 büyüklüğünde bir deprem meydana gelebilir di…</t>
  </si>
  <si>
    <t>RT @ferhandemir25: Koskoca şehri deprem vuruyor
Biz Eko'yu konuşuyoruz
Binali Bey soruları istemiş dedikten sonra
Moderetörle otel odasınd…</t>
  </si>
  <si>
    <t>RT @dnz_ce: Kemal soruyor 17 yılda deprem için ne yaptınız 90 yıldır siz ne yaptınız bende bunu soruyorum kene gibi halkın kanını emdiniz k…</t>
  </si>
  <si>
    <t>RT @gldnylmz1_51: Degerli musterimiz, kesintisiz ve daha guvenli iletisim icin yapilan yenileme calismalari sirasinda olusan deprem kaynakl…</t>
  </si>
  <si>
    <t>RT @gldnylmz1_51: İstanbul ilçe Belediye Başkanlarından ve yardımcılarından ricamdır !!
Lütfen Deprem toplanma yerlerini yayınlarken Ekoyu…</t>
  </si>
  <si>
    <t>RT @AfadEsenyurt: Esenyurt İlçemizdeki toplanma alanlarının bilgileri bu şekildedir. #deprem #depremistanbul #depremesenyurt https://t.co/X…</t>
  </si>
  <si>
    <t>RT @ahmetkaan79: YALAN
YALAN
YALAN
İstanbul hakikaten kaybetti,
5 yıl yalan ve algı siyaseti izleyeceğiz,
DEPREM üzerinden bile siyaset ya…</t>
  </si>
  <si>
    <t>RT @m_cemilkilic: Deprem işlenen günahlar nedeniyle mi oluyor? Deprem Allah'ın bir cezalandırma yöntemi midir? Bu konularda Kur'an'da neler…</t>
  </si>
  <si>
    <t>DEPREM OLMUŞ.MİLLET SİZDEN POLEMİK DEĞİL TEDBİR VE HİZMET BEKLİYOR.</t>
  </si>
  <si>
    <t>RT @drkerem: Bu #Deprem Marmarada beklediğimiz büyük deprem fayında oldu. Orta büyüklükte bir deprem ve bir iki hafta bu hatta artçılar (4…</t>
  </si>
  <si>
    <t>RT @_Hadis_: Onlar, her yıl bir veya iki kez (çeşitli belâlarla) imtihan edildiklerini görmüyorlar mı? Sonra da ne tevbe ediyorlar ne de ib…</t>
  </si>
  <si>
    <t>@fatihportakal ecevitten  hesap sordunmu mortakal. memur maaaşlarını toplanan deprem vergilerinden öderken....</t>
  </si>
  <si>
    <t>İstanbul'da #deprem hazırlığı!
📌 "7'nin üstünde deprem bekliyoruz" https://t.co/ZUmnU9mYDc</t>
  </si>
  <si>
    <t>RT @essim_: Deprem değil zemin özelliklerine göre inşa edilmemiş bina öldürür #aklimizdancikmasin #jeofizikmühendisliği @FOXhaber @Kucukkay…</t>
  </si>
  <si>
    <t>RT @kumtemir_ahmet: Selim Kotil'in aylar önce yaptığı efsane deprem konuşması 
#deprem https://t.co/H2ntZm8Nun</t>
  </si>
  <si>
    <t>@ozanaydin0732 Gelsinler telekomda ayrı bir deprem yaratsınlar kanka 😂😂</t>
  </si>
  <si>
    <t>Yazım, palavraları boşa çıkarmaya devam: "‘Deprem+afet+sistemimizi+dünya+gıpta+ile+izliyor.’+Peki,+ama+nesini?"… https://t.co/AHglAaipet</t>
  </si>
  <si>
    <t>@nihalhatun İnanın bu deprem sebeplerinde baş rolde sizden başkası yoktur</t>
  </si>
  <si>
    <t>Vertigom bir saniye durursa deprem algimi kapaticam</t>
  </si>
  <si>
    <t>şunu asla unutmayın: 1999 depremi olduğunda deprem bölgesinin 1 saat uzağında istanbul gibi hastane, ambulans, aske… https://t.co/4XSgRLTlHB</t>
  </si>
  <si>
    <t>Menşınlarda bizim gibi milletler, misal mexico, bu kadar da rahat olunmas falan laf sokmuşlar “Şilililere deprem öğ… https://t.co/Os8XwePKQU</t>
  </si>
  <si>
    <t>Van depreminde zamanın ulaştırma bakanı, deprem vergileri nerede? Sorusuna duble yollar yaptık dememişmiydi?  #66MilyarLiraNerede</t>
  </si>
  <si>
    <t>RT @KucukkayaIsmail: Saat 16 arkadaşlar. Hazırlıklara başlıyoruz. 
Yarın Eylül’ü bitiriyoruz. Yeni haftanın gündemi için manşet önerilerini…</t>
  </si>
  <si>
    <t>RT @ertan080808: Neden soruyorsunki 9.2 deprem olduda ( Allah korusnun ) bi yere bi ödeme yapılcaktıda yapılmadımı bunu net olarak söylüyor…</t>
  </si>
  <si>
    <t>RT @celal_hocaniz: Deprem için 20 yılda 36 milyar dolar özel iletişim vergisi toplandı, Suriyelilere 40 milyar dolar harcadık.</t>
  </si>
  <si>
    <t>@caglaaydoner Deprem esnasında https://t.co/6J6BxKWkJ0</t>
  </si>
  <si>
    <t>Deprem karşısındaki çaresizliğimiz  https://t.co/pTnOG0Juom @solhaberportali aracılığıyla</t>
  </si>
  <si>
    <t>@HsnBozkurt Kesinlikle binalara guvenmiyorum hocaya katiliyorum. Muhendislikten anlamayan parayi bulan müteahhit ol… https://t.co/WLpHzgFK3x</t>
  </si>
  <si>
    <t>Vatandaş 20 yıldır Deprem Vergisi adı altında toplanan  #66MilyarLiraNerede diye soruyor;
Bu cevap asla gelmeyecek… https://t.co/zc8LtaSr0W</t>
  </si>
  <si>
    <t>Ben;
- Artçılar devam ediyor ama asıl büyük deprem korkutuyor beni.
Annem;
- Boşver kıyamet yakın zaten.</t>
  </si>
  <si>
    <t>@HaberturkTV @kubrapc @mgulluoglu #Deprem için Avm Spor salonları camiler havalimanları parklar yenikapı ve maltepe… https://t.co/cN3CGj1QH2</t>
  </si>
  <si>
    <t>➡ İstanbul 5.8’lik depremden hangi dersleri çıkardı?
➡ Deprem sırasında ne yapılmalı, ne yapılmamalı?
➡ Deprem pani… https://t.co/n9gY0ikNZU</t>
  </si>
  <si>
    <t>"Aynı arkadaşlar şimdi de "deprem karşıtı" yazılar yazıyorlar.
Kuzey Anadolu Fay Hattı da adamsa aklını başına alac… https://t.co/JKapm2uK36</t>
  </si>
  <si>
    <t>RT @InciKorkmaz01: Allah İstanbul'u depremden, İstanbulluları da imamoğlu'ndan korusun. Söylediği yalanlar, yakmaya çalıştığı fitne ateşi b…</t>
  </si>
  <si>
    <t>RT @SiyahMetal: Baksana deprem paraları da ak parti depremine kurban gitmiş !!! https://t.co/bunJOL3toA</t>
  </si>
  <si>
    <t>RT @cumhuriyetgzt: İmamoğlu, İstanbul'daki deprem toplantısına çağrılmadığını açıkladı: Devlet yetkililerine seslemek istiyorum. Seçim bitt…</t>
  </si>
  <si>
    <t>RT @Kandilli_info: #DEPREM
AKDENIZ https://t.co/vXcDwOUXIr
29.09.2019, 10:50:47 TSİ
Büyüklük: 4.0
Derinlik: 9.0 km
#Kandilli</t>
  </si>
  <si>
    <t>RT @mustfsnmz: Nazım’ın,
Bir eski Acem şairi : 
«Ölüm âdildir» — diyor,— 
aynı haşmetle vurur şahı fakiri”
Dizesinden esinlenip Deprem adil…</t>
  </si>
  <si>
    <t>RT @avantmen33: 18 yılda ne kadar deprem vergisi toplandığını ve nerelere harcandığını sorduk. Hazine ve Maliye Bakanlığı cevabında 'Biz bi…</t>
  </si>
  <si>
    <t>RT @Cayirmeral1R: Cumhurbaşkanı yardımcısı 
Fuat Oktay:
 "3 GSM operatörü ortak hat kuracak, deprem anında halkımız ortak hattı kullanacak…</t>
  </si>
  <si>
    <t>RT @mebpersonelCom: Deprem anında müşteriyi koltukta bırakıp kaçan berberi, müşterileri içeride unutan işletmecileri ve otel sahiplerini,te…</t>
  </si>
  <si>
    <t>@yildarado https://t.co/tOjuQfiMog Deprem öncesi üzerimize düşeni yapsaydık da keşke deprem sonrasını konuşmak zorunda kalmasaydık!</t>
  </si>
  <si>
    <t>@ccanannnnnn @barbarosansalfn Ekrem İmamoğlu nasıl tökezler nasıl hata yapar onun peşine düşmüşler deprem sadece bir araç</t>
  </si>
  <si>
    <t>RT @nacitaban: Kaldığınız otelin kahvaltı salonunda doyumsuz manzaraya karşı kadınlı erkekli bir grubun inşaat, deprem, elde kalmış konutla…</t>
  </si>
  <si>
    <t>Barney'nin Marshall'dan tokat bekleyişi gibi deprem bekliyoruz</t>
  </si>
  <si>
    <t>RT @birveremli: DEPREM VE İKAZLAR ! 
1999 depremi olduğunda bir alime soruyorlar efendim deprem hakkında ne dersiniz?
Mübarek buyuruyorki k…</t>
  </si>
  <si>
    <t>17 Ağustos ta deprem için toplanan paralarla memur maaşı ödeyip devleti ve milleti aciz bırakanlara, 2001 de  22 ba… https://t.co/PwkwqxXc96</t>
  </si>
  <si>
    <t>Günaydın canlar ben #deprem Toplanma alanimizi buldum tüm dostlarima konum atıyorum😉
Bu arada
#66MilyarLiraNerede 😒… https://t.co/lmSEJnOfMW</t>
  </si>
  <si>
    <t>Türkiye sadece İstanbul'dan ibaret galiba. 20 yıldır ülkenin bir çok yerinde deprem oldu ama kimse bu kadar sorgula… https://t.co/OFxIqbUoD2</t>
  </si>
  <si>
    <t>@hepmuhalif3 Bence de öyle. Ancak üniversiteler ve bazı belediyeler de yapıyormuş. Deprem Seferberliği bu yüzden şa… https://t.co/v9PPJkCAil</t>
  </si>
  <si>
    <t>İnanmazlar ya.. Deprem vergileri ne oldu diyenlere. https://t.co/qJzkYNpu0v</t>
  </si>
  <si>
    <t>RT @AkyolReal: İnanmazlar ya.. Deprem vergileri ne oldu diyenlere. https://t.co/qJzkYNpu0v</t>
  </si>
  <si>
    <t>RT @mahmuree_chp: YALVARIYORLAR DİNLEYEN YOK ..😠😠😠
Deprem Uzmanı 3 Bilim Adamı Şöyle diyor:
'' Marmara denizinin dibine, sabit gözlem ist…</t>
  </si>
  <si>
    <t>RT @mert_s_: MHP Genel Bşk. Yrd. İZZET ULVİ YÖNTER ; "Sel olur meteorolijiyi suçlar...
Deprem olur çağrıldık çağrılmadık, davet edildik edi…</t>
  </si>
  <si>
    <t>RT @yirmidorttv: Ekrem İmamoğlu'nun "AFAD'daki #deprem toplantısına çağrılmadım" açıklaması https://t.co/iUgKekPlvW</t>
  </si>
  <si>
    <t>RT @ekara_official: Deprem dalgaları zayıf zeminlerde olduğundan fazla büyüyerek yıkıcı etkisi artar. Sağlam zeminden hızlıca geçen dalgala…</t>
  </si>
  <si>
    <t>RT @Sedence_: Bugün izlediğim en anlamlı video 👏👏
#deprem https://t.co/TrtGBeUs8W</t>
  </si>
  <si>
    <t>RT @ErtugrulFilizay: Kabul edin artık...
@ekrem_imamoglu rekor bir oyla İst. Belediye Başkanı seçilmiştir.
16 milyon insanın sorumluluğunu…</t>
  </si>
  <si>
    <t>RT @ErtugrulFilizay: İBB Başkanı Sn. @ekrem_imamoglu " Hangi partili belediye olduğuna bakmaksızın, AVM, Rezidans vs. yapılan tüm deprem to…</t>
  </si>
  <si>
    <t>RT @KamuranToktanis: Daha önce okumayanlar için önemli bilgilendirme!!!
Depremde Nerede Durmalı ? 
Adım Doug Copp. Dünyanın en tecrübeli…</t>
  </si>
  <si>
    <t>RT @Brcntt: Bir sürü deprem görüntüsü seyrettim. Çayını, telefonunu kapan kaçmış bütün işyerinde olanlar.
Bir tek öğretmenler terketmemiş.…</t>
  </si>
  <si>
    <t>RT @motyeast: @nacigorur İstanbul’un jeofizik haritası, yani #deprem dalgalarının en hızlı ve en yavaş geçtiği bölgeler. Dalgaların hızlı g…</t>
  </si>
  <si>
    <t>Ecevit'in deprem paralariyla memur maaşını ödediğini ne çabuk unuttunuz sığır sürüsü boşuna gotunuzu yirtmayin şems… https://t.co/4X1L149oZc</t>
  </si>
  <si>
    <t>@fatihportakal Belirli gelirlerin belirli giderlere ayrılmaması olan adem-i tahsis ilkesidir.
Bu bütçe ilkesidir.
Y… https://t.co/9KAuYkqmOP</t>
  </si>
  <si>
    <t>@KucukkayaIsmail DEPREM ÖLDÜRMEZ ÇÜRÜK YAPI ÖLDÜRÜR  #AklımızdanÇıkmasın  teşekkürler ismail bey harika bir programdı 🙏🙏</t>
  </si>
  <si>
    <t>RT @son__depremler: 30.09.2019 08:44:55 Diyarbakir Lice Büyüklük: 3.0 ML Derinlik: 32.46 Km.  #Diyarbakir #Lice #deprem https://t.co/mV3Idz…</t>
  </si>
  <si>
    <t>RT @DepremTR: #Lice, #Diyarbakır
ML 3.1 (12 dk önce)
7km 38.39°N 40.82°E
30 Eylül 2019 08:44:56 +03
#deprem https://t.co/Q7HVXen45Z</t>
  </si>
  <si>
    <t>RT @nazlidediki: @gazetesozcu Büyük deprem olduğunda hükümet kendi seçmeni olmayanı da yok sayacak mı diye bir endişe duyuyor insan</t>
  </si>
  <si>
    <t>@Politic_TR 66 milyar deprem vergi parasını ne yaptınız!!! hesap vereceksiniz hesap</t>
  </si>
  <si>
    <t>@7_resit Deprem olduğu falan yok hayallerim yıkılıyo herkes deprem sanıyo😁</t>
  </si>
  <si>
    <t>@paranoidpeople3 En son bu tarifte deprem oldu</t>
  </si>
  <si>
    <t>RT @Helvac67Murat: Kayyum atanan belediye başkanlarına destek icin davete bile gerek duymadan Diyarbakıra gidebilirsiniz ama, Başkan yardım…</t>
  </si>
  <si>
    <t>RT @kelmezer: Deprem herkesi eşit vurmayacak Bacım, zenginler sağlam yapılarda yaşarlarken ölümler fakir semtlerinde ucuz binalarda olacak.…</t>
  </si>
  <si>
    <t>RT @dpgenelbaskani: Anladık, gördük ki iktidar bu işi beceremiyor!
Ne ekonomik krizi, ne herhangi bir toplumsal krizi, ne de sismik krizi…</t>
  </si>
  <si>
    <t>@antifinans @yigitbulutt Aynen Deprem olduğunda zaten canlı canlı gömüleceğiz bari bunu bize belli etmesinler.</t>
  </si>
  <si>
    <t>İçişleri Bakanı Süleyman Soylu, gündem olan deprem toplantısı ile ilgili, "Açık konuşayım Ekrem İmamoğlu'nu ben dav… https://t.co/vk7CGncaH2</t>
  </si>
  <si>
    <t>RT @aolcayto: Yüzlerce tarihi depremden Osmanlı dönemindekilerin ay, gün ve saatlerini AFAD bile henüz saptayamamış. Can kaybı ve hasarlar…</t>
  </si>
  <si>
    <t>Arkadaş sabah gözümü açıyorum aklıma gelen düşüncelere bak, kadın cinayetleri, çocuk tecavüzleri, deprem, sosyal ha… https://t.co/P31Uii8Ar2</t>
  </si>
  <si>
    <t>Öğrencilerden Zilzal suresinin mealine bakmalarını istedim o hafta deprem oldu, yine aşırı ileri görüşlülüğümle ortamları fethediyorum</t>
  </si>
  <si>
    <t>RT @kekce_emin: Topladığınız deprem vergileri ile duble yollar sağlık giderleri hastane yaptıysanız kamulaştırma özelleştirme ve  sattığını…</t>
  </si>
  <si>
    <t>RT @OzgurSiir: Hükümet İmamoğlu ile karşılık bulmayan saçma bir çekişmeye girdi de ölecek olan onlar değil, 3-5 milyon İstanbullu! Bırakın…</t>
  </si>
  <si>
    <t>RT @TolgaTek1n: @nevsinmengu O zaman c.b. yrd. Yalan söylemiş. Asıl önemli konu bu... Zaten deprem konusunda dünya da örnek ülkeyiz dediğin…</t>
  </si>
  <si>
    <t>RT @KodParcasi: 16- 300 kişi bile toplayamadık. Hani 3 milyon mağdur vardı? Herkes iktidarı veya siyasileri cellat belledi. Oysa asıl cella…</t>
  </si>
  <si>
    <t>RT @Sevkiyilmaz: Allah (c.c), kaldıramayacağımız deprem, sel, hastalık gibi afetlerle bizi imtihan eylemesin.
Yeniden İstanbul Merkezli Mad…</t>
  </si>
  <si>
    <t>RT @tcbuyuksehir: İBB deprem toplantısı hakkında yazılı açıklama yaptı. https://t.co/3Cqosffyar</t>
  </si>
  <si>
    <t>RT @Hlya13258265: @_Delicesine__ @TC_BildisKemal @b_mujdenur @ekrem_imamoglu 25 yıldır yapılmayan icraatleri ,yürüttükleri milyonları gördü…</t>
  </si>
  <si>
    <t>"Mevcut yapı stoğunun yüzde 70'i deprem açısından güvenli değil.  
...büyük bir kısmına inşaat malzemesini ben sat… https://t.co/3tjtcffloY</t>
  </si>
  <si>
    <t>RT @medyaadami: Valiye İT der, demedim der, görüntüler çıkar, basit dedim der.
Otel odalarında moderatör ile görüşür, görüşmedim der, görü…</t>
  </si>
  <si>
    <t>RT @Mikdatca: Prof. Mikdat Kadıoğlu, deprem seferberliği çağrısı yaptı, imza kampanyası başlattı https://t.co/AqQlScuUrH</t>
  </si>
  <si>
    <t>Deprem, sanki sağcı solcu ayırıyormuş, parti farkı gözetiyormuş gibi politik prizmalardan geçirilmiş deprem tartışm… https://t.co/5NwvKOwmtu</t>
  </si>
  <si>
    <t>Hakikaten merak ediyorum; sel olur tatilden dönmezsin, deprem olur konserden geçmezsin, kıyamet kopuyor İstanbul’da… https://t.co/w6TWaemDN9</t>
  </si>
  <si>
    <t>RT @ahmetay_: Hakikaten merak ediyorum; sel olur tatilden dönmezsin, deprem olur konserden geçmezsin, kıyamet kopuyor İstanbul’da Esed’i ko…</t>
  </si>
  <si>
    <t>Başkan Arısoy; “Deprem Gerçeğini Hiç Unutmadık” 
https://t.co/WXkQSfQnmA</t>
  </si>
  <si>
    <t>RT @say_cem: Keşke geçtiğimiz yıllarda paralarımız TRT'deki Mehmetçik Kut'ül Amare dizisine sponsor olmaya, Ensar Vakfı'na, Geometrik Desen…</t>
  </si>
  <si>
    <t>@pelinbatutr Deprem taze. Kesin celal hocadır.</t>
  </si>
  <si>
    <t>RT @dolumetrobus: Binalarının ğuvenli olduğunu bilmek böyle birşey. Şili Arturo Merino daki 6.8 büyüklüğündeki deprem esnasında insanların…</t>
  </si>
  <si>
    <t>RT @emlakdergisi: Işık Üniversitesi Profesörlerinden Depreme Yönelik Çalışmalar İçin Uyarı ve Öneriler:
Önlemde Bilim
Sorumlulukta Bilinç
h…</t>
  </si>
  <si>
    <t>RT @ahmetay_: Celal Şengör, “Çok sayıda imam hatip yapıldığı için deprem önlemi alınmamış ve hasar ağır oluyor” demiş.
Terbiyemi bozmadan s…</t>
  </si>
  <si>
    <t>@fatihportakal Sözde gazetecilik yapiyorsun degil mi. 
1-66 mimyar paranın hedabını nasıl topladın. Yoksa salladın… https://t.co/JLuUibsHdf</t>
  </si>
  <si>
    <t>İstanbul Üniversitesi Diş Hekimliği Fakültesi öğrencileri ayakta. Deprem sonrası binalarının hasar gördüğünü söyley… https://t.co/4acUksejSa</t>
  </si>
  <si>
    <t>RT @ilay_aksoy: Ben bu yazıdan şunu anlıyorum.. “20 yıl içinde biz yeterli alt yapıyı yapmadık, eğer deprem olursa hemen bir toplantıya gel…</t>
  </si>
  <si>
    <t>@KucukkayaIsmail nerede deprem olsa istanbulu ne derece etkiler hesabı yapılırken yakın zamanda denizlide olan depr… https://t.co/PughYtkr1q</t>
  </si>
  <si>
    <t>Herkese günaydın iyi haftalar🤗
Umarim bu hafta deprem, sel,felaket,cinayet haberleri almadan 
Huzur,mutluluk,barı… https://t.co/wCd19bftaQ</t>
  </si>
  <si>
    <t>MHP: Deprem konusunda hükümeti destekliyoruz
https://t.co/ELL4a47CB0 https://t.co/9jRoVaekRT</t>
  </si>
  <si>
    <t>RT @_AkGercekler: 90 yıl bu ülkede şehir planlaması yapmayıp şehirleri köye çeviren SOLcular,
Ak Parti iktidarılarının ve belediyelerinin #…</t>
  </si>
  <si>
    <t>20 yıldır toplanan deprem paraları nerede diye soranlara
depremi bahane edip yeniden kolunu bacağını geçirmenın de… https://t.co/9dfjPt0Tkv</t>
  </si>
  <si>
    <t>Deprem yüzünden Küçükçekmeceden kaçmak için Gümüşhane’ye taşınmayı bile düşündüren Allahım büyüksün</t>
  </si>
  <si>
    <t>@istanbulbld #ZavallıEkrem  Sel felaketin de tatilde idin normaldir eyvallah dedik...
Yoğun programı var dedik,  yo… https://t.co/aohKsm6OZO</t>
  </si>
  <si>
    <t>RT @unlu_nazmiye: Deprem toplantısına çağırıyorlar teröristlerin katıldığı Suriye konferansına gidiyor #MAHALLENİNDELİSİ gibi ne yaptığı be…</t>
  </si>
  <si>
    <t>RT @yirmidorttv: Deprem sonrası kentsel dönüşümde yol haritası tartışmaları yeniden gündemde https://t.co/O5teFigbus</t>
  </si>
  <si>
    <t>RT @yirmidorttv: Deprem sigortasına yoğun talep https://t.co/EX6aRUGetS</t>
  </si>
  <si>
    <t>RT @Baskent1525: Çok afedersinizde
İstanbul'u sel aldı adamın kılı kıpırdamadı,
Deprem oldu kılı kıpırdamadı
İstanbul yerin dibine batsa…</t>
  </si>
  <si>
    <t>buradan da haklı savunucuların bu ülkede yer edinemeyeceğini öğrendik ne yazıkki.. 
#deprem https://t.co/U4uSlrKwVO</t>
  </si>
  <si>
    <t>@fatihportakal Deprem paralarıyla memur maaşı ödeyenlere GIK diyemeyenler.Şimdi hayali soru üretir olmuş..</t>
  </si>
  <si>
    <t>RT @terket_ist: #deprem https://t.co/6yDxJvhT1t</t>
  </si>
  <si>
    <t>Prof. Dr. Naci Görür: "Deprem 7,6 büyüklüğünde olabilir" 
https://t.co/xl0IfItY0t https://t.co/sgf7Tc1L4L</t>
  </si>
  <si>
    <t>Gündemde deprem varken...
İstisnasız bütün şehirlerimizin deprem hazırlığı bu şekilde. Görüntüsü güzel (?) dayanımı… https://t.co/oe7Sngwhlc</t>
  </si>
  <si>
    <t>Deprem günü davete icabet etmeyip yine yalan söylemeye başlayan ekrem yine Basİtleşti.Sanmasın ki mağdur ayakarı ya… https://t.co/fwjL2OgJSJ</t>
  </si>
  <si>
    <t>#66MilyarLiraNerede bu ülkede sadece yenilen deprem parası değil.. daha neler neler, özelleştirecek kurumumuz kalma… https://t.co/XaCMxu9bqu</t>
  </si>
  <si>
    <t>Avcılar'da Okulları Tatil Edildi; Bitişikteki Okula Geçecekler
https://t.co/nm0z8uT1G4 #AbdülkadirUztürkOrtaokulu… https://t.co/UwMo5ksVYF</t>
  </si>
  <si>
    <t>Ebru Baki seni hiç anlayamadım
Deprem sonrası internet whatsApp çalıştı buradan haberleşildi diyorsunuz doğru hepin… https://t.co/gIpfvv1lOt</t>
  </si>
  <si>
    <t>"Deprem değil bina öldürür" diyerek inşaatçiler vurduuuuu mütahit kazandııııı ekonomi inşaataaaa bağlandı ve İstanb… https://t.co/fASfzIrFPo</t>
  </si>
  <si>
    <t>RT @delizekali_x: Bu kıyamet kopsun artık diyen kişi, deprem olunca korkup kimseye birşey olmasın diye yazıyor. Dönüşü olan yol var ama dön…</t>
  </si>
  <si>
    <t>RT @SMEYDAN: Büyük İstanbul Depremi 
ZELZELE-İ AZİME
1894 İstanbul depreminden sonra Atina Rasathanesi Müdürü D. Eginitis ile İstanbul Ras…</t>
  </si>
  <si>
    <t>@ekahifa Off burda deprem süper olur</t>
  </si>
  <si>
    <t>Neden soruyorsunki 9.2 deprem olduda ( Allah korusnun ) bi yere bi ödeme yapılcaktıda yapılmadımı bunu net olarak s… https://t.co/anc1EAOMli</t>
  </si>
  <si>
    <t>@Rgbdertli @BirGun_Gazetesi Deprem uzmanı ragıp, zaten şehir fay hattında, bu fay hattı dediğin 1-2 km lik çizgi de… https://t.co/ODbrC9ul8n</t>
  </si>
  <si>
    <t>Deprem sonrası kentsel dönüşümde yol haritası tartışmaları yeniden gündemde https://t.co/O5teFigbus</t>
  </si>
  <si>
    <t>Ekrem İmamoğlu'nun "AFAD'daki #deprem toplantısına çağrılmadım" açıklaması https://t.co/iUgKekPlvW</t>
  </si>
  <si>
    <t>RT @negatifsephiye: DUNKIRK FİLOTİLLASI KOMODORLUĞU:
O gün geldiğinde yani büyük deprem İstanbul'u vurduğunda en kötü senaryoya göre şehri…</t>
  </si>
  <si>
    <t>RT @Mehmet3Aslan: Ekrem mazbatam da mazbatam, mazbatam da mazbatam dedi, mazbatasını aldı.
İstanbul'da sel oldu adam yok,
İstanbul'da depre…</t>
  </si>
  <si>
    <t>Tv'de deprem çantası nasıl hazırlanır haberleri... Vergiler deprem için kullanıldı da bize sadece çanta hazırlamak… https://t.co/VJHLqX2MZG</t>
  </si>
  <si>
    <t>Deprem sonrası telefonlar çekmemişti... Oktay'dan GSM açıklaması https://t.co/7GPBZHuAPQ</t>
  </si>
  <si>
    <t>Deprem için toplanan
#66MilyarLiraNerede diyorsunuzda
Asıl para Emeklilikte yaşa takılanlardan ötelenen emekli maa… https://t.co/lJdWyd9UKk</t>
  </si>
  <si>
    <t>https://t.co/IN6uXYwqb5
Başkan Arısoy; “Deprem Gerçeğini Hiç Unutmadık https://t.co/fI3cwKuOAt</t>
  </si>
  <si>
    <t>RT @AysbltBulut: İMAMOĞLUNUN İSTANBULDA ÇALIŞMAK GİBİ BİR İSTEĞİ YOK ADAMDA KAPASİTE YOK.DEPREM GİBİ HAYATİ BİR OLAYDA BİLE ÇAĞRILDIĞI HALD…</t>
  </si>
  <si>
    <t>aga bu deprem,,sikerim belanızı aklınızı başınıza alın der gibi geldi geçti ya</t>
  </si>
  <si>
    <t>RT @AFADBaskanlik: Size en yakın toplanma alanını e-devlet üzerinden (https://t.co/LiWMo0FwG5 …) nasıl sorgulatabileceğinizi biliyor musunu…</t>
  </si>
  <si>
    <t>@ccanannnnnn Depremde en büyük sorunlardan su gıda ilaç ilk yardım tuvalet enerji sorundur onun için solar enerji… https://t.co/I65QNsKBBg</t>
  </si>
  <si>
    <t>RT @Basgan: Gelme deprem var, gelme. :(( https://t.co/ULQAtg6S1g</t>
  </si>
  <si>
    <t>Binalarının ğuvenli olduğunu bilmek böyle birşey. Şili Arturo Merino daki 6.8 büyüklüğündeki deprem esnasında insan… https://t.co/MCUvLeul4Q</t>
  </si>
  <si>
    <t>@tcbuyuksehir @GrnSerpil Sn.@ekrem_imamoglu ıstanbul 'un dprem toplanma alanlarının kimlere peşkeş çekildğini tek t… https://t.co/jrsofuFri6</t>
  </si>
  <si>
    <t>RT @MuallaYldz6: @tcbuyuksehir @GrnSerpil Sn.@ekrem_imamoglu ıstanbul 'un dprem toplanma alanlarının kimlere peşkeş çekildğini tek tek anla…</t>
  </si>
  <si>
    <t>@fatihportakal 1999 gölcük depreminde memur maaaşımızı alamaz durumdayken deprem için toplanan milletin yardım ve b… https://t.co/MHvhoUQRYD</t>
  </si>
  <si>
    <t>RT @mtepe63: @fatihportakal 1999 gölcük depreminde memur maaaşımızı alamaz durumdayken deprem için toplanan milletin yardım ve bağış parala…</t>
  </si>
  <si>
    <t>RT @nihatbehramoglu: Madem
imanlı kulsun,
yer sallanıp da
paçan tutuşunca
neden koruluğa
parklara kaçıyorsun,
git camiye sığın!
Madem
"depr…</t>
  </si>
  <si>
    <t>@zekibahce Deprem bilimsel bir gerçektir ve bugünkü teknoloji ile durdurmanın veya tam zamanını önceden bilmenin yö… https://t.co/0JSxOCOhkS</t>
  </si>
  <si>
    <t>RT @kasri_arifan25: Deprem ve kuraklık gibi afetler, insanları uyandırmak, Allah’ı (c.c) hatırlatmak ve hak yola döndürmek içindir.
Gavs-ı…</t>
  </si>
  <si>
    <t>@GurayMollaoglu Güray hoca arabada ceset torbası demişlerdi bi ara...arabada deprem çantası da gelebilir. Mesela bu… https://t.co/7B4wLCNLUj</t>
  </si>
  <si>
    <t>RT @ErkanReis11: GSM şirketlerinin kapasitelerinin artırılacağını ifade etti.
Fuat Oktay, Kılıçdaroğlu'nun deprem vergileri açıklaması hakk…</t>
  </si>
  <si>
    <t>RT @Reis_RTE6: Biz ataistler ... diye 
devam ederken 
..ffgjjfrsfhj!!!
#deprem olur 
ve sonrasi
 ↪BİSMİLLAHİRRAHMANİRRAHİM↩
Azametine kur…</t>
  </si>
  <si>
    <t>RT @cetin_petek: ALLAH'IM
Tüm Müslümanları
Ve Ülkemizi, Deprem Gibi Doğal Afetlerden,
Ve CHP Gibi Yapay Afetlerden Koru Muhafaza Eyle...!!!</t>
  </si>
  <si>
    <t>RT @cetin_petek: Feminizm.Kocayı.Bulana.Kadar..
Kemalizim..Deprem.oluncaya..Kadarmış🤣🤣</t>
  </si>
  <si>
    <t>İyi partide deprem üstüne deprem yakında ip diye birşey kalmayacak
MHP Bursa İl Başkanlığı'nın düzenlediği törenle… https://t.co/MALYrUBvvt</t>
  </si>
  <si>
    <t>RT @selcukors2: İyi partide deprem üstüne deprem yakında ip diye birşey kalmayacak
MHP Bursa İl Başkanlığı'nın düzenlediği törenle İYİ Par…</t>
  </si>
  <si>
    <t>RT @umutmurare: Bu adam normal değil!
Cumhurbaşkanı yardımcısı Fuat Oktay ve İstanbul Valiliği’nin “ #deprem toplantısına davet edildi” açı…</t>
  </si>
  <si>
    <t>@DemSultan terlikle deprem durduracak havası yokmu😂😂😂</t>
  </si>
  <si>
    <t>RT @muharremcem55: @DemSultan terlikle deprem durduracak havası yokmu😂😂😂</t>
  </si>
  <si>
    <t>RT @suna_altundas: jeofizik verilerin birçoğu jeolojik veya geoteknik olarak elde edilemez. Bu nedenle deprem güvenli yapı hedeflendiğinde…</t>
  </si>
  <si>
    <t>İnsan yaşamının  önemli olduğu Türkiye. Deprem tahmin edilemez ancak önlem alınabilir. Bizde buradayız!!!… https://t.co/IxTgCCiurq</t>
  </si>
  <si>
    <t>RT @Tiberiu39384502: 6-Hazırlanan Raporların ilgili kurumlarda inceleyen ve yapılacak binanın bu raporlara uygun yapılmasını denetleyecek k…</t>
  </si>
  <si>
    <t>RT @aksugebru: #jeofizikmühendisliği = #deprem #mikrobölgeleme #zeminetudu #riskanalizi #jeofizikmühendisliği #sağlam #bina #depremöldürmez…</t>
  </si>
  <si>
    <t>RT @Tiberiu39384502: 8-YASAYA RAĞMEN  birçok Yapı Denetim Şirketlerinde Jeofizik Mühendisi YOK! DENETİMİ KİM YAPIYOR! BİLMİYORUZ ! #jeofizi…</t>
  </si>
  <si>
    <t>RT @Tiberiu39384502: 7-Bu nedenle ilgili Yasada da belirtildiği üzere Belediyeler ve Yapı Denetim Şirketleri denetleme görevi için Jeofizik…</t>
  </si>
  <si>
    <t>RT @Tiberiu39384502: Depreme dayanıklı Binalarda Bina ve Zemin ilişkisinin yapılabilmesi için SİSMİK VERİ zorunludur. Ssmik veriyi alan, de…</t>
  </si>
  <si>
    <t>RT @MeralPamukk: #jeofizikmühendisliği #aklımızdançıkmasın
#deprem Ismail bey  mesleğimizin sesini duyuralım önlemlerimizi alalım
#jeofizik…</t>
  </si>
  <si>
    <t>RT @essim_: @KucukkayaIsmail Jeofizik demek deprem demek  ne zaman Sismoloji bilgisi olan bir hocamız çıkacak #aklimizdancikmasin #jeofizik…</t>
  </si>
  <si>
    <t>RT @ekara_official: Jeofizik ile milyonlarca insanın hayatı kurtulabilir. Jeofizige bilime önem gosterin. Jeofizik sağlam zemini belirler.…</t>
  </si>
  <si>
    <t>RT @YSNYSRYLDRM: Şart,şart,şart... Zemine uygun bina yapılması şart! Deprem olmadan önlem alınmalı. Herkesin aile içi de acil eylem planlar…</t>
  </si>
  <si>
    <t>RT @snmceylann: Televizyonda görmemiz gereken kişiler Jeofizik Mühendisleridir. Lütfen artık bu duruma bir dur diyin! Deprem bu dünyanın bi…</t>
  </si>
  <si>
    <t>RT @zan_oglu: Türkiye afet ülkesi. Deprem, sel, heyelan geçmişte oldu gelecekte de olacak. Hiçbirşeyin garantisi yok. Engel de olamayız. La…</t>
  </si>
  <si>
    <t>RT @yevrim: #jeofizikmuehendisliği bilinçli olarak ötelenio, unutturulmaya çalışılıyor. Buna destek verip, kanallarında @haluk_eyidogan, Al…</t>
  </si>
  <si>
    <t>RT @elcnerdinc: #aklımızdançıkmasın Türkiye #deprem kuşağı üzerinde #jeofizikmühendisliği ne gerekli önem verilmeli @KucukkayaIsmail @FOXha…</t>
  </si>
  <si>
    <t>RT @muammeryagan: #aklımızdançıkmasın
#deprem kaçınılmaz son işi ehline teslim etmeliyiz
#jeofizikmuehendisliği 
@FOXhaber @KucukkayaIsmail…</t>
  </si>
  <si>
    <t>RT @snmceylann: #sesimiduyanvarmı ? Ülkenin her bir karışında #jeofizikmühendisliği ‘nin hakkı yeniliyor! Deprem kaçınılamaz bir gerçek, iş…</t>
  </si>
  <si>
    <t>RT @zcanzen60077272: Deprem dalgalarının zemin içerisinde yayılma durumunu ve bunun sonucunda oluşacak deformasyonları yerinde ölçebilen bi…</t>
  </si>
  <si>
    <t>RT @Tiberiu39384502: 11-Bugün bile Jeofizik Mühendisi Olmayan Belediyeler Ruhsat Vermeye, Jeofizik Mühendisi olmayan YapDenetim Şirktlerde…</t>
  </si>
  <si>
    <t>RT @Meltemurtezaog1: Konu deprem abi deprem olduğu günden beri jeoloji maden ve insaatci cikardin programa deprem demek #jeofizikmuehendisl…</t>
  </si>
  <si>
    <t>RT @y_caloglu: #GürseTekin..
Basit bir soru..
"Deprem den alınan vergiler nere gitti,neden deprem için harcanmadı" diyorsun..
Devlet Sigara…</t>
  </si>
  <si>
    <t>@slymnoz Deprem bahanesi ile toplanan 180 milyar da uçup gitti. Deprem alanları AVM yapıldı, doğru yapılan hiçbir ş… https://t.co/MsidkwJ1Gp</t>
  </si>
  <si>
    <t>Doğu Akdeniz Gaz Forumu'na Mısır, GKRY, Yunanistan, Ürdün, İtalya, İsrail ve Filistin katıldı. Türkiye ve KKTC cagr… https://t.co/jn9xOWuoFt</t>
  </si>
  <si>
    <t>#66MilyarLiraNerede Hani deprem sonrası kalkacaktı ama hayatımızın bir parçası oldu ve kimse de buna ses etmedi yad… https://t.co/9XmQCA3yWF</t>
  </si>
  <si>
    <t>RT @zekikayahan: Depremin ideolojik bir yanı yoktur. İstanbul’da depremler hep olmuştur hep de olacaktır. Bu kafa, binlerce yıl öncesinde,…</t>
  </si>
  <si>
    <t>RT @demircanozcelik: #AklımızdanCıkmasın #jeofizikmuehendisliği her deprem de aynı şey. Dünya da diğer adı deprem mühendisliği olan Jeofizi…</t>
  </si>
  <si>
    <t>RT @Meltemurtezaog1: Deprem demek #jeofizikmuehendisliği demek bundan ne zaman bahsedeceksiniz sabirsizlikla bekliyoruz... sayin @Kucukkaya…</t>
  </si>
  <si>
    <t>RT @Rodentce: #Deprem olmadan aklınıza gelsek keşke. 17 Ağustos öncesi de uyarılar yapılmıştı. 20 yıldır değişen bir şey yok!  #jeofizikmüh…</t>
  </si>
  <si>
    <t>RT @elcnerdinc: #aklımızdançıkmasın bu zamana kadar yanlış bilgiler alınmayan önlemler sonucu can kaybı oldu #jeofizikesesver #deprem @Kucu…</t>
  </si>
  <si>
    <t>RT @OnurKeles44: #AklımızdanÇıkmasın İnsanoğlu olarak bizler doğa ile savaşmayı değil yaşamayı öğrenmek zorundayız.Deprem engellenemez,depr…</t>
  </si>
  <si>
    <t>RT @incigokcelik: 99 depremi #aklimizdançıkmasın eğer deprem ülkesindeysek #jeofizikmuhendisliği ne yer verilmeli calisma yapmalı. @Kucukka…</t>
  </si>
  <si>
    <t>RT @mmtzycl: Deprem öldürmez, zemini kötü olan bina öldürür. Risk analizi yapmadan kentleşme yapilirsa ölümler kaçınılmaz olur #aklimizdanc…</t>
  </si>
  <si>
    <t>RT @GncrElf: Depremden sonra yapılması gerekenlerde konuşulsun ama deprem anında ayakta kalacak bina nasıl olmalı daha fazla konuşulmalı! #…</t>
  </si>
  <si>
    <t>RT @GncrElf: Kartal’daki bina enkazı kaç günde kalktı,hatırlıyor musunuz?
Depremde yıkılacak binaları düşünün!Kaç can kaybedeceğiz? #jeofiz…</t>
  </si>
  <si>
    <t>RT @zan_oglu: Bilgisizlik, ihmalkarlık, rant. İnsanı bunlar öldürür deprem değil.
@FOXhaber #jeofizikmuehendisliği</t>
  </si>
  <si>
    <t>RT @incigokcelik: #deprem li bir ülkede yaşıyorsan #jeofizikmuehendisliği ne önem ver önem verdir. Görmezden gelme. Sesimizi duyurun @ekrem…</t>
  </si>
  <si>
    <t>RT @snmceylann: Zemin etütleri ile #jeofizikmühendisliği ilgilenir. Yapıya zarar vermeden güvenilir sonuca Jeofizik Mühendisi ulaşır. #Aklı…</t>
  </si>
  <si>
    <t>RT @snmceylann: İnsanları kurtaran bilim olacak! Senelerce deprem ile ilgili her ayrıntının dersini alan #jeofizikmühendisliği bölüm mezunl…</t>
  </si>
  <si>
    <t>RT @Meltemurtezaog1: #aklimizdançikmasin deprem demek #jeofizikmuehendisliği demek. Bilmeyen varsa öğrensin! 
@KucukkayaIsmail @FOXhaber @f…</t>
  </si>
  <si>
    <t>RT @aahmetkayra: ne zaman #deprem konusu açılsa, aklıma 31 mart seçimlerinde ibb başkan adayı olan selim kotil'in şu efsane konuşması geliy…</t>
  </si>
  <si>
    <t>Çok haklısınız Sn @KucukkayaIsmail
Ne yetkililerin
Ne de bizlerin
#AklımızdanÇıkmasın
Deprem gerçeği
Gerekli ö… https://t.co/xyQBbfrRlY</t>
  </si>
  <si>
    <t>@KucukkayaIsmail
Ne zaman olur, ne yaşarız bilinmez ama ben kendi adıma olur da yaşarsam en azından bir hayata bil… https://t.co/Zj8yvANfh1</t>
  </si>
  <si>
    <t>RT @nrdncnbl: @KucukkayaIsmail
Ne zaman olur, ne yaşarız bilinmez ama ben kendi adıma olur da yaşarsam en azından bir hayata bile dokunabi…</t>
  </si>
  <si>
    <t>Kızılay Başkanı’ndan 15 Soruda Deprem Hazırlığı https://t.co/Z9NiGMIMA1</t>
  </si>
  <si>
    <t>RT @TebernKireci1: Arşivden önemli bir haber.
https://t.co/g9fzOGBeqM</t>
  </si>
  <si>
    <t>RT @TebernKireci1: 2) Ulus devletleri yönetenler kriz, istihdam, enflasyon ve faiz gibi sorunlarla uğraşırken büyük tehlikeyi fark etmiyorl…</t>
  </si>
  <si>
    <t>@tirajpres İstanbulda deprem için toplantı yapılıyor ve belediye başkanı cagirilmiyor... sanki çok iyi bir şey yapmış birde övünüyor...</t>
  </si>
  <si>
    <t>@hby34 20 yıldır İstanbul’da deprem için neden HİÇ BİR ŞEY YAPILMADI? Soru bu. Zavallı Ekrem, Pontus Ekrem... sonuç: 806 bin fark.</t>
  </si>
  <si>
    <t>Çadır, düdük, el feneri ve battaniye satışlarına deprem etkisi https://t.co/0WZDi7mwh8 https://t.co/AT9F6seRvW</t>
  </si>
  <si>
    <t>RT @ErtugrulFilizay: Toplanma alanlarını uzmanlardan dinleyin.
İnş. ve Jeofizik Müh. Odalarının İst. Şube Başkanları anlatıyor👇
*Toplanma…</t>
  </si>
  <si>
    <t>RT @fatmacumhurefe: Kamu spotu❗️❗️
Deprem çantanız hazır mı❓
İçine:
Su,kuru bozulmayan dayanıklı yiyecek
Sıcak tutacak giyecek
Önemli belge…</t>
  </si>
  <si>
    <t>RT @zaferozmutaf: @ZaferArapkirli Takdir-i ilahi! Yüce rabbimizin hikmetinden sual olunmaz,ülkemizin fıtratında deprem var ne yazık ki! Öle…</t>
  </si>
  <si>
    <t>RT @1forza1903: Deprem olayını izah ederken toprağın altnın çürüklüğünden bahsedliyor. Yerin üstünün çürüklğünü kimse görmüyor Ve‘’Tabiat o…</t>
  </si>
  <si>
    <t>@olgun_mediha Günlerdir depremden çok bu adam konuşuluyor.
Doğru bir tespit yapmışsınız:Vıdı vıdı yapılıyor.
İsta… https://t.co/JWWpowNHwA</t>
  </si>
  <si>
    <t>Hocam dediğin doğru ama sen dine saldırmak için neden arıyorsum gibi şunuda unutma hocam ne kadar maddi gücü bilims… https://t.co/dRNls9EaU0</t>
  </si>
  <si>
    <t>RT @HasmetBABA: Gündelik hayat notları... hazır mıyız?... gelecek kaygısı... deprem ne yapar, sorusunun hiç düşünülmeyen cevabı... https://…</t>
  </si>
  <si>
    <t>RT @ZuhaLRte: Ak Parti 18 yıldır fay hatlarının yerini değiştirebilirdi.
Yan gelip yattı.
Deprem  Ak Parti'nin suçu.
( Laik Chpli teyze ot…</t>
  </si>
  <si>
    <t>RT @Senay4Ak: Öyle horozlar var ki; 
öttükleri için güneşin doğduğunu zannederler;
Oysa bilmiyorlar mı?
Erken öten horozun sesini keserler.…</t>
  </si>
  <si>
    <t>RT @Serkan_Ficici: Deprem toplantısına “İmamoğlu davet edilmedi” iddiası CHP yanlısı medya ve trollerin algı operasyonu çıktı.
İmamoğlu doğ…</t>
  </si>
  <si>
    <t>RT @b_karadenizli1: Sel olur imam oğlu yok,
Deprem olur imam oğlu yok,
İstanbul batsa imam oğlu yok,
Sen ne işe yarasın gezmek tozmakta baş…</t>
  </si>
  <si>
    <t>RT @Taner_Hukul: Doğal afetlerin
tek güzel yanı,
insana kainatın efendisinin
kim olduğunu hatırlatır.
İnanmasan dahi besmeleyi öle bir çek…</t>
  </si>
  <si>
    <t>RT @berceste77: Tarkan
Tunç Soyer İzmir'de çok güzel şeyler yapıyor, daha neler yapacak kimbilir
İzmir'de sel
Tarkan
Sayın İmamoğlu İst…</t>
  </si>
  <si>
    <t>Deprem sonrası toplanma yeri sözleriyle dikkat çeken sunucu Ece Üner'e AFAD Başkanından tepki https://t.co/dZ6SonRmOq</t>
  </si>
  <si>
    <t>Geçen hafta Istanbul'daki deprem, beklenen büyük depremin fay hattında gerçekleşti.
her an her sey olabilir.
Ama yo… https://t.co/c60t1DTlTa</t>
  </si>
  <si>
    <t>Siz devleti , deprem yardımlarıyla memur maaşı ödeyen Ecevit dönemiyle karıştırıyorsunuz herhalde.
Böyle sahte günd… https://t.co/DKg8DiIOFo</t>
  </si>
  <si>
    <t>Naci Görür hocayı izliyorum. Deprem çantası, cenin pozisyonu vs sizi korumaz. En öncelikli iş binamıza deprem testi… https://t.co/TeIzziaJ8B</t>
  </si>
  <si>
    <t>@ruhsatsizavhanm Evet malesef.Şöyle bi durumda var toplumun neresinden tutsan elinde kalıyor. Ben bunu deprem geces… https://t.co/SbjNSqWR4m</t>
  </si>
  <si>
    <t>RT @sadiksoztutan: Böyle bir şehirde deprem güvenliği nasıl sağlanır? https://t.co/kwla6DUbZQ</t>
  </si>
  <si>
    <t>Deprem Dask'a olan talebi patlattı
Marmara Denizi’nde Silivri açıklarında meydana gelen 5.8 büyüklüğündeki depremin… https://t.co/9AeDIrrRHp</t>
  </si>
  <si>
    <t>RT @BirGun_Gazetesi: Sarsıcı gerçekler gün gibi ortada
https://t.co/sqQJydsaJE
Bugünün BirGün'ü https://t.co/GSx6b1d9Gr</t>
  </si>
  <si>
    <t>RT @Ezo_iST: Ulan Türkiye'de altından fay hattı geçmeyen tek toprak parçası var, o da Yozgat..
Naapsınlar yani, tüm hastaneleri Yozgat'a m…</t>
  </si>
  <si>
    <t>RT @yenisafakwriter: UYARI/YORUM
Deprem üzerinden bile bölündü Türkiye!
İnanılır gibi değil gerçekten!
*
Deprem gibi en temel 
bir ülke me…</t>
  </si>
  <si>
    <t>RT @ensonhaber: Deprem sonrası toplantı daveti Ekrem İmamoğlu'na soruldu
"Ben çağrılmadım" https://t.co/8JZibWfFAI</t>
  </si>
  <si>
    <t>kalbimin sesini deprem sanmayı geçtim,
avizeyi sallanıyo görüyorum artık</t>
  </si>
  <si>
    <t>Deprem gibi en temel
ülke meselesi üzerinden 2'ye bölünen
*
en zor zamanda toplumu kenetleyecek
İslâmî değerleri ye… https://t.co/mLUddFtZiM</t>
  </si>
  <si>
    <t>Deprem. Unutma, unutturma...
#jeofizikmühendisliği</t>
  </si>
  <si>
    <t>@nihatsirdar #66MilyarLiraNerede hemen bi kanun çıkardılar bunun araştırılması yasaklandı. Bizi deprem yıkmaz yönetimin yıktığı kadar...</t>
  </si>
  <si>
    <t>@Deniz_Zeyrek Artık yeteeeeerrr  diye haykırıyoruz kimse duymuyor. Bıktık bu art niyetle, kötü kalple yönetilmekten… https://t.co/EZVsdtPoca</t>
  </si>
  <si>
    <t>@Aylinkecisi @nihatsirdar Para yardım olarak geldiğinde bütçeye giriyor. Yani krizden çıkış için kullanılıp bitti.… https://t.co/AB3lH0Re1S</t>
  </si>
  <si>
    <t>RT @Berhansimsek: Merhaba İsmail bey deprem bakanlığı kurulmalı özel iletişim vergisi bu  bakanlığa Bütçe olarak ayrılmalı ayrıca bilgi bir…</t>
  </si>
  <si>
    <t>RT @yevrim: Programınızdaki duayen #jeofizik mühendisi Ahmet Ercan için bile jeoloji mühendisi dediniz. Düzeltme bekliyoruz @KucukkayaIsmai…</t>
  </si>
  <si>
    <t>RT @yevrim: Tv kanallarında #jeofizik mühendislerini jeoloji mühendisi olarak tanıtmayın. Deprem bilimciler #jeofizikmuehendisliği okur. #A…</t>
  </si>
  <si>
    <t>RT @yevrim: #jeofizikmuehendisliği sadece deprem anında hatırlandığı sürece, rezonans etkisi ile, sıvılaşma nedeni ile binalar yıkılmaya, b…</t>
  </si>
  <si>
    <t>RT @elcnerdinc: #sesimiduyanvarmı
Deprem değil zemini sağlam olmayan bina öldürür! #jeofizikmühendisliği #depremistanbul 
@mgulluoglu @mura…</t>
  </si>
  <si>
    <t>@KucukkayaIsmail DEPREM = SİSMOLOJİ= JEOFİZİK MÜHENDİSLİĞİ yaptığınız haber eksik...</t>
  </si>
  <si>
    <t>RT @zcanzen60077272: #deprem Dinamik bir doğa olayıdır. depremi inceleyen bilim Sismoloji dir. Sismoloji, Jeofizik Mühendisliği Anabilim da…</t>
  </si>
  <si>
    <t>RT @zcanzen60077272: @KucukkayaIsmail DEPREM = SİSMOLOJİ= JEOFİZİK MÜHENDİSLİĞİ yaptığınız haber eksik...</t>
  </si>
  <si>
    <t>RT @Cansuev91216043: Deprem sadece sarsıntıyı hissettiğimizde mi aklımıza geliyor.Depreme hazırlık çanta ile değil zemin ile başlar #Aklımı…</t>
  </si>
  <si>
    <t>RT @Cansuev91216043: Diş ağrısı çekerken göz doktoruna gitmiyor isek meselemiz deprem iken neden farklı yerlerden bilgi alınmaya çalışıyoru…</t>
  </si>
  <si>
    <t>RT @suna_altundas: Deprem ülkesinin jeofizikten haberi var mi? #aklimizdancikmasin #jeofizikmühendisligi @ismailküçükkaya @foxhaber</t>
  </si>
  <si>
    <t>RT @suna_altundas: GEÇ KALIRSAK GÜÇ OLUR !!
Hasta (deprem) var - belli, doktor (yer bilimci) var ama öyle bir sistem var ki doktor hastaya…</t>
  </si>
  <si>
    <t>RT @suna_altundas: SESİMİZİ DUYAN VAR MI ?? Bu ses jeofizik mühendislerinin sesidir. Bu ses deprem olmadan duyman gereken sestir. #jeofizik…</t>
  </si>
  <si>
    <t>RT @suna_altundas: Sismoloji (deprembilim) ve Yer içi Fiziği araştırmaları, deprem tehlike analizleri jeofizik mühendisleri tarafından yapı…</t>
  </si>
  <si>
    <t>RT @incigokcelik: Neden bahsetmiyorsunuz  sizede mi talimat geldi. Okunmuyor mu twitter'da yazılanlar. Jeofizik olmadan yapılan deprem ve a…</t>
  </si>
  <si>
    <t>RT @tubistthh: @KucukkayaIsmail Deprem=jeofizik mühendisliği #jeofizikmühendisliği bizi görmezden gelmeye devam etmek kimsenin yararına olm…</t>
  </si>
  <si>
    <t>RT @ekara_official: #AklımızdanÇıkmasın #sesimiduyanvarmı
Deprem değil zemini sağlam olmayan bina öldürür! Jeofizik mühendisliği sağlam zem…</t>
  </si>
  <si>
    <t>RT @ekara_official: #Jeofizik yer altını dinleyerek depreme karşı güvenli alanları belirler. #deprem jeofizik mühendisi olan sismologlarin…</t>
  </si>
  <si>
    <t>RT @incigokcelik: #aklımızdançıkmasın #jeofizikmuhendisliği ni tanıtın bizim sesimizi olun #deprem varsa #jeofizik olmalı @KucukkayaIsmail…</t>
  </si>
  <si>
    <t>RT @hndn_kr: #AklımızdanCıkmasın  bilimi, #jeofizik i  kullanmadan yapılan binalar yüzünden bu haldeyiz. Deprem ülkesinde #jeofizik unutulm…</t>
  </si>
  <si>
    <t>RT @elcnerdinc: #aklımızdançıkmasın #deprem önlenemez ama önlem alınabilir  @KucukkayaIsmail @FOXhaber</t>
  </si>
  <si>
    <t>RT @genceroguzhann: #AklımızdanÇıkmasın Japonya da tıpkı ülkemiz gibi bir deprem ülkesi. Peki Japonya'daki binalar depreme nasıl dayanıklı…</t>
  </si>
  <si>
    <t>RT @MeralPamukk: #jeofizikmuehendisliği #deprem</t>
  </si>
  <si>
    <t>RT @Tiberiu39384502: 1-Deprem Jeofizik Mühendisliğinin konusudur. Lütfen “JEOFİZİK” kelimesini unutmayınız !1-Deprem Jeofizik Mühendisliğin…</t>
  </si>
  <si>
    <t>RT @muammeryagan: #AklımızdanCıkmasın 
#deprem diyorsunuz sadace eleştiri yapıyorsunuz birazda yapıcı olun bilimden bahsediyorsunuz daha me…</t>
  </si>
  <si>
    <t>RT @hndn_kr: #sesimiduyanvarmı #FoxAnaHaber #AklımızdanCıkmasın
Sadece deprem olduğu zaman hatırlanan #jeofizik diye bir bilim dalı olduğu…</t>
  </si>
  <si>
    <t>RT @tubistthh: Kpss 2018 de #jeofizikmühendisleri arasında 35. Sıradayım ama sadece 1 atama olduğu için şuan 34. Sıradayım nasıl bir sistem…</t>
  </si>
  <si>
    <t>RT @Tiberiu39384502: 3-KANALLAR ekrana çıkaracakları kişilerin uzmanlık alanlarına dikkat etmeden Uzmanlık alanı SİSMOLOJİ olmayan kişileri…</t>
  </si>
  <si>
    <t>RT @muammeryagan: #AklımızdanCıkmasın 
#deprem 
#jeofizikmuehendisliği nden neden bahsetmiyorsunuz ismail bey binlerce jeofizikçi sizi taki…</t>
  </si>
  <si>
    <t>RT @sawas_koc: @KucukkayaIsmail ..#AklımızdanCıkmasın  #jeofizikmühendisliği. afeti beklemektense ,oluşabilecek afetlere önlemler alarak da…</t>
  </si>
  <si>
    <t>RT @Aleyna81002135: #AklımızdanCıkmasın 
@KucukkayaIsmail tüm tweetlerimi sırayla  sayfama girip okumanızı, Sesimiz olmanızı ,Üst düzey yet…</t>
  </si>
  <si>
    <t>RT @muammeryagan: #AklımızdanCıkmasın 
#deprem kafanıza göre hoca bulmadıysanız #jeofizikmuehendisliği nden neden bahsedilmiyor bilim adamı…</t>
  </si>
  <si>
    <t>RT @Tiberiu39384502: 2-Deprem Uzmanı diye bir uzmanlık alanı YOKTUR ! Doğrusu “JEOFİZİK MÜHENDİSİ” veya “SİSMOLOJİ UZMANI”dır.  #jeofizik #…</t>
  </si>
  <si>
    <t>RT @Ozdemir1Memin: #AklımızdanCıkmasın deprem bilimi #jeofizikmuehendisliği nin konusudur! @KucukkayaIsmail</t>
  </si>
  <si>
    <t>RT @Meltemurtezaog1: Bizim bilgilerimiz diyen naci hoca   bu senin bilgilerin mi sadece deprem bilimi kimin alani? Ne zaman bahsedeceksin b…</t>
  </si>
  <si>
    <t>RT @aksugebru: #foxhaber #FoxAnaHaber #kucukkayaismail #jeofizikmühendisliği #yangin var yüreklerde #deprem #depremistanbul #aydinlanma vak…</t>
  </si>
  <si>
    <t>RT @Aleyna81002135: @KucukkayaIsmail #jeofizikmühendisliği lütfen bu program bitmeden ön plana çıkarılsın..
Lütfen tweetlerimizi okuyun, se…</t>
  </si>
  <si>
    <t>RT @elcnerdinc: #AklımızdanCıkmasın #jeofizikmühendisliği = #deprem buna dikkat edin ve jeofizik mühendislerine gereken önemi, değeri göste…</t>
  </si>
  <si>
    <t>RT @mehmettitiz: #jeofizikmühendisliği #AklımızdanÇıkmasın
#deprem
#jeofizik
Deprem öldürmez. Sağlam olmayan yapılar öldürür.
Sağlam yapı i…</t>
  </si>
  <si>
    <t>RT @muammeryagan: #AklımızdanCıkmasın #deprem #jeofizikmuehendisliği ismail bey yanlış hocadan ülkemiz için öneri almanızda çok abes hoca d…</t>
  </si>
  <si>
    <t>RT @emrah_aldemir: @KucukkayaIsmail deprem uzmanı kimdir? Deprem #sismoloji konusudur,dolayısı ile #jeofizikmuhendisligi konusuna dahildir.…</t>
  </si>
  <si>
    <t>RT @muammeryagan: #aklımızdançıkmasın
#deprem diyorsunuz fakat mesleğimizden bahsetmemeniz çokmu bilimsel konuşuyor hocamız #jeofizikmuehen…</t>
  </si>
  <si>
    <t>RT @emrah_aldemir: #deprem #jeofizikmühendisliği konusudur. Sayı değil işlev önemlidir.
Jeologlar kısıtlı bilgi sahibidir. Kısıtlı bilgi de…</t>
  </si>
  <si>
    <t>RT @Aleyna81002135: Jeofizik okuduğum için okudunda ne oldu okumuş bir bayan oldun, git özellerden iş bak diyen sayın vekilim..
#deprem
#je…</t>
  </si>
  <si>
    <t>RT @Meltemurtezaog1: #AklımızdanCıkmasın #deprem herkesin canini yakar sadece siyasi olmayanlarin değil #jeofizikmuehendisliği depremden so…</t>
  </si>
  <si>
    <t>RT @muammeryagan: #aklımızdançıkmasın
#deprem artık ismail bey şu mesleğimizin sesini duyuralım önlemlerimizi alalım
#jeofizikmuehendisliği…</t>
  </si>
  <si>
    <t>RT @ekara_official: #Jeofizik yeraltı yapilarini tespit etmek için teknolojik ve bilimsel çözümler üretir. Jeofizik etüt yapılmayan bir yer…</t>
  </si>
  <si>
    <t>RT @ekara_official: Lütfen sesimizi duyun. İnsanlarımız çözüm varken hayatlarını yitirmesinler. Deprem bu ülkenin gerçeği tedbiri ise jeofi…</t>
  </si>
  <si>
    <t>RT @Aleyna81002135: #sesimizi duyan var mı ?
Bir Deprem ülkesi olarak Jeofizik nedir ? Madem atama yok ne için bunu okudun  diyen siyasetçi…</t>
  </si>
  <si>
    <t>RT @muammeryagan: #aklımızdançıkmasın
#deprem in partisi yok bir olalım Türkiyem işi ehline verelim
#jeofizikmuehendisliği 
@KucukkayaIsmai…</t>
  </si>
  <si>
    <t>RT @elcnerdinc: #aklımızdançıkmasın #deprem konusunda en doğru bilgiyi jeofizikmühendisi verir ülkemizde mesleğimize gereken önem verilmeli…</t>
  </si>
  <si>
    <t>RT @ekara_official: #deprem ler #jeofizikmuehendisliği nin çalışma alanidir. Diğer meslek gruplarının açıklamalarına itibar edilmemelidir.…</t>
  </si>
  <si>
    <t>RT @muammeryagan: #AklımızdanCıkmasın 
#deprem demek 
#jeofizikmuehendisliği demek bunu görün artık zeminleri iyileştirelim inşaat değil je…</t>
  </si>
  <si>
    <t>RT @elcnerdinc: #AklımızdanCıkmasın #deprem #jeofizik var oldukça öldürmeyecek. #jeofizikesesver gereken değeri ver @KucukkayaIsmail @FOXha…</t>
  </si>
  <si>
    <t>RT @ekara_official: #AklımızdanÇıkmasın dünyada meydana gelen depremlerin 5 te 1 i #Türkiye 'nin içinde bulunduğu Alp-Himalaya #deprem kuşa…</t>
  </si>
  <si>
    <t>RT @essim_: @KucukkayaIsmail Deprem ülkesindeki yapılar,statik yüklerin yanında dinamik yüklerle de baş etmek durumundadır.Deprem güvenli y…</t>
  </si>
  <si>
    <t>RT @Meltemurtezaog1: #aklimizdançikmasin deprem gerceği #jeofizikmühendisliği @fatihportakal @KucukkayaIsmail @FOXhaber</t>
  </si>
  <si>
    <t>RT @ekara_official: #Deprem değil, sağlam olmayan zemin oldurur. Sağlam zemin #jeofizik yöntemlerle bulunur. Ancak dünyanın en popüler mesl…</t>
  </si>
  <si>
    <t>RT @muammeryagan: #aklımızdancıkmasın
#deprem denilince aklımıza tabiki #jeofizikmuehendisliği gelmeli işi ehline vermeliyiz zemin iyileşti…</t>
  </si>
  <si>
    <t>RT @elcnerdinc: #deprem bilimi #jeofizikmühendisliği nin ana dalıdır #jeofizik parametrelerle ölçülür @KucukkayaIsmail @FOXhaber #jeofizike…</t>
  </si>
  <si>
    <t>RT @muammeryagan: #aklımızdançıkmasın #deprem #jeolojı değil #jeofizikmuehendisliği anabilimdalıdır Naci hocamızın zeminle alakalı birseyle…</t>
  </si>
  <si>
    <t>RT @incigokcelik: #jeofizikmuhendisliği ni #aklımızdançıkmasın #deprem ve diğer afetler için #jeofizik şart bizde yol verin işimizi yapalım…</t>
  </si>
  <si>
    <t>RT @MeralPamukk: Türkiye' de Jeofizik Uygulamaların önemi ne zaman anlaşılacak ? Tüm Kamu ve özel sektörde istihdam olanakları oluşturulmal…</t>
  </si>
  <si>
    <t>RT @Meltemurtezaog1: Deprem olmasi an meselesi buna ne kadar haziriz, onlem icin ne yapildi. Kimse eksik yönetmeligi gundeme getirmiyor. Gu…</t>
  </si>
  <si>
    <t>RT @muammeryagan: #AklımızdanCıkmasın 
#deprem  konusunda sayın Prof.dr. Naci GÖRÜR hocamız neden jeofizik Mühendisliğinin anabilim dalıdır…</t>
  </si>
  <si>
    <t>RT @Meltemurtezaog1: #AklımızdanCıkmasın @KucukkayaIsmail bilmiyorlar hatirlatin bir Ahmet Mete Işikara vardi. Deprem demek jeofizik demek…</t>
  </si>
  <si>
    <t>RT @muammeryagan: #aklımızdancıkmasın #deprem #jeofizikmuehendisliği nin çalışma alanıdır ismail bey hocamız sadece kendi mesleğinden bahse…</t>
  </si>
  <si>
    <t>RT @muammeryagan: #aklımızdançıkmasın
#deprem kaçınılmaz bir gerçek hazırlanmalıyız Türkiyem
#jeofizikmuehendisliği @KucukkayaIsmail @FOXha…</t>
  </si>
  <si>
    <t>RT @hilallozdogan: Sağlam zemin, sağlam yapılaşma #depremöldürmez #tedbirsizliköldür #jeofizikesesver #deprem #depremistanbul #jeofizikhery…</t>
  </si>
  <si>
    <t>RT @hilallozdogan: Deprem değil, bilimsizlik öldürür, bilinçsizlik öldürür. Malzemeden çalan müteahhit, zemin etüdü yaptırmayan belediye öl…</t>
  </si>
  <si>
    <t>RT @rafi5535: @KucukkayaIsmail #jeofizikmühendisliği=deprem</t>
  </si>
  <si>
    <t>RT @Meltemurtezaog1: #aklimizdançikmasin daha buyuk #deprem kapıda, bunun icin ne kadar haziriz. Siz bize ses olmazsaniz bu bilinc nasil uy…</t>
  </si>
  <si>
    <t>RT @emrah_aldemir: Siz balkonum mutfagim güzel mi demeden önce  zeminim binam sağlam mı derseniz.Herkes güvendedir demektir #depremöldürmez…</t>
  </si>
  <si>
    <t>RT @ekara_official: #jeofizik #deprem #AklımızdanÇıkmasın
Deprem dalgaları zayıf zeminlerde büyütme etkisi yaparak daha şiddetli sarsintila…</t>
  </si>
  <si>
    <t>RT @mehmettitiz: #sesimiduyanvarmı #jeofizikheryerde
#depremistanbul
#depremöldürmez #tedbirsizliköldürür #jeofizikesesver #deprem 
Depremd…</t>
  </si>
  <si>
    <t>RT @Meltemurtezaog1: #aklimizdançikmasin Deprem kapıda,arastirmayi  #jeofizikmühendisliği yaptı. Nedense gundemde farkli branstan insanlari…</t>
  </si>
  <si>
    <t>RT @Meltemurtezaog1: @KucukkayaIsmail #jeofizikmuehendisliği = deprem bundan ne zaman bahsedilecek</t>
  </si>
  <si>
    <t>@KucukkayaIsmail #jeofizikmühendisliği=deprem</t>
  </si>
  <si>
    <t>RT @Aleyna81002135: @FOXhaber @KucukkayaIsmail 
#aklimizdancikmasin
#deprem
#jeofizikmuhendisliği
Deprem jeofiziğin bir dalıdır ! 
Lütfen a…</t>
  </si>
  <si>
    <t>RT @essim_: @KucukkayaIsmail Jeofizik’in alt kolu olan Sismoloji profesörü nerde deprem konuşacaksanız ? #aklimizdancikmasin #jeofizikmühen…</t>
  </si>
  <si>
    <t>RT @Tiberiu39384502: Günümüz teknolojisi ile bir depremin ne zaman olacağını hesaplayabilmekMÜMKÜN DEĞİLDİR ! Aksini söyleyen hiçbir habere…</t>
  </si>
  <si>
    <t>RT @muammeryagan: eleştiri yaparken @fatihportakal 66 milyar devletin kasasında sen ve senin gibiler ancak deprem olduğunda eleştirenlerden…</t>
  </si>
  <si>
    <t>RT @essim_: @FOXhaber @KucukkayaIsmail Deprem değil zemine uygun yapılmayan bina öldürür . Zemim büyütmesi aynı depremi  şiddetli yada hafi…</t>
  </si>
  <si>
    <t>RT @Aleyna81002135: @_BASKANERDOGAN 
@ekrem_imamoglu 
@suleymansoylu 
@AFADBaskanlik 
@UlubeyCeken 
#AklımızdanCıkmasın 
@KucukkayaIsmail…</t>
  </si>
  <si>
    <t>RT @muammeryagan: #AklımızdanCıkmasın #deprem #jeofizikmuehendisliği nden bahsetmediniz ismail bey demek ki tek taraflı haber yapıyorsunuz…</t>
  </si>
  <si>
    <t>RT @elcnerdinc: @KucukkayaIsmail Deprem konusunda konuşması gereken #jeofizikmühendisliği mezunudur JEOFİZİK MÜHENDİSİDİR. Eğer doğru bilgi…</t>
  </si>
  <si>
    <t>RT @muammeryagan: #AklımızdanCıkmasın #deprem #jeofizikmuehendisliği  sismoloji Ahmet Mete IŞIK Kara gibi deprem uzmanı jeofizikçi nin adın…</t>
  </si>
  <si>
    <t>RT @Meltemurtezaog1: Herkesin cani yanacak sadece ahmetlerin ayselerin değil @BeratAlbayrak inda @suleymansoylu nunda #deprem kapida. #jeof…</t>
  </si>
  <si>
    <t>@KucukkayaIsmail #jeofizikmuehendisliği = deprem, birazda #jeofizikten bahsetseniz ??????</t>
  </si>
  <si>
    <t>RT @Meltemurtezaog1: Deprem çantasi basit olani acil hasarli riskli yapilar belirlenmeli calismalara baslanmali turkiye deprem ülkesi bu ge…</t>
  </si>
  <si>
    <t>RT @emrah_aldemir: @KucukkayaIsmail Konut kredisi haberi . #deprem haberinden daha fazla ilgi çektiyse  diyecek çok şey yok.  #jeofizikmühe…</t>
  </si>
  <si>
    <t>@nevsinmengu davet edilmedikleri yere ibb genel sekteri ve yard. neden gitmiş? mesele davet meselesi olmadığı çok b… https://t.co/EoCI0gChjC</t>
  </si>
  <si>
    <t>RT @alevihaber2: Turkcell, Türk Telekom ve Vodafone’dan ortak deprem kararı! https://t.co/aWKm66TGxh https://t.co/8w6Ir9aP4A</t>
  </si>
  <si>
    <t>@FOXhaber @KucukkayaIsmail Deprem değil zemine uygun yapılmayan bina öldürür . Zemim büyütmesi aynı depremi  şiddet… https://t.co/Hhv9WPB6K6</t>
  </si>
  <si>
    <t>RT @aksugebru: @FOXhaber @KucukkayaIsmail #jeofizikmühendisliği = #deprem</t>
  </si>
  <si>
    <t>#AklımızdanÇıkmasın Japonya da tıpkı ülkemiz gibi bir deprem ülkesi. Peki Japonya'daki binalar depreme nasıl dayanı… https://t.co/LSBDAqjObc</t>
  </si>
  <si>
    <t>@_BASKANERDOGAN 
@ekrem_imamoglu 
@suleymansoylu 
@AFADBaskanlik 
@UlubeyCeken 
#AklımızdanCıkmasın… https://t.co/b2ld7tfSj3</t>
  </si>
  <si>
    <t>@KucukkayaIsmail #jeofizikmuhendisliği de konuşun #jeofizik çalışma şart Deprem araştırması icin</t>
  </si>
  <si>
    <t>Neden bahsetmiyorsunuz  sizede mi talimat geldi. Okunmuyor mu twitter'da yazılanlar. Jeofizik olmadan yapılan depre… https://t.co/RRibHbTUPc</t>
  </si>
  <si>
    <t>RT @incigokcelik: Türkiye bir #deprem ülkesinde #jeofizik şart. Bizim yolumuz kapatmayın artık yeni yapılarda yada yenilenen yapılarda jeof…</t>
  </si>
  <si>
    <t>RT @incigokcelik: @KucukkayaIsmail #jeofizikmuhendisliği de konuşun #jeofizik çalışma şart Deprem araştırması icin</t>
  </si>
  <si>
    <t>RT @incigokcelik: #deprem haberlerinde #jeofizikmuhendislerininde bilgi vermesi lazım. Deprem bizim alanımiz. Bir #inşaatmuhendisi faylar h…</t>
  </si>
  <si>
    <t>#jeofizikmühendisliği = #deprem #mikrobölgeleme #zeminetudu #riskanalizi #jeofizikmühendisliği #sağlam #bina… https://t.co/5DlAYIGo0R</t>
  </si>
  <si>
    <t>RT @essim_: Deprem anında masa altlarına saklanmayın . Hayat üçgeni kurmayı öğrenin #depremöldürmezbinaöldürür #jeofizikheryerde https://t.…</t>
  </si>
  <si>
    <t>#sesimiduyanvarmı #FoxAnaHaber #AklımızdanCıkmasın
Sadece deprem olduğu zaman hatırlanan #jeofizik diye bir bilim d… https://t.co/ZUaRxWDo7R</t>
  </si>
  <si>
    <t>RT @Meltemurtezaog1: @KucukkayaIsmail #jeofizikmuehendisliği = deprem</t>
  </si>
  <si>
    <t>RT @Meltemurtezaog1: Mikro bölgeleme demek deprem parametrelerini gosteren haritalari #jeofizikmuehendisliği hazirlar naci bey ne zaman bun…</t>
  </si>
  <si>
    <t>#jeofizikmuehendisliği #deprem</t>
  </si>
  <si>
    <t>#jeofizikmühendisliği #aklımızdançıkmasın
#deprem Ismail bey  mesleğimizin sesini duyuralım önlemlerimizi alalım… https://t.co/l4u76r9qwT</t>
  </si>
  <si>
    <t>@KucukkayaIsmail Jeofizik’in alt kolu olan Sismoloji profesörü nerde deprem konuşacaksanız ? #aklimizdancikmasin #jeofizikmühendisliği</t>
  </si>
  <si>
    <t>@KucukkayaIsmail Jeofizik demek deprem demek  ne zaman Sismoloji bilgisi olan bir hocamız çıkacak #aklimizdancikmasin #jeofizikmühendisliği</t>
  </si>
  <si>
    <t>@KucukkayaIsmail Konut kredisi haberi . #deprem haberinden daha fazla ilgi çektiyse  diyecek çok şey yok.… https://t.co/CftOWGghJl</t>
  </si>
  <si>
    <t>Son zamanların en sorgulayıcı tabelası olmuş. Deprem için toplanan #66MilyarLiraNerede ? #CBErdoğan hükümetinin hes… https://t.co/RjB77aM4XH</t>
  </si>
  <si>
    <t>eleştiri yaparken @fatihportakal 66 milyar devletin kasasında sen ve senin gibiler ancak deprem olduğunda eleştiren… https://t.co/K0r4XCp7Q9</t>
  </si>
  <si>
    <t>@aydemirbulent Merve Şebnem her zaman olduğu gibi. İstanbul Boğazı konuşulurken Çanakkale Boğazını konuşmayı tercih… https://t.co/qLEB2YZYF0</t>
  </si>
  <si>
    <t>‘Deprem oldu geldiniz yağmur yağdı geldiniz’
 https://t.co/UiLuoG548p</t>
  </si>
  <si>
    <t>Herkesin cani yanacak sadece ahmetlerin ayselerin değil @BeratAlbayrak inda @suleymansoylu nunda #deprem kapida.… https://t.co/O5gyrjEz18</t>
  </si>
  <si>
    <t>Deprem uzmani jeofizik mühendisleridir ne zaman soyleyeceksiniz bunu #AklımızdanCıkmasın @KucukkayaIsmail ##jeofizikmuehendisliği</t>
  </si>
  <si>
    <t>Deprem çantasi basit olani acil hasarli riskli yapilar belirlenmeli calismalara baslanmali turkiye deprem ülkesi bu… https://t.co/Op0vvTGcO5</t>
  </si>
  <si>
    <t>#AklımızdanCıkmasın bizim aklimizdada sizin akliniza girse iyi olur deprem demek #jeofizikmuehendisliği demek</t>
  </si>
  <si>
    <t>RT @ekara_official: Güvenli gelecek için #jeofizikmühendisliği gereklidir. Deprem heyelan gibi doğal afetlere karşı önlem #jeofizik disipli…</t>
  </si>
  <si>
    <t>Güvenli gelecek için #jeofizikmühendisliği gereklidir. Deprem heyelan gibi doğal afetlere karşı önlem #jeofizik dis… https://t.co/ekzdoj4OT7</t>
  </si>
  <si>
    <t>Prof. Dr. Naci Görür ‘demokrasi meydanı’na çıktı.
Deprem gerçeği #AklımızdanÇıkmasın diye. https://t.co/8RZ9RtuLhW</t>
  </si>
  <si>
    <t>@KucukkayaIsmail Deprem konusunda konuşması gereken #jeofizikmühendisliği mezunudur JEOFİZİK MÜHENDİSİDİR. Eğer doğ… https://t.co/tub7RbBodm</t>
  </si>
  <si>
    <t>#AklımızdanCıkmasın #jeofizikmühendisliği = #deprem buna dikkat edin ve jeofizik mühendislerine gereken önemi, değe… https://t.co/ex4bLCa4Ve</t>
  </si>
  <si>
    <t>#AklımızdanCıkmasın #deprem #jeofizikmuehendisliği ismail bey yanlış hocadan ülkemiz için öneri almanızda çok abes… https://t.co/NzteMukL3t</t>
  </si>
  <si>
    <t>#AklımızdanCıkmasın #deprem #jeofizikmuehendisliği nden bahsetmediniz ismail bey demek ki tek taraflı haber yapıyor… https://t.co/KuJUdA6t7j</t>
  </si>
  <si>
    <t>#AklımızdanCıkmasın #deprem #jeofizikmuehendisliği  sismoloji Ahmet Mete IŞIK Kara gibi deprem uzmanı jeofizikçi ni… https://t.co/R3sQUVGjwg</t>
  </si>
  <si>
    <t>1-Deprem Jeofizik Mühendisliğinin konusudur. Lütfen “JEOFİZİK” kelimesini unutmayınız !1-Deprem Jeofizik Mühendisli… https://t.co/0r1MCuCMHR</t>
  </si>
  <si>
    <t>2-Deprem Uzmanı diye bir uzmanlık alanı YOKTUR ! Doğrusu “JEOFİZİK MÜHENDİSİ” veya “SİSMOLOJİ UZMANI”dır.… https://t.co/jkCqHEVtTw</t>
  </si>
  <si>
    <t>3-KANALLAR ekrana çıkaracakları kişilerin uzmanlık alanlarına dikkat etmeden Uzmanlık alanı SİSMOLOJİ olmayan kişil… https://t.co/EG69MJuwY0</t>
  </si>
  <si>
    <t>Günümüz teknolojisi ile bir depremin ne zaman olacağını hesaplayabilmekMÜMKÜN DEĞİLDİR ! Aksini söyleyen hiçbir hab… https://t.co/mHwCsdEAMt</t>
  </si>
  <si>
    <t>Depreme dayanıklı Binalarda Bina ve Zemin ilişkisinin yapılabilmesi için SİSMİK VERİ zorunludur. Ssmik veriyi alan,… https://t.co/kGHeXaUioB</t>
  </si>
  <si>
    <t>6-Hazırlanan Raporların ilgili kurumlarda inceleyen ve yapılacak binanın bu raporlara uygun yapılmasını denetleyece… https://t.co/pEXX6k7si7</t>
  </si>
  <si>
    <t>7-Bu nedenle ilgili Yasada da belirtildiği üzere Belediyeler ve Yapı Denetim Şirketleri denetleme görevi için Jeofi… https://t.co/oxiJvjoBrP</t>
  </si>
  <si>
    <t>8-YASAYA RAĞMEN  birçok Yapı Denetim Şirketlerinde Jeofizik Mühendisi YOK! DENETİMİ KİM YAPIYOR! BİLMİYORUZ !… https://t.co/xRLTFevCjX</t>
  </si>
  <si>
    <t>9-YASAYA RAĞMEN  birçok Belediyede Jeofizik Mühendisi YOK! RUHSATI KİM VERİYOR ! BİLMİYORUZ ! #jeofizik… https://t.co/zA0rEHMn9L</t>
  </si>
  <si>
    <t>10-Yapı Stoğunun verdiğimiz raporlara uygun şekilde yapılıp yapılmadığını BİLMiYORUZ ! Çünkü denetlemekle görevli k… https://t.co/zygvo0tBHF</t>
  </si>
  <si>
    <t>11-Bugün bile Jeofizik Mühendisi Olmayan Belediyeler Ruhsat Vermeye, Jeofizik Mühendisi olmayan Yapı Denetim Şirket… https://t.co/5FWDyKZl8l</t>
  </si>
  <si>
    <t>11-Bugün bile Jeofizik Mühendisi Olmayan Belediyeler Ruhsat Vermeye, Jeofizik Mühendisi olmayan YapDenetim Şirktler… https://t.co/l5A3CoLYqQ</t>
  </si>
  <si>
    <t>12-Tükiyede 4035 YapıDentimŞirkti, 1397 Beldye ve 5610 Jeofizik Mühendisi var. 5610 Jeofizik Mühendisinin önemli bi… https://t.co/RwZhlC5z65</t>
  </si>
  <si>
    <t>13- Bunu doğru şekilde dönüştürmek için gerekli olan insan gücümüz ve enerjimiz var iken tüm uyarılarımızı tekrar y… https://t.co/Sv1FFz6dMr</t>
  </si>
  <si>
    <t>RT @Tiberiu39384502: 9-YASAYA RAĞMEN  birçok Belediyede Jeofizik Mühendisi YOK! RUHSATI KİM VERİYOR ! BİLMİYORUZ ! #jeofizik #jeofizikmühen…</t>
  </si>
  <si>
    <t>Fetö’den ve mit kumpasından içerde yatan... Eren Erdem
İstanbul Depremini en şiddetli şekilde hissetmiş..
Silivri c… https://t.co/0SezFtScJ7</t>
  </si>
  <si>
    <t>https://twitter.com/i/web/status/1178559013648310272</t>
  </si>
  <si>
    <t>https://twitter.com/seismo_steve/status/1178365073762525184</t>
  </si>
  <si>
    <t>https://twitter.com/i/web/status/1178559030886899712</t>
  </si>
  <si>
    <t>https://twitter.com/i/web/status/1178559187653206016</t>
  </si>
  <si>
    <t>https://bundle.app/0OLQXC5C</t>
  </si>
  <si>
    <t>https://twitter.com/i/web/status/1178559233689817088</t>
  </si>
  <si>
    <t>https://twitter.com/i/web/status/1178559267118419968</t>
  </si>
  <si>
    <t>https://twitter.com/i/web/status/1178559288870092800</t>
  </si>
  <si>
    <t>https://p.dw.com/p/3QIVL?maca=tr-Twitter-sharing</t>
  </si>
  <si>
    <t>https://twitter.com/i/web/status/1178559332251766784</t>
  </si>
  <si>
    <t>https://twitter.com/i/web/status/1178559334294441984</t>
  </si>
  <si>
    <t>https://support.twitter.com/articles/20169222</t>
  </si>
  <si>
    <t>https://twitter.com/i/web/status/1178559408290308096</t>
  </si>
  <si>
    <t>https://www.forcething.com/deprem-sonrasi-iki-kisiden-biri-gsm-operatorunu-degistirme-karari-aldi/6731/</t>
  </si>
  <si>
    <t>https://twitter.com/i/web/status/1178559459641249792</t>
  </si>
  <si>
    <t>http://dlvr.it/RF9J11</t>
  </si>
  <si>
    <t>http://www.sigortagundem.com/haber/daskin-hasar-odeyebilme-kapasitesi-20-milyar-tl/1439739</t>
  </si>
  <si>
    <t>https://youtu.be/zsLO3BL08HI</t>
  </si>
  <si>
    <t>https://www.youtube.com/watch?v=zsLO3BL08HI&amp;feature=share</t>
  </si>
  <si>
    <t>https://twitter.com/i/web/status/1178559537072283649</t>
  </si>
  <si>
    <t>https://twitter.com/hby34/status/1178423018894307333</t>
  </si>
  <si>
    <t>https://twitter.com/i/web/status/1178559557708201985</t>
  </si>
  <si>
    <t>https://twitter.com/i/web/status/1178559615371374592</t>
  </si>
  <si>
    <t>http://Change.org https://www.change.org/p/deprem-seferberli%C4%9Fi-ilan-edilsin-bub%C3%BCy%C3%BCkbiruyar%C4%B1-afadbaskanlik-tcbestepe-tc-istanbul-ekrem-imamoglu-csbgovtr?recruiter=false&amp;utm_source=share_petition&amp;utm_medium=twitter&amp;utm_campaign=psf_combo_share_initial&amp;utm_term=psf_combo_share_abi&amp;recruited_by_id=a4525500-e1ff-11e9-99fd-ef53f9947f6a&amp;share_bandit_exp=initial-18091263-tr-TR&amp;share_bandit_var=v0</t>
  </si>
  <si>
    <t>http://bit.ly/2mRt6an</t>
  </si>
  <si>
    <t>https://twitter.com/i/web/status/1178559668484022273</t>
  </si>
  <si>
    <t>https://twitter.com/i/web/status/1178559685420560384</t>
  </si>
  <si>
    <t>http://bit.ly/2nLdyVF</t>
  </si>
  <si>
    <t>https://twitter.com/i/web/status/1178559096812982272</t>
  </si>
  <si>
    <t>https://twitter.com/i/web/status/1178559762033717248</t>
  </si>
  <si>
    <t>https://twitter.com/i/web/status/1178559803691585536</t>
  </si>
  <si>
    <t>https://twitter.com/i/web/status/1178559867667259398</t>
  </si>
  <si>
    <t>https://twitter.com/sluleci/status/1178543975587819520</t>
  </si>
  <si>
    <t>https://twitter.com/i/web/status/1178559959484829696</t>
  </si>
  <si>
    <t>https://twitter.com/i/web/status/1178559962861232133</t>
  </si>
  <si>
    <t>https://twitter.com/i/web/status/1178559975876108288</t>
  </si>
  <si>
    <t>https://twitter.com/PSG_inside/status/1178352990350188544</t>
  </si>
  <si>
    <t>https://twitter.com/i/web/status/1178560017269755904</t>
  </si>
  <si>
    <t>https://twitter.com/i/web/status/1178560020717412352</t>
  </si>
  <si>
    <t>https://twitter.com/i/web/status/1178559270524260353</t>
  </si>
  <si>
    <t>https://twitter.com/i/web/status/1178560076963024896</t>
  </si>
  <si>
    <t>https://twitter.com/SLuleci/status/1178543975587819520</t>
  </si>
  <si>
    <t>http://sol.org.tr/turkiye/deprem-boyle-bekleniyor-burasi-bir-kyk-yurdu-271392</t>
  </si>
  <si>
    <t>https://twitter.com/i/web/status/1178560123276578816</t>
  </si>
  <si>
    <t>https://twitter.com/i/web/status/1178560125973549056</t>
  </si>
  <si>
    <t>https://twitter.com/i/web/status/1178560149931339776</t>
  </si>
  <si>
    <t>https://twitter.com/i/web/status/1178560273097150464</t>
  </si>
  <si>
    <t>https://www.yeniasya.com.tr/karikatur/gunun-karikaturu_503832 http://www.ibrahimozdabak.com/2019/09/28/deprem-toplanma-alani-2/</t>
  </si>
  <si>
    <t>https://twitter.com/i/web/status/1178560381364686848</t>
  </si>
  <si>
    <t>https://twitter.com/i/web/status/1178560390755737600</t>
  </si>
  <si>
    <t>https://twitter.com/i/web/status/1178560424700239873</t>
  </si>
  <si>
    <t>https://twitter.com/i/web/status/1178560432581292032</t>
  </si>
  <si>
    <t>https://www.gebzehaber.net/marmarada-ki-deprem-korkuttu-57168h.htm</t>
  </si>
  <si>
    <t>https://twitter.com/i/web/status/1178560528991559680</t>
  </si>
  <si>
    <t>https://twitter.com/i/web/status/1178560532732895232</t>
  </si>
  <si>
    <t>https://twitter.com/izmirbld/status/1177511832585564160</t>
  </si>
  <si>
    <t>https://twitter.com/i/web/status/1178560560025280513</t>
  </si>
  <si>
    <t>https://twitter.com/i/web/status/1178560684285665280</t>
  </si>
  <si>
    <t>https://twitter.com/i/web/status/1178560726220361728</t>
  </si>
  <si>
    <t>https://twitter.com/i/web/status/1178560844600348672</t>
  </si>
  <si>
    <t>https://www.tarafsizhaberajansi.com/2019/09/28/17-agustos-depreminden-sonra-deprem-vergisi-adi-altinda-toplanan-66-milyar-lira-nereye-harcandi/</t>
  </si>
  <si>
    <t>https://twitter.com/i/web/status/1178560882856648706</t>
  </si>
  <si>
    <t>https://twitter.com/i/web/status/1178559521515552768</t>
  </si>
  <si>
    <t>https://twitter.com/i/web/status/1178560935117672449</t>
  </si>
  <si>
    <t>https://www.sozcu.com.tr/2019/ekonomi/depren-sonrasi-talep-yagiyor-vatandas-evini-sigortalatmanin-pesine-dustu-5360667/</t>
  </si>
  <si>
    <t>https://shiftdelete.net/?p=295426</t>
  </si>
  <si>
    <t>https://twitter.com/i/web/status/1178560975974391808</t>
  </si>
  <si>
    <t>https://www.gazetepatika10.com/silivri-hapishanesinde-deprem-gunu-kapilar-adalet-bakaninin-izni-yok-bahanesi-ile-acilmamis-46780.html</t>
  </si>
  <si>
    <t>https://twitter.com/i/web/status/1178561015165935616</t>
  </si>
  <si>
    <t>https://twitter.com/i/web/status/1178561026461257728</t>
  </si>
  <si>
    <t>https://twitter.com/i/web/status/1178561030915608576</t>
  </si>
  <si>
    <t>https://twitter.com/i/web/status/1178560877563437056</t>
  </si>
  <si>
    <t>https://www.birgun.net/haber/insanlar-deprem-konusunda-guvensiz-270593</t>
  </si>
  <si>
    <t>https://twitter.com/i/web/status/1178560311558905858</t>
  </si>
  <si>
    <t>https://twitter.com/i/web/status/1178560930604572673</t>
  </si>
  <si>
    <t>https://twitter.com/i/web/status/1178561106106814464</t>
  </si>
  <si>
    <t>https://twitter.com/i/web/status/1178561111240654848</t>
  </si>
  <si>
    <t>http://seyler.eksisozluk.com/uzmanlar-neden-istanbulda-buyuk-bir-deprem-bekliyor</t>
  </si>
  <si>
    <t>https://twitter.com/i/web/status/1178561131050340352</t>
  </si>
  <si>
    <t>https://twitter.com/i/web/status/1178561152734900224</t>
  </si>
  <si>
    <t>https://twitter.com/bryan27926/status/1178343204728528899</t>
  </si>
  <si>
    <t>https://twitter.com/i/web/status/1178559457795727360</t>
  </si>
  <si>
    <t>https://twitter.com/i/web/status/1178561229738127360</t>
  </si>
  <si>
    <t>https://twitter.com/i/web/status/1178559025488769029</t>
  </si>
  <si>
    <t>https://twitter.com/i/web/status/1178560502731071489</t>
  </si>
  <si>
    <t>https://twitter.com/i/web/status/1178561326689476610</t>
  </si>
  <si>
    <t>https://twitter.com/i/web/status/1178561402421809154</t>
  </si>
  <si>
    <t>https://halktv.com.tr/gundem/diyarbakirda-korkutan-deprem-405680h</t>
  </si>
  <si>
    <t>https://twitter.com/i/web/status/1178561432474009601</t>
  </si>
  <si>
    <t>https://twitter.com/i/web/status/1178561461347590144</t>
  </si>
  <si>
    <t>https://twitter.com/i/web/status/1178561488870658048</t>
  </si>
  <si>
    <t>https://twitter.com/i/web/status/1178561500941676544</t>
  </si>
  <si>
    <t>https://twitter.com/i/web/status/1178561504670445569</t>
  </si>
  <si>
    <t>https://twitter.com/i/web/status/1178561513528934403</t>
  </si>
  <si>
    <t>https://twitter.com/SSSBBL777/status/1098358829484568577</t>
  </si>
  <si>
    <t>https://twitter.com/i/web/status/1178559369128136704</t>
  </si>
  <si>
    <t>https://twitter.com/i/web/status/1178561538023661568</t>
  </si>
  <si>
    <t>https://twitter.com/dhaekonomi/status/1178561103829360641</t>
  </si>
  <si>
    <t>https://www.yeniakit.com.tr/haber/depremin-ardindan-satislar-patladi-fiyati-4-kat-artti-938599.html</t>
  </si>
  <si>
    <t>https://www.emlakdergisi.net/baskan-arisoy-deprem-gercegini-hic-unutmadik.html</t>
  </si>
  <si>
    <t>https://twitter.com/i/web/status/1178561752205647873</t>
  </si>
  <si>
    <t>https://twitter.com/i/web/status/1178561754793697280</t>
  </si>
  <si>
    <t>https://twitter.com/yenisafakyazari/status/1178561406284771329</t>
  </si>
  <si>
    <t>https://twitter.com/i/web/status/1178561012531957760</t>
  </si>
  <si>
    <t>https://twitter.com/i/web/status/1178559241604489222</t>
  </si>
  <si>
    <t>https://twitter.com/i/web/status/1178561986881314816</t>
  </si>
  <si>
    <t>https://twitter.com/i/web/status/1178562027473821696</t>
  </si>
  <si>
    <t>https://twitter.com/i/web/status/1178561170673942528</t>
  </si>
  <si>
    <t>https://maps.google.com/maps?q=38.3918,40.8233&amp;ll=38.3918,40.8233&amp;z=8</t>
  </si>
  <si>
    <t>https://twitter.com/i/web/status/1178562101629063168</t>
  </si>
  <si>
    <t>https://youtu.be/Wl9cgsH7RRM</t>
  </si>
  <si>
    <t>https://twitter.com/i/web/status/1178562146625576962</t>
  </si>
  <si>
    <t>https://twitter.com/i/web/status/1178560413149077506</t>
  </si>
  <si>
    <t>https://twitter.com/i/web/status/1178561491496308736</t>
  </si>
  <si>
    <t>https://twitter.com/i/web/status/1178562162727542784</t>
  </si>
  <si>
    <t>https://twitter.com/i/web/status/1178560596494692352</t>
  </si>
  <si>
    <t>https://twitter.com/i/web/status/1178562168326893570</t>
  </si>
  <si>
    <t>https://twitter.com/i/web/status/1178562181652189184</t>
  </si>
  <si>
    <t>https://youtu.be/9aRGzgE9qNE</t>
  </si>
  <si>
    <t>https://twitter.com/i/web/status/1178562213814161408</t>
  </si>
  <si>
    <t>https://twitter.com/i/web/status/1178562296144109568</t>
  </si>
  <si>
    <t>https://twitter.com/i/web/status/1178562347343986689</t>
  </si>
  <si>
    <t>https://twitter.com/i/web/status/1178562362263117826</t>
  </si>
  <si>
    <t>https://youtu.be/TUgIL9jrb34</t>
  </si>
  <si>
    <t>https://twitter.com/kucukkayaismail/status/1178529277156954114</t>
  </si>
  <si>
    <t>https://twitter.com/i/web/status/1178562446317031424</t>
  </si>
  <si>
    <t>http://www.egeninsesi.com/haber/260346-diyarbakirda-31-buyuklugunde-deprem</t>
  </si>
  <si>
    <t>https://twitter.com/i/web/status/1178562482618732545</t>
  </si>
  <si>
    <t>https://twitter.com/i/web/status/1178559719390289921</t>
  </si>
  <si>
    <t>https://twitter.com/i/web/status/1178562708913950720</t>
  </si>
  <si>
    <t>https://twitter.com/i/web/status/1178562416604598272</t>
  </si>
  <si>
    <t>http://haber.sol.org.tr/yazarlar/sema-karadal/deprem-karsisindaki-caresizligimiz-271422</t>
  </si>
  <si>
    <t>https://twitter.com/i/web/status/1178562820839002113</t>
  </si>
  <si>
    <t>https://twitter.com/i/web/status/1178559761027080192</t>
  </si>
  <si>
    <t>https://twitter.com/i/web/status/1178562878061891584</t>
  </si>
  <si>
    <t>https://twitter.com/i/web/status/1178559683080138752</t>
  </si>
  <si>
    <t>https://twitter.com/i/web/status/1178562881941622784</t>
  </si>
  <si>
    <t>https://twitter.com/hera733/status/1178473200956641280</t>
  </si>
  <si>
    <t>https://maps.google.com/maps?q=35.165,27.777&amp;ll=35.165,27.777&amp;z=8</t>
  </si>
  <si>
    <t>https://mobile.twitter.com/_a_akbay_/status/1177597715435479041</t>
  </si>
  <si>
    <t>https://twitter.com/i/web/status/1178563043887910912</t>
  </si>
  <si>
    <t>https://twitter.com/i/web/status/1178561251812745216</t>
  </si>
  <si>
    <t>https://twitter.com/i/web/status/1178563067401125888</t>
  </si>
  <si>
    <t>https://twitter.com/i/web/status/1178563078105042945</t>
  </si>
  <si>
    <t>https://twitter.com/i/web/status/1178563186234155008</t>
  </si>
  <si>
    <t>https://twitter.com/i/web/status/1178563196954824704</t>
  </si>
  <si>
    <t>https://twitter.com/i/web/status/1178563335886909440</t>
  </si>
  <si>
    <t>https://twitter.com/i/web/status/1178563385195159552</t>
  </si>
  <si>
    <t>https://twitter.com/i/web/status/1178563516229246976</t>
  </si>
  <si>
    <t>https://www.haberler.com/prof-mikdat-kadioglu-deprem-seferberligi-12472162-haberi/</t>
  </si>
  <si>
    <t>https://twitter.com/i/web/status/1178563569945890816</t>
  </si>
  <si>
    <t>https://twitter.com/i/web/status/1178563367495258112</t>
  </si>
  <si>
    <t>http://www.ivedihaber.com/baskan-arisoy-deprem-gercegini-hic-unutmadik-6629.html</t>
  </si>
  <si>
    <t>https://twitter.com/i/web/status/1178563697947615232</t>
  </si>
  <si>
    <t>https://twitter.com/i/web/status/1178563709242871808</t>
  </si>
  <si>
    <t>https://twitter.com/i/web/status/1178563719678312452</t>
  </si>
  <si>
    <t>https://twitter.com/i/web/status/1178563732030537728</t>
  </si>
  <si>
    <t>https://www.gercekgundem.com/siyaset/122652/mhp-deprem-konusunda-hukumeti-destekliyoruz</t>
  </si>
  <si>
    <t>https://twitter.com/i/web/status/1178563817107857408</t>
  </si>
  <si>
    <t>https://twitter.com/i/web/status/1178563828466016256</t>
  </si>
  <si>
    <t>https://twitter.com/kadirsutcu/status/1178554159504805888</t>
  </si>
  <si>
    <t>https://www.gunboyugazetesi.com.tr/prof-dr-naci-gorur-deprem-76-buyuklugunde-olabilir-28058h.htm</t>
  </si>
  <si>
    <t>https://twitter.com/i/web/status/1178563886238306305</t>
  </si>
  <si>
    <t>https://twitter.com/i/web/status/1178563893855170560</t>
  </si>
  <si>
    <t>https://twitter.com/i/web/status/1178563918542888963</t>
  </si>
  <si>
    <t>https://www.avcilarhabermerkezi.com/avcilar-da-okullari-tatil-edildi-bitisikteki-okula-gececekler/42044/ https://twitter.com/i/web/status/1178563958841778177</t>
  </si>
  <si>
    <t>https://twitter.com/i/web/status/1178561403935965184</t>
  </si>
  <si>
    <t>https://twitter.com/i/web/status/1178563967582638080</t>
  </si>
  <si>
    <t>https://twitter.com/i/web/status/1178561345647792128</t>
  </si>
  <si>
    <t>https://twitter.com/i/web/status/1178564003196493824</t>
  </si>
  <si>
    <t>https://twitter.com/i/web/status/1178564052487983104</t>
  </si>
  <si>
    <t>http://ow.ly/1EnK30pDj34</t>
  </si>
  <si>
    <t>https://twitter.com/i/web/status/1178564067558137857</t>
  </si>
  <si>
    <t>http://gaziantepsonnokta.com/haber/baskan-arisoy-deprem-gercegini-hic-unutmadik</t>
  </si>
  <si>
    <t>https://www.turkiye.gov.tr/afet-ve-acil-durum-yonetimi-acil-toplanma-alani-sorgulama</t>
  </si>
  <si>
    <t>https://twitter.com/i/web/status/1178564124177027072</t>
  </si>
  <si>
    <t>https://twitter.com/i/web/status/1178563286498975744</t>
  </si>
  <si>
    <t>https://twitter.com/i/web/status/1178564113401876480</t>
  </si>
  <si>
    <t>https://twitter.com/i/web/status/1178562806838386688</t>
  </si>
  <si>
    <t>https://twitter.com/i/web/status/1178564151062519808</t>
  </si>
  <si>
    <t>https://twitter.com/i/web/status/1178564156141821953</t>
  </si>
  <si>
    <t>https://twitter.com/i/web/status/1178563778352422912</t>
  </si>
  <si>
    <t>https://twitter.com/i/web/status/1178562549949849600</t>
  </si>
  <si>
    <t>https://twitter.com/i/web/status/1178564237007953921</t>
  </si>
  <si>
    <t>https://twitter.com/i/web/status/1178564241994997760</t>
  </si>
  <si>
    <t>https://twitter.com/i/web/status/1178564246088667136</t>
  </si>
  <si>
    <t>https://twitter.com/i/web/status/1178559255672233984</t>
  </si>
  <si>
    <t>https://twitter.com/i/web/status/1178560911205949440</t>
  </si>
  <si>
    <t>http://www.kocaelibakis.com/gundem/kizilay-baskanindan-15-soruda-deprem-hazirligi-h2993.html</t>
  </si>
  <si>
    <t>https://emlakkulisi.com/deprem-72-olursa-hangi-semti-neler-bekliyor/34045</t>
  </si>
  <si>
    <t>http://aktifhaber.com/yasam/cadir-duduk-el-feneri-ve-battaniye-satislarina-deprem-etkisi-h138238.html</t>
  </si>
  <si>
    <t>https://twitter.com/i/web/status/1178564454558191616</t>
  </si>
  <si>
    <t>https://twitter.com/i/web/status/1178564470756511745</t>
  </si>
  <si>
    <t>https://halkahaber.com/gundem/deprem-sonrasi-toplanma-yeri-sozleriyle-dikkat-ceken-sunucu-ece-unere-afad-baskanindan-tepki/#.XZGnU0TVKw0.twitter</t>
  </si>
  <si>
    <t>https://twitter.com/i/web/status/1178559722212999168</t>
  </si>
  <si>
    <t>https://twitter.com/i/web/status/1178564410513793025</t>
  </si>
  <si>
    <t>https://twitter.com/i/web/status/1178559992036806657</t>
  </si>
  <si>
    <t>https://twitter.com/i/web/status/1178564528340164609</t>
  </si>
  <si>
    <t>https://twitter.com/i/web/status/1178564540356800512</t>
  </si>
  <si>
    <t>http://bit.ly/2ouopUr</t>
  </si>
  <si>
    <t>https://twitter.com/i/web/status/1178561406284771329</t>
  </si>
  <si>
    <t>https://twitter.com/i/web/status/1178564619696312321</t>
  </si>
  <si>
    <t>https://twitter.com/i/web/status/1178564639371739136</t>
  </si>
  <si>
    <t>https://twitter.com/i/web/status/1178564717482303488</t>
  </si>
  <si>
    <t>https://alevihaber.ch/turkcell-turk-telekom-ve-vodafonedan-ortak-deprem-karari/</t>
  </si>
  <si>
    <t>https://twitter.com/i/web/status/1178560050039857152</t>
  </si>
  <si>
    <t>https://twitter.com/i/web/status/1178560847561580545</t>
  </si>
  <si>
    <t>https://twitter.com/i/web/status/1178560858588364800</t>
  </si>
  <si>
    <t>https://twitter.com/i/web/status/1178561062792241152</t>
  </si>
  <si>
    <t>https://twitter.com/i/web/status/1178561587008942080</t>
  </si>
  <si>
    <t>https://twitter.com/i/web/status/1178561845411680256</t>
  </si>
  <si>
    <t>https://twitter.com/i/web/status/1178561879880454145</t>
  </si>
  <si>
    <t>https://twitter.com/i/web/status/1178564130862698496</t>
  </si>
  <si>
    <t>https://twitter.com/i/web/status/1178559277016985601</t>
  </si>
  <si>
    <t>https://twitter.com/i/web/status/1178560320681496576</t>
  </si>
  <si>
    <t>https://twitter.com/i/web/status/1178564813858971649</t>
  </si>
  <si>
    <t>https://www.cumcuma.com/deprem-oldu-geldiniz-yagmur-yagdi-geldiniz/</t>
  </si>
  <si>
    <t>https://twitter.com/i/web/status/1178563028951982080</t>
  </si>
  <si>
    <t>https://twitter.com/i/web/status/1178564226530627584</t>
  </si>
  <si>
    <t>https://twitter.com/i/web/status/1178562940699598848</t>
  </si>
  <si>
    <t>https://twitter.com/i/web/status/1178562669860790272</t>
  </si>
  <si>
    <t>https://twitter.com/i/web/status/1178559074478239744</t>
  </si>
  <si>
    <t>https://twitter.com/i/web/status/1178559009810505728</t>
  </si>
  <si>
    <t>https://twitter.com/i/web/status/1178562339123138560</t>
  </si>
  <si>
    <t>https://twitter.com/i/web/status/1178562976208568320</t>
  </si>
  <si>
    <t>https://twitter.com/i/web/status/1178559637274185731</t>
  </si>
  <si>
    <t>https://twitter.com/i/web/status/1178559796624199680</t>
  </si>
  <si>
    <t>https://twitter.com/i/web/status/1178560183628374016</t>
  </si>
  <si>
    <t>https://twitter.com/i/web/status/1178560642011340800</t>
  </si>
  <si>
    <t>https://twitter.com/i/web/status/1178561455391674368</t>
  </si>
  <si>
    <t>https://twitter.com/i/web/status/1178561660178636801</t>
  </si>
  <si>
    <t>https://twitter.com/i/web/status/1178561772254613505</t>
  </si>
  <si>
    <t>https://twitter.com/i/web/status/1178562087917891585</t>
  </si>
  <si>
    <t>https://twitter.com/i/web/status/1178562290007908358</t>
  </si>
  <si>
    <t>https://twitter.com/i/web/status/1178562493549043712</t>
  </si>
  <si>
    <t>https://twitter.com/i/web/status/1178562704996552704</t>
  </si>
  <si>
    <t>https://twitter.com/i/web/status/1178563323987714048</t>
  </si>
  <si>
    <t>https://twitter.com/i/web/status/1178563728977121280</t>
  </si>
  <si>
    <t>https://twitter.com/i/web/status/1178563960376836101</t>
  </si>
  <si>
    <t>https://twitter.com/i/web/status/1178564819814932480</t>
  </si>
  <si>
    <t>twitter.com</t>
  </si>
  <si>
    <t>bundle.app</t>
  </si>
  <si>
    <t>dw.com</t>
  </si>
  <si>
    <t>forcething.com</t>
  </si>
  <si>
    <t>dlvr.it</t>
  </si>
  <si>
    <t>sigortagundem.com</t>
  </si>
  <si>
    <t>youtu.be</t>
  </si>
  <si>
    <t>youtube.com</t>
  </si>
  <si>
    <t>change.org change.org</t>
  </si>
  <si>
    <t>bit.ly</t>
  </si>
  <si>
    <t>org.tr</t>
  </si>
  <si>
    <t>com.tr ibrahimozdabak.com</t>
  </si>
  <si>
    <t>gebzehaber.net</t>
  </si>
  <si>
    <t>tarafsizhaberajansi.com</t>
  </si>
  <si>
    <t>com.tr</t>
  </si>
  <si>
    <t>shiftdelete.net</t>
  </si>
  <si>
    <t>gazetepatika10.com</t>
  </si>
  <si>
    <t>birgun.net</t>
  </si>
  <si>
    <t>eksisozluk.com</t>
  </si>
  <si>
    <t>emlakdergisi.net</t>
  </si>
  <si>
    <t>google.com</t>
  </si>
  <si>
    <t>egeninsesi.com</t>
  </si>
  <si>
    <t>haberler.com</t>
  </si>
  <si>
    <t>ivedihaber.com</t>
  </si>
  <si>
    <t>gercekgundem.com</t>
  </si>
  <si>
    <t>avcilarhabermerkezi.com twitter.com</t>
  </si>
  <si>
    <t>ow.ly</t>
  </si>
  <si>
    <t>gaziantepsonnokta.com</t>
  </si>
  <si>
    <t>gov.tr</t>
  </si>
  <si>
    <t>kocaelibakis.com</t>
  </si>
  <si>
    <t>emlakkulisi.com</t>
  </si>
  <si>
    <t>aktifhaber.com</t>
  </si>
  <si>
    <t>halkahaber.com</t>
  </si>
  <si>
    <t>alevihaber.ch</t>
  </si>
  <si>
    <t>cumcuma.com</t>
  </si>
  <si>
    <t>deprem</t>
  </si>
  <si>
    <t>66milyarliranerede</t>
  </si>
  <si>
    <t>nacigörür</t>
  </si>
  <si>
    <t>yuva deprem</t>
  </si>
  <si>
    <t>zavallıekrem</t>
  </si>
  <si>
    <t>66milyarliranerede cberdoğan</t>
  </si>
  <si>
    <t>bianetgündem</t>
  </si>
  <si>
    <t>dask deprem</t>
  </si>
  <si>
    <t>akp kentseldönüşüm deprem</t>
  </si>
  <si>
    <t>aklımızdançıkmasın</t>
  </si>
  <si>
    <t>66milyarliranerede çünküçaldılar</t>
  </si>
  <si>
    <t>kimeinanayım</t>
  </si>
  <si>
    <t>parissaintgermain</t>
  </si>
  <si>
    <t>depremistanbul deprem</t>
  </si>
  <si>
    <t>30eylüldünyainsanlıkgünü aklınagelseydim deprem</t>
  </si>
  <si>
    <t>pazartesi aklımızdançıkmasın 66milyarliranerede</t>
  </si>
  <si>
    <t>deprem depremistanbul</t>
  </si>
  <si>
    <t>haarp projesi</t>
  </si>
  <si>
    <t>deprem nedensilivri</t>
  </si>
  <si>
    <t>turktelekom caymabedeli</t>
  </si>
  <si>
    <t>66milyarnerede</t>
  </si>
  <si>
    <t>paragündem</t>
  </si>
  <si>
    <t>pazartesi</t>
  </si>
  <si>
    <t>emeklilikteyașatakılanlar</t>
  </si>
  <si>
    <t>aklındançıkarma ekonomi futbol</t>
  </si>
  <si>
    <t>depremistanbul beyoğlu dilnihatözyeğinanadolulisesi deprem</t>
  </si>
  <si>
    <t>emeklilikteyaşatakılanlar</t>
  </si>
  <si>
    <t>hatırlatma</t>
  </si>
  <si>
    <t>deprem 66milyarnerede</t>
  </si>
  <si>
    <t>işgaldevletiisrail</t>
  </si>
  <si>
    <t>deprem istanbul</t>
  </si>
  <si>
    <t>deprem_özel kaosdosyası</t>
  </si>
  <si>
    <t>pazar deprem istanbuldepremi</t>
  </si>
  <si>
    <t>deprem 66milyarliranerede</t>
  </si>
  <si>
    <t>tuerktelekom türktelekom turkcell vodafone deprem depremistanbul</t>
  </si>
  <si>
    <t>yol köprü hastane havalimanı</t>
  </si>
  <si>
    <t>aklımızdancıkmasın</t>
  </si>
  <si>
    <t>mucize</t>
  </si>
  <si>
    <t>deprem 25litre</t>
  </si>
  <si>
    <t>deprem depremistanbul depremesenyurt</t>
  </si>
  <si>
    <t>aklimizdancikmasin jeofizikmühendisliği</t>
  </si>
  <si>
    <t>deprem kandilli</t>
  </si>
  <si>
    <t>diyarbakir lice deprem</t>
  </si>
  <si>
    <t>lice diyarbakır deprem</t>
  </si>
  <si>
    <t>mahallenindelisi</t>
  </si>
  <si>
    <t>abdülkadiruztürkortaokulu</t>
  </si>
  <si>
    <t>jeofizikmühendisliği deprem mikrobölgeleme zeminetudu riskanalizi jeofizikmühendisliği sağlam bina depremöldürmez</t>
  </si>
  <si>
    <t>jeofizikmühendisliği aklımızdançıkmasın deprem</t>
  </si>
  <si>
    <t>aklimizdancikmasin</t>
  </si>
  <si>
    <t>jeofizikmuehendisliği</t>
  </si>
  <si>
    <t>aklımızdançıkmasın deprem jeofizikmühendisliği</t>
  </si>
  <si>
    <t>aklımızdançıkmasın deprem jeofizikmuehendisliği</t>
  </si>
  <si>
    <t>sesimiduyanvarmı jeofizikmühendisliği</t>
  </si>
  <si>
    <t>gürsetekin</t>
  </si>
  <si>
    <t>aklımızdancıkmasın jeofizikmuehendisliği</t>
  </si>
  <si>
    <t>aklımızdançıkmasın jeofizikesesver deprem</t>
  </si>
  <si>
    <t>aklimizdançıkmasın jeofizikmuhendisliği</t>
  </si>
  <si>
    <t>deprem jeofizikmuehendisliği</t>
  </si>
  <si>
    <t>jeofizikmühendisliği</t>
  </si>
  <si>
    <t>aklimizdançikmasin jeofizikmuehendisliği</t>
  </si>
  <si>
    <t>jeofizik</t>
  </si>
  <si>
    <t>jeofizik jeofizikmuehendisliği</t>
  </si>
  <si>
    <t>sesimiduyanvarmı jeofizikmühendisliği depremistanbul</t>
  </si>
  <si>
    <t>aklimizdancikmasin jeofizikmühendisligi</t>
  </si>
  <si>
    <t>aklımızdançıkmasın sesimiduyanvarmı</t>
  </si>
  <si>
    <t>jeofizik deprem</t>
  </si>
  <si>
    <t>aklımızdançıkmasın jeofizikmuhendisliği deprem jeofizik</t>
  </si>
  <si>
    <t>aklımızdancıkmasın jeofizik jeofizik</t>
  </si>
  <si>
    <t>aklımızdançıkmasın deprem</t>
  </si>
  <si>
    <t>jeofizikmuehendisliği deprem</t>
  </si>
  <si>
    <t>aklımızdancıkmasın deprem</t>
  </si>
  <si>
    <t>sesimiduyanvarmı foxanahaber aklımızdancıkmasın jeofizik</t>
  </si>
  <si>
    <t>jeofizikmühendisleri</t>
  </si>
  <si>
    <t>aklımızdancıkmasın deprem jeofizikmuehendisliği</t>
  </si>
  <si>
    <t>aklımızdancıkmasın jeofizikmühendisliği</t>
  </si>
  <si>
    <t>foxhaber foxanahaber kucukkayaismail jeofizikmühendisliği yangin deprem depremistanbul aydinlanma</t>
  </si>
  <si>
    <t>aklımızdancıkmasın jeofizikmühendisliği deprem</t>
  </si>
  <si>
    <t>jeofizikmühendisliği aklımızdançıkmasın deprem jeofizik</t>
  </si>
  <si>
    <t>sismoloji jeofizikmuhendisligi</t>
  </si>
  <si>
    <t>deprem jeofizikmühendisliği</t>
  </si>
  <si>
    <t>sesimizi</t>
  </si>
  <si>
    <t>aklımızdancıkmasın deprem jeofizik jeofizikesesver</t>
  </si>
  <si>
    <t>aklımızdançıkmasın türkiye deprem</t>
  </si>
  <si>
    <t>aklimizdançikmasin jeofizikmühendisliği</t>
  </si>
  <si>
    <t>deprem jeofizik</t>
  </si>
  <si>
    <t>deprem jeofizikmühendisliği jeofizik</t>
  </si>
  <si>
    <t>aklımızdançıkmasın deprem jeolojı jeofizikmuehendisliği</t>
  </si>
  <si>
    <t>jeofizikmuhendisliği aklımızdançıkmasın deprem jeofizik</t>
  </si>
  <si>
    <t>depremöldürmez tedbirsizliköldür jeofizikesesver deprem depremistanbul</t>
  </si>
  <si>
    <t>aklimizdançikmasin deprem</t>
  </si>
  <si>
    <t>depremöldürmez</t>
  </si>
  <si>
    <t>jeofizik deprem aklımızdançıkmasın</t>
  </si>
  <si>
    <t>sesimiduyanvarmı jeofizikheryerde depremistanbul depremöldürmez tedbirsizliköldürür jeofizikesesver deprem</t>
  </si>
  <si>
    <t>aklimizdancikmasin deprem jeofizikmuhendisliği</t>
  </si>
  <si>
    <t>jeofizikmuehendisliği jeofizikten</t>
  </si>
  <si>
    <t>jeofizikmühendisliği deprem</t>
  </si>
  <si>
    <t>jeofizikmuhendisliği jeofizik</t>
  </si>
  <si>
    <t>deprem jeofizikmuhendislerininde inşaatmuhendisi</t>
  </si>
  <si>
    <t>jeofizikmühendisliği deprem mikrobölgeleme zeminetudu riskanalizi jeofizikmühendisliği sağlam bina</t>
  </si>
  <si>
    <t>depremöldürmezbinaöldürür jeofizikheryerde</t>
  </si>
  <si>
    <t>jeofizikmühendisliği jeofizik</t>
  </si>
  <si>
    <t>https://twitter.com/#!/veysel_uzumcu/status/1178558966017806336</t>
  </si>
  <si>
    <t>https://twitter.com/#!/aygenugur/status/1178558968186249216</t>
  </si>
  <si>
    <t>https://twitter.com/#!/ersindeger2/status/1178558969431900160</t>
  </si>
  <si>
    <t>https://twitter.com/#!/yambaxx/status/1178558972514709504</t>
  </si>
  <si>
    <t>https://twitter.com/#!/ortabudala/status/1178558972850253824</t>
  </si>
  <si>
    <t>https://twitter.com/#!/erkan58597958/status/1178558977229168641</t>
  </si>
  <si>
    <t>https://twitter.com/#!/lıfel0uısave/status/1178558979242446849</t>
  </si>
  <si>
    <t>https://twitter.com/#!/mmcelikel/status/1178558986221752322</t>
  </si>
  <si>
    <t>https://twitter.com/#!/aysunnusya1/status/1178558994107027456</t>
  </si>
  <si>
    <t>https://twitter.com/#!/ynscyln1010/status/1178558994316697600</t>
  </si>
  <si>
    <t>https://twitter.com/#!/uyuzserseri/status/1178559013648310272</t>
  </si>
  <si>
    <t>https://twitter.com/#!/omergen11/status/1178559019759362049</t>
  </si>
  <si>
    <t>https://twitter.com/#!/melikeedas/status/1178559022091382784</t>
  </si>
  <si>
    <t>https://twitter.com/#!/donatgazi/status/1178558990193700864</t>
  </si>
  <si>
    <t>https://twitter.com/#!/donatgazi/status/1178559027401375746</t>
  </si>
  <si>
    <t>https://twitter.com/#!/akbayrakcilem/status/1178558993092022272</t>
  </si>
  <si>
    <t>https://twitter.com/#!/akbayrakcilem/status/1178559032262574081</t>
  </si>
  <si>
    <t>https://twitter.com/#!/alpturac/status/1178559034967937024</t>
  </si>
  <si>
    <t>https://twitter.com/#!/keremceea/status/1178559063396945920</t>
  </si>
  <si>
    <t>https://twitter.com/#!/denizakt65/status/1178559083642793984</t>
  </si>
  <si>
    <t>https://twitter.com/#!/upnkup/status/1178559091154784256</t>
  </si>
  <si>
    <t>https://twitter.com/#!/aytekin19967196/status/1178559080769736704</t>
  </si>
  <si>
    <t>https://twitter.com/#!/aytekin19967196/status/1178559095911178240</t>
  </si>
  <si>
    <t>https://twitter.com/#!/akursatoral/status/1178559031935455232</t>
  </si>
  <si>
    <t>https://twitter.com/#!/akursatoral/status/1178559098205421568</t>
  </si>
  <si>
    <t>https://twitter.com/#!/zzgr_zgr/status/1178559102869475328</t>
  </si>
  <si>
    <t>https://twitter.com/#!/brsgulmez/status/1178559125636157440</t>
  </si>
  <si>
    <t>https://twitter.com/#!/mertemay/status/1178559128010153986</t>
  </si>
  <si>
    <t>https://twitter.com/#!/bagcbir/status/1178559030886899712</t>
  </si>
  <si>
    <t>https://twitter.com/#!/basaksecen/status/1178559131537551360</t>
  </si>
  <si>
    <t>https://twitter.com/#!/retweetfadil/status/1178559135593504769</t>
  </si>
  <si>
    <t>https://twitter.com/#!/aut26aut/status/1178559144456011776</t>
  </si>
  <si>
    <t>https://twitter.com/#!/aalk32843067/status/1178559150508449792</t>
  </si>
  <si>
    <t>https://twitter.com/#!/tamer0571/status/1178559154086141952</t>
  </si>
  <si>
    <t>https://twitter.com/#!/medeniusul/status/1178559167881195520</t>
  </si>
  <si>
    <t>https://twitter.com/#!/serdal_uruc/status/1178559168325701633</t>
  </si>
  <si>
    <t>https://twitter.com/#!/yns84343042/status/1178559112860327936</t>
  </si>
  <si>
    <t>https://twitter.com/#!/yns84343042/status/1178559170968264705</t>
  </si>
  <si>
    <t>https://twitter.com/#!/ozayban/status/1178559172524351488</t>
  </si>
  <si>
    <t>https://twitter.com/#!/mucellatugrul/status/1178559086708903936</t>
  </si>
  <si>
    <t>https://twitter.com/#!/mucellatugrul/status/1178559178283065345</t>
  </si>
  <si>
    <t>https://twitter.com/#!/isostar75/status/1178559187653206016</t>
  </si>
  <si>
    <t>https://twitter.com/#!/korsan1923/status/1178559157429047296</t>
  </si>
  <si>
    <t>https://twitter.com/#!/korsan1923/status/1178559203209814016</t>
  </si>
  <si>
    <t>https://twitter.com/#!/44tmr/status/1178559227545161728</t>
  </si>
  <si>
    <t>https://twitter.com/#!/stailontano/status/1178559228585349121</t>
  </si>
  <si>
    <t>https://twitter.com/#!/armagan34403953/status/1178559233689817088</t>
  </si>
  <si>
    <t>https://twitter.com/#!/aydinemincan/status/1178559241839415297</t>
  </si>
  <si>
    <t>https://twitter.com/#!/zeynebka_/status/1178559243735244800</t>
  </si>
  <si>
    <t>https://twitter.com/#!/yamannayhann/status/1178559245656166400</t>
  </si>
  <si>
    <t>https://twitter.com/#!/ercan_42_rte/status/1178559267118419968</t>
  </si>
  <si>
    <t>https://twitter.com/#!/sennagumus/status/1178559275678998528</t>
  </si>
  <si>
    <t>https://twitter.com/#!/tanerturkay/status/1178559288471670784</t>
  </si>
  <si>
    <t>https://twitter.com/#!/dryagci/status/1178559288870092800</t>
  </si>
  <si>
    <t>https://twitter.com/#!/toprak_mim/status/1178559308365271040</t>
  </si>
  <si>
    <t>https://twitter.com/#!/raptomia/status/1178559310965743616</t>
  </si>
  <si>
    <t>https://twitter.com/#!/adilerthesab/status/1178559311527763968</t>
  </si>
  <si>
    <t>https://twitter.com/#!/gulebilirimhaha/status/1178559311548690437</t>
  </si>
  <si>
    <t>https://twitter.com/#!/romantikesinti/status/1178559311557136384</t>
  </si>
  <si>
    <t>https://twitter.com/#!/minasungu/status/1178559311569719296</t>
  </si>
  <si>
    <t>https://twitter.com/#!/bisevilemedik/status/1178559311578091522</t>
  </si>
  <si>
    <t>https://twitter.com/#!/bomontiblog/status/1178559311582240768</t>
  </si>
  <si>
    <t>https://twitter.com/#!/celofe23/status/1178559311590694912</t>
  </si>
  <si>
    <t>https://twitter.com/#!/aybukekiriilmis/status/1178559311619993601</t>
  </si>
  <si>
    <t>https://twitter.com/#!/sadecezulal/status/1178559311624187904</t>
  </si>
  <si>
    <t>https://twitter.com/#!/tumbfact/status/1178559311632633856</t>
  </si>
  <si>
    <t>https://twitter.com/#!/kalemdenkale/status/1178559312253333504</t>
  </si>
  <si>
    <t>https://twitter.com/#!/kimbumelike1/status/1178559312253374464</t>
  </si>
  <si>
    <t>https://twitter.com/#!/deryaalty/status/1178559312257523712</t>
  </si>
  <si>
    <t>https://twitter.com/#!/yenimedya00/status/1178559312265908224</t>
  </si>
  <si>
    <t>https://twitter.com/#!/mavismavi07/status/1178559312270114816</t>
  </si>
  <si>
    <t>https://twitter.com/#!/zehraakoc_/status/1178559312270151681</t>
  </si>
  <si>
    <t>https://twitter.com/#!/denizkara_06/status/1178559312270151682</t>
  </si>
  <si>
    <t>https://twitter.com/#!/mavi__siir/status/1178559312270184448</t>
  </si>
  <si>
    <t>https://twitter.com/#!/dediki_34/status/1178559312278499328</t>
  </si>
  <si>
    <t>https://twitter.com/#!/bu_dava_hak/status/1178559312278499329</t>
  </si>
  <si>
    <t>https://twitter.com/#!/jokerrr_rt/status/1178559312278560768</t>
  </si>
  <si>
    <t>https://twitter.com/#!/cansuaktas240/status/1178559312282685445</t>
  </si>
  <si>
    <t>https://twitter.com/#!/hazretitwitt/status/1178559312282734597</t>
  </si>
  <si>
    <t>https://twitter.com/#!/retweetvapuru/status/1178559312282738688</t>
  </si>
  <si>
    <t>https://twitter.com/#!/birminikpika/status/1178559312282750978</t>
  </si>
  <si>
    <t>https://twitter.com/#!/banucum_rt/status/1178559312282755072</t>
  </si>
  <si>
    <t>https://twitter.com/#!/trakyalion1905/status/1178559312282767361</t>
  </si>
  <si>
    <t>https://twitter.com/#!/mavi55767146/status/1178559312282767363</t>
  </si>
  <si>
    <t>https://twitter.com/#!/adam_rt_atar/status/1178559312286883840</t>
  </si>
  <si>
    <t>https://twitter.com/#!/cemalsureyadize/status/1178559312286945280</t>
  </si>
  <si>
    <t>https://twitter.com/#!/retweetgemisi/status/1178559312286961665</t>
  </si>
  <si>
    <t>https://twitter.com/#!/rukiye64954278/status/1178559315030020097</t>
  </si>
  <si>
    <t>https://twitter.com/#!/miraclewoman20/status/1178559319715041281</t>
  </si>
  <si>
    <t>https://twitter.com/#!/yavuz51007359/status/1178559332251766784</t>
  </si>
  <si>
    <t>https://twitter.com/#!/ve_leyl/status/1178559334294441984</t>
  </si>
  <si>
    <t>https://twitter.com/#!/d_r_y_82/status/1178559336836161537</t>
  </si>
  <si>
    <t>https://twitter.com/#!/eyt_cin/status/1178559339520495621</t>
  </si>
  <si>
    <t>https://twitter.com/#!/i_k_b_a_l/status/1178559342871826433</t>
  </si>
  <si>
    <t>https://twitter.com/#!/fener27gfb/status/1178559351784660992</t>
  </si>
  <si>
    <t>https://twitter.com/#!/simaybaygn/status/1178559360223600640</t>
  </si>
  <si>
    <t>https://twitter.com/#!/hakankerimhamdi/status/1178559367752425472</t>
  </si>
  <si>
    <t>https://twitter.com/#!/5kapseli3/status/1178559370839412736</t>
  </si>
  <si>
    <t>https://twitter.com/#!/mymediabx/status/1178559374345850880</t>
  </si>
  <si>
    <t>https://twitter.com/#!/erdog4ns4koglu/status/1178559377701253120</t>
  </si>
  <si>
    <t>https://twitter.com/#!/ademdum94931677/status/1178559398102388736</t>
  </si>
  <si>
    <t>https://twitter.com/#!/yagmurgursogut/status/1178559407942189057</t>
  </si>
  <si>
    <t>https://twitter.com/#!/haberkuliss/status/1178559408290308096</t>
  </si>
  <si>
    <t>https://twitter.com/#!/cengizatak7/status/1178559409707986944</t>
  </si>
  <si>
    <t>https://twitter.com/#!/forcething/status/1178559411410866176</t>
  </si>
  <si>
    <t>https://twitter.com/#!/rzaycel3/status/1178559414279626753</t>
  </si>
  <si>
    <t>https://twitter.com/#!/yasin_teoman/status/1178559420902576128</t>
  </si>
  <si>
    <t>https://twitter.com/#!/anaforss/status/1178559422584504320</t>
  </si>
  <si>
    <t>https://twitter.com/#!/eniyisiaynen/status/1178559422932684800</t>
  </si>
  <si>
    <t>https://twitter.com/#!/__koliva5/status/1178559432466272257</t>
  </si>
  <si>
    <t>https://twitter.com/#!/iyldrmm/status/1178559440968196096</t>
  </si>
  <si>
    <t>https://twitter.com/#!/bradypus001/status/1178559450803851270</t>
  </si>
  <si>
    <t>https://twitter.com/#!/ozerozcimen/status/1178559453710430208</t>
  </si>
  <si>
    <t>https://twitter.com/#!/bianet_org/status/1178559459641249792</t>
  </si>
  <si>
    <t>https://twitter.com/#!/bulamiyorumya/status/1178559467555831808</t>
  </si>
  <si>
    <t>https://twitter.com/#!/islamoglua/status/1178559469380341760</t>
  </si>
  <si>
    <t>https://twitter.com/#!/sigortagundem/status/1178559472085688320</t>
  </si>
  <si>
    <t>https://twitter.com/#!/ugonultas25/status/1178559474111516672</t>
  </si>
  <si>
    <t>https://twitter.com/#!/vedaat5/status/1178559474409361408</t>
  </si>
  <si>
    <t>https://twitter.com/#!/calamity69/status/1178559477160787968</t>
  </si>
  <si>
    <t>https://twitter.com/#!/emreyavuz1907/status/1178559477542457344</t>
  </si>
  <si>
    <t>https://twitter.com/#!/karatasbulentde/status/1178559479463460864</t>
  </si>
  <si>
    <t>https://twitter.com/#!/gulcan24338014/status/1178559481342509056</t>
  </si>
  <si>
    <t>https://twitter.com/#!/filizarslanistc/status/1178559487290085376</t>
  </si>
  <si>
    <t>https://twitter.com/#!/aslankral344/status/1178559502590849024</t>
  </si>
  <si>
    <t>https://twitter.com/#!/sukanmine/status/1178559506999119872</t>
  </si>
  <si>
    <t>https://twitter.com/#!/lusburak/status/1178559508991348736</t>
  </si>
  <si>
    <t>https://twitter.com/#!/arzu70378281/status/1178559512137146369</t>
  </si>
  <si>
    <t>https://twitter.com/#!/aıbrahimyalcin/status/1178559526221561856</t>
  </si>
  <si>
    <t>https://twitter.com/#!/dilekizgi/status/1178559526464868353</t>
  </si>
  <si>
    <t>https://twitter.com/#!/nc91244095/status/1178559531514781696</t>
  </si>
  <si>
    <t>https://twitter.com/#!/sonfasobukucu/status/1178559532123017216</t>
  </si>
  <si>
    <t>https://twitter.com/#!/ebusena571/status/1178559534006198272</t>
  </si>
  <si>
    <t>https://twitter.com/#!/__mihman__/status/1178559537072283649</t>
  </si>
  <si>
    <t>https://twitter.com/#!/hashus1099/status/1178559542902304768</t>
  </si>
  <si>
    <t>https://twitter.com/#!/frkersn/status/1178559545892904960</t>
  </si>
  <si>
    <t>https://twitter.com/#!/byhn39078834/status/1178559549273497600</t>
  </si>
  <si>
    <t>https://twitter.com/#!/mustafasavran14/status/1178559550082949120</t>
  </si>
  <si>
    <t>https://twitter.com/#!/bokunucikarma/status/1178559555137163266</t>
  </si>
  <si>
    <t>https://twitter.com/#!/guvenkamac/status/1178559557708201985</t>
  </si>
  <si>
    <t>https://twitter.com/#!/mehmetoksz27/status/1178559559968927744</t>
  </si>
  <si>
    <t>https://twitter.com/#!/darkphobiaa/status/1178559561868951552</t>
  </si>
  <si>
    <t>https://twitter.com/#!/ephesus_univ/status/1178559567627730947</t>
  </si>
  <si>
    <t>https://twitter.com/#!/ekremvergili6/status/1178559571721408512</t>
  </si>
  <si>
    <t>https://twitter.com/#!/ferhaty90238831/status/1178559573696884736</t>
  </si>
  <si>
    <t>https://twitter.com/#!/gulokanigul73/status/1178559578990108672</t>
  </si>
  <si>
    <t>https://twitter.com/#!/gunesyakut/status/1178559582567841792</t>
  </si>
  <si>
    <t>https://twitter.com/#!/yusufdede38/status/1178559206368190465</t>
  </si>
  <si>
    <t>https://twitter.com/#!/yusufdede38/status/1178559289205690369</t>
  </si>
  <si>
    <t>https://twitter.com/#!/yusufdede38/status/1178559587017986048</t>
  </si>
  <si>
    <t>https://twitter.com/#!/ferdkaza1/status/1178559510102851584</t>
  </si>
  <si>
    <t>https://twitter.com/#!/ferdkaza1/status/1178559590369234945</t>
  </si>
  <si>
    <t>https://twitter.com/#!/giyas54/status/1178559596216164352</t>
  </si>
  <si>
    <t>https://twitter.com/#!/gulbanugy/status/1178559598212603905</t>
  </si>
  <si>
    <t>https://twitter.com/#!/ilyadaksk/status/1178559598971756544</t>
  </si>
  <si>
    <t>https://twitter.com/#!/defrimm53/status/1178559603027656704</t>
  </si>
  <si>
    <t>https://twitter.com/#!/fb0934/status/1178559603996598272</t>
  </si>
  <si>
    <t>https://twitter.com/#!/tcfbfbfbkalp/status/1178559607469432832</t>
  </si>
  <si>
    <t>https://twitter.com/#!/demiraluluboy/status/1178559607603679232</t>
  </si>
  <si>
    <t>https://twitter.com/#!/setokaina/status/1178559614822027265</t>
  </si>
  <si>
    <t>https://twitter.com/#!/sciencehex/status/1178559615371374592</t>
  </si>
  <si>
    <t>https://twitter.com/#!/baranemreer/status/1178559630710071296</t>
  </si>
  <si>
    <t>https://twitter.com/#!/unverdituncay/status/1178559631293059072</t>
  </si>
  <si>
    <t>https://twitter.com/#!/refiyese/status/1178559587819098112</t>
  </si>
  <si>
    <t>https://twitter.com/#!/refiyese/status/1178559631494434816</t>
  </si>
  <si>
    <t>https://twitter.com/#!/aort_abi/status/1178559636103946241</t>
  </si>
  <si>
    <t>https://twitter.com/#!/waldorfmuppet1/status/1178559141192896514</t>
  </si>
  <si>
    <t>https://twitter.com/#!/waldorfmuppet1/status/1178559649336975366</t>
  </si>
  <si>
    <t>https://twitter.com/#!/faatihtamer/status/1178559652394684416</t>
  </si>
  <si>
    <t>https://twitter.com/#!/fs4yin/status/1178559666479140864</t>
  </si>
  <si>
    <t>https://twitter.com/#!/ridvanyildi/status/1178559668484022273</t>
  </si>
  <si>
    <t>https://twitter.com/#!/mete_gullu/status/1178559669100535808</t>
  </si>
  <si>
    <t>https://twitter.com/#!/tunaevli/status/1178559672254631936</t>
  </si>
  <si>
    <t>https://twitter.com/#!/mucait43/status/1178559679502389248</t>
  </si>
  <si>
    <t>https://twitter.com/#!/patan_28/status/1178559685420560384</t>
  </si>
  <si>
    <t>https://twitter.com/#!/necmıye65/status/1178559695516307461</t>
  </si>
  <si>
    <t>https://twitter.com/#!/zasuman/status/1178559696615219200</t>
  </si>
  <si>
    <t>https://twitter.com/#!/unserbahn/status/1178559703795802113</t>
  </si>
  <si>
    <t>https://twitter.com/#!/burcuulus1/status/1178559705075109888</t>
  </si>
  <si>
    <t>https://twitter.com/#!/mami587_eyt_eyt/status/1178559708661190659</t>
  </si>
  <si>
    <t>https://twitter.com/#!/joseph_3300/status/1178559711177822209</t>
  </si>
  <si>
    <t>https://twitter.com/#!/gulljonathan1/status/1178559712809422848</t>
  </si>
  <si>
    <t>https://twitter.com/#!/onuryilmaz1903/status/1178559719688065030</t>
  </si>
  <si>
    <t>https://twitter.com/#!/hamurab20388347/status/1178559721600638978</t>
  </si>
  <si>
    <t>https://twitter.com/#!/alantirikci/status/1178559721965592577</t>
  </si>
  <si>
    <t>https://twitter.com/#!/grkem57388053/status/1178559727334240257</t>
  </si>
  <si>
    <t>https://twitter.com/#!/besersasaradsli/status/1178559728441581569</t>
  </si>
  <si>
    <t>https://twitter.com/#!/grn1604/status/1178559736637280257</t>
  </si>
  <si>
    <t>https://twitter.com/#!/gulerarslan8181/status/1178559739220910081</t>
  </si>
  <si>
    <t>https://twitter.com/#!/avukatjan/status/1178559746200211457</t>
  </si>
  <si>
    <t>https://twitter.com/#!/asevincligil/status/1178559746758066176</t>
  </si>
  <si>
    <t>https://twitter.com/#!/freeforza/status/1178559750071603200</t>
  </si>
  <si>
    <t>https://twitter.com/#!/gokboru070/status/1178559752613367809</t>
  </si>
  <si>
    <t>https://twitter.com/#!/hasturksadiye/status/1178559756438589441</t>
  </si>
  <si>
    <t>https://twitter.com/#!/ahmetarifoglu2/status/1178559761870200832</t>
  </si>
  <si>
    <t>https://twitter.com/#!/haradin_/status/1178559096812982272</t>
  </si>
  <si>
    <t>https://twitter.com/#!/haradin_/status/1178559762033717248</t>
  </si>
  <si>
    <t>https://twitter.com/#!/siyahmanifesto/status/1178559762969108481</t>
  </si>
  <si>
    <t>https://twitter.com/#!/hasanzekic/status/1178559764919410688</t>
  </si>
  <si>
    <t>https://twitter.com/#!/is____o/status/1178559766702039041</t>
  </si>
  <si>
    <t>https://twitter.com/#!/trapyese/status/1178559768895672320</t>
  </si>
  <si>
    <t>https://twitter.com/#!/ahmetburakreis/status/1178559578117672960</t>
  </si>
  <si>
    <t>https://twitter.com/#!/ahmetburakreis/status/1178559769252159488</t>
  </si>
  <si>
    <t>https://twitter.com/#!/1957dali/status/1178559029184024576</t>
  </si>
  <si>
    <t>https://twitter.com/#!/1957dali/status/1178559785832271872</t>
  </si>
  <si>
    <t>https://twitter.com/#!/nazuyanik/status/1178559786784366592</t>
  </si>
  <si>
    <t>https://twitter.com/#!/ismailcemelemen/status/1178559696795570176</t>
  </si>
  <si>
    <t>https://twitter.com/#!/ismailcemelemen/status/1178559790232084481</t>
  </si>
  <si>
    <t>https://twitter.com/#!/yilmazeraybasti/status/1178559803691585536</t>
  </si>
  <si>
    <t>https://twitter.com/#!/ergundolek1/status/1178559804966625280</t>
  </si>
  <si>
    <t>https://twitter.com/#!/husrandurdu/status/1178559613605748736</t>
  </si>
  <si>
    <t>https://twitter.com/#!/husrandurdu/status/1178559805021196288</t>
  </si>
  <si>
    <t>https://twitter.com/#!/sidarece/status/1178559812302491648</t>
  </si>
  <si>
    <t>https://twitter.com/#!/bahatutar/status/1178559827691425792</t>
  </si>
  <si>
    <t>https://twitter.com/#!/yunusozgumus/status/1178559815070703616</t>
  </si>
  <si>
    <t>https://twitter.com/#!/yunusozgumus/status/1178559824163934208</t>
  </si>
  <si>
    <t>https://twitter.com/#!/yunusozgumus/status/1178559833886330880</t>
  </si>
  <si>
    <t>https://twitter.com/#!/byhector3/status/1178559845819125760</t>
  </si>
  <si>
    <t>https://twitter.com/#!/mehmety80098153/status/1178559857395417088</t>
  </si>
  <si>
    <t>https://twitter.com/#!/batuuhannnnn/status/1178559862613188610</t>
  </si>
  <si>
    <t>https://twitter.com/#!/ilvurur/status/1178559862663520257</t>
  </si>
  <si>
    <t>https://twitter.com/#!/duvesimali/status/1178559866870407169</t>
  </si>
  <si>
    <t>https://twitter.com/#!/haberler/status/1178559867667259398</t>
  </si>
  <si>
    <t>https://twitter.com/#!/kemal_rt3/status/1178559881097428992</t>
  </si>
  <si>
    <t>https://twitter.com/#!/aycanemar/status/1178559882196389895</t>
  </si>
  <si>
    <t>https://twitter.com/#!/ertetikp/status/1178559883207155712</t>
  </si>
  <si>
    <t>https://twitter.com/#!/halkcbaskan/status/1178559888236126208</t>
  </si>
  <si>
    <t>https://twitter.com/#!/gercekler63/status/1178559889205059584</t>
  </si>
  <si>
    <t>https://twitter.com/#!/cingirklisaat/status/1178559405006163969</t>
  </si>
  <si>
    <t>https://twitter.com/#!/cingirklisaat/status/1178559906003259393</t>
  </si>
  <si>
    <t>https://twitter.com/#!/karakus_ayla/status/1178559907320258560</t>
  </si>
  <si>
    <t>https://twitter.com/#!/oznurbsr/status/1178559911564849153</t>
  </si>
  <si>
    <t>https://twitter.com/#!/eefsun/status/1178559918435110912</t>
  </si>
  <si>
    <t>https://twitter.com/#!/supersinko/status/1178559918590369792</t>
  </si>
  <si>
    <t>https://twitter.com/#!/eavci10/status/1178559918720335872</t>
  </si>
  <si>
    <t>https://twitter.com/#!/usyinn/status/1178559924340760576</t>
  </si>
  <si>
    <t>https://twitter.com/#!/ballilokmayiz/status/1178559928597958656</t>
  </si>
  <si>
    <t>https://twitter.com/#!/pnargul5/status/1178559940551741440</t>
  </si>
  <si>
    <t>https://twitter.com/#!/habibe87912339/status/1178559944590811136</t>
  </si>
  <si>
    <t>https://twitter.com/#!/isotunca/status/1178559959484829696</t>
  </si>
  <si>
    <t>https://twitter.com/#!/asimsek5807/status/1178559960579559424</t>
  </si>
  <si>
    <t>https://twitter.com/#!/gkhnkaraduman/status/1178559962861232133</t>
  </si>
  <si>
    <t>https://twitter.com/#!/halukkaptan571/status/1178559967005200384</t>
  </si>
  <si>
    <t>https://twitter.com/#!/taambesus/status/1178559969668538368</t>
  </si>
  <si>
    <t>https://twitter.com/#!/altunsoyleyla/status/1178559970687819776</t>
  </si>
  <si>
    <t>https://twitter.com/#!/gulhansacc/status/1178559971870556162</t>
  </si>
  <si>
    <t>https://twitter.com/#!/_foodsloverss/status/1178559974437470209</t>
  </si>
  <si>
    <t>https://twitter.com/#!/tulum_hayri/status/1178559975876108288</t>
  </si>
  <si>
    <t>https://twitter.com/#!/yavuztrcn/status/1178559977381924864</t>
  </si>
  <si>
    <t>https://twitter.com/#!/fidan_hakaner/status/1178559453500706819</t>
  </si>
  <si>
    <t>https://twitter.com/#!/fidan_hakaner/status/1178559815326588929</t>
  </si>
  <si>
    <t>https://twitter.com/#!/fidan_hakaner/status/1178559981207085057</t>
  </si>
  <si>
    <t>https://twitter.com/#!/ozaymakar/status/1178559988060577792</t>
  </si>
  <si>
    <t>https://twitter.com/#!/mimararti/status/1178559459821527040</t>
  </si>
  <si>
    <t>https://twitter.com/#!/mimararti/status/1178559518877327360</t>
  </si>
  <si>
    <t>https://twitter.com/#!/mimararti/status/1178559541228789760</t>
  </si>
  <si>
    <t>https://twitter.com/#!/mimararti/status/1178559644106727424</t>
  </si>
  <si>
    <t>https://twitter.com/#!/mimararti/status/1178559993425154050</t>
  </si>
  <si>
    <t>https://twitter.com/#!/yldrmustfa/status/1178559993622212609</t>
  </si>
  <si>
    <t>https://twitter.com/#!/zeynepzonguldak/status/1178559995698434048</t>
  </si>
  <si>
    <t>https://twitter.com/#!/mustafa25051/status/1178560004099641344</t>
  </si>
  <si>
    <t>https://twitter.com/#!/ismail_umay/status/1178560005177593856</t>
  </si>
  <si>
    <t>https://twitter.com/#!/budakyavuz/status/1178560005815058432</t>
  </si>
  <si>
    <t>https://twitter.com/#!/bakir54/status/1178560014409195520</t>
  </si>
  <si>
    <t>https://twitter.com/#!/orhune/status/1178560017269755904</t>
  </si>
  <si>
    <t>https://twitter.com/#!/esinalacaa/status/1178560018276388864</t>
  </si>
  <si>
    <t>https://twitter.com/#!/esinalacaa/status/1178559831050981376</t>
  </si>
  <si>
    <t>https://twitter.com/#!/sevda__er/status/1178560020717412352</t>
  </si>
  <si>
    <t>https://twitter.com/#!/yksel37726202/status/1178560021560467456</t>
  </si>
  <si>
    <t>https://twitter.com/#!/birsenim1919/status/1178560023615754240</t>
  </si>
  <si>
    <t>https://twitter.com/#!/nadidegursess/status/1178559178937442305</t>
  </si>
  <si>
    <t>https://twitter.com/#!/nadidegursess/status/1178559272352923648</t>
  </si>
  <si>
    <t>https://twitter.com/#!/nadidegursess/status/1178559524598407168</t>
  </si>
  <si>
    <t>https://twitter.com/#!/nadidegursess/status/1178560025872257025</t>
  </si>
  <si>
    <t>https://twitter.com/#!/cigdosca/status/1178560029919731713</t>
  </si>
  <si>
    <t>https://twitter.com/#!/cigdosca/status/1178559270524260353</t>
  </si>
  <si>
    <t>https://twitter.com/#!/cigdosca/status/1178559293454536704</t>
  </si>
  <si>
    <t>https://twitter.com/#!/cigdosca/status/1178559661160706048</t>
  </si>
  <si>
    <t>https://twitter.com/#!/ufukocal35/status/1178560031693967360</t>
  </si>
  <si>
    <t>https://twitter.com/#!/ayekocaolu7/status/1178560039986049026</t>
  </si>
  <si>
    <t>https://twitter.com/#!/lutfiyeoztrk/status/1178560015881428993</t>
  </si>
  <si>
    <t>https://twitter.com/#!/lutfiyeoztrk/status/1178560043949658113</t>
  </si>
  <si>
    <t>https://twitter.com/#!/dilekculculoglu/status/1178560035632418817</t>
  </si>
  <si>
    <t>https://twitter.com/#!/dilekculculoglu/status/1178560049532342273</t>
  </si>
  <si>
    <t>https://twitter.com/#!/jongorgel/status/1178560054200545281</t>
  </si>
  <si>
    <t>https://twitter.com/#!/ktaskin70/status/1178560055060373504</t>
  </si>
  <si>
    <t>https://twitter.com/#!/sevintaskiran/status/1178560056243183618</t>
  </si>
  <si>
    <t>https://twitter.com/#!/kcc45521638/status/1178560056834580480</t>
  </si>
  <si>
    <t>https://twitter.com/#!/hatisyildirim/status/1178559786926911490</t>
  </si>
  <si>
    <t>https://twitter.com/#!/hatisyildirim/status/1178560062043967488</t>
  </si>
  <si>
    <t>https://twitter.com/#!/fiyonk_cilek/status/1178560038409035776</t>
  </si>
  <si>
    <t>https://twitter.com/#!/fiyonk_cilek/status/1178560066267570176</t>
  </si>
  <si>
    <t>https://twitter.com/#!/tahadmr25/status/1178560067051765760</t>
  </si>
  <si>
    <t>https://twitter.com/#!/mehmetalisaygi6/status/1178559983694286848</t>
  </si>
  <si>
    <t>https://twitter.com/#!/mehmetalisaygi6/status/1178560071346864128</t>
  </si>
  <si>
    <t>https://twitter.com/#!/kadrikose/status/1178560076963024896</t>
  </si>
  <si>
    <t>https://twitter.com/#!/hakany71/status/1178560078363934721</t>
  </si>
  <si>
    <t>https://twitter.com/#!/busekirkoc/status/1178560083472633856</t>
  </si>
  <si>
    <t>https://twitter.com/#!/devecihukuk/status/1178560091399872513</t>
  </si>
  <si>
    <t>https://twitter.com/#!/halukarslan67/status/1178560098848911362</t>
  </si>
  <si>
    <t>https://twitter.com/#!/saliho24549914/status/1178560102644756480</t>
  </si>
  <si>
    <t>https://twitter.com/#!/cihanpolat1923/status/1178560104922263552</t>
  </si>
  <si>
    <t>https://twitter.com/#!/umtcik/status/1178560112652369922</t>
  </si>
  <si>
    <t>https://twitter.com/#!/sonay_ingrit/status/1178560112652427265</t>
  </si>
  <si>
    <t>https://twitter.com/#!/dirrenincce/status/1178560115508744192</t>
  </si>
  <si>
    <t>https://twitter.com/#!/celaltoparlakli/status/1178560123276578816</t>
  </si>
  <si>
    <t>https://twitter.com/#!/blodiebowie/status/1178559605296783361</t>
  </si>
  <si>
    <t>https://twitter.com/#!/blodiebowie/status/1178560125973549056</t>
  </si>
  <si>
    <t>https://twitter.com/#!/turgay20081976/status/1178560126342574082</t>
  </si>
  <si>
    <t>https://twitter.com/#!/selcukumut1/status/1178559073610018821</t>
  </si>
  <si>
    <t>https://twitter.com/#!/selcukumut1/status/1178559117872549889</t>
  </si>
  <si>
    <t>https://twitter.com/#!/selcukumut1/status/1178559929185124352</t>
  </si>
  <si>
    <t>https://twitter.com/#!/selcukumut1/status/1178560127575760898</t>
  </si>
  <si>
    <t>https://twitter.com/#!/meltemguzelordu/status/1178560140452286465</t>
  </si>
  <si>
    <t>https://twitter.com/#!/tatasomer/status/1178560149931339776</t>
  </si>
  <si>
    <t>https://twitter.com/#!/kemal_rt4/status/1178560156864581632</t>
  </si>
  <si>
    <t>https://twitter.com/#!/kmuratbaynal/status/1178560162455535616</t>
  </si>
  <si>
    <t>https://twitter.com/#!/can_y_can/status/1178560168033951744</t>
  </si>
  <si>
    <t>https://twitter.com/#!/evolkanc/status/1178560177760591877</t>
  </si>
  <si>
    <t>https://twitter.com/#!/payitaht31/status/1178560181095014401</t>
  </si>
  <si>
    <t>https://twitter.com/#!/avibrahimbulut/status/1178560195196260359</t>
  </si>
  <si>
    <t>https://twitter.com/#!/semihevliyaolu/status/1178560196337131521</t>
  </si>
  <si>
    <t>https://twitter.com/#!/gulay_oneri/status/1178560196592967680</t>
  </si>
  <si>
    <t>https://twitter.com/#!/papatyalidusler/status/1178560206617403392</t>
  </si>
  <si>
    <t>https://twitter.com/#!/ylmaz35027805/status/1178560215018545153</t>
  </si>
  <si>
    <t>https://twitter.com/#!/didemmkorucu/status/1178560221633040384</t>
  </si>
  <si>
    <t>https://twitter.com/#!/gulgun53649621/status/1178560068645728256</t>
  </si>
  <si>
    <t>https://twitter.com/#!/gulgun53649621/status/1178560222127968259</t>
  </si>
  <si>
    <t>https://twitter.com/#!/slowlyswing54/status/1178560228192862208</t>
  </si>
  <si>
    <t>https://twitter.com/#!/burhansagsen/status/1178560232068440064</t>
  </si>
  <si>
    <t>https://twitter.com/#!/canalicihan/status/1178560258811338752</t>
  </si>
  <si>
    <t>https://twitter.com/#!/izzet_baskan/status/1178560268701442048</t>
  </si>
  <si>
    <t>https://twitter.com/#!/isildikmenoglu/status/1178560237722361856</t>
  </si>
  <si>
    <t>https://twitter.com/#!/isildikmenoglu/status/1178560271239012352</t>
  </si>
  <si>
    <t>https://twitter.com/#!/duna51/status/1178560272618921984</t>
  </si>
  <si>
    <t>https://twitter.com/#!/halilergun/status/1178560273097150464</t>
  </si>
  <si>
    <t>https://twitter.com/#!/pollyanna4141/status/1178560274573484033</t>
  </si>
  <si>
    <t>https://twitter.com/#!/boratrkmen/status/1178560278625214464</t>
  </si>
  <si>
    <t>https://twitter.com/#!/__serkanozdemir/status/1178560280391045121</t>
  </si>
  <si>
    <t>https://twitter.com/#!/nurayemekliogl1/status/1178560281158602752</t>
  </si>
  <si>
    <t>https://twitter.com/#!/nsema29/status/1178559054962204672</t>
  </si>
  <si>
    <t>https://twitter.com/#!/nsema29/status/1178559712851300353</t>
  </si>
  <si>
    <t>https://twitter.com/#!/nsema29/status/1178559801464365056</t>
  </si>
  <si>
    <t>https://twitter.com/#!/nsema29/status/1178559884217991170</t>
  </si>
  <si>
    <t>https://twitter.com/#!/nsema29/status/1178560188099510272</t>
  </si>
  <si>
    <t>https://twitter.com/#!/nsema29/status/1178560229988020225</t>
  </si>
  <si>
    <t>https://twitter.com/#!/nsema29/status/1178559070418210816</t>
  </si>
  <si>
    <t>https://twitter.com/#!/nsema29/status/1178559311846481921</t>
  </si>
  <si>
    <t>https://twitter.com/#!/nsema29/status/1178560202540556290</t>
  </si>
  <si>
    <t>https://twitter.com/#!/nsema29/status/1178560264674959360</t>
  </si>
  <si>
    <t>https://twitter.com/#!/nsema29/status/1178560282731384833</t>
  </si>
  <si>
    <t>https://twitter.com/#!/elif_akyldz1/status/1178560290226655233</t>
  </si>
  <si>
    <t>https://twitter.com/#!/elifkorkutgirg2/status/1178560291346534401</t>
  </si>
  <si>
    <t>https://twitter.com/#!/marie_fb/status/1178560293775040512</t>
  </si>
  <si>
    <t>https://twitter.com/#!/limpidae34/status/1178560315333718017</t>
  </si>
  <si>
    <t>https://twitter.com/#!/yprkhsngl/status/1178560332329111552</t>
  </si>
  <si>
    <t>https://twitter.com/#!/zeki_2727/status/1178560333499260928</t>
  </si>
  <si>
    <t>https://twitter.com/#!/hasansaribuga/status/1178560334598217728</t>
  </si>
  <si>
    <t>https://twitter.com/#!/yuxel76/status/1178560347164364800</t>
  </si>
  <si>
    <t>https://twitter.com/#!/masumses/status/1178560348451934210</t>
  </si>
  <si>
    <t>https://twitter.com/#!/ozkankardes/status/1178560360271503361</t>
  </si>
  <si>
    <t>https://twitter.com/#!/merol98/status/1178560362297331712</t>
  </si>
  <si>
    <t>https://twitter.com/#!/sofyanli/status/1178560370497261569</t>
  </si>
  <si>
    <t>https://twitter.com/#!/bekliyen_omer/status/1178560373345198082</t>
  </si>
  <si>
    <t>https://twitter.com/#!/cihanbjkcarsi/status/1178560375039627264</t>
  </si>
  <si>
    <t>https://twitter.com/#!/odmanasli/status/1178560378663518208</t>
  </si>
  <si>
    <t>https://twitter.com/#!/m4sy4f/status/1178560381364686848</t>
  </si>
  <si>
    <t>https://twitter.com/#!/kyzersuze/status/1178560390281732096</t>
  </si>
  <si>
    <t>https://twitter.com/#!/mahiracemi/status/1178560390755737600</t>
  </si>
  <si>
    <t>https://twitter.com/#!/kemal_rt5/status/1178560391384842240</t>
  </si>
  <si>
    <t>https://twitter.com/#!/dramaparam/status/1178560391695261696</t>
  </si>
  <si>
    <t>https://twitter.com/#!/zeynepsu61/status/1178560393033240576</t>
  </si>
  <si>
    <t>https://twitter.com/#!/celikmchelik/status/1178559949368123398</t>
  </si>
  <si>
    <t>https://twitter.com/#!/celikmchelik/status/1178560393712672768</t>
  </si>
  <si>
    <t>https://twitter.com/#!/abihyt/status/1178560394199220227</t>
  </si>
  <si>
    <t>https://twitter.com/#!/serpilbingr/status/1178560409990815745</t>
  </si>
  <si>
    <t>https://twitter.com/#!/beritan122123/status/1178560414797447168</t>
  </si>
  <si>
    <t>https://twitter.com/#!/tiginaray/status/1178560418974969856</t>
  </si>
  <si>
    <t>https://twitter.com/#!/tbincan/status/1178560421466386432</t>
  </si>
  <si>
    <t>https://twitter.com/#!/mcahitsayr1/status/1178560423928516608</t>
  </si>
  <si>
    <t>https://twitter.com/#!/mgorkemyildiz/status/1178560424700239873</t>
  </si>
  <si>
    <t>https://twitter.com/#!/gokcesensoy1/status/1178560432581292032</t>
  </si>
  <si>
    <t>https://twitter.com/#!/4d580435ddd1429/status/1178560437375426561</t>
  </si>
  <si>
    <t>https://twitter.com/#!/hakanemre2007/status/1178560048265646080</t>
  </si>
  <si>
    <t>https://twitter.com/#!/hakanemre2007/status/1178560419302002689</t>
  </si>
  <si>
    <t>https://twitter.com/#!/hakanemre2007/status/1178560438931460096</t>
  </si>
  <si>
    <t>https://twitter.com/#!/gebzehaber41/status/1178560439594180608</t>
  </si>
  <si>
    <t>https://twitter.com/#!/ysmınecrn/status/1178560440604995590</t>
  </si>
  <si>
    <t>https://twitter.com/#!/bariskingir/status/1178560445617262592</t>
  </si>
  <si>
    <t>https://twitter.com/#!/canmbaydemir3/status/1178560445889859584</t>
  </si>
  <si>
    <t>https://twitter.com/#!/cag_tay/status/1178560449257857024</t>
  </si>
  <si>
    <t>https://twitter.com/#!/erdoana70791948/status/1178560451283689472</t>
  </si>
  <si>
    <t>https://twitter.com/#!/buffi2525/status/1178560444669280261</t>
  </si>
  <si>
    <t>https://twitter.com/#!/buffi2525/status/1178560451459915776</t>
  </si>
  <si>
    <t>https://twitter.com/#!/filozofemirhan/status/1178560455058640896</t>
  </si>
  <si>
    <t>https://twitter.com/#!/hasanfaruk_08/status/1178560456992215040</t>
  </si>
  <si>
    <t>https://twitter.com/#!/ayguntarim84/status/1178559984700923904</t>
  </si>
  <si>
    <t>https://twitter.com/#!/ayguntarim84/status/1178560144575275008</t>
  </si>
  <si>
    <t>https://twitter.com/#!/ayguntarim84/status/1178560237042839552</t>
  </si>
  <si>
    <t>https://twitter.com/#!/ayguntarim84/status/1178560458476965890</t>
  </si>
  <si>
    <t>https://twitter.com/#!/akkusersin57/status/1178560464894271488</t>
  </si>
  <si>
    <t>https://twitter.com/#!/saykoss4/status/1178560467876433920</t>
  </si>
  <si>
    <t>https://twitter.com/#!/kadri06945977/status/1178560470506250241</t>
  </si>
  <si>
    <t>https://twitter.com/#!/aynuraltinkaya/status/1178560470745321473</t>
  </si>
  <si>
    <t>https://twitter.com/#!/bedo_bedi/status/1178560485693775872</t>
  </si>
  <si>
    <t>https://twitter.com/#!/eralpbayraktar/status/1178560493822337024</t>
  </si>
  <si>
    <t>https://twitter.com/#!/sanemnazidil/status/1178560508066185216</t>
  </si>
  <si>
    <t>https://twitter.com/#!/niyazignen/status/1178560512268886016</t>
  </si>
  <si>
    <t>https://twitter.com/#!/nilglll/status/1178560519424368641</t>
  </si>
  <si>
    <t>https://twitter.com/#!/ata_ruh/status/1178560521714487298</t>
  </si>
  <si>
    <t>https://twitter.com/#!/ivanbelarus/status/1178560528991559680</t>
  </si>
  <si>
    <t>https://twitter.com/#!/zeliha19362279/status/1178559221903822848</t>
  </si>
  <si>
    <t>https://twitter.com/#!/zeliha19362279/status/1178560529419374593</t>
  </si>
  <si>
    <t>https://twitter.com/#!/eyt_salim/status/1178560529926938630</t>
  </si>
  <si>
    <t>https://twitter.com/#!/olukseyit/status/1178560532732895232</t>
  </si>
  <si>
    <t>https://twitter.com/#!/arslan__61/status/1178560535614414848</t>
  </si>
  <si>
    <t>https://twitter.com/#!/aoronmercanson/status/1178560537652805633</t>
  </si>
  <si>
    <t>https://twitter.com/#!/ahaktar/status/1178560513216778240</t>
  </si>
  <si>
    <t>https://twitter.com/#!/ahaktar/status/1178560539276038144</t>
  </si>
  <si>
    <t>https://twitter.com/#!/zhl53573179/status/1178560546255314944</t>
  </si>
  <si>
    <t>https://twitter.com/#!/elifarslangur/status/1178560546804776960</t>
  </si>
  <si>
    <t>https://twitter.com/#!/gngrdalas/status/1178560551372382208</t>
  </si>
  <si>
    <t>https://twitter.com/#!/ofluhoca61__/status/1178560552827797504</t>
  </si>
  <si>
    <t>https://twitter.com/#!/astrologrosa/status/1178560560025280513</t>
  </si>
  <si>
    <t>https://twitter.com/#!/duygu29648350/status/1178560566929117189</t>
  </si>
  <si>
    <t>https://twitter.com/#!/ulkgun1/status/1178560570334822401</t>
  </si>
  <si>
    <t>https://twitter.com/#!/irmaovagimoglu/status/1178560516014391296</t>
  </si>
  <si>
    <t>https://twitter.com/#!/irmaovagimoglu/status/1178560572855668736</t>
  </si>
  <si>
    <t>https://twitter.com/#!/okur201/status/1178560576156516352</t>
  </si>
  <si>
    <t>https://twitter.com/#!/suuralti0/status/1178560581005008896</t>
  </si>
  <si>
    <t>https://twitter.com/#!/ccikov/status/1178560569051250688</t>
  </si>
  <si>
    <t>https://twitter.com/#!/ccikov/status/1178560582980689920</t>
  </si>
  <si>
    <t>https://twitter.com/#!/sasamirqafarov/status/1178560587288068098</t>
  </si>
  <si>
    <t>https://twitter.com/#!/hulya_bengu/status/1178560596465344512</t>
  </si>
  <si>
    <t>https://twitter.com/#!/wberk09/status/1178560610721767425</t>
  </si>
  <si>
    <t>https://twitter.com/#!/ufuk72668/status/1178560613443878912</t>
  </si>
  <si>
    <t>https://twitter.com/#!/cumhuriyetkdn/status/1178560627574476800</t>
  </si>
  <si>
    <t>https://twitter.com/#!/alibabacan_1/status/1178560628165939200</t>
  </si>
  <si>
    <t>https://twitter.com/#!/pisag0r85/status/1178560629927489537</t>
  </si>
  <si>
    <t>https://twitter.com/#!/halkborazani/status/1178560638731374593</t>
  </si>
  <si>
    <t>https://twitter.com/#!/kavurdbey/status/1178559000977100800</t>
  </si>
  <si>
    <t>https://twitter.com/#!/kavurdbey/status/1178560640333553665</t>
  </si>
  <si>
    <t>https://twitter.com/#!/canan14681089/status/1178560640962744320</t>
  </si>
  <si>
    <t>https://twitter.com/#!/nurgulck/status/1178560583282647040</t>
  </si>
  <si>
    <t>https://twitter.com/#!/nurgulck/status/1178560646604054528</t>
  </si>
  <si>
    <t>https://twitter.com/#!/babacanturan58/status/1178560653583376384</t>
  </si>
  <si>
    <t>https://twitter.com/#!/esmayanik/status/1178560655785418752</t>
  </si>
  <si>
    <t>https://twitter.com/#!/gul98775941/status/1178560674731106304</t>
  </si>
  <si>
    <t>https://twitter.com/#!/swanpy/status/1178560675494481920</t>
  </si>
  <si>
    <t>https://twitter.com/#!/lm_ergin/status/1178560681991385089</t>
  </si>
  <si>
    <t>https://twitter.com/#!/demiray_asansor/status/1178560682431844352</t>
  </si>
  <si>
    <t>https://twitter.com/#!/tahsin_ceylan/status/1178560684285665280</t>
  </si>
  <si>
    <t>https://twitter.com/#!/rose94233168/status/1178560684814024704</t>
  </si>
  <si>
    <t>https://twitter.com/#!/ayperi19608868/status/1178560695048310784</t>
  </si>
  <si>
    <t>https://twitter.com/#!/aturanyigit/status/1178560696474361856</t>
  </si>
  <si>
    <t>https://twitter.com/#!/ısilay_demir/status/1178560700039487488</t>
  </si>
  <si>
    <t>https://twitter.com/#!/nilimsi/status/1178560700987392003</t>
  </si>
  <si>
    <t>https://twitter.com/#!/tamerdalak/status/1178560708465831937</t>
  </si>
  <si>
    <t>https://twitter.com/#!/whiteberlin36/status/1178560708612644865</t>
  </si>
  <si>
    <t>https://twitter.com/#!/atilla_22/status/1178560709275389952</t>
  </si>
  <si>
    <t>https://twitter.com/#!/akkayali3/status/1178560710164516864</t>
  </si>
  <si>
    <t>https://twitter.com/#!/hep_sap_olan/status/1178560710890180608</t>
  </si>
  <si>
    <t>https://twitter.com/#!/alirizats61ali/status/1178560713993916416</t>
  </si>
  <si>
    <t>https://twitter.com/#!/comarseven/status/1178560726220361728</t>
  </si>
  <si>
    <t>https://twitter.com/#!/brn_ny/status/1178560728237785088</t>
  </si>
  <si>
    <t>https://twitter.com/#!/aysefasulya/status/1178560742787895296</t>
  </si>
  <si>
    <t>https://twitter.com/#!/qokhanhva/status/1178560745304444929</t>
  </si>
  <si>
    <t>https://twitter.com/#!/erman76erman/status/1178560760596828160</t>
  </si>
  <si>
    <t>https://twitter.com/#!/aygul2372/status/1178560760726917121</t>
  </si>
  <si>
    <t>https://twitter.com/#!/bizirgan/status/1178560766758281217</t>
  </si>
  <si>
    <t>https://twitter.com/#!/ahmetya09494490/status/1178560771296497664</t>
  </si>
  <si>
    <t>https://twitter.com/#!/ozlemavci70/status/1178560776191332352</t>
  </si>
  <si>
    <t>https://twitter.com/#!/utopicia/status/1178560302989922304</t>
  </si>
  <si>
    <t>https://twitter.com/#!/utopicia/status/1178560779404095488</t>
  </si>
  <si>
    <t>https://twitter.com/#!/haticegrrr/status/1178560787385729024</t>
  </si>
  <si>
    <t>https://twitter.com/#!/elifars42314493/status/1178560794956587010</t>
  </si>
  <si>
    <t>https://twitter.com/#!/arslantokincan/status/1178560715839430656</t>
  </si>
  <si>
    <t>https://twitter.com/#!/arslantokincan/status/1178560797234139138</t>
  </si>
  <si>
    <t>https://twitter.com/#!/sakineaydinalp/status/1178560798093910016</t>
  </si>
  <si>
    <t>https://twitter.com/#!/xawa73/status/1178560805501100034</t>
  </si>
  <si>
    <t>https://twitter.com/#!/nzhks/status/1178560807313051649</t>
  </si>
  <si>
    <t>https://twitter.com/#!/yumurta2000/status/1178560728019689474</t>
  </si>
  <si>
    <t>https://twitter.com/#!/yumurta2000/status/1178560807510188032</t>
  </si>
  <si>
    <t>https://twitter.com/#!/yilmazatabey2/status/1178560807682105345</t>
  </si>
  <si>
    <t>https://twitter.com/#!/ufukdeirmenci9/status/1178560810710425600</t>
  </si>
  <si>
    <t>https://twitter.com/#!/oftellioglu/status/1178560817832304645</t>
  </si>
  <si>
    <t>https://twitter.com/#!/serhatyildiran/status/1178560819614932992</t>
  </si>
  <si>
    <t>https://twitter.com/#!/adanac67/status/1178560826921426944</t>
  </si>
  <si>
    <t>https://twitter.com/#!/canturk6034/status/1178560829429633024</t>
  </si>
  <si>
    <t>https://twitter.com/#!/hayrettintimurt/status/1178560754611568640</t>
  </si>
  <si>
    <t>https://twitter.com/#!/hayrettintimurt/status/1178560831354748928</t>
  </si>
  <si>
    <t>https://twitter.com/#!/ilkbahar49/status/1178560844600348672</t>
  </si>
  <si>
    <t>https://twitter.com/#!/bittigidiyo/status/1178560848559783936</t>
  </si>
  <si>
    <t>https://twitter.com/#!/brart6/status/1178560848954036226</t>
  </si>
  <si>
    <t>https://twitter.com/#!/akhgunerigoks/status/1178560862346457088</t>
  </si>
  <si>
    <t>https://twitter.com/#!/mka_murat77/status/1178560876196044800</t>
  </si>
  <si>
    <t>https://twitter.com/#!/ajanstarafsiz/status/1178560575200284674</t>
  </si>
  <si>
    <t>https://twitter.com/#!/mehmetekremvar6/status/1178560877475311616</t>
  </si>
  <si>
    <t>https://twitter.com/#!/celenk_sibel/status/1178560882856648706</t>
  </si>
  <si>
    <t>https://twitter.com/#!/bysrpl/status/1178560897037541381</t>
  </si>
  <si>
    <t>https://twitter.com/#!/mstf_bilgili/status/1178560897901645825</t>
  </si>
  <si>
    <t>https://twitter.com/#!/hobladmaseansi/status/1178560904532766720</t>
  </si>
  <si>
    <t>https://twitter.com/#!/hasretsa/status/1178560884182016001</t>
  </si>
  <si>
    <t>https://twitter.com/#!/hasretsa/status/1178560917044367360</t>
  </si>
  <si>
    <t>https://twitter.com/#!/olmasa_mektubun/status/1178560856763850752</t>
  </si>
  <si>
    <t>https://twitter.com/#!/olmasa_mektubun/status/1178560918801793025</t>
  </si>
  <si>
    <t>https://twitter.com/#!/gunerih2/status/1178560924833243136</t>
  </si>
  <si>
    <t>https://twitter.com/#!/atasoner____/status/1178560926015995904</t>
  </si>
  <si>
    <t>https://twitter.com/#!/butterfly649/status/1178560928494817281</t>
  </si>
  <si>
    <t>https://twitter.com/#!/nenno5/status/1178560932953382914</t>
  </si>
  <si>
    <t>https://twitter.com/#!/kutlulaika/status/1178560934937321472</t>
  </si>
  <si>
    <t>https://twitter.com/#!/uurahn50979944/status/1178559521515552768</t>
  </si>
  <si>
    <t>https://twitter.com/#!/uurahn50979944/status/1178560935117672449</t>
  </si>
  <si>
    <t>https://twitter.com/#!/rainandsea/status/1178560939018326017</t>
  </si>
  <si>
    <t>https://twitter.com/#!/dostlar3347/status/1178560950393348096</t>
  </si>
  <si>
    <t>https://twitter.com/#!/joker79880929/status/1178560860068941824</t>
  </si>
  <si>
    <t>https://twitter.com/#!/joker79880929/status/1178560958580580353</t>
  </si>
  <si>
    <t>https://twitter.com/#!/ataolarslan/status/1178560962921734144</t>
  </si>
  <si>
    <t>https://twitter.com/#!/siringalata/status/1178560966725947392</t>
  </si>
  <si>
    <t>https://twitter.com/#!/ocakdantalip/status/1178560974854459392</t>
  </si>
  <si>
    <t>https://twitter.com/#!/cilo011/status/1178560975974391808</t>
  </si>
  <si>
    <t>https://twitter.com/#!/aradayazaroyle/status/1178560979287908353</t>
  </si>
  <si>
    <t>https://twitter.com/#!/kladremzidonme1/status/1178560985453531137</t>
  </si>
  <si>
    <t>https://twitter.com/#!/atanurbarut/status/1178560993993089024</t>
  </si>
  <si>
    <t>https://twitter.com/#!/orhan_hasanoglu/status/1178561003958591488</t>
  </si>
  <si>
    <t>https://twitter.com/#!/emir8muharrem/status/1178561004864753664</t>
  </si>
  <si>
    <t>https://twitter.com/#!/safiyeavc8/status/1178561004881563648</t>
  </si>
  <si>
    <t>https://twitter.com/#!/vdjh9lypve9endl/status/1178561005036720128</t>
  </si>
  <si>
    <t>https://twitter.com/#!/okkesozeksi/status/1178561015165935616</t>
  </si>
  <si>
    <t>https://twitter.com/#!/mbmavi61/status/1178561017749606400</t>
  </si>
  <si>
    <t>https://twitter.com/#!/kokocanbooo/status/1178561023932030976</t>
  </si>
  <si>
    <t>https://twitter.com/#!/26lafebesi26/status/1178561026461257728</t>
  </si>
  <si>
    <t>https://twitter.com/#!/ozermelihh/status/1178560399676981248</t>
  </si>
  <si>
    <t>https://twitter.com/#!/ozermelihh/status/1178561029111988224</t>
  </si>
  <si>
    <t>https://twitter.com/#!/dytyunus/status/1178561030915608576</t>
  </si>
  <si>
    <t>https://twitter.com/#!/abdulbakicoskn/status/1178561032727535617</t>
  </si>
  <si>
    <t>https://twitter.com/#!/buyuk_gokhan/status/1178561036745609216</t>
  </si>
  <si>
    <t>https://twitter.com/#!/muratyc42405782/status/1178559232549031936</t>
  </si>
  <si>
    <t>https://twitter.com/#!/muratyc42405782/status/1178561038939312128</t>
  </si>
  <si>
    <t>https://twitter.com/#!/avfatmabenli/status/1178561041489371136</t>
  </si>
  <si>
    <t>https://twitter.com/#!/hannandan/status/1178560877563437056</t>
  </si>
  <si>
    <t>https://twitter.com/#!/hannandan/status/1178560910912303104</t>
  </si>
  <si>
    <t>https://twitter.com/#!/hannandan/status/1178561047449477122</t>
  </si>
  <si>
    <t>https://twitter.com/#!/voltran196/status/1178561057738100736</t>
  </si>
  <si>
    <t>https://twitter.com/#!/slmnakyl/status/1178561062418997248</t>
  </si>
  <si>
    <t>https://twitter.com/#!/uzaktabiryer/status/1178561063463325696</t>
  </si>
  <si>
    <t>https://twitter.com/#!/hayberfatihi77/status/1178561066042875904</t>
  </si>
  <si>
    <t>https://twitter.com/#!/yaban77074622/status/1178561083482804224</t>
  </si>
  <si>
    <t>https://twitter.com/#!/ilaudavinci/status/1178561084451627008</t>
  </si>
  <si>
    <t>https://twitter.com/#!/ziyafilik/status/1178561085231771649</t>
  </si>
  <si>
    <t>https://twitter.com/#!/ozgur_karaduman/status/1178561095893737472</t>
  </si>
  <si>
    <t>https://twitter.com/#!/aytkn32/status/1178561096829083648</t>
  </si>
  <si>
    <t>https://twitter.com/#!/mahmut321/status/1178561098896818176</t>
  </si>
  <si>
    <t>https://twitter.com/#!/nurdnkarapanir/status/1178561101719654400</t>
  </si>
  <si>
    <t>https://twitter.com/#!/orta_dogulu/status/1178560311558905858</t>
  </si>
  <si>
    <t>https://twitter.com/#!/irgali1/status/1178561105863565312</t>
  </si>
  <si>
    <t>https://twitter.com/#!/mınıposta/status/1178560930604572673</t>
  </si>
  <si>
    <t>https://twitter.com/#!/mınıposta/status/1178561106106814464</t>
  </si>
  <si>
    <t>https://twitter.com/#!/duzeol/status/1178561111240654848</t>
  </si>
  <si>
    <t>https://twitter.com/#!/haticek33745715/status/1178561115875430400</t>
  </si>
  <si>
    <t>https://twitter.com/#!/sevalgencoglu/status/1178561115967631360</t>
  </si>
  <si>
    <t>https://twitter.com/#!/ziyagun23/status/1178560128200708096</t>
  </si>
  <si>
    <t>https://twitter.com/#!/ziyagun23/status/1178560251169267712</t>
  </si>
  <si>
    <t>https://twitter.com/#!/ziyagun23/status/1178560863747358720</t>
  </si>
  <si>
    <t>https://twitter.com/#!/ziyagun23/status/1178560944731033601</t>
  </si>
  <si>
    <t>https://twitter.com/#!/ziyagun23/status/1178561120010944512</t>
  </si>
  <si>
    <t>https://twitter.com/#!/ogulcaanarslan/status/1178561125421666304</t>
  </si>
  <si>
    <t>https://twitter.com/#!/turkish_agenda/status/1178561131050340352</t>
  </si>
  <si>
    <t>https://twitter.com/#!/yaktrading/status/1178561131759185920</t>
  </si>
  <si>
    <t>https://twitter.com/#!/sinan69309771/status/1178561136662339584</t>
  </si>
  <si>
    <t>https://twitter.com/#!/fakir83830608/status/1178561139350880262</t>
  </si>
  <si>
    <t>https://twitter.com/#!/yesil_sigorta/status/1178561152734900224</t>
  </si>
  <si>
    <t>https://twitter.com/#!/ylmaz_caner/status/1178561167675056128</t>
  </si>
  <si>
    <t>https://twitter.com/#!/binerbaris/status/1178561170338451456</t>
  </si>
  <si>
    <t>https://twitter.com/#!/mirzatokpinar/status/1178561171697344512</t>
  </si>
  <si>
    <t>https://twitter.com/#!/neriman1903bj/status/1178560761255342080</t>
  </si>
  <si>
    <t>https://twitter.com/#!/neriman1903bj/status/1178560941912465408</t>
  </si>
  <si>
    <t>https://twitter.com/#!/neriman1903bj/status/1178561160590827520</t>
  </si>
  <si>
    <t>https://twitter.com/#!/neriman1903bj/status/1178561178529914880</t>
  </si>
  <si>
    <t>https://twitter.com/#!/hakanakyuz85/status/1178561190554984448</t>
  </si>
  <si>
    <t>https://twitter.com/#!/vysl_gmsts_1299/status/1178561194308833281</t>
  </si>
  <si>
    <t>https://twitter.com/#!/cgdskrk/status/1178561202772959233</t>
  </si>
  <si>
    <t>https://twitter.com/#!/mcpekacar/status/1178561217260072960</t>
  </si>
  <si>
    <t>https://twitter.com/#!/utkumdeniz/status/1178561220015771648</t>
  </si>
  <si>
    <t>https://twitter.com/#!/ghostman1903/status/1178560426541506560</t>
  </si>
  <si>
    <t>https://twitter.com/#!/__istanbul__34/status/1178561227141894146</t>
  </si>
  <si>
    <t>https://twitter.com/#!/gursesgulumser/status/1178559457795727360</t>
  </si>
  <si>
    <t>https://twitter.com/#!/gursesgulumser/status/1178561229738127360</t>
  </si>
  <si>
    <t>https://twitter.com/#!/denizi2011/status/1178561237153656832</t>
  </si>
  <si>
    <t>https://twitter.com/#!/newbahar00/status/1178561248633524224</t>
  </si>
  <si>
    <t>https://twitter.com/#!/avci_meral/status/1178561249006821376</t>
  </si>
  <si>
    <t>https://twitter.com/#!/erikjoh69746851/status/1178561251632451584</t>
  </si>
  <si>
    <t>https://twitter.com/#!/lkulac/status/1178561232489590785</t>
  </si>
  <si>
    <t>https://twitter.com/#!/lkulac/status/1178561241469652993</t>
  </si>
  <si>
    <t>https://twitter.com/#!/lkulac/status/1178561252433547264</t>
  </si>
  <si>
    <t>https://twitter.com/#!/goro999/status/1178561254513942528</t>
  </si>
  <si>
    <t>https://twitter.com/#!/eylem1221/status/1178561255738691585</t>
  </si>
  <si>
    <t>https://twitter.com/#!/smailzb94922646/status/1178561265284866049</t>
  </si>
  <si>
    <t>https://twitter.com/#!/turk_ulun4934/status/1178561265427460096</t>
  </si>
  <si>
    <t>https://twitter.com/#!/haticeefkan/status/1178561270053773312</t>
  </si>
  <si>
    <t>https://twitter.com/#!/ak55362771/status/1178561273451220994</t>
  </si>
  <si>
    <t>https://twitter.com/#!/marxadam/status/1178561286705168385</t>
  </si>
  <si>
    <t>https://twitter.com/#!/robin_hood1212/status/1178561294171025408</t>
  </si>
  <si>
    <t>https://twitter.com/#!/sahtursigorta/status/1178559025488769029</t>
  </si>
  <si>
    <t>https://twitter.com/#!/sahtursigorta/status/1178560502731071489</t>
  </si>
  <si>
    <t>https://twitter.com/#!/serdarsahinogıu/status/1178561310197460992</t>
  </si>
  <si>
    <t>https://twitter.com/#!/yikik10545621/status/1178561312751788032</t>
  </si>
  <si>
    <t>https://twitter.com/#!/mehmeteminselu1/status/1178561319177527301</t>
  </si>
  <si>
    <t>https://twitter.com/#!/serkanozgoz/status/1178560787251683328</t>
  </si>
  <si>
    <t>https://twitter.com/#!/serkanozgoz/status/1178559036863795200</t>
  </si>
  <si>
    <t>https://twitter.com/#!/serkanozgoz/status/1178560964951711744</t>
  </si>
  <si>
    <t>https://twitter.com/#!/serkanozgoz/status/1178561322264530944</t>
  </si>
  <si>
    <t>https://twitter.com/#!/tr_mentalist_tr/status/1178561322277113857</t>
  </si>
  <si>
    <t>https://twitter.com/#!/adaaylis/status/1178561326689476610</t>
  </si>
  <si>
    <t>https://twitter.com/#!/zal_mzal/status/1178560890691624960</t>
  </si>
  <si>
    <t>https://twitter.com/#!/zal_mzal/status/1178560991057068032</t>
  </si>
  <si>
    <t>https://twitter.com/#!/zal_mzal/status/1178561301150388225</t>
  </si>
  <si>
    <t>https://twitter.com/#!/zal_mzal/status/1178561344162934786</t>
  </si>
  <si>
    <t>https://twitter.com/#!/mb_rte/status/1178561346847281152</t>
  </si>
  <si>
    <t>https://twitter.com/#!/imekoluppatlam1/status/1178561352744525826</t>
  </si>
  <si>
    <t>https://twitter.com/#!/sonyolcuabbas/status/1178561362777247744</t>
  </si>
  <si>
    <t>https://twitter.com/#!/polyannalar/status/1178560725532454914</t>
  </si>
  <si>
    <t>https://twitter.com/#!/polyannalar/status/1178561363171532800</t>
  </si>
  <si>
    <t>https://twitter.com/#!/fidancetecioglu/status/1178561363800678401</t>
  </si>
  <si>
    <t>https://twitter.com/#!/ersinkndr/status/1178561366921302016</t>
  </si>
  <si>
    <t>https://twitter.com/#!/celalaydogan1/status/1178561380649177089</t>
  </si>
  <si>
    <t>https://twitter.com/#!/eminecitir/status/1178561384847740928</t>
  </si>
  <si>
    <t>https://twitter.com/#!/zcan43809267/status/1178561402421809154</t>
  </si>
  <si>
    <t>https://twitter.com/#!/barbarossa_09/status/1178560859783811072</t>
  </si>
  <si>
    <t>https://twitter.com/#!/barbarossa_09/status/1178560871259394049</t>
  </si>
  <si>
    <t>https://twitter.com/#!/barbarossa_09/status/1178561405978587136</t>
  </si>
  <si>
    <t>https://twitter.com/#!/ahu_kurklu/status/1178561409556385792</t>
  </si>
  <si>
    <t>https://twitter.com/#!/ozguryasar2121/status/1178561410114232320</t>
  </si>
  <si>
    <t>https://twitter.com/#!/maxxroyal0701/status/1178561420092420096</t>
  </si>
  <si>
    <t>https://twitter.com/#!/emrealpks/status/1178561424873930752</t>
  </si>
  <si>
    <t>https://twitter.com/#!/ademakb07986647/status/1178561400463151104</t>
  </si>
  <si>
    <t>https://twitter.com/#!/ademakb07986647/status/1178561426362904576</t>
  </si>
  <si>
    <t>https://twitter.com/#!/ilkeatakan/status/1178561432474009601</t>
  </si>
  <si>
    <t>https://twitter.com/#!/hyldrm1211/status/1178561434910887937</t>
  </si>
  <si>
    <t>https://twitter.com/#!/turgayhoca2013/status/1178561415558381568</t>
  </si>
  <si>
    <t>https://twitter.com/#!/turgayhoca2013/status/1178561441865093120</t>
  </si>
  <si>
    <t>https://twitter.com/#!/adilekalkan3/status/1178561447359631360</t>
  </si>
  <si>
    <t>https://twitter.com/#!/sefa09252986/status/1178561449230311424</t>
  </si>
  <si>
    <t>https://twitter.com/#!/peker_azmi/status/1178561450660564992</t>
  </si>
  <si>
    <t>https://twitter.com/#!/bernaersz/status/1178559877716811776</t>
  </si>
  <si>
    <t>https://twitter.com/#!/bernaersz/status/1178561417538080768</t>
  </si>
  <si>
    <t>https://twitter.com/#!/bernaersz/status/1178561432725676034</t>
  </si>
  <si>
    <t>https://twitter.com/#!/bernaersz/status/1178561451386114048</t>
  </si>
  <si>
    <t>https://twitter.com/#!/stellaesterella/status/1178561455454609408</t>
  </si>
  <si>
    <t>https://twitter.com/#!/serkan7753/status/1178561455760781312</t>
  </si>
  <si>
    <t>https://twitter.com/#!/binargilesoyle/status/1178561458252242944</t>
  </si>
  <si>
    <t>https://twitter.com/#!/onlibero6/status/1178561443966398464</t>
  </si>
  <si>
    <t>https://twitter.com/#!/onlibero6/status/1178561458780692480</t>
  </si>
  <si>
    <t>https://twitter.com/#!/erol_yeliz/status/1178561460420648960</t>
  </si>
  <si>
    <t>https://twitter.com/#!/kurtbrsen/status/1178561461347590144</t>
  </si>
  <si>
    <t>https://twitter.com/#!/arzu_kutukculer/status/1178561466372382720</t>
  </si>
  <si>
    <t>https://twitter.com/#!/moguz1961/status/1178561027069399040</t>
  </si>
  <si>
    <t>https://twitter.com/#!/moguz1961/status/1178561468742225922</t>
  </si>
  <si>
    <t>https://twitter.com/#!/banudortok/status/1178561474698076161</t>
  </si>
  <si>
    <t>https://twitter.com/#!/serkanzcan15/status/1178561475880898560</t>
  </si>
  <si>
    <t>https://twitter.com/#!/etinayar3/status/1178561366359191552</t>
  </si>
  <si>
    <t>https://twitter.com/#!/etinayar3/status/1178561481253822464</t>
  </si>
  <si>
    <t>https://twitter.com/#!/karlarerisin/status/1178561484839964678</t>
  </si>
  <si>
    <t>https://twitter.com/#!/ermanbilgin/status/1178561488870658048</t>
  </si>
  <si>
    <t>https://twitter.com/#!/m_atlgn/status/1178561498576310273</t>
  </si>
  <si>
    <t>https://twitter.com/#!/oguzhanbaydur/status/1178561499847106562</t>
  </si>
  <si>
    <t>https://twitter.com/#!/suvari3428/status/1178561504456724480</t>
  </si>
  <si>
    <t>https://twitter.com/#!/haber3com/status/1178561500941676544</t>
  </si>
  <si>
    <t>https://twitter.com/#!/haber3com/status/1178561504670445569</t>
  </si>
  <si>
    <t>https://twitter.com/#!/erdemlizeynel35/status/1178561506620952577</t>
  </si>
  <si>
    <t>https://twitter.com/#!/gurbuzumit/status/1178561498119131138</t>
  </si>
  <si>
    <t>https://twitter.com/#!/gurbuzumit/status/1178561509531832320</t>
  </si>
  <si>
    <t>https://twitter.com/#!/o_zlm/status/1178561509691199488</t>
  </si>
  <si>
    <t>https://twitter.com/#!/erdal_pertek/status/1178561361523154944</t>
  </si>
  <si>
    <t>https://twitter.com/#!/erdal_pertek/status/1178561511628922880</t>
  </si>
  <si>
    <t>https://twitter.com/#!/sadksezgin8/status/1178561513528934403</t>
  </si>
  <si>
    <t>https://twitter.com/#!/ercankidis/status/1178561530641752064</t>
  </si>
  <si>
    <t>https://twitter.com/#!/pasabey89190986/status/1178561534127161344</t>
  </si>
  <si>
    <t>https://twitter.com/#!/basaran_mavruk/status/1178561534492053505</t>
  </si>
  <si>
    <t>https://twitter.com/#!/bernaanalizarti/status/1178559369128136704</t>
  </si>
  <si>
    <t>https://twitter.com/#!/bernaanalizarti/status/1178561129284546560</t>
  </si>
  <si>
    <t>https://twitter.com/#!/bernaanalizarti/status/1178561538023661568</t>
  </si>
  <si>
    <t>https://twitter.com/#!/abulalper/status/1178561547209187330</t>
  </si>
  <si>
    <t>https://twitter.com/#!/ozguncoban/status/1178561547578363904</t>
  </si>
  <si>
    <t>https://twitter.com/#!/nurettnocak1/status/1178561253855371264</t>
  </si>
  <si>
    <t>https://twitter.com/#!/nurettnocak1/status/1178561554578657286</t>
  </si>
  <si>
    <t>https://twitter.com/#!/ıornekal/status/1178561388924547078</t>
  </si>
  <si>
    <t>https://twitter.com/#!/ıornekal/status/1178561562447101952</t>
  </si>
  <si>
    <t>https://twitter.com/#!/uyuzbela/status/1178561571188027393</t>
  </si>
  <si>
    <t>https://twitter.com/#!/randomhorsejr/status/1178561593178804224</t>
  </si>
  <si>
    <t>https://twitter.com/#!/istigna3/status/1178561600581709824</t>
  </si>
  <si>
    <t>https://twitter.com/#!/ahmetzl51773545/status/1178561601563222016</t>
  </si>
  <si>
    <t>https://twitter.com/#!/ahmetzl51773545/status/1178561486937034752</t>
  </si>
  <si>
    <t>https://twitter.com/#!/sevincerbirsen/status/1178561521800097792</t>
  </si>
  <si>
    <t>https://twitter.com/#!/sevincerbirsen/status/1178561616700424193</t>
  </si>
  <si>
    <t>https://twitter.com/#!/sevvaldagaynasi/status/1178561617816096773</t>
  </si>
  <si>
    <t>https://twitter.com/#!/keklikkiranyld/status/1178561551302844417</t>
  </si>
  <si>
    <t>https://twitter.com/#!/keklikkiranyld/status/1178561579589275648</t>
  </si>
  <si>
    <t>https://twitter.com/#!/keklikkiranyld/status/1178561621876195328</t>
  </si>
  <si>
    <t>https://twitter.com/#!/mustazafgenclik/status/1178561613328244736</t>
  </si>
  <si>
    <t>https://twitter.com/#!/mustazafgenclik/status/1178561624417996800</t>
  </si>
  <si>
    <t>https://twitter.com/#!/necmirt3359/status/1178559916501606400</t>
  </si>
  <si>
    <t>https://twitter.com/#!/necmirt3359/status/1178561542847111169</t>
  </si>
  <si>
    <t>https://twitter.com/#!/necmirt3359/status/1178561625013526529</t>
  </si>
  <si>
    <t>https://twitter.com/#!/ssrreett/status/1178561629967065088</t>
  </si>
  <si>
    <t>https://twitter.com/#!/ahlaakife_rte/status/1178561635922915328</t>
  </si>
  <si>
    <t>https://twitter.com/#!/aydinonsoy/status/1178561636384333824</t>
  </si>
  <si>
    <t>https://twitter.com/#!/emekcicigdem/status/1178561648212238336</t>
  </si>
  <si>
    <t>https://twitter.com/#!/sgozdeaslan/status/1178561654277234688</t>
  </si>
  <si>
    <t>https://twitter.com/#!/bilgiguctur74/status/1178561656458219520</t>
  </si>
  <si>
    <t>https://twitter.com/#!/yeniakit/status/1178561665903857669</t>
  </si>
  <si>
    <t>https://twitter.com/#!/karabayramcemil/status/1178561663357857792</t>
  </si>
  <si>
    <t>https://twitter.com/#!/karabayramcemil/status/1178561669359919104</t>
  </si>
  <si>
    <t>https://twitter.com/#!/farzetkihaley/status/1178561675068411905</t>
  </si>
  <si>
    <t>https://twitter.com/#!/buzfan/status/1178561677845045248</t>
  </si>
  <si>
    <t>https://twitter.com/#!/deliyimkiben2rt/status/1178561690432147458</t>
  </si>
  <si>
    <t>https://twitter.com/#!/ayline/status/1178561693259055104</t>
  </si>
  <si>
    <t>https://twitter.com/#!/ylmzsz30/status/1178560687653707776</t>
  </si>
  <si>
    <t>https://twitter.com/#!/ylmzsz30/status/1178561696144773120</t>
  </si>
  <si>
    <t>https://twitter.com/#!/sedef25657334/status/1178561688452382720</t>
  </si>
  <si>
    <t>https://twitter.com/#!/sedef25657334/status/1178561697637908480</t>
  </si>
  <si>
    <t>https://twitter.com/#!/egitmenbey/status/1178561699244396544</t>
  </si>
  <si>
    <t>https://twitter.com/#!/ekinoxemlak/status/1178561701014310912</t>
  </si>
  <si>
    <t>https://twitter.com/#!/stt2525/status/1178561703895810048</t>
  </si>
  <si>
    <t>https://twitter.com/#!/denizsahin002/status/1178561706710183937</t>
  </si>
  <si>
    <t>https://twitter.com/#!/bkmy7/status/1178561706731229187</t>
  </si>
  <si>
    <t>https://twitter.com/#!/turk2981/status/1178561715841183745</t>
  </si>
  <si>
    <t>https://twitter.com/#!/1881_kuvvacimka/status/1178561722912780288</t>
  </si>
  <si>
    <t>https://twitter.com/#!/pscluleburgaz/status/1178561724036927488</t>
  </si>
  <si>
    <t>https://twitter.com/#!/__darklight0/status/1178561726503149569</t>
  </si>
  <si>
    <t>https://twitter.com/#!/raslanbaba/status/1178561729246171136</t>
  </si>
  <si>
    <t>https://twitter.com/#!/aylatuna10/status/1178561734057091072</t>
  </si>
  <si>
    <t>https://twitter.com/#!/nuri_genc1/status/1178561735336366080</t>
  </si>
  <si>
    <t>https://twitter.com/#!/nuri_genc1/status/1178559933312311296</t>
  </si>
  <si>
    <t>https://twitter.com/#!/emryardimci/status/1178561750997831680</t>
  </si>
  <si>
    <t>https://twitter.com/#!/unsal_tk/status/1178561751824109569</t>
  </si>
  <si>
    <t>https://twitter.com/#!/accmcp/status/1178561752205647873</t>
  </si>
  <si>
    <t>https://twitter.com/#!/kaptanevren/status/1178560952356220933</t>
  </si>
  <si>
    <t>https://twitter.com/#!/kaptanevren/status/1178561753858396160</t>
  </si>
  <si>
    <t>https://twitter.com/#!/damlayurr/status/1178561754793697280</t>
  </si>
  <si>
    <t>https://twitter.com/#!/htcglnr/status/1178561760779030528</t>
  </si>
  <si>
    <t>https://twitter.com/#!/ozguryilmaz25/status/1178561768572018688</t>
  </si>
  <si>
    <t>https://twitter.com/#!/kenan86029305/status/1178561788369092608</t>
  </si>
  <si>
    <t>https://twitter.com/#!/umut_tutal/status/1178561705024069632</t>
  </si>
  <si>
    <t>https://twitter.com/#!/umut_tutal/status/1178561740952526848</t>
  </si>
  <si>
    <t>https://twitter.com/#!/umut_tutal/status/1178561789988151296</t>
  </si>
  <si>
    <t>https://twitter.com/#!/hatiicep/status/1178561791430991874</t>
  </si>
  <si>
    <t>https://twitter.com/#!/arifkoca75/status/1178561819696418816</t>
  </si>
  <si>
    <t>https://twitter.com/#!/nsiaaci/status/1178561820396785664</t>
  </si>
  <si>
    <t>https://twitter.com/#!/hacer_hazem/status/1178561833772425216</t>
  </si>
  <si>
    <t>https://twitter.com/#!/esezaies/status/1178561834158366720</t>
  </si>
  <si>
    <t>https://twitter.com/#!/bold_pilot_22/status/1178561837094309889</t>
  </si>
  <si>
    <t>https://twitter.com/#!/nejbakan/status/1178561839267028993</t>
  </si>
  <si>
    <t>https://twitter.com/#!/tlinkl14/status/1178561843998216193</t>
  </si>
  <si>
    <t>https://twitter.com/#!/nesebiahıskalı/status/1178561845919125504</t>
  </si>
  <si>
    <t>https://twitter.com/#!/yedincideniz/status/1178561845919145984</t>
  </si>
  <si>
    <t>https://twitter.com/#!/z__zengin/status/1178561845931728897</t>
  </si>
  <si>
    <t>https://twitter.com/#!/mazzanti_mario/status/1178561856992088065</t>
  </si>
  <si>
    <t>https://twitter.com/#!/goknurtezcan/status/1178561857898106880</t>
  </si>
  <si>
    <t>https://twitter.com/#!/wunjoo1/status/1178561862859988992</t>
  </si>
  <si>
    <t>https://twitter.com/#!/makmuh1976/status/1178561863472340992</t>
  </si>
  <si>
    <t>https://twitter.com/#!/mucahidakinci/status/1178561868396412928</t>
  </si>
  <si>
    <t>https://twitter.com/#!/isaatyapan93/status/1178561868933337089</t>
  </si>
  <si>
    <t>https://twitter.com/#!/adiyaman15or/status/1178561870489366528</t>
  </si>
  <si>
    <t>https://twitter.com/#!/uuripek10/status/1178561871420514305</t>
  </si>
  <si>
    <t>https://twitter.com/#!/theerheart/status/1178561871605096449</t>
  </si>
  <si>
    <t>https://twitter.com/#!/faruktsc/status/1178561872636862464</t>
  </si>
  <si>
    <t>https://twitter.com/#!/a_cavlan/status/1178561880861941761</t>
  </si>
  <si>
    <t>https://twitter.com/#!/huseyingungor44/status/1178561893428076544</t>
  </si>
  <si>
    <t>https://twitter.com/#!/serda777/status/1178561899392311297</t>
  </si>
  <si>
    <t>https://twitter.com/#!/ahraz5933/status/1178561822741454848</t>
  </si>
  <si>
    <t>https://twitter.com/#!/ahraz5933/status/1178561906208071681</t>
  </si>
  <si>
    <t>https://twitter.com/#!/ahraz5933/status/1178560407683895298</t>
  </si>
  <si>
    <t>https://twitter.com/#!/halimetti/status/1178561910154895360</t>
  </si>
  <si>
    <t>https://twitter.com/#!/reyhannurpinar/status/1178561919629889537</t>
  </si>
  <si>
    <t>https://twitter.com/#!/erbay59/status/1178561928295276544</t>
  </si>
  <si>
    <t>https://twitter.com/#!/alierolali4/status/1178561851216580610</t>
  </si>
  <si>
    <t>https://twitter.com/#!/alierolali4/status/1178561915473350657</t>
  </si>
  <si>
    <t>https://twitter.com/#!/alierolali4/status/1178561929176080385</t>
  </si>
  <si>
    <t>https://twitter.com/#!/pz8wjqtk1ssz/status/1178561929876508672</t>
  </si>
  <si>
    <t>https://twitter.com/#!/kizilelma_/status/1178561943214444544</t>
  </si>
  <si>
    <t>https://twitter.com/#!/gullale65/status/1178561950680309760</t>
  </si>
  <si>
    <t>https://twitter.com/#!/ersinınonu/status/1178561952995520512</t>
  </si>
  <si>
    <t>https://twitter.com/#!/bugecekalsan/status/1178561954983677952</t>
  </si>
  <si>
    <t>https://twitter.com/#!/grkanak80207540/status/1178561955025637376</t>
  </si>
  <si>
    <t>https://twitter.com/#!/dayibey33/status/1178561012531957760</t>
  </si>
  <si>
    <t>https://twitter.com/#!/wiwiwawa85/status/1178561955910623232</t>
  </si>
  <si>
    <t>https://twitter.com/#!/ben01145066/status/1178561960004214784</t>
  </si>
  <si>
    <t>https://twitter.com/#!/cyaltirak/status/1178559241604489222</t>
  </si>
  <si>
    <t>https://twitter.com/#!/erbasgurbuz/status/1178561962332086272</t>
  </si>
  <si>
    <t>https://twitter.com/#!/vatanse14797324/status/1178561963682648065</t>
  </si>
  <si>
    <t>https://twitter.com/#!/yigittcetin/status/1178561972838785024</t>
  </si>
  <si>
    <t>https://twitter.com/#!/trevzmez/status/1178561979440680961</t>
  </si>
  <si>
    <t>https://twitter.com/#!/askimguney/status/1178561983383326722</t>
  </si>
  <si>
    <t>https://twitter.com/#!/fvzgvn/status/1178561986617065473</t>
  </si>
  <si>
    <t>https://twitter.com/#!/erkanzd04173683/status/1178561986881314816</t>
  </si>
  <si>
    <t>https://twitter.com/#!/bulentulgerr/status/1178561989553074176</t>
  </si>
  <si>
    <t>https://twitter.com/#!/bulentulgerr/status/1178560973386522624</t>
  </si>
  <si>
    <t>https://twitter.com/#!/feronia62/status/1178561991964798976</t>
  </si>
  <si>
    <t>https://twitter.com/#!/alkantln/status/1178561476413546496</t>
  </si>
  <si>
    <t>https://twitter.com/#!/alkantln/status/1178561992417824771</t>
  </si>
  <si>
    <t>https://twitter.com/#!/avcilardagundem/status/1178561955851841536</t>
  </si>
  <si>
    <t>https://twitter.com/#!/avcilardagundem/status/1178561994850537478</t>
  </si>
  <si>
    <t>https://twitter.com/#!/mustafayks_/status/1178561998902005760</t>
  </si>
  <si>
    <t>https://twitter.com/#!/hasandural258/status/1178562004249919488</t>
  </si>
  <si>
    <t>https://twitter.com/#!/soylusariye/status/1178562005667602432</t>
  </si>
  <si>
    <t>https://twitter.com/#!/sedat56/status/1178562005982162944</t>
  </si>
  <si>
    <t>https://twitter.com/#!/kurukahvekokusu/status/1178562007873789952</t>
  </si>
  <si>
    <t>https://twitter.com/#!/buyukustun_tba/status/1178562009266343936</t>
  </si>
  <si>
    <t>https://twitter.com/#!/hasanmerrak2/status/1178562022935543808</t>
  </si>
  <si>
    <t>https://twitter.com/#!/tasalugur/status/1178561993625784320</t>
  </si>
  <si>
    <t>https://twitter.com/#!/tasalugur/status/1178562026899218432</t>
  </si>
  <si>
    <t>https://twitter.com/#!/mehmetcan198/status/1178562026999820288</t>
  </si>
  <si>
    <t>https://twitter.com/#!/nrykmn19/status/1178562027473821696</t>
  </si>
  <si>
    <t>https://twitter.com/#!/onurseckinn34/status/1178562035493343238</t>
  </si>
  <si>
    <t>https://twitter.com/#!/tiyatroynuyorum/status/1178562035031973889</t>
  </si>
  <si>
    <t>https://twitter.com/#!/tiyatroynuyorum/status/1178562045899415552</t>
  </si>
  <si>
    <t>https://twitter.com/#!/reyhansnn/status/1178562060055126017</t>
  </si>
  <si>
    <t>https://twitter.com/#!/onursal62151/status/1178562065813983232</t>
  </si>
  <si>
    <t>https://twitter.com/#!/vatandelisi561/status/1178562072243777536</t>
  </si>
  <si>
    <t>https://twitter.com/#!/syannkar1/status/1178561624736718850</t>
  </si>
  <si>
    <t>https://twitter.com/#!/syannkar1/status/1178562000856715264</t>
  </si>
  <si>
    <t>https://twitter.com/#!/syannkar1/status/1178562074856833024</t>
  </si>
  <si>
    <t>https://twitter.com/#!/hayvakfi/status/1178562075083395073</t>
  </si>
  <si>
    <t>https://twitter.com/#!/aysegulgungor15/status/1178561397887836161</t>
  </si>
  <si>
    <t>https://twitter.com/#!/aysegulgungor15/status/1178562077574795264</t>
  </si>
  <si>
    <t>https://twitter.com/#!/gok_bel/status/1178559672128856064</t>
  </si>
  <si>
    <t>https://twitter.com/#!/gok_bel/status/1178561170673942528</t>
  </si>
  <si>
    <t>https://twitter.com/#!/gok_bel/status/1178562078036107264</t>
  </si>
  <si>
    <t>https://twitter.com/#!/me_likey_likey_/status/1178562082549256193</t>
  </si>
  <si>
    <t>https://twitter.com/#!/emelsakarya/status/1178562084797329408</t>
  </si>
  <si>
    <t>https://twitter.com/#!/hasimturan1/status/1178562090795196416</t>
  </si>
  <si>
    <t>https://twitter.com/#!/hasimturan1/status/1178559528088080384</t>
  </si>
  <si>
    <t>https://twitter.com/#!/gulpar52/status/1178562093425086464</t>
  </si>
  <si>
    <t>https://twitter.com/#!/sevkan_guclu/status/1178562098093346817</t>
  </si>
  <si>
    <t>https://twitter.com/#!/mercek59/status/1178562101629063168</t>
  </si>
  <si>
    <t>https://twitter.com/#!/unalguner1/status/1178559204472365056</t>
  </si>
  <si>
    <t>https://twitter.com/#!/unalguner1/status/1178562106100195328</t>
  </si>
  <si>
    <t>https://twitter.com/#!/hurriyeteren/status/1178561798334828550</t>
  </si>
  <si>
    <t>https://twitter.com/#!/hurriyeteren/status/1178561996255571968</t>
  </si>
  <si>
    <t>https://twitter.com/#!/hurriyeteren/status/1178562108570689538</t>
  </si>
  <si>
    <t>https://twitter.com/#!/volkanozyilmaz/status/1178562102086242306</t>
  </si>
  <si>
    <t>https://twitter.com/#!/volkanozyilmaz/status/1178562113310220288</t>
  </si>
  <si>
    <t>https://twitter.com/#!/epivatessp/status/1178562115164082177</t>
  </si>
  <si>
    <t>https://twitter.com/#!/srpkrzm/status/1178562118532120578</t>
  </si>
  <si>
    <t>https://twitter.com/#!/srpkrzm/status/1178560286695010306</t>
  </si>
  <si>
    <t>https://twitter.com/#!/srpkrzm/status/1178561804013834240</t>
  </si>
  <si>
    <t>https://twitter.com/#!/osmanyavuzdemi2/status/1178562124383162369</t>
  </si>
  <si>
    <t>https://twitter.com/#!/mutumaniaa/status/1178562124701937669</t>
  </si>
  <si>
    <t>https://twitter.com/#!/cevadahmet/status/1178562129349226497</t>
  </si>
  <si>
    <t>https://twitter.com/#!/pektaspektas3/status/1178562130511048704</t>
  </si>
  <si>
    <t>https://twitter.com/#!/bayar0561/status/1178561469841133568</t>
  </si>
  <si>
    <t>https://twitter.com/#!/bayar0561/status/1178561606516645888</t>
  </si>
  <si>
    <t>https://twitter.com/#!/bayar0561/status/1178562131240931328</t>
  </si>
  <si>
    <t>https://twitter.com/#!/mm_guler/status/1178562131651960838</t>
  </si>
  <si>
    <t>https://twitter.com/#!/asliercanli/status/1178562133950435329</t>
  </si>
  <si>
    <t>https://twitter.com/#!/galipeminoglu/status/1178562136357912576</t>
  </si>
  <si>
    <t>https://twitter.com/#!/rohen_gunerkus/status/1178562133602295808</t>
  </si>
  <si>
    <t>https://twitter.com/#!/rohen_gunerkus/status/1178562143324659712</t>
  </si>
  <si>
    <t>https://twitter.com/#!/tukenmez76/status/1178562143832219648</t>
  </si>
  <si>
    <t>https://twitter.com/#!/gesoogesso/status/1178562144310349826</t>
  </si>
  <si>
    <t>https://twitter.com/#!/canersahin66/status/1178562146625576962</t>
  </si>
  <si>
    <t>https://twitter.com/#!/rayansamman7/status/1178562147812548608</t>
  </si>
  <si>
    <t>https://twitter.com/#!/_berkaykor/status/1178562148630515712</t>
  </si>
  <si>
    <t>https://twitter.com/#!/servetgoksu/status/1178562157979541504</t>
  </si>
  <si>
    <t>https://twitter.com/#!/cnn_celik/status/1178562160559116288</t>
  </si>
  <si>
    <t>https://twitter.com/#!/trenchkot/status/1178560413149077506</t>
  </si>
  <si>
    <t>https://twitter.com/#!/trenchkot/status/1178561491496308736</t>
  </si>
  <si>
    <t>https://twitter.com/#!/trenchkot/status/1178562162727542784</t>
  </si>
  <si>
    <t>https://twitter.com/#!/aytbsbyk/status/1178560596494692352</t>
  </si>
  <si>
    <t>https://twitter.com/#!/aytbsbyk/status/1178562168326893570</t>
  </si>
  <si>
    <t>https://twitter.com/#!/cagrimelikoglu/status/1178562173834006528</t>
  </si>
  <si>
    <t>https://twitter.com/#!/basakyildirim_/status/1178562177466355712</t>
  </si>
  <si>
    <t>https://twitter.com/#!/p24punto24/status/1178562181652189184</t>
  </si>
  <si>
    <t>https://twitter.com/#!/brahimgkts/status/1178562185129316352</t>
  </si>
  <si>
    <t>https://twitter.com/#!/elburuini1/status/1178562195627622400</t>
  </si>
  <si>
    <t>https://twitter.com/#!/lazyildiz34/status/1178559372651368448</t>
  </si>
  <si>
    <t>https://twitter.com/#!/lazyildiz34/status/1178559420298608640</t>
  </si>
  <si>
    <t>https://twitter.com/#!/lazyildiz34/status/1178562199771602945</t>
  </si>
  <si>
    <t>https://twitter.com/#!/cekumoff/status/1178562210597081088</t>
  </si>
  <si>
    <t>https://twitter.com/#!/yemrekoklu/status/1178562213814161408</t>
  </si>
  <si>
    <t>https://twitter.com/#!/saadeta98727817/status/1178562214774657024</t>
  </si>
  <si>
    <t>https://twitter.com/#!/gksumetin/status/1178562220965482496</t>
  </si>
  <si>
    <t>https://twitter.com/#!/eyt_48/status/1178562223947563008</t>
  </si>
  <si>
    <t>https://twitter.com/#!/anegatifa/status/1178562230067093504</t>
  </si>
  <si>
    <t>https://twitter.com/#!/13522014mami/status/1178562230922747904</t>
  </si>
  <si>
    <t>https://twitter.com/#!/krkt1216/status/1178562236039729152</t>
  </si>
  <si>
    <t>https://twitter.com/#!/seherbeyazt/status/1178562236853432320</t>
  </si>
  <si>
    <t>https://twitter.com/#!/evreka77/status/1178561855058563072</t>
  </si>
  <si>
    <t>https://twitter.com/#!/evreka77/status/1178562246936539137</t>
  </si>
  <si>
    <t>https://twitter.com/#!/melekonuronur/status/1178559790580211712</t>
  </si>
  <si>
    <t>https://twitter.com/#!/melekonuronur/status/1178560337714597889</t>
  </si>
  <si>
    <t>https://twitter.com/#!/melekonuronur/status/1178562249134354432</t>
  </si>
  <si>
    <t>https://twitter.com/#!/alev_rheyma/status/1178562267509673985</t>
  </si>
  <si>
    <t>https://twitter.com/#!/meryemce53/status/1178562272685445120</t>
  </si>
  <si>
    <t>https://twitter.com/#!/tekhedefs/status/1178562273226432513</t>
  </si>
  <si>
    <t>https://twitter.com/#!/dumanilknur/status/1178562275336228864</t>
  </si>
  <si>
    <t>https://twitter.com/#!/saloturka/status/1178562275629834240</t>
  </si>
  <si>
    <t>https://twitter.com/#!/haticekiriss/status/1178562277865336837</t>
  </si>
  <si>
    <t>https://twitter.com/#!/tamamsatamammm/status/1178562016522448896</t>
  </si>
  <si>
    <t>https://twitter.com/#!/tamamsatamammm/status/1178562277886308356</t>
  </si>
  <si>
    <t>https://twitter.com/#!/mehmetaliturh10/status/1178562279530487813</t>
  </si>
  <si>
    <t>https://twitter.com/#!/albatroscu/status/1178562289257062400</t>
  </si>
  <si>
    <t>https://twitter.com/#!/metinsonalp/status/1178560280290312193</t>
  </si>
  <si>
    <t>https://twitter.com/#!/taliptuncer1/status/1178560497148420096</t>
  </si>
  <si>
    <t>https://twitter.com/#!/taliptuncer1/status/1178562289999515648</t>
  </si>
  <si>
    <t>https://twitter.com/#!/kararhaber/status/1178562296144109568</t>
  </si>
  <si>
    <t>https://twitter.com/#!/secilbaydas/status/1178562301328265216</t>
  </si>
  <si>
    <t>https://twitter.com/#!/basitbirplan/status/1178562301529661441</t>
  </si>
  <si>
    <t>https://twitter.com/#!/0whatthehell/status/1178562313139437568</t>
  </si>
  <si>
    <t>https://twitter.com/#!/uluc_kaptan/status/1178562315026874369</t>
  </si>
  <si>
    <t>https://twitter.com/#!/38_sadecenur/status/1178560208995524609</t>
  </si>
  <si>
    <t>https://twitter.com/#!/38_sadecenur/status/1178561261266767872</t>
  </si>
  <si>
    <t>https://twitter.com/#!/38_sadecenur/status/1178562196604882948</t>
  </si>
  <si>
    <t>https://twitter.com/#!/38_sadecenur/status/1178562316293591040</t>
  </si>
  <si>
    <t>https://twitter.com/#!/buserelax/status/1178562325277753344</t>
  </si>
  <si>
    <t>https://twitter.com/#!/kocak_refik/status/1178562337013452802</t>
  </si>
  <si>
    <t>https://twitter.com/#!/elif7075/status/1178562337198006272</t>
  </si>
  <si>
    <t>https://twitter.com/#!/erenmhrbn/status/1178562340649869312</t>
  </si>
  <si>
    <t>https://twitter.com/#!/kbracolakk/status/1178562168213704704</t>
  </si>
  <si>
    <t>https://twitter.com/#!/kbracolakk/status/1178562347327205377</t>
  </si>
  <si>
    <t>https://twitter.com/#!/sinoplevent/status/1178562347343986689</t>
  </si>
  <si>
    <t>https://twitter.com/#!/senjorjlu/status/1178562348237410304</t>
  </si>
  <si>
    <t>https://twitter.com/#!/ilkayaltinay/status/1178562348925308928</t>
  </si>
  <si>
    <t>https://twitter.com/#!/karahanask/status/1178562350691037184</t>
  </si>
  <si>
    <t>https://twitter.com/#!/sssdddp/status/1178562360665092096</t>
  </si>
  <si>
    <t>https://twitter.com/#!/ham__zal/status/1178562362263117826</t>
  </si>
  <si>
    <t>https://twitter.com/#!/namutedeyyin/status/1178562365400473600</t>
  </si>
  <si>
    <t>https://twitter.com/#!/namutedeyyin/status/1178562081496453120</t>
  </si>
  <si>
    <t>https://twitter.com/#!/makbulyilmaz/status/1178562371805159425</t>
  </si>
  <si>
    <t>https://twitter.com/#!/oguzpechenek/status/1178562373344464896</t>
  </si>
  <si>
    <t>https://twitter.com/#!/yasinrem/status/1178562401534435328</t>
  </si>
  <si>
    <t>https://twitter.com/#!/rahimgunes/status/1178562407289032704</t>
  </si>
  <si>
    <t>https://twitter.com/#!/osmankaya07/status/1178562408866078720</t>
  </si>
  <si>
    <t>https://twitter.com/#!/ceydaabilgee/status/1178562409772060672</t>
  </si>
  <si>
    <t>https://twitter.com/#!/ftaylangs_1905/status/1178562248593289217</t>
  </si>
  <si>
    <t>https://twitter.com/#!/ftaylangs_1905/status/1178562268163985408</t>
  </si>
  <si>
    <t>https://twitter.com/#!/ftaylangs_1905/status/1178562412410232832</t>
  </si>
  <si>
    <t>https://twitter.com/#!/suayipsikloped/status/1178562417963483138</t>
  </si>
  <si>
    <t>https://twitter.com/#!/aksuberfinn/status/1178562424821207041</t>
  </si>
  <si>
    <t>https://twitter.com/#!/ak1asya/status/1178562427576836097</t>
  </si>
  <si>
    <t>https://twitter.com/#!/kvlcm_capulcu/status/1178562431024533505</t>
  </si>
  <si>
    <t>https://twitter.com/#!/cnsu9191/status/1178562438385557504</t>
  </si>
  <si>
    <t>https://twitter.com/#!/fatmaka68968106/status/1178562439245377537</t>
  </si>
  <si>
    <t>https://twitter.com/#!/demir_derya/status/1178562439643893760</t>
  </si>
  <si>
    <t>https://twitter.com/#!/mustafaalit/status/1178562440377884674</t>
  </si>
  <si>
    <t>https://twitter.com/#!/kanatliaysin/status/1178562446317031424</t>
  </si>
  <si>
    <t>https://twitter.com/#!/cemko09cem/status/1178562448867123200</t>
  </si>
  <si>
    <t>https://twitter.com/#!/egeninsesi/status/1178562451236937728</t>
  </si>
  <si>
    <t>https://twitter.com/#!/ozkan_dalgic/status/1178562454512640000</t>
  </si>
  <si>
    <t>https://twitter.com/#!/cengizkhk672/status/1178561981932085248</t>
  </si>
  <si>
    <t>https://twitter.com/#!/cengizkhk672/status/1178562461777235968</t>
  </si>
  <si>
    <t>https://twitter.com/#!/erk_yasin/status/1178562467674431488</t>
  </si>
  <si>
    <t>https://twitter.com/#!/cakma_perfect/status/1178562469440217089</t>
  </si>
  <si>
    <t>https://twitter.com/#!/unver_43/status/1178562475157069824</t>
  </si>
  <si>
    <t>https://twitter.com/#!/aydemirferudun/status/1178562475698069504</t>
  </si>
  <si>
    <t>https://twitter.com/#!/pappaamerikano/status/1178562482618732545</t>
  </si>
  <si>
    <t>https://twitter.com/#!/davyjon53625012/status/1178562485626036225</t>
  </si>
  <si>
    <t>https://twitter.com/#!/sistemsakz/status/1178562485949026304</t>
  </si>
  <si>
    <t>https://twitter.com/#!/beratya38445488/status/1178562494983479296</t>
  </si>
  <si>
    <t>https://twitter.com/#!/gayserili16/status/1178562496304685056</t>
  </si>
  <si>
    <t>https://twitter.com/#!/deryaalbayrak35/status/1178561467785924608</t>
  </si>
  <si>
    <t>https://twitter.com/#!/deryaalbayrak35/status/1178561521607172096</t>
  </si>
  <si>
    <t>https://twitter.com/#!/deryaalbayrak35/status/1178561560840753152</t>
  </si>
  <si>
    <t>https://twitter.com/#!/deryaalbayrak35/status/1178562497172905989</t>
  </si>
  <si>
    <t>https://twitter.com/#!/ıkucukdemir/status/1178562498733182976</t>
  </si>
  <si>
    <t>https://twitter.com/#!/fatih_2515/status/1178562502646534144</t>
  </si>
  <si>
    <t>https://twitter.com/#!/depremtahmini/status/1178561779665948674</t>
  </si>
  <si>
    <t>https://twitter.com/#!/nilgnbasak1/status/1178562512628924416</t>
  </si>
  <si>
    <t>https://twitter.com/#!/canankurt79/status/1178562519604039680</t>
  </si>
  <si>
    <t>https://twitter.com/#!/eytkenaneyt/status/1178562522196189184</t>
  </si>
  <si>
    <t>https://twitter.com/#!/halifeosmanli1/status/1178559105486725122</t>
  </si>
  <si>
    <t>https://twitter.com/#!/halifeosmanli1/status/1178560219863011328</t>
  </si>
  <si>
    <t>https://twitter.com/#!/halifeosmanli1/status/1178560895414411264</t>
  </si>
  <si>
    <t>https://twitter.com/#!/halifeosmanli1/status/1178560931862851584</t>
  </si>
  <si>
    <t>https://twitter.com/#!/halifeosmanli1/status/1178562528592441345</t>
  </si>
  <si>
    <t>https://twitter.com/#!/halifeosmanli1/status/1178561143113207808</t>
  </si>
  <si>
    <t>https://twitter.com/#!/necmi92759582/status/1178562533688516608</t>
  </si>
  <si>
    <t>https://twitter.com/#!/ulugnalan/status/1178562539141177345</t>
  </si>
  <si>
    <t>https://twitter.com/#!/suheyla91737059/status/1178562446371573761</t>
  </si>
  <si>
    <t>https://twitter.com/#!/suheyla91737059/status/1178562549731778560</t>
  </si>
  <si>
    <t>https://twitter.com/#!/hkocabas/status/1178560423244816384</t>
  </si>
  <si>
    <t>https://twitter.com/#!/foruc6/status/1178562560976654336</t>
  </si>
  <si>
    <t>https://twitter.com/#!/bilemedim1023/status/1178562561438048256</t>
  </si>
  <si>
    <t>https://twitter.com/#!/vuralkulak/status/1178562561748471808</t>
  </si>
  <si>
    <t>https://twitter.com/#!/vuralkulak/status/1178561543165894656</t>
  </si>
  <si>
    <t>https://twitter.com/#!/halilah39878907/status/1178562573601509376</t>
  </si>
  <si>
    <t>https://twitter.com/#!/caferozilhan/status/1178562561786175488</t>
  </si>
  <si>
    <t>https://twitter.com/#!/caferozilhan/status/1178562575388282880</t>
  </si>
  <si>
    <t>https://twitter.com/#!/yasin__rte/status/1178562578097811456</t>
  </si>
  <si>
    <t>https://twitter.com/#!/gulsen_ulker/status/1178562581566562306</t>
  </si>
  <si>
    <t>https://twitter.com/#!/washingtonzort/status/1178562587132346369</t>
  </si>
  <si>
    <t>https://twitter.com/#!/yavuzkocacık/status/1178562587325353984</t>
  </si>
  <si>
    <t>https://twitter.com/#!/sevgi44756431/status/1178559844929998848</t>
  </si>
  <si>
    <t>https://twitter.com/#!/sevgi44756431/status/1178562603930533888</t>
  </si>
  <si>
    <t>https://twitter.com/#!/vahide1333/status/1178562613141225472</t>
  </si>
  <si>
    <t>https://twitter.com/#!/zennurecakmak1/status/1178562617658560512</t>
  </si>
  <si>
    <t>https://twitter.com/#!/murat018/status/1178562617905942529</t>
  </si>
  <si>
    <t>https://twitter.com/#!/yeniasircomtr/status/1178562621408047104</t>
  </si>
  <si>
    <t>https://twitter.com/#!/leventuzumcu/status/1178562627112443904</t>
  </si>
  <si>
    <t>https://twitter.com/#!/mehmettitiz/status/1178562382853017600</t>
  </si>
  <si>
    <t>https://twitter.com/#!/hulya_ylmz2509/status/1178562640634941440</t>
  </si>
  <si>
    <t>https://twitter.com/#!/kabak_galip/status/1178562655818268672</t>
  </si>
  <si>
    <t>https://twitter.com/#!/kemalistpars/status/1178562657697325057</t>
  </si>
  <si>
    <t>https://twitter.com/#!/emreıslek/status/1178562660037730304</t>
  </si>
  <si>
    <t>https://twitter.com/#!/okantroy/status/1178561521766547456</t>
  </si>
  <si>
    <t>https://twitter.com/#!/okantroy/status/1178562661430239232</t>
  </si>
  <si>
    <t>https://twitter.com/#!/hpinarcik/status/1178562665079332864</t>
  </si>
  <si>
    <t>https://twitter.com/#!/sinanksr/status/1178562682103971840</t>
  </si>
  <si>
    <t>https://twitter.com/#!/mbesirsahin4/status/1178562683072892928</t>
  </si>
  <si>
    <t>https://twitter.com/#!/orhanbursalı/status/1178559719390289921</t>
  </si>
  <si>
    <t>https://twitter.com/#!/tonymontana652/status/1178562685388148736</t>
  </si>
  <si>
    <t>https://twitter.com/#!/tonymontana652/status/1178561949405196288</t>
  </si>
  <si>
    <t>https://twitter.com/#!/tonymontana652/status/1178561963108048896</t>
  </si>
  <si>
    <t>https://twitter.com/#!/tonymontana652/status/1178562008104521728</t>
  </si>
  <si>
    <t>https://twitter.com/#!/fthbarlin/status/1178562687460093952</t>
  </si>
  <si>
    <t>https://twitter.com/#!/dilaayturk/status/1178562690178007040</t>
  </si>
  <si>
    <t>https://twitter.com/#!/sevgidinimiz/status/1178562669290414086</t>
  </si>
  <si>
    <t>https://twitter.com/#!/sevgidinimiz/status/1178562692182937600</t>
  </si>
  <si>
    <t>https://twitter.com/#!/minik89903151/status/1178561521967869952</t>
  </si>
  <si>
    <t>https://twitter.com/#!/minik89903151/status/1178561546391298048</t>
  </si>
  <si>
    <t>https://twitter.com/#!/minik89903151/status/1178561664138043392</t>
  </si>
  <si>
    <t>https://twitter.com/#!/minik89903151/status/1178562696033312768</t>
  </si>
  <si>
    <t>https://twitter.com/#!/asiyekolcakhdp/status/1178562696993808385</t>
  </si>
  <si>
    <t>https://twitter.com/#!/kalsarikannit_/status/1178562703872409600</t>
  </si>
  <si>
    <t>https://twitter.com/#!/yusuf_ca/status/1178562708913950720</t>
  </si>
  <si>
    <t>https://twitter.com/#!/enissisik/status/1178562718212743169</t>
  </si>
  <si>
    <t>https://twitter.com/#!/akngegin/status/1178562725263360001</t>
  </si>
  <si>
    <t>https://twitter.com/#!/sevimlicerenli/status/1178562416604598272</t>
  </si>
  <si>
    <t>https://twitter.com/#!/omerfaruqd2/status/1178562745731633153</t>
  </si>
  <si>
    <t>https://twitter.com/#!/krbck__/status/1178562746645962753</t>
  </si>
  <si>
    <t>https://twitter.com/#!/bilal7289/status/1178562749498101761</t>
  </si>
  <si>
    <t>https://twitter.com/#!/a3655499/status/1178562765012787200</t>
  </si>
  <si>
    <t>https://twitter.com/#!/osmandnz7278/status/1178562231908409344</t>
  </si>
  <si>
    <t>https://twitter.com/#!/osmandnz7278/status/1178562313751863296</t>
  </si>
  <si>
    <t>https://twitter.com/#!/osmandnz7278/status/1178562765050585088</t>
  </si>
  <si>
    <t>https://twitter.com/#!/ay55078827/status/1178562770301804544</t>
  </si>
  <si>
    <t>https://twitter.com/#!/hazaristanbul/status/1178562777818030080</t>
  </si>
  <si>
    <t>https://twitter.com/#!/musdyyy/status/1178562788119257089</t>
  </si>
  <si>
    <t>https://twitter.com/#!/sonicbubbleboom/status/1178562783262236674</t>
  </si>
  <si>
    <t>https://twitter.com/#!/sonicbubbleboom/status/1178562792749711360</t>
  </si>
  <si>
    <t>https://twitter.com/#!/antiiseptik/status/1178562797522866176</t>
  </si>
  <si>
    <t>https://twitter.com/#!/destnymka10/status/1178562803055169537</t>
  </si>
  <si>
    <t>https://twitter.com/#!/petekozt/status/1178562805299126272</t>
  </si>
  <si>
    <t>https://twitter.com/#!/ademkurt1903/status/1178562808876863490</t>
  </si>
  <si>
    <t>https://twitter.com/#!/fatmapalaz8/status/1178562658557186048</t>
  </si>
  <si>
    <t>https://twitter.com/#!/fatmapalaz8/status/1178562813620555782</t>
  </si>
  <si>
    <t>https://twitter.com/#!/biboyalikusum/status/1178562816904777728</t>
  </si>
  <si>
    <t>https://twitter.com/#!/gecedusu/status/1178562818406309888</t>
  </si>
  <si>
    <t>https://twitter.com/#!/bınciri/status/1178562820302135296</t>
  </si>
  <si>
    <t>https://twitter.com/#!/fultansatih/status/1178562820839002113</t>
  </si>
  <si>
    <t>https://twitter.com/#!/byscrabble/status/1178562831819644933</t>
  </si>
  <si>
    <t>https://twitter.com/#!/ibb_kulishaber/status/1178559761027080192</t>
  </si>
  <si>
    <t>https://twitter.com/#!/mars3430447265/status/1178562848236150784</t>
  </si>
  <si>
    <t>https://twitter.com/#!/mars3430447265/status/1178561100243197952</t>
  </si>
  <si>
    <t>https://twitter.com/#!/tripmccoy/status/1178562852103360512</t>
  </si>
  <si>
    <t>https://twitter.com/#!/mblentkafadar/status/1178562862735876096</t>
  </si>
  <si>
    <t>https://twitter.com/#!/sumeiyye/status/1178562864937885696</t>
  </si>
  <si>
    <t>https://twitter.com/#!/feneravrasya/status/1178562878061891584</t>
  </si>
  <si>
    <t>https://twitter.com/#!/haberturktv/status/1178559683080138752</t>
  </si>
  <si>
    <t>https://twitter.com/#!/tbozkurthoca/status/1178562881941622784</t>
  </si>
  <si>
    <t>https://twitter.com/#!/aydınakıncı1903/status/1178562893073309696</t>
  </si>
  <si>
    <t>https://twitter.com/#!/elfzynpchndmr/status/1178562896688795648</t>
  </si>
  <si>
    <t>https://twitter.com/#!/cloudpoint1/status/1178562900203585537</t>
  </si>
  <si>
    <t>https://twitter.com/#!/deliyimkiben3rt/status/1178562903324139520</t>
  </si>
  <si>
    <t>https://twitter.com/#!/hulyaogulcan/status/1178562906109153280</t>
  </si>
  <si>
    <t>https://twitter.com/#!/ramazan32150991/status/1178562907090685952</t>
  </si>
  <si>
    <t>https://twitter.com/#!/gayetmutevazi/status/1178562907900121089</t>
  </si>
  <si>
    <t>https://twitter.com/#!/ısılker/status/1178562918083956736</t>
  </si>
  <si>
    <t>https://twitter.com/#!/karasarzeybegi/status/1178562927508574208</t>
  </si>
  <si>
    <t>https://twitter.com/#!/karasarzeybegi/status/1178562209917612033</t>
  </si>
  <si>
    <t>https://twitter.com/#!/kadirbac2/status/1178562618774175744</t>
  </si>
  <si>
    <t>https://twitter.com/#!/kadirbac2/status/1178562715268341761</t>
  </si>
  <si>
    <t>https://twitter.com/#!/kadirbac2/status/1178562932407504898</t>
  </si>
  <si>
    <t>https://twitter.com/#!/sevimsoylu12/status/1178560798811185152</t>
  </si>
  <si>
    <t>https://twitter.com/#!/sevimsoylu12/status/1178562934412337152</t>
  </si>
  <si>
    <t>https://twitter.com/#!/sevimsoylu12/status/1178560772626092032</t>
  </si>
  <si>
    <t>https://twitter.com/#!/sevimsoylu12/status/1178561665136234496</t>
  </si>
  <si>
    <t>https://twitter.com/#!/busra_rt_/status/1178562205639479296</t>
  </si>
  <si>
    <t>https://twitter.com/#!/busra_rt_/status/1178562293157842944</t>
  </si>
  <si>
    <t>https://twitter.com/#!/busra_rt_/status/1178562941182005248</t>
  </si>
  <si>
    <t>https://twitter.com/#!/cinarrozan/status/1178562950149349376</t>
  </si>
  <si>
    <t>https://twitter.com/#!/murattieniste/status/1178562950577176576</t>
  </si>
  <si>
    <t>https://twitter.com/#!/ataturkcu_laik/status/1178562952808554496</t>
  </si>
  <si>
    <t>https://twitter.com/#!/evladl_osmanll/status/1178562959498461184</t>
  </si>
  <si>
    <t>https://twitter.com/#!/abdulla92982608/status/1178562959603388416</t>
  </si>
  <si>
    <t>https://twitter.com/#!/erhankacay/status/1178562965420810240</t>
  </si>
  <si>
    <t>https://twitter.com/#!/darkelia_/status/1178562973821997056</t>
  </si>
  <si>
    <t>https://twitter.com/#!/omerguler_60/status/1178562984349769729</t>
  </si>
  <si>
    <t>https://twitter.com/#!/_a_akbay_/status/1178562987239624705</t>
  </si>
  <si>
    <t>https://twitter.com/#!/4ceker/status/1178562993182957573</t>
  </si>
  <si>
    <t>https://twitter.com/#!/guneysimsek35/status/1178562995171074048</t>
  </si>
  <si>
    <t>https://twitter.com/#!/23hgrksl/status/1178562998736211968</t>
  </si>
  <si>
    <t>https://twitter.com/#!/istanbull0069/status/1178562998882967552</t>
  </si>
  <si>
    <t>https://twitter.com/#!/huseyingokce_28/status/1178563001298935808</t>
  </si>
  <si>
    <t>https://twitter.com/#!/ba3dcyl8yze1fgr/status/1178563007674228737</t>
  </si>
  <si>
    <t>https://twitter.com/#!/bektasplaton/status/1178563030998761472</t>
  </si>
  <si>
    <t>https://twitter.com/#!/melis___c/status/1178563031904784385</t>
  </si>
  <si>
    <t>https://twitter.com/#!/fidemce/status/1178563036489101313</t>
  </si>
  <si>
    <t>https://twitter.com/#!/s_byrkc/status/1178563043887910912</t>
  </si>
  <si>
    <t>https://twitter.com/#!/tcmmvar/status/1178562429346824193</t>
  </si>
  <si>
    <t>https://twitter.com/#!/sluleci/status/1178563050716176385</t>
  </si>
  <si>
    <t>https://twitter.com/#!/tcmmvar/status/1178561251812745216</t>
  </si>
  <si>
    <t>https://twitter.com/#!/_yko__/status/1178563050896592901</t>
  </si>
  <si>
    <t>https://twitter.com/#!/ekmekveguldpg/status/1178563044617736192</t>
  </si>
  <si>
    <t>https://twitter.com/#!/ekmekveguldpg/status/1178563052716859394</t>
  </si>
  <si>
    <t>https://twitter.com/#!/praetorian_61/status/1178563057397751808</t>
  </si>
  <si>
    <t>https://twitter.com/#!/sevimozaydin/status/1178560718553194497</t>
  </si>
  <si>
    <t>https://twitter.com/#!/sevimozaydin/status/1178563065576603649</t>
  </si>
  <si>
    <t>https://twitter.com/#!/marloooonn/status/1178563067401125888</t>
  </si>
  <si>
    <t>https://twitter.com/#!/nazirekalkangur/status/1178563078105042945</t>
  </si>
  <si>
    <t>https://twitter.com/#!/uzer_/status/1178563078675402752</t>
  </si>
  <si>
    <t>https://twitter.com/#!/dilay60511638/status/1178563084170006528</t>
  </si>
  <si>
    <t>https://twitter.com/#!/akyolreal/status/1178562746608181248</t>
  </si>
  <si>
    <t>https://twitter.com/#!/ozler_gulcan/status/1178563086069960704</t>
  </si>
  <si>
    <t>https://twitter.com/#!/cematakanoguz/status/1178563092944433152</t>
  </si>
  <si>
    <t>https://twitter.com/#!/xoceanmanx/status/1178563093238026241</t>
  </si>
  <si>
    <t>https://twitter.com/#!/ozlemcimenozer/status/1178563071582846976</t>
  </si>
  <si>
    <t>https://twitter.com/#!/ozlemcimenozer/status/1178563093691076608</t>
  </si>
  <si>
    <t>https://twitter.com/#!/andrologistik/status/1178563093791686656</t>
  </si>
  <si>
    <t>https://twitter.com/#!/djsln81/status/1178563100754239488</t>
  </si>
  <si>
    <t>https://twitter.com/#!/kemalefe2010/status/1178563111198105601</t>
  </si>
  <si>
    <t>https://twitter.com/#!/yamanmusa46/status/1178563123533484034</t>
  </si>
  <si>
    <t>https://twitter.com/#!/cetusaa/status/1178563128084385793</t>
  </si>
  <si>
    <t>https://twitter.com/#!/harunkilic52/status/1178563129103540225</t>
  </si>
  <si>
    <t>https://twitter.com/#!/bzkrthly/status/1178563131339153408</t>
  </si>
  <si>
    <t>https://twitter.com/#!/tr_cayci/status/1178563138616201217</t>
  </si>
  <si>
    <t>https://twitter.com/#!/kmldmrtr/status/1178563139346014213</t>
  </si>
  <si>
    <t>https://twitter.com/#!/seyfilim1/status/1178563148082798592</t>
  </si>
  <si>
    <t>https://twitter.com/#!/fatmakayaalp651/status/1178563153795387392</t>
  </si>
  <si>
    <t>https://twitter.com/#!/elisaakcay/status/1178563164927070208</t>
  </si>
  <si>
    <t>https://twitter.com/#!/1furkanhmmt/status/1178563165187125249</t>
  </si>
  <si>
    <t>https://twitter.com/#!/degiseniyok/status/1178563017505681408</t>
  </si>
  <si>
    <t>https://twitter.com/#!/degiseniyok/status/1178563166659371009</t>
  </si>
  <si>
    <t>https://twitter.com/#!/forumpolitika/status/1178563166827110405</t>
  </si>
  <si>
    <t>https://twitter.com/#!/bordomamavits/status/1178559278363402240</t>
  </si>
  <si>
    <t>https://twitter.com/#!/bordomamavits/status/1178559672795746304</t>
  </si>
  <si>
    <t>https://twitter.com/#!/bordomamavits/status/1178559985195917312</t>
  </si>
  <si>
    <t>https://twitter.com/#!/bordomamavits/status/1178563169255657473</t>
  </si>
  <si>
    <t>https://twitter.com/#!/bordomamavits/status/1178562545365458944</t>
  </si>
  <si>
    <t>https://twitter.com/#!/sinan_erkal/status/1178563174926340097</t>
  </si>
  <si>
    <t>https://twitter.com/#!/dnz_sen/status/1178562378180550656</t>
  </si>
  <si>
    <t>https://twitter.com/#!/dnz_sen/status/1178562961893445633</t>
  </si>
  <si>
    <t>https://twitter.com/#!/dnz_sen/status/1178563184967507969</t>
  </si>
  <si>
    <t>https://twitter.com/#!/sahin695/status/1178563186234155008</t>
  </si>
  <si>
    <t>https://twitter.com/#!/nomad_ebr/status/1178563191460245504</t>
  </si>
  <si>
    <t>https://twitter.com/#!/banuguven/status/1178561930119831552</t>
  </si>
  <si>
    <t>https://twitter.com/#!/hayatdevrım/status/1178563192445902848</t>
  </si>
  <si>
    <t>https://twitter.com/#!/maliyekonomi/status/1178563196954824704</t>
  </si>
  <si>
    <t>https://twitter.com/#!/bergutay_kzlkya/status/1178563201467916290</t>
  </si>
  <si>
    <t>https://twitter.com/#!/gldestan4/status/1178563203053297664</t>
  </si>
  <si>
    <t>https://twitter.com/#!/linayildizz/status/1178563192169123840</t>
  </si>
  <si>
    <t>https://twitter.com/#!/linayildizz/status/1178563203799932928</t>
  </si>
  <si>
    <t>https://twitter.com/#!/marineblauuz/status/1178563182052425733</t>
  </si>
  <si>
    <t>https://twitter.com/#!/marineblauuz/status/1178563208552038400</t>
  </si>
  <si>
    <t>https://twitter.com/#!/iinizde11187165/status/1178563212322787328</t>
  </si>
  <si>
    <t>https://twitter.com/#!/bekirazra/status/1178563213018972160</t>
  </si>
  <si>
    <t>https://twitter.com/#!/kosedagzeki/status/1178563223248871424</t>
  </si>
  <si>
    <t>https://twitter.com/#!/bluelab55057547/status/1178563223286665216</t>
  </si>
  <si>
    <t>https://twitter.com/#!/mehmetcelik150/status/1178563088049721344</t>
  </si>
  <si>
    <t>https://twitter.com/#!/mehmetcelik150/status/1178563227720044544</t>
  </si>
  <si>
    <t>https://twitter.com/#!/samiakn22027105/status/1178563237710876672</t>
  </si>
  <si>
    <t>https://twitter.com/#!/kadriyeoztunal/status/1178563249538777089</t>
  </si>
  <si>
    <t>https://twitter.com/#!/abdulsamed1989/status/1178559877112893440</t>
  </si>
  <si>
    <t>https://twitter.com/#!/abdulsamed1989/status/1178563253087211520</t>
  </si>
  <si>
    <t>https://twitter.com/#!/neslihankrdmr26/status/1178563256136470529</t>
  </si>
  <si>
    <t>https://twitter.com/#!/hakanen24367149/status/1178562514868678656</t>
  </si>
  <si>
    <t>https://twitter.com/#!/hakanen24367149/status/1178563256987869184</t>
  </si>
  <si>
    <t>https://twitter.com/#!/1333masa/status/1178563258002882566</t>
  </si>
  <si>
    <t>https://twitter.com/#!/nalihakan/status/1178563258455752706</t>
  </si>
  <si>
    <t>https://twitter.com/#!/blnturker/status/1178562920952803328</t>
  </si>
  <si>
    <t>https://twitter.com/#!/blnturker/status/1178563263300276225</t>
  </si>
  <si>
    <t>https://twitter.com/#!/sabrsever/status/1178563265712013312</t>
  </si>
  <si>
    <t>https://twitter.com/#!/potemkhine/status/1178563267633061888</t>
  </si>
  <si>
    <t>https://twitter.com/#!/emd029/status/1178563268757135360</t>
  </si>
  <si>
    <t>https://twitter.com/#!/nilguntuncerr/status/1178561847261351938</t>
  </si>
  <si>
    <t>https://twitter.com/#!/nilguntuncerr/status/1178563280052346880</t>
  </si>
  <si>
    <t>https://twitter.com/#!/thisisveraa/status/1178563281012826112</t>
  </si>
  <si>
    <t>https://twitter.com/#!/bakannce1/status/1178563281734242304</t>
  </si>
  <si>
    <t>https://twitter.com/#!/ahan38870763/status/1178563286792585218</t>
  </si>
  <si>
    <t>https://twitter.com/#!/betulilhan/status/1178563286972948480</t>
  </si>
  <si>
    <t>https://twitter.com/#!/krandoa50927274/status/1178563287396622336</t>
  </si>
  <si>
    <t>https://twitter.com/#!/ekremerayarda/status/1178563300856156161</t>
  </si>
  <si>
    <t>https://twitter.com/#!/orhangozelle/status/1178563303121051649</t>
  </si>
  <si>
    <t>https://twitter.com/#!/nadjafiliz/status/1178563306921086977</t>
  </si>
  <si>
    <t>https://twitter.com/#!/burakoksuz/status/1178563308045111296</t>
  </si>
  <si>
    <t>https://twitter.com/#!/gltengrbz4/status/1178563311367008257</t>
  </si>
  <si>
    <t>https://twitter.com/#!/saygun75/status/1178563322964250624</t>
  </si>
  <si>
    <t>https://twitter.com/#!/sesenene/status/1178563330845347840</t>
  </si>
  <si>
    <t>https://twitter.com/#!/zafer84/status/1178563334511190016</t>
  </si>
  <si>
    <t>https://twitter.com/#!/habercomsosyal/status/1178563335886909440</t>
  </si>
  <si>
    <t>https://twitter.com/#!/ephesusefe35/status/1178563336113397760</t>
  </si>
  <si>
    <t>https://twitter.com/#!/kurtu04/status/1178563346087518210</t>
  </si>
  <si>
    <t>https://twitter.com/#!/aketen1/status/1178563349669466112</t>
  </si>
  <si>
    <t>https://twitter.com/#!/bahri_kaptan/status/1178563363258933248</t>
  </si>
  <si>
    <t>https://twitter.com/#!/karabay_gulay/status/1178563368199868416</t>
  </si>
  <si>
    <t>https://twitter.com/#!/eminekaldirim/status/1178563378597502976</t>
  </si>
  <si>
    <t>https://twitter.com/#!/nolcakbulkenin1/status/1178563385195159552</t>
  </si>
  <si>
    <t>https://twitter.com/#!/hnmeda/status/1178563393873203201</t>
  </si>
  <si>
    <t>https://twitter.com/#!/zeynepeksi64/status/1178563399543902208</t>
  </si>
  <si>
    <t>https://twitter.com/#!/vzxky_849/status/1178563401460486144</t>
  </si>
  <si>
    <t>https://twitter.com/#!/konyaparsanali/status/1178563406447685633</t>
  </si>
  <si>
    <t>https://twitter.com/#!/ahmet_ahmedoglu/status/1178563409643749376</t>
  </si>
  <si>
    <t>https://twitter.com/#!/metinguner46/status/1178563392925310976</t>
  </si>
  <si>
    <t>https://twitter.com/#!/metinguner46/status/1178563415322877952</t>
  </si>
  <si>
    <t>https://twitter.com/#!/didemaydemir1/status/1178563424688717825</t>
  </si>
  <si>
    <t>https://twitter.com/#!/eneseaytas/status/1178563427880624130</t>
  </si>
  <si>
    <t>https://twitter.com/#!/eneseaytas/status/1178562862324895744</t>
  </si>
  <si>
    <t>https://twitter.com/#!/eneseaytas/status/1178562874349891584</t>
  </si>
  <si>
    <t>https://twitter.com/#!/sino_dinoo/status/1178563429738659840</t>
  </si>
  <si>
    <t>https://twitter.com/#!/sino_dinoo/status/1178562937008644097</t>
  </si>
  <si>
    <t>https://twitter.com/#!/sino_dinoo/status/1178563201191071745</t>
  </si>
  <si>
    <t>https://twitter.com/#!/sino_dinoo/status/1178563255402471424</t>
  </si>
  <si>
    <t>https://twitter.com/#!/sinnerdarwish/status/1178563438605471745</t>
  </si>
  <si>
    <t>https://twitter.com/#!/razentak/status/1178563459967078400</t>
  </si>
  <si>
    <t>https://twitter.com/#!/nslhnnats/status/1178563462328397824</t>
  </si>
  <si>
    <t>https://twitter.com/#!/demirturk1940/status/1178563462450024459</t>
  </si>
  <si>
    <t>https://twitter.com/#!/avokado200/status/1178559026554163200</t>
  </si>
  <si>
    <t>https://twitter.com/#!/avokado200/status/1178559058187620352</t>
  </si>
  <si>
    <t>https://twitter.com/#!/avokado200/status/1178559083261116416</t>
  </si>
  <si>
    <t>https://twitter.com/#!/avokado200/status/1178559938559463426</t>
  </si>
  <si>
    <t>https://twitter.com/#!/avokado200/status/1178563463901253632</t>
  </si>
  <si>
    <t>https://twitter.com/#!/apan12264405/status/1178562309041590272</t>
  </si>
  <si>
    <t>https://twitter.com/#!/apan12264405/status/1178563468707979265</t>
  </si>
  <si>
    <t>https://twitter.com/#!/mesut_karaaytu/status/1178563453121892353</t>
  </si>
  <si>
    <t>https://twitter.com/#!/mesut_karaaytu/status/1178563469769105408</t>
  </si>
  <si>
    <t>https://twitter.com/#!/imuratramizoglu/status/1178563498852454402</t>
  </si>
  <si>
    <t>https://twitter.com/#!/berna_sayan/status/1178563498965684224</t>
  </si>
  <si>
    <t>https://twitter.com/#!/emrekayr6/status/1178561710917066753</t>
  </si>
  <si>
    <t>https://twitter.com/#!/emrekayr6/status/1178563446255828992</t>
  </si>
  <si>
    <t>https://twitter.com/#!/emrekayr6/status/1178563499343142914</t>
  </si>
  <si>
    <t>https://twitter.com/#!/mayaayse1/status/1178561085231775744</t>
  </si>
  <si>
    <t>https://twitter.com/#!/mayaayse1/status/1178563505043251200</t>
  </si>
  <si>
    <t>https://twitter.com/#!/risaleterapisi/status/1178563516229246976</t>
  </si>
  <si>
    <t>https://twitter.com/#!/beratcakir2012/status/1178563516455890944</t>
  </si>
  <si>
    <t>https://twitter.com/#!/eyt_ts/status/1178563534554374144</t>
  </si>
  <si>
    <t>https://twitter.com/#!/kabikavseyn/status/1178562998178402305</t>
  </si>
  <si>
    <t>https://twitter.com/#!/kabikavseyn/status/1178563538840948736</t>
  </si>
  <si>
    <t>https://twitter.com/#!/kamilari/status/1178563541508526080</t>
  </si>
  <si>
    <t>https://twitter.com/#!/dertlikarinca41/status/1178563554632503296</t>
  </si>
  <si>
    <t>https://twitter.com/#!/selahattinbal17/status/1178563558239588355</t>
  </si>
  <si>
    <t>https://twitter.com/#!/cahidekonca/status/1178563564052844545</t>
  </si>
  <si>
    <t>https://twitter.com/#!/fehmiersan/status/1178563567777468416</t>
  </si>
  <si>
    <t>https://twitter.com/#!/rayifoglu/status/1178563569945890816</t>
  </si>
  <si>
    <t>https://twitter.com/#!/kalemdar/status/1178563367495258112</t>
  </si>
  <si>
    <t>https://twitter.com/#!/kalemdar/status/1178563578732744704</t>
  </si>
  <si>
    <t>https://twitter.com/#!/enol45685162/status/1178563590665715713</t>
  </si>
  <si>
    <t>https://twitter.com/#!/ivedihabercom/status/1178563592691605504</t>
  </si>
  <si>
    <t>https://twitter.com/#!/olcul18327800/status/1178563605446496257</t>
  </si>
  <si>
    <t>https://twitter.com/#!/halildisli95/status/1178563610433540097</t>
  </si>
  <si>
    <t>https://twitter.com/#!/nurtenkarademi2/status/1178563616318087173</t>
  </si>
  <si>
    <t>https://twitter.com/#!/trbeyi01/status/1178563625130303488</t>
  </si>
  <si>
    <t>https://twitter.com/#!/delilertag/status/1178563630817845248</t>
  </si>
  <si>
    <t>https://twitter.com/#!/dilekdy/status/1178563634513027081</t>
  </si>
  <si>
    <t>https://twitter.com/#!/eminezade/status/1178563650241617920</t>
  </si>
  <si>
    <t>https://twitter.com/#!/lp27177663/status/1178563668369428480</t>
  </si>
  <si>
    <t>https://twitter.com/#!/_59tr/status/1178563673847209984</t>
  </si>
  <si>
    <t>https://twitter.com/#!/esriiko/status/1178563673952051205</t>
  </si>
  <si>
    <t>https://twitter.com/#!/kerimakkis/status/1178563674979684353</t>
  </si>
  <si>
    <t>https://twitter.com/#!/dekorasyonx/status/1178563680260280321</t>
  </si>
  <si>
    <t>https://twitter.com/#!/hikmetceyhan21/status/1178563692440559617</t>
  </si>
  <si>
    <t>https://twitter.com/#!/glinkksal1/status/1178563684731441153</t>
  </si>
  <si>
    <t>https://twitter.com/#!/glinkksal1/status/1178563692692217856</t>
  </si>
  <si>
    <t>https://twitter.com/#!/emircankaptan99/status/1178563697947615232</t>
  </si>
  <si>
    <t>https://twitter.com/#!/sevgisahin85/status/1178563709242871808</t>
  </si>
  <si>
    <t>https://twitter.com/#!/muslumeg1/status/1178563709272236032</t>
  </si>
  <si>
    <t>https://twitter.com/#!/aduman1968/status/1178560199097016320</t>
  </si>
  <si>
    <t>https://twitter.com/#!/aduman1968/status/1178563716796866561</t>
  </si>
  <si>
    <t>https://twitter.com/#!/butuner_ozgur/status/1178563719678312452</t>
  </si>
  <si>
    <t>https://twitter.com/#!/nuriengin55/status/1178563729073553409</t>
  </si>
  <si>
    <t>https://twitter.com/#!/hesap19698842/status/1178563705757405185</t>
  </si>
  <si>
    <t>https://twitter.com/#!/hesap19698842/status/1178563731741188097</t>
  </si>
  <si>
    <t>https://twitter.com/#!/lmaz_gulgun/status/1178563732030537728</t>
  </si>
  <si>
    <t>https://twitter.com/#!/oi0025/status/1178563735130198016</t>
  </si>
  <si>
    <t>https://twitter.com/#!/gercekgundem/status/1178563743023865856</t>
  </si>
  <si>
    <t>https://twitter.com/#!/ulasguler/status/1178563744340815873</t>
  </si>
  <si>
    <t>https://twitter.com/#!/fatmagne1841/status/1178561122326188032</t>
  </si>
  <si>
    <t>https://twitter.com/#!/fatmagne1841/status/1178563768307109890</t>
  </si>
  <si>
    <t>https://twitter.com/#!/fatmagne1841/status/1178561790650834945</t>
  </si>
  <si>
    <t>https://twitter.com/#!/hkranl/status/1178563771054350336</t>
  </si>
  <si>
    <t>https://twitter.com/#!/sevincaydin1995/status/1178561361099575296</t>
  </si>
  <si>
    <t>https://twitter.com/#!/sevincaydin1995/status/1178561905323073536</t>
  </si>
  <si>
    <t>https://twitter.com/#!/sevincaydin1995/status/1178563773734490112</t>
  </si>
  <si>
    <t>https://twitter.com/#!/bediiercantekin/status/1178563784010604544</t>
  </si>
  <si>
    <t>https://twitter.com/#!/bediiercantekin/status/1178560570783653893</t>
  </si>
  <si>
    <t>https://twitter.com/#!/black64348287/status/1178563784807460864</t>
  </si>
  <si>
    <t>https://twitter.com/#!/cansuyum_k/status/1178563801399975937</t>
  </si>
  <si>
    <t>https://twitter.com/#!/nezih86094021/status/1178563817107857408</t>
  </si>
  <si>
    <t>https://twitter.com/#!/leptirss/status/1178563818554826753</t>
  </si>
  <si>
    <t>https://twitter.com/#!/gurbuzhusmen/status/1178563819045609473</t>
  </si>
  <si>
    <t>https://twitter.com/#!/sufleecik/status/1178563819867648000</t>
  </si>
  <si>
    <t>https://twitter.com/#!/un_unsal/status/1178563400529514496</t>
  </si>
  <si>
    <t>https://twitter.com/#!/un_unsal/status/1178563822526898176</t>
  </si>
  <si>
    <t>https://twitter.com/#!/akutayselami/status/1178563828466016256</t>
  </si>
  <si>
    <t>https://twitter.com/#!/rt_karagoz/status/1178560479427469312</t>
  </si>
  <si>
    <t>https://twitter.com/#!/rt_karagoz/status/1178561308599435264</t>
  </si>
  <si>
    <t>https://twitter.com/#!/rt_karagoz/status/1178563474135408642</t>
  </si>
  <si>
    <t>https://twitter.com/#!/rt_karagoz/status/1178563830009479169</t>
  </si>
  <si>
    <t>https://twitter.com/#!/sadıozdemır/status/1178563782450307072</t>
  </si>
  <si>
    <t>https://twitter.com/#!/sadıozdemır/status/1178563804575207424</t>
  </si>
  <si>
    <t>https://twitter.com/#!/sadıozdemır/status/1178563839601905665</t>
  </si>
  <si>
    <t>https://twitter.com/#!/kemalse93278913/status/1178563842290388992</t>
  </si>
  <si>
    <t>https://twitter.com/#!/okancanligil/status/1178563842827313152</t>
  </si>
  <si>
    <t>https://twitter.com/#!/metingu13013588/status/1178563845092253696</t>
  </si>
  <si>
    <t>https://twitter.com/#!/rachidamalak41/status/1178563851610144768</t>
  </si>
  <si>
    <t>https://twitter.com/#!/rachidamalak41/status/1178563097843392514</t>
  </si>
  <si>
    <t>https://twitter.com/#!/phosphenesm/status/1178563853501771776</t>
  </si>
  <si>
    <t>https://twitter.com/#!/7_akir/status/1178563856722997248</t>
  </si>
  <si>
    <t>https://twitter.com/#!/sayarbilgi01/status/1178563857209548801</t>
  </si>
  <si>
    <t>https://twitter.com/#!/3asliyehukuk/status/1178563865287823360</t>
  </si>
  <si>
    <t>https://twitter.com/#!/parolanuh/status/1178563877463875584</t>
  </si>
  <si>
    <t>https://twitter.com/#!/gazetegunboyu/status/1178563878357258240</t>
  </si>
  <si>
    <t>https://twitter.com/#!/qorkew/status/1178563880169218049</t>
  </si>
  <si>
    <t>https://twitter.com/#!/filizyalnkaya4/status/1178563884044767232</t>
  </si>
  <si>
    <t>https://twitter.com/#!/ie_korkmaz/status/1178563886238306305</t>
  </si>
  <si>
    <t>https://twitter.com/#!/onur38589297/status/1178563893855170560</t>
  </si>
  <si>
    <t>https://twitter.com/#!/huseyinuctepe/status/1178563896715689985</t>
  </si>
  <si>
    <t>https://twitter.com/#!/dusunduren_deli/status/1178559725090283520</t>
  </si>
  <si>
    <t>https://twitter.com/#!/orhan54hendek/status/1178563899664326659</t>
  </si>
  <si>
    <t>https://twitter.com/#!/alim_unsal/status/1178563904940756992</t>
  </si>
  <si>
    <t>https://twitter.com/#!/pervinsomer/status/1178563907163742208</t>
  </si>
  <si>
    <t>https://twitter.com/#!/cansaricoban/status/1178563908094894081</t>
  </si>
  <si>
    <t>https://twitter.com/#!/nisaayss/status/1178563909051174912</t>
  </si>
  <si>
    <t>https://twitter.com/#!/adiltopuz/status/1178563909646721024</t>
  </si>
  <si>
    <t>https://twitter.com/#!/mehmet_d3/status/1178563909650980864</t>
  </si>
  <si>
    <t>https://twitter.com/#!/ysfaydmr/status/1178563913409015808</t>
  </si>
  <si>
    <t>https://twitter.com/#!/veysibicer/status/1178563916605136896</t>
  </si>
  <si>
    <t>https://twitter.com/#!/polatef64170971/status/1178563918542888963</t>
  </si>
  <si>
    <t>https://twitter.com/#!/aksubora/status/1178563909432856577</t>
  </si>
  <si>
    <t>https://twitter.com/#!/aksubora/status/1178563922380644352</t>
  </si>
  <si>
    <t>https://twitter.com/#!/linamustii/status/1178563924108681218</t>
  </si>
  <si>
    <t>https://twitter.com/#!/gkmnbs/status/1178563933495611393</t>
  </si>
  <si>
    <t>https://twitter.com/#!/akaberuhu2/status/1178563933839515648</t>
  </si>
  <si>
    <t>https://twitter.com/#!/gokcenayperi/status/1178563939363360768</t>
  </si>
  <si>
    <t>https://twitter.com/#!/cavitay/status/1178563910099709952</t>
  </si>
  <si>
    <t>https://twitter.com/#!/cavitay/status/1178563940856586240</t>
  </si>
  <si>
    <t>https://twitter.com/#!/e_ulukaya1907/status/1178563946854400000</t>
  </si>
  <si>
    <t>https://twitter.com/#!/avcilarhabermer/status/1178563958841778177</t>
  </si>
  <si>
    <t>https://twitter.com/#!/denizaltunays/status/1178563188524236800</t>
  </si>
  <si>
    <t>https://twitter.com/#!/denizaltunays/status/1178563244472098816</t>
  </si>
  <si>
    <t>https://twitter.com/#!/denizaltunays/status/1178563967536553984</t>
  </si>
  <si>
    <t>https://twitter.com/#!/kristalsabah/status/1178561403935965184</t>
  </si>
  <si>
    <t>https://twitter.com/#!/kristalsabah/status/1178563967582638080</t>
  </si>
  <si>
    <t>https://twitter.com/#!/cupcucuk/status/1178563974616489985</t>
  </si>
  <si>
    <t>https://twitter.com/#!/aynurozturks/status/1178563977623851008</t>
  </si>
  <si>
    <t>https://twitter.com/#!/albina_46_19y/status/1178563978085195776</t>
  </si>
  <si>
    <t>https://twitter.com/#!/humpheryvanwe/status/1178563978701750272</t>
  </si>
  <si>
    <t>https://twitter.com/#!/ksoslff/status/1178563979234496512</t>
  </si>
  <si>
    <t>https://twitter.com/#!/ertan080808/status/1178561345647792128</t>
  </si>
  <si>
    <t>https://twitter.com/#!/ichbinbori/status/1178563980941565953</t>
  </si>
  <si>
    <t>https://twitter.com/#!/vatan5151/status/1178563997047635973</t>
  </si>
  <si>
    <t>https://twitter.com/#!/dsyvx/status/1178564001850150912</t>
  </si>
  <si>
    <t>https://twitter.com/#!/kasif0781/status/1178564003196493824</t>
  </si>
  <si>
    <t>https://twitter.com/#!/ceydabirsu/status/1178563572391120896</t>
  </si>
  <si>
    <t>https://twitter.com/#!/ceydabirsu/status/1178564004094119937</t>
  </si>
  <si>
    <t>https://twitter.com/#!/ylmaznacizyol/status/1178562832138428416</t>
  </si>
  <si>
    <t>https://twitter.com/#!/ylmaznacizyol/status/1178564006660980736</t>
  </si>
  <si>
    <t>https://twitter.com/#!/elaldisakine/status/1178563857687728128</t>
  </si>
  <si>
    <t>https://twitter.com/#!/elaldisakine/status/1178564010184237057</t>
  </si>
  <si>
    <t>https://twitter.com/#!/bahtiyarmuhacir/status/1178564017218043905</t>
  </si>
  <si>
    <t>https://twitter.com/#!/arzuhan81_38/status/1178564018853875714</t>
  </si>
  <si>
    <t>https://twitter.com/#!/okunduugibi/status/1178564019105533952</t>
  </si>
  <si>
    <t>https://twitter.com/#!/yirmidorttv/status/1178559382096793600</t>
  </si>
  <si>
    <t>https://twitter.com/#!/yirmidorttv/status/1178563075785379840</t>
  </si>
  <si>
    <t>https://twitter.com/#!/ahmeth03/status/1178564026516873217</t>
  </si>
  <si>
    <t>https://twitter.com/#!/s_nci/status/1178564018665078785</t>
  </si>
  <si>
    <t>https://twitter.com/#!/s_nci/status/1178564033198379009</t>
  </si>
  <si>
    <t>https://twitter.com/#!/muratkartal1806/status/1178564037988245504</t>
  </si>
  <si>
    <t>https://twitter.com/#!/mkozturk/status/1178564048000040960</t>
  </si>
  <si>
    <t>https://twitter.com/#!/tomrishan4/status/1178564049572941825</t>
  </si>
  <si>
    <t>https://twitter.com/#!/helalmermi/status/1178562339391586304</t>
  </si>
  <si>
    <t>https://twitter.com/#!/helalmermi/status/1178564051804270593</t>
  </si>
  <si>
    <t>https://twitter.com/#!/mujde_isil/status/1178564052487983104</t>
  </si>
  <si>
    <t>https://twitter.com/#!/karamandan_com/status/1178564055814082560</t>
  </si>
  <si>
    <t>https://twitter.com/#!/umittseeen/status/1178564067067334656</t>
  </si>
  <si>
    <t>https://twitter.com/#!/savasunludogan/status/1178564067558137857</t>
  </si>
  <si>
    <t>https://twitter.com/#!/seckinerim/status/1178564074747113472</t>
  </si>
  <si>
    <t>https://twitter.com/#!/antepsonnokta/status/1178564079146938368</t>
  </si>
  <si>
    <t>https://twitter.com/#!/tatamzl/status/1178564097937465344</t>
  </si>
  <si>
    <t>https://twitter.com/#!/rtseyirci/status/1178564080736452608</t>
  </si>
  <si>
    <t>https://twitter.com/#!/rtseyirci/status/1178564102630891521</t>
  </si>
  <si>
    <t>https://twitter.com/#!/samta85589888/status/1178564104870662144</t>
  </si>
  <si>
    <t>https://twitter.com/#!/fausdust/status/1178564106896453638</t>
  </si>
  <si>
    <t>https://twitter.com/#!/eisnnsie/status/1178564109425659904</t>
  </si>
  <si>
    <t>https://twitter.com/#!/ata_ca/status/1178564111396945920</t>
  </si>
  <si>
    <t>https://twitter.com/#!/ata_ca/status/1178560671673438208</t>
  </si>
  <si>
    <t>https://twitter.com/#!/ata_ca/status/1178561507539464192</t>
  </si>
  <si>
    <t>https://twitter.com/#!/ata_ca/status/1178563178025893888</t>
  </si>
  <si>
    <t>https://twitter.com/#!/hcokorekler/status/1178560703545958400</t>
  </si>
  <si>
    <t>https://twitter.com/#!/hcokorekler/status/1178564112613335053</t>
  </si>
  <si>
    <t>https://twitter.com/#!/onrsy/status/1178564114421039104</t>
  </si>
  <si>
    <t>https://twitter.com/#!/gultekin209/status/1178564117713567744</t>
  </si>
  <si>
    <t>https://twitter.com/#!/sleyman46097732/status/1178563449913315328</t>
  </si>
  <si>
    <t>https://twitter.com/#!/sleyman46097732/status/1178563940231593984</t>
  </si>
  <si>
    <t>https://twitter.com/#!/sleyman46097732/status/1178564118229520394</t>
  </si>
  <si>
    <t>https://twitter.com/#!/hencerisen/status/1178564124177027072</t>
  </si>
  <si>
    <t>https://twitter.com/#!/erdcankaya/status/1178564125305294849</t>
  </si>
  <si>
    <t>https://twitter.com/#!/sairim_1_1/status/1178564128044191745</t>
  </si>
  <si>
    <t>https://twitter.com/#!/dolumetrobus/status/1178563286498975744</t>
  </si>
  <si>
    <t>https://twitter.com/#!/suratsiz8/status/1178564128337731585</t>
  </si>
  <si>
    <t>https://twitter.com/#!/muallayldz6/status/1178564113401876480</t>
  </si>
  <si>
    <t>https://twitter.com/#!/muallayldz6/status/1178564134109138944</t>
  </si>
  <si>
    <t>https://twitter.com/#!/fundakorkmaz75/status/1178563903929933825</t>
  </si>
  <si>
    <t>https://twitter.com/#!/fundakorkmaz75/status/1178563923580243968</t>
  </si>
  <si>
    <t>https://twitter.com/#!/fundakorkmaz75/status/1178564134453104640</t>
  </si>
  <si>
    <t>https://twitter.com/#!/drgulperi/status/1178564136009158656</t>
  </si>
  <si>
    <t>https://twitter.com/#!/drgulperi/status/1178562149263826945</t>
  </si>
  <si>
    <t>https://twitter.com/#!/drgulperi/status/1178562485391110144</t>
  </si>
  <si>
    <t>https://twitter.com/#!/drgulperi/status/1178562820432171008</t>
  </si>
  <si>
    <t>https://twitter.com/#!/mtepe63/status/1178562806838386688</t>
  </si>
  <si>
    <t>https://twitter.com/#!/mustafaımat4/status/1178564136638263297</t>
  </si>
  <si>
    <t>https://twitter.com/#!/bircan8002/status/1178564142019547137</t>
  </si>
  <si>
    <t>https://twitter.com/#!/aylakinsann/status/1178564142472581120</t>
  </si>
  <si>
    <t>https://twitter.com/#!/aysuklknmnp/status/1178564143361777665</t>
  </si>
  <si>
    <t>https://twitter.com/#!/ogzhnyel/status/1178564151062519808</t>
  </si>
  <si>
    <t>https://twitter.com/#!/hayatikarakurt9/status/1178564153994334210</t>
  </si>
  <si>
    <t>https://twitter.com/#!/gzkyum/status/1178564156141821953</t>
  </si>
  <si>
    <t>https://twitter.com/#!/rtabuzer/status/1178564168380829696</t>
  </si>
  <si>
    <t>https://twitter.com/#!/selin_21081992/status/1178564168905039879</t>
  </si>
  <si>
    <t>https://twitter.com/#!/davuttmr/status/1178562648696328193</t>
  </si>
  <si>
    <t>https://twitter.com/#!/davuttmr/status/1178563637277007872</t>
  </si>
  <si>
    <t>https://twitter.com/#!/davuttmr/status/1178563466388488194</t>
  </si>
  <si>
    <t>https://twitter.com/#!/davuttmr/status/1178563749692792832</t>
  </si>
  <si>
    <t>https://twitter.com/#!/davuttmr/status/1178564178119925761</t>
  </si>
  <si>
    <t>https://twitter.com/#!/selcukors2/status/1178563778352422912</t>
  </si>
  <si>
    <t>https://twitter.com/#!/manolyaak_/status/1178564178170335232</t>
  </si>
  <si>
    <t>https://twitter.com/#!/senolyilmaztr/status/1178564179839635456</t>
  </si>
  <si>
    <t>https://twitter.com/#!/kayaleyla1/status/1178564186433032192</t>
  </si>
  <si>
    <t>https://twitter.com/#!/liderrte34/status/1178564191390752769</t>
  </si>
  <si>
    <t>https://twitter.com/#!/recaifbiznik/status/1178564193018159104</t>
  </si>
  <si>
    <t>https://twitter.com/#!/eqjbd7v4vj5xpgq/status/1178564196964978688</t>
  </si>
  <si>
    <t>https://twitter.com/#!/cizmesizmehmet/status/1178564205366140931</t>
  </si>
  <si>
    <t>https://twitter.com/#!/sirvanakbas/status/1178564206523760640</t>
  </si>
  <si>
    <t>https://twitter.com/#!/muharremcem55/status/1178563459828584448</t>
  </si>
  <si>
    <t>https://twitter.com/#!/demsultan/status/1178564207266140160</t>
  </si>
  <si>
    <t>https://twitter.com/#!/erkan_m_utku/status/1178564213935095809</t>
  </si>
  <si>
    <t>https://twitter.com/#!/nurcanyldrm16/status/1178564222063652864</t>
  </si>
  <si>
    <t>https://twitter.com/#!/sercncim/status/1178561710740971520</t>
  </si>
  <si>
    <t>https://twitter.com/#!/sercncim/status/1178562549949849600</t>
  </si>
  <si>
    <t>https://twitter.com/#!/sercncim/status/1178562635102670848</t>
  </si>
  <si>
    <t>https://twitter.com/#!/sercncim/status/1178562647559720965</t>
  </si>
  <si>
    <t>https://twitter.com/#!/sercncim/status/1178562674109628417</t>
  </si>
  <si>
    <t>https://twitter.com/#!/sercncim/status/1178562696473694208</t>
  </si>
  <si>
    <t>https://twitter.com/#!/sercncim/status/1178562743877722113</t>
  </si>
  <si>
    <t>https://twitter.com/#!/sercncim/status/1178562822806151168</t>
  </si>
  <si>
    <t>https://twitter.com/#!/sercncim/status/1178562877470466048</t>
  </si>
  <si>
    <t>https://twitter.com/#!/sercncim/status/1178562927596621825</t>
  </si>
  <si>
    <t>https://twitter.com/#!/sercncim/status/1178562959657914368</t>
  </si>
  <si>
    <t>https://twitter.com/#!/sercncim/status/1178563005564542976</t>
  </si>
  <si>
    <t>https://twitter.com/#!/sercncim/status/1178563100963983360</t>
  </si>
  <si>
    <t>https://twitter.com/#!/sercncim/status/1178563118701649920</t>
  </si>
  <si>
    <t>https://twitter.com/#!/sercncim/status/1178563155749937154</t>
  </si>
  <si>
    <t>https://twitter.com/#!/sercncim/status/1178563199324606464</t>
  </si>
  <si>
    <t>https://twitter.com/#!/sercncim/status/1178563226180689920</t>
  </si>
  <si>
    <t>https://twitter.com/#!/sercncim/status/1178563734656172032</t>
  </si>
  <si>
    <t>https://twitter.com/#!/sercncim/status/1178563786397147137</t>
  </si>
  <si>
    <t>https://twitter.com/#!/sercncim/status/1178563807054090240</t>
  </si>
  <si>
    <t>https://twitter.com/#!/sercncim/status/1178564224290820096</t>
  </si>
  <si>
    <t>https://twitter.com/#!/arikamil/status/1178564234948567040</t>
  </si>
  <si>
    <t>https://twitter.com/#!/arikamil/status/1178564125854703617</t>
  </si>
  <si>
    <t>https://twitter.com/#!/cevdetugurtepe/status/1178564237007953921</t>
  </si>
  <si>
    <t>https://twitter.com/#!/atamozlu/status/1178564240522784770</t>
  </si>
  <si>
    <t>https://twitter.com/#!/celal2023/status/1178564241994997760</t>
  </si>
  <si>
    <t>https://twitter.com/#!/kelesoglumemo/status/1178564246088667136</t>
  </si>
  <si>
    <t>https://twitter.com/#!/bertandanisogl/status/1178564250715004929</t>
  </si>
  <si>
    <t>https://twitter.com/#!/mrg725/status/1178564254921871361</t>
  </si>
  <si>
    <t>https://twitter.com/#!/kedimuezza/status/1178564259892072448</t>
  </si>
  <si>
    <t>https://twitter.com/#!/kafkuru/status/1178564267370569728</t>
  </si>
  <si>
    <t>https://twitter.com/#!/devehac/status/1178564267592835074</t>
  </si>
  <si>
    <t>https://twitter.com/#!/devehac/status/1178563776649613312</t>
  </si>
  <si>
    <t>https://twitter.com/#!/zeynepsarac/status/1178564268352065536</t>
  </si>
  <si>
    <t>https://twitter.com/#!/nuri_pekin/status/1178564004538703873</t>
  </si>
  <si>
    <t>https://twitter.com/#!/nuri_pekin/status/1178564269501227010</t>
  </si>
  <si>
    <t>https://twitter.com/#!/avkalicicek/status/1178564269614518273</t>
  </si>
  <si>
    <t>https://twitter.com/#!/altanomur/status/1178564279768961024</t>
  </si>
  <si>
    <t>https://twitter.com/#!/ayeahnaykut1/status/1178564283963191296</t>
  </si>
  <si>
    <t>https://twitter.com/#!/ıskenderylmazer/status/1178564291760402437</t>
  </si>
  <si>
    <t>https://twitter.com/#!/aksugebru/status/1178559032736518145</t>
  </si>
  <si>
    <t>https://twitter.com/#!/hilallozdogan/status/1178562565661696001</t>
  </si>
  <si>
    <t>https://twitter.com/#!/mehmettitiz/status/1178562630174334976</t>
  </si>
  <si>
    <t>https://twitter.com/#!/meralpamukk/status/1178562869971042305</t>
  </si>
  <si>
    <t>https://twitter.com/#!/essim_/status/1178561052524601344</t>
  </si>
  <si>
    <t>https://twitter.com/#!/aksugebru/status/1178559047731220480</t>
  </si>
  <si>
    <t>https://twitter.com/#!/hilallozdogan/status/1178562768724779008</t>
  </si>
  <si>
    <t>https://twitter.com/#!/hilallozdogan/status/1178563225685827589</t>
  </si>
  <si>
    <t>https://twitter.com/#!/hilallozdogan/status/1178563325615063042</t>
  </si>
  <si>
    <t>https://twitter.com/#!/mehmettitiz/status/1178560075721560064</t>
  </si>
  <si>
    <t>https://twitter.com/#!/hilallozdogan/status/1178563407110459392</t>
  </si>
  <si>
    <t>https://twitter.com/#!/mehmettitiz/status/1178559190815723520</t>
  </si>
  <si>
    <t>https://twitter.com/#!/aksugebru/status/1178563966450257920</t>
  </si>
  <si>
    <t>https://twitter.com/#!/hilallozdogan/status/1178563499380936704</t>
  </si>
  <si>
    <t>https://twitter.com/#!/elcnerdinc/status/1178563929171214336</t>
  </si>
  <si>
    <t>https://twitter.com/#!/hilallozdogan/status/1178563741933346816</t>
  </si>
  <si>
    <t>https://twitter.com/#!/mehmettitiz/status/1178560039898042368</t>
  </si>
  <si>
    <t>https://twitter.com/#!/meralpamukk/status/1178560699687145472</t>
  </si>
  <si>
    <t>https://twitter.com/#!/hilallozdogan/status/1178563950683799552</t>
  </si>
  <si>
    <t>https://twitter.com/#!/mehmettitiz/status/1178560119006781441</t>
  </si>
  <si>
    <t>https://twitter.com/#!/mehmettitiz/status/1178560140007612416</t>
  </si>
  <si>
    <t>https://twitter.com/#!/hilallozdogan/status/1178562375693283328</t>
  </si>
  <si>
    <t>https://twitter.com/#!/hilallozdogan/status/1178564073220399104</t>
  </si>
  <si>
    <t>https://twitter.com/#!/ozdemir1memin/status/1178560757086244865</t>
  </si>
  <si>
    <t>https://twitter.com/#!/mehmettitiz/status/1178559064877551616</t>
  </si>
  <si>
    <t>https://twitter.com/#!/mehmettitiz/status/1178559963112845313</t>
  </si>
  <si>
    <t>https://twitter.com/#!/hilallozdogan/status/1178562591142109187</t>
  </si>
  <si>
    <t>https://twitter.com/#!/hilallozdogan/status/1178564113229856768</t>
  </si>
  <si>
    <t>https://twitter.com/#!/hilallozdogan/status/1178564121656205312</t>
  </si>
  <si>
    <t>https://twitter.com/#!/ozdemir1memin/status/1178560691847995393</t>
  </si>
  <si>
    <t>https://twitter.com/#!/mehmettitiz/status/1178559093629444097</t>
  </si>
  <si>
    <t>https://twitter.com/#!/mehmettitiz/status/1178559261271568384</t>
  </si>
  <si>
    <t>https://twitter.com/#!/meralpamukk/status/1178559981244813312</t>
  </si>
  <si>
    <t>https://twitter.com/#!/meralpamukk/status/1178560042364280832</t>
  </si>
  <si>
    <t>https://twitter.com/#!/meralpamukk/status/1178562747233181697</t>
  </si>
  <si>
    <t>https://twitter.com/#!/aksugebru/status/1178563874297143297</t>
  </si>
  <si>
    <t>https://twitter.com/#!/hilallozdogan/status/1178562407028969472</t>
  </si>
  <si>
    <t>https://twitter.com/#!/hilallozdogan/status/1178563472902283265</t>
  </si>
  <si>
    <t>https://twitter.com/#!/hilallozdogan/status/1178563559564943360</t>
  </si>
  <si>
    <t>https://twitter.com/#!/hilallozdogan/status/1178564152249536513</t>
  </si>
  <si>
    <t>https://twitter.com/#!/hilallozdogan/status/1178564207060631553</t>
  </si>
  <si>
    <t>https://twitter.com/#!/tulayisk65/status/1178564084045897733</t>
  </si>
  <si>
    <t>https://twitter.com/#!/tulayisk65/status/1178564292259528704</t>
  </si>
  <si>
    <t>https://twitter.com/#!/whitepinetr/status/1178564293605900290</t>
  </si>
  <si>
    <t>https://twitter.com/#!/lilcinpolat/status/1178564295891787776</t>
  </si>
  <si>
    <t>https://twitter.com/#!/trk_2010/status/1178564299893198848</t>
  </si>
  <si>
    <t>https://twitter.com/#!/alicanselin10/status/1178564301252108289</t>
  </si>
  <si>
    <t>https://twitter.com/#!/kurt_saim/status/1178564310920040449</t>
  </si>
  <si>
    <t>https://twitter.com/#!/nrdncnbl/status/1178559255672233984</t>
  </si>
  <si>
    <t>https://twitter.com/#!/nrdncnbl/status/1178560911205949440</t>
  </si>
  <si>
    <t>https://twitter.com/#!/nrdncnbl/status/1178561013995757568</t>
  </si>
  <si>
    <t>https://twitter.com/#!/nrdncnbl/status/1178561251665940480</t>
  </si>
  <si>
    <t>https://twitter.com/#!/sancaklenver/status/1178564317546979328</t>
  </si>
  <si>
    <t>https://twitter.com/#!/yuksel_ercan/status/1178564318935289856</t>
  </si>
  <si>
    <t>https://twitter.com/#!/kireccitebernus/status/1178564155294588928</t>
  </si>
  <si>
    <t>https://twitter.com/#!/kireccitebernus/status/1178564322274037760</t>
  </si>
  <si>
    <t>https://twitter.com/#!/mani09745667/status/1178564323796508673</t>
  </si>
  <si>
    <t>https://twitter.com/#!/darksta30114016/status/1178564334353633280</t>
  </si>
  <si>
    <t>https://twitter.com/#!/cannuryetiskin/status/1178564345334321154</t>
  </si>
  <si>
    <t>https://twitter.com/#!/pinark82/status/1178564335116967936</t>
  </si>
  <si>
    <t>https://twitter.com/#!/pinark82/status/1178564347511095297</t>
  </si>
  <si>
    <t>https://twitter.com/#!/bahrifb/status/1178564349016903681</t>
  </si>
  <si>
    <t>https://twitter.com/#!/dca3434/status/1178564360278609920</t>
  </si>
  <si>
    <t>https://twitter.com/#!/milliyetci_mka/status/1178564364783247360</t>
  </si>
  <si>
    <t>https://twitter.com/#!/nazlivarlik/status/1178564376116244480</t>
  </si>
  <si>
    <t>https://twitter.com/#!/aktif_haber/status/1178564382852182018</t>
  </si>
  <si>
    <t>https://twitter.com/#!/molaselcuk/status/1178564384433594368</t>
  </si>
  <si>
    <t>https://twitter.com/#!/filizkayan1907/status/1178564385989693440</t>
  </si>
  <si>
    <t>https://twitter.com/#!/kerem83054643/status/1178564389982605314</t>
  </si>
  <si>
    <t>https://twitter.com/#!/beyzaksoy/status/1178564392050446336</t>
  </si>
  <si>
    <t>https://twitter.com/#!/soranakoyan/status/1178564396076941312</t>
  </si>
  <si>
    <t>https://twitter.com/#!/nejatarar/status/1178564396731244544</t>
  </si>
  <si>
    <t>https://twitter.com/#!/hhcrshhn/status/1178564401160429569</t>
  </si>
  <si>
    <t>https://twitter.com/#!/atakıızı/status/1178563634517159937</t>
  </si>
  <si>
    <t>https://twitter.com/#!/atakıızı/status/1178563645032284161</t>
  </si>
  <si>
    <t>https://twitter.com/#!/atakıızı/status/1178564413860847616</t>
  </si>
  <si>
    <t>https://twitter.com/#!/banu29670662/status/1178564424447209472</t>
  </si>
  <si>
    <t>https://twitter.com/#!/zaferozmutaf/status/1178560861230776321</t>
  </si>
  <si>
    <t>https://twitter.com/#!/zaferozmutaf/status/1178564427014127616</t>
  </si>
  <si>
    <t>https://twitter.com/#!/geceesendemir1/status/1178564417421824000</t>
  </si>
  <si>
    <t>https://twitter.com/#!/geceesendemir1/status/1178564438976270336</t>
  </si>
  <si>
    <t>https://twitter.com/#!/nazarboncuk__/status/1178564261498560513</t>
  </si>
  <si>
    <t>https://twitter.com/#!/nazarboncuk__/status/1178564440897265664</t>
  </si>
  <si>
    <t>https://twitter.com/#!/cemal_denizli/status/1178564445955661826</t>
  </si>
  <si>
    <t>https://twitter.com/#!/sosyetehaci2/status/1178564451009740801</t>
  </si>
  <si>
    <t>https://twitter.com/#!/ılgen_kalender/status/1178564454558191616</t>
  </si>
  <si>
    <t>https://twitter.com/#!/kuzey86907372/status/1178564470756511745</t>
  </si>
  <si>
    <t>https://twitter.com/#!/yusufyzlm3/status/1178563176855724033</t>
  </si>
  <si>
    <t>https://twitter.com/#!/yusufyzlm3/status/1178564472773980161</t>
  </si>
  <si>
    <t>https://twitter.com/#!/serginuguz/status/1178559060758663169</t>
  </si>
  <si>
    <t>https://twitter.com/#!/serginuguz/status/1178559240262344704</t>
  </si>
  <si>
    <t>https://twitter.com/#!/serginuguz/status/1178559481883611136</t>
  </si>
  <si>
    <t>https://twitter.com/#!/serginuguz/status/1178563826683437056</t>
  </si>
  <si>
    <t>https://twitter.com/#!/serginuguz/status/1178564157983150080</t>
  </si>
  <si>
    <t>https://twitter.com/#!/serginuguz/status/1178564486531289088</t>
  </si>
  <si>
    <t>https://twitter.com/#!/serginuguz/status/1178564226509619200</t>
  </si>
  <si>
    <t>https://twitter.com/#!/sarallll61/status/1178564488569741312</t>
  </si>
  <si>
    <t>https://twitter.com/#!/halkahaber/status/1178564490016837632</t>
  </si>
  <si>
    <t>https://twitter.com/#!/politic_tr/status/1178559722212999168</t>
  </si>
  <si>
    <t>https://twitter.com/#!/politic_tr/status/1178564410513793025</t>
  </si>
  <si>
    <t>https://twitter.com/#!/menaktaha/status/1178564490994077697</t>
  </si>
  <si>
    <t>https://twitter.com/#!/oyaturhaner/status/1178564491329654784</t>
  </si>
  <si>
    <t>https://twitter.com/#!/safranes/status/1178564497247735808</t>
  </si>
  <si>
    <t>https://twitter.com/#!/nazirekalkangur/status/1178559992036806657</t>
  </si>
  <si>
    <t>https://twitter.com/#!/elmasgenc/status/1178564507536412672</t>
  </si>
  <si>
    <t>https://twitter.com/#!/raciozdemir1/status/1178564511890059265</t>
  </si>
  <si>
    <t>https://twitter.com/#!/mahsum70453759/status/1178564512951222272</t>
  </si>
  <si>
    <t>https://twitter.com/#!/mehmetimam7/status/1178564456776900608</t>
  </si>
  <si>
    <t>https://twitter.com/#!/mehmetimam7/status/1178564514922430466</t>
  </si>
  <si>
    <t>https://twitter.com/#!/afife_akgl/status/1178564528340164609</t>
  </si>
  <si>
    <t>https://twitter.com/#!/chiavenesca/status/1178564530777083904</t>
  </si>
  <si>
    <t>https://twitter.com/#!/yozlu/status/1178564534853865473</t>
  </si>
  <si>
    <t>https://twitter.com/#!/sigortazeytin/status/1178564540356800512</t>
  </si>
  <si>
    <t>https://twitter.com/#!/beyhandemircio2/status/1178560572637495296</t>
  </si>
  <si>
    <t>https://twitter.com/#!/beyhandemircio2/status/1178561360965308416</t>
  </si>
  <si>
    <t>https://twitter.com/#!/beyhandemircio2/status/1178561679216566272</t>
  </si>
  <si>
    <t>https://twitter.com/#!/beyhandemircio2/status/1178564176953913344</t>
  </si>
  <si>
    <t>https://twitter.com/#!/beyhandemircio2/status/1178564543980724224</t>
  </si>
  <si>
    <t>https://twitter.com/#!/tr_demirvedat/status/1178564548191764481</t>
  </si>
  <si>
    <t>https://twitter.com/#!/huseyinn1947/status/1178564551840808960</t>
  </si>
  <si>
    <t>https://twitter.com/#!/khrmn_mrve/status/1178564557377327104</t>
  </si>
  <si>
    <t>https://twitter.com/#!/khrmn_mrve/status/1178564029910016000</t>
  </si>
  <si>
    <t>https://twitter.com/#!/marxolmasaydi/status/1178564452939177985</t>
  </si>
  <si>
    <t>https://twitter.com/#!/marxolmasaydi/status/1178564536963670017</t>
  </si>
  <si>
    <t>https://twitter.com/#!/marxolmasaydi/status/1178564542785376256</t>
  </si>
  <si>
    <t>https://twitter.com/#!/marxolmasaydi/status/1178564564398624768</t>
  </si>
  <si>
    <t>https://twitter.com/#!/cemalszer1907/status/1178564568257323008</t>
  </si>
  <si>
    <t>https://twitter.com/#!/sersu1970/status/1178564453782171649</t>
  </si>
  <si>
    <t>https://twitter.com/#!/sersu1970/status/1178564569192685568</t>
  </si>
  <si>
    <t>https://twitter.com/#!/vedatbykaydn/status/1178564470563573761</t>
  </si>
  <si>
    <t>https://twitter.com/#!/vedatbykaydn/status/1178564573517041670</t>
  </si>
  <si>
    <t>https://twitter.com/#!/turcotimo/status/1178564578906705920</t>
  </si>
  <si>
    <t>https://twitter.com/#!/cmeral/status/1178564580840226823</t>
  </si>
  <si>
    <t>https://twitter.com/#!/nnediyosoon/status/1178564585818935297</t>
  </si>
  <si>
    <t>https://twitter.com/#!/yenisafakyazari/status/1178561406284771329</t>
  </si>
  <si>
    <t>https://twitter.com/#!/yenisafakwriter/status/1178561524371206150</t>
  </si>
  <si>
    <t>https://twitter.com/#!/abdullah_utar/status/1178564589346283521</t>
  </si>
  <si>
    <t>https://twitter.com/#!/yolcu_7834/status/1178564476532150272</t>
  </si>
  <si>
    <t>https://twitter.com/#!/yolcu_7834/status/1178564593381232642</t>
  </si>
  <si>
    <t>https://twitter.com/#!/ylmz_uzngl/status/1178564602403131392</t>
  </si>
  <si>
    <t>https://twitter.com/#!/ceylancetinnn/status/1178564606584860672</t>
  </si>
  <si>
    <t>https://twitter.com/#!/nurgunozkaynak/status/1178564611903311873</t>
  </si>
  <si>
    <t>https://twitter.com/#!/ozkirali/status/1178564613283209218</t>
  </si>
  <si>
    <t>https://twitter.com/#!/bahar1984_/status/1178564613778153472</t>
  </si>
  <si>
    <t>https://twitter.com/#!/kuzucuk_nezir/status/1178564618043703296</t>
  </si>
  <si>
    <t>https://twitter.com/#!/elifakanakan/status/1178564619696312321</t>
  </si>
  <si>
    <t>https://twitter.com/#!/selim64734883/status/1178564631159287808</t>
  </si>
  <si>
    <t>https://twitter.com/#!/dijemm/status/1178564639371739136</t>
  </si>
  <si>
    <t>https://twitter.com/#!/plancimehmet/status/1178564640248401920</t>
  </si>
  <si>
    <t>https://twitter.com/#!/yunusem38726146/status/1178564648095899648</t>
  </si>
  <si>
    <t>https://twitter.com/#!/glseren39166687/status/1178564656392220672</t>
  </si>
  <si>
    <t>https://twitter.com/#!/yucelayci/status/1178564659923828736</t>
  </si>
  <si>
    <t>https://twitter.com/#!/anadolu48851854/status/1178561193205800962</t>
  </si>
  <si>
    <t>https://twitter.com/#!/anadolu48851854/status/1178564669671428096</t>
  </si>
  <si>
    <t>https://twitter.com/#!/ugurcanozen0535/status/1178564671768535041</t>
  </si>
  <si>
    <t>https://twitter.com/#!/szymkwk/status/1178564674968797184</t>
  </si>
  <si>
    <t>https://twitter.com/#!/szymkwk/status/1178564039527534592</t>
  </si>
  <si>
    <t>https://twitter.com/#!/tlaypolat/status/1178564679251189760</t>
  </si>
  <si>
    <t>https://twitter.com/#!/ngnecati/status/1178563416274944001</t>
  </si>
  <si>
    <t>https://twitter.com/#!/ngnecati/status/1178564697890705408</t>
  </si>
  <si>
    <t>https://twitter.com/#!/13gulayay/status/1178562334551416832</t>
  </si>
  <si>
    <t>https://twitter.com/#!/13gulayay/status/1178564699132174341</t>
  </si>
  <si>
    <t>https://twitter.com/#!/rafi5535/status/1178559028902973440</t>
  </si>
  <si>
    <t>https://twitter.com/#!/hilallozdogan/status/1178562581256134656</t>
  </si>
  <si>
    <t>https://twitter.com/#!/hilallozdogan/status/1178563309177573376</t>
  </si>
  <si>
    <t>https://twitter.com/#!/hilallozdogan/status/1178563333756198912</t>
  </si>
  <si>
    <t>https://twitter.com/#!/hilallozdogan/status/1178563297832050689</t>
  </si>
  <si>
    <t>https://twitter.com/#!/rafi5535/status/1178559076944547840</t>
  </si>
  <si>
    <t>https://twitter.com/#!/zcanzen60077272/status/1178560086177959936</t>
  </si>
  <si>
    <t>https://twitter.com/#!/mehmettitiz/status/1178559283119771653</t>
  </si>
  <si>
    <t>https://twitter.com/#!/mehmettitiz/status/1178560019459170304</t>
  </si>
  <si>
    <t>https://twitter.com/#!/mehmettitiz/status/1178562050659962881</t>
  </si>
  <si>
    <t>https://twitter.com/#!/essim_/status/1178560153249091585</t>
  </si>
  <si>
    <t>https://twitter.com/#!/muammeryagan/status/1178560428437315584</t>
  </si>
  <si>
    <t>https://twitter.com/#!/tubistthh/status/1178560344635117568</t>
  </si>
  <si>
    <t>https://twitter.com/#!/elcnerdinc/status/1178560198073634817</t>
  </si>
  <si>
    <t>https://twitter.com/#!/hilallozdogan/status/1178562428562477057</t>
  </si>
  <si>
    <t>https://twitter.com/#!/hilallozdogan/status/1178562876849692678</t>
  </si>
  <si>
    <t>https://twitter.com/#!/hilallozdogan/status/1178563687126376448</t>
  </si>
  <si>
    <t>https://twitter.com/#!/rafi5535/status/1178559105168023552</t>
  </si>
  <si>
    <t>https://twitter.com/#!/hilallozdogan/status/1178562762219442177</t>
  </si>
  <si>
    <t>https://twitter.com/#!/hilallozdogan/status/1178563024170442752</t>
  </si>
  <si>
    <t>https://twitter.com/#!/rafi5535/status/1178559139842265088</t>
  </si>
  <si>
    <t>https://twitter.com/#!/meralpamukk/status/1178560724827885568</t>
  </si>
  <si>
    <t>https://twitter.com/#!/hilallozdogan/status/1178562398753579013</t>
  </si>
  <si>
    <t>https://twitter.com/#!/hilallozdogan/status/1178563124057841664</t>
  </si>
  <si>
    <t>https://twitter.com/#!/hilallozdogan/status/1178563162041393153</t>
  </si>
  <si>
    <t>https://twitter.com/#!/hilallozdogan/status/1178563419181654016</t>
  </si>
  <si>
    <t>https://twitter.com/#!/hilallozdogan/status/1178563462080933888</t>
  </si>
  <si>
    <t>https://twitter.com/#!/rafi5535/status/1178559152429383680</t>
  </si>
  <si>
    <t>https://twitter.com/#!/rafi5535/status/1178559240023220235</t>
  </si>
  <si>
    <t>https://twitter.com/#!/rafi5535/status/1178559268670320640</t>
  </si>
  <si>
    <t>https://twitter.com/#!/rafi5535/status/1178559372596826112</t>
  </si>
  <si>
    <t>https://twitter.com/#!/hilallozdogan/status/1178562271502635008</t>
  </si>
  <si>
    <t>https://twitter.com/#!/hilallozdogan/status/1178562282139332609</t>
  </si>
  <si>
    <t>https://twitter.com/#!/hilallozdogan/status/1178562299847675904</t>
  </si>
  <si>
    <t>https://twitter.com/#!/hilallozdogan/status/1178562311721758720</t>
  </si>
  <si>
    <t>https://twitter.com/#!/hilallozdogan/status/1178562347247517696</t>
  </si>
  <si>
    <t>https://twitter.com/#!/hilallozdogan/status/1178562363227869185</t>
  </si>
  <si>
    <t>https://twitter.com/#!/hilallozdogan/status/1178562387655495680</t>
  </si>
  <si>
    <t>https://twitter.com/#!/hilallozdogan/status/1178562416852062208</t>
  </si>
  <si>
    <t>https://twitter.com/#!/hilallozdogan/status/1178562452914626560</t>
  </si>
  <si>
    <t>https://twitter.com/#!/hilallozdogan/status/1178562462548930560</t>
  </si>
  <si>
    <t>https://twitter.com/#!/hilallozdogan/status/1178562475647741952</t>
  </si>
  <si>
    <t>https://twitter.com/#!/hilallozdogan/status/1178562491909050369</t>
  </si>
  <si>
    <t>https://twitter.com/#!/hilallozdogan/status/1178562504450023424</t>
  </si>
  <si>
    <t>https://twitter.com/#!/hilallozdogan/status/1178562534837764097</t>
  </si>
  <si>
    <t>https://twitter.com/#!/hilallozdogan/status/1178562574868189184</t>
  </si>
  <si>
    <t>https://twitter.com/#!/hilallozdogan/status/1178562624268709888</t>
  </si>
  <si>
    <t>https://twitter.com/#!/hilallozdogan/status/1178562651074547712</t>
  </si>
  <si>
    <t>https://twitter.com/#!/hilallozdogan/status/1178562693705469952</t>
  </si>
  <si>
    <t>https://twitter.com/#!/hilallozdogan/status/1178562719957606402</t>
  </si>
  <si>
    <t>https://twitter.com/#!/hilallozdogan/status/1178562804623794176</t>
  </si>
  <si>
    <t>https://twitter.com/#!/hilallozdogan/status/1178562813104676864</t>
  </si>
  <si>
    <t>https://twitter.com/#!/hilallozdogan/status/1178562825847005189</t>
  </si>
  <si>
    <t>https://twitter.com/#!/hilallozdogan/status/1178562836131438593</t>
  </si>
  <si>
    <t>https://twitter.com/#!/hilallozdogan/status/1178562865588064256</t>
  </si>
  <si>
    <t>https://twitter.com/#!/hilallozdogan/status/1178562885909385216</t>
  </si>
  <si>
    <t>https://twitter.com/#!/hilallozdogan/status/1178563014255153157</t>
  </si>
  <si>
    <t>https://twitter.com/#!/hilallozdogan/status/1178563036317175808</t>
  </si>
  <si>
    <t>https://twitter.com/#!/hilallozdogan/status/1178563046685528064</t>
  </si>
  <si>
    <t>https://twitter.com/#!/hilallozdogan/status/1178563067073978368</t>
  </si>
  <si>
    <t>https://twitter.com/#!/hilallozdogan/status/1178563114645753856</t>
  </si>
  <si>
    <t>https://twitter.com/#!/hilallozdogan/status/1178563132412837889</t>
  </si>
  <si>
    <t>https://twitter.com/#!/hilallozdogan/status/1178563153237565440</t>
  </si>
  <si>
    <t>https://twitter.com/#!/hilallozdogan/status/1178563218068910081</t>
  </si>
  <si>
    <t>https://twitter.com/#!/hilallozdogan/status/1178563256908238848</t>
  </si>
  <si>
    <t>https://twitter.com/#!/hilallozdogan/status/1178563372733915136</t>
  </si>
  <si>
    <t>https://twitter.com/#!/hilallozdogan/status/1178563384427630592</t>
  </si>
  <si>
    <t>https://twitter.com/#!/hilallozdogan/status/1178563393181143040</t>
  </si>
  <si>
    <t>https://twitter.com/#!/hilallozdogan/status/1178563397824270337</t>
  </si>
  <si>
    <t>https://twitter.com/#!/hilallozdogan/status/1178563427616378880</t>
  </si>
  <si>
    <t>https://twitter.com/#!/hilallozdogan/status/1178563481806819328</t>
  </si>
  <si>
    <t>https://twitter.com/#!/hilallozdogan/status/1178563511246561280</t>
  </si>
  <si>
    <t>https://twitter.com/#!/hilallozdogan/status/1178563531341533190</t>
  </si>
  <si>
    <t>https://twitter.com/#!/hilallozdogan/status/1178563541445554176</t>
  </si>
  <si>
    <t>https://twitter.com/#!/hilallozdogan/status/1178563577436938240</t>
  </si>
  <si>
    <t>https://twitter.com/#!/hilallozdogan/status/1178563593450790912</t>
  </si>
  <si>
    <t>https://twitter.com/#!/hilallozdogan/status/1178563633552543745</t>
  </si>
  <si>
    <t>https://twitter.com/#!/hilallozdogan/status/1178563640909271040</t>
  </si>
  <si>
    <t>https://twitter.com/#!/hilallozdogan/status/1178563671439663104</t>
  </si>
  <si>
    <t>https://twitter.com/#!/hilallozdogan/status/1178563719435096064</t>
  </si>
  <si>
    <t>https://twitter.com/#!/hilallozdogan/status/1178563750787457025</t>
  </si>
  <si>
    <t>https://twitter.com/#!/hilallozdogan/status/1178563882438348800</t>
  </si>
  <si>
    <t>https://twitter.com/#!/hilallozdogan/status/1178564091692142592</t>
  </si>
  <si>
    <t>https://twitter.com/#!/hilallozdogan/status/1178564101125136385</t>
  </si>
  <si>
    <t>https://twitter.com/#!/hilallozdogan/status/1178564180825255937</t>
  </si>
  <si>
    <t>https://twitter.com/#!/hilallozdogan/status/1178564215583510528</t>
  </si>
  <si>
    <t>https://twitter.com/#!/hilallozdogan/status/1178564248819163136</t>
  </si>
  <si>
    <t>https://twitter.com/#!/hilallozdogan/status/1178564258923200512</t>
  </si>
  <si>
    <t>https://twitter.com/#!/hilallozdogan/status/1178564292100132864</t>
  </si>
  <si>
    <t>https://twitter.com/#!/rafi5535/status/1178559446429110273</t>
  </si>
  <si>
    <t>https://twitter.com/#!/rafi5535/status/1178564702131109888</t>
  </si>
  <si>
    <t>https://twitter.com/#!/muammeryagan/status/1178561641929232385</t>
  </si>
  <si>
    <t>https://twitter.com/#!/tubistthh/status/1178560998392942592</t>
  </si>
  <si>
    <t>https://twitter.com/#!/rafi5535/status/1178558984791429120</t>
  </si>
  <si>
    <t>https://twitter.com/#!/rafi5535/status/1178559089728790529</t>
  </si>
  <si>
    <t>https://twitter.com/#!/rafi5535/status/1178559121500577792</t>
  </si>
  <si>
    <t>https://twitter.com/#!/rafi5535/status/1178559218531684352</t>
  </si>
  <si>
    <t>https://twitter.com/#!/rafi5535/status/1178559384244441088</t>
  </si>
  <si>
    <t>https://twitter.com/#!/rafi5535/status/1178559396407861248</t>
  </si>
  <si>
    <t>https://twitter.com/#!/rafi5535/status/1178559419220664320</t>
  </si>
  <si>
    <t>https://twitter.com/#!/rafi5535/status/1178559472962281472</t>
  </si>
  <si>
    <t>https://twitter.com/#!/rafi5535/status/1178559537177075712</t>
  </si>
  <si>
    <t>https://twitter.com/#!/rafi5535/status/1178559697852477440</t>
  </si>
  <si>
    <t>https://twitter.com/#!/rafi5535/status/1178560343980826624</t>
  </si>
  <si>
    <t>https://twitter.com/#!/rafi5535/status/1178561248910331905</t>
  </si>
  <si>
    <t>https://twitter.com/#!/rafi5535/status/1178561255461855232</t>
  </si>
  <si>
    <t>https://twitter.com/#!/rafi5535/status/1178561296268177408</t>
  </si>
  <si>
    <t>https://twitter.com/#!/rafi5535/status/1178561322809745408</t>
  </si>
  <si>
    <t>https://twitter.com/#!/rafi5535/status/1178561343370268672</t>
  </si>
  <si>
    <t>https://twitter.com/#!/rafi5535/status/1178561363804852224</t>
  </si>
  <si>
    <t>https://twitter.com/#!/rafi5535/status/1178561379931971584</t>
  </si>
  <si>
    <t>https://twitter.com/#!/rafi5535/status/1178561403482980352</t>
  </si>
  <si>
    <t>https://twitter.com/#!/rafi5535/status/1178561418196586496</t>
  </si>
  <si>
    <t>https://twitter.com/#!/rafi5535/status/1178561464195588096</t>
  </si>
  <si>
    <t>https://twitter.com/#!/rafi5535/status/1178561480972746752</t>
  </si>
  <si>
    <t>https://twitter.com/#!/rafi5535/status/1178561506629341185</t>
  </si>
  <si>
    <t>https://twitter.com/#!/rafi5535/status/1178561522630561792</t>
  </si>
  <si>
    <t>https://twitter.com/#!/rafi5535/status/1178561631330213888</t>
  </si>
  <si>
    <t>https://twitter.com/#!/rafi5535/status/1178561657800396800</t>
  </si>
  <si>
    <t>https://twitter.com/#!/rafi5535/status/1178562118934843393</t>
  </si>
  <si>
    <t>https://twitter.com/#!/rafi5535/status/1178562161905455105</t>
  </si>
  <si>
    <t>https://twitter.com/#!/rafi5535/status/1178562186735706112</t>
  </si>
  <si>
    <t>https://twitter.com/#!/rafi5535/status/1178562530828009472</t>
  </si>
  <si>
    <t>https://twitter.com/#!/rafi5535/status/1178562554370674688</t>
  </si>
  <si>
    <t>https://twitter.com/#!/rafi5535/status/1178562571764473856</t>
  </si>
  <si>
    <t>https://twitter.com/#!/rafi5535/status/1178562635056472064</t>
  </si>
  <si>
    <t>https://twitter.com/#!/rafi5535/status/1178562673715400704</t>
  </si>
  <si>
    <t>https://twitter.com/#!/rafi5535/status/1178563023658721280</t>
  </si>
  <si>
    <t>https://twitter.com/#!/rafi5535/status/1178563698383831040</t>
  </si>
  <si>
    <t>https://twitter.com/#!/rafi5535/status/1178563717602172928</t>
  </si>
  <si>
    <t>https://twitter.com/#!/rafi5535/status/1178563744676401152</t>
  </si>
  <si>
    <t>https://twitter.com/#!/rafi5535/status/1178563757200609280</t>
  </si>
  <si>
    <t>https://twitter.com/#!/rafi5535/status/1178564538939166720</t>
  </si>
  <si>
    <t>https://twitter.com/#!/rafi5535/status/1178564609697026048</t>
  </si>
  <si>
    <t>https://twitter.com/#!/rafi5535/status/1178564669906341888</t>
  </si>
  <si>
    <t>https://twitter.com/#!/nuretti10288414/status/1178564704614133760</t>
  </si>
  <si>
    <t>https://twitter.com/#!/58sagla/status/1178564587102375936</t>
  </si>
  <si>
    <t>https://twitter.com/#!/58sagla/status/1178564705528492032</t>
  </si>
  <si>
    <t>https://twitter.com/#!/ebullatifasaflm/status/1178564708615557120</t>
  </si>
  <si>
    <t>https://twitter.com/#!/zicco01769387/status/1178564717482303488</t>
  </si>
  <si>
    <t>https://twitter.com/#!/gyferda/status/1178564723169792000</t>
  </si>
  <si>
    <t>https://twitter.com/#!/volkanbykkartal/status/1178564714814676993</t>
  </si>
  <si>
    <t>https://twitter.com/#!/volkanbykkartal/status/1178564724268703744</t>
  </si>
  <si>
    <t>https://twitter.com/#!/recep_cini_/status/1178564724503584768</t>
  </si>
  <si>
    <t>https://twitter.com/#!/ozlemkilic70/status/1178564726684618752</t>
  </si>
  <si>
    <t>https://twitter.com/#!/hemdemleneneler/status/1178564713313181697</t>
  </si>
  <si>
    <t>https://twitter.com/#!/hemdemleneneler/status/1178564731591954433</t>
  </si>
  <si>
    <t>https://twitter.com/#!/seyfulahturksoy/status/1178564731960995841</t>
  </si>
  <si>
    <t>https://twitter.com/#!/kadir_hanci/status/1178564734074937344</t>
  </si>
  <si>
    <t>https://twitter.com/#!/esmasultanz/status/1178564464326709248</t>
  </si>
  <si>
    <t>https://twitter.com/#!/esmasultanz/status/1178564738638327808</t>
  </si>
  <si>
    <t>https://twitter.com/#!/mehmetgogus/status/1178564755189063682</t>
  </si>
  <si>
    <t>https://twitter.com/#!/yavan02/status/1178564757445632000</t>
  </si>
  <si>
    <t>https://twitter.com/#!/e_tititiger/status/1178564764261330944</t>
  </si>
  <si>
    <t>https://twitter.com/#!/futkaner/status/1178564764722761728</t>
  </si>
  <si>
    <t>https://twitter.com/#!/delilertag3/status/1178564775984472065</t>
  </si>
  <si>
    <t>https://twitter.com/#!/mehmettitiz/status/1178559716508782592</t>
  </si>
  <si>
    <t>https://twitter.com/#!/tubistthh/status/1178560676345909250</t>
  </si>
  <si>
    <t>https://twitter.com/#!/tubistthh/status/1178560693399932928</t>
  </si>
  <si>
    <t>https://twitter.com/#!/tubistthh/status/1178560894160257024</t>
  </si>
  <si>
    <t>https://twitter.com/#!/tubistthh/status/1178560916985667584</t>
  </si>
  <si>
    <t>https://twitter.com/#!/tubistthh/status/1178560945028763649</t>
  </si>
  <si>
    <t>https://twitter.com/#!/tubistthh/status/1178560982685290497</t>
  </si>
  <si>
    <t>https://twitter.com/#!/tubistthh/status/1178561018248798208</t>
  </si>
  <si>
    <t>https://twitter.com/#!/tubistthh/status/1178561050045755393</t>
  </si>
  <si>
    <t>https://twitter.com/#!/tubistthh/status/1178561081788248064</t>
  </si>
  <si>
    <t>https://twitter.com/#!/tubistthh/status/1178561105414754305</t>
  </si>
  <si>
    <t>https://twitter.com/#!/tubistthh/status/1178561151858294784</t>
  </si>
  <si>
    <t>https://twitter.com/#!/tubistthh/status/1178561162402828288</t>
  </si>
  <si>
    <t>https://twitter.com/#!/tubistthh/status/1178561170980126720</t>
  </si>
  <si>
    <t>https://twitter.com/#!/tubistthh/status/1178561257760272384</t>
  </si>
  <si>
    <t>https://twitter.com/#!/tubistthh/status/1178562287394791424</t>
  </si>
  <si>
    <t>https://twitter.com/#!/tubistthh/status/1178562323461627905</t>
  </si>
  <si>
    <t>https://twitter.com/#!/tubistthh/status/1178562337101549568</t>
  </si>
  <si>
    <t>https://twitter.com/#!/tubistthh/status/1178562356139429888</t>
  </si>
  <si>
    <t>https://twitter.com/#!/tubistthh/status/1178562368353243136</t>
  </si>
  <si>
    <t>https://twitter.com/#!/tubistthh/status/1178562383989616640</t>
  </si>
  <si>
    <t>https://twitter.com/#!/tubistthh/status/1178562394659987456</t>
  </si>
  <si>
    <t>https://twitter.com/#!/tubistthh/status/1178562408870268928</t>
  </si>
  <si>
    <t>https://twitter.com/#!/tubistthh/status/1178563391948017665</t>
  </si>
  <si>
    <t>https://twitter.com/#!/elcnerdinc/status/1178559221580926977</t>
  </si>
  <si>
    <t>https://twitter.com/#!/elcnerdinc/status/1178563773021523968</t>
  </si>
  <si>
    <t>https://twitter.com/#!/meltemurtezaog1/status/1178559181022011394</t>
  </si>
  <si>
    <t>https://twitter.com/#!/ozdemir1memin/status/1178560622465863680</t>
  </si>
  <si>
    <t>https://twitter.com/#!/mehmettitiz/status/1178562110986608640</t>
  </si>
  <si>
    <t>https://twitter.com/#!/essim_/status/1178560843560165377</t>
  </si>
  <si>
    <t>https://twitter.com/#!/elcnerdinc/status/1178559367869808640</t>
  </si>
  <si>
    <t>https://twitter.com/#!/meltemurtezaog1/status/1178559301281107968</t>
  </si>
  <si>
    <t>https://twitter.com/#!/essim_/status/1178560819157700611</t>
  </si>
  <si>
    <t>https://twitter.com/#!/meltemurtezaog1/status/1178559325389955073</t>
  </si>
  <si>
    <t>https://twitter.com/#!/mehmettitiz/status/1178561468272447493</t>
  </si>
  <si>
    <t>https://twitter.com/#!/essim_/status/1178560050039857152</t>
  </si>
  <si>
    <t>https://twitter.com/#!/essim_/status/1178560920848621568</t>
  </si>
  <si>
    <t>https://twitter.com/#!/muammeryagan/status/1178560446128951301</t>
  </si>
  <si>
    <t>https://twitter.com/#!/muammeryagan/status/1178561595129171968</t>
  </si>
  <si>
    <t>https://twitter.com/#!/elcnerdinc/status/1178559251721199616</t>
  </si>
  <si>
    <t>https://twitter.com/#!/elcnerdinc/status/1178561561201393666</t>
  </si>
  <si>
    <t>https://twitter.com/#!/aksugebru/status/1178563751831916545</t>
  </si>
  <si>
    <t>https://twitter.com/#!/meltemurtezaog1/status/1178559214261882881</t>
  </si>
  <si>
    <t>https://twitter.com/#!/meltemurtezaog1/status/1178561064109260800</t>
  </si>
  <si>
    <t>https://twitter.com/#!/meltemurtezaog1/status/1178561118756839424</t>
  </si>
  <si>
    <t>https://twitter.com/#!/genceroguzhann/status/1178560847561580545</t>
  </si>
  <si>
    <t>https://twitter.com/#!/muammeryagan/status/1178561584668561409</t>
  </si>
  <si>
    <t>https://twitter.com/#!/elcnerdinc/status/1178561809172881408</t>
  </si>
  <si>
    <t>https://twitter.com/#!/meltemurtezaog1/status/1178561133222998016</t>
  </si>
  <si>
    <t>https://twitter.com/#!/aleyna81002135/status/1178560858588364800</t>
  </si>
  <si>
    <t>https://twitter.com/#!/muammeryagan/status/1178561462975045632</t>
  </si>
  <si>
    <t>https://twitter.com/#!/elcnerdinc/status/1178561483921330178</t>
  </si>
  <si>
    <t>https://twitter.com/#!/aksugebru/status/1178561737462861825</t>
  </si>
  <si>
    <t>https://twitter.com/#!/meltemurtezaog1/status/1178561285325234176</t>
  </si>
  <si>
    <t>https://twitter.com/#!/mehmettitiz/status/1178559794929704960</t>
  </si>
  <si>
    <t>https://twitter.com/#!/mehmettitiz/status/1178559924579786753</t>
  </si>
  <si>
    <t>https://twitter.com/#!/mehmettitiz/status/1178562189373906944</t>
  </si>
  <si>
    <t>https://twitter.com/#!/essim_/status/1178561000909529088</t>
  </si>
  <si>
    <t>https://twitter.com/#!/muammeryagan/status/1178559088583688192</t>
  </si>
  <si>
    <t>https://twitter.com/#!/elcnerdinc/status/1178559326983774208</t>
  </si>
  <si>
    <t>https://twitter.com/#!/meltemurtezaog1/status/1178559111904055296</t>
  </si>
  <si>
    <t>https://twitter.com/#!/incigokcelik/status/1178559380410777600</t>
  </si>
  <si>
    <t>https://twitter.com/#!/incigokcelik/status/1178561062792241152</t>
  </si>
  <si>
    <t>https://twitter.com/#!/mehmettitiz/status/1178559825229287425</t>
  </si>
  <si>
    <t>https://twitter.com/#!/mehmettitiz/status/1178561742034673664</t>
  </si>
  <si>
    <t>https://twitter.com/#!/mehmettitiz/status/1178562282038673409</t>
  </si>
  <si>
    <t>https://twitter.com/#!/essim_/status/1178560535417241600</t>
  </si>
  <si>
    <t>https://twitter.com/#!/muammeryagan/status/1178559596656504832</t>
  </si>
  <si>
    <t>https://twitter.com/#!/muammeryagan/status/1178561429571551232</t>
  </si>
  <si>
    <t>https://twitter.com/#!/elcnerdinc/status/1178561672946094080</t>
  </si>
  <si>
    <t>https://twitter.com/#!/aksugebru/status/1178561645410443265</t>
  </si>
  <si>
    <t>https://twitter.com/#!/meltemurtezaog1/status/1178561369878208512</t>
  </si>
  <si>
    <t>https://twitter.com/#!/muammeryagan/status/1178561722166206465</t>
  </si>
  <si>
    <t>https://twitter.com/#!/elcnerdinc/status/1178562735455506433</t>
  </si>
  <si>
    <t>https://twitter.com/#!/aksugebru/status/1178561587008942080</t>
  </si>
  <si>
    <t>https://twitter.com/#!/aksugebru/status/1178561671410921472</t>
  </si>
  <si>
    <t>https://twitter.com/#!/aksugebru/status/1178561694391504896</t>
  </si>
  <si>
    <t>https://twitter.com/#!/aksugebru/status/1178561707741974528</t>
  </si>
  <si>
    <t>https://twitter.com/#!/aksugebru/status/1178563723306438656</t>
  </si>
  <si>
    <t>https://twitter.com/#!/aksugebru/status/1178563769770938374</t>
  </si>
  <si>
    <t>https://twitter.com/#!/aksugebru/status/1178563841916956673</t>
  </si>
  <si>
    <t>https://twitter.com/#!/aksugebru/status/1178563858333605888</t>
  </si>
  <si>
    <t>https://twitter.com/#!/aksugebru/status/1178563902172549120</t>
  </si>
  <si>
    <t>https://twitter.com/#!/aksugebru/status/1178563916949012481</t>
  </si>
  <si>
    <t>https://twitter.com/#!/aksugebru/status/1178563946489495553</t>
  </si>
  <si>
    <t>https://twitter.com/#!/aksugebru/status/1178564078098354177</t>
  </si>
  <si>
    <t>https://twitter.com/#!/aksugebru/status/1178564098772160512</t>
  </si>
  <si>
    <t>https://twitter.com/#!/aksugebru/status/1178564121601744896</t>
  </si>
  <si>
    <t>https://twitter.com/#!/meltemurtezaog1/status/1178561787173711872</t>
  </si>
  <si>
    <t>https://twitter.com/#!/hndn_kr/status/1178561845411680256</t>
  </si>
  <si>
    <t>https://twitter.com/#!/mehmettitiz/status/1178562468223819777</t>
  </si>
  <si>
    <t>https://twitter.com/#!/essim_/status/1178560892482535424</t>
  </si>
  <si>
    <t>https://twitter.com/#!/muammeryagan/status/1178562390591496192</t>
  </si>
  <si>
    <t>https://twitter.com/#!/elcnerdinc/status/1178562051477839872</t>
  </si>
  <si>
    <t>https://twitter.com/#!/meltemurtezaog1/status/1178559265591701504</t>
  </si>
  <si>
    <t>https://twitter.com/#!/meltemurtezaog1/status/1178561905193029633</t>
  </si>
  <si>
    <t>https://twitter.com/#!/mehmettitiz/status/1178559610636111872</t>
  </si>
  <si>
    <t>https://twitter.com/#!/mehmettitiz/status/1178559753070546944</t>
  </si>
  <si>
    <t>https://twitter.com/#!/mehmettitiz/status/1178559886650683392</t>
  </si>
  <si>
    <t>https://twitter.com/#!/mehmettitiz/status/1178560087998287872</t>
  </si>
  <si>
    <t>https://twitter.com/#!/mehmettitiz/status/1178561761135476736</t>
  </si>
  <si>
    <t>https://twitter.com/#!/mehmettitiz/status/1178562097208332288</t>
  </si>
  <si>
    <t>https://twitter.com/#!/mehmettitiz/status/1178562133103169536</t>
  </si>
  <si>
    <t>https://twitter.com/#!/mehmettitiz/status/1178562260354158592</t>
  </si>
  <si>
    <t>https://twitter.com/#!/mehmettitiz/status/1178562447130726401</t>
  </si>
  <si>
    <t>https://twitter.com/#!/mehmettitiz/status/1178562613095084032</t>
  </si>
  <si>
    <t>https://twitter.com/#!/meltemurtezaog1/status/1178562497357500417</t>
  </si>
  <si>
    <t>https://twitter.com/#!/meralpamukk/status/1178560567650537472</t>
  </si>
  <si>
    <t>https://twitter.com/#!/meralpamukk/status/1178560800656691201</t>
  </si>
  <si>
    <t>https://twitter.com/#!/meralpamukk/status/1178561879880454145</t>
  </si>
  <si>
    <t>https://twitter.com/#!/muammeryagan/status/1178561477252390912</t>
  </si>
  <si>
    <t>https://twitter.com/#!/muammeryagan/status/1178563128927428608</t>
  </si>
  <si>
    <t>https://twitter.com/#!/elcnerdinc/status/1178561704613036033</t>
  </si>
  <si>
    <t>https://twitter.com/#!/meltemurtezaog1/status/1178561053266972672</t>
  </si>
  <si>
    <t>https://twitter.com/#!/meltemurtezaog1/status/1178562576126529536</t>
  </si>
  <si>
    <t>https://twitter.com/#!/essim_/status/1178560401149177856</t>
  </si>
  <si>
    <t>https://twitter.com/#!/essim_/status/1178560864728834048</t>
  </si>
  <si>
    <t>https://twitter.com/#!/essim_/status/1178560942105382912</t>
  </si>
  <si>
    <t>https://twitter.com/#!/essim_/status/1178560955749404672</t>
  </si>
  <si>
    <t>https://twitter.com/#!/essim_/status/1178561016990294018</t>
  </si>
  <si>
    <t>https://twitter.com/#!/essim_/status/1178561031322394624</t>
  </si>
  <si>
    <t>https://twitter.com/#!/essim_/status/1178561909131501568</t>
  </si>
  <si>
    <t>https://twitter.com/#!/essim_/status/1178563153250209797</t>
  </si>
  <si>
    <t>https://twitter.com/#!/muammeryagan/status/1178560613171245056</t>
  </si>
  <si>
    <t>https://twitter.com/#!/muammeryagan/status/1178562362607099904</t>
  </si>
  <si>
    <t>https://twitter.com/#!/elcnerdinc/status/1178561862541152256</t>
  </si>
  <si>
    <t>https://twitter.com/#!/meltemurtezaog1/status/1178561146711953409</t>
  </si>
  <si>
    <t>https://twitter.com/#!/meltemurtezaog1/status/1178562614554742784</t>
  </si>
  <si>
    <t>https://twitter.com/#!/muammeryagan/status/1178561630696816640</t>
  </si>
  <si>
    <t>https://twitter.com/#!/elcnerdinc/status/1178561530096476160</t>
  </si>
  <si>
    <t>https://twitter.com/#!/emrah_aldemir/status/1178564130862698496</t>
  </si>
  <si>
    <t>https://twitter.com/#!/meltemurtezaog1/status/1178559288308064257</t>
  </si>
  <si>
    <t>https://twitter.com/#!/meltemurtezaog1/status/1178561100989845505</t>
  </si>
  <si>
    <t>https://twitter.com/#!/meltemurtezaog1/status/1178564414997504000</t>
  </si>
  <si>
    <t>https://twitter.com/#!/0533_600/status/1178564412506083329</t>
  </si>
  <si>
    <t>https://twitter.com/#!/0533_600/status/1178564781395062784</t>
  </si>
  <si>
    <t>https://twitter.com/#!/dilekzc38556746/status/1178564794363842560</t>
  </si>
  <si>
    <t>https://twitter.com/#!/etkili_insan/status/1178564796012285958</t>
  </si>
  <si>
    <t>https://twitter.com/#!/fatihportakal/status/1178559277016985601</t>
  </si>
  <si>
    <t>https://twitter.com/#!/muammeryagan/status/1178560320681496576</t>
  </si>
  <si>
    <t>https://twitter.com/#!/meltemurtezaog1/status/1178561009369468928</t>
  </si>
  <si>
    <t>https://twitter.com/#!/tulaytemiz11/status/1178564800969891841</t>
  </si>
  <si>
    <t>https://twitter.com/#!/zkatranci/status/1178564802052083712</t>
  </si>
  <si>
    <t>https://twitter.com/#!/ayhanak21/status/1178564807257145345</t>
  </si>
  <si>
    <t>https://twitter.com/#!/eminehulyasen/status/1178564811728265218</t>
  </si>
  <si>
    <t>https://twitter.com/#!/victory3591/status/1178564813858971649</t>
  </si>
  <si>
    <t>https://twitter.com/#!/cumcuma/status/1178564818334289920</t>
  </si>
  <si>
    <t>https://twitter.com/#!/meltemurtezaog1/status/1178563028951982080</t>
  </si>
  <si>
    <t>https://twitter.com/#!/badilogluu/status/1178564205504536581</t>
  </si>
  <si>
    <t>https://twitter.com/#!/muammeryagan/status/1178562371079606272</t>
  </si>
  <si>
    <t>https://twitter.com/#!/elcnerdinc/status/1178562097099296769</t>
  </si>
  <si>
    <t>https://twitter.com/#!/meltemurtezaog1/status/1178559134784004096</t>
  </si>
  <si>
    <t>https://twitter.com/#!/meltemurtezaog1/status/1178559151531810816</t>
  </si>
  <si>
    <t>https://twitter.com/#!/meltemurtezaog1/status/1178561302391865344</t>
  </si>
  <si>
    <t>https://twitter.com/#!/meltemurtezaog1/status/1178561340287455232</t>
  </si>
  <si>
    <t>https://twitter.com/#!/meltemurtezaog1/status/1178561353533001728</t>
  </si>
  <si>
    <t>https://twitter.com/#!/meltemurtezaog1/status/1178561749869572097</t>
  </si>
  <si>
    <t>https://twitter.com/#!/meltemurtezaog1/status/1178562545550069762</t>
  </si>
  <si>
    <t>https://twitter.com/#!/meltemurtezaog1/status/1178562601745289216</t>
  </si>
  <si>
    <t>https://twitter.com/#!/meltemurtezaog1/status/1178563142776958976</t>
  </si>
  <si>
    <t>https://twitter.com/#!/meltemurtezaog1/status/1178563160481189889</t>
  </si>
  <si>
    <t>https://twitter.com/#!/meltemurtezaog1/status/1178564226530627584</t>
  </si>
  <si>
    <t>https://twitter.com/#!/meltemurtezaog1/status/1178564781227302913</t>
  </si>
  <si>
    <t>https://twitter.com/#!/muammeryagan/status/1178563116629671937</t>
  </si>
  <si>
    <t>https://twitter.com/#!/ekara_official/status/1178562940699598848</t>
  </si>
  <si>
    <t>https://twitter.com/#!/ekara_official/status/1178563733200818176</t>
  </si>
  <si>
    <t>https://twitter.com/#!/badilogluu/status/1178564682673790976</t>
  </si>
  <si>
    <t>https://twitter.com/#!/kucukkayaısmail/status/1178561739627122688</t>
  </si>
  <si>
    <t>https://twitter.com/#!/muammeryagan/status/1178563075512909825</t>
  </si>
  <si>
    <t>https://twitter.com/#!/elcnerdinc/status/1178562669860790272</t>
  </si>
  <si>
    <t>https://twitter.com/#!/badilogluu/status/1178564752248836096</t>
  </si>
  <si>
    <t>https://twitter.com/#!/muammeryagan/status/1178560575367974912</t>
  </si>
  <si>
    <t>https://twitter.com/#!/elcnerdinc/status/1178559074478239744</t>
  </si>
  <si>
    <t>https://twitter.com/#!/elcnerdinc/status/1178559158968373249</t>
  </si>
  <si>
    <t>https://twitter.com/#!/elcnerdinc/status/1178561420268642305</t>
  </si>
  <si>
    <t>https://twitter.com/#!/elcnerdinc/status/1178561442368425985</t>
  </si>
  <si>
    <t>https://twitter.com/#!/muammeryagan/status/1178559009810505728</t>
  </si>
  <si>
    <t>https://twitter.com/#!/muammeryagan/status/1178559049329192960</t>
  </si>
  <si>
    <t>https://twitter.com/#!/muammeryagan/status/1178561552112390144</t>
  </si>
  <si>
    <t>https://twitter.com/#!/muammeryagan/status/1178561560693882881</t>
  </si>
  <si>
    <t>https://twitter.com/#!/muammeryagan/status/1178561571087425536</t>
  </si>
  <si>
    <t>https://twitter.com/#!/muammeryagan/status/1178562339123138560</t>
  </si>
  <si>
    <t>https://twitter.com/#!/muammeryagan/status/1178562976208568320</t>
  </si>
  <si>
    <t>https://twitter.com/#!/muammeryagan/status/1178563008286674944</t>
  </si>
  <si>
    <t>https://twitter.com/#!/muammeryagan/status/1178563157616451590</t>
  </si>
  <si>
    <t>https://twitter.com/#!/muammeryagan/status/1178563172355231744</t>
  </si>
  <si>
    <t>https://twitter.com/#!/badilogluu/status/1178564662088142850</t>
  </si>
  <si>
    <t>https://twitter.com/#!/badilogluu/status/1178564809853460480</t>
  </si>
  <si>
    <t>https://twitter.com/#!/tiberiu39384502/status/1178559637274185731</t>
  </si>
  <si>
    <t>https://twitter.com/#!/tiberiu39384502/status/1178559796624199680</t>
  </si>
  <si>
    <t>https://twitter.com/#!/tiberiu39384502/status/1178560183628374016</t>
  </si>
  <si>
    <t>https://twitter.com/#!/tiberiu39384502/status/1178560642011340800</t>
  </si>
  <si>
    <t>https://twitter.com/#!/tiberiu39384502/status/1178561455391674368</t>
  </si>
  <si>
    <t>https://twitter.com/#!/tiberiu39384502/status/1178561660178636801</t>
  </si>
  <si>
    <t>https://twitter.com/#!/tiberiu39384502/status/1178561772254613505</t>
  </si>
  <si>
    <t>https://twitter.com/#!/tiberiu39384502/status/1178562087917891585</t>
  </si>
  <si>
    <t>https://twitter.com/#!/tiberiu39384502/status/1178562290007908358</t>
  </si>
  <si>
    <t>https://twitter.com/#!/tiberiu39384502/status/1178562493549043712</t>
  </si>
  <si>
    <t>https://twitter.com/#!/tiberiu39384502/status/1178562704996552704</t>
  </si>
  <si>
    <t>https://twitter.com/#!/tiberiu39384502/status/1178563323987714048</t>
  </si>
  <si>
    <t>https://twitter.com/#!/tiberiu39384502/status/1178563728977121280</t>
  </si>
  <si>
    <t>https://twitter.com/#!/tiberiu39384502/status/1178563960376836101</t>
  </si>
  <si>
    <t>https://twitter.com/#!/badilogluu/status/1178564643423424512</t>
  </si>
  <si>
    <t>https://twitter.com/#!/badilogluu/status/1178564819416428544</t>
  </si>
  <si>
    <t>https://twitter.com/#!/vatan_sancak/status/1178564819814932480</t>
  </si>
  <si>
    <t>1178558966017806336</t>
  </si>
  <si>
    <t>1178558968186249216</t>
  </si>
  <si>
    <t>1178558969431900160</t>
  </si>
  <si>
    <t>1178558972514709504</t>
  </si>
  <si>
    <t>1178558972850253824</t>
  </si>
  <si>
    <t>1178558977229168641</t>
  </si>
  <si>
    <t>1178558979242446849</t>
  </si>
  <si>
    <t>1178558986221752322</t>
  </si>
  <si>
    <t>1178558994107027456</t>
  </si>
  <si>
    <t>1178558994316697600</t>
  </si>
  <si>
    <t>1178559013648310272</t>
  </si>
  <si>
    <t>1178559019759362049</t>
  </si>
  <si>
    <t>1178559022091382784</t>
  </si>
  <si>
    <t>1178558990193700864</t>
  </si>
  <si>
    <t>1178559027401375746</t>
  </si>
  <si>
    <t>1178558993092022272</t>
  </si>
  <si>
    <t>1178559032262574081</t>
  </si>
  <si>
    <t>1178559034967937024</t>
  </si>
  <si>
    <t>1178559063396945920</t>
  </si>
  <si>
    <t>1178559083642793984</t>
  </si>
  <si>
    <t>1178559091154784256</t>
  </si>
  <si>
    <t>1178559080769736704</t>
  </si>
  <si>
    <t>1178559095911178240</t>
  </si>
  <si>
    <t>1178559031935455232</t>
  </si>
  <si>
    <t>1178559098205421568</t>
  </si>
  <si>
    <t>1178559102869475328</t>
  </si>
  <si>
    <t>1178559125636157440</t>
  </si>
  <si>
    <t>1178559128010153986</t>
  </si>
  <si>
    <t>1178559030886899712</t>
  </si>
  <si>
    <t>1178559131537551360</t>
  </si>
  <si>
    <t>1178559135593504769</t>
  </si>
  <si>
    <t>1178559144456011776</t>
  </si>
  <si>
    <t>1178559150508449792</t>
  </si>
  <si>
    <t>1178559154086141952</t>
  </si>
  <si>
    <t>1178559167881195520</t>
  </si>
  <si>
    <t>1178559168325701633</t>
  </si>
  <si>
    <t>1178559112860327936</t>
  </si>
  <si>
    <t>1178559170968264705</t>
  </si>
  <si>
    <t>1178559172524351488</t>
  </si>
  <si>
    <t>1178559086708903936</t>
  </si>
  <si>
    <t>1178559178283065345</t>
  </si>
  <si>
    <t>1178559187653206016</t>
  </si>
  <si>
    <t>1178559157429047296</t>
  </si>
  <si>
    <t>1178559203209814016</t>
  </si>
  <si>
    <t>1178559227545161728</t>
  </si>
  <si>
    <t>1178559228585349121</t>
  </si>
  <si>
    <t>1178559233689817088</t>
  </si>
  <si>
    <t>1178559241839415297</t>
  </si>
  <si>
    <t>1178559243735244800</t>
  </si>
  <si>
    <t>1178559245656166400</t>
  </si>
  <si>
    <t>1178559267118419968</t>
  </si>
  <si>
    <t>1178559275678998528</t>
  </si>
  <si>
    <t>1178559288471670784</t>
  </si>
  <si>
    <t>1178559288870092800</t>
  </si>
  <si>
    <t>1178559308365271040</t>
  </si>
  <si>
    <t>1178559310965743616</t>
  </si>
  <si>
    <t>1178559311527763968</t>
  </si>
  <si>
    <t>1178559311548690437</t>
  </si>
  <si>
    <t>1178559311557136384</t>
  </si>
  <si>
    <t>1178559311569719296</t>
  </si>
  <si>
    <t>1178559311578091522</t>
  </si>
  <si>
    <t>1178559311582240768</t>
  </si>
  <si>
    <t>1178559311590694912</t>
  </si>
  <si>
    <t>1178559311619993601</t>
  </si>
  <si>
    <t>1178559311624187904</t>
  </si>
  <si>
    <t>1178559311632633856</t>
  </si>
  <si>
    <t>1178559312253333504</t>
  </si>
  <si>
    <t>1178559312253374464</t>
  </si>
  <si>
    <t>1178559312257523712</t>
  </si>
  <si>
    <t>1178559312265908224</t>
  </si>
  <si>
    <t>1178559312270114816</t>
  </si>
  <si>
    <t>1178559312270151681</t>
  </si>
  <si>
    <t>1178559312270151682</t>
  </si>
  <si>
    <t>1178559312270184448</t>
  </si>
  <si>
    <t>1178559312278499328</t>
  </si>
  <si>
    <t>1178559312278499329</t>
  </si>
  <si>
    <t>1178559312278560768</t>
  </si>
  <si>
    <t>1178559312282685445</t>
  </si>
  <si>
    <t>1178559312282734597</t>
  </si>
  <si>
    <t>1178559312282738688</t>
  </si>
  <si>
    <t>1178559312282750978</t>
  </si>
  <si>
    <t>1178559312282755072</t>
  </si>
  <si>
    <t>1178559312282767361</t>
  </si>
  <si>
    <t>1178559312282767363</t>
  </si>
  <si>
    <t>1178559312286883840</t>
  </si>
  <si>
    <t>1178559312286945280</t>
  </si>
  <si>
    <t>1178559312286961665</t>
  </si>
  <si>
    <t>1178559315030020097</t>
  </si>
  <si>
    <t>1178559319715041281</t>
  </si>
  <si>
    <t>1178559332251766784</t>
  </si>
  <si>
    <t>1178559334294441984</t>
  </si>
  <si>
    <t>1178559336836161537</t>
  </si>
  <si>
    <t>1178559339520495621</t>
  </si>
  <si>
    <t>1178559342871826433</t>
  </si>
  <si>
    <t>1178559351784660992</t>
  </si>
  <si>
    <t>1178559360223600640</t>
  </si>
  <si>
    <t>1178559367752425472</t>
  </si>
  <si>
    <t>1178559370839412736</t>
  </si>
  <si>
    <t>1178559374345850880</t>
  </si>
  <si>
    <t>1178559377701253120</t>
  </si>
  <si>
    <t>1178559398102388736</t>
  </si>
  <si>
    <t>1178559407942189057</t>
  </si>
  <si>
    <t>1178559408290308096</t>
  </si>
  <si>
    <t>1178559409707986944</t>
  </si>
  <si>
    <t>1178559411410866176</t>
  </si>
  <si>
    <t>1178559414279626753</t>
  </si>
  <si>
    <t>1178559420902576128</t>
  </si>
  <si>
    <t>1178559422584504320</t>
  </si>
  <si>
    <t>1178559422932684800</t>
  </si>
  <si>
    <t>1178559432466272257</t>
  </si>
  <si>
    <t>1178559440968196096</t>
  </si>
  <si>
    <t>1178559450803851270</t>
  </si>
  <si>
    <t>1178559453710430208</t>
  </si>
  <si>
    <t>1178559459641249792</t>
  </si>
  <si>
    <t>1178559467555831808</t>
  </si>
  <si>
    <t>1178559469380341760</t>
  </si>
  <si>
    <t>1178559472085688320</t>
  </si>
  <si>
    <t>1178559474111516672</t>
  </si>
  <si>
    <t>1178559474409361408</t>
  </si>
  <si>
    <t>1178559477160787968</t>
  </si>
  <si>
    <t>1178559477542457344</t>
  </si>
  <si>
    <t>1178559479463460864</t>
  </si>
  <si>
    <t>1178559481342509056</t>
  </si>
  <si>
    <t>1178559487290085376</t>
  </si>
  <si>
    <t>1178559502590849024</t>
  </si>
  <si>
    <t>1178559506999119872</t>
  </si>
  <si>
    <t>1178559508991348736</t>
  </si>
  <si>
    <t>1178559512137146369</t>
  </si>
  <si>
    <t>1178559526221561856</t>
  </si>
  <si>
    <t>1178559526464868353</t>
  </si>
  <si>
    <t>1178559531514781696</t>
  </si>
  <si>
    <t>1178559532123017216</t>
  </si>
  <si>
    <t>1178559534006198272</t>
  </si>
  <si>
    <t>1178559537072283649</t>
  </si>
  <si>
    <t>1178559542902304768</t>
  </si>
  <si>
    <t>1178559545892904960</t>
  </si>
  <si>
    <t>1178559549273497600</t>
  </si>
  <si>
    <t>1178559550082949120</t>
  </si>
  <si>
    <t>1178559555137163266</t>
  </si>
  <si>
    <t>1178559557708201985</t>
  </si>
  <si>
    <t>1178559559968927744</t>
  </si>
  <si>
    <t>1178559561868951552</t>
  </si>
  <si>
    <t>1178559567627730947</t>
  </si>
  <si>
    <t>1178559571721408512</t>
  </si>
  <si>
    <t>1178559573696884736</t>
  </si>
  <si>
    <t>1178559578990108672</t>
  </si>
  <si>
    <t>1178559582567841792</t>
  </si>
  <si>
    <t>1178559206368190465</t>
  </si>
  <si>
    <t>1178559289205690369</t>
  </si>
  <si>
    <t>1178559587017986048</t>
  </si>
  <si>
    <t>1178559510102851584</t>
  </si>
  <si>
    <t>1178559590369234945</t>
  </si>
  <si>
    <t>1178559596216164352</t>
  </si>
  <si>
    <t>1178559598212603905</t>
  </si>
  <si>
    <t>1178559598971756544</t>
  </si>
  <si>
    <t>1178559603027656704</t>
  </si>
  <si>
    <t>1178559603996598272</t>
  </si>
  <si>
    <t>1178559607469432832</t>
  </si>
  <si>
    <t>1178559607603679232</t>
  </si>
  <si>
    <t>1178559614822027265</t>
  </si>
  <si>
    <t>1178559615371374592</t>
  </si>
  <si>
    <t>1178559630710071296</t>
  </si>
  <si>
    <t>1178559631293059072</t>
  </si>
  <si>
    <t>1178559587819098112</t>
  </si>
  <si>
    <t>1178559631494434816</t>
  </si>
  <si>
    <t>1178559636103946241</t>
  </si>
  <si>
    <t>1178559141192896514</t>
  </si>
  <si>
    <t>1178559649336975366</t>
  </si>
  <si>
    <t>1178559652394684416</t>
  </si>
  <si>
    <t>1178559666479140864</t>
  </si>
  <si>
    <t>1178559668484022273</t>
  </si>
  <si>
    <t>1178559669100535808</t>
  </si>
  <si>
    <t>1178559672254631936</t>
  </si>
  <si>
    <t>1178559679502389248</t>
  </si>
  <si>
    <t>1178559685420560384</t>
  </si>
  <si>
    <t>1178559695516307461</t>
  </si>
  <si>
    <t>1178559696615219200</t>
  </si>
  <si>
    <t>1178559703795802113</t>
  </si>
  <si>
    <t>1178559705075109888</t>
  </si>
  <si>
    <t>1178559708661190659</t>
  </si>
  <si>
    <t>1178559711177822209</t>
  </si>
  <si>
    <t>1178559712809422848</t>
  </si>
  <si>
    <t>1178559719688065030</t>
  </si>
  <si>
    <t>1178559721600638978</t>
  </si>
  <si>
    <t>1178559721965592577</t>
  </si>
  <si>
    <t>1178559727334240257</t>
  </si>
  <si>
    <t>1178559728441581569</t>
  </si>
  <si>
    <t>1178559736637280257</t>
  </si>
  <si>
    <t>1178559739220910081</t>
  </si>
  <si>
    <t>1178559746200211457</t>
  </si>
  <si>
    <t>1178559746758066176</t>
  </si>
  <si>
    <t>1178559750071603200</t>
  </si>
  <si>
    <t>1178559752613367809</t>
  </si>
  <si>
    <t>1178559756438589441</t>
  </si>
  <si>
    <t>1178559761870200832</t>
  </si>
  <si>
    <t>1178559096812982272</t>
  </si>
  <si>
    <t>1178559762033717248</t>
  </si>
  <si>
    <t>1178559762969108481</t>
  </si>
  <si>
    <t>1178559764919410688</t>
  </si>
  <si>
    <t>1178559766702039041</t>
  </si>
  <si>
    <t>1178559768895672320</t>
  </si>
  <si>
    <t>1178559578117672960</t>
  </si>
  <si>
    <t>1178559769252159488</t>
  </si>
  <si>
    <t>1178559029184024576</t>
  </si>
  <si>
    <t>1178559785832271872</t>
  </si>
  <si>
    <t>1178559786784366592</t>
  </si>
  <si>
    <t>1178559696795570176</t>
  </si>
  <si>
    <t>1178559790232084481</t>
  </si>
  <si>
    <t>1178559803691585536</t>
  </si>
  <si>
    <t>1178559804966625280</t>
  </si>
  <si>
    <t>1178559613605748736</t>
  </si>
  <si>
    <t>1178559805021196288</t>
  </si>
  <si>
    <t>1178559812302491648</t>
  </si>
  <si>
    <t>1178559827691425792</t>
  </si>
  <si>
    <t>1178559815070703616</t>
  </si>
  <si>
    <t>1178559824163934208</t>
  </si>
  <si>
    <t>1178559833886330880</t>
  </si>
  <si>
    <t>1178559845819125760</t>
  </si>
  <si>
    <t>1178559857395417088</t>
  </si>
  <si>
    <t>1178559862613188610</t>
  </si>
  <si>
    <t>1178559862663520257</t>
  </si>
  <si>
    <t>1178559866870407169</t>
  </si>
  <si>
    <t>1178559867667259398</t>
  </si>
  <si>
    <t>1178559881097428992</t>
  </si>
  <si>
    <t>1178559882196389895</t>
  </si>
  <si>
    <t>1178559883207155712</t>
  </si>
  <si>
    <t>1178559888236126208</t>
  </si>
  <si>
    <t>1178559889205059584</t>
  </si>
  <si>
    <t>1178559405006163969</t>
  </si>
  <si>
    <t>1178559906003259393</t>
  </si>
  <si>
    <t>1178559907320258560</t>
  </si>
  <si>
    <t>1178559911564849153</t>
  </si>
  <si>
    <t>1178559918435110912</t>
  </si>
  <si>
    <t>1178559918590369792</t>
  </si>
  <si>
    <t>1178559918720335872</t>
  </si>
  <si>
    <t>1178559924340760576</t>
  </si>
  <si>
    <t>1178559928597958656</t>
  </si>
  <si>
    <t>1178559940551741440</t>
  </si>
  <si>
    <t>1178559944590811136</t>
  </si>
  <si>
    <t>1178559959484829696</t>
  </si>
  <si>
    <t>1178559960579559424</t>
  </si>
  <si>
    <t>1178559962861232133</t>
  </si>
  <si>
    <t>1178559967005200384</t>
  </si>
  <si>
    <t>1178559969668538368</t>
  </si>
  <si>
    <t>1178559970687819776</t>
  </si>
  <si>
    <t>1178559971870556162</t>
  </si>
  <si>
    <t>1178559974437470209</t>
  </si>
  <si>
    <t>1178559975876108288</t>
  </si>
  <si>
    <t>1178559977381924864</t>
  </si>
  <si>
    <t>1178559453500706819</t>
  </si>
  <si>
    <t>1178559815326588929</t>
  </si>
  <si>
    <t>1178559981207085057</t>
  </si>
  <si>
    <t>1178559988060577792</t>
  </si>
  <si>
    <t>1178559459821527040</t>
  </si>
  <si>
    <t>1178559518877327360</t>
  </si>
  <si>
    <t>1178559541228789760</t>
  </si>
  <si>
    <t>1178559644106727424</t>
  </si>
  <si>
    <t>1178559993425154050</t>
  </si>
  <si>
    <t>1178559993622212609</t>
  </si>
  <si>
    <t>1178559995698434048</t>
  </si>
  <si>
    <t>1178560004099641344</t>
  </si>
  <si>
    <t>1178560005177593856</t>
  </si>
  <si>
    <t>1178560005815058432</t>
  </si>
  <si>
    <t>1178560014409195520</t>
  </si>
  <si>
    <t>1178560017269755904</t>
  </si>
  <si>
    <t>1178560018276388864</t>
  </si>
  <si>
    <t>1178559831050981376</t>
  </si>
  <si>
    <t>1178560020717412352</t>
  </si>
  <si>
    <t>1178560021560467456</t>
  </si>
  <si>
    <t>1178560023615754240</t>
  </si>
  <si>
    <t>1178559178937442305</t>
  </si>
  <si>
    <t>1178559272352923648</t>
  </si>
  <si>
    <t>1178559524598407168</t>
  </si>
  <si>
    <t>1178560025872257025</t>
  </si>
  <si>
    <t>1178560029919731713</t>
  </si>
  <si>
    <t>1178559270524260353</t>
  </si>
  <si>
    <t>1178559293454536704</t>
  </si>
  <si>
    <t>1178559661160706048</t>
  </si>
  <si>
    <t>1178560031693967360</t>
  </si>
  <si>
    <t>1178560039986049026</t>
  </si>
  <si>
    <t>1178560015881428993</t>
  </si>
  <si>
    <t>1178560043949658113</t>
  </si>
  <si>
    <t>1178560035632418817</t>
  </si>
  <si>
    <t>1178560049532342273</t>
  </si>
  <si>
    <t>1178560054200545281</t>
  </si>
  <si>
    <t>1178560055060373504</t>
  </si>
  <si>
    <t>1178560056243183618</t>
  </si>
  <si>
    <t>1178560056834580480</t>
  </si>
  <si>
    <t>1178559786926911490</t>
  </si>
  <si>
    <t>1178560062043967488</t>
  </si>
  <si>
    <t>1178560038409035776</t>
  </si>
  <si>
    <t>1178560066267570176</t>
  </si>
  <si>
    <t>1178560067051765760</t>
  </si>
  <si>
    <t>1178559983694286848</t>
  </si>
  <si>
    <t>1178560071346864128</t>
  </si>
  <si>
    <t>1178560076963024896</t>
  </si>
  <si>
    <t>1178560078363934721</t>
  </si>
  <si>
    <t>1178560083472633856</t>
  </si>
  <si>
    <t>1178560091399872513</t>
  </si>
  <si>
    <t>1178560098848911362</t>
  </si>
  <si>
    <t>1178560102644756480</t>
  </si>
  <si>
    <t>1178560104922263552</t>
  </si>
  <si>
    <t>1178560112652369922</t>
  </si>
  <si>
    <t>1178560112652427265</t>
  </si>
  <si>
    <t>1178560115508744192</t>
  </si>
  <si>
    <t>1178560123276578816</t>
  </si>
  <si>
    <t>1178559605296783361</t>
  </si>
  <si>
    <t>1178560125973549056</t>
  </si>
  <si>
    <t>1178560126342574082</t>
  </si>
  <si>
    <t>1178559073610018821</t>
  </si>
  <si>
    <t>1178559117872549889</t>
  </si>
  <si>
    <t>1178559929185124352</t>
  </si>
  <si>
    <t>1178560127575760898</t>
  </si>
  <si>
    <t>1178560140452286465</t>
  </si>
  <si>
    <t>1178560149931339776</t>
  </si>
  <si>
    <t>1178560156864581632</t>
  </si>
  <si>
    <t>1178560162455535616</t>
  </si>
  <si>
    <t>1178560168033951744</t>
  </si>
  <si>
    <t>1178560177760591877</t>
  </si>
  <si>
    <t>1178560181095014401</t>
  </si>
  <si>
    <t>1178560195196260359</t>
  </si>
  <si>
    <t>1178560196337131521</t>
  </si>
  <si>
    <t>1178560196592967680</t>
  </si>
  <si>
    <t>1178560206617403392</t>
  </si>
  <si>
    <t>1178560215018545153</t>
  </si>
  <si>
    <t>1178560221633040384</t>
  </si>
  <si>
    <t>1178560068645728256</t>
  </si>
  <si>
    <t>1178560222127968259</t>
  </si>
  <si>
    <t>1178560228192862208</t>
  </si>
  <si>
    <t>1178560232068440064</t>
  </si>
  <si>
    <t>1178560258811338752</t>
  </si>
  <si>
    <t>1178560268701442048</t>
  </si>
  <si>
    <t>1178560237722361856</t>
  </si>
  <si>
    <t>1178560271239012352</t>
  </si>
  <si>
    <t>1178560272618921984</t>
  </si>
  <si>
    <t>1178560273097150464</t>
  </si>
  <si>
    <t>1178560274573484033</t>
  </si>
  <si>
    <t>1178560278625214464</t>
  </si>
  <si>
    <t>1178560280391045121</t>
  </si>
  <si>
    <t>1178560281158602752</t>
  </si>
  <si>
    <t>1178559054962204672</t>
  </si>
  <si>
    <t>1178559712851300353</t>
  </si>
  <si>
    <t>1178559801464365056</t>
  </si>
  <si>
    <t>1178559884217991170</t>
  </si>
  <si>
    <t>1178560188099510272</t>
  </si>
  <si>
    <t>1178560229988020225</t>
  </si>
  <si>
    <t>1178559070418210816</t>
  </si>
  <si>
    <t>1178559311846481921</t>
  </si>
  <si>
    <t>1178560202540556290</t>
  </si>
  <si>
    <t>1178560264674959360</t>
  </si>
  <si>
    <t>1178560282731384833</t>
  </si>
  <si>
    <t>1178560290226655233</t>
  </si>
  <si>
    <t>1178560291346534401</t>
  </si>
  <si>
    <t>1178560293775040512</t>
  </si>
  <si>
    <t>1178560315333718017</t>
  </si>
  <si>
    <t>1178560332329111552</t>
  </si>
  <si>
    <t>1178560333499260928</t>
  </si>
  <si>
    <t>1178560334598217728</t>
  </si>
  <si>
    <t>1178560347164364800</t>
  </si>
  <si>
    <t>1178560348451934210</t>
  </si>
  <si>
    <t>1178560360271503361</t>
  </si>
  <si>
    <t>1178560362297331712</t>
  </si>
  <si>
    <t>1178560370497261569</t>
  </si>
  <si>
    <t>1178560373345198082</t>
  </si>
  <si>
    <t>1178560375039627264</t>
  </si>
  <si>
    <t>1178560378663518208</t>
  </si>
  <si>
    <t>1178560381364686848</t>
  </si>
  <si>
    <t>1178560390281732096</t>
  </si>
  <si>
    <t>1178560390755737600</t>
  </si>
  <si>
    <t>1178560391384842240</t>
  </si>
  <si>
    <t>1178560391695261696</t>
  </si>
  <si>
    <t>1178560393033240576</t>
  </si>
  <si>
    <t>1178559949368123398</t>
  </si>
  <si>
    <t>1178560393712672768</t>
  </si>
  <si>
    <t>1178560394199220227</t>
  </si>
  <si>
    <t>1178560409990815745</t>
  </si>
  <si>
    <t>1178560414797447168</t>
  </si>
  <si>
    <t>1178560418974969856</t>
  </si>
  <si>
    <t>1178560421466386432</t>
  </si>
  <si>
    <t>1178560423928516608</t>
  </si>
  <si>
    <t>1178560424700239873</t>
  </si>
  <si>
    <t>1178560432581292032</t>
  </si>
  <si>
    <t>1178560437375426561</t>
  </si>
  <si>
    <t>1178560048265646080</t>
  </si>
  <si>
    <t>1178560419302002689</t>
  </si>
  <si>
    <t>1178560438931460096</t>
  </si>
  <si>
    <t>1178560439594180608</t>
  </si>
  <si>
    <t>1178560440604995590</t>
  </si>
  <si>
    <t>1178560445617262592</t>
  </si>
  <si>
    <t>1178560445889859584</t>
  </si>
  <si>
    <t>1178560449257857024</t>
  </si>
  <si>
    <t>1178560451283689472</t>
  </si>
  <si>
    <t>1178560444669280261</t>
  </si>
  <si>
    <t>1178560451459915776</t>
  </si>
  <si>
    <t>1178560455058640896</t>
  </si>
  <si>
    <t>1178560456992215040</t>
  </si>
  <si>
    <t>1178559984700923904</t>
  </si>
  <si>
    <t>1178560144575275008</t>
  </si>
  <si>
    <t>1178560237042839552</t>
  </si>
  <si>
    <t>1178560458476965890</t>
  </si>
  <si>
    <t>1178560464894271488</t>
  </si>
  <si>
    <t>1178560467876433920</t>
  </si>
  <si>
    <t>1178560470506250241</t>
  </si>
  <si>
    <t>1178560470745321473</t>
  </si>
  <si>
    <t>1178560485693775872</t>
  </si>
  <si>
    <t>1178560493822337024</t>
  </si>
  <si>
    <t>1178560508066185216</t>
  </si>
  <si>
    <t>1178560512268886016</t>
  </si>
  <si>
    <t>1178560519424368641</t>
  </si>
  <si>
    <t>1178560521714487298</t>
  </si>
  <si>
    <t>1178560528991559680</t>
  </si>
  <si>
    <t>1178559221903822848</t>
  </si>
  <si>
    <t>1178560529419374593</t>
  </si>
  <si>
    <t>1178560529926938630</t>
  </si>
  <si>
    <t>1178560532732895232</t>
  </si>
  <si>
    <t>1178560535614414848</t>
  </si>
  <si>
    <t>1178560537652805633</t>
  </si>
  <si>
    <t>1178560513216778240</t>
  </si>
  <si>
    <t>1178560539276038144</t>
  </si>
  <si>
    <t>1178560546255314944</t>
  </si>
  <si>
    <t>1178560546804776960</t>
  </si>
  <si>
    <t>1178560551372382208</t>
  </si>
  <si>
    <t>1178560552827797504</t>
  </si>
  <si>
    <t>1178560560025280513</t>
  </si>
  <si>
    <t>1178560566929117189</t>
  </si>
  <si>
    <t>1178560570334822401</t>
  </si>
  <si>
    <t>1178560516014391296</t>
  </si>
  <si>
    <t>1178560572855668736</t>
  </si>
  <si>
    <t>1178560576156516352</t>
  </si>
  <si>
    <t>1178560581005008896</t>
  </si>
  <si>
    <t>1178560569051250688</t>
  </si>
  <si>
    <t>1178560582980689920</t>
  </si>
  <si>
    <t>1178560587288068098</t>
  </si>
  <si>
    <t>1178560596465344512</t>
  </si>
  <si>
    <t>1178560610721767425</t>
  </si>
  <si>
    <t>1178560613443878912</t>
  </si>
  <si>
    <t>1178560627574476800</t>
  </si>
  <si>
    <t>1178560628165939200</t>
  </si>
  <si>
    <t>1178560629927489537</t>
  </si>
  <si>
    <t>1178560638731374593</t>
  </si>
  <si>
    <t>1178559000977100800</t>
  </si>
  <si>
    <t>1178560640333553665</t>
  </si>
  <si>
    <t>1178560640962744320</t>
  </si>
  <si>
    <t>1178560583282647040</t>
  </si>
  <si>
    <t>1178560646604054528</t>
  </si>
  <si>
    <t>1178560653583376384</t>
  </si>
  <si>
    <t>1178560655785418752</t>
  </si>
  <si>
    <t>1178560674731106304</t>
  </si>
  <si>
    <t>1178560675494481920</t>
  </si>
  <si>
    <t>1178560681991385089</t>
  </si>
  <si>
    <t>1178560682431844352</t>
  </si>
  <si>
    <t>1178560684285665280</t>
  </si>
  <si>
    <t>1178560684814024704</t>
  </si>
  <si>
    <t>1178560695048310784</t>
  </si>
  <si>
    <t>1178560696474361856</t>
  </si>
  <si>
    <t>1178560700039487488</t>
  </si>
  <si>
    <t>1178560700987392003</t>
  </si>
  <si>
    <t>1178560708465831937</t>
  </si>
  <si>
    <t>1178560708612644865</t>
  </si>
  <si>
    <t>1178560709275389952</t>
  </si>
  <si>
    <t>1178560710164516864</t>
  </si>
  <si>
    <t>1178560710890180608</t>
  </si>
  <si>
    <t>1178560713993916416</t>
  </si>
  <si>
    <t>1178560726220361728</t>
  </si>
  <si>
    <t>1178560728237785088</t>
  </si>
  <si>
    <t>1178560742787895296</t>
  </si>
  <si>
    <t>1178560745304444929</t>
  </si>
  <si>
    <t>1178560760596828160</t>
  </si>
  <si>
    <t>1178560760726917121</t>
  </si>
  <si>
    <t>1178560766758281217</t>
  </si>
  <si>
    <t>1178560771296497664</t>
  </si>
  <si>
    <t>1178560776191332352</t>
  </si>
  <si>
    <t>1178560302989922304</t>
  </si>
  <si>
    <t>1178560779404095488</t>
  </si>
  <si>
    <t>1178560787385729024</t>
  </si>
  <si>
    <t>1178560794956587010</t>
  </si>
  <si>
    <t>1178560715839430656</t>
  </si>
  <si>
    <t>1178560797234139138</t>
  </si>
  <si>
    <t>1178560798093910016</t>
  </si>
  <si>
    <t>1178560805501100034</t>
  </si>
  <si>
    <t>1178560807313051649</t>
  </si>
  <si>
    <t>1178560728019689474</t>
  </si>
  <si>
    <t>1178560807510188032</t>
  </si>
  <si>
    <t>1178560807682105345</t>
  </si>
  <si>
    <t>1178560810710425600</t>
  </si>
  <si>
    <t>1178560817832304645</t>
  </si>
  <si>
    <t>1178560819614932992</t>
  </si>
  <si>
    <t>1178560826921426944</t>
  </si>
  <si>
    <t>1178560829429633024</t>
  </si>
  <si>
    <t>1178560754611568640</t>
  </si>
  <si>
    <t>1178560831354748928</t>
  </si>
  <si>
    <t>1178560844600348672</t>
  </si>
  <si>
    <t>1178560848559783936</t>
  </si>
  <si>
    <t>1178560848954036226</t>
  </si>
  <si>
    <t>1178560862346457088</t>
  </si>
  <si>
    <t>1178560876196044800</t>
  </si>
  <si>
    <t>1178560575200284674</t>
  </si>
  <si>
    <t>1178560877475311616</t>
  </si>
  <si>
    <t>1178560882856648706</t>
  </si>
  <si>
    <t>1178560897037541381</t>
  </si>
  <si>
    <t>1178560897901645825</t>
  </si>
  <si>
    <t>1178560904532766720</t>
  </si>
  <si>
    <t>1178560884182016001</t>
  </si>
  <si>
    <t>1178560917044367360</t>
  </si>
  <si>
    <t>1178560856763850752</t>
  </si>
  <si>
    <t>1178560918801793025</t>
  </si>
  <si>
    <t>1178560924833243136</t>
  </si>
  <si>
    <t>1178560926015995904</t>
  </si>
  <si>
    <t>1178560928494817281</t>
  </si>
  <si>
    <t>1178560932953382914</t>
  </si>
  <si>
    <t>1178560934937321472</t>
  </si>
  <si>
    <t>1178559521515552768</t>
  </si>
  <si>
    <t>1178560935117672449</t>
  </si>
  <si>
    <t>1178560939018326017</t>
  </si>
  <si>
    <t>1178560950393348096</t>
  </si>
  <si>
    <t>1178560860068941824</t>
  </si>
  <si>
    <t>1178560958580580353</t>
  </si>
  <si>
    <t>1178560962921734144</t>
  </si>
  <si>
    <t>1178560966725947392</t>
  </si>
  <si>
    <t>1178560974854459392</t>
  </si>
  <si>
    <t>1178560975974391808</t>
  </si>
  <si>
    <t>1178560979287908353</t>
  </si>
  <si>
    <t>1178560985453531137</t>
  </si>
  <si>
    <t>1178560993993089024</t>
  </si>
  <si>
    <t>1178561003958591488</t>
  </si>
  <si>
    <t>1178561004864753664</t>
  </si>
  <si>
    <t>1178561004881563648</t>
  </si>
  <si>
    <t>1178561005036720128</t>
  </si>
  <si>
    <t>1178561015165935616</t>
  </si>
  <si>
    <t>1178561017749606400</t>
  </si>
  <si>
    <t>1178561023932030976</t>
  </si>
  <si>
    <t>1178561026461257728</t>
  </si>
  <si>
    <t>1178560399676981248</t>
  </si>
  <si>
    <t>1178561029111988224</t>
  </si>
  <si>
    <t>1178561030915608576</t>
  </si>
  <si>
    <t>1178561032727535617</t>
  </si>
  <si>
    <t>1178561036745609216</t>
  </si>
  <si>
    <t>1178559232549031936</t>
  </si>
  <si>
    <t>1178561038939312128</t>
  </si>
  <si>
    <t>1178561041489371136</t>
  </si>
  <si>
    <t>1178560877563437056</t>
  </si>
  <si>
    <t>1178560910912303104</t>
  </si>
  <si>
    <t>1178561047449477122</t>
  </si>
  <si>
    <t>1178561057738100736</t>
  </si>
  <si>
    <t>1178561062418997248</t>
  </si>
  <si>
    <t>1178561063463325696</t>
  </si>
  <si>
    <t>1178561066042875904</t>
  </si>
  <si>
    <t>1178561083482804224</t>
  </si>
  <si>
    <t>1178561084451627008</t>
  </si>
  <si>
    <t>1178561085231771649</t>
  </si>
  <si>
    <t>1178561095893737472</t>
  </si>
  <si>
    <t>1178561096829083648</t>
  </si>
  <si>
    <t>1178561098896818176</t>
  </si>
  <si>
    <t>1178561101719654400</t>
  </si>
  <si>
    <t>1178560311558905858</t>
  </si>
  <si>
    <t>1178561105863565312</t>
  </si>
  <si>
    <t>1178560930604572673</t>
  </si>
  <si>
    <t>1178561106106814464</t>
  </si>
  <si>
    <t>1178561111240654848</t>
  </si>
  <si>
    <t>1178561115875430400</t>
  </si>
  <si>
    <t>1178561115967631360</t>
  </si>
  <si>
    <t>1178560128200708096</t>
  </si>
  <si>
    <t>1178560251169267712</t>
  </si>
  <si>
    <t>1178560863747358720</t>
  </si>
  <si>
    <t>1178560944731033601</t>
  </si>
  <si>
    <t>1178561120010944512</t>
  </si>
  <si>
    <t>1178561125421666304</t>
  </si>
  <si>
    <t>1178561131050340352</t>
  </si>
  <si>
    <t>1178561131759185920</t>
  </si>
  <si>
    <t>1178561136662339584</t>
  </si>
  <si>
    <t>1178561139350880262</t>
  </si>
  <si>
    <t>1178561152734900224</t>
  </si>
  <si>
    <t>1178561167675056128</t>
  </si>
  <si>
    <t>1178561170338451456</t>
  </si>
  <si>
    <t>1178561171697344512</t>
  </si>
  <si>
    <t>1178560761255342080</t>
  </si>
  <si>
    <t>1178560941912465408</t>
  </si>
  <si>
    <t>1178561160590827520</t>
  </si>
  <si>
    <t>1178561178529914880</t>
  </si>
  <si>
    <t>1178561190554984448</t>
  </si>
  <si>
    <t>1178561194308833281</t>
  </si>
  <si>
    <t>1178561202772959233</t>
  </si>
  <si>
    <t>1178561217260072960</t>
  </si>
  <si>
    <t>1178561220015771648</t>
  </si>
  <si>
    <t>1178560426541506560</t>
  </si>
  <si>
    <t>1178561227141894146</t>
  </si>
  <si>
    <t>1178559457795727360</t>
  </si>
  <si>
    <t>1178561229738127360</t>
  </si>
  <si>
    <t>1178561237153656832</t>
  </si>
  <si>
    <t>1178561248633524224</t>
  </si>
  <si>
    <t>1178561249006821376</t>
  </si>
  <si>
    <t>1178561251632451584</t>
  </si>
  <si>
    <t>1178561232489590785</t>
  </si>
  <si>
    <t>1178561241469652993</t>
  </si>
  <si>
    <t>1178561252433547264</t>
  </si>
  <si>
    <t>1178561254513942528</t>
  </si>
  <si>
    <t>1178561255738691585</t>
  </si>
  <si>
    <t>1178561265284866049</t>
  </si>
  <si>
    <t>1178561265427460096</t>
  </si>
  <si>
    <t>1178561270053773312</t>
  </si>
  <si>
    <t>1178561273451220994</t>
  </si>
  <si>
    <t>1178561286705168385</t>
  </si>
  <si>
    <t>1178561294171025408</t>
  </si>
  <si>
    <t>1178559025488769029</t>
  </si>
  <si>
    <t>1178560502731071489</t>
  </si>
  <si>
    <t>1178561310197460992</t>
  </si>
  <si>
    <t>1178561312751788032</t>
  </si>
  <si>
    <t>1178561319177527301</t>
  </si>
  <si>
    <t>1178560787251683328</t>
  </si>
  <si>
    <t>1178559036863795200</t>
  </si>
  <si>
    <t>1178560964951711744</t>
  </si>
  <si>
    <t>1178561322264530944</t>
  </si>
  <si>
    <t>1178561322277113857</t>
  </si>
  <si>
    <t>1178561326689476610</t>
  </si>
  <si>
    <t>1178560890691624960</t>
  </si>
  <si>
    <t>1178560991057068032</t>
  </si>
  <si>
    <t>1178561301150388225</t>
  </si>
  <si>
    <t>1178561344162934786</t>
  </si>
  <si>
    <t>1178561346847281152</t>
  </si>
  <si>
    <t>1178561352744525826</t>
  </si>
  <si>
    <t>1178561362777247744</t>
  </si>
  <si>
    <t>1178560725532454914</t>
  </si>
  <si>
    <t>1178561363171532800</t>
  </si>
  <si>
    <t>1178561363800678401</t>
  </si>
  <si>
    <t>1178561366921302016</t>
  </si>
  <si>
    <t>1178561380649177089</t>
  </si>
  <si>
    <t>1178561384847740928</t>
  </si>
  <si>
    <t>1178561402421809154</t>
  </si>
  <si>
    <t>1178560859783811072</t>
  </si>
  <si>
    <t>1178560871259394049</t>
  </si>
  <si>
    <t>1178561405978587136</t>
  </si>
  <si>
    <t>1178561409556385792</t>
  </si>
  <si>
    <t>1178561410114232320</t>
  </si>
  <si>
    <t>1178561420092420096</t>
  </si>
  <si>
    <t>1178561424873930752</t>
  </si>
  <si>
    <t>1178561400463151104</t>
  </si>
  <si>
    <t>1178561426362904576</t>
  </si>
  <si>
    <t>1178561432474009601</t>
  </si>
  <si>
    <t>1178561434910887937</t>
  </si>
  <si>
    <t>1178561415558381568</t>
  </si>
  <si>
    <t>1178561441865093120</t>
  </si>
  <si>
    <t>1178561447359631360</t>
  </si>
  <si>
    <t>1178561449230311424</t>
  </si>
  <si>
    <t>1178561450660564992</t>
  </si>
  <si>
    <t>1178559877716811776</t>
  </si>
  <si>
    <t>1178561417538080768</t>
  </si>
  <si>
    <t>1178561432725676034</t>
  </si>
  <si>
    <t>1178561451386114048</t>
  </si>
  <si>
    <t>1178561455454609408</t>
  </si>
  <si>
    <t>1178561455760781312</t>
  </si>
  <si>
    <t>1178561458252242944</t>
  </si>
  <si>
    <t>1178561443966398464</t>
  </si>
  <si>
    <t>1178561458780692480</t>
  </si>
  <si>
    <t>1178561460420648960</t>
  </si>
  <si>
    <t>1178561461347590144</t>
  </si>
  <si>
    <t>1178561466372382720</t>
  </si>
  <si>
    <t>1178561027069399040</t>
  </si>
  <si>
    <t>1178561468742225922</t>
  </si>
  <si>
    <t>1178561474698076161</t>
  </si>
  <si>
    <t>1178561475880898560</t>
  </si>
  <si>
    <t>1178561366359191552</t>
  </si>
  <si>
    <t>1178561481253822464</t>
  </si>
  <si>
    <t>1178561484839964678</t>
  </si>
  <si>
    <t>1178561488870658048</t>
  </si>
  <si>
    <t>1178561498576310273</t>
  </si>
  <si>
    <t>1178561499847106562</t>
  </si>
  <si>
    <t>1178561504456724480</t>
  </si>
  <si>
    <t>1178561500941676544</t>
  </si>
  <si>
    <t>1178561504670445569</t>
  </si>
  <si>
    <t>1178561506620952577</t>
  </si>
  <si>
    <t>1178561498119131138</t>
  </si>
  <si>
    <t>1178561509531832320</t>
  </si>
  <si>
    <t>1178561509691199488</t>
  </si>
  <si>
    <t>1178561361523154944</t>
  </si>
  <si>
    <t>1178561511628922880</t>
  </si>
  <si>
    <t>1178561513528934403</t>
  </si>
  <si>
    <t>1178561530641752064</t>
  </si>
  <si>
    <t>1178561534127161344</t>
  </si>
  <si>
    <t>1178561534492053505</t>
  </si>
  <si>
    <t>1178559369128136704</t>
  </si>
  <si>
    <t>1178561129284546560</t>
  </si>
  <si>
    <t>1178561538023661568</t>
  </si>
  <si>
    <t>1178561547209187330</t>
  </si>
  <si>
    <t>1178561547578363904</t>
  </si>
  <si>
    <t>1178561253855371264</t>
  </si>
  <si>
    <t>1178561554578657286</t>
  </si>
  <si>
    <t>1178561388924547078</t>
  </si>
  <si>
    <t>1178561562447101952</t>
  </si>
  <si>
    <t>1178561571188027393</t>
  </si>
  <si>
    <t>1178561593178804224</t>
  </si>
  <si>
    <t>1178561600581709824</t>
  </si>
  <si>
    <t>1178561601563222016</t>
  </si>
  <si>
    <t>1178561486937034752</t>
  </si>
  <si>
    <t>1178561521800097792</t>
  </si>
  <si>
    <t>1178561616700424193</t>
  </si>
  <si>
    <t>1178561617816096773</t>
  </si>
  <si>
    <t>1178561551302844417</t>
  </si>
  <si>
    <t>1178561579589275648</t>
  </si>
  <si>
    <t>1178561621876195328</t>
  </si>
  <si>
    <t>1178561613328244736</t>
  </si>
  <si>
    <t>1178561624417996800</t>
  </si>
  <si>
    <t>1178559916501606400</t>
  </si>
  <si>
    <t>1178561542847111169</t>
  </si>
  <si>
    <t>1178561625013526529</t>
  </si>
  <si>
    <t>1178561629967065088</t>
  </si>
  <si>
    <t>1178561635922915328</t>
  </si>
  <si>
    <t>1178561636384333824</t>
  </si>
  <si>
    <t>1178561648212238336</t>
  </si>
  <si>
    <t>1178561654277234688</t>
  </si>
  <si>
    <t>1178561656458219520</t>
  </si>
  <si>
    <t>1178561665903857669</t>
  </si>
  <si>
    <t>1178561663357857792</t>
  </si>
  <si>
    <t>1178561669359919104</t>
  </si>
  <si>
    <t>1178561675068411905</t>
  </si>
  <si>
    <t>1178561677845045248</t>
  </si>
  <si>
    <t>1178561690432147458</t>
  </si>
  <si>
    <t>1178561693259055104</t>
  </si>
  <si>
    <t>1178560687653707776</t>
  </si>
  <si>
    <t>1178561696144773120</t>
  </si>
  <si>
    <t>1178561688452382720</t>
  </si>
  <si>
    <t>1178561697637908480</t>
  </si>
  <si>
    <t>1178561699244396544</t>
  </si>
  <si>
    <t>1178561701014310912</t>
  </si>
  <si>
    <t>1178561703895810048</t>
  </si>
  <si>
    <t>1178561706710183937</t>
  </si>
  <si>
    <t>1178561706731229187</t>
  </si>
  <si>
    <t>1178561715841183745</t>
  </si>
  <si>
    <t>1178561722912780288</t>
  </si>
  <si>
    <t>1178561724036927488</t>
  </si>
  <si>
    <t>1178561726503149569</t>
  </si>
  <si>
    <t>1178561729246171136</t>
  </si>
  <si>
    <t>1178561734057091072</t>
  </si>
  <si>
    <t>1178561735336366080</t>
  </si>
  <si>
    <t>1178559933312311296</t>
  </si>
  <si>
    <t>1178561750997831680</t>
  </si>
  <si>
    <t>1178561751824109569</t>
  </si>
  <si>
    <t>1178561752205647873</t>
  </si>
  <si>
    <t>1178560952356220933</t>
  </si>
  <si>
    <t>1178561753858396160</t>
  </si>
  <si>
    <t>1178561754793697280</t>
  </si>
  <si>
    <t>1178561760779030528</t>
  </si>
  <si>
    <t>1178561768572018688</t>
  </si>
  <si>
    <t>1178561788369092608</t>
  </si>
  <si>
    <t>1178561705024069632</t>
  </si>
  <si>
    <t>1178561740952526848</t>
  </si>
  <si>
    <t>1178561789988151296</t>
  </si>
  <si>
    <t>1178561791430991874</t>
  </si>
  <si>
    <t>1178561819696418816</t>
  </si>
  <si>
    <t>1178561820396785664</t>
  </si>
  <si>
    <t>1178561833772425216</t>
  </si>
  <si>
    <t>1178561834158366720</t>
  </si>
  <si>
    <t>1178561837094309889</t>
  </si>
  <si>
    <t>1178561839267028993</t>
  </si>
  <si>
    <t>1178561843998216193</t>
  </si>
  <si>
    <t>1178561845919125504</t>
  </si>
  <si>
    <t>1178561845919145984</t>
  </si>
  <si>
    <t>1178561845931728897</t>
  </si>
  <si>
    <t>1178561856992088065</t>
  </si>
  <si>
    <t>1178561857898106880</t>
  </si>
  <si>
    <t>1178561862859988992</t>
  </si>
  <si>
    <t>1178561863472340992</t>
  </si>
  <si>
    <t>1178561868396412928</t>
  </si>
  <si>
    <t>1178561868933337089</t>
  </si>
  <si>
    <t>1178561870489366528</t>
  </si>
  <si>
    <t>1178561871420514305</t>
  </si>
  <si>
    <t>1178561871605096449</t>
  </si>
  <si>
    <t>1178561872636862464</t>
  </si>
  <si>
    <t>1178561880861941761</t>
  </si>
  <si>
    <t>1178561893428076544</t>
  </si>
  <si>
    <t>1178561899392311297</t>
  </si>
  <si>
    <t>1178561822741454848</t>
  </si>
  <si>
    <t>1178561906208071681</t>
  </si>
  <si>
    <t>1178560407683895298</t>
  </si>
  <si>
    <t>1178561910154895360</t>
  </si>
  <si>
    <t>1178561919629889537</t>
  </si>
  <si>
    <t>1178561928295276544</t>
  </si>
  <si>
    <t>1178561851216580610</t>
  </si>
  <si>
    <t>1178561915473350657</t>
  </si>
  <si>
    <t>1178561929176080385</t>
  </si>
  <si>
    <t>1178561929876508672</t>
  </si>
  <si>
    <t>1178561943214444544</t>
  </si>
  <si>
    <t>1178561950680309760</t>
  </si>
  <si>
    <t>1178561952995520512</t>
  </si>
  <si>
    <t>1178561954983677952</t>
  </si>
  <si>
    <t>1178561955025637376</t>
  </si>
  <si>
    <t>1178561012531957760</t>
  </si>
  <si>
    <t>1178561955910623232</t>
  </si>
  <si>
    <t>1178561960004214784</t>
  </si>
  <si>
    <t>1178559241604489222</t>
  </si>
  <si>
    <t>1178561962332086272</t>
  </si>
  <si>
    <t>1178561963682648065</t>
  </si>
  <si>
    <t>1178561972838785024</t>
  </si>
  <si>
    <t>1178561979440680961</t>
  </si>
  <si>
    <t>1178561983383326722</t>
  </si>
  <si>
    <t>1178561986617065473</t>
  </si>
  <si>
    <t>1178561986881314816</t>
  </si>
  <si>
    <t>1178561989553074176</t>
  </si>
  <si>
    <t>1178560973386522624</t>
  </si>
  <si>
    <t>1178561991964798976</t>
  </si>
  <si>
    <t>1178561476413546496</t>
  </si>
  <si>
    <t>1178561992417824771</t>
  </si>
  <si>
    <t>1178561955851841536</t>
  </si>
  <si>
    <t>1178561994850537478</t>
  </si>
  <si>
    <t>1178561998902005760</t>
  </si>
  <si>
    <t>1178562004249919488</t>
  </si>
  <si>
    <t>1178562005667602432</t>
  </si>
  <si>
    <t>1178562005982162944</t>
  </si>
  <si>
    <t>1178562007873789952</t>
  </si>
  <si>
    <t>1178562009266343936</t>
  </si>
  <si>
    <t>1178562022935543808</t>
  </si>
  <si>
    <t>1178561993625784320</t>
  </si>
  <si>
    <t>1178562026899218432</t>
  </si>
  <si>
    <t>1178562026999820288</t>
  </si>
  <si>
    <t>1178562027473821696</t>
  </si>
  <si>
    <t>1178562035493343238</t>
  </si>
  <si>
    <t>1178562035031973889</t>
  </si>
  <si>
    <t>1178562045899415552</t>
  </si>
  <si>
    <t>1178562060055126017</t>
  </si>
  <si>
    <t>1178562065813983232</t>
  </si>
  <si>
    <t>1178562072243777536</t>
  </si>
  <si>
    <t>1178561624736718850</t>
  </si>
  <si>
    <t>1178562000856715264</t>
  </si>
  <si>
    <t>1178562074856833024</t>
  </si>
  <si>
    <t>1178562075083395073</t>
  </si>
  <si>
    <t>1178561397887836161</t>
  </si>
  <si>
    <t>1178562077574795264</t>
  </si>
  <si>
    <t>1178559672128856064</t>
  </si>
  <si>
    <t>1178561170673942528</t>
  </si>
  <si>
    <t>1178562078036107264</t>
  </si>
  <si>
    <t>1178562082549256193</t>
  </si>
  <si>
    <t>1178562084797329408</t>
  </si>
  <si>
    <t>1178562090795196416</t>
  </si>
  <si>
    <t>1178559528088080384</t>
  </si>
  <si>
    <t>1178562093425086464</t>
  </si>
  <si>
    <t>1178562098093346817</t>
  </si>
  <si>
    <t>1178562101629063168</t>
  </si>
  <si>
    <t>1178559204472365056</t>
  </si>
  <si>
    <t>1178562106100195328</t>
  </si>
  <si>
    <t>1178561798334828550</t>
  </si>
  <si>
    <t>1178561996255571968</t>
  </si>
  <si>
    <t>1178562108570689538</t>
  </si>
  <si>
    <t>1178562102086242306</t>
  </si>
  <si>
    <t>1178562113310220288</t>
  </si>
  <si>
    <t>1178562115164082177</t>
  </si>
  <si>
    <t>1178562118532120578</t>
  </si>
  <si>
    <t>1178560286695010306</t>
  </si>
  <si>
    <t>1178561804013834240</t>
  </si>
  <si>
    <t>1178562124383162369</t>
  </si>
  <si>
    <t>1178562124701937669</t>
  </si>
  <si>
    <t>1178562129349226497</t>
  </si>
  <si>
    <t>1178562130511048704</t>
  </si>
  <si>
    <t>1178561469841133568</t>
  </si>
  <si>
    <t>1178561606516645888</t>
  </si>
  <si>
    <t>1178562131240931328</t>
  </si>
  <si>
    <t>1178562131651960838</t>
  </si>
  <si>
    <t>1178562133950435329</t>
  </si>
  <si>
    <t>1178562136357912576</t>
  </si>
  <si>
    <t>1178562133602295808</t>
  </si>
  <si>
    <t>1178562143324659712</t>
  </si>
  <si>
    <t>1178562143832219648</t>
  </si>
  <si>
    <t>1178562144310349826</t>
  </si>
  <si>
    <t>1178562146625576962</t>
  </si>
  <si>
    <t>1178562147812548608</t>
  </si>
  <si>
    <t>1178562148630515712</t>
  </si>
  <si>
    <t>1178562157979541504</t>
  </si>
  <si>
    <t>1178562160559116288</t>
  </si>
  <si>
    <t>1178560413149077506</t>
  </si>
  <si>
    <t>1178561491496308736</t>
  </si>
  <si>
    <t>1178562162727542784</t>
  </si>
  <si>
    <t>1178560596494692352</t>
  </si>
  <si>
    <t>1178562168326893570</t>
  </si>
  <si>
    <t>1178562173834006528</t>
  </si>
  <si>
    <t>1178562177466355712</t>
  </si>
  <si>
    <t>1178562181652189184</t>
  </si>
  <si>
    <t>1178562185129316352</t>
  </si>
  <si>
    <t>1178562195627622400</t>
  </si>
  <si>
    <t>1178559372651368448</t>
  </si>
  <si>
    <t>1178559420298608640</t>
  </si>
  <si>
    <t>1178562199771602945</t>
  </si>
  <si>
    <t>1178562210597081088</t>
  </si>
  <si>
    <t>1178562213814161408</t>
  </si>
  <si>
    <t>1178562214774657024</t>
  </si>
  <si>
    <t>1178562220965482496</t>
  </si>
  <si>
    <t>1178562223947563008</t>
  </si>
  <si>
    <t>1178562230067093504</t>
  </si>
  <si>
    <t>1178562230922747904</t>
  </si>
  <si>
    <t>1178562236039729152</t>
  </si>
  <si>
    <t>1178562236853432320</t>
  </si>
  <si>
    <t>1178561855058563072</t>
  </si>
  <si>
    <t>1178562246936539137</t>
  </si>
  <si>
    <t>1178559790580211712</t>
  </si>
  <si>
    <t>1178560337714597889</t>
  </si>
  <si>
    <t>1178562249134354432</t>
  </si>
  <si>
    <t>1178562267509673985</t>
  </si>
  <si>
    <t>1178562272685445120</t>
  </si>
  <si>
    <t>1178562273226432513</t>
  </si>
  <si>
    <t>1178562275336228864</t>
  </si>
  <si>
    <t>1178562275629834240</t>
  </si>
  <si>
    <t>1178562277865336837</t>
  </si>
  <si>
    <t>1178562016522448896</t>
  </si>
  <si>
    <t>1178562277886308356</t>
  </si>
  <si>
    <t>1178562279530487813</t>
  </si>
  <si>
    <t>1178562289257062400</t>
  </si>
  <si>
    <t>1178560280290312193</t>
  </si>
  <si>
    <t>1178560497148420096</t>
  </si>
  <si>
    <t>1178562289999515648</t>
  </si>
  <si>
    <t>1178562296144109568</t>
  </si>
  <si>
    <t>1178562301328265216</t>
  </si>
  <si>
    <t>1178562301529661441</t>
  </si>
  <si>
    <t>1178562313139437568</t>
  </si>
  <si>
    <t>1178562315026874369</t>
  </si>
  <si>
    <t>1178560208995524609</t>
  </si>
  <si>
    <t>1178561261266767872</t>
  </si>
  <si>
    <t>1178562196604882948</t>
  </si>
  <si>
    <t>1178562316293591040</t>
  </si>
  <si>
    <t>1178562325277753344</t>
  </si>
  <si>
    <t>1178562337013452802</t>
  </si>
  <si>
    <t>1178562337198006272</t>
  </si>
  <si>
    <t>1178562340649869312</t>
  </si>
  <si>
    <t>1178562168213704704</t>
  </si>
  <si>
    <t>1178562347327205377</t>
  </si>
  <si>
    <t>1178562347343986689</t>
  </si>
  <si>
    <t>1178562348237410304</t>
  </si>
  <si>
    <t>1178562348925308928</t>
  </si>
  <si>
    <t>1178562350691037184</t>
  </si>
  <si>
    <t>1178562360665092096</t>
  </si>
  <si>
    <t>1178562362263117826</t>
  </si>
  <si>
    <t>1178562365400473600</t>
  </si>
  <si>
    <t>1178562081496453120</t>
  </si>
  <si>
    <t>1178562371805159425</t>
  </si>
  <si>
    <t>1178562373344464896</t>
  </si>
  <si>
    <t>1178562401534435328</t>
  </si>
  <si>
    <t>1178562407289032704</t>
  </si>
  <si>
    <t>1178562408866078720</t>
  </si>
  <si>
    <t>1178562409772060672</t>
  </si>
  <si>
    <t>1178562248593289217</t>
  </si>
  <si>
    <t>1178562268163985408</t>
  </si>
  <si>
    <t>1178562412410232832</t>
  </si>
  <si>
    <t>1178562417963483138</t>
  </si>
  <si>
    <t>1178562424821207041</t>
  </si>
  <si>
    <t>1178562427576836097</t>
  </si>
  <si>
    <t>1178562431024533505</t>
  </si>
  <si>
    <t>1178562438385557504</t>
  </si>
  <si>
    <t>1178562439245377537</t>
  </si>
  <si>
    <t>1178562439643893760</t>
  </si>
  <si>
    <t>1178562440377884674</t>
  </si>
  <si>
    <t>1178562446317031424</t>
  </si>
  <si>
    <t>1178562448867123200</t>
  </si>
  <si>
    <t>1178562451236937728</t>
  </si>
  <si>
    <t>1178562454512640000</t>
  </si>
  <si>
    <t>1178561981932085248</t>
  </si>
  <si>
    <t>1178562461777235968</t>
  </si>
  <si>
    <t>1178562467674431488</t>
  </si>
  <si>
    <t>1178562469440217089</t>
  </si>
  <si>
    <t>1178562475157069824</t>
  </si>
  <si>
    <t>1178562475698069504</t>
  </si>
  <si>
    <t>1178562482618732545</t>
  </si>
  <si>
    <t>1178562485626036225</t>
  </si>
  <si>
    <t>1178562485949026304</t>
  </si>
  <si>
    <t>1178562494983479296</t>
  </si>
  <si>
    <t>1178562496304685056</t>
  </si>
  <si>
    <t>1178561467785924608</t>
  </si>
  <si>
    <t>1178561521607172096</t>
  </si>
  <si>
    <t>1178561560840753152</t>
  </si>
  <si>
    <t>1178562497172905989</t>
  </si>
  <si>
    <t>1178562498733182976</t>
  </si>
  <si>
    <t>1178562502646534144</t>
  </si>
  <si>
    <t>1178561779665948674</t>
  </si>
  <si>
    <t>1178562512628924416</t>
  </si>
  <si>
    <t>1178562519604039680</t>
  </si>
  <si>
    <t>1178562522196189184</t>
  </si>
  <si>
    <t>1178559105486725122</t>
  </si>
  <si>
    <t>1178560219863011328</t>
  </si>
  <si>
    <t>1178560895414411264</t>
  </si>
  <si>
    <t>1178560931862851584</t>
  </si>
  <si>
    <t>1178562528592441345</t>
  </si>
  <si>
    <t>1178561143113207808</t>
  </si>
  <si>
    <t>1178562533688516608</t>
  </si>
  <si>
    <t>1178562539141177345</t>
  </si>
  <si>
    <t>1178562446371573761</t>
  </si>
  <si>
    <t>1178562549731778560</t>
  </si>
  <si>
    <t>1178560423244816384</t>
  </si>
  <si>
    <t>1178562560976654336</t>
  </si>
  <si>
    <t>1178562561438048256</t>
  </si>
  <si>
    <t>1178562561748471808</t>
  </si>
  <si>
    <t>1178561543165894656</t>
  </si>
  <si>
    <t>1178562573601509376</t>
  </si>
  <si>
    <t>1178562561786175488</t>
  </si>
  <si>
    <t>1178562575388282880</t>
  </si>
  <si>
    <t>1178562578097811456</t>
  </si>
  <si>
    <t>1178562581566562306</t>
  </si>
  <si>
    <t>1178562587132346369</t>
  </si>
  <si>
    <t>1178562587325353984</t>
  </si>
  <si>
    <t>1178559844929998848</t>
  </si>
  <si>
    <t>1178562603930533888</t>
  </si>
  <si>
    <t>1178562613141225472</t>
  </si>
  <si>
    <t>1178562617658560512</t>
  </si>
  <si>
    <t>1178562617905942529</t>
  </si>
  <si>
    <t>1178562621408047104</t>
  </si>
  <si>
    <t>1178562627112443904</t>
  </si>
  <si>
    <t>1178562382853017600</t>
  </si>
  <si>
    <t>1178562640634941440</t>
  </si>
  <si>
    <t>1178562655818268672</t>
  </si>
  <si>
    <t>1178562657697325057</t>
  </si>
  <si>
    <t>1178562660037730304</t>
  </si>
  <si>
    <t>1178561521766547456</t>
  </si>
  <si>
    <t>1178562661430239232</t>
  </si>
  <si>
    <t>1178562665079332864</t>
  </si>
  <si>
    <t>1178562682103971840</t>
  </si>
  <si>
    <t>1178562683072892928</t>
  </si>
  <si>
    <t>1178559719390289921</t>
  </si>
  <si>
    <t>1178562685388148736</t>
  </si>
  <si>
    <t>1178561949405196288</t>
  </si>
  <si>
    <t>1178561963108048896</t>
  </si>
  <si>
    <t>1178562008104521728</t>
  </si>
  <si>
    <t>1178562687460093952</t>
  </si>
  <si>
    <t>1178562690178007040</t>
  </si>
  <si>
    <t>1178562669290414086</t>
  </si>
  <si>
    <t>1178562692182937600</t>
  </si>
  <si>
    <t>1178561521967869952</t>
  </si>
  <si>
    <t>1178561546391298048</t>
  </si>
  <si>
    <t>1178561664138043392</t>
  </si>
  <si>
    <t>1178562696033312768</t>
  </si>
  <si>
    <t>1178562696993808385</t>
  </si>
  <si>
    <t>1178562703872409600</t>
  </si>
  <si>
    <t>1178562708913950720</t>
  </si>
  <si>
    <t>1178562718212743169</t>
  </si>
  <si>
    <t>1178562725263360001</t>
  </si>
  <si>
    <t>1178562416604598272</t>
  </si>
  <si>
    <t>1178562745731633153</t>
  </si>
  <si>
    <t>1178562746645962753</t>
  </si>
  <si>
    <t>1178562749498101761</t>
  </si>
  <si>
    <t>1178562765012787200</t>
  </si>
  <si>
    <t>1178562231908409344</t>
  </si>
  <si>
    <t>1178562313751863296</t>
  </si>
  <si>
    <t>1178562765050585088</t>
  </si>
  <si>
    <t>1178562770301804544</t>
  </si>
  <si>
    <t>1178562777818030080</t>
  </si>
  <si>
    <t>1178562788119257089</t>
  </si>
  <si>
    <t>1178562783262236674</t>
  </si>
  <si>
    <t>1178562792749711360</t>
  </si>
  <si>
    <t>1178562797522866176</t>
  </si>
  <si>
    <t>1178562803055169537</t>
  </si>
  <si>
    <t>1178562805299126272</t>
  </si>
  <si>
    <t>1178562808876863490</t>
  </si>
  <si>
    <t>1178562658557186048</t>
  </si>
  <si>
    <t>1178562813620555782</t>
  </si>
  <si>
    <t>1178562816904777728</t>
  </si>
  <si>
    <t>1178562818406309888</t>
  </si>
  <si>
    <t>1178562820302135296</t>
  </si>
  <si>
    <t>1178562820839002113</t>
  </si>
  <si>
    <t>1178562831819644933</t>
  </si>
  <si>
    <t>1178559761027080192</t>
  </si>
  <si>
    <t>1178562848236150784</t>
  </si>
  <si>
    <t>1178561100243197952</t>
  </si>
  <si>
    <t>1178562852103360512</t>
  </si>
  <si>
    <t>1178562862735876096</t>
  </si>
  <si>
    <t>1178562864937885696</t>
  </si>
  <si>
    <t>1178562878061891584</t>
  </si>
  <si>
    <t>1178559683080138752</t>
  </si>
  <si>
    <t>1178562881941622784</t>
  </si>
  <si>
    <t>1178562893073309696</t>
  </si>
  <si>
    <t>1178562896688795648</t>
  </si>
  <si>
    <t>1178562900203585537</t>
  </si>
  <si>
    <t>1178562903324139520</t>
  </si>
  <si>
    <t>1178562906109153280</t>
  </si>
  <si>
    <t>1178562907090685952</t>
  </si>
  <si>
    <t>1178562907900121089</t>
  </si>
  <si>
    <t>1178562918083956736</t>
  </si>
  <si>
    <t>1178562927508574208</t>
  </si>
  <si>
    <t>1178562209917612033</t>
  </si>
  <si>
    <t>1178562618774175744</t>
  </si>
  <si>
    <t>1178562715268341761</t>
  </si>
  <si>
    <t>1178562932407504898</t>
  </si>
  <si>
    <t>1178560798811185152</t>
  </si>
  <si>
    <t>1178562934412337152</t>
  </si>
  <si>
    <t>1178560772626092032</t>
  </si>
  <si>
    <t>1178561665136234496</t>
  </si>
  <si>
    <t>1178562205639479296</t>
  </si>
  <si>
    <t>1178562293157842944</t>
  </si>
  <si>
    <t>1178562941182005248</t>
  </si>
  <si>
    <t>1178562950149349376</t>
  </si>
  <si>
    <t>1178562950577176576</t>
  </si>
  <si>
    <t>1178562952808554496</t>
  </si>
  <si>
    <t>1178562959498461184</t>
  </si>
  <si>
    <t>1178562959603388416</t>
  </si>
  <si>
    <t>1178562965420810240</t>
  </si>
  <si>
    <t>1178562973821997056</t>
  </si>
  <si>
    <t>1178562984349769729</t>
  </si>
  <si>
    <t>1178562987239624705</t>
  </si>
  <si>
    <t>1178562993182957573</t>
  </si>
  <si>
    <t>1178562995171074048</t>
  </si>
  <si>
    <t>1178562998736211968</t>
  </si>
  <si>
    <t>1178562998882967552</t>
  </si>
  <si>
    <t>1178563001298935808</t>
  </si>
  <si>
    <t>1178563007674228737</t>
  </si>
  <si>
    <t>1178563030998761472</t>
  </si>
  <si>
    <t>1178563031904784385</t>
  </si>
  <si>
    <t>1178563036489101313</t>
  </si>
  <si>
    <t>1178563043887910912</t>
  </si>
  <si>
    <t>1178562429346824193</t>
  </si>
  <si>
    <t>1178563050716176385</t>
  </si>
  <si>
    <t>1178561251812745216</t>
  </si>
  <si>
    <t>1178563050896592901</t>
  </si>
  <si>
    <t>1178563044617736192</t>
  </si>
  <si>
    <t>1178563052716859394</t>
  </si>
  <si>
    <t>1178563057397751808</t>
  </si>
  <si>
    <t>1178560718553194497</t>
  </si>
  <si>
    <t>1178563065576603649</t>
  </si>
  <si>
    <t>1178563067401125888</t>
  </si>
  <si>
    <t>1178563078105042945</t>
  </si>
  <si>
    <t>1178563078675402752</t>
  </si>
  <si>
    <t>1178563084170006528</t>
  </si>
  <si>
    <t>1178562746608181248</t>
  </si>
  <si>
    <t>1178563086069960704</t>
  </si>
  <si>
    <t>1178563092944433152</t>
  </si>
  <si>
    <t>1178563093238026241</t>
  </si>
  <si>
    <t>1178563071582846976</t>
  </si>
  <si>
    <t>1178563093691076608</t>
  </si>
  <si>
    <t>1178563093791686656</t>
  </si>
  <si>
    <t>1178563100754239488</t>
  </si>
  <si>
    <t>1178563111198105601</t>
  </si>
  <si>
    <t>1178563123533484034</t>
  </si>
  <si>
    <t>1178563128084385793</t>
  </si>
  <si>
    <t>1178563129103540225</t>
  </si>
  <si>
    <t>1178563131339153408</t>
  </si>
  <si>
    <t>1178563138616201217</t>
  </si>
  <si>
    <t>1178563139346014213</t>
  </si>
  <si>
    <t>1178563148082798592</t>
  </si>
  <si>
    <t>1178563153795387392</t>
  </si>
  <si>
    <t>1178563164927070208</t>
  </si>
  <si>
    <t>1178563165187125249</t>
  </si>
  <si>
    <t>1178563017505681408</t>
  </si>
  <si>
    <t>1178563166659371009</t>
  </si>
  <si>
    <t>1178563166827110405</t>
  </si>
  <si>
    <t>1178559278363402240</t>
  </si>
  <si>
    <t>1178559672795746304</t>
  </si>
  <si>
    <t>1178559985195917312</t>
  </si>
  <si>
    <t>1178563169255657473</t>
  </si>
  <si>
    <t>1178562545365458944</t>
  </si>
  <si>
    <t>1178563174926340097</t>
  </si>
  <si>
    <t>1178562378180550656</t>
  </si>
  <si>
    <t>1178562961893445633</t>
  </si>
  <si>
    <t>1178563184967507969</t>
  </si>
  <si>
    <t>1178563186234155008</t>
  </si>
  <si>
    <t>1178563191460245504</t>
  </si>
  <si>
    <t>1178561930119831552</t>
  </si>
  <si>
    <t>1178563192445902848</t>
  </si>
  <si>
    <t>1178563196954824704</t>
  </si>
  <si>
    <t>1178563201467916290</t>
  </si>
  <si>
    <t>1178563203053297664</t>
  </si>
  <si>
    <t>1178563192169123840</t>
  </si>
  <si>
    <t>1178563203799932928</t>
  </si>
  <si>
    <t>1178563182052425733</t>
  </si>
  <si>
    <t>1178563208552038400</t>
  </si>
  <si>
    <t>1178563212322787328</t>
  </si>
  <si>
    <t>1178563213018972160</t>
  </si>
  <si>
    <t>1178563223248871424</t>
  </si>
  <si>
    <t>1178563223286665216</t>
  </si>
  <si>
    <t>1178563088049721344</t>
  </si>
  <si>
    <t>1178563227720044544</t>
  </si>
  <si>
    <t>1178563237710876672</t>
  </si>
  <si>
    <t>1178563249538777089</t>
  </si>
  <si>
    <t>1178559877112893440</t>
  </si>
  <si>
    <t>1178563253087211520</t>
  </si>
  <si>
    <t>1178563256136470529</t>
  </si>
  <si>
    <t>1178562514868678656</t>
  </si>
  <si>
    <t>1178563256987869184</t>
  </si>
  <si>
    <t>1178563258002882566</t>
  </si>
  <si>
    <t>1178563258455752706</t>
  </si>
  <si>
    <t>1178562920952803328</t>
  </si>
  <si>
    <t>1178563263300276225</t>
  </si>
  <si>
    <t>1178563265712013312</t>
  </si>
  <si>
    <t>1178563267633061888</t>
  </si>
  <si>
    <t>1178563268757135360</t>
  </si>
  <si>
    <t>1178561847261351938</t>
  </si>
  <si>
    <t>1178563280052346880</t>
  </si>
  <si>
    <t>1178563281012826112</t>
  </si>
  <si>
    <t>1178563281734242304</t>
  </si>
  <si>
    <t>1178563286792585218</t>
  </si>
  <si>
    <t>1178563286972948480</t>
  </si>
  <si>
    <t>1178563287396622336</t>
  </si>
  <si>
    <t>1178563300856156161</t>
  </si>
  <si>
    <t>1178563303121051649</t>
  </si>
  <si>
    <t>1178563306921086977</t>
  </si>
  <si>
    <t>1178563308045111296</t>
  </si>
  <si>
    <t>1178563311367008257</t>
  </si>
  <si>
    <t>1178563322964250624</t>
  </si>
  <si>
    <t>1178563330845347840</t>
  </si>
  <si>
    <t>1178563334511190016</t>
  </si>
  <si>
    <t>1178563335886909440</t>
  </si>
  <si>
    <t>1178563336113397760</t>
  </si>
  <si>
    <t>1178563346087518210</t>
  </si>
  <si>
    <t>1178563349669466112</t>
  </si>
  <si>
    <t>1178563363258933248</t>
  </si>
  <si>
    <t>1178563368199868416</t>
  </si>
  <si>
    <t>1178563378597502976</t>
  </si>
  <si>
    <t>1178563385195159552</t>
  </si>
  <si>
    <t>1178563393873203201</t>
  </si>
  <si>
    <t>1178563399543902208</t>
  </si>
  <si>
    <t>1178563401460486144</t>
  </si>
  <si>
    <t>1178563406447685633</t>
  </si>
  <si>
    <t>1178563409643749376</t>
  </si>
  <si>
    <t>1178563392925310976</t>
  </si>
  <si>
    <t>1178563415322877952</t>
  </si>
  <si>
    <t>1178563424688717825</t>
  </si>
  <si>
    <t>1178563427880624130</t>
  </si>
  <si>
    <t>1178562862324895744</t>
  </si>
  <si>
    <t>1178562874349891584</t>
  </si>
  <si>
    <t>1178563429738659840</t>
  </si>
  <si>
    <t>1178562937008644097</t>
  </si>
  <si>
    <t>1178563201191071745</t>
  </si>
  <si>
    <t>1178563255402471424</t>
  </si>
  <si>
    <t>1178563438605471745</t>
  </si>
  <si>
    <t>1178563459967078400</t>
  </si>
  <si>
    <t>1178563462328397824</t>
  </si>
  <si>
    <t>1178563462450024459</t>
  </si>
  <si>
    <t>1178559026554163200</t>
  </si>
  <si>
    <t>1178559058187620352</t>
  </si>
  <si>
    <t>1178559083261116416</t>
  </si>
  <si>
    <t>1178559938559463426</t>
  </si>
  <si>
    <t>1178563463901253632</t>
  </si>
  <si>
    <t>1178562309041590272</t>
  </si>
  <si>
    <t>1178563468707979265</t>
  </si>
  <si>
    <t>1178563453121892353</t>
  </si>
  <si>
    <t>1178563469769105408</t>
  </si>
  <si>
    <t>1178563498852454402</t>
  </si>
  <si>
    <t>1178563498965684224</t>
  </si>
  <si>
    <t>1178561710917066753</t>
  </si>
  <si>
    <t>1178563446255828992</t>
  </si>
  <si>
    <t>1178563499343142914</t>
  </si>
  <si>
    <t>1178561085231775744</t>
  </si>
  <si>
    <t>1178563505043251200</t>
  </si>
  <si>
    <t>1178563516229246976</t>
  </si>
  <si>
    <t>1178563516455890944</t>
  </si>
  <si>
    <t>1178563534554374144</t>
  </si>
  <si>
    <t>1178562998178402305</t>
  </si>
  <si>
    <t>1178563538840948736</t>
  </si>
  <si>
    <t>1178563541508526080</t>
  </si>
  <si>
    <t>1178563554632503296</t>
  </si>
  <si>
    <t>1178563558239588355</t>
  </si>
  <si>
    <t>1178563564052844545</t>
  </si>
  <si>
    <t>1178563567777468416</t>
  </si>
  <si>
    <t>1178563569945890816</t>
  </si>
  <si>
    <t>1178563367495258112</t>
  </si>
  <si>
    <t>1178563578732744704</t>
  </si>
  <si>
    <t>1178563590665715713</t>
  </si>
  <si>
    <t>1178563592691605504</t>
  </si>
  <si>
    <t>1178563605446496257</t>
  </si>
  <si>
    <t>1178563610433540097</t>
  </si>
  <si>
    <t>1178563616318087173</t>
  </si>
  <si>
    <t>1178563625130303488</t>
  </si>
  <si>
    <t>1178563630817845248</t>
  </si>
  <si>
    <t>1178563634513027081</t>
  </si>
  <si>
    <t>1178563650241617920</t>
  </si>
  <si>
    <t>1178563668369428480</t>
  </si>
  <si>
    <t>1178563673847209984</t>
  </si>
  <si>
    <t>1178563673952051205</t>
  </si>
  <si>
    <t>1178563674979684353</t>
  </si>
  <si>
    <t>1178563680260280321</t>
  </si>
  <si>
    <t>1178563692440559617</t>
  </si>
  <si>
    <t>1178563684731441153</t>
  </si>
  <si>
    <t>1178563692692217856</t>
  </si>
  <si>
    <t>1178563697947615232</t>
  </si>
  <si>
    <t>1178563709242871808</t>
  </si>
  <si>
    <t>1178563709272236032</t>
  </si>
  <si>
    <t>1178560199097016320</t>
  </si>
  <si>
    <t>1178563716796866561</t>
  </si>
  <si>
    <t>1178563719678312452</t>
  </si>
  <si>
    <t>1178563729073553409</t>
  </si>
  <si>
    <t>1178563705757405185</t>
  </si>
  <si>
    <t>1178563731741188097</t>
  </si>
  <si>
    <t>1178563732030537728</t>
  </si>
  <si>
    <t>1178563735130198016</t>
  </si>
  <si>
    <t>1178563743023865856</t>
  </si>
  <si>
    <t>1178563744340815873</t>
  </si>
  <si>
    <t>1178561122326188032</t>
  </si>
  <si>
    <t>1178563768307109890</t>
  </si>
  <si>
    <t>1178561790650834945</t>
  </si>
  <si>
    <t>1178563771054350336</t>
  </si>
  <si>
    <t>1178561361099575296</t>
  </si>
  <si>
    <t>1178561905323073536</t>
  </si>
  <si>
    <t>1178563773734490112</t>
  </si>
  <si>
    <t>1178563784010604544</t>
  </si>
  <si>
    <t>1178560570783653893</t>
  </si>
  <si>
    <t>1178563784807460864</t>
  </si>
  <si>
    <t>1178563801399975937</t>
  </si>
  <si>
    <t>1178563817107857408</t>
  </si>
  <si>
    <t>1178563818554826753</t>
  </si>
  <si>
    <t>1178563819045609473</t>
  </si>
  <si>
    <t>1178563819867648000</t>
  </si>
  <si>
    <t>1178563400529514496</t>
  </si>
  <si>
    <t>1178563822526898176</t>
  </si>
  <si>
    <t>1178563828466016256</t>
  </si>
  <si>
    <t>1178560479427469312</t>
  </si>
  <si>
    <t>1178561308599435264</t>
  </si>
  <si>
    <t>1178563474135408642</t>
  </si>
  <si>
    <t>1178563830009479169</t>
  </si>
  <si>
    <t>1178563782450307072</t>
  </si>
  <si>
    <t>1178563804575207424</t>
  </si>
  <si>
    <t>1178563839601905665</t>
  </si>
  <si>
    <t>1178563842290388992</t>
  </si>
  <si>
    <t>1178563842827313152</t>
  </si>
  <si>
    <t>1178563845092253696</t>
  </si>
  <si>
    <t>1178563851610144768</t>
  </si>
  <si>
    <t>1178563097843392514</t>
  </si>
  <si>
    <t>1178563853501771776</t>
  </si>
  <si>
    <t>1178563856722997248</t>
  </si>
  <si>
    <t>1178563857209548801</t>
  </si>
  <si>
    <t>1178563865287823360</t>
  </si>
  <si>
    <t>1178563877463875584</t>
  </si>
  <si>
    <t>1178563878357258240</t>
  </si>
  <si>
    <t>1178563880169218049</t>
  </si>
  <si>
    <t>1178563884044767232</t>
  </si>
  <si>
    <t>1178563886238306305</t>
  </si>
  <si>
    <t>1178563893855170560</t>
  </si>
  <si>
    <t>1178563896715689985</t>
  </si>
  <si>
    <t>1178559725090283520</t>
  </si>
  <si>
    <t>1178563899664326659</t>
  </si>
  <si>
    <t>1178563904940756992</t>
  </si>
  <si>
    <t>1178563907163742208</t>
  </si>
  <si>
    <t>1178563908094894081</t>
  </si>
  <si>
    <t>1178563909051174912</t>
  </si>
  <si>
    <t>1178563909646721024</t>
  </si>
  <si>
    <t>1178563909650980864</t>
  </si>
  <si>
    <t>1178563913409015808</t>
  </si>
  <si>
    <t>1178563916605136896</t>
  </si>
  <si>
    <t>1178563918542888963</t>
  </si>
  <si>
    <t>1178563909432856577</t>
  </si>
  <si>
    <t>1178563922380644352</t>
  </si>
  <si>
    <t>1178563924108681218</t>
  </si>
  <si>
    <t>1178563933495611393</t>
  </si>
  <si>
    <t>1178563933839515648</t>
  </si>
  <si>
    <t>1178563939363360768</t>
  </si>
  <si>
    <t>1178563910099709952</t>
  </si>
  <si>
    <t>1178563940856586240</t>
  </si>
  <si>
    <t>1178563946854400000</t>
  </si>
  <si>
    <t>1178563958841778177</t>
  </si>
  <si>
    <t>1178563188524236800</t>
  </si>
  <si>
    <t>1178563244472098816</t>
  </si>
  <si>
    <t>1178563967536553984</t>
  </si>
  <si>
    <t>1178561403935965184</t>
  </si>
  <si>
    <t>1178563967582638080</t>
  </si>
  <si>
    <t>1178563974616489985</t>
  </si>
  <si>
    <t>1178563977623851008</t>
  </si>
  <si>
    <t>1178563978085195776</t>
  </si>
  <si>
    <t>1178563978701750272</t>
  </si>
  <si>
    <t>1178563979234496512</t>
  </si>
  <si>
    <t>1178561345647792128</t>
  </si>
  <si>
    <t>1178563980941565953</t>
  </si>
  <si>
    <t>1178563997047635973</t>
  </si>
  <si>
    <t>1178564001850150912</t>
  </si>
  <si>
    <t>1178564003196493824</t>
  </si>
  <si>
    <t>1178563572391120896</t>
  </si>
  <si>
    <t>1178564004094119937</t>
  </si>
  <si>
    <t>1178562832138428416</t>
  </si>
  <si>
    <t>1178564006660980736</t>
  </si>
  <si>
    <t>1178563857687728128</t>
  </si>
  <si>
    <t>1178564010184237057</t>
  </si>
  <si>
    <t>1178564017218043905</t>
  </si>
  <si>
    <t>1178564018853875714</t>
  </si>
  <si>
    <t>1178564019105533952</t>
  </si>
  <si>
    <t>1178559382096793600</t>
  </si>
  <si>
    <t>1178563075785379840</t>
  </si>
  <si>
    <t>1178564026516873217</t>
  </si>
  <si>
    <t>1178564018665078785</t>
  </si>
  <si>
    <t>1178564033198379009</t>
  </si>
  <si>
    <t>1178564037988245504</t>
  </si>
  <si>
    <t>1178564048000040960</t>
  </si>
  <si>
    <t>1178564049572941825</t>
  </si>
  <si>
    <t>1178562339391586304</t>
  </si>
  <si>
    <t>1178564051804270593</t>
  </si>
  <si>
    <t>1178564052487983104</t>
  </si>
  <si>
    <t>1178564055814082560</t>
  </si>
  <si>
    <t>1178564067067334656</t>
  </si>
  <si>
    <t>1178564067558137857</t>
  </si>
  <si>
    <t>1178564074747113472</t>
  </si>
  <si>
    <t>1178564079146938368</t>
  </si>
  <si>
    <t>1178564097937465344</t>
  </si>
  <si>
    <t>1178564080736452608</t>
  </si>
  <si>
    <t>1178564102630891521</t>
  </si>
  <si>
    <t>1178564104870662144</t>
  </si>
  <si>
    <t>1178564106896453638</t>
  </si>
  <si>
    <t>1178564109425659904</t>
  </si>
  <si>
    <t>1178564111396945920</t>
  </si>
  <si>
    <t>1178560671673438208</t>
  </si>
  <si>
    <t>1178561507539464192</t>
  </si>
  <si>
    <t>1178563178025893888</t>
  </si>
  <si>
    <t>1178560703545958400</t>
  </si>
  <si>
    <t>1178564112613335053</t>
  </si>
  <si>
    <t>1178564114421039104</t>
  </si>
  <si>
    <t>1178564117713567744</t>
  </si>
  <si>
    <t>1178563449913315328</t>
  </si>
  <si>
    <t>1178563940231593984</t>
  </si>
  <si>
    <t>1178564118229520394</t>
  </si>
  <si>
    <t>1178564124177027072</t>
  </si>
  <si>
    <t>1178564125305294849</t>
  </si>
  <si>
    <t>1178564128044191745</t>
  </si>
  <si>
    <t>1178563286498975744</t>
  </si>
  <si>
    <t>1178564128337731585</t>
  </si>
  <si>
    <t>1178564113401876480</t>
  </si>
  <si>
    <t>1178564134109138944</t>
  </si>
  <si>
    <t>1178563903929933825</t>
  </si>
  <si>
    <t>1178563923580243968</t>
  </si>
  <si>
    <t>1178564134453104640</t>
  </si>
  <si>
    <t>1178564136009158656</t>
  </si>
  <si>
    <t>1178562149263826945</t>
  </si>
  <si>
    <t>1178562485391110144</t>
  </si>
  <si>
    <t>1178562820432171008</t>
  </si>
  <si>
    <t>1178562806838386688</t>
  </si>
  <si>
    <t>1178564136638263297</t>
  </si>
  <si>
    <t>1178564142019547137</t>
  </si>
  <si>
    <t>1178564142472581120</t>
  </si>
  <si>
    <t>1178564143361777665</t>
  </si>
  <si>
    <t>1178564151062519808</t>
  </si>
  <si>
    <t>1178564153994334210</t>
  </si>
  <si>
    <t>1178564156141821953</t>
  </si>
  <si>
    <t>1178564168380829696</t>
  </si>
  <si>
    <t>1178564168905039879</t>
  </si>
  <si>
    <t>1178562648696328193</t>
  </si>
  <si>
    <t>1178563637277007872</t>
  </si>
  <si>
    <t>1178563466388488194</t>
  </si>
  <si>
    <t>1178563749692792832</t>
  </si>
  <si>
    <t>1178564178119925761</t>
  </si>
  <si>
    <t>1178563778352422912</t>
  </si>
  <si>
    <t>1178564178170335232</t>
  </si>
  <si>
    <t>1178564179839635456</t>
  </si>
  <si>
    <t>1178564186433032192</t>
  </si>
  <si>
    <t>1178564191390752769</t>
  </si>
  <si>
    <t>1178564193018159104</t>
  </si>
  <si>
    <t>1178564196964978688</t>
  </si>
  <si>
    <t>1178564205366140931</t>
  </si>
  <si>
    <t>1178564206523760640</t>
  </si>
  <si>
    <t>1178563459828584448</t>
  </si>
  <si>
    <t>1178564207266140160</t>
  </si>
  <si>
    <t>1178564213935095809</t>
  </si>
  <si>
    <t>1178564222063652864</t>
  </si>
  <si>
    <t>1178561710740971520</t>
  </si>
  <si>
    <t>1178562549949849600</t>
  </si>
  <si>
    <t>1178562635102670848</t>
  </si>
  <si>
    <t>1178562647559720965</t>
  </si>
  <si>
    <t>1178562674109628417</t>
  </si>
  <si>
    <t>1178562696473694208</t>
  </si>
  <si>
    <t>1178562743877722113</t>
  </si>
  <si>
    <t>1178562822806151168</t>
  </si>
  <si>
    <t>1178562877470466048</t>
  </si>
  <si>
    <t>1178562927596621825</t>
  </si>
  <si>
    <t>1178562959657914368</t>
  </si>
  <si>
    <t>1178563005564542976</t>
  </si>
  <si>
    <t>1178563100963983360</t>
  </si>
  <si>
    <t>1178563118701649920</t>
  </si>
  <si>
    <t>1178563155749937154</t>
  </si>
  <si>
    <t>1178563199324606464</t>
  </si>
  <si>
    <t>1178563226180689920</t>
  </si>
  <si>
    <t>1178563734656172032</t>
  </si>
  <si>
    <t>1178563786397147137</t>
  </si>
  <si>
    <t>1178563807054090240</t>
  </si>
  <si>
    <t>1178564224290820096</t>
  </si>
  <si>
    <t>1178564234948567040</t>
  </si>
  <si>
    <t>1178564125854703617</t>
  </si>
  <si>
    <t>1178564237007953921</t>
  </si>
  <si>
    <t>1178564240522784770</t>
  </si>
  <si>
    <t>1178564241994997760</t>
  </si>
  <si>
    <t>1178564246088667136</t>
  </si>
  <si>
    <t>1178564250715004929</t>
  </si>
  <si>
    <t>1178564254921871361</t>
  </si>
  <si>
    <t>1178564259892072448</t>
  </si>
  <si>
    <t>1178564267370569728</t>
  </si>
  <si>
    <t>1178564267592835074</t>
  </si>
  <si>
    <t>1178563776649613312</t>
  </si>
  <si>
    <t>1178564268352065536</t>
  </si>
  <si>
    <t>1178564004538703873</t>
  </si>
  <si>
    <t>1178564269501227010</t>
  </si>
  <si>
    <t>1178564269614518273</t>
  </si>
  <si>
    <t>1178564279768961024</t>
  </si>
  <si>
    <t>1178564283963191296</t>
  </si>
  <si>
    <t>1178564291760402437</t>
  </si>
  <si>
    <t>1178559032736518145</t>
  </si>
  <si>
    <t>1178562565661696001</t>
  </si>
  <si>
    <t>1178562630174334976</t>
  </si>
  <si>
    <t>1178562869971042305</t>
  </si>
  <si>
    <t>1178561052524601344</t>
  </si>
  <si>
    <t>1178559047731220480</t>
  </si>
  <si>
    <t>1178562768724779008</t>
  </si>
  <si>
    <t>1178563225685827589</t>
  </si>
  <si>
    <t>1178563325615063042</t>
  </si>
  <si>
    <t>1178560075721560064</t>
  </si>
  <si>
    <t>1178563407110459392</t>
  </si>
  <si>
    <t>1178559190815723520</t>
  </si>
  <si>
    <t>1178563966450257920</t>
  </si>
  <si>
    <t>1178563499380936704</t>
  </si>
  <si>
    <t>1178563929171214336</t>
  </si>
  <si>
    <t>1178563741933346816</t>
  </si>
  <si>
    <t>1178560039898042368</t>
  </si>
  <si>
    <t>1178560699687145472</t>
  </si>
  <si>
    <t>1178563950683799552</t>
  </si>
  <si>
    <t>1178560119006781441</t>
  </si>
  <si>
    <t>1178560140007612416</t>
  </si>
  <si>
    <t>1178562375693283328</t>
  </si>
  <si>
    <t>1178564073220399104</t>
  </si>
  <si>
    <t>1178560757086244865</t>
  </si>
  <si>
    <t>1178559064877551616</t>
  </si>
  <si>
    <t>1178559963112845313</t>
  </si>
  <si>
    <t>1178562591142109187</t>
  </si>
  <si>
    <t>1178564113229856768</t>
  </si>
  <si>
    <t>1178564121656205312</t>
  </si>
  <si>
    <t>1178560691847995393</t>
  </si>
  <si>
    <t>1178559093629444097</t>
  </si>
  <si>
    <t>1178559261271568384</t>
  </si>
  <si>
    <t>1178559981244813312</t>
  </si>
  <si>
    <t>1178560042364280832</t>
  </si>
  <si>
    <t>1178562747233181697</t>
  </si>
  <si>
    <t>1178563874297143297</t>
  </si>
  <si>
    <t>1178562407028969472</t>
  </si>
  <si>
    <t>1178563472902283265</t>
  </si>
  <si>
    <t>1178563559564943360</t>
  </si>
  <si>
    <t>1178564152249536513</t>
  </si>
  <si>
    <t>1178564207060631553</t>
  </si>
  <si>
    <t>1178564084045897733</t>
  </si>
  <si>
    <t>1178564292259528704</t>
  </si>
  <si>
    <t>1178564293605900290</t>
  </si>
  <si>
    <t>1178564295891787776</t>
  </si>
  <si>
    <t>1178564299893198848</t>
  </si>
  <si>
    <t>1178564301252108289</t>
  </si>
  <si>
    <t>1178564310920040449</t>
  </si>
  <si>
    <t>1178559255672233984</t>
  </si>
  <si>
    <t>1178560911205949440</t>
  </si>
  <si>
    <t>1178561013995757568</t>
  </si>
  <si>
    <t>1178561251665940480</t>
  </si>
  <si>
    <t>1178564317546979328</t>
  </si>
  <si>
    <t>1178564318935289856</t>
  </si>
  <si>
    <t>1178564155294588928</t>
  </si>
  <si>
    <t>1178564322274037760</t>
  </si>
  <si>
    <t>1178564323796508673</t>
  </si>
  <si>
    <t>1178564334353633280</t>
  </si>
  <si>
    <t>1178564345334321154</t>
  </si>
  <si>
    <t>1178564335116967936</t>
  </si>
  <si>
    <t>1178564347511095297</t>
  </si>
  <si>
    <t>1178564349016903681</t>
  </si>
  <si>
    <t>1178564360278609920</t>
  </si>
  <si>
    <t>1178564364783247360</t>
  </si>
  <si>
    <t>1178564376116244480</t>
  </si>
  <si>
    <t>1178564382852182018</t>
  </si>
  <si>
    <t>1178564384433594368</t>
  </si>
  <si>
    <t>1178564385989693440</t>
  </si>
  <si>
    <t>1178564389982605314</t>
  </si>
  <si>
    <t>1178564392050446336</t>
  </si>
  <si>
    <t>1178564396076941312</t>
  </si>
  <si>
    <t>1178564396731244544</t>
  </si>
  <si>
    <t>1178564401160429569</t>
  </si>
  <si>
    <t>1178563634517159937</t>
  </si>
  <si>
    <t>1178563645032284161</t>
  </si>
  <si>
    <t>1178564413860847616</t>
  </si>
  <si>
    <t>1178564424447209472</t>
  </si>
  <si>
    <t>1178560861230776321</t>
  </si>
  <si>
    <t>1178564427014127616</t>
  </si>
  <si>
    <t>1178564417421824000</t>
  </si>
  <si>
    <t>1178564438976270336</t>
  </si>
  <si>
    <t>1178564261498560513</t>
  </si>
  <si>
    <t>1178564440897265664</t>
  </si>
  <si>
    <t>1178564445955661826</t>
  </si>
  <si>
    <t>1178564451009740801</t>
  </si>
  <si>
    <t>1178564454558191616</t>
  </si>
  <si>
    <t>1178564470756511745</t>
  </si>
  <si>
    <t>1178563176855724033</t>
  </si>
  <si>
    <t>1178564472773980161</t>
  </si>
  <si>
    <t>1178559060758663169</t>
  </si>
  <si>
    <t>1178559240262344704</t>
  </si>
  <si>
    <t>1178559481883611136</t>
  </si>
  <si>
    <t>1178563826683437056</t>
  </si>
  <si>
    <t>1178564157983150080</t>
  </si>
  <si>
    <t>1178564486531289088</t>
  </si>
  <si>
    <t>1178564226509619200</t>
  </si>
  <si>
    <t>1178564488569741312</t>
  </si>
  <si>
    <t>1178564490016837632</t>
  </si>
  <si>
    <t>1178559722212999168</t>
  </si>
  <si>
    <t>1178564410513793025</t>
  </si>
  <si>
    <t>1178564490994077697</t>
  </si>
  <si>
    <t>1178564491329654784</t>
  </si>
  <si>
    <t>1178564497247735808</t>
  </si>
  <si>
    <t>1178559992036806657</t>
  </si>
  <si>
    <t>1178564507536412672</t>
  </si>
  <si>
    <t>1178564511890059265</t>
  </si>
  <si>
    <t>1178564512951222272</t>
  </si>
  <si>
    <t>1178564456776900608</t>
  </si>
  <si>
    <t>1178564514922430466</t>
  </si>
  <si>
    <t>1178564528340164609</t>
  </si>
  <si>
    <t>1178564530777083904</t>
  </si>
  <si>
    <t>1178564534853865473</t>
  </si>
  <si>
    <t>1178564540356800512</t>
  </si>
  <si>
    <t>1178560572637495296</t>
  </si>
  <si>
    <t>1178561360965308416</t>
  </si>
  <si>
    <t>1178561679216566272</t>
  </si>
  <si>
    <t>1178564176953913344</t>
  </si>
  <si>
    <t>1178564543980724224</t>
  </si>
  <si>
    <t>1178564548191764481</t>
  </si>
  <si>
    <t>1178564551840808960</t>
  </si>
  <si>
    <t>1178564557377327104</t>
  </si>
  <si>
    <t>1178564029910016000</t>
  </si>
  <si>
    <t>1178564452939177985</t>
  </si>
  <si>
    <t>1178564536963670017</t>
  </si>
  <si>
    <t>1178564542785376256</t>
  </si>
  <si>
    <t>1178564564398624768</t>
  </si>
  <si>
    <t>1178564568257323008</t>
  </si>
  <si>
    <t>1178564453782171649</t>
  </si>
  <si>
    <t>1178564569192685568</t>
  </si>
  <si>
    <t>1178564470563573761</t>
  </si>
  <si>
    <t>1178564573517041670</t>
  </si>
  <si>
    <t>1178564578906705920</t>
  </si>
  <si>
    <t>1178564580840226823</t>
  </si>
  <si>
    <t>1178564585818935297</t>
  </si>
  <si>
    <t>1178561406284771329</t>
  </si>
  <si>
    <t>1178561524371206150</t>
  </si>
  <si>
    <t>1178564589346283521</t>
  </si>
  <si>
    <t>1178564476532150272</t>
  </si>
  <si>
    <t>1178564593381232642</t>
  </si>
  <si>
    <t>1178564602403131392</t>
  </si>
  <si>
    <t>1178564606584860672</t>
  </si>
  <si>
    <t>1178564611903311873</t>
  </si>
  <si>
    <t>1178564613283209218</t>
  </si>
  <si>
    <t>1178564613778153472</t>
  </si>
  <si>
    <t>1178564618043703296</t>
  </si>
  <si>
    <t>1178564619696312321</t>
  </si>
  <si>
    <t>1178564631159287808</t>
  </si>
  <si>
    <t>1178564639371739136</t>
  </si>
  <si>
    <t>1178564640248401920</t>
  </si>
  <si>
    <t>1178564648095899648</t>
  </si>
  <si>
    <t>1178564656392220672</t>
  </si>
  <si>
    <t>1178564659923828736</t>
  </si>
  <si>
    <t>1178561193205800962</t>
  </si>
  <si>
    <t>1178564669671428096</t>
  </si>
  <si>
    <t>1178564671768535041</t>
  </si>
  <si>
    <t>1178564674968797184</t>
  </si>
  <si>
    <t>1178564039527534592</t>
  </si>
  <si>
    <t>1178564679251189760</t>
  </si>
  <si>
    <t>1178563416274944001</t>
  </si>
  <si>
    <t>1178564697890705408</t>
  </si>
  <si>
    <t>1178562334551416832</t>
  </si>
  <si>
    <t>1178564699132174341</t>
  </si>
  <si>
    <t>1178559028902973440</t>
  </si>
  <si>
    <t>1178562581256134656</t>
  </si>
  <si>
    <t>1178563309177573376</t>
  </si>
  <si>
    <t>1178563333756198912</t>
  </si>
  <si>
    <t>1178563297832050689</t>
  </si>
  <si>
    <t>1178559076944547840</t>
  </si>
  <si>
    <t>1178560086177959936</t>
  </si>
  <si>
    <t>1178559283119771653</t>
  </si>
  <si>
    <t>1178560019459170304</t>
  </si>
  <si>
    <t>1178562050659962881</t>
  </si>
  <si>
    <t>1178560153249091585</t>
  </si>
  <si>
    <t>1178560428437315584</t>
  </si>
  <si>
    <t>1178560344635117568</t>
  </si>
  <si>
    <t>1178560198073634817</t>
  </si>
  <si>
    <t>1178562428562477057</t>
  </si>
  <si>
    <t>1178562876849692678</t>
  </si>
  <si>
    <t>1178563687126376448</t>
  </si>
  <si>
    <t>1178559105168023552</t>
  </si>
  <si>
    <t>1178562762219442177</t>
  </si>
  <si>
    <t>1178563024170442752</t>
  </si>
  <si>
    <t>1178559139842265088</t>
  </si>
  <si>
    <t>1178560724827885568</t>
  </si>
  <si>
    <t>1178562398753579013</t>
  </si>
  <si>
    <t>1178563124057841664</t>
  </si>
  <si>
    <t>1178563162041393153</t>
  </si>
  <si>
    <t>1178563419181654016</t>
  </si>
  <si>
    <t>1178563462080933888</t>
  </si>
  <si>
    <t>1178559152429383680</t>
  </si>
  <si>
    <t>1178559240023220235</t>
  </si>
  <si>
    <t>1178559268670320640</t>
  </si>
  <si>
    <t>1178559372596826112</t>
  </si>
  <si>
    <t>1178562271502635008</t>
  </si>
  <si>
    <t>1178562282139332609</t>
  </si>
  <si>
    <t>1178562299847675904</t>
  </si>
  <si>
    <t>1178562311721758720</t>
  </si>
  <si>
    <t>1178562347247517696</t>
  </si>
  <si>
    <t>1178562363227869185</t>
  </si>
  <si>
    <t>1178562387655495680</t>
  </si>
  <si>
    <t>1178562416852062208</t>
  </si>
  <si>
    <t>1178562452914626560</t>
  </si>
  <si>
    <t>1178562462548930560</t>
  </si>
  <si>
    <t>1178562475647741952</t>
  </si>
  <si>
    <t>1178562491909050369</t>
  </si>
  <si>
    <t>1178562504450023424</t>
  </si>
  <si>
    <t>1178562534837764097</t>
  </si>
  <si>
    <t>1178562574868189184</t>
  </si>
  <si>
    <t>1178562624268709888</t>
  </si>
  <si>
    <t>1178562651074547712</t>
  </si>
  <si>
    <t>1178562693705469952</t>
  </si>
  <si>
    <t>1178562719957606402</t>
  </si>
  <si>
    <t>1178562804623794176</t>
  </si>
  <si>
    <t>1178562813104676864</t>
  </si>
  <si>
    <t>1178562825847005189</t>
  </si>
  <si>
    <t>1178562836131438593</t>
  </si>
  <si>
    <t>1178562865588064256</t>
  </si>
  <si>
    <t>1178562885909385216</t>
  </si>
  <si>
    <t>1178563014255153157</t>
  </si>
  <si>
    <t>1178563036317175808</t>
  </si>
  <si>
    <t>1178563046685528064</t>
  </si>
  <si>
    <t>1178563067073978368</t>
  </si>
  <si>
    <t>1178563114645753856</t>
  </si>
  <si>
    <t>1178563132412837889</t>
  </si>
  <si>
    <t>1178563153237565440</t>
  </si>
  <si>
    <t>1178563218068910081</t>
  </si>
  <si>
    <t>1178563256908238848</t>
  </si>
  <si>
    <t>1178563372733915136</t>
  </si>
  <si>
    <t>1178563384427630592</t>
  </si>
  <si>
    <t>1178563393181143040</t>
  </si>
  <si>
    <t>1178563397824270337</t>
  </si>
  <si>
    <t>1178563427616378880</t>
  </si>
  <si>
    <t>1178563481806819328</t>
  </si>
  <si>
    <t>1178563511246561280</t>
  </si>
  <si>
    <t>1178563531341533190</t>
  </si>
  <si>
    <t>1178563541445554176</t>
  </si>
  <si>
    <t>1178563577436938240</t>
  </si>
  <si>
    <t>1178563593450790912</t>
  </si>
  <si>
    <t>1178563633552543745</t>
  </si>
  <si>
    <t>1178563640909271040</t>
  </si>
  <si>
    <t>1178563671439663104</t>
  </si>
  <si>
    <t>1178563719435096064</t>
  </si>
  <si>
    <t>1178563750787457025</t>
  </si>
  <si>
    <t>1178563882438348800</t>
  </si>
  <si>
    <t>1178564091692142592</t>
  </si>
  <si>
    <t>1178564101125136385</t>
  </si>
  <si>
    <t>1178564180825255937</t>
  </si>
  <si>
    <t>1178564215583510528</t>
  </si>
  <si>
    <t>1178564248819163136</t>
  </si>
  <si>
    <t>1178564258923200512</t>
  </si>
  <si>
    <t>1178564292100132864</t>
  </si>
  <si>
    <t>1178559446429110273</t>
  </si>
  <si>
    <t>1178564702131109888</t>
  </si>
  <si>
    <t>1178561641929232385</t>
  </si>
  <si>
    <t>1178560998392942592</t>
  </si>
  <si>
    <t>1178558984791429120</t>
  </si>
  <si>
    <t>1178559089728790529</t>
  </si>
  <si>
    <t>1178559121500577792</t>
  </si>
  <si>
    <t>1178559218531684352</t>
  </si>
  <si>
    <t>1178559384244441088</t>
  </si>
  <si>
    <t>1178559396407861248</t>
  </si>
  <si>
    <t>1178559419220664320</t>
  </si>
  <si>
    <t>1178559472962281472</t>
  </si>
  <si>
    <t>1178559537177075712</t>
  </si>
  <si>
    <t>1178559697852477440</t>
  </si>
  <si>
    <t>1178560343980826624</t>
  </si>
  <si>
    <t>1178561248910331905</t>
  </si>
  <si>
    <t>1178561255461855232</t>
  </si>
  <si>
    <t>1178561296268177408</t>
  </si>
  <si>
    <t>1178561322809745408</t>
  </si>
  <si>
    <t>1178561343370268672</t>
  </si>
  <si>
    <t>1178561363804852224</t>
  </si>
  <si>
    <t>1178561379931971584</t>
  </si>
  <si>
    <t>1178561403482980352</t>
  </si>
  <si>
    <t>1178561418196586496</t>
  </si>
  <si>
    <t>1178561464195588096</t>
  </si>
  <si>
    <t>1178561480972746752</t>
  </si>
  <si>
    <t>1178561506629341185</t>
  </si>
  <si>
    <t>1178561522630561792</t>
  </si>
  <si>
    <t>1178561631330213888</t>
  </si>
  <si>
    <t>1178561657800396800</t>
  </si>
  <si>
    <t>1178562118934843393</t>
  </si>
  <si>
    <t>1178562161905455105</t>
  </si>
  <si>
    <t>1178562186735706112</t>
  </si>
  <si>
    <t>1178562530828009472</t>
  </si>
  <si>
    <t>1178562554370674688</t>
  </si>
  <si>
    <t>1178562571764473856</t>
  </si>
  <si>
    <t>1178562635056472064</t>
  </si>
  <si>
    <t>1178562673715400704</t>
  </si>
  <si>
    <t>1178563023658721280</t>
  </si>
  <si>
    <t>1178563698383831040</t>
  </si>
  <si>
    <t>1178563717602172928</t>
  </si>
  <si>
    <t>1178563744676401152</t>
  </si>
  <si>
    <t>1178563757200609280</t>
  </si>
  <si>
    <t>1178564538939166720</t>
  </si>
  <si>
    <t>1178564609697026048</t>
  </si>
  <si>
    <t>1178564669906341888</t>
  </si>
  <si>
    <t>1178564704614133760</t>
  </si>
  <si>
    <t>1178564587102375936</t>
  </si>
  <si>
    <t>1178564705528492032</t>
  </si>
  <si>
    <t>1178564708615557120</t>
  </si>
  <si>
    <t>1178564717482303488</t>
  </si>
  <si>
    <t>1178564723169792000</t>
  </si>
  <si>
    <t>1178564714814676993</t>
  </si>
  <si>
    <t>1178564724268703744</t>
  </si>
  <si>
    <t>1178564724503584768</t>
  </si>
  <si>
    <t>1178564726684618752</t>
  </si>
  <si>
    <t>1178564713313181697</t>
  </si>
  <si>
    <t>1178564731591954433</t>
  </si>
  <si>
    <t>1178564731960995841</t>
  </si>
  <si>
    <t>1178564734074937344</t>
  </si>
  <si>
    <t>1178564464326709248</t>
  </si>
  <si>
    <t>1178564738638327808</t>
  </si>
  <si>
    <t>1178564755189063682</t>
  </si>
  <si>
    <t>1178564757445632000</t>
  </si>
  <si>
    <t>1178564764261330944</t>
  </si>
  <si>
    <t>1178564764722761728</t>
  </si>
  <si>
    <t>1178564775984472065</t>
  </si>
  <si>
    <t>1178559716508782592</t>
  </si>
  <si>
    <t>1178560676345909250</t>
  </si>
  <si>
    <t>1178560693399932928</t>
  </si>
  <si>
    <t>1178560894160257024</t>
  </si>
  <si>
    <t>1178560916985667584</t>
  </si>
  <si>
    <t>1178560945028763649</t>
  </si>
  <si>
    <t>1178560982685290497</t>
  </si>
  <si>
    <t>1178561018248798208</t>
  </si>
  <si>
    <t>1178561050045755393</t>
  </si>
  <si>
    <t>1178561081788248064</t>
  </si>
  <si>
    <t>1178561105414754305</t>
  </si>
  <si>
    <t>1178561151858294784</t>
  </si>
  <si>
    <t>1178561162402828288</t>
  </si>
  <si>
    <t>1178561170980126720</t>
  </si>
  <si>
    <t>1178561257760272384</t>
  </si>
  <si>
    <t>1178562287394791424</t>
  </si>
  <si>
    <t>1178562323461627905</t>
  </si>
  <si>
    <t>1178562337101549568</t>
  </si>
  <si>
    <t>1178562356139429888</t>
  </si>
  <si>
    <t>1178562368353243136</t>
  </si>
  <si>
    <t>1178562383989616640</t>
  </si>
  <si>
    <t>1178562394659987456</t>
  </si>
  <si>
    <t>1178562408870268928</t>
  </si>
  <si>
    <t>1178563391948017665</t>
  </si>
  <si>
    <t>1178559221580926977</t>
  </si>
  <si>
    <t>1178563773021523968</t>
  </si>
  <si>
    <t>1178559181022011394</t>
  </si>
  <si>
    <t>1178560622465863680</t>
  </si>
  <si>
    <t>1178562110986608640</t>
  </si>
  <si>
    <t>1178560843560165377</t>
  </si>
  <si>
    <t>1178559367869808640</t>
  </si>
  <si>
    <t>1178559301281107968</t>
  </si>
  <si>
    <t>1178560819157700611</t>
  </si>
  <si>
    <t>1178559325389955073</t>
  </si>
  <si>
    <t>1178561468272447493</t>
  </si>
  <si>
    <t>1178560050039857152</t>
  </si>
  <si>
    <t>1178560920848621568</t>
  </si>
  <si>
    <t>1178560446128951301</t>
  </si>
  <si>
    <t>1178561595129171968</t>
  </si>
  <si>
    <t>1178559251721199616</t>
  </si>
  <si>
    <t>1178561561201393666</t>
  </si>
  <si>
    <t>1178563751831916545</t>
  </si>
  <si>
    <t>1178559214261882881</t>
  </si>
  <si>
    <t>1178561064109260800</t>
  </si>
  <si>
    <t>1178561118756839424</t>
  </si>
  <si>
    <t>1178560847561580545</t>
  </si>
  <si>
    <t>1178561584668561409</t>
  </si>
  <si>
    <t>1178561809172881408</t>
  </si>
  <si>
    <t>1178561133222998016</t>
  </si>
  <si>
    <t>1178560858588364800</t>
  </si>
  <si>
    <t>1178561462975045632</t>
  </si>
  <si>
    <t>1178561483921330178</t>
  </si>
  <si>
    <t>1178561737462861825</t>
  </si>
  <si>
    <t>1178561285325234176</t>
  </si>
  <si>
    <t>1178559794929704960</t>
  </si>
  <si>
    <t>1178559924579786753</t>
  </si>
  <si>
    <t>1178562189373906944</t>
  </si>
  <si>
    <t>1178561000909529088</t>
  </si>
  <si>
    <t>1178559088583688192</t>
  </si>
  <si>
    <t>1178559326983774208</t>
  </si>
  <si>
    <t>1178559111904055296</t>
  </si>
  <si>
    <t>1178559380410777600</t>
  </si>
  <si>
    <t>1178561062792241152</t>
  </si>
  <si>
    <t>1178559825229287425</t>
  </si>
  <si>
    <t>1178561742034673664</t>
  </si>
  <si>
    <t>1178562282038673409</t>
  </si>
  <si>
    <t>1178560535417241600</t>
  </si>
  <si>
    <t>1178559596656504832</t>
  </si>
  <si>
    <t>1178561429571551232</t>
  </si>
  <si>
    <t>1178561672946094080</t>
  </si>
  <si>
    <t>1178561645410443265</t>
  </si>
  <si>
    <t>1178561369878208512</t>
  </si>
  <si>
    <t>1178561722166206465</t>
  </si>
  <si>
    <t>1178562735455506433</t>
  </si>
  <si>
    <t>1178561587008942080</t>
  </si>
  <si>
    <t>1178561671410921472</t>
  </si>
  <si>
    <t>1178561694391504896</t>
  </si>
  <si>
    <t>1178561707741974528</t>
  </si>
  <si>
    <t>1178563723306438656</t>
  </si>
  <si>
    <t>1178563769770938374</t>
  </si>
  <si>
    <t>1178563841916956673</t>
  </si>
  <si>
    <t>1178563858333605888</t>
  </si>
  <si>
    <t>1178563902172549120</t>
  </si>
  <si>
    <t>1178563916949012481</t>
  </si>
  <si>
    <t>1178563946489495553</t>
  </si>
  <si>
    <t>1178564078098354177</t>
  </si>
  <si>
    <t>1178564098772160512</t>
  </si>
  <si>
    <t>1178564121601744896</t>
  </si>
  <si>
    <t>1178561787173711872</t>
  </si>
  <si>
    <t>1178561845411680256</t>
  </si>
  <si>
    <t>1178562468223819777</t>
  </si>
  <si>
    <t>1178560892482535424</t>
  </si>
  <si>
    <t>1178562390591496192</t>
  </si>
  <si>
    <t>1178562051477839872</t>
  </si>
  <si>
    <t>1178559265591701504</t>
  </si>
  <si>
    <t>1178561905193029633</t>
  </si>
  <si>
    <t>1178559610636111872</t>
  </si>
  <si>
    <t>1178559753070546944</t>
  </si>
  <si>
    <t>1178559886650683392</t>
  </si>
  <si>
    <t>1178560087998287872</t>
  </si>
  <si>
    <t>1178561761135476736</t>
  </si>
  <si>
    <t>1178562097208332288</t>
  </si>
  <si>
    <t>1178562133103169536</t>
  </si>
  <si>
    <t>1178562260354158592</t>
  </si>
  <si>
    <t>1178562447130726401</t>
  </si>
  <si>
    <t>1178562613095084032</t>
  </si>
  <si>
    <t>1178562497357500417</t>
  </si>
  <si>
    <t>1178560567650537472</t>
  </si>
  <si>
    <t>1178560800656691201</t>
  </si>
  <si>
    <t>1178561879880454145</t>
  </si>
  <si>
    <t>1178561477252390912</t>
  </si>
  <si>
    <t>1178563128927428608</t>
  </si>
  <si>
    <t>1178561704613036033</t>
  </si>
  <si>
    <t>1178561053266972672</t>
  </si>
  <si>
    <t>1178562576126529536</t>
  </si>
  <si>
    <t>1178560401149177856</t>
  </si>
  <si>
    <t>1178560864728834048</t>
  </si>
  <si>
    <t>1178560942105382912</t>
  </si>
  <si>
    <t>1178560955749404672</t>
  </si>
  <si>
    <t>1178561016990294018</t>
  </si>
  <si>
    <t>1178561031322394624</t>
  </si>
  <si>
    <t>1178561909131501568</t>
  </si>
  <si>
    <t>1178563153250209797</t>
  </si>
  <si>
    <t>1178560613171245056</t>
  </si>
  <si>
    <t>1178562362607099904</t>
  </si>
  <si>
    <t>1178561862541152256</t>
  </si>
  <si>
    <t>1178561146711953409</t>
  </si>
  <si>
    <t>1178562614554742784</t>
  </si>
  <si>
    <t>1178561630696816640</t>
  </si>
  <si>
    <t>1178561530096476160</t>
  </si>
  <si>
    <t>1178564130862698496</t>
  </si>
  <si>
    <t>1178559288308064257</t>
  </si>
  <si>
    <t>1178561100989845505</t>
  </si>
  <si>
    <t>1178564414997504000</t>
  </si>
  <si>
    <t>1178564412506083329</t>
  </si>
  <si>
    <t>1178564781395062784</t>
  </si>
  <si>
    <t>1178564794363842560</t>
  </si>
  <si>
    <t>1178564796012285958</t>
  </si>
  <si>
    <t>1178559277016985601</t>
  </si>
  <si>
    <t>1178560320681496576</t>
  </si>
  <si>
    <t>1178561009369468928</t>
  </si>
  <si>
    <t>1178564800969891841</t>
  </si>
  <si>
    <t>1178564802052083712</t>
  </si>
  <si>
    <t>1178564807257145345</t>
  </si>
  <si>
    <t>1178564811728265218</t>
  </si>
  <si>
    <t>1178564813858971649</t>
  </si>
  <si>
    <t>1178564818334289920</t>
  </si>
  <si>
    <t>1178563028951982080</t>
  </si>
  <si>
    <t>1178564205504536581</t>
  </si>
  <si>
    <t>1178562371079606272</t>
  </si>
  <si>
    <t>1178562097099296769</t>
  </si>
  <si>
    <t>1178559134784004096</t>
  </si>
  <si>
    <t>1178559151531810816</t>
  </si>
  <si>
    <t>1178561302391865344</t>
  </si>
  <si>
    <t>1178561340287455232</t>
  </si>
  <si>
    <t>1178561353533001728</t>
  </si>
  <si>
    <t>1178561749869572097</t>
  </si>
  <si>
    <t>1178562545550069762</t>
  </si>
  <si>
    <t>1178562601745289216</t>
  </si>
  <si>
    <t>1178563142776958976</t>
  </si>
  <si>
    <t>1178563160481189889</t>
  </si>
  <si>
    <t>1178564226530627584</t>
  </si>
  <si>
    <t>1178564781227302913</t>
  </si>
  <si>
    <t>1178563116629671937</t>
  </si>
  <si>
    <t>1178562940699598848</t>
  </si>
  <si>
    <t>1178563733200818176</t>
  </si>
  <si>
    <t>1178564682673790976</t>
  </si>
  <si>
    <t>1178561739627122688</t>
  </si>
  <si>
    <t>1178563075512909825</t>
  </si>
  <si>
    <t>1178562669860790272</t>
  </si>
  <si>
    <t>1178564752248836096</t>
  </si>
  <si>
    <t>1178560575367974912</t>
  </si>
  <si>
    <t>1178559074478239744</t>
  </si>
  <si>
    <t>1178559158968373249</t>
  </si>
  <si>
    <t>1178561420268642305</t>
  </si>
  <si>
    <t>1178561442368425985</t>
  </si>
  <si>
    <t>1178559009810505728</t>
  </si>
  <si>
    <t>1178559049329192960</t>
  </si>
  <si>
    <t>1178561552112390144</t>
  </si>
  <si>
    <t>1178561560693882881</t>
  </si>
  <si>
    <t>1178561571087425536</t>
  </si>
  <si>
    <t>1178562339123138560</t>
  </si>
  <si>
    <t>1178562976208568320</t>
  </si>
  <si>
    <t>1178563008286674944</t>
  </si>
  <si>
    <t>1178563157616451590</t>
  </si>
  <si>
    <t>1178563172355231744</t>
  </si>
  <si>
    <t>1178564662088142850</t>
  </si>
  <si>
    <t>1178564809853460480</t>
  </si>
  <si>
    <t>1178559637274185731</t>
  </si>
  <si>
    <t>1178559796624199680</t>
  </si>
  <si>
    <t>1178560183628374016</t>
  </si>
  <si>
    <t>1178560642011340800</t>
  </si>
  <si>
    <t>1178561455391674368</t>
  </si>
  <si>
    <t>1178561660178636801</t>
  </si>
  <si>
    <t>1178561772254613505</t>
  </si>
  <si>
    <t>1178562087917891585</t>
  </si>
  <si>
    <t>1178562290007908358</t>
  </si>
  <si>
    <t>1178562493549043712</t>
  </si>
  <si>
    <t>1178562704996552704</t>
  </si>
  <si>
    <t>1178563323987714048</t>
  </si>
  <si>
    <t>1178563728977121280</t>
  </si>
  <si>
    <t>1178563960376836101</t>
  </si>
  <si>
    <t>1178564643423424512</t>
  </si>
  <si>
    <t>1178564819416428544</t>
  </si>
  <si>
    <t>1178564819814932480</t>
  </si>
  <si>
    <t>1178507818032349184</t>
  </si>
  <si>
    <t>1178555775142256643</t>
  </si>
  <si>
    <t>1178541162518450177</t>
  </si>
  <si>
    <t>1178544840616939520</t>
  </si>
  <si>
    <t>1178338434395639808</t>
  </si>
  <si>
    <t>1178555493029208064</t>
  </si>
  <si>
    <t>1178398150836359168</t>
  </si>
  <si>
    <t>1178238822330576896</t>
  </si>
  <si>
    <t>1178558510700929025</t>
  </si>
  <si>
    <t>1178558796517564417</t>
  </si>
  <si>
    <t>1178557039439749120</t>
  </si>
  <si>
    <t>1178549291369009153</t>
  </si>
  <si>
    <t>1178520230626095109</t>
  </si>
  <si>
    <t>1178426375461593089</t>
  </si>
  <si>
    <t>1178558609984282625</t>
  </si>
  <si>
    <t>1178558084593131521</t>
  </si>
  <si>
    <t>1178535715099070464</t>
  </si>
  <si>
    <t>1178555681407983616</t>
  </si>
  <si>
    <t>1178546179430371328</t>
  </si>
  <si>
    <t>1178433191365009409</t>
  </si>
  <si>
    <t>1177267681113923584</t>
  </si>
  <si>
    <t>1178559243085078528</t>
  </si>
  <si>
    <t>1178341559521234945</t>
  </si>
  <si>
    <t>1177584738065928192</t>
  </si>
  <si>
    <t>1178553704124993539</t>
  </si>
  <si>
    <t>1178524550532870144</t>
  </si>
  <si>
    <t>1178553665810030592</t>
  </si>
  <si>
    <t>1178542168287432704</t>
  </si>
  <si>
    <t>1178546854574866437</t>
  </si>
  <si>
    <t>1178333415873142790</t>
  </si>
  <si>
    <t>1178330842554388480</t>
  </si>
  <si>
    <t>1178550375235952640</t>
  </si>
  <si>
    <t>1178558538211311616</t>
  </si>
  <si>
    <t>1178329723216289793</t>
  </si>
  <si>
    <t>1178398468647329793</t>
  </si>
  <si>
    <t>1178558844722696192</t>
  </si>
  <si>
    <t>1178559164240584704</t>
  </si>
  <si>
    <t>1178559082703273984</t>
  </si>
  <si>
    <t>1178560789390778369</t>
  </si>
  <si>
    <t>1178550573714554881</t>
  </si>
  <si>
    <t>1178558909906329600</t>
  </si>
  <si>
    <t>1178556960578441216</t>
  </si>
  <si>
    <t>1178560791894790145</t>
  </si>
  <si>
    <t>1178555715222421504</t>
  </si>
  <si>
    <t>1178357973095190528</t>
  </si>
  <si>
    <t>1178559240224555009</t>
  </si>
  <si>
    <t>1178557685463162880</t>
  </si>
  <si>
    <t>1178560732448854016</t>
  </si>
  <si>
    <t>1178303625661157377</t>
  </si>
  <si>
    <t>1178395497989582849</t>
  </si>
  <si>
    <t>1178368253762179075</t>
  </si>
  <si>
    <t>1178363529407160320</t>
  </si>
  <si>
    <t>1178556507715248128</t>
  </si>
  <si>
    <t>1178560862031880193</t>
  </si>
  <si>
    <t>1178561847991160832</t>
  </si>
  <si>
    <t>1178545311914057733</t>
  </si>
  <si>
    <t>1178321255935741954</t>
  </si>
  <si>
    <t>1178558456221114368</t>
  </si>
  <si>
    <t>1177436272895262723</t>
  </si>
  <si>
    <t>1178558591432888321</t>
  </si>
  <si>
    <t>1178417348409200641</t>
  </si>
  <si>
    <t>1178561668340703232</t>
  </si>
  <si>
    <t>1178405066904092679</t>
  </si>
  <si>
    <t>1177289230067949575</t>
  </si>
  <si>
    <t>1178557360907927553</t>
  </si>
  <si>
    <t>1178553886241636352</t>
  </si>
  <si>
    <t>1178440855952265216</t>
  </si>
  <si>
    <t>1178555177294585856</t>
  </si>
  <si>
    <t>1178562385063350273</t>
  </si>
  <si>
    <t>1177595455678681088</t>
  </si>
  <si>
    <t>1178413110308347906</t>
  </si>
  <si>
    <t>1178560835096137728</t>
  </si>
  <si>
    <t>1178262573457825792</t>
  </si>
  <si>
    <t>1178407428829913089</t>
  </si>
  <si>
    <t>1178254599129616384</t>
  </si>
  <si>
    <t>1178563503495503873</t>
  </si>
  <si>
    <t>1178505859460222976</t>
  </si>
  <si>
    <t>1178563091379957760</t>
  </si>
  <si>
    <t>1178449722366922752</t>
  </si>
  <si>
    <t>1178521349381189632</t>
  </si>
  <si>
    <t>1178423018894307333</t>
  </si>
  <si>
    <t>1178338959346327555</t>
  </si>
  <si>
    <t>1178553500994871296</t>
  </si>
  <si>
    <t>1178534274515046401</t>
  </si>
  <si>
    <t>1178543461248765954</t>
  </si>
  <si>
    <t>1178544327011835904</t>
  </si>
  <si>
    <t>1178419432160411653</t>
  </si>
  <si>
    <t>1178555629797085185</t>
  </si>
  <si>
    <t>1178553009028173824</t>
  </si>
  <si>
    <t>1178532392665063424</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</si>
  <si>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</si>
  <si>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</si>
  <si>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</si>
  <si>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</si>
  <si>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</si>
  <si>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</si>
  <si>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</si>
  <si>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</si>
  <si>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</si>
  <si>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</si>
  <si>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</si>
  <si>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</si>
  <si>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</si>
  <si>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İstanbul Büyükşehir Belediye Başkanı / Mayor of İstanbul | For tweets in English, follow: @imamoglu_int</t>
  </si>
  <si>
    <t>#Asels #Soda #Eregl #Cimsa #Trkcm #Petkm #Tcell #Sasa</t>
  </si>
  <si>
    <t>İstanbul Valiliği kurumsal hesabıdır. Öneri, şikayet ve dileklerinizi; CİMER 150 veya https://t.co/qgVPs5bDbx adresinden iletebilirsiniz.</t>
  </si>
  <si>
    <t>NE MUTLU MÜSLÜMANIM DİYENE!
RT(E) ci.</t>
  </si>
  <si>
    <t>Ceketimi yağmurlara astığımdan beri
tehlikeli twittler atar, hainlere, teröristlere, ahlâksızlara, sapıklara ve İslam düşmanlarına sataşırım ben.    @RTErdogan</t>
  </si>
  <si>
    <t>Küfürsüz, hakaretsiz bir tiwit alanıdır.
Mebzul miktarda latife, ironi, gulgule, velvele, debdebe içerir. Alerjisi olanlara tavsiye edilmez.</t>
  </si>
  <si>
    <t>"Ey özgürlük, ne muhteşemsin sen."
*
"O freedom, how glorious you are."
- Hrant Dink</t>
  </si>
  <si>
    <t>antalya dan bir adam</t>
  </si>
  <si>
    <t>ayşegülce 🐰🐥♡</t>
  </si>
  <si>
    <t>çiziyorum</t>
  </si>
  <si>
    <t>Radyo programcısı, pisboğaz gurme. Kafa Radyo, Radyoland. com</t>
  </si>
  <si>
    <t>Fakirin ihtiyacı zenginin israfı kadardır</t>
  </si>
  <si>
    <t>Boğaziçi Üniversitesi | Akademisyen | Malatyalı bir Ermeni | Türkiyeli &amp; Turkey | Armenian | Academist</t>
  </si>
  <si>
    <t>Basketbol Eğlence ve Mizah Futbol Enteresan Gündem Mizah Politikacılar Sanat Spor Süper Lig Tiyatro Yerli Müzik Türkiye Siyaseti Ünlüler</t>
  </si>
  <si>
    <t>Bağımsız, markaj altında olmayan info@demarke.com.tr @demarkeagency</t>
  </si>
  <si>
    <t>GALATASARAY</t>
  </si>
  <si>
    <t>Ateist- sadece insan olabilmeye çalışan bir serseri (Hayallerin rengi her ne kadar #masmavi olsa da, bir damla siyah yeter heryeri gri'ye boyamaya .)</t>
  </si>
  <si>
    <t>Peşinden gidecek 👣 cesaretin varsa , 
Bütün hayaller 🎯 gerçek olabilir. *che 
🌞☯️♈🎤♥️💛🇹🇷
https://t.co/viQs444Kks</t>
  </si>
  <si>
    <t>Bağ eğmeziz edâniye dünyâ-yi dûn içün                         Allah'adır tevekkülümüz i'timâdımız</t>
  </si>
  <si>
    <t>Adalet gücü bağımsız olmayan bir milletin, 
devlet halinde varlığı kabul olunamaz. 
MUSTAFA KEMAL ATATÜRK...</t>
  </si>
  <si>
    <t>Kitap okumayı seven birisi...</t>
  </si>
  <si>
    <t>Kocamaaan düşünür 🤗😎</t>
  </si>
  <si>
    <t>Yaşayacaksan hür yaşa, öleceksen ağaçlar gibi dimdik öl... İTÜ | İZÜ | Doktora</t>
  </si>
  <si>
    <t>Can Dündar resmi twitter hesabı</t>
  </si>
  <si>
    <t>Öteki</t>
  </si>
  <si>
    <t>@1881_YUCEATA Yedek hesabı. Geldikleri gibi değil hak ettikleri gibi gidecekler! 
#TÜRKİYECUMHURİYETİVATANDAŞI
#HERŞEY ÇOK GÜZEL OLACAK</t>
  </si>
  <si>
    <t>Heyy bu bir emirdir! İnsan olarak geldiğiniz dünyayı insan kalarak terk edin... #siirt https://t.co/jfyDSwmVX2 https://t.co/tezUItm5rM</t>
  </si>
  <si>
    <t>Aytekin Demir</t>
  </si>
  <si>
    <t>Sıfatlardan hoşlanmayan, sıfatsız bir şekilde, gergedanlaşmadan insan kalmaya çalışan biri...</t>
  </si>
  <si>
    <t>🎬🎨🎶🎹🎭📷🎥📝🌃🌲💙ve✌🏽</t>
  </si>
  <si>
    <t>hayvansever galatasaraylı centilmen :)</t>
  </si>
  <si>
    <t>Kendi yaratıcısına kinlenen bir gergedana dönüşeceğim.  #ate</t>
  </si>
  <si>
    <t>En büyük savaş cahilliğe karşı yapılandır      kalıcı geri takip</t>
  </si>
  <si>
    <t>sakalı kadar bıyığı olmayan adam
BEŞİKTAŞ 🦅</t>
  </si>
  <si>
    <t>Ubi dubium, ibi libertas. 
Timeo hominem unius libri.</t>
  </si>
  <si>
    <t>Atatürkçü,Laik,Çağdaş ve Cesur Bir Ceza Avukatı.
Darbeciler, Diktatörler, Uşakları ve Hırsızlar ile Asla aynı gemide olmayacak.
 🦅Fuck The System🦅</t>
  </si>
  <si>
    <t>Yaratıcı, özgüvenli, adil, vicdanlı.</t>
  </si>
  <si>
    <t>Gazeteci</t>
  </si>
  <si>
    <t>Güvenilir, tarafsız ve kaliteli haberin adresi FOX Haber'in resmi Twitter hesabıdır. Daha fazlası için: https://t.co/NKZQM867ho</t>
  </si>
  <si>
    <t>Tamer KARTAL</t>
  </si>
  <si>
    <t>Fakat gel gelelim ruhlar aleminde de yaşamıyoruz. https://t.co/fSUdq8rnxO</t>
  </si>
  <si>
    <t>Adımızın deliye çıkması umurumuzda olmayacak kadar çok sevdik bu Aziz Vatanı !</t>
  </si>
  <si>
    <t>instagram enveraysever Yazar</t>
  </si>
  <si>
    <t>Önemli olan Atatürk'ün hangi takımı tuttuğu değil, hangi takımın Atatürk'ün izinden gittiğidir.</t>
  </si>
  <si>
    <t>Denizlerin Hakimi Biziz.
🏴‍☠️ ⚓☠🇹🇷☠⚓🏴‍☠️</t>
  </si>
  <si>
    <t>Gazi Mustafa Kemal Atatürk’ün yolunda, adalet isteyen eşitlikçi bir baba. Kadına, çocuğa, doğaya ve hayvana dokunana denk gelirsem sonuçlarına katlandırırım.</t>
  </si>
  <si>
    <t>Her daim muhalif. Özgürlük, eşitlik ve adalet insanlığın olmazsa olmazıdır...</t>
  </si>
  <si>
    <t>Beşiktaş tuttuğum takIm değil tutulduğum takımdır. BEŞİKT-AŞK ULANNNNNNNNNNNNN.... !</t>
  </si>
  <si>
    <t>sevda ailedir denir @alttakalamam</t>
  </si>
  <si>
    <t>efendilik isteyen beyaz showu arasin</t>
  </si>
  <si>
    <t>Öğrenci..
Doktor adayı😊</t>
  </si>
  <si>
    <t>AK Parti Gaziosmanpaşa GK Yönetim Kurulu üyesi |         AK Parti Gaziosmanpaşa GK Yeni Mahalle Başkanı</t>
  </si>
  <si>
    <t>Bilim Akademisi Üyesi</t>
  </si>
  <si>
    <t>Allah'ın kulu. Beşiktaşlı. Evli.</t>
  </si>
  <si>
    <t>Yeryüzünde ne yazıldıysa insan yazdı, ne söylendiyse insan söyledi. || Dikkat: Hesap çokça zincir içerir.||  Polemiğe girilmez.
Yedek Hesap: @aklingozuyedek</t>
  </si>
  <si>
    <t>Türkiye Siyaseti Politikacılar Gündem Siyaset Süper Lig Televizyon Futbol Sinema Teknoloji</t>
  </si>
  <si>
    <t>🇲🇰 мѕkü-мarмaris</t>
  </si>
  <si>
    <t>kral naptın ya füze atsaydın</t>
  </si>
  <si>
    <t>Fen Bilimleri Öğretmeni</t>
  </si>
  <si>
    <t>Medical doc. Writer and radio performer. Fenerbahce. Cycling</t>
  </si>
  <si>
    <t>Çınarlı, kubbeli, mavi bir liman...</t>
  </si>
  <si>
    <t>vegan (why vegans are awesome: https://t.co/VIB8rPwjLR )</t>
  </si>
  <si>
    <t>Emre Kongar'ın resmi twitter hesabıdır ekongar@cumhuriyet.com.tr Facebook: https://t.co/MzT6d80lv9</t>
  </si>
  <si>
    <t>Doğa ve çevre dostu...
■ https://t.co/Z7958TWxvr</t>
  </si>
  <si>
    <t>21 / SAÜ İngilizce Öğretmenliği</t>
  </si>
  <si>
    <t>Çabalarımız vatan,ülke,için"emeklerimizi boşa verme yarab</t>
  </si>
  <si>
    <t>Biz Yola çıkarken Ahdettik Yük Almayı, Yük olmamayı...! Sen yanmazsan, ben yanmazsam, biz yanmazsak... Nasıl çıkar karanlıklar aydınlığa...</t>
  </si>
  <si>
    <t>Seri takip edin toplu takibe alıyorum
RT &amp; FAV HESABI</t>
  </si>
  <si>
    <t>@gokyuzum // moda tasarım student 👽👽👽</t>
  </si>
  <si>
    <t>Sezen Aksu</t>
  </si>
  <si>
    <t>Gazi Mustafa Kemal Atatürk'e nankör bir insanlığı asla sevmeyeceğim.</t>
  </si>
  <si>
    <t>Nişantaşı üni/Lojistik İstanbul-İzmir</t>
  </si>
  <si>
    <t>hikayesi olan herkesin bir kırgınlığı var</t>
  </si>
  <si>
    <t>Takiplere dönüş yapılır.</t>
  </si>
  <si>
    <t>ne olur ki sen olsan</t>
  </si>
  <si>
    <t>Olur öyle fazla takılma</t>
  </si>
  <si>
    <t>Bağımsız ama tarafsız değil! Sosyal Medya ve dijital medya haberleri...</t>
  </si>
  <si>
    <t>gidememişsin ama kalamamışsın da @ilhanakarr07</t>
  </si>
  <si>
    <t>Robot değilim 🚫 blaa blaa</t>
  </si>
  <si>
    <t>Trabzon'da bir oruç bir de Trabzonspor tutulur.
Gruplara Ekleyebilirsiniz.</t>
  </si>
  <si>
    <t>Profosyönel, insan bilimcisi...🖋➡️
💛❤
Etkileşim ve paylaşım hesabıdır</t>
  </si>
  <si>
    <t>👣 MUSTAFA KEMAL ATATÜRK 👣</t>
  </si>
  <si>
    <t>hesabım askıya alındı eklerseniz sevinirim</t>
  </si>
  <si>
    <t>Twitter'da Atılmış en efsane, saygı duyulası twitler...
Gönderi için Dm 📥</t>
  </si>
  <si>
    <t>Retweet Vapuru Retweet Gemisi</t>
  </si>
  <si>
    <t>Burayı sen doldur</t>
  </si>
  <si>
    <t>Bu hesap Cemal Süreya severleri tarafından açılmıştır.</t>
  </si>
  <si>
    <t>Takip + Reetweet + Favori</t>
  </si>
  <si>
    <t>İSÜ</t>
  </si>
  <si>
    <t>Autodidact researcher at Ditrianum. Developer of Solpage and SSGI.</t>
  </si>
  <si>
    <t>Yarısı Author, diger yarisi Angel.Ortak hesap.1 Kadın &amp;1Erkek❤️Edebiyat ve iyi müzik.. .Cumhuriyet ve Atatürk Kırmızı Çizgi BJK - Liverpool. DM Engellenir🚫⛔️</t>
  </si>
  <si>
    <t>İlk Kurşun Gazetesi Resmi Hesabıdır.</t>
  </si>
  <si>
    <t>☪️</t>
  </si>
  <si>
    <t>Hayatimdan gelip geçenler, sevenler sevmeyenler,üzenler güldürenler servetimdir.</t>
  </si>
  <si>
    <t>öğrenim görevlisi • gbt birey</t>
  </si>
  <si>
    <t>Sarı Kırmızı alevinin takımımız üstünde parıldamasını tasavvur ediyor ve bizi derhal galibiyetten galibiyete götüreceğini tahayyül ediyorduk. Ali Sami Yen</t>
  </si>
  <si>
    <t>♎ 
#HayvanaŞiddetSuçtur
Merhametimiz var oldukça insan kalacağız.</t>
  </si>
  <si>
    <t>İnsan......Ateist....BJK...</t>
  </si>
  <si>
    <t>EYT magduru</t>
  </si>
  <si>
    <t>Atatürkçü-Emekli Denizli KOSGEB Müdürü
KİMSE ALINMASIN. YANLIŞA YANLIŞ DERİM..</t>
  </si>
  <si>
    <t>Yeni Akit Gazetesi Ankara Temsilcisi, Türk Dili ve Edebiyatı ile Radyo ve TV Programcılığı</t>
  </si>
  <si>
    <t>🇹🇷TEK LİDERİM ATATÜRK 🇹🇷ÖZGÜRLÜK VE BAĞIMSIZLIK BENİM KARAKTERİMDİR LAİK CUMHURİYET ÖNCE VATAN SONRA FENERBAHÇE  💛💙🏹YAY BURCU 🏹</t>
  </si>
  <si>
    <t>Rize'li ehtiyar delikanlı</t>
  </si>
  <si>
    <t>EVLADI OSMANLI RTE         MİMAR.      OF/AKYAZI</t>
  </si>
  <si>
    <t>☀️ İyi Parti | 🇹🇷Jumping Steward @FEI_Global |Coach| #thoroughbred breeder | breaking&amp;pre-training 🏇🏿“no hour of life is wasted that is spent in the saddle”</t>
  </si>
  <si>
    <t>FOX TV / https://t.co/FTSQHw9rsP</t>
  </si>
  <si>
    <t>https://t.co/MDYyWGJriT bir Sigorta Haber Online Medya Grubu girişimidir.
#haber #ekonomi #siyaset #gündem #sondakika</t>
  </si>
  <si>
    <t>ForceThing News Türkiye / Resmi Twitter Hesabıdır.🇹🇷</t>
  </si>
  <si>
    <t>Bu ülkenin son kurtarıcısı M.K.Atatürk'e, silah arkadaşlarına, devrimlerine, eserlerine saygı duymayan hiçkimseye saygı duymuyorum! İnstagram @Profesorfacia</t>
  </si>
  <si>
    <t>Başlamak Bitişi, Göze Alabilmektir.....</t>
  </si>
  <si>
    <t>Odatv-Cumhuriyet Gazetesi</t>
  </si>
  <si>
    <t>Ruhumu saran hisler..</t>
  </si>
  <si>
    <t>ana hesap : @_koliva</t>
  </si>
  <si>
    <t>hayat kurtarmakla meşgulüm 🤙</t>
  </si>
  <si>
    <t>Boğaziçi Üniversitesi
Kandilli Rasathanesi ve Deprem Araştırma Enstitüsü
Resmî Twitter Hesabıdır.</t>
  </si>
  <si>
    <t>#susamam
"Benim bayrağın arkasına saklayacak bir suçum, dinin arkasına saklayacak bir günahm yok" Ahmet Şık</t>
  </si>
  <si>
    <t>Haberler Haberler Siyaset ve Siyasetçiler Siyaset Politikacılar Gazeteciler</t>
  </si>
  <si>
    <t>İSTANBUL BÜYÜKŞEHİR BELEDİYE BAŞKANI</t>
  </si>
  <si>
    <t>Bağımsız İletişim Ağı resmi hesabıdır. English: https://t.co/jXDde4NFDG
Kurdî : https://t.co/TcDpEFpwkc</t>
  </si>
  <si>
    <t>gazeteci</t>
  </si>
  <si>
    <t>Jeoloji Müh.-Geologist / AFAD Deprem Dairesi-Earthquake Department (Uzmanlık alanı: Deprem, Aktif tektonik, paleosismoloji, sismotektonik, deprem jeolojisi)</t>
  </si>
  <si>
    <t>Okur, Yazar ve Düşünür.(Her RT ettiğim mesaj katıldığım anlamına gelmez).</t>
  </si>
  <si>
    <t>#Ahval Türkiye’nin gerçek gündemi: Sıcak gelişmeler, bilmeniz gereken tüm haberler, özgür yorumlar, uzman analizleri.  https://t.co/VeluXKkiQn</t>
  </si>
  <si>
    <t>Sigortacılık dünyasıyla ilgili tüm haberler, kulisler, araştırmalar</t>
  </si>
  <si>
    <t>Rıza tohumunu kalbe ekip şükür suyu ile sularsan tattığın bir çok şeyin adı mutluluk olur..</t>
  </si>
  <si>
    <t>M. Saki Elhüseyni Resmi Twitter Hesabıdır 《Menzil》 محمد ساقى الحسيني</t>
  </si>
  <si>
    <t>Haber-Siyaset-Teknoloji
                  HAYAT KISA</t>
  </si>
  <si>
    <t>Gazeteci, Türkçe hesap, Washington'dan TR &amp; ABD, Editor @Ahval_en, #Mulkiye English accnt: @WashingtonPoint https://t.co/vjqFd5rqas</t>
  </si>
  <si>
    <t>| M. K. ATATÜRK | FENERBAHÇE | OKUL AÇIK | #ACAB |</t>
  </si>
  <si>
    <t>NE MUTLU BEN TÜRKÜM DİYEBİLENE. Welch ein Glück, sagen zu können: ‚ich bin ein Türkei</t>
  </si>
  <si>
    <t>Like and subscribe.</t>
  </si>
  <si>
    <t>🌿Yaprak döker bir yanımız , bir yanımız FENERBAHÇE 💛💙   MUSTAFA KEMAL ATATÜRK🇹🇷 #FENEROL</t>
  </si>
  <si>
    <t>YEDİTEPE ÜNİVERSİTESİ</t>
  </si>
  <si>
    <t>Yok öyle umutları yitirip karanlıkta savrulmak. Unutma; aynı gökyüzü altında, bir direniştir yaşamak...</t>
  </si>
  <si>
    <t>Milliyet/Akşam/ ALEM/Tatbiki Güzel Sanatlar mezun _x000D_
Gazeteci/Creative director</t>
  </si>
  <si>
    <t>MUSTAFA KEMAL ATATÜRKÇÜ</t>
  </si>
  <si>
    <t>Çukurova ünverstesi
Radyo ve televizyon 
Alparslan Hocama özgürlük</t>
  </si>
  <si>
    <t>https://t.co/e2mDQ6HG3u</t>
  </si>
  <si>
    <t>📍Bağımsız Gazeteci 📍Önce İnsan, Önce Hukuk 📍Okudukça, izledikçe tanırsın beni.. 🖌 https://t.co/8q0OxkoyGT 📺 https://t.co/HT445vDTF2</t>
  </si>
  <si>
    <t>"İnsanda var olan nefs-i natıkayı( doğru ile yanlışı birbirinden ayıran insan mahiyetinde bulunan nur) gelişterecek olan bilim aritmetiktir." İbn-i haldun</t>
  </si>
  <si>
    <t>https://t.co/NKUwqWBupR hesap bıktırdın Jack.</t>
  </si>
  <si>
    <t>Marmara Üniversitesi</t>
  </si>
  <si>
    <t>Galatasaray</t>
  </si>
  <si>
    <t>Her Şey Özgürlük ve Demokrasi için....</t>
  </si>
  <si>
    <t>Kemalist - Trekkie</t>
  </si>
  <si>
    <t>Hayatta adalet, vicdan ve bilim. Doğa bilimci, tarih meraklısı, deniz jeoloğu ve jeofizikçisi, gelecek kurgucusu, doğduğundan beri kedili, Beton 5.0 karşıtı</t>
  </si>
  <si>
    <t>Dört kitabın manası bellidir bir ELİF'de -RTE!!</t>
  </si>
  <si>
    <t>🚬</t>
  </si>
  <si>
    <t>Güneş bir gün doğacak</t>
  </si>
  <si>
    <t>Kasma B'Olum Olduğu Kadar...!</t>
  </si>
  <si>
    <t>2 senedir moralim bozuk sanıyodum meğer ben buymuşum</t>
  </si>
  <si>
    <t>insan olmak</t>
  </si>
  <si>
    <t>Girişimci, danışman, yönetici… Uyumlu, hoşgörülü, vatansever 🇹🇷 ve hayvansever.</t>
  </si>
  <si>
    <t>“Karanlık ne kadar büyük ve yoğun olursa olsun, hükmü güneş doğana kadardır.”</t>
  </si>
  <si>
    <t>Mekatronik Mühendisi</t>
  </si>
  <si>
    <t>İlim ilim bilmektir 
İlim kendin bilmektir 
Sen kendini bilmezsin 
Ya nice okumaktır 
                          (Yunus Emre)</t>
  </si>
  <si>
    <t>Eylül bu illaki yaprak dökecek...</t>
  </si>
  <si>
    <t>Hukukçu-Yazar</t>
  </si>
  <si>
    <t>“Zülcelal'i Vel İkram” Ne sunucu ne oyuncu bu dünyada bir garip yolcuyum.Allahın kulu Hz Muhammedin (sav) ümmeti Hz Ademle Hz Havvanın kızı işte böyle biriyim.</t>
  </si>
  <si>
    <t>ATV Avrupa/Avrupa'da Gündem Programı sunucusu, Türkiye Gazetesi yazarı.Öykü kitapları: Kutsal Tiber'e Yolculuk ve Yalnız Ruhlara Elma Şekeri fugur1864@gmail.com</t>
  </si>
  <si>
    <t>We have https://t.co/AWY0eTkJzMİ KOÇ🙏But They Don’t💰💰💰</t>
  </si>
  <si>
    <t>kitap kurdu, Yörük, Karakeçili, İTÜ, Her Şey Daha Güzel Olacak.</t>
  </si>
  <si>
    <t>Haksızlık karşısında susan dilsiz şeytandır..🐞🐠🍀</t>
  </si>
  <si>
    <t>Cumhur İttifakını destekleyenleri, tarikatçıları, dincileri, Arap sevicileri, Fetöcüleri üzerim. Hiç gelmesinler</t>
  </si>
  <si>
    <t>professional tourist guide,raki, good food, travel, read, dogs. Korktukça tutsaksın, cesaret ettikçe özgür. VE ATEİST</t>
  </si>
  <si>
    <t>Ya bilim yaparak insan olacağız, ya da bilime sırt çevirerek maymunluğa geri döneceğiz. Resmi Hesap değildir. (Parody Account) Not Official Account</t>
  </si>
  <si>
    <t>Özgün, tarafsız haber...</t>
  </si>
  <si>
    <t>ozgur ve adıl bır dunya beynımde ask ve sev_x000D_
gı dolu kalbımde ne olursn ol durust ol zıhınde</t>
  </si>
  <si>
    <t>İzmir liyim Elhamdülillah , iki aslanın annesiyim❤</t>
  </si>
  <si>
    <t>Yedek Hesap= @KatkatSelim TÜRKİYE CUMHURİYETİ VATANDAŞI</t>
  </si>
  <si>
    <t>• Used to be a witch 🧙🏻‍♀️ • 72.8% Halal ☪️ • 200% Feminist ✊🏻 • My milkshake brings Daniel Plainview to the yard • Beylikdüzü expert • Cat pics galore</t>
  </si>
  <si>
    <t>BOŞ</t>
  </si>
  <si>
    <t>Email: muratsaricanet@gmail.com</t>
  </si>
  <si>
    <t>Onu kimin söylediği önemli değil; doğrudan yanayım. Kimden yana, ya da kime karşı olduğu önemli değil; adaletten yanayım. Malcolm X.  kadioglu@itu.edu.tr</t>
  </si>
  <si>
    <t>Derviş... Siktiri çekermiş..
İnsanı onurlu yapan yürüdüğü yoldur.. 
Linguist, Comp. Engineer, Ex IT Manager, Software Analyst, Still Human..</t>
  </si>
  <si>
    <t>https://t.co/Pe0Op9njXp</t>
  </si>
  <si>
    <t>Gazeteci/Köşe Yazarı/BirGün Gazetesi Yayın Kurulu Üyesi/BirGün Medya - Journalist/Author/Chief Editor/Foreign Policy Columnist For BirGün</t>
  </si>
  <si>
    <t>BirGün Gazetesi'nin Twitter hesabı.
BirGün'ü YouTube'dan takip edin: https://t.co/TTPWEx3ysg</t>
  </si>
  <si>
    <t>Bağımlılıklarla mücadele / İnsani Yardım / Teknoloji ile meşgul - retweetlerin bazıları tespit ve paylaşım amaçlıdır..</t>
  </si>
  <si>
    <t>Türkiye'nin Haber Kanalı.   
👍
https://t.co/W1d42L75M4
▶️                 https://t.co/G9aA6TnP5D
📷  https://t.co/Ay89GGBOOG</t>
  </si>
  <si>
    <t>Kişi Haddini Bilmek Gibi İrfan Olmaz-Haklı İsen Susma</t>
  </si>
  <si>
    <t>20. Dönem Rize Milletvekili Şevki Yılmaz'ın Resmi Twitter Hesabıdır.</t>
  </si>
  <si>
    <t>”Yıldızları yeterince karanlık olduğunda görebilirsiniz.” (Ralph Waldo Emerson)</t>
  </si>
  <si>
    <t>🇹🇷 hedef 2023 Güçlü Büyük Türkiye 🇹🇷</t>
  </si>
  <si>
    <t>LA GALİBE İLLALLAH</t>
  </si>
  <si>
    <t>Ne mutlu TÜRKÜM diyene..</t>
  </si>
  <si>
    <t>Sosyal Demokrat</t>
  </si>
  <si>
    <t>Bağcılar Belediyesi Kentsel Tasarım Müdürlüğün'de Laboratuvar Şefi, Jeofizik Mühendisi... A Sınıfı İSG Uzmanı, Doğal Afet Yönetim Uzmanı, Bilirkişi...</t>
  </si>
  <si>
    <t>Twitlerin %99’unu ben atarım.% 1 danışmanlarım atabilir.</t>
  </si>
  <si>
    <t>Düştüğüm yerde derman sendedir..
D❤</t>
  </si>
  <si>
    <t>#1283♥️ #Kemalist Vicdanı Hür. “T Ü R K“ MUSTAFA KEMAL ATATÜRK</t>
  </si>
  <si>
    <t>Hiç...</t>
  </si>
  <si>
    <t>Her şey çok güzel olacak...</t>
  </si>
  <si>
    <t>https://t.co/UpHpNaaVDk
https://t.co/Vp7OsxSlPa 
https://t.co/PRwOFZR3NP
https://t.co/gqDiuSiZKI
https://t.co/kVJu0gnQef</t>
  </si>
  <si>
    <t>⚡️Diplomalı hıyarcı⚡️</t>
  </si>
  <si>
    <t>Yerli ve milli ama bazıları gibi amerikan yerlisi değil ;)</t>
  </si>
  <si>
    <t>Bir inanmış vatansever, sivil toplumcu, Yuyad Başkanı , tıpta doçent doktor, hakka hak, batıla batıl, doğruya doğru, yanlışa yanlış ..</t>
  </si>
  <si>
    <t>#HerŞeyÇokGüzelOlacak</t>
  </si>
  <si>
    <t>Gazeteci, Dadaş, Atatürkçü yelizkoray41@gmail.com</t>
  </si>
  <si>
    <t>Hukukçu</t>
  </si>
  <si>
    <t>Küfürü severim, hakedene de ederim...!</t>
  </si>
  <si>
    <t>SABIR boyun eğmek değil, Mücadele etmektir.</t>
  </si>
  <si>
    <t>Burada yazılanların gerçek kişi veya kurumlarla ilgisi yoktur. Reklam ve iletişim; zaytungtv@yandex.com</t>
  </si>
  <si>
    <t>卍 Kara Kağana Yanlış Yapıyorsun Diyen KÜRŞAD'ın Yolundayız! 卍  
#SosyalHizmetler  T-RaP #Hidra 
#HedefAvrupa</t>
  </si>
  <si>
    <t>Personal Trainer / Peformer ve Matwork Pilates Eğitmeni. #💛FENERBAHÇE💙#
#NE MUTLU TÜRK'ÜM DİYENE 🇹🇷#</t>
  </si>
  <si>
    <t>her gün doğru şeyi yapmıyor olabilirim ama her gün bir şey yapıyorum. bugün yanlış ürünler ya da fikirler ürettiysem yarın düzeltebilirim.</t>
  </si>
  <si>
    <t>Journalist. Kımıldamazsan zincirlerini hissetmezsin...</t>
  </si>
  <si>
    <t>Kendi dünyasının kadını 🌍  Feminist / Selçuk Üniversitesi Siyaset Bilimi ve Kamu Yönetimi
https://t.co/xfoxGC2ykD Fiyatlandırma sorumlusu</t>
  </si>
  <si>
    <t>Ne Mutlu Türküm Diyene</t>
  </si>
  <si>
    <t>rahatsız olan engellesin.atar yapanin anasini sikim..kari kiz bulmaya gelmedim.arkadasinda amk.sacmalamaya gulmeye haber okumaya geldim..</t>
  </si>
  <si>
    <t>Vatan millet sevdalısı, AK Parti seçmeni, Efgan Ala'yı Süleyman Soylu'yu vatandaş tekmeleyen danışmanları sevmez, haksızlığa sessiz kalmaz dilsiz şeytan olmaz</t>
  </si>
  <si>
    <t>iktisatçı,21.dönem İstanbul Milletvekili ve Anavatan Partisi eski Genel Başkanı.</t>
  </si>
  <si>
    <t>ATATÜRKÇÜ,KUVVACI,ADALET SAVAŞÇISI,KARŞI DEVRİM KARŞITI. HALK ÇOCUĞU.İNADINA CUMHURİYET, ATATÜRK. NE MUTLU TÜRKÜM DİYENE.</t>
  </si>
  <si>
    <t>Susmanın imkansız olduğu günlerden geçiyoruz.</t>
  </si>
  <si>
    <t>Cumhuriyet sadece haber verir - @TvCumhuriyet  - @KitapKulubu -  @CumKitap  -  @Cumdergi -@SporCumhuriyet -  Facebook https://t.co/tYgbffTfwC</t>
  </si>
  <si>
    <t>Koordinatör: Mustafa Hakan Ş.</t>
  </si>
  <si>
    <t>Hallerine gülünecek insanlar, başkalarına gülmekle müteselli olurlar</t>
  </si>
  <si>
    <t>Sakın vazgeçme!
Eğer sen vazgeçersen, hak etmeyen biri
kazanacak.
Bob Marley</t>
  </si>
  <si>
    <t>Sosyal Haklar Derneği İstanbul Temsilciliği resmi hesabıdır. Mail: istshd@gmail.com Tel: 02163485358</t>
  </si>
  <si>
    <t>İnci fikirli bir adam dersiniz 😎</t>
  </si>
  <si>
    <t>İnsan, Müslüman, Türk / Yedek Hesap: @THEMARGlNALE / https://t.co/N4B2doCpc5 / https://t.co/zEGSK76tcz</t>
  </si>
  <si>
    <t>Uzanmış yerde yatan,veled-i zina_x000D_
İster dağda gez,ister düz ovada_x000D_
Biz var oldukça,yaşamak haram size Türk Bayrağının dalgalandığı her toprakta!</t>
  </si>
  <si>
    <t>gamzesever kadınlar kizlar okusana başlığı gereksiz</t>
  </si>
  <si>
    <t>%100 tarafsız https://t.co/VFbVTNi1A8, köşe yazarı ve yazısı bulundurmuyor; her gün bin farklı haberi ortalama 2 MİLYON farklı kişiye ulaştırıyor.</t>
  </si>
  <si>
    <t>Ana hesap @kemal_sulun</t>
  </si>
  <si>
    <t>Türkiye Cumhuriyeti vatandaşı</t>
  </si>
  <si>
    <t>İ.Ü iletişim fakültesi/Atatürk’ü ve Cumhuriyet’i seven düşünen ve itiraz eden yurttaş. instragram/ halkçıbaşkan</t>
  </si>
  <si>
    <t>İlkeli, bağımsız, objektif haber...</t>
  </si>
  <si>
    <t>https://t.co/7CLUDly7Jd
farukkose52@gmail.com</t>
  </si>
  <si>
    <t>AYLA KARAKUŞ</t>
  </si>
  <si>
    <t>Türkiye Cumhuriyeti vatandaşı. 🦅🦅🦅🏁🦅🦅</t>
  </si>
  <si>
    <t>Born in Karşıyaka/ İzmir</t>
  </si>
  <si>
    <t>EYT MADURU. 4447 ve 5510 maduru. EP OY İSTEYILER SONA YÜZÜSTÜ BIRAKIYİLAR KANDIRİYILAR BEA! Madur olu madur.</t>
  </si>
  <si>
    <t>Bir insan acı duyabiliyorsa canlıdır. Başkasının acısını duyabiliyorsa insandır.</t>
  </si>
  <si>
    <t>gözlerim bozuk olduğu için gözlük kullanıyorum</t>
  </si>
  <si>
    <t>meh.</t>
  </si>
  <si>
    <t>Benim naçiz vücudum nasıl olsa bir gün toprak olacaktır. Fakat Türkiye Cumhuriyeti ebediyen yaşayacaktır.MKAtatürk @pinargull0  Dm 🚫</t>
  </si>
  <si>
    <t>@handanboraa Hacettepe Üniversitesi İşletme Yönetimi 
İZTO’da ARGE Müdürlüğü yaptı.</t>
  </si>
  <si>
    <t>Oğlum</t>
  </si>
  <si>
    <t>YTÜ Makine Mühendisi</t>
  </si>
  <si>
    <t>CUMHURBAŞKANI BAŞDANIŞMANI-CUMHURBAŞKANLIĞI EKONOMİ POLİTİKALARI KURULU ÜYESİ</t>
  </si>
  <si>
    <t>Şairsen Yalnızsın demiş şair...</t>
  </si>
  <si>
    <t>ATATÜRK  LAİK  CUMHURİYET  DEMOKRASİ   FB  DENİZCİ</t>
  </si>
  <si>
    <t>We are sentimental animals.</t>
  </si>
  <si>
    <t>Her ne yapıyorsa, severek yapanlardan ilham alıyoruz. Çünkü sevgini verirsen eğer, #PaylaşmayaDeğer</t>
  </si>
  <si>
    <t>Beynim ve ben sıkı dostlarız, bana her şeyini anlatmalı...💍</t>
  </si>
  <si>
    <t>DERDİN NE DERDİN</t>
  </si>
  <si>
    <t>Teyzesi defterdar olan faytonla damda dolasir.</t>
  </si>
  <si>
    <t>Kafa Radyo 
Kripto Odası - Sarı Tramvay</t>
  </si>
  <si>
    <t>RTE.
Sesini karekterinin seviyesine indir.(S.Soylu)
Kendi çalıp kendi söyleyenleri takip etmiyorum.</t>
  </si>
  <si>
    <t>Deliler Sultanı'nın yüzüsuyu hürmetine Hakt'tan şifa diliyorum ; zira akıl belasından tamamiyle kurtula bilmiş değilim...... Yaşasın Hür Deliler Meclisi</t>
  </si>
  <si>
    <t>ELAZIĞ  GAKKOŞLAR  DİYARI
-GS-
BOĞA BURCU.  
RT HESABİM.  @ahmet28940440</t>
  </si>
  <si>
    <t>Tükürün milleti alçakça vuran darbelere! 
Tükürün onlara alkış dağıtan kahbelere!
M.Akif Ersoy</t>
  </si>
  <si>
    <t>Mustafa Kemal ATATÜRK 🇹🇷  Hopa💜 GALATASARAY❤️💛🦁</t>
  </si>
  <si>
    <t>bir garip mimar</t>
  </si>
  <si>
    <t>Hayallerinin Yönetmeni..._x000D_
Burası benim Ütopyam 
Başkent Üniversitesi
Dr Lütfi Kırdar Eğitim Araştırma</t>
  </si>
  <si>
    <t>Ressam..Gesam..Yüzücü..
T.C kimliği taşıyan herkes M.K.Atatürk'e SAYGI duymak zorunda..
Atatürk'e SAYGI duymayana SAYGI DUYMAM..</t>
  </si>
  <si>
    <t>Aklını ve iradesini, kimseye teslim etmemiş, bağımsız düşünen ve eleştirebilen. Haksıza ve hukuksuza karşı.Bir yerden nemalanmayan, devlete vergi veren vatandaş</t>
  </si>
  <si>
    <t>Mazeretimvarasabiyim</t>
  </si>
  <si>
    <t>İZMİR LED EKRANLARI</t>
  </si>
  <si>
    <t>Türkiye Cumhuriyeti Vatandaşı. Akhisarspor Taraftarı. Atatürkçü.</t>
  </si>
  <si>
    <t>yavuz_budak@yahoo.com</t>
  </si>
  <si>
    <t>Alayına isyan inadına BEŞİKTAŞK, ASYA KARTALLARI, Mustafa Kemal Atatürk, Vatan Millet Sakarya</t>
  </si>
  <si>
    <t>Halkın İktidarı için CHP</t>
  </si>
  <si>
    <t>***Gerçek Bilgi Kendi Cehaletinin Farkında Olmaktır***</t>
  </si>
  <si>
    <t>Gazeteci-Televizyoncu;         Habertürk Ankara Temsilcisi</t>
  </si>
  <si>
    <t>@birsensurmeli</t>
  </si>
  <si>
    <t>https://t.co/ADx5wkCCs5</t>
  </si>
  <si>
    <t>Cumhuriyet Gazetesi köşe yazarı,  Cumhuriyet Bilim ve Teknoloji yönetmeni / Herkese Bilim Teknoloji dergisi ve portalı yayın danışmanı
https://t.co/JYBqKsIks1</t>
  </si>
  <si>
    <t>#AlkolikHarereketEngellenemez..  ATAsının hayranı... FENERBAHÇE AŞIĞI💛💙.. Gülmeyi seven😊.. Başı gönlü bağlı.. 
S.E❤👫</t>
  </si>
  <si>
    <t>konuşamam sadece polyushka polye
#Lösev</t>
  </si>
  <si>
    <t>Milat Gazetesi/ Köşe Yazarı/Columnist</t>
  </si>
  <si>
    <t>Eskişehir Saadet Partisi Kadın Kollarında Çalışıyor @ttaksiyon</t>
  </si>
  <si>
    <t>SÖZCÜ Gazetesi Ekonomi Yazarı ... Ekonomist Yorumcu Konuşmacı ... https://t.co/tHc2LlPJDi https://t.co/WMDmaAbpw4</t>
  </si>
  <si>
    <t>Şişli/İstanbul</t>
  </si>
  <si>
    <t>i'll love you endlessly...</t>
  </si>
  <si>
    <t>~peace at home~peace in the world~</t>
  </si>
  <si>
    <t>Gazeteci-Yazar, Yeniçağ İnternet Sitesi Genel Yayın Yönetmeni</t>
  </si>
  <si>
    <t>Avcılar Belediyesi resmi Twitter hesabıdır. Official Twitter account of Avcilar Municipality Istanbul. 
Çağrı Merkezi: 444 69 89
basin@avcilar.bel.tr</t>
  </si>
  <si>
    <t>Nam-ı diğer Leyla</t>
  </si>
  <si>
    <t>Economist Istanbul University, CHP Beşiktaş ilçe teşkilatı üyesi ,Üstad ile Margarita Bulgakov, Dava Trial Franz Kafka,Dante ilahi komedya</t>
  </si>
  <si>
    <t>✈ Dünya Havacılık Medyası ✈ ✈️Havacılık 📰Haberler 🎥Videolar 📸Fotoğraflar 📰❗Son dakika</t>
  </si>
  <si>
    <t>Gazeteci/ Journalist/ Turkey/ Canada  https://t.co/qWhhGF87c1
https://t.co/SPFFTVUBg2
@saidsefa_eng</t>
  </si>
  <si>
    <t>Gerçekler devrimcidir!</t>
  </si>
  <si>
    <t>Okur, Yazar, Düşünür.</t>
  </si>
  <si>
    <t>mühendis, bilgisayarcı, eş ve baba...</t>
  </si>
  <si>
    <t>İzmirli, Yörük,Türk, Topuklu ayakkabımın sesinden tanırsın beni.TOPUKLU EFE desen de olur.Türkan Saylan kızı.Ağır Ulusalcıyim söyliyim @aydinozcelik in eşi:)</t>
  </si>
  <si>
    <t>Nilba Tekstil / Businessman</t>
  </si>
  <si>
    <t>Özğürlük🗽</t>
  </si>
  <si>
    <t>ATATÜRKİYE</t>
  </si>
  <si>
    <t>Türk oğlu Türk 🇹🇷🇹🇷🇹🇷🐺🐺🐺</t>
  </si>
  <si>
    <t>Gazeteci-Journalist-Habertürk TV</t>
  </si>
  <si>
    <t>Doğru Haber, Dinamik Sunum, Kaliteli Program, Güçlü Yorum https://t.co/kyEW0msK3y https://t.co/3QxQisktX1  
CANLI ▶ https://t.co/CwpH5yebqE</t>
  </si>
  <si>
    <t>♍️📜</t>
  </si>
  <si>
    <t>For English @solIntern</t>
  </si>
  <si>
    <t>Hak,hukuk,adalet,Demokrasi ve özgürlüklerden yana olan bir Doğa yürüyüşçüsü.</t>
  </si>
  <si>
    <t>Gürkan Hacır'ın resmi twitter sayfasıdır Yazar, gazeteci, belgesel yapımcısı / Asi Kitap / CNNTÜRK / Gece Görüşü https://t.co/fhgYRBVWax</t>
  </si>
  <si>
    <t>Gerçek somut, doğru soyuttur.
Sosyolog, Makine Mühendisi,</t>
  </si>
  <si>
    <t>Ayağında diken yarası olmayan, sînesine gül kokusu süremez... | haktivits | freelance journalist - young entrepreneur  - Müslüman / Türk 🇹🇷</t>
  </si>
  <si>
    <t>Samsun Bahçeşehir Koleji Atakum Kampüsü Matematik Öğretmeni</t>
  </si>
  <si>
    <t>Founder and chairman of Bahçeşehir Uğur Educational Institutions (BUEI), Turkey’s largest private educational provider.</t>
  </si>
  <si>
    <t>N.K.Ü 
#ATATÜRK</t>
  </si>
  <si>
    <t>BİNGÖL</t>
  </si>
  <si>
    <t>#MHP İstanbul İl Başkanı Birol Gür’ün Resmi Twitter hesabıdır</t>
  </si>
  <si>
    <t>#MHP Genel Başkan Yardımcısı, İstanbul Milletvekili, #TBMM Plan ve Bütçe Komisyonu Başkanvekili, #TASAV Mütevelli Heyet Başkanı</t>
  </si>
  <si>
    <t>Milliyetçi Hareket Partisi (#MHP) İstanbul İl Başkanlığı Resmi Twitter hesabıdır. MHP İstanbul İl Başkanı @birolgurmhp</t>
  </si>
  <si>
    <t>STOPSTOPINGME !! parodi hesap ;)</t>
  </si>
  <si>
    <t>Hukukçu / Lawyer</t>
  </si>
  <si>
    <t>Kalp Kör Olduktan Sonra Gözlerin Görmesinde Hiçbir Fayda Yoktur - Hz. Ali</t>
  </si>
  <si>
    <t>@sla_ecem_1 👈 @sla_ecem_2 👈fazla 💯 👁 olmayalım __sayfama gelirken bi kaç kere düşünüp gelin 🙏@SeSss__ kızkardeşim ❤️😍🥰👈@YALNIZ__SANA 💕💕 anamınkızı👈</t>
  </si>
  <si>
    <t>D.ü Elektrik-Elektronik Mühendisliği.
ig: passofutbol 
ig:gameofsayko 
ig:turkiyepl</t>
  </si>
  <si>
    <t>İstanbul Büyükşehir Belediye Başkanı / Mayor of İstanbul Metropolitan Municipality</t>
  </si>
  <si>
    <t>Yeditepe University PRP'14 🎓👩🏻‍🎓Mustafa Kemal ATATÜRK 🇹🇷, Fenerbahçe 💛💙</t>
  </si>
  <si>
    <t>Galatasaray - Başkomutanımız Ulu Önderimiz Mareşal Gazi Mustafa Kemal Atatürk'le sorunu olanlar uzak dursun.</t>
  </si>
  <si>
    <t>anayasal vatandaş,herkesin özgürce kendisini ifade edebileceği bir ülke özlemcisi,çevre aktivisti</t>
  </si>
  <si>
    <t>Kemalist - Kuvayı Milliye neferi</t>
  </si>
  <si>
    <t>AHLAKDER|
Dünya Ahlak ve Maneviyat Derneği 
            Üniversite Komisyonu Başkanı
(Takipler davet amaçlıdır..)</t>
  </si>
  <si>
    <t>birisi işte...</t>
  </si>
  <si>
    <t>Yazılımcı;
Yeni başlangıçlar için, güçlü bir geçmiş gerekir;
Tanrı, tüm geçmişimle kutsasın beni;</t>
  </si>
  <si>
    <t>obgyn md.</t>
  </si>
  <si>
    <t>🌵🌵🌵ོ ོ</t>
  </si>
  <si>
    <t>Kılıç kınından çıkmadıkça it sürüsü dağılmaz Ana hesap @rte__46</t>
  </si>
  <si>
    <t>Devlet Başkanı #KocaReisErdoğan Kocaeli🇹🇷 BAYBURT 🇹🇷
BU RT HESABIM
#ErbakanHocam kırmızı çizgimdir
Ana HESABIM
👉@Aydn72926539👈</t>
  </si>
  <si>
    <t>FİİL FAİL SİZ OLMAZ !!!..................
RT Ana Hesabım...
 .............Yedek Hesap @EkremHac1</t>
  </si>
  <si>
    <t>▒░░▒░░▒░░▒░░▒░░▒░░▒ ░░▒ 🇹🇷🇹🇷ℝ𝕖𝕔𝕖𝕡 𝕋𝕒𝕪𝕪𝕚𝕡 𝔼𝕣𝕕𝕠ğ𝕒𝕟 🇹🇷🇹🇷
▒░░▒░░▒░░▒░░▒░░▒░░ ▒░░▒
         ➡️➡️➡️   T R A B Z O N   ⬅️⬅️⬅️</t>
  </si>
  <si>
    <t>@Akpartiurfa il Yönetim kurul üyesi
Bozova İlçe kordinatörü
Akilgençler Şanlıurfa İl Başkanı</t>
  </si>
  <si>
    <t>İçinde bir tutam delilik olamayan gün eksik yaşanmıştır bende😜
Gene aklıma esen ne varsa onu yaptım.🐣
Huzurluyum..😌</t>
  </si>
  <si>
    <t>Müslüman Türk🇹🇷evlâdı  🇹🇷ϜϓſϞ🇹🇷 🇦🇿🇶🇦🇵🇰🇵🇸 yedek hesabım 🤘@60vatansevda 🤘</t>
  </si>
  <si>
    <t>Bahçeşehir Koleji Bursa Modern Kampüsü                                     Müdür Yardımcısı</t>
  </si>
  <si>
    <t>CSG Yönetim Kurulu Başkanı</t>
  </si>
  <si>
    <t>@CgtyTopcuoglu’nun eşi Can Bartu ve Mira’nın annesi... #💛Fenerbahçe 💙maraton üst KFY-Mustafa Kemal ATATÜRK🇹🇷</t>
  </si>
  <si>
    <t>Ya siyahsınız ya beyaz yada hiç</t>
  </si>
  <si>
    <t>🎈</t>
  </si>
  <si>
    <t>BEŞİKTAŞ...
SOSYALİST...</t>
  </si>
  <si>
    <t>Hürriyetçi demokrat, nurcu, bilgisayar yazılımcısı... #takipet</t>
  </si>
  <si>
    <t>Yeni Asya gazetesi karikatüristi</t>
  </si>
  <si>
    <t>Gündem takip yukselsaglam34@gmail.com 🔶♦️ Galatasaray</t>
  </si>
  <si>
    <t>Selâm olsun dininden,davasından taviz vermeyen mü'minlere.Bu dava sensizde yürür ama sen davasız yürüyemezsin .</t>
  </si>
  <si>
    <t>TÜRKİYE -Galatasaray</t>
  </si>
  <si>
    <t>Ön yargı bükücü.Savaşçı.Hakk'ın yolunda yürüyen.</t>
  </si>
  <si>
    <t>Ağaçlı yollarında Dolmabahçe 'de söylediğim Besteler yine seninle ,ağır ağır ,adım adım Sevginle BEŞİKTAŞ'IM ⚫⚪🏁 🦅🦅🦅</t>
  </si>
  <si>
    <t>Hayat</t>
  </si>
  <si>
    <t>gazeteci - journalist - https://t.co/4ssrrTfcNq
instagram/@banuguvenofficial</t>
  </si>
  <si>
    <t>uA</t>
  </si>
  <si>
    <t>Yazılım Mühendisi ||
Manisa 2017 Temsilci Genci ||
Yapay Zeka ||
Deep Learning Türkiye 💪</t>
  </si>
  <si>
    <t>kyzer suze</t>
  </si>
  <si>
    <t>Gitar çalan kovboyu Münir Nureddin seslendirir bu profilde</t>
  </si>
  <si>
    <t>İnka yerlisiyim.</t>
  </si>
  <si>
    <t>Düne yakın,yarının farkında,bugünün başındayım.💫</t>
  </si>
  <si>
    <t>Yazdıklarımın çoğu alıntıdır, azı bana aittir :)</t>
  </si>
  <si>
    <t>Şerefliyi şerefsiz (Kürdü terörize, Müslümanı şeytanize) eden CEBERUT (ITTİHAT&amp;TERAKKİ) DÜZEN..
Öznesi İNSAN olmayanın özü yoktur.
Yanisi, insan bozmasıdır!</t>
  </si>
  <si>
    <t>müzisyen, tasarımcı</t>
  </si>
  <si>
    <t>Ayıbedenler Radyo/Milyon Tv/Dj
https://t.co/Ex9rxBXXF1 https://t.co/wpbkymOWYt</t>
  </si>
  <si>
    <t>Demokrat</t>
  </si>
  <si>
    <t>İBB │UnOfficial│  ●Bilgi ●Haber ●Kulis ●Yorum</t>
  </si>
  <si>
    <t>Cihadiye fv</t>
  </si>
  <si>
    <t>Toprak’ın babası ❤️
Beşiktaşlı🏴🏳️, İnsan, Doğa, Müzik, Spor sever...
Deprem Güçlendirme Derneği YK Üyesi
İnşaat Mühendisi</t>
  </si>
  <si>
    <t>emekli</t>
  </si>
  <si>
    <t>GÜNLÜK YEREL HABER GAZETESİ</t>
  </si>
  <si>
    <t>Türkiye'den 3.0, Dünya'dan 6.0 ve üzeri büyüklükteki son depremler.</t>
  </si>
  <si>
    <t>tek aşk tek gerçek GALATASARAY - IPKKND - Kuran-ı Kerim şöyle buyurur.Bir Masum insanın ölümü , İnsanlığın ölümüdür. -My Name Is Khan
-Pyaar Dosti Hai</t>
  </si>
  <si>
    <t>TÜRKİYE CUMHURİYETİ VATANDAŞI</t>
  </si>
  <si>
    <t>ustaya saygı</t>
  </si>
  <si>
    <t>Kimi başında taçla doğar, kimi elinde kılıçla.. Ben kalemle doğmuşum.. Cemil Meriç - Sadece takip edeni takip ederim. Erdoğan düşmanları park etmesin.</t>
  </si>
  <si>
    <t>Herşeyin farkında olmaktır...</t>
  </si>
  <si>
    <t>hakkımızı alana kadar twiterdayim</t>
  </si>
  <si>
    <t>çok HayFanım ben yaw...</t>
  </si>
  <si>
    <t>Python Developer - 
TU München '17 -
Boğaziçi Üniversitesi '14 -
İstanbul Erkek Lisesi '10</t>
  </si>
  <si>
    <t>yangına mı yetişeyim nerimana mı •beu</t>
  </si>
  <si>
    <t>EMROLUNDUĞUN GİBİ DOSDOĞRU OL #### Hakk Hukuk Adalet ve Devletten yana.. Mazlumun yanında, zalimin karşısında ve Ancak ALLAH’a kul..</t>
  </si>
  <si>
    <t>çok da mühim değil...</t>
  </si>
  <si>
    <t>https://t.co/jEog74jtp2</t>
  </si>
  <si>
    <t>Mustafa Kemal Atatürk 💞</t>
  </si>
  <si>
    <t>CHP Küçükçekmece İlçe yöneticisi</t>
  </si>
  <si>
    <t>TOMARZALI ve OĞUZUN AVŞAR BOYUNDANIM...
BAŞ KOMUTAN ATATÜRK ve BAŞBUĞ ALPARSLAN TÜRKEŞ YOLUMDUR.
BOZKURT'A TASMA TAKILAMAZ.!!!
MHP DEN AYRILANLARDANIM......</t>
  </si>
  <si>
    <t>Barbaros Sansal ( Terzi Yamagi ) Politic Tailor ✂️</t>
  </si>
  <si>
    <t>❤️💙2010-2011 SAMPİYONU TRABZONSPOR!!! ❤️💙TS Kongre Üyesi❤️💙 Dinimiz, Irkımız ve Tenimizin Rengi ayrı olabilir...ama ...hepimizin Gözyaşları aynı renktedir.</t>
  </si>
  <si>
    <t>ceza sahasi icinde yapilan 10 gosist hareketten biri</t>
  </si>
  <si>
    <t>Bahçeşehir Koleji Atakum Kampüsü
İletişim Sorumlusu</t>
  </si>
  <si>
    <t>Rönesans holding site supervisor
İdealist bir Kemalist</t>
  </si>
  <si>
    <t>Bütün sırlar sende gizli.</t>
  </si>
  <si>
    <t>roderyanrosa@gmail.com #CivilEngineer,living Turkey but from New york, https://t.co/fSniAY8scy</t>
  </si>
  <si>
    <t>Aldığı her nefes için şükreden, kendisiyle barışık, insana saygılı ama haksızlığa tahammülsüz...</t>
  </si>
  <si>
    <t>Sonrasını bilmem, önce insanım.</t>
  </si>
  <si>
    <t>HER İNSAN SEÇİMLERİNİN MAHKUMUDUR.</t>
  </si>
  <si>
    <t>Bu hesap Ali Babacan Hayran hesabıdır</t>
  </si>
  <si>
    <t>Deutsche Welle Türkçe'nin resmi Twitter hesabı.</t>
  </si>
  <si>
    <t>Once Cumhuriyet,sonra Yurt ve Millet! Vatansever-Galatasaray-Politika-Ekonomi-
Spor-HayvanHakları
#BalboaTim #TÜMYAD https://t.co/CI9FbElgk0 #Pajigiller #Msgder</t>
  </si>
  <si>
    <t>‘’Bu kadar güzel bir gökyüzü altında, bu kadar kötü insan nasıl yaşayabiliyordu… ‘’ #Dostoyevski #MustafaKemalAtatürk #HerŞeyÇokGüzelOlacak✌️</t>
  </si>
  <si>
    <t>Tanrı Türk (𐱅𐰇𐰼𐰰)’ ü korusun ve yüceltsin... Türk’ ün Alevisi, Türkçü, 🇹🇷🇹🇷🇹🇷 Beşiktaş 🦅🦅 TAKİBE TAKİP YOK</t>
  </si>
  <si>
    <t>DM yok!!!</t>
  </si>
  <si>
    <t>#MustafaKemalAtatürk Atamın izindeyim, başka da bir şey istemem🙏🇹🇷🙏</t>
  </si>
  <si>
    <t>Atatürkçü, Vatan-sever, Bu Ülkeye Aşık.
Bu vatanı seven herkese yüreğim açık.
Çomarlarla işim olmaz.</t>
  </si>
  <si>
    <t>🇹🇷</t>
  </si>
  <si>
    <t>Bekir GÜMÜŞ</t>
  </si>
  <si>
    <t>Ben Hz. Süleyman değilim. Sadece Süleyman'ım. Hayvanların dilinden anlamıyorum!
NetHaber Genel Müdürü
Türkiye Gazetesi yazarı</t>
  </si>
  <si>
    <t>Sualtı Görüntüleme Yönetmeni. Underwater Photographer - Videographer Director</t>
  </si>
  <si>
    <t>Müslüman, Türk, Baba, Galatasaray’lı, İstanbul Üniversitesi İşletme Fakültesi (1989)</t>
  </si>
  <si>
    <t>1988'den beri..Kalitenin Adresi =))</t>
  </si>
  <si>
    <t>KEYİF PEZEVENGİ -İtlik ve serserilik</t>
  </si>
  <si>
    <t>MetinUca'nın resmi Twitter hesabıdır. 2019 Türkiye Ruh Güzeli, Haka Dansı Koreografı, Hiciv Civcivi - Menajer: nurozturk@notaajans.com.tr</t>
  </si>
  <si>
    <t>DİNİM SEVGİ KABEM İNSAN...🍀 Perfektion hat mich noch nie interessiert. Ich will echt sein...</t>
  </si>
  <si>
    <t>#Galatasaray</t>
  </si>
  <si>
    <t>⠀ོ ⠀⠀⠀⠀ོ ⠀ ⠀ོ ⠀ ⠀ ོ ⠀⠀ོ ⠀ོ ⠀⠀⠀ ⠀ོ ⠀⠀ོ ⠀ ⠀⠀⠀⠀ ོ ⠀ོ ⠀ོ ⠀ོ ⠀ོ Vegan 🌱 https://t.co/wOL75R8rXM</t>
  </si>
  <si>
    <t>KIPÇAK TÜRKÜ,ASİL TRABZONLU TAKLİDSİZ ADEM EVLADI 💙❤️ TABİKİ BORDOLU MAVİLİ TAM TAKIR TRABZONSPORLeee.</t>
  </si>
  <si>
    <t>Spooky action at a distance🧘🏻‍♀️🕉</t>
  </si>
  <si>
    <t>geçme namık kemal köprüsünden ürkütürsün vakvakları ilişkimizin dibine çam diktin git topla kozalakları.</t>
  </si>
  <si>
    <t>Kişiselim..🇹🇷📚🚖</t>
  </si>
  <si>
    <t>Misteriosa, una furtiva lagrima</t>
  </si>
  <si>
    <t>ne hasta bekler sabahı, ne taze ölüyü mezar...</t>
  </si>
  <si>
    <t>Fikri hür, vicdanı hür, irfanı hür  / Ege Tıp'93 /  Dost ve Şirin köpeğin annesi  💕🐶 / Yaş 49:) / Sosyalistleri sever..</t>
  </si>
  <si>
    <t>En ucuz tecrübe, başkasının tecrübesidir. 
Doğayı ve Organik şeyleri seven
Boğaziçili
⚽️GS🦁
(🔃❤️≠👍)
Her zorluğun ardında kolaylık vardır...</t>
  </si>
  <si>
    <t>Yolun yolumuzdur rahat uyu ATAM</t>
  </si>
  <si>
    <t>Oku-dinle-anla</t>
  </si>
  <si>
    <t>‏‏‏‏صاحب الدعوە فوزە حق، ومصير غير صاحب الحق حسنان
DAVASI OLANIN ZAFERI HAK'TIR.
                                    HAKK'I OLMAYANIN AKIBETİ HÜSRANDIR</t>
  </si>
  <si>
    <t>@THMhabermerkezi Genel Yayın Yönetmeni / Dertli bir Anadolu Evladı / Araştırmacı / Program Yapımcısı https://t.co/afhxdndxAp… @UzerMedya</t>
  </si>
  <si>
    <t>Çocuklarına güzel bir dünya bırakmaya çalışan bir baba.</t>
  </si>
  <si>
    <t>ARİF DANACI</t>
  </si>
  <si>
    <t>Recep Tayyip Erdoğan ve VATAN ⛳ sevdalısı
ölüm hiç birşeydir,asıl Şerefsiz yaşamak hergün ölmektir,vatan ve İslam düşmanlarına duyrulur.</t>
  </si>
  <si>
    <t>Kudüs bizimdir bizim kalacak.</t>
  </si>
  <si>
    <t>Okur-yazar, editör, musahhih.
m.fatihkutan@gmail.com</t>
  </si>
  <si>
    <t>ana hesap @busrasworld</t>
  </si>
  <si>
    <t>yaşam koçu 📚uyur yazar♌ 
rt hesabım➡️ @asel1983a</t>
  </si>
  <si>
    <t>Ailesini vatanını doğasını ve atasını seven biriyim . Yobazdan faşisten ve fanatikten hoşlanmam. Ne mutlu Türküm diyene ...</t>
  </si>
  <si>
    <t>Depremler,Gizli Gerçekler,Armageddon ve Kıyamet Alametleri. Ölümüne Atatürkçü,Muhammedi Sosyalist Türkmen Kızılbaş.4 kitap bende.</t>
  </si>
  <si>
    <t>Sabır.</t>
  </si>
  <si>
    <t>รµรҡµɳℓµğµɱα ɓαҡɱαყıɳ..❗ 
ҡσɳµşµ૨รαɱ ҡαℓ∂ı૨αɱαƶรıɳıƶ.  ❗</t>
  </si>
  <si>
    <t>Sıradan ortadirek vatandaş</t>
  </si>
  <si>
    <t>korkma..ne biliyorsun,hayatının altının üstünden iyi olmadığını....</t>
  </si>
  <si>
    <t>Yaşamak bir ağaç gibi tek ve hür ve bir orman gibi kardeşçesine, bu hasret bizim... Sofia BG - Beyoğlu Cumhuriyeti TÜRKİYE - Expertise in Sustainability</t>
  </si>
  <si>
    <t>Yanlış yoldasın diyenlerle nedense hep aynı yolda karşılaştık.👉#YaylalardaÇoban👈🦅BJK🦅 @OduncuGrup  #ANDIMIZTİM</t>
  </si>
  <si>
    <t>. SEKİZ YÜZ ALTI BİN DÖRT YÜZ ON BEŞ</t>
  </si>
  <si>
    <t>Liderim ATATURK nokta / Retweets and favorites do not mean I agree with everything inside / Computer technician / Toys, Furniture &amp; Clothing Buyer</t>
  </si>
  <si>
    <t>Sol Yanım 💕   #MKA #CHP #CM @Galatasaraysk</t>
  </si>
  <si>
    <t>İstanbul Büyükşehir Belediyesi Resmi Hesabı  |  For Tweets in English, follow @municipalityist</t>
  </si>
  <si>
    <t>evli
DM  yollamayın lütfen</t>
  </si>
  <si>
    <t>ölecekmiş gibi yaşa ölmeyecekmiş gibi çalış...</t>
  </si>
  <si>
    <t>Sözcü Gazetesi'nin resmi Twitter hesabıdır.</t>
  </si>
  <si>
    <t>~679~Ɇ₲ɆⱤ ₭₳ĐɆⱤ ₴Ɇ₦ł ₲ɄⱠĐɄⱤ₥ɄɎØⱤ₴₳ Ɇ₴₱łⱤłɎł ₳₦Ⱡ₳₥₳Đł₦ ĐɆ₥Ɇ₭₮łⱤ</t>
  </si>
  <si>
    <t>Akıllı telefon, tablet, taşınabilir bilgisayar, mobil uygulamalar, donanım incelemeleri ve haberleri; kısaca Türkiye'nin en iyi teknoloji sitesi!</t>
  </si>
  <si>
    <t>@GalatasaraySK</t>
  </si>
  <si>
    <t>Yazılım Mühendisi</t>
  </si>
  <si>
    <t>Allah (cc) bir kapıyı açmadan bir kapıyı kapamaz. #GONYATT</t>
  </si>
  <si>
    <t>Biz bu yola bu davaya başımızı koymuşuz. Biz yola kefenimizle çıkmışızdır.
Recep Tayyip Erdoğan</t>
  </si>
  <si>
    <t>”I always needed to be gone”</t>
  </si>
  <si>
    <t>Gerçeğe giden yol</t>
  </si>
  <si>
    <t>CH</t>
  </si>
  <si>
    <t>Dünya,Tercüman,Güneş,Fanatik ve Hürriyette yazmak, Lig Tv de yıllarca yorumculuk yapmak, 1994 de Gaziantep27 gazetesini kurmak ve TKKB basın danışmanı olmak..</t>
  </si>
  <si>
    <t>a guy lost in nowhere</t>
  </si>
  <si>
    <t>Tek Millet Tek Vatan Tek Bayrak Gayemiz Tam Bağımsız Türkiye . Takip e Takip. Takipten cikani çıkarıyorum. ⚡</t>
  </si>
  <si>
    <t>جون أستين</t>
  </si>
  <si>
    <t>Herkes haddini bilecek</t>
  </si>
  <si>
    <t>Avukat, 25. ve 26. dönem AK Parti İstanbul Milletvekili, Arabulucu</t>
  </si>
  <si>
    <t>Türkiye'nin Haber Ekranı: @trthaber | Canlı yayınlar: @trthabercanli | Programlar: @trthabertv | 
Instagram: https://t.co/O7ZlVcusAM</t>
  </si>
  <si>
    <t>🔗Mustafa Kemal Atatürk🔗
🏁Beşiktaş🏁</t>
  </si>
  <si>
    <t>Eğer bir insanı doğru yolda tutan tek şey ilahi mükafatsa, dostum,, o kişi adinin tekidir.. •Yetişemezsen el salla•</t>
  </si>
  <si>
    <t>Kul hem de Cool... Ama asla Kul'a Kul değil...</t>
  </si>
  <si>
    <t>Başöğretmen Mustafa Kemal Atatürk’ün Cumhurbaşkanı sıfatıyla girdiği sınıfta öğretmene olan saygısı....</t>
  </si>
  <si>
    <t>ölüyorum valla</t>
  </si>
  <si>
    <t>Şehir yakın da insan uzak</t>
  </si>
  <si>
    <t>Sosyal Haklar Derneği İstanbul Temsilcisi/Avukat</t>
  </si>
  <si>
    <t>Gündem dışı ve gereksiz tweet atanları takip etmiyorum..</t>
  </si>
  <si>
    <t>Ditrianum, gezegensel geometri ile ilgili sismik aktiviteye odaklanan bir organizasyondur. Hollanda'da Frank Hoogerbeets tarafından kurulmuştur.</t>
  </si>
  <si>
    <t>Cumhuriyet düşüncede,bilgide,sağlıkta güçlü ve yüksek karakterli koruyucular ister
                    Mustafa Kemal Atatürk</t>
  </si>
  <si>
    <t>yazar https://t.co/1ECWUO8Qjn</t>
  </si>
  <si>
    <t>Evlad-ı OSMANLI</t>
  </si>
  <si>
    <t>Bağımsız ve Özgün Haber portalı</t>
  </si>
  <si>
    <t>Twitter Takipçi Arttırma : https://t.co/ELvLajkz99🇹🇷</t>
  </si>
  <si>
    <t>Anadolu Üniversitesi  (ilahiyat)
evli çocuklu...</t>
  </si>
  <si>
    <t>instagram : sevalgencoglu  /Mustafa Kemal Atatürk</t>
  </si>
  <si>
    <t>AKŞAM Gazetesi Ankara Temsilcisi</t>
  </si>
  <si>
    <t>Bu profilde yüksek oranda küfür ve argoya rastlayabilirsiniz.                                                  
•DEÜ•</t>
  </si>
  <si>
    <t>Liking Turkey is your prerogative, following it, however, is imperative</t>
  </si>
  <si>
    <t>Bağımsız İnternet Gazetesi
https://t.co/SY3V445OdN
https://t.co/VYsK2ngebT
https://t.co/0qnVHpOMMV</t>
  </si>
  <si>
    <t>Taraftar değil HABERCİYİZ!                                      WhatsApp hattı: 0533 378 20 00</t>
  </si>
  <si>
    <t>tasavvuf</t>
  </si>
  <si>
    <t>Yeşil Sigorta Aracılık Hizmetleri               📞0 (246) 223 83 85</t>
  </si>
  <si>
    <t>valla öyle işte bacanağım</t>
  </si>
  <si>
    <t>*SOL eğilimli; Beyaz Türk/Jön Türk/Kemalist/Atatürkçü *CHP *Son dk. gelişmelerini paylaşıyorum. *Analizler... *Anlık medya takibi. https://t.co/BGAfOcSp8N</t>
  </si>
  <si>
    <t>Mustafa Kemal Atatürk TC
Beşiktaş</t>
  </si>
  <si>
    <t>BİZ;
*Korkusundan Çin Seddi yaptıran-METE
*Avrupa'ya aman dileten-ATTİLLA
*Anadolu'yu Türk Yurdu yapan-ALPARSLAN
*Çağ kapatıp çağ açan-FATİH  TORUNLARIYIZ!</t>
  </si>
  <si>
    <t>insan olabiliyorsak ne güzel ve yeter !</t>
  </si>
  <si>
    <t>Ankara Üni. İlâhiyât Fak.</t>
  </si>
  <si>
    <t>Yazar, radyo ve tv programcısı (Tek sosyal medya hesabımdır)</t>
  </si>
  <si>
    <t>🇹🇷 NE MUTLU TÜRKÜM DİYENE 🇹🇷</t>
  </si>
  <si>
    <t>Saygısız ınsanlar lutfen takıp etmesın.</t>
  </si>
  <si>
    <t>Ne Sağdan Ne Soldan Atatürk ün Çizdiği Yoldan.🇹🇷. 💛💙 T.C.İnsan Gönüldür.dr.Haydar Baş. BTP takip önerim @ykaraca34  @MEM_HB.   @mazlumunsesii.  @Tumyad4.</t>
  </si>
  <si>
    <t>Çokkkkk hareketli olmam korkusuz olmam</t>
  </si>
  <si>
    <t>Mustafa Kemal #Atatürk hayranı🇹🇷 
Çağdaş,Demokrat ve Laik T.C. Muhafızı - Bilim ve Akıl Kazanacak..
Tweetlerimden dolayı korkacak değilim..Sende korkma..!!!</t>
  </si>
  <si>
    <t>KRT Haber Müdürü | 2011-2018 (3 bine yakın program) Halk TV ve TV5 | 2018-2019 (Hafta içi her gün program)
Şimdi ise YouTube'da
https://t.co/rSp3vIfD6p</t>
  </si>
  <si>
    <t>gavur İZMİR'li</t>
  </si>
  <si>
    <t>Ak Parti Ş.urfa Eyyübiye İlçe Kadın Kolları 
Yönetim Ve Yürütme Kurulu Üyesi
___________________________________________
                        ekonomi başkanı</t>
  </si>
  <si>
    <t>Gönlümü fethetmenin yolu ATATÜRK'ten geçer.</t>
  </si>
  <si>
    <t>Ülke ancak ve ancak herkesin mutabık kaldığı bir Anayasa ve  hiç bir kimsenin yasaların üzerin de olamadığı zaman düzelebilir...</t>
  </si>
  <si>
    <t>Ben seni takip ediyosam , sende beni takip edeceksin..İpneliğin lüzumu yok..</t>
  </si>
  <si>
    <t>VATANINA sevdalı bir deli
#takip'e takip 
#Twitter finomenleri uzak dursun litfen
#Afuyonnu</t>
  </si>
  <si>
    <t>EVVEL AHIR DÜNYA TÜRK'ÜN OLACAK!..🇹🇷🇹🇷
#Fenerbahce 💛💙
Asıl Hesap @ulun_ike</t>
  </si>
  <si>
    <t>İslam is Peace...</t>
  </si>
  <si>
    <t>Hiç</t>
  </si>
  <si>
    <t>Ahlakı zayıf, terbiyesi kıt toplum; içindeki  zorbalara ve soygunculara hayranlık duyar. -A. Maurois</t>
  </si>
  <si>
    <t>Akın var,akın güneşe akın,güneşi zaptedeceğiz güneşin zaptı yakın. Zalimin ve sömürenin karşısında,yoksulların yanındayım..!</t>
  </si>
  <si>
    <t>Trabzon/Maçka https://t.co/KtFfdt1xpU</t>
  </si>
  <si>
    <t>yıkık,filozof,fakir ve en önemlisi deli aşık</t>
  </si>
  <si>
    <t>baba , girişimci , yönetim danışmanı , internet aşığı</t>
  </si>
  <si>
    <t>İyilerde Kötüler 
kadar 
Cesaretli olmalıdır..</t>
  </si>
  <si>
    <t>adeletin olmadığı yerde yokum</t>
  </si>
  <si>
    <t>GİTMEK Mİ? KALMAK MI? dersin sonra kendini YOLDA bulursun... Anlarsın ki YOLUN KADERİNE teslim olmuşsun... DERTLİ MUHACİR</t>
  </si>
  <si>
    <t>(İsa Takipçisi) Göklerdeki Babamız Adın Kutsal Kılınsın, Egemenliğin Gelsin, Gökte Olduğu Gibi Yeryüzünde Senin İstediğin Olsun (Matta 6:9,10)n</t>
  </si>
  <si>
    <t>https://t.co/mNQut0vJKG https://t.co/cyrdcBVL3v  CHP Parti Meclisi Üyesi, Hukukçu İlhan Cihaner'in resmi hesabıdır</t>
  </si>
  <si>
    <t>mechanical engineer-basketball lover</t>
  </si>
  <si>
    <t>Mustafa Kemal ATATÜRK❤
Ne Mutlu Türk'üm Diyene👍</t>
  </si>
  <si>
    <t>Kimyacı</t>
  </si>
  <si>
    <t>(Türkiye Gençlik ve Eğitime Hizmet Vakfı) 0212 532 1996</t>
  </si>
  <si>
    <t>Hürriyet Gazetesi muhabiri</t>
  </si>
  <si>
    <t>Uğur Dündar'ın Resmi Twitter Hesabıdır.</t>
  </si>
  <si>
    <t>KBB Uzmanı- 25-26. Dönem CHP Konya Milletvekili</t>
  </si>
  <si>
    <t>https://t.co/Yp43yslOOO -              https://t.co/FOtkLiZJpZ -          https://t.co/YxG8g3iFJ7</t>
  </si>
  <si>
    <t>Felsefe bilim sanat</t>
  </si>
  <si>
    <t>RTE VE SS ORTAK YAPIMI
Vatandaşın yiyemediğine, içemediğine, giyemediğine aldırmayıp ne yediğinin, ne içtiğinin, ne giydiğinin meraklısıdırlar.
#sigarayasağı</t>
  </si>
  <si>
    <t>Eğitim koordinatörü</t>
  </si>
  <si>
    <t>https://t.co/hvzK5njay7</t>
  </si>
  <si>
    <t>Ak Parti Malatya Yeşilyurt Kadın Kolları yürütme kurulu üyesi AR-GE Başkanı</t>
  </si>
  <si>
    <t>@eyt Bizler gasp edilen hakkımızı istiyoruz</t>
  </si>
  <si>
    <t>I draw! Pictures! I also work at CHICAGO The Musical:Wardrobe</t>
  </si>
  <si>
    <t>Milliyetçi Hareket Partisi Genel Başkanı</t>
  </si>
  <si>
    <t>Türkiye Cumhurbaşkanı ve AK Parti Genel Başkanı - President of Turkey and AK Party Chairman</t>
  </si>
  <si>
    <t>Herkes dünyayı değiştirmeyi düşünüyor, ama kimse kendini değiştirmeyi düşünmüyor. 
- Tolstoy</t>
  </si>
  <si>
    <t>Jeo MÜH.</t>
  </si>
  <si>
    <t>Emeklilikte Yaşa Takıldı</t>
  </si>
  <si>
    <t>Okuyan, gezen, izleyen, düşünen ve söyleyen bir fânî🤔</t>
  </si>
  <si>
    <t>SAYGIYI SONUNA KADAR KORURUM.BOZMAMA SEBEP OLANLAR SUÇLUDUR!!!</t>
  </si>
  <si>
    <t>sonradan gurme🤣</t>
  </si>
  <si>
    <t>💛❤
Hep @GALATASARAY 💛❤️sadece #GALATASARAY</t>
  </si>
  <si>
    <t>Tek aşkım fenerbahçe ❤️</t>
  </si>
  <si>
    <t>Life is  beautiful &amp; limited. Carpe Diem</t>
  </si>
  <si>
    <t>ne demeli şimdi...</t>
  </si>
  <si>
    <t>Yedek hesap:@varto72 Instagram:  vartolu_ozer  Yüksek Sesle Söylemeye Korktuğunuzun Sesiyim. Bazen #İRONİ’de olabilir.😁😁😁</t>
  </si>
  <si>
    <t>Yaz Bitti Güz Geldi....</t>
  </si>
  <si>
    <t>#kalbinidinle
https://t.co/Y0htWgXLmd
https://t.co/dpYsxYbtPs
https://t.co/pvflzvHxJV</t>
  </si>
  <si>
    <t>@kafaradyo</t>
  </si>
  <si>
    <t>📻Türkiye’nin en kafa radyosu! Karasal yayın, Turksat ve @radyoland ile tüm Türkiye'de. info@kafaradyo.com</t>
  </si>
  <si>
    <t>"La ilahe illa ente subhaneke inni kuntu minezzalimin"</t>
  </si>
  <si>
    <t>Etrafını Saran Surları Olmayan.. 
Ama 
Asla Feth Edilemiyen..
Şarkın Kandili.. 
Halep Gibi..</t>
  </si>
  <si>
    <t>Sıradan bir vatandaş</t>
  </si>
  <si>
    <t>Sosyal Medyanın Dayısı.</t>
  </si>
  <si>
    <t>Türkiye'nin Haber Sitesi sloganıyla 2001 yılında çıktığımız yolda yürümeye devam ediyoruz... http://t.co/PQ57Oegjbt'un resmi Twitter sayfasıdır.</t>
  </si>
  <si>
    <t>Kasketimi eğip üstüne acılarımın... DERSİM, İZMİR. Doğduğu ve yaşadığı şehirlere sevdalı. Yiğit ve Zeynep'in Babası. FENERBAHÇEli</t>
  </si>
  <si>
    <t>Milliyetçi Hareket Partisi Genel Başkan Yardımcısı #MHP İstanbul Milletvekili #TBMM MP For İstanbul</t>
  </si>
  <si>
    <t>Türkiye Büyük Millet Meclisi Milliyetci Hareket Partisi Grubu</t>
  </si>
  <si>
    <t>Haberin Kanalı. A Haber'in Resmi Twitter Hesabı. https://t.co/0O334wtrug 
https://t.co/kY09CWEEdy</t>
  </si>
  <si>
    <t>Ne karışıyorsun ki dedi... Ne karışıyorsun diyince nası karışcan ki?</t>
  </si>
  <si>
    <t>#ERDOĞANGRUPLARI Kurucu Bşk.</t>
  </si>
  <si>
    <t>bir garip yolcu</t>
  </si>
  <si>
    <t>Celladını, kurtarıcısı olarak gören bir toplum,kasabın bıçağını yalayan aptal danaya benzer. Karl Marx yedekhesap @cybela7777</t>
  </si>
  <si>
    <t>ÜLKÜMÜZ GÖKLERDE DALGALANAN SANCAK ALLAHIN HUZURUNDA EĞİLİRİZ BİZ ANCAK...</t>
  </si>
  <si>
    <t>GeImeyeceğini biIe biIe bekIemek safIık değiI, aşktır. Nazım Hikmet
DM ❌</t>
  </si>
  <si>
    <t>Gazeteci/journalist/(Yazdıklarım şahsi görüşlerimdir, RT ettiğim tweetler yazanı bağlar) https://t.co/pCWc8I9q0i</t>
  </si>
  <si>
    <t>Kadifemsi_ Kekremsi 
ama en cokk YÜREĞIMSI
Edebiyat, Sosyoloji birazda Psikoloji</t>
  </si>
  <si>
    <t>Muhammet Alper ABUL Resmi TwitterHesabı                      Yazar, Seslendirmen, Seo Uzmanı.             
#socialmedia #sosyalmedya #abulproduction</t>
  </si>
  <si>
    <t>Bin cihana değişmem şu öksüz Türklüğümü / Khan Medya https://t.co/mYU2nerOuP</t>
  </si>
  <si>
    <t>Official</t>
  </si>
  <si>
    <t>⭐️YILDIZ⭐️Kronik şanssız / herhangi bir saç teli / Klasik bir hikaye / Kadın / insan. ///// (rt onay anlamına gelmez)</t>
  </si>
  <si>
    <t>HUMAN RİGHTS ACTİVİST.... BU HESAP RENK, DİL, DİN AYIRMADAN MAZUMLARA DESTEK İÇİN AÇILMIŞTIR... ZULME TARAFTARLAR TAKİP ETMESİN LÜTFEN... #EYT #KHK</t>
  </si>
  <si>
    <t>neyi sevmişsem ankara'da yok</t>
  </si>
  <si>
    <t>Sevemezdim ÜLKÜ’den başkasını!                                   05393139271</t>
  </si>
  <si>
    <t>Tarihçi- Yazar, 27. Dönem MHP Ankara Milletvekili Adayı</t>
  </si>
  <si>
    <t>TÜRKÜZ TÜRKÇÜYÜZ ATATÜRKÇÜYÜZ.</t>
  </si>
  <si>
    <t>iki tane yakışıklının annesi, iyi insan olmaya çalışan bir çapulcu</t>
  </si>
  <si>
    <t>nothing yet kardesm</t>
  </si>
  <si>
    <t>keyfimin kahyası nasıl isterse öyle</t>
  </si>
  <si>
    <t>MUSTAFA KEMAL ATATÜRK
HERŞEY ÇOK GÜZEL OLACAK
İŞ ARIYOR</t>
  </si>
  <si>
    <t>HÜDA PAR Genel Başkanı</t>
  </si>
  <si>
    <t>HÜDA PAR Genel Başkan Yardımcısı/Dış İlişkiler Başkanı</t>
  </si>
  <si>
    <t>@necmikilic3359 #EDEBİSLAM #DİRİLİŞSANCAĞI #DİRİLİŞİTTİFAKITT</t>
  </si>
  <si>
    <t>UNUTMA HAK DAİMA GALİP GELİR 🇹🇷BEKA REİS🇹🇷</t>
  </si>
  <si>
    <t>Jeofizik Müh Bölge Bşk. ilgi Alanı: Astronomi ve Uzay bilimleri, Yapay Zeka, metafizik, yüzme yamaç paraşütü :)),seyahat (evliya çelebi) :))ve amatör fotoğrafcı</t>
  </si>
  <si>
    <t>(Ayşe Doğan)
***** Bizimkisi bir Aşk hikayesi...
İSTANBUL KISIKLI MİLLET VEKİLİ 📎📎 yedek hesap...diğer hesap askıdan inene kadar buradayım:)</t>
  </si>
  <si>
    <t>AHLAKDER | Dünya Ahlak ve Maneviyat Derneği | Necmettin Erbakan Üniversitesi</t>
  </si>
  <si>
    <t>#HerkesinDerdiVatan</t>
  </si>
  <si>
    <t>Kalm</t>
  </si>
  <si>
    <t>Yeni Akit Gazetesi Resmî Twitter Sayfası |  Yeni Akit Newspaper Official Twitter Page |  صحيفة يني عقد صفحة تويتر الرسمية</t>
  </si>
  <si>
    <t>Üzgün olmakla aç olmayı ayırt edemeyen birisi. Can't tell frustration and hungriness apart. In times of frustration, feed me.</t>
  </si>
  <si>
    <t>Adana Büyükşehir Belediye Başkanı,
Dünya Belediyeler Birliği Eş Başkanı</t>
  </si>
  <si>
    <t>Adana Büyükşehir Belediyesi Resmi Twitter Hesabı</t>
  </si>
  <si>
    <t>Karadeniz’in İncisi. Cide Belediyesi resmi Twitter hesabıdır. -Facebook: https://t.co/f0gHZ6h78I İnstagram: https://t.co/wZxa66Ips6…</t>
  </si>
  <si>
    <t>Ankara Büyükşehir Belediye Başkanı | Mayor of Ankara Metropolitan Municipality | For tweets in English: @mansuryavas_en</t>
  </si>
  <si>
    <t>T.C. Ankara Büyükşehir Belediyesi Resmi Twitter Hesabı https://t.co/G7siUPBcPn</t>
  </si>
  <si>
    <t>Özgür ve güvenli internete giden yolu biliyorum. Blog: @zetlorentoblog Ekip: @ZetGarage Freelancer: @airvpn | Support: @torproject</t>
  </si>
  <si>
    <t>Tarihçi İlber Ortaylı Fan Sayfası'dır. ilberortayli@gmail.com 📩 Parody account</t>
  </si>
  <si>
    <t>#TürkiyeCumhuriyetiVatandaşı
Alkolik değilim düzenli içiciyim...Yalancılar binbir suratlar benciller bi siktirin gidin la... Benim ben DeliyimKiBen
@GamzeGulhan</t>
  </si>
  <si>
    <t>Never say never!</t>
  </si>
  <si>
    <t>Ekinox Gayrimenkul İstanbul ,Ümraniye, Çekmeköy de 1977 den günümüze hizmet vermektedir.</t>
  </si>
  <si>
    <t>#emlak #gayrimenkul #konut #emlak #haber #konut  #gayrimenkul #haberleri</t>
  </si>
  <si>
    <t>.</t>
  </si>
  <si>
    <t>yaşamak direnmektir!✌</t>
  </si>
  <si>
    <t>Hayat...</t>
  </si>
  <si>
    <t>SoL YaNıM💕💕 @gulcancangulay💕💕 https://t.co/Pu7E0XFNyv   🇹🇷Ne Mutlu Türküm Diyene 🇹🇷
''Alışmak zaman alıyor,
Zamansa herşeyi..''</t>
  </si>
  <si>
    <t>Değmez...</t>
  </si>
  <si>
    <t>zaten canı sıkkın bir kızım</t>
  </si>
  <si>
    <t>Emlak danışmanı alırken satarken kazanan</t>
  </si>
  <si>
    <t>TÜRK ORDUSU ŞEHİR BEKÇİSİ DEĞİL.., İSTİKLÂL BEKCİSİDİR.
NEREDE CANI İSTERSE, ORADA HARBİNİ YAPAR...</t>
  </si>
  <si>
    <t>👩‍🔧👩‍🔧👩‍🔧👩‍🔧👩‍🔧👩‍🔧</t>
  </si>
  <si>
    <t>#EkipPayitaht</t>
  </si>
  <si>
    <t>BT Derneği YK https://t.co/4UBjjbWFTe Eğitim - Danışmanlık - Dış Ticaret(Gmy) - Bilişim  Bayrağına , Ezanına , Milletine , Üsküdar'a âşık. / GS</t>
  </si>
  <si>
    <t>Yusuf Kaplan'ın yedek hesabıdır.</t>
  </si>
  <si>
    <t>15Nisan2015.
#TeamLH
Bonbos edamlık, luzırlık karakterimdir.
#ŞerifFaysalYıldırımTugayları Torosların Şahini, Niye ters ters bahıyon hayrola</t>
  </si>
  <si>
    <t>takipçilerde aradığım yalnızca iki kriter bulunmaktadır; çok zeki olması, beni takip etmek için müthiş bir istek duyması...başarılar</t>
  </si>
  <si>
    <t>Antropolog, Astrolog, Neyzen, Yazar</t>
  </si>
  <si>
    <t>RI: media coverage of terrorism/women in Middle East politics *RTs are not endorsements damlayur@gmail.com</t>
  </si>
  <si>
    <t>Allah'ın nurunu sondüremezsiniz</t>
  </si>
  <si>
    <t>Allah kullarına zulümkar değildir...</t>
  </si>
  <si>
    <t>All that is necessary for evil to triumph is that good men do nothing...</t>
  </si>
  <si>
    <t>Ruhum isterse gezinirim, dipsiz uçurumlarda..     
💼Psikolojik Danışman</t>
  </si>
  <si>
    <t>677 KHK ile Maliye Bakanlığı'ndan ihraç.
Ne emeklerle ne fedakarlıklarla elde ettiğim çok sevdiğim mesleğimden ihraç ettiler...</t>
  </si>
  <si>
    <t>Marmara Universitesi mezunu, iş kolik ve hayatındaki pozitif noktaları arayan...</t>
  </si>
  <si>
    <t>İnsan olmak için akıl, bilim, ahlak, vicdan ve ATATÜRK'ün yolu yeter!                                                -MD.  -Primum Nihil Nocere  -Carpe Diem -FB</t>
  </si>
  <si>
    <t>🇹🇷Vatansever,hainsevmez, deniz aşığı , TÜRKİYE CUMHURİYETİ vatandaşı , 💛💙, Balık burcu kadını ,ADANA'lı, muhalif, ATATÜRK'ün yolunda. dm ler ifşa edilir</t>
  </si>
  <si>
    <t>“Ey Ademoğlu!Sıratı geçmedikçe azabımdan emin olma”(Kudüs-iHadis)🇹🇷🇹🇷ANA HESABIM👉 @ZZengin571</t>
  </si>
  <si>
    <t>Vatan sevgisi imandandır..Hz.Süleyman gibi değilim hayvan dilinden hiç anlamam. Sadece milli yerli olan hesaplar takip edebilirler. @DoganbeyRT</t>
  </si>
  <si>
    <t>Hayat sunulmus bir armagandir insana...</t>
  </si>
  <si>
    <t>CHP'li ama Sosyalist. Ahlaklı, Dürüst ve Vicdanlı ama Ateist.Atatürk'e saygı duyar ama Ne Mutlu İnsanım Der.Sinema, Kitap, Rakı, Meze sevdikleridir.👷🏽‍♂️</t>
  </si>
  <si>
    <t>naturist nudist</t>
  </si>
  <si>
    <t>Atv Haber Koordinatörü                                                    
#DüşünceAtlası / #Unutma</t>
  </si>
  <si>
    <t>Ben bir hümanistim,Sosyalist Liberalim,Atatürkçüyüm, İnsana ,doğaya, Sevgiye ve Barışa inanırım herkese selam veririm , ama sadece İYİ İNSAN biriktiririm..</t>
  </si>
  <si>
    <t>Taşcı Mühendislik</t>
  </si>
  <si>
    <t>bizim kim olduğumuz mu kararlarımızı belirliyor, yoksa kararlarımız mı kim olduğumuzu belirliyor?</t>
  </si>
  <si>
    <t>Biz ebabil kuşuyuz. Gölgesini büyük sayan mağrur fillerin belalısıyız @Hifafra_ #Kelamderyası #cCc #MuhsinYazıcıoğlu ☝🏼🇹🇷🤘🏼</t>
  </si>
  <si>
    <t>REİS de canımı ye..Biz bitti demeden bitmez ! İstanbul Büyükşehir Belediye Başkanı</t>
  </si>
  <si>
    <t>"Oku!"</t>
  </si>
  <si>
    <t>Her şey çok güzel olacak.</t>
  </si>
  <si>
    <t>Eski TÜRKİYE ve ATATÜRK sevdalısı bir Bozkurt.. #UV #Temettü yatırımcısı #Eregl #Trkcm #Soda #Toaso #Aksa #Aygaz #Enjsa #Temettü ⏳#G7UV</t>
  </si>
  <si>
    <t>ÖZEL BİR ŞİRKETTE ÇALIŞIYOR
EVLİ ve MUTLU</t>
  </si>
  <si>
    <t>Atam Fatih Sultan Mehmet Liderim Recep Tayyip Erdoğandır.
Biz Ölülerden değil dirilerden medet umarız.</t>
  </si>
  <si>
    <t>I LOVE MY LONELY MOTHERLAND TURKEY I LOVE ALL MUSLİMS . #finearts🐺☪️🇦🇿🇹🇷</t>
  </si>
  <si>
    <t>Dokunulmazlığı mı var sandın gençlìğin?</t>
  </si>
  <si>
    <t>Istanbul Aydın Unıversity-Civil Air Transport Management Istanbul Unıversıty-Justice 25.06 🐰🥛</t>
  </si>
  <si>
    <t>Bazı kahramanların pelerine ihtiyacı yoktur.</t>
  </si>
  <si>
    <t>Hangi çılgın bana zincir vuracakmış şaşarım... Müzikoloji ve Astroloji yolunda evrenin sesini dinliyorum.
Vakit çok geç...</t>
  </si>
  <si>
    <t>Fizik Öğretmeni- Rıhle Dergisi İskenderun Temsilcisi - İHH üyesi ve Gönüllüsü</t>
  </si>
  <si>
    <t>Türkiye'nin açılış sayfası!</t>
  </si>
  <si>
    <t>❗✌❗Bir Şehir ol, Dersim gibi..doğayı ve insanı ayırmadan seven...❗✌❗</t>
  </si>
  <si>
    <t>Avcılar İstanbul Türkiye</t>
  </si>
  <si>
    <t>Avcılar'lı</t>
  </si>
  <si>
    <t>Adın Başlatır bir İsyanı https://t.co/GocwA15ffc</t>
  </si>
  <si>
    <t>Istanbul Üniversitesi🇹🇷
Fachhoschule Bielefeld University🇩🇪</t>
  </si>
  <si>
    <t>Lütfen özel mesaj atmayınız.</t>
  </si>
  <si>
    <t>Sürekli olumlu düşünen, yaşamayı seven ve kilometrelerce yürüyen ve dolmakalem kullanan bir Patriot işte.Yurtsever Atatürkçü,Akrep burcu ve Fenerbahçeli..</t>
  </si>
  <si>
    <t>SOSYAL DEMOKRAT/
HAYVANSEVER
CHP ( 6 OK)☺️</t>
  </si>
  <si>
    <t>Sular çekilince kimin denize donsuz girdiği belli olacak... 
                     Buffet...</t>
  </si>
  <si>
    <t>Hayatın Seyrini Değiştiren Kadınlar</t>
  </si>
  <si>
    <t>Gerçek Twitterımdan yazmıyorum çünkü ordan gerçek kimliğimle yazarsam olacakları düşünemiyorum</t>
  </si>
  <si>
    <t>Vatan aşkı</t>
  </si>
  <si>
    <t>Dert; ne kış soğuğu, ne yaz sıcağı
Adalet haklıya açsın kucağı
Sabır kemiğine zulüm bıçağı
Değmesin,
Değmesin, yeter artık!
- Abdurrahim Karakoç-</t>
  </si>
  <si>
    <t>📩 info@biz10.tv / Türkiye'nin Yeni Medyası / Whatsapp İhbar Hattı: ☎️ 0541 852 10 10</t>
  </si>
  <si>
    <t>ne hain pkknın itleri,ne de kahpe fetonun piçleri, ve de bunların emperyalist güçleri, yıldıramaz hic bir güç bizi.</t>
  </si>
  <si>
    <t>Demokrasi o ne ki</t>
  </si>
  <si>
    <t>Yaşasın Cumhuriyet</t>
  </si>
  <si>
    <t>çözebileceğiniz düğümü kesmeyin ..
Gereksiz samimiyeti sevmez ..
Ne Mutlu Türküm diyene
İSTANBUL.. 🇹🇷🤘</t>
  </si>
  <si>
    <t>Sputnik Haber Ajansı &amp; Radyo.</t>
  </si>
  <si>
    <t>Mustafa Kemal Atatürk❤</t>
  </si>
  <si>
    <t>abonnez vous à @melognut</t>
  </si>
  <si>
    <t>❝ I don’t care what others think about
I know I’m just me.❞</t>
  </si>
  <si>
    <t>SABIR BOYUN EĞMEK DEĞİL  MÜCADELE  ETMEKTİR ✌👏</t>
  </si>
  <si>
    <t>#Vedik #AyşenTok @vedicnorm_ @vedicnorm @tok_aysen @aysen_tok #Financialastrology #karma #Astroloji @vedicnorm #usdtry #BTC $BTC</t>
  </si>
  <si>
    <t>HAYIR</t>
  </si>
  <si>
    <t>Atatürkçü. Demokrasi aşığı. CUMHURİYET sevdalısı.Ulus devlet savunucusuyum</t>
  </si>
  <si>
    <t>*Ne Mutlu Türk'üm Diyene* 
Türkiye Cumhuriyeti, Ülkesiyle ve Milletiyle Bölünmez Bir Bütündür A(+) https://t.co/raE4doukN7  @fenerbahce
🌲🌳</t>
  </si>
  <si>
    <t>Zihinsel engelli öğretmeni 
Istanbulda yaşıyor ,
kdz ereglili,
anadolu Üniversitesi mezunu, ATATÜRK aşığı ,sosyalist,  çağdaş , laik ,kabesi insan.</t>
  </si>
  <si>
    <t>Çok gezerken çok okuyan bilir rt ❤️ onay anlamına gelmez</t>
  </si>
  <si>
    <t>Software Developer, CEO and Founder of Keyzy, Founder of Volko Audio, Passionately in Love with C++, Trumpet Hobbyist.</t>
  </si>
  <si>
    <t>En Büyük TÜRK ATATÜRK
Varligim Birligim Dirligim ÖZGÜRLÜĞÜM senin sayende, ben seninle var oldum. Ölene kadarda seninle var olacayim. Mustafa Kemal ATATÜRK ❤</t>
  </si>
  <si>
    <t>MKA SEVGİSİ DURDURULAMAZ.</t>
  </si>
  <si>
    <t>Tarafsız Değil, Hakkın Yanında, Batıl'ın karşısında..!</t>
  </si>
  <si>
    <t>Find What You Love And Let It Kill You ...</t>
  </si>
  <si>
    <t>BOZUK DÜZENDE SAĞLAM ÇARK OLMAZ SOSYALİST  ATEİST İZMİR ARGUVAN</t>
  </si>
  <si>
    <t>Sadece ATATÜRKÇÜLER
TAKİP ÖNERİM:
@inceplatformu
     #TÜRKİYECUMHURİYETİVATANDAŞI
⚫⚪⚫#BEŞİKTAŞ ⚫⚪⚫</t>
  </si>
  <si>
    <t>Mahir Hüseyin Ulaş kurtuluşa kadar savaş ve en büyük ŞAMPİYON BEŞİKTAŞ.</t>
  </si>
  <si>
    <t>16.09.2017 / 31.03.2019  M&amp;M&amp;M :)</t>
  </si>
  <si>
    <t>Diş Hekimi , estetik diş hekimliği,implant</t>
  </si>
  <si>
    <t>Yavaş yavaş ölüyoruz, dedi Kaplumbağa. Haklısın, dedi Kelebek, ne uzun bir gün...</t>
  </si>
  <si>
    <t>SEVEN SEWDİĞİNE KURBAN GEREKTİR🇹🇷🇹🇷👈</t>
  </si>
  <si>
    <t>Sana bağlı! - Gerçek bir hayvanseverim. - En sevdiğim hayvan KUZU TANDIR!  Her doğruyu alkışlar, her yanlışı eleştiririm, kimin doğrusu kime yararı olursa olsun</t>
  </si>
  <si>
    <t>🚀#space 👩🏻‍🚀 #harrypotter ⚡️ #sherlockholmes 🕵🏻‍♂️ #blue 💙 and #books 📖</t>
  </si>
  <si>
    <t>bi'o yok!</t>
  </si>
  <si>
    <t>#EzgyrS __________________🇦🇱 #KanaryacıÖzgür ________________🕊️
#Yengeç 🦀 #MüslümBaba 😎☕🚬.🎶🎶
Hatun👉❤️@zemberekzehirr❤️</t>
  </si>
  <si>
    <t>KSÜ Mezunu - Tarih Öğretmeni / Kars/İstanbul</t>
  </si>
  <si>
    <t>Boğaziçi University Political Science - BJK- 53</t>
  </si>
  <si>
    <t>Hep yanlış şeyler yazmışsınız. : /</t>
  </si>
  <si>
    <t>HERKES KİMLİGİNİ CEBİNDE, KİŞİLİGİNİ BENLİGİNDE TAŞIR!... Önderim Mustafa Kemal ATATÜRK 🇹🇷
#herşeyçokgüzelolacak</t>
  </si>
  <si>
    <t>‏چاغری ملک اوغلو</t>
  </si>
  <si>
    <t>BEÜ - Lojistik 🎓</t>
  </si>
  <si>
    <t>https://t.co/tPUdIeymRA -YÖK Üyesi -Gaziantep İslam, Bilim ve Teknoloji Üniversitesi Kurucu Rektörü-Atv programcısı-Sabah Gzt. yazarı-İlahiyatçı</t>
  </si>
  <si>
    <t>Bağımsız Gazetecilik Platformu / Platform for Independent Journalism</t>
  </si>
  <si>
    <t>Say ki sen bi kıyısın gelip geçenler dalgaa...</t>
  </si>
  <si>
    <t>Trabzon kızı trip atmaz direk kafa atar😉</t>
  </si>
  <si>
    <t>Osmanlı aşığı,değerlerine düşkün,Terazi burcu,arapça ve İngilizcesini geliştiren müslüman sevdalısı... @Otutkudur</t>
  </si>
  <si>
    <t>https://t.co/ZyVn2A7yYq</t>
  </si>
  <si>
    <t>hayat, hayaller, kırıklıklar, umutlar, dünya, aşk, bulantı, ilişkiler, siyaset, diplomasi, sinema, can sıkıntısı...</t>
  </si>
  <si>
    <t>Das höchste Gut ist der Mensch 🇩🇪 🇹🇷 🇨🇱 
Hayatta ki en büyük Sermaye Insandır</t>
  </si>
  <si>
    <t>Gerçekler ve Gerçekler için takipte kal
İhbar&amp;Belge: DM 📩</t>
  </si>
  <si>
    <t>HER ŞEY ÇOK GÜZEL OLACAK</t>
  </si>
  <si>
    <t>Unumu eledim, eleği duvara astım! Sağcıyım, solcuyum, şeriatçıyım, ırkçıyım, ateistim, Galatasaray'lıyım demeye ihtiyaç duymuyorum. Okuyun, anlayın...</t>
  </si>
  <si>
    <t>Zalim izzetinde, mazlum zilletinde kalıp, buradan göçüp gidiyorlar. Demek bir mahkeme-i kübraya bırakılıyor...</t>
  </si>
  <si>
    <t>Orhan Aydın-Tiyatro oyuncusu</t>
  </si>
  <si>
    <t>Gazeteci/Yazar RT Hesaplarım @Servet_beki #Pazartesi</t>
  </si>
  <si>
    <t>🇹🇷M.K.Atatürk,matematik,scuba,algıda seçicilik,titizlik,vicdan,FB💛💙( yobazlar uzak dursun,çünkü onların akıllı ve ahlaklı olduğunu düşünmüyorum)</t>
  </si>
  <si>
    <t>ironi sever,piano calar,resim yapar,ruzgar surfu ve longboard asigi. doga ve pati dostu.ingilizce/italyanca ve eski turkce bilir.kirmizi sarap ve peynir tutkunu</t>
  </si>
  <si>
    <t>her kapının tek anahtarı samimiyet</t>
  </si>
  <si>
    <t>ϜϓſϞ ☾☆   Sapanca / Sakarya / Eskişehir / Sakarya Üniversitesi / #GALATASARAY / NE MUTLU TÜRK'ÜM DİYENE!!! ϜϓſϞ ☾☆</t>
  </si>
  <si>
    <t>💚 #herseycokguzeloldu 💚
-30 kg 66 kg ile koruma da ➡️ #24if #ketojenikdiyet #lchf #ketogenicdiet
https://t.co/rcMVCTx879</t>
  </si>
  <si>
    <t>Saadet Partisi Gençlik Kolları Başkanı • Konya Milletvekili • TBMM Kit Komisyonu Üyesi</t>
  </si>
  <si>
    <t>1951_Konya da doğdu.
1976_1980_Disk Banksen blg.Bşk.
1997_Y.K.Bankasından müdür olarak emekli  oldu. 
Güvercin sesi, Mavi küre,  İnsan sesi şiir  kitaplarınıYzd</t>
  </si>
  <si>
    <t>TÜRKİYE CUMHURİYETİ</t>
  </si>
  <si>
    <t>Öldüğünüzde, ölü olduğunuzu bilmezsiniz. Bu sadece başkaları için zordur. Ayni şey salak olduğunuzda da geçerli. #siyaset,bilim #Dersimspor #Basakburcu Cerkesci</t>
  </si>
  <si>
    <t>Karar Gazetesi ve Karar Haber Sitesi Resmi Twitter Hesabıdır.</t>
  </si>
  <si>
    <t>Pupa Danışmanlık Founder &amp; CEO @ İnsan Kaynakları ve Yönetim Danışmanı @ Adler ekolu Kariyer Koçu @ Kız Annesi @ Kariyer Mentoru @ Kariyer Koçu</t>
  </si>
  <si>
    <t>"Hiçbir şey ummuyorum, Hiçbir şeyden korkmuyorum Ben özgürüm..." ''Δεν περιμένω τίποτα, Δεν φοβάμαι τίποτα Είμαι ελεύθερος ..'' NİKOS KAZANCAKİS</t>
  </si>
  <si>
    <t>tanıdıklar, din ve devlet işlerini birbirinden ayıramayanlar ve akrep burcu olanlar giremez
/ @5SOS</t>
  </si>
  <si>
    <t>Bizi seviyormuş gibi yapanlara bizde inanıyormuş gibi yaparız.@Asel46Nur</t>
  </si>
  <si>
    <t>Önce Vatan [R.T.Erdoğan] S-400 
🌠Zencefil'li Tarçın'lı Limon'lu Çay🍋
#AkOrduTimGrupları
#OsmanlıTorunlarıTT 
#WeStandForQuds 
AŞK1907</t>
  </si>
  <si>
    <t>🌐Erdoğangrupları🌐GRUPLAR SORUMLUSU BAŞKANI</t>
  </si>
  <si>
    <t>Bizi destekleyin: https://t.co/MucsbNrIV6 İhbar-Reklam-Destek-Seminer Teklifleriniz için: WhatsApp 0539 862 9999
bilgi@analizmerkezi.com</t>
  </si>
  <si>
    <t>#AK #DEDE#ULKUCU#RTE#UETD</t>
  </si>
  <si>
    <t>life is not what it seems..</t>
  </si>
  <si>
    <t>COGİTO ERGO SUM (DÜŞÜNÜYORUM ÖYLEYSE VARIM) DESCARTES</t>
  </si>
  <si>
    <t>29 EKİM 1923🇹🇷</t>
  </si>
  <si>
    <t>Hamal</t>
  </si>
  <si>
    <t>Adalet ağaçta yetişse de organik tarıma başlasak bizde,</t>
  </si>
  <si>
    <t>Türkiye Cumhurbaşkanı Yardımcısı / Vice President of Turkey</t>
  </si>
  <si>
    <t>MUSTAFA KEMAL ATATÜRK</t>
  </si>
  <si>
    <t>#neslicanatay</t>
  </si>
  <si>
    <t>Fransızca ve İngilizce videoların Türkçe çevirileri. @ilker_kocael, @gkirnali, @umidgurbanov ve @sevvalparlak__ https://t.co/BNt7Juyz2B</t>
  </si>
  <si>
    <t>“Sevdiği kadını ve sevdiği işi bulan bir erkek, yeryüzünde 
cenneti bulmuş demektir.” 
                   (Helen Rowland)</t>
  </si>
  <si>
    <t>Enjoy every single moment in your life.🧚‍♀️</t>
  </si>
  <si>
    <t>F.T</t>
  </si>
  <si>
    <t>Bu sayfa yazarı sevenler tarafından kurulmuştur.</t>
  </si>
  <si>
    <t>Sporcu ve erdi'nin annesi</t>
  </si>
  <si>
    <t>1982 de doğdu daha ölmedi..Çenesi düştüğü yerden hala kalkamadı :) Okudu,dinledi,tiyatroyu,sinemayı, fotoğraf çekmeyi,gülümsemeyi sevdi.</t>
  </si>
  <si>
    <t>Research fellow,PhD,MD,Thoraxcenter, Erasmus MC, Rotterdam,Netherlands
Assoc Prof,Lecturer,Health Sciences Univ,Cardiology,Bursa Edu Res Hosp,TED Batman College</t>
  </si>
  <si>
    <t>Special Forces, Atatürk’ün İzinde, @fenerbahçe</t>
  </si>
  <si>
    <t>RT yada FV yaptığım tweetler onayladığım anlamına gelmez...Sadece kendi yazdığım tweetlerden sorumluyum...</t>
  </si>
  <si>
    <t>Cego</t>
  </si>
  <si>
    <t>Ege'nin ve İzmir'in Haber Portalı_x000D_
http://t.co/IRynpi5b</t>
  </si>
  <si>
    <t>Gelip Geçer</t>
  </si>
  <si>
    <t>ACU</t>
  </si>
  <si>
    <t>Her yola gelen karizmatik amele.</t>
  </si>
  <si>
    <t>Think simple</t>
  </si>
  <si>
    <t>Maskülen İbne Metalcilik</t>
  </si>
  <si>
    <t>hahahahahahahahahahah</t>
  </si>
  <si>
    <t>Compte officiel du Paris Saint-Germain 🇺🇸🇬🇧@PSG_English 🇪🇸🇦🇷🇺🇾@PSG_Espanol 🇧🇷🇵🇹@PSGBrasil 🇶🇦@PSG_Arab 🇮🇩@PSGIndonesia 🇯🇵@PSGJapan👱‍♀️@PSG_Feminines 🎮@PSGeSports</t>
  </si>
  <si>
    <t>Youtuber değil, Viner. Varsa yoksa GALATASARAY halilsoyletmez@gmail.com</t>
  </si>
  <si>
    <t>Never bowed anything other than to Allah.</t>
  </si>
  <si>
    <t>Ege Ünv. Mr. chemist ( Kımyager )</t>
  </si>
  <si>
    <t>👉YouTube kanalimdan takip edin👈
👉GT👈 var
👉Takip edin👈</t>
  </si>
  <si>
    <t>Depremler önceden bilinebilir mi? Depremler önceden kestirilebilir mi?</t>
  </si>
  <si>
    <t>Akıttığın göz yaşlarını silmek yerine, akmasına neden olanları sil hayatından.</t>
  </si>
  <si>
    <t>OsmanlıAdıHerDuyanaLerzeresândır EcdâdımızınHeybetiMarûfuCihândır
FıtratDeğişirSanmaBuKanYineOkandır
GavgâdaŞehâdetleBütünKâmAlırızBiz  AsılHesabım @siyahnur25_</t>
  </si>
  <si>
    <t>UZAY BELEDİYE BAŞKANI aklıma eseni yapmaya ara vermeden devam eden.. 🚫DM🚫YOK ❗️GRUPLARA EKLEMEYİN ❗</t>
  </si>
  <si>
    <t>📌KİMSE KİMSEDEN ÜSTÜN DEĞİLDİR.Sadece tercihler insanların konumunu belirler💡RTE💡Alnımız AK ,Yolumuz HAK, ELHAMDÜLİLLİH 🇹🇷 Rt Hesabı @gldnylmz  (AkSevdam)</t>
  </si>
  <si>
    <t>Allah'ın kulu...</t>
  </si>
  <si>
    <t>İlahiyatçı Yazar / Muhammedî İslam'ın Tebliğcisi... LA İLAHE İLLALLAH, MUHAMMED'ÜR-RESULULLAH!</t>
  </si>
  <si>
    <t>🇹🇷🇹🇷atam</t>
  </si>
  <si>
    <t>Amor fati</t>
  </si>
  <si>
    <t>Halil ŞAHİN</t>
  </si>
  <si>
    <t>Kadıköy - İstanbul- RT'LER BİLGİLENDİRME AMAÇLIDIR #Topaçlar</t>
  </si>
  <si>
    <t>parody la parody...dogruyla isimiz olmaz. çünkü gerceklerden korkan, yalan işitmeyi sever. güzel yalanlar, gerceklerden daha çok satar...</t>
  </si>
  <si>
    <t>Türk @Kizilay Genel Başkanı, Kızılhaç Kızılay Federasyonu Başkan Yard, President of @TurkKizilay, Vice President of #IFRC @IFRC @IFRC_Europe @drkerem_en</t>
  </si>
  <si>
    <t>Yalan yanlış bilmem;
Özüm sözüm birdir benim..
Deyiş söyler, semah dönerim;
Silahım sazımdır benim..</t>
  </si>
  <si>
    <t>Allah katında bir hiç... Burası Dünya, ne çok kıymetlendirdik Oysa Bir Tarla İdi Ekip Biçip Gidecektik,(Cahit Zarifoğlu).</t>
  </si>
  <si>
    <t>Kuran rehberliğinde.. Hadis ışığında hayatını idam ettirmeye çalışan bir kul..</t>
  </si>
  <si>
    <t>evli 2 kız babasıyım.</t>
  </si>
  <si>
    <t>Yeni Asır Gazetesi Resmi Twitter Profili.
Son dakika ve güncel haberler için
https://t.co/AsUNGMtbFP /
İnstagram: https://t.co/dFb3ffqBY5</t>
  </si>
  <si>
    <t>Kişisel delişmen, kapsamlı münferit</t>
  </si>
  <si>
    <t>Ata𐱅𐰇𐰼𐰰'ün Askeri, Kemalist 𐱅𐰇𐰼𐰰</t>
  </si>
  <si>
    <t>burayı günlük gibi kullanıyorum artık, yıllar sonra bazı şeyleri hatırlamak için. ekşi’deki gibi yazılar beklemeyin benden.yazdığım hiçbir şey ciddi değil zaten</t>
  </si>
  <si>
    <t>Çukurova Üniversitesi | Gazetecilik
-Hakikati konuşmaktan korkmayınız.</t>
  </si>
  <si>
    <t>Korkunun toplumsal vicdanı
 susturdugu yerde, hiçbir yasa
adaleti sağlayamaz...
N.V.Gogol
hayat dediğin acımasız ,
adaletsiz bir Sınav...</t>
  </si>
  <si>
    <t>Asiri Obsesif-Konyali</t>
  </si>
  <si>
    <t>Akdeniz üniversitesi 
Hemşirelik 3/4
💉💉💉
💙💛💙</t>
  </si>
  <si>
    <t>Akdeniz Üniversitesi / Hemşirelik...</t>
  </si>
  <si>
    <t>Turkiye Cumhuriyeti Vatandasidir, Devrimcidir, Ataturk ilke ve devrimlerine bagli LAIK taraftir</t>
  </si>
  <si>
    <t>Tivitlerim tamamen hayal ürünüdür.
/Yeni Hesap/</t>
  </si>
  <si>
    <t>Yaşamak bir ağaç gibi tek ve hür ve bir orman gibi kardeşcesine. Bu hasret bizim...🌲🌳🌼🌻🌿🌵🌸🍀🌺🍁🍂🌹🌲🌴🌳🌾🎋🌱🍃🌵🥀🍄</t>
  </si>
  <si>
    <t>HDP PM@
ölümün milliyeti yok,ölenlerin hepsi ayni meçhul ülkeye gidiyorlar.</t>
  </si>
  <si>
    <t>🌌☀️🌠 🌔 🔭 🦕 🐾 😺  🐶</t>
  </si>
  <si>
    <t>Gazi Üniversitesi</t>
  </si>
  <si>
    <t>بسم الله  الرحمن  الرحيم 
Sabırlı, mazlumların yanında.</t>
  </si>
  <si>
    <t>evlad-ı Fatihan🌙</t>
  </si>
  <si>
    <t>Mazlum, hakkını arayacağı bir yeri olmayandır.Onun davasına Allah bakar,o yüzden ah'ı arşı titretir!..
Zalim olmaktan Allah'a sığınırım...</t>
  </si>
  <si>
    <t>Antikemalist / Ehli Sünnet</t>
  </si>
  <si>
    <t>👉 @ertan0808</t>
  </si>
  <si>
    <t>instagram------- musdy25</t>
  </si>
  <si>
    <t>Never settled! Never integrated!</t>
  </si>
  <si>
    <t>Fener Bahçeli 💛💙Hasret kalmışız yüreği güzel insanlara... Cemal Süreya ➡️Kan gönüllüsü.Yardım hesabıdır.  ❎ Dm yok🇹🇷</t>
  </si>
  <si>
    <t>Fidelistas</t>
  </si>
  <si>
    <t>Atatürk gibi düşünen ilkeleri doğrultusunda yaşayan, aklımda deli sorular</t>
  </si>
  <si>
    <t>İlerici, Çağdaş, Demokrat, TC Yurtseveri ve Tek Önderim, Liderim Mustafa Kemal Atatürk🇹🇷</t>
  </si>
  <si>
    <t>her nevi dogru soylenir, itinayla kinaye yapilir.</t>
  </si>
  <si>
    <t>Güzel olan iyi olan herşeyi herkesi seven elinden geldiğince hümanist olmaya çalışan tam bir Atatürk manyağı acayip bir kişilik</t>
  </si>
  <si>
    <t>Fenerbahçeli cumhuriyetçi Atatürk çü</t>
  </si>
  <si>
    <t>keep on rollin..</t>
  </si>
  <si>
    <t>Research Assistant</t>
  </si>
  <si>
    <t>SPOR UZMANI  DANIŞMAN Yüzücü 
🇹🇷🇹🇷🇹🇷🇹🇷🇹🇷🇹🇷
🇹🇷🇹🇷🇹🇷🇹🇷
Her Türk Asker Doğar
Vatan Sana Canım Feda.
Her şey Vatan İcin
Şehitler Ölmez</t>
  </si>
  <si>
    <t>Gazeteci/Journalist @Haberturk Her perşembe 20:00 #AçıkveNet @haberturkTV</t>
  </si>
  <si>
    <t>Humanitarian M.D - Hekim
AFAD - Sosyal Politikalar 
Gülümse İyiliktir 😊
Ahlaksızlık başarısızlıktan kötüdür.
محمد</t>
  </si>
  <si>
    <t>İKRA Bİ İSM-İ RABBIKELLEZİ  HÂLEK, HÂLEKELL İNSANE MİN ALAK. İKRA VA RABBÜKEL AKRAM. ELLEZİ ALLEMEL BİL KALEM ALLEMEL İNSANE ME -LEM YALEM.</t>
  </si>
  <si>
    <t>Hold on tight, this ride is wild</t>
  </si>
  <si>
    <t>Misak-I Milli
*
Machine Engineering</t>
  </si>
  <si>
    <t>Sucuklu Yımırta CEO'su ve yatırımcısı ama gezen tavık... Büyük kedileri seviyorum...</t>
  </si>
  <si>
    <t>İktisatçı-Yazar</t>
  </si>
  <si>
    <t>Cumhuriyet Halk Partisi Mersin Milletvekili | TBMM Adalet Komisyonu Üyesi | Mersin Barosu Başkanı (2012-2016)</t>
  </si>
  <si>
    <t>Rt yaptığım her twit onayladığım anlamına gelmez(!)</t>
  </si>
  <si>
    <t>Mesele memleket meselesi🇹🇷 @cayir_rt @Meralayr1</t>
  </si>
  <si>
    <t>Alemde her fikrin, her görüşün, her buluşun bir yanlışı var.
Yanlışı olmayan iki kelime ;
Allah ve Resûlü...</t>
  </si>
  <si>
    <t>Meb Personeline Dair En Güncel Ve  Hızlı Haberin Adresi</t>
  </si>
  <si>
    <t>Fahri Japon. Kedi tüyüne alerjik kedi aşığı. İnternet bağımlısı. Fareli köyünüzün kavalcısı. En sevdiği kostümü kendisi. Altkültür bebeği gibi,kıymetlisi. H+ 必然</t>
  </si>
  <si>
    <t>Eastearn Mediterranean University, Political Science and Public Administration, İstanbul Üniversitesi, Sosyal Bilimler Enstitüsü, Kamu Yönetimi Anabilim Dalı</t>
  </si>
  <si>
    <t>Günümüzün, hızlı tüketim toplumunda bilgiyi güvenilir, özgür ve demokrat kılıyorum.</t>
  </si>
  <si>
    <t>je me suis ennuyé 🖕</t>
  </si>
  <si>
    <t>ISTANBUL'UN BATI YAKASINDAN.</t>
  </si>
  <si>
    <t>Marmara Üniversitesi Basın Yayın Yüksek Okulu #iletişimFakültesi #international_Press_Card
#Beşiktas🖤</t>
  </si>
  <si>
    <t>Your official account source for Twtter Support. Follow us for tips, tricks, and announcements.</t>
  </si>
  <si>
    <t>eğitimci sosyolog</t>
  </si>
  <si>
    <t>Istanbul Technical University</t>
  </si>
  <si>
    <t>ATAM ABDÜLHAMİD HAN
İZİNDEYİZ</t>
  </si>
  <si>
    <t>🇹🇷🤘
İstanbul Büyükşehir Belediye Başkanı Mayor of Istanbul Metropolitan municipality</t>
  </si>
  <si>
    <t>Trabzonspor is the true Champion in the year 2011. In this life or next, we ll have our vengeance. MSc IMM, BSc. RTs not necessarily mean i approve the content</t>
  </si>
  <si>
    <t>https://t.co/vuqfWPbtXH</t>
  </si>
  <si>
    <t>KOÇ</t>
  </si>
  <si>
    <t>MUSTAFA KEMAL ATATÜRK,
                                    Citizen of the republic of TURKEY          ( Galatasaray - Göztepe ) Medical Representative  🌟🌟🌟🌟</t>
  </si>
  <si>
    <t>Resmi Twitter hesabımdır! (Çokta tınn!🤪)</t>
  </si>
  <si>
    <t>Allah, kendi yolunda kenetlenmiş bir yapı gibi saf bağlayarak savaşanları sever.
   Saf 4
@mert_s__ ²</t>
  </si>
  <si>
    <t>24 TV Resmi Twitter hesabı.  https://t.co/NqjTScp5Qm https://t.co/zeZY60pjeH  WhatsApp İhbar Hattı: 0542 367 24 24</t>
  </si>
  <si>
    <t>M.Kemal ATATÜRK/İZMİR Sevdalısı/Aamir Khan❤/panda aşığı/mor sever:)/arsenli🌌/Vazgeçilmezi ANNESİ💜
Tevellüdü fosil bir kız çecuu👵
🙏Kuzey Işıkları'nı görmek🙏</t>
  </si>
  <si>
    <t>Jeofizik Mühendisi/ Geophysicist</t>
  </si>
  <si>
    <t>Beş kuruş vermeden savurduğumuz yargıların şerefine 🥂</t>
  </si>
  <si>
    <t>Canım takibe takip diye geleceksen hiç gelme ok..? gt yapmaya vaktim olmuyor ♋</t>
  </si>
  <si>
    <t>#MKA #ODTÜ</t>
  </si>
  <si>
    <t>WORLD POLITICAL FORUM</t>
  </si>
  <si>
    <t>2010 2011 SEZONU ŞAMPİYONU TRABZONSPOR ❤💙     05.09.2019</t>
  </si>
  <si>
    <t>views are my own | rule of law | #AhmetKaya | father of two | solin &amp; zeynep dicle | rt≠endorsement | kamuran@diyarbakir.com</t>
  </si>
  <si>
    <t>Hayvanseverim, ama hak ederse şayet insan da severim.💛💙</t>
  </si>
  <si>
    <t>insanlar söyledikleri kadar sustuklarından da sorumludur....
                                         Aziz NESİN</t>
  </si>
  <si>
    <t>ATATÜRK ilke ve inkılaplarına bağlı, Balkan Türk'ü, Vatansever, laik ve Beşiktaşlı bir anne...   D.M yok..</t>
  </si>
  <si>
    <t>Çok bildiğimden.</t>
  </si>
  <si>
    <t>•ÜÜ-Ergoterapist'19                                          
•SBÜ.Shmyo-Çocuk Gelişimi</t>
  </si>
  <si>
    <t>78'li Devrimci, anne.Doga hayvan ve insan haklari savunucusu. Bitmedi bu kavga sürecek, Yeryüzü askin yüzü oluncaya dek.</t>
  </si>
  <si>
    <t>https://t.co/wBr7AOn6ua…</t>
  </si>
  <si>
    <t>RT-FAV hesabıdır. 10 fav 1 Rt. Rt istediğiniz tweeti Dm’den göndermeniz yeterli.</t>
  </si>
  <si>
    <t>Türkiye ve yakın çevresinden büyüklüğü 3 üzerindeki deprem bilgileri. Tüm depremler için sitemizi ziyaret edebilirsiniz.</t>
  </si>
  <si>
    <t>emekliyim</t>
  </si>
  <si>
    <t>pazarlama yöneticisi, eğitim gönüllüsü, Atatürk hayranı, vatan, sanat, seyahat, kitapsever insan #güzelülkem</t>
  </si>
  <si>
    <t>...</t>
  </si>
  <si>
    <t>fenerbahçeli</t>
  </si>
  <si>
    <t>Sağlıkçı 💉💉💉</t>
  </si>
  <si>
    <t>🃏 tadaaa!</t>
  </si>
  <si>
    <t>ATATÜRK, BEŞİKTAŞ</t>
  </si>
  <si>
    <t>bir kez doğar bin kez ölürüz.</t>
  </si>
  <si>
    <t>İstanbul Üniversitesi Fen Fakültesi Matematik-Astronomi mezunu.Matematik öğretmenliği yaptı bu yıl(2015) emekli oldu evli iki oğlu var.ATATÜRK tek önder FB'Lİ.</t>
  </si>
  <si>
    <t>Life as we know it</t>
  </si>
  <si>
    <t>KİRİBATi BAŞ MÜFDÜSÜ / YAKUBİ 
@YUSUFYAKUB1453
 @aklingozu   https://t.co/K9Dyo1Ambf</t>
  </si>
  <si>
    <t>🇹🇷 Galatasaray Mustafa Kemal Atatürk Ekrem imamoğlu</t>
  </si>
  <si>
    <t>LANDSCAPE ARCHITECT</t>
  </si>
  <si>
    <t>Demokrat Parti İstanbul İl Başkanı Demokrat Parti Çekmeköy Belediye Meclis Üyesi</t>
  </si>
  <si>
    <t>Demokrat Parti Genel Başkanı-Afyonkarahisar Milletvekili Resmi Twitter Hesabı - Democrat Party Chairman</t>
  </si>
  <si>
    <t>Acayip birisi...</t>
  </si>
  <si>
    <t>Doğa sevgisi</t>
  </si>
  <si>
    <t>Bilmiyorsan cahilsin ancak bilip de susuyorsan ahlaksız.</t>
  </si>
  <si>
    <t>Baba olmak bir kızın ilk, bir kadının son aşkı olabilmek.1 Kız babası, yazarım, gezerim, genelde gülerim, insanları, işimi, doğayı, canlılığı ve yaşamı severim.</t>
  </si>
  <si>
    <t>https://t.co/6QUe96RzD0</t>
  </si>
  <si>
    <t>SAÜ hemşire</t>
  </si>
  <si>
    <t>@OlcayGirgic</t>
  </si>
  <si>
    <t>İÜ AUZEF/ TARİH ⚡️Bahçelievler Akparti KK Ship 🇹🇷Tarih⚡️Kastamonu/Taşköprü.🌿Tokat/Reşadiye🇹🇷 ⚡️</t>
  </si>
  <si>
    <t>Maybe i’ll get older, but i’ll never grow up...💛❤️</t>
  </si>
  <si>
    <t>Adler Certified Professional Coach-ACPC✨✨</t>
  </si>
  <si>
    <t>NE MUTLU TÜRK’ÜM DİYENE! ATATÜRKÇÜ LAİK BİR ANNEANNE! BAŞKA ÖNDER BÜNYE KABUL ETMEZ! CHP ATA'MIN PARTİSİDİR VEEE ELBETTE ⚽️SİYAH BEYAZ</t>
  </si>
  <si>
    <t>Vatanını Canından Çok Seven,
Ecdadının İzinde,
Adaleti Kıl Terazide,
Ülkesine - Milletine Oynanan Oyunun Farkında...</t>
  </si>
  <si>
    <t>CANLARA kıymayın.</t>
  </si>
  <si>
    <t>salı saat 21’de Bire Bir’de https://t.co/LxkIBUd4o9</t>
  </si>
  <si>
    <t>Tek yeteneği , tek önemli özelliği, DÜŞÜNEBİLMEK olan bir herif .</t>
  </si>
  <si>
    <t>#AdanaDemirspor ⚡👊⚡👊⚡ #MustafaKemalAtatürk ⚡👊⚡👊⚡️</t>
  </si>
  <si>
    <t>BEŞİKTAŞ -ATATÜRK</t>
  </si>
  <si>
    <t>Bu da gelip geçer.
Benim vicdanım rahat vicdanı rahat olmayanlar düşünsün.
Ne mutlu Türküm diyene.</t>
  </si>
  <si>
    <t>Bu hesabın benimle bir alakası yoktur.</t>
  </si>
  <si>
    <t>Millet İttifakı Büyükşehir Belediyelerinden güzel haberleri derli ve toplu olarak takibe yarar. Sivil inisiyatiftir. Resmi bir hesap değildir. Yorum sayfasıdır.</t>
  </si>
  <si>
    <t>FAAAA</t>
  </si>
  <si>
    <t>eski hesap Duygu Melek  
42 yaşında üniversite(Tarih Öğretmenliği) Okuyor.                                      https://t.co/rsw0VFD0YZ</t>
  </si>
  <si>
    <t>...İmanın hükümdar olmadığı akılda.. şeytan ihtilal yapar.. (10.06.2020)
@_MeSuT0038</t>
  </si>
  <si>
    <t>Enerjim</t>
  </si>
  <si>
    <t>#risaleinur #bediüzzaman #fethullahgülen #hocaefendi #pırlanta #müzakere #notlar #bilim #teknoloji #psikoloji #hizmet</t>
  </si>
  <si>
    <t>kocaeli merkez</t>
  </si>
  <si>
    <t>emeklilikte yaşa takılanlar</t>
  </si>
  <si>
    <t>gazeteci - son dakika haberleri ve canlı yayınlar için @medyaadamiSD</t>
  </si>
  <si>
    <t>EZBERDEN OKUR, HENDESESİZ MÜHENDİS OLMAZ; 
FİLOZOF HİÇ OLMAZ
İllâ edep...İllâ edep..</t>
  </si>
  <si>
    <t>İnşallah ileride öyle nesiller gelir ki,Halk TV'de Erdoğan'ı anarlar!      
Bugün Allah için ne yapmadın? 
                İlahi Ente Maksudi ve Rıdâke Matlubi.</t>
  </si>
  <si>
    <t>futbol gezmeyi eğlenmeyi</t>
  </si>
  <si>
    <t>"Kul hakkı bulaşmış bir mal insanın'iç huzurunu'yok eder" 🇹🇷 #Trabzonspor</t>
  </si>
  <si>
    <t>“Geçici olmayan kalıcı bir izzet ve şerefe ulaşmak istersen, fânî bir izzette şeref ve bahtiyarlık arama.”</t>
  </si>
  <si>
    <t>Diyarbekir</t>
  </si>
  <si>
    <t>Hızlı ve Doğru Haber</t>
  </si>
  <si>
    <t>Enteresan</t>
  </si>
  <si>
    <t>Bilgisayar mühendisliği hocası, "50 Soruda Yapay Zekâ" kitabının yazarı.   
Mahkeme kararıyla yalanlar gerçeğe dönüşseydi Dünya şimdi dönmüyordu.</t>
  </si>
  <si>
    <t>🇹🇷🤘🇹🇷</t>
  </si>
  <si>
    <t>... #TürkiyeCumhuriyetiVatandaşı...
Benim ben DeliyimKiBen... @GamzeGulhan</t>
  </si>
  <si>
    <t>Güneş, Deniz ve Ay aşığı</t>
  </si>
  <si>
    <t>kurdistan</t>
  </si>
  <si>
    <t>author and photographer</t>
  </si>
  <si>
    <t>Kızlı erkekli binilir Rezervasyonunuz varmı metrobüs görünce hemen atlamayın lütfen parfüm ve deodorant kullann binmeden önce TURKİYE CUMHURİYETİ İSTANBUL</t>
  </si>
  <si>
    <t>Ben Mevlana değilim ADAM OL ! oyle Gel...</t>
  </si>
  <si>
    <t>#dekorasyon #dekorasyondergisi #dekorasyonfirmaları #dekorasyonürünleri #içmimarlar #dekorasyonhaberleri</t>
  </si>
  <si>
    <t>Akparti Silvan İlçe Başkan Yardımcısı Siyasi ve Hukuk İşleri Başkanı</t>
  </si>
  <si>
    <t>Anne Avukat Anarşist</t>
  </si>
  <si>
    <t>Artık Chp li degil.KK.Yönetimine Muhalif. Gerçek Atatürkçü. Yalana karşı. Vatan sever.</t>
  </si>
  <si>
    <t>Fox’ta muhabir / no pasaran</t>
  </si>
  <si>
    <t>İYİ Parti Yabancı Göçlerinden Sorumlu Başkan Yardımcısı, Genel İdare Kurulu Üyesi ve Kurucular Kurulu Üyesi, Fatih Belediye Başkan Adayı</t>
  </si>
  <si>
    <t>#SomaİçinAdalet
#FlormarDirenişi
#RealDirenişi
#CargillDirenişi
#Cumhuriyet
#ÇorluKatliamı 
#DilekÖzçelik 
#MetinLokumcu
#LeylaYalçınkaya
#RabiaNaz</t>
  </si>
  <si>
    <t>#Asfer #ReyMir #AlSev #HilmiCemİntepe</t>
  </si>
  <si>
    <t>Türkiye'nin ihtiyacı...</t>
  </si>
  <si>
    <t>N. | La Vita Giallo Rosso</t>
  </si>
  <si>
    <t>Put dolu meydanlarda ibrahim olmak / #Akekip</t>
  </si>
  <si>
    <t>Finans, emekli😔, ATA sının izinde, yay burcu gezenti💃</t>
  </si>
  <si>
    <t>ÇÜ •Asla ümidini yitirme🌿</t>
  </si>
  <si>
    <t>BeşiktAŞK ⚪ ⚫ Mustafa Kemal Atatürk</t>
  </si>
  <si>
    <t>Ekmek Bulamıyorsanız Zıkkımın Kökünü Yiyin</t>
  </si>
  <si>
    <t>nolur az konuşun zaten dinlemiyorum</t>
  </si>
  <si>
    <t>Ülkem ve Emek!!!</t>
  </si>
  <si>
    <t>Ne Mutlu Türk'üm diyene...</t>
  </si>
  <si>
    <t>Hak mücadelede sessiz deiliz hakkın yanında REİSİN YOLUNDAYIZ ana hesabım @ramazankaragoz_</t>
  </si>
  <si>
    <t>Haberci, 24TV Ekonomi Müdürü</t>
  </si>
  <si>
    <t>A</t>
  </si>
  <si>
    <t>Neşet Ertaş değildik amma bizde cahildik dünyanın rengine kandık… Edeple gelen lutufla gider... Yedek hesap @Baskent2515</t>
  </si>
  <si>
    <t>hər həftə yeni bir kazıq yəter artıq bizə de yəzıq</t>
  </si>
  <si>
    <t>Ne sağcıyız ne de solcu, sadece futbolcu. ne dünyalıyız ne de aylı, sadece GALATASARAYLI! 💛❤️</t>
  </si>
  <si>
    <t>Türkiye ve dünyadan en güncel haberlerin adresi...</t>
  </si>
  <si>
    <t>Beşiktaş 🦅 | BAL'18 | KTÜ İnşaat Mühendisliği | https://t.co/EsGQpr2BkZ</t>
  </si>
  <si>
    <t>DENİZLİ AK PARTİ PAMUKKALE GENÇLİK KOLLARI</t>
  </si>
  <si>
    <t>Maarif;  Uluslararası Öğrenciler; Banknot Koleksiyonu, Endonezya, Marmara Üniv.</t>
  </si>
  <si>
    <t>Gelecekte nerede olacağınızı planlamazsanız, bugün ne yaptığınızın bir önemi yoktur! 
Bu dünyada çalıştıkça yükselirsiniz, fakat ne iş yaptığınız çok önemli!</t>
  </si>
  <si>
    <t>Boşverin profesörlüğü, ben her daim öğrenciliği sevdim.
Bir de Cumhuriyetin kadın olarak bana verdiklerini...</t>
  </si>
  <si>
    <t>photographer, filmmaker</t>
  </si>
  <si>
    <t>Reklam,İletişim,haftalık ve aylık RT için DM !</t>
  </si>
  <si>
    <t>Seyyah Düşünen Deli</t>
  </si>
  <si>
    <t>MENTAL STAMINA</t>
  </si>
  <si>
    <t>A Rh -</t>
  </si>
  <si>
    <t>🇹🇷🇹🇷🇹🇷</t>
  </si>
  <si>
    <t>Dɪɴᴅᴀʀʟığıɴı Aʟʟᴀʜ’ᴀ ɢᴏ̈sᴛᴇʀ... Bᴀɴᴀ ɪɴsᴀɴʟığıɴ ʟᴀᴢıᴍ.﹗</t>
  </si>
  <si>
    <t>satılık insanların olduğu bir ülkede yaşamak midemi bulandırıyor...</t>
  </si>
  <si>
    <t>Kanının son dalmasına kadar 𐱅𐰇𐰼𐰜! "Ok Atılamayan"</t>
  </si>
  <si>
    <t>Avcılar’da  yaşananlardan anında haberdar olmak istiyorsanız adresiniz...
WhatsApp İhbar Hattı: 0549 450 63 66 https://t.co/oMOjtyza5Y</t>
  </si>
  <si>
    <t>retweet edilenler kendi görüşlerim değil, haber ve bilgi verme amaçlıdır.beğeni ve retweetler arşiv amaçlıdır.</t>
  </si>
  <si>
    <t>Kalbinin tamda orta yerindeyim</t>
  </si>
  <si>
    <t>O adalet bir gün overlok makinası gibi ayağımıza kadar gelecek.</t>
  </si>
  <si>
    <t>Sözün yoksa dertten yana, derdimi meşgul etme...</t>
  </si>
  <si>
    <t>Historian/Tarihçi,Yazar, (öğrenim) İstanbul Üniversitesi Tarih, İnkılap Yayınevi, Sözcü Gazetesi https://t.co/uiLqn3l2Ev</t>
  </si>
  <si>
    <t>sen bu Doblo nun farlarını söndürdün</t>
  </si>
  <si>
    <t>🚫DM🚫</t>
  </si>
  <si>
    <t>hayır</t>
  </si>
  <si>
    <t>DÖNEN DÖNSÜN BEN DÖNMEZEM YOLUMDAN  -  PİR SULTAN ABDAL
#YaşaMustafaKemalPaşaYaşa
#AdınYazılacakMücevherTaşa</t>
  </si>
  <si>
    <t>#Sarıkeçili Oynambaç eyliyeni, Yüzücü, Uygarlık Uygulayımbiliri, ne mutlu Türküm diyene, Barış, Erk ayrılıı, Saygı, İlericilik, Eşitlik, Baamsızlık, Özgürlük.</t>
  </si>
  <si>
    <t>Tevazu da bir yere kadar!</t>
  </si>
  <si>
    <t>EYT ve staj mağduru</t>
  </si>
  <si>
    <t>Fizik doktoru, @VeriDefteri yazarı, @Yalansavar topçusu, #MuhabbetTeorisi çenebazı, İEL '91, BOUN '96, RiceU '04.</t>
  </si>
  <si>
    <t>İki farklı kanserle mücadele ederken                  
 ihraç edilen bir Aile Hekimiyim.
Mutlu bir Down annesi idim ancak hayatımız Cehenneme çevrildi !</t>
  </si>
  <si>
    <t>İstanbul Büyükşehir Belediye Başkanı.
Ayrıca; "genelkurmay cumhurbaşkanı başbakanınızım. Türkiye cumhuriyetinin hem de amerikanın prezınt pirezıntıyım"</t>
  </si>
  <si>
    <t>Şiir.
Sus aptallığın ortaya çıkıyor.
Sürekli yapılan iyliğin kötü tarafı, iyiliği yapanın buna mecburmuş sanılması.
🇹🇷İstikamet KIZILELMA
https://t.co/m6wx76tN3T</t>
  </si>
  <si>
    <t>Sinemayı can-ı gönülden sever. Tiyatroyu ihmal etmez. Başkasının izinden gidenin, kendi izini bırakamayacağına inanır.</t>
  </si>
  <si>
    <t>Lütfen DM yazmayın.  Bizimle haber@karamandan.com adresinden temas kurunuz</t>
  </si>
  <si>
    <t>VK🔁
#GALATASARAY
Bilmeyen ne bilsin bizi
Bilenlere #Selam olsun</t>
  </si>
  <si>
    <t>Bir huzuruma, bir de rızkıma bereket ver Allah'ım. Amin</t>
  </si>
  <si>
    <t>Beni sevdiğinden çok seni seviyorum</t>
  </si>
  <si>
    <t>Gaziantep'in 1 numaralı haber sitesi https://t.co/FeZyohEynH ile Habersiz Kalmayın...</t>
  </si>
  <si>
    <t>Haydi Yaşa!</t>
  </si>
  <si>
    <t>lise mezunu
Allah sabredenlerle beraber.</t>
  </si>
  <si>
    <t>putperest pezevenk</t>
  </si>
  <si>
    <t>Elbet bir gun bulusacagiz. Zeki Muren yanilmis olamaz... BEKAR. DM YES :)</t>
  </si>
  <si>
    <t>🇹🇷RTE🇹🇷
Ak Parti💡🇹🇷</t>
  </si>
  <si>
    <t>T.C. İçişleri Bakanlığı Afet ve Acil Durum Yönetimi Başkanlığı (AFAD) Resmi Hesabıdır - Follow us in English @AFADTurkey</t>
  </si>
  <si>
    <t>Filistinli bir çocuk dedi ki; #DünyaKanKokuyor</t>
  </si>
  <si>
    <t>TÜRK'ün TÜRK'ten başka dostu yoktur
TÜRK olduğunu sen unutsan bile düşmanların unutmaz.!</t>
  </si>
  <si>
    <t>Burada yazılanların gerçek kişi veya kurumlarla ilgisi yoktur. Galatasaray. Reklam ve iletişim için: unalbasgan@gmail.com</t>
  </si>
  <si>
    <t>Gökyüzünü kirleten ellerimiz,yeryüzünü kirleten ellerimiz... Biz insanoğluyuz kirletiriz en güzel duyguları... 👍  @symaz25</t>
  </si>
  <si>
    <t>İlkem, Mustafa Kemal Atatürk</t>
  </si>
  <si>
    <t>Yaşamak bir ağaç gibi tek ve hür ve bir orman gibi kardeşcesine...
#chp #izmir</t>
  </si>
  <si>
    <t>#Atatürkçü, #Cumhuriyet kadını. #AtatürkMilliyetçisi Anne. Anadan İzmirli (Kırım Türklerinden), babadan Kuzey Sibirya Türklerinden, doğuştan İstanbullu.. DM 🚫</t>
  </si>
  <si>
    <t>çocuk sağlığı ve hastalıkları uzmanı</t>
  </si>
  <si>
    <t>Emekli coban</t>
  </si>
  <si>
    <t>Edep aklın tercümanıdır. Herkes edebi kadar akıllı, aklı kadar şerefli, ŞEREFİ kadar kıymetlidir....</t>
  </si>
  <si>
    <t>Mustafa Kemal Atatürk 🖤  think pink!</t>
  </si>
  <si>
    <t>Yüzüm kime dönük olursa olsun, yüreğim hep sana dönük olacak... (Şahsi hesaptır, burda yazdıklarım şahsımı bağlar.) موسى</t>
  </si>
  <si>
    <t>Her insan ölecek yaştadır
Ana hesap @abuzertilbac</t>
  </si>
  <si>
    <t>♥️♥️TÜRKİYE♥️♥️</t>
  </si>
  <si>
    <t>Şayet Dinse !
Vatansa !
Bayraksa!🇹🇷Kaygimiz...
O Halde Biz  Ayni Saftayiz.👈
⭕___ACIZ BIR KUL____⭕
@Aksevdam_Mavi Rt</t>
  </si>
  <si>
    <t>SAHABENİN.
BAŞ KOYDGU DAVAYA KÜÇÜCÜK BİR TAŞ KOYMAYA.
BİLE NAZLANIYORUZ.
AMA AYNI CENNETE TALİBİZ...!!!!</t>
  </si>
  <si>
    <t>ÇOK SERT KONUŞUYORSUN DİYORLAR NE YAPAYIM ÜLKEME İHANET EDEN HAİNLERE ŞİİRMİ YAZAYIM.
DÜNYA LİDERİ #receptayiperdoğan 
RTE2002
#TCbeştepe
#CİHANFATİHİ</t>
  </si>
  <si>
    <t>futbol delisi gezgin</t>
  </si>
  <si>
    <t>Ben dogru yolda kaybolmus kisi gormedim...</t>
  </si>
  <si>
    <t>🇹🇷🇹🇷🇹🇷🇹🇷 Günüllü destekçiyim. Allah’ın Kuluyum. ____HERŞEY VATAN İÇİN____</t>
  </si>
  <si>
    <t>Sevdik Seni Her Şeyden Çok FENERBAHÇE</t>
  </si>
  <si>
    <t>insanlar hayalleri kadar ÖZGÜRDÜR...</t>
  </si>
  <si>
    <t>“Erkek dişi sorulmaz, muhabbetin dilinde
Hakkın yarattığı her şey yerli yerinde
Bizim nazarımızda kadın-erkek farkı yok
Noksanlıkla eksiklik senin görüşlerinde”</t>
  </si>
  <si>
    <t>Benim Naciz Vücudum🌷
Birgün Elbet Toprak Olacak
TC🇹🇷 İlelebet Paidar🇹🇷 kalıcaktır.
#Mustafa Kemal🇹🇷ATATÜRK🇹🇷</t>
  </si>
  <si>
    <t>Dalmayı seven,uzak durmayan elinde geldiği kadar suda yaşayan.Posedion'u seven eğitmen dalgıç biri işte, BEŞİKTAŞKına aşık biri işte 19♡3 - (47 yaş) 🇹🇷♉🦈</t>
  </si>
  <si>
    <t>Birleşik Metal İşçileri Sendikası</t>
  </si>
  <si>
    <t>Hayde evunize...</t>
  </si>
  <si>
    <t>jeofizik Mühendisi (Çomü)</t>
  </si>
  <si>
    <t>Jeofizik Mühendisi</t>
  </si>
  <si>
    <t>#Allahinkulu#vatansever#Atatürkçü#hayvansever#çevreci#tekbasinayeldegirmenlerinesavasacar#direktmesajyok#takibetakip#instagram@smallcatdiary#</t>
  </si>
  <si>
    <t>Gülmeyi bilmeyen gözler, ağlamayıda bilemezler...</t>
  </si>
  <si>
    <t>O 🖤 | Jeofizik Yüksek Mühendisi</t>
  </si>
  <si>
    <t>İnşaat Teknikeri
Jeofizik Mühendisi
⚒️🇹🇷</t>
  </si>
  <si>
    <t>Jeofizik Profesörü, Deprembilim uzmanı, 24. Dönem (2011-2015) CHP İstanbul Milletvekili, 
e mail: halukeyidogan@yahoo.com.tr</t>
  </si>
  <si>
    <t>Karadeniz Teknik Üniversitesi 
Jeofizik Mühendisi 
Karadeniz Jeofizik Etüd Merkezi
Trabzon-Erzincan
Günün adamıyla değil, gönül adamıyla...</t>
  </si>
  <si>
    <t>Edeple gelen lütufla gider...</t>
  </si>
  <si>
    <t>İstanbul-Maltepe</t>
  </si>
  <si>
    <t>Özgür ve duru bir düşünce sağlıklı ve edepli, bilgiyi öncelleyen insanlara evet</t>
  </si>
  <si>
    <t>Journalist</t>
  </si>
  <si>
    <t>Bakalım ne kopuyor buralarda ;)</t>
  </si>
  <si>
    <t>🇹🇷Ülkeme aşık, Atatürk,💗GS💛
🏢İnşaat sekt.</t>
  </si>
  <si>
    <t># R T E 🇹🇷 MÜZEHHİB 🎨
KEDİ DELİSİ 🐱🐾PAMUK🐱🐾MİNİK😻🐾BONCUK🐾😻 DM✋❎</t>
  </si>
  <si>
    <t>TBE</t>
  </si>
  <si>
    <t>Radyo programcısı. Hafta içi her gün Zekirdek (16.00-18.00) ve Matrax (22.00-01.00) ile Kafa Radyo’da. İletişim: zeki@zekirdek.com</t>
  </si>
  <si>
    <t>GALATASARAY// Başkent Üniversitesi 📍İstanbul</t>
  </si>
  <si>
    <t>Ağla Veyselim ağla, 
Ağla Pir Sultan Abdal ağla, 
Neler oluyor bak yurdunda..</t>
  </si>
  <si>
    <t>F=G(M1.M2)/R^2</t>
  </si>
  <si>
    <t>Kıvırcık kafali, metal dinler, doğasever, agnostik ate, jeofizik mühendisi, yüksek lisans öğrencisi (Ankara Üniversitesi) ~AÜ-JFM~ #salda</t>
  </si>
  <si>
    <t>Beşiktaş, çArşı, Rap, Hiphop</t>
  </si>
  <si>
    <t>I make things with computers. CTO at @joinunion. Gamer. Musician in another life.</t>
  </si>
  <si>
    <t>Apolitical-f__k society-Beşiktaş🦅-freelance film editor. Retweets are just retweets, a retweet does not mean I agree or disagree</t>
  </si>
  <si>
    <t>lililand ✨</t>
  </si>
  <si>
    <t>vurucu tim</t>
  </si>
  <si>
    <t>Kalpler ancak Allah'ı anmakla huzur bulur.</t>
  </si>
  <si>
    <t>https://t.co/BzvZQzICdj https://t.co/d8OQayPhoy https://t.co/gUrnk6Mi5S</t>
  </si>
  <si>
    <t>Gezegenin Nöbetçi Emlak Editörü TÜRKİYE'NİN İLK VE TEK EMLAK HABER SİTESİ https://t.co/aDfCA7x1fo 
https://t.co/7lyPDW0JUh</t>
  </si>
  <si>
    <t>Gazeteci, yazar, emlak analisti ve teorisyeni. İnternet yayıncısı.</t>
  </si>
  <si>
    <t>Resmi Twitter hesabıdır. Reklam için DM</t>
  </si>
  <si>
    <t>Ötekileştirilen taraftayım..</t>
  </si>
  <si>
    <t>Hiçbir siyasi partiye üye değilim. Dürüst ve Vatansever insanlara destek veririm. Hak ve hukukun üstünlüğü ile bir oluruz.
Baki olan VATAN ve BAYRAK tır.</t>
  </si>
  <si>
    <t>Trust me! I am an 'Engineer'.</t>
  </si>
  <si>
    <t>**Doğruların Adresi** --aktifhaber.com'un resmi twitter hesabıdır--
https://t.co/B692Ba6yPV
https://t.co/N5Z5mIeveL</t>
  </si>
  <si>
    <t>Elektrotek Yazılım Otomasyon</t>
  </si>
  <si>
    <t>🌙 Hilal'in altında bir olalım.Çok kalabalık olacağız göreceksiniz🌟
Azgın dalgalara direnen insanlığın son adası 🌊cCc🌊</t>
  </si>
  <si>
    <t>Reklam için DM 📩</t>
  </si>
  <si>
    <t>Kavuşmalarımız ağır aksak, ayrılıklarımız koşar adım..</t>
  </si>
  <si>
    <t>Sᵒᶰˢᵘᶻᵃ ᵏᵃᵈᵃʳ ᶤᶻ'ᶤᶰᵈᵉʸᶤᶻ 🇹🇷 #ATATÜRK https://t.co/RhKFnDY8RQ</t>
  </si>
  <si>
    <t>TC /Atatürk'cü hümanist,insan ve hayvan haklari savunucusu sosyal demokrat,bilimin aydinligina inanmis laik sekuler bir insan.</t>
  </si>
  <si>
    <t>Gazeteci  /  Journalist</t>
  </si>
  <si>
    <t>New future</t>
  </si>
  <si>
    <t>HAK AŞIĞI ALLAH KULU METİN...</t>
  </si>
  <si>
    <t>☘️hayata dair ne varsa☘️</t>
  </si>
  <si>
    <t>Gazeteci.</t>
  </si>
  <si>
    <t>NERDE KALMIŞTIK ?????</t>
  </si>
  <si>
    <t>KIZILELMA</t>
  </si>
  <si>
    <t>Bize her yer RTE...Allah yar ve yardımcın olsun Reis...#BizÖlümüneÖlümüne  #AkEkip 
Servet abi dalın diyor/👊
İyi ki varsın Eren..</t>
  </si>
  <si>
    <t>օkմղsմղ ժíվҽ ժҽğíl, ժօkմղsմղ ժíվҽ վαzıվօɾմต...
GRUP❌DM❌</t>
  </si>
  <si>
    <t>AKŞAM GAZETESİ</t>
  </si>
  <si>
    <t>trabzonlu Türk'üm Doğruyum Çalışkan'ım Laik değilim Laik değil benim ATAM</t>
  </si>
  <si>
    <t>Milliyetçi ,ülkücü , vatansever, %100 #Osmanlı
Ana mini hesap : @saralll61</t>
  </si>
  <si>
    <t>Yanıltıcı olmayan, son dakika haberleri.
https://t.co/yPpxhwO1k5
https://t.co/ATVSaKj5yi</t>
  </si>
  <si>
    <t>İzmirli</t>
  </si>
  <si>
    <t>“Bir, iki, üç, çok...Eski bir kabilede, insanlar üçe kadar sayar, sonrasına çok derlermiş. Bana her şey çok görünüyor.” Burhan Sönmez, Labirent</t>
  </si>
  <si>
    <t>Nokta kadar menfât için virgül gibi eğilmektense 
ünlem gibi DİK dur</t>
  </si>
  <si>
    <t>Atatürk-Galatasaray-İstanbul Hukuk</t>
  </si>
  <si>
    <t>....
....
....</t>
  </si>
  <si>
    <t>Sukutu hayal</t>
  </si>
  <si>
    <t>Yapmaya çalıştığımız şey günlük hengamenin peşinde koşmak değil, gün gün interaktif bir "Twitter gazetesi" inşa etmek...</t>
  </si>
  <si>
    <t>En uygun teklifi, en kısa zamanda, en kaliteli hizmet ile almak. https://t.co/Joe8qwK56V 
+(90)216 441 94 14 
+(90)216 442 12 42   info@zeytinsigorta.com.tr</t>
  </si>
  <si>
    <t>Prof. Dr.
Istanbul University Faculty of Communication
PR journalism public Diplomacy political Communication
Former general secretary of the Press Council</t>
  </si>
  <si>
    <t>ATATÜRKÇÜ,CUMHURİYET SEVDALISI</t>
  </si>
  <si>
    <t>~Etkin Etkileşim İçin TwiTHaNe~
~TwiTHaNe Genel Başkan Yardımcısı~      
                                              @Mrv_KhrMn1‼️
#TwiTHaNe</t>
  </si>
  <si>
    <t>Çanakkale</t>
  </si>
  <si>
    <t>FENERBAHCELI ATATURKCU ANTI6S</t>
  </si>
  <si>
    <t>Vatan sevdalısı, Demokrasi aşığı</t>
  </si>
  <si>
    <t>Adaleti bilenin siyasete ihtiyacı yoktur.</t>
  </si>
  <si>
    <t>Allah büyüktür,ben küçücüğüm</t>
  </si>
  <si>
    <t>istanbul</t>
  </si>
  <si>
    <t>Umut hiç bitmeyen bahar mevsimidir 🎈🐾🌿🌸 Child development</t>
  </si>
  <si>
    <t>اللهم لا تخرجنا من الدنيا إلا معالشهادة والأمان</t>
  </si>
  <si>
    <t>İnşaat</t>
  </si>
  <si>
    <t>We’re slowly learning that fact. And we’re very, very pissed...</t>
  </si>
  <si>
    <t>Şucu, bucu, ocu değilim.Geçmişimi şekillendiren, geleceğime yön veren, sadece Mustafa Kemal ATATÜRK'ün ilke ve inkılaplarıdır.. Hepsi bu kadar, teşekkür ederim.</t>
  </si>
  <si>
    <t>Şehir Plancısı/Kentsel Dönüşüm ve Lisanslı Gayrimenkul Değerleme Uzmanı</t>
  </si>
  <si>
    <t>Tüm çabamız daha iyi, daha güzel,daha özgür, bir Türkiye için</t>
  </si>
  <si>
    <t>Ailem</t>
  </si>
  <si>
    <t>Andına bağlı askerlik yeminine sadık Atatürk sevdalısı 🇹🇷Türk oğlu Türk🇹🇷🦁👑 Galatasaray aşığı💛❤☆☆☆☆☆💛❤ #BalboaTim #BilboaTim</t>
  </si>
  <si>
    <t>🇹🇷🇹🇷Türkiye🇹🇷🇹🇷
Lafta değil,
Ne Mutlu Türküm Diyene...
Vatan Sana Canım Feda...
                      ❤💙Trabzonspor❤💙</t>
  </si>
  <si>
    <t>💛Bugün birinin gülümseme sebebi ol lütfen❤</t>
  </si>
  <si>
    <t>Madem Ölüm Tek Bir Defa Gelecek
O'da Neden ALLAH İçin Olmasın</t>
  </si>
  <si>
    <t>TEK LİDERIM Gazi Mustafa Kemal ATATÜRK dür</t>
  </si>
  <si>
    <t>みてるだけ。</t>
  </si>
  <si>
    <t>Gencer Mühendislik /Jeofizik Mühendisi
https://t.co/HT783SwMqn</t>
  </si>
  <si>
    <t>Aliş harikalar diyarında🐰🍭</t>
  </si>
  <si>
    <t>T.C. İçişleri Bakanlığı Afet ve Acil Durum Yönetimi Başkanlığı, #Deprem Dairesi Başkanlığı, (Kişisel Hesaptır)</t>
  </si>
  <si>
    <t>Türkiye Cumhuriyeti İçişleri Bakanı | Instagram: suleyman_soylu | Facebook: suleymansoylu</t>
  </si>
  <si>
    <t>#MİLLETİNADAMI #MİLLETİNBAŞKANI #RTE #TürkiyeCumhuriyeti #Cumhurbaşkanı | President of Turkey (Destek Hesabıdır) #baskanerdogan</t>
  </si>
  <si>
    <t>T.C. Hazine ve Maliye Bakanı / Minister of Treasury and Finance https://t.co/lPEknQix5H</t>
  </si>
  <si>
    <t>öğrenmek</t>
  </si>
  <si>
    <t>Ak Parti Sincan Kadinkollari yönetim kurulu üyesi</t>
  </si>
  <si>
    <t>Herşey aslına rücû edecektir, İşin özü ilkel(orjinal) olmaktır, çünkü modernite makyajdır.
Hasan AYCIN ustaya selam olsun</t>
  </si>
  <si>
    <t>Darülfünun
ex-banker
ex-trader
Director of Finance and Treasury
Ebu Muhammed Mustafa</t>
  </si>
  <si>
    <t>Sadece doğrular....🌲🌳🐝🕊🐾🐈🐜🦌🐞🐦🍀📚🌏</t>
  </si>
  <si>
    <t>UPS 
Fenerbahçe
Atatürk</t>
  </si>
  <si>
    <t>İpekyolu Stratejik Araştırmalar Merkezi Başkanı / Gazeteci / Ülke Tv/ Türksoy’la İpekyolu Programı #TÜRKSOY #İpekyoluDergisi #İPAR</t>
  </si>
  <si>
    <t>hassasım ve doğuştan ATATÜRKÇÜYÜM
@E_L_E_L_E</t>
  </si>
  <si>
    <t>Emekli</t>
  </si>
  <si>
    <t>Korktukca tutsak, umut ettikce ozgursun.                                                   Her Allah diyeni evliya zannetmeyin.</t>
  </si>
  <si>
    <t>... #TürkiyeCumhuriyetiVatandaşı ...
Benim ben DeliyimKiBen... @GamzeGulhan</t>
  </si>
  <si>
    <t>Sade vatandaş</t>
  </si>
  <si>
    <t>yazılım mühendisi. (PHP, C#,JAVA,PYTHON konularında yardım edilir)</t>
  </si>
  <si>
    <t>Bir yıldız vardır kanından yadigar, bir de hilal. 
Unutma çocuk, sadece bir cadde adı değildir İSTİKLAL!!!</t>
  </si>
  <si>
    <t>aktifim 28</t>
  </si>
  <si>
    <t>Karanlıkta güneşi arayanlardan. 
Hesap geri geldi.
yedek hsp.🐾⚓ 
@myz_zfr65</t>
  </si>
  <si>
    <t>Türkiye'nin ve Dünya'nın en kaliteli #MagazinGazetesi, Yıldızlar, Sanatçılar, Artistler, Sporcular ilgili en kaliteli magazin haberleri #CumCuma'da!</t>
  </si>
  <si>
    <t>♠️engineer</t>
  </si>
  <si>
    <t>Çᴀᴋᴀʟʟᴀʀıɴ ʜᴜ̈ᴋᴍᴜ̈ ᴋᴜʀᴛ ᴀʏᴀğᴀ ᴋᴀʟᴋᴀɴᴀ Kᴀᴅᴀʀᴅıʀ. Tᴜ̈ʀᴋ ᴏʟᴍᴀᴋ ᴢᴏʀᴅᴜʀ.. Çᴜ̈ɴᴋᴜ̈.﹗Dᴜ̈ɴʏᴀ ɪʟᴇ sᴀᴠᴀşıʀsıɴ.. @Hakikat_Ha</t>
  </si>
  <si>
    <t>İstanbul Büyükşehir Belediyesi</t>
  </si>
  <si>
    <t>Denizli, Türkiye</t>
  </si>
  <si>
    <t>Türkiye</t>
  </si>
  <si>
    <t>Istanbul</t>
  </si>
  <si>
    <t>betül|thetruthuntold</t>
  </si>
  <si>
    <t>Moon</t>
  </si>
  <si>
    <t>İstanbul</t>
  </si>
  <si>
    <t>ankara</t>
  </si>
  <si>
    <t>Ankara, Türkiye</t>
  </si>
  <si>
    <t>İSTANBUL</t>
  </si>
  <si>
    <t>Izmir-Türkiye</t>
  </si>
  <si>
    <t>George Mason, VA</t>
  </si>
  <si>
    <t>Fatih, İstanbul</t>
  </si>
  <si>
    <t>Anywhere</t>
  </si>
  <si>
    <t>teşvikiye</t>
  </si>
  <si>
    <t>Beylikdüzü, İstanbul</t>
  </si>
  <si>
    <t>Bağcılar, İstanbul</t>
  </si>
  <si>
    <t>Fox Tv</t>
  </si>
  <si>
    <t>SAMSUN</t>
  </si>
  <si>
    <t>İzmir, Türkiye</t>
  </si>
  <si>
    <t>İstanbul, Türkiye</t>
  </si>
  <si>
    <t>Atatürkün askeriyim</t>
  </si>
  <si>
    <t>Güney Kutbu</t>
  </si>
  <si>
    <t>The world is bigger than five</t>
  </si>
  <si>
    <t xml:space="preserve">istanbul </t>
  </si>
  <si>
    <t>Konya, Türkiye</t>
  </si>
  <si>
    <t>İzmir</t>
  </si>
  <si>
    <t>Demre/ANTALYA</t>
  </si>
  <si>
    <t>Adapazarı, Sakarya</t>
  </si>
  <si>
    <t>world end</t>
  </si>
  <si>
    <t>Parody Account</t>
  </si>
  <si>
    <t>Mersin, Türkiye</t>
  </si>
  <si>
    <t>Manisa, Türkiye</t>
  </si>
  <si>
    <t>🌏</t>
  </si>
  <si>
    <t>istanbul / Türkiye</t>
  </si>
  <si>
    <t>antalya</t>
  </si>
  <si>
    <t>Trabzon, Türkiye</t>
  </si>
  <si>
    <t>isâr</t>
  </si>
  <si>
    <t>İstanbul / Türkiye</t>
  </si>
  <si>
    <t>Istanbul, Turkey</t>
  </si>
  <si>
    <t>Minneapolis, USA</t>
  </si>
  <si>
    <t>Kahramanmaraş, Türkiye</t>
  </si>
  <si>
    <t>North Holland, The Netherlands</t>
  </si>
  <si>
    <t xml:space="preserve">Vicdan </t>
  </si>
  <si>
    <t>İSTANBUL &amp; GAZİANTEP</t>
  </si>
  <si>
    <t>Hatay, Türkiye</t>
  </si>
  <si>
    <t>Turkey</t>
  </si>
  <si>
    <t>Herhangi Bir Yer</t>
  </si>
  <si>
    <t>⚰</t>
  </si>
  <si>
    <t>Samsun, Türkiye</t>
  </si>
  <si>
    <t>Eskişehir, Türkiye</t>
  </si>
  <si>
    <t>Ankara</t>
  </si>
  <si>
    <t>Muğla Merkez, Muğla</t>
  </si>
  <si>
    <t>Washington, DC, Ankara</t>
  </si>
  <si>
    <t>Wentorf bei Hamburg, Deutschland</t>
  </si>
  <si>
    <t>San Bruno, CA</t>
  </si>
  <si>
    <t>Bremerhaven, Deutschland</t>
  </si>
  <si>
    <t>çeşme</t>
  </si>
  <si>
    <t>RENGİN TEK #HAYIR</t>
  </si>
  <si>
    <t xml:space="preserve">Adana /Erzurum </t>
  </si>
  <si>
    <t>Mekke</t>
  </si>
  <si>
    <t>Beşiktaş, İstanbul</t>
  </si>
  <si>
    <t>Sakarya, Türkiye</t>
  </si>
  <si>
    <t>Kasımpaşalı</t>
  </si>
  <si>
    <t>adapazarı</t>
  </si>
  <si>
    <t>bursa</t>
  </si>
  <si>
    <t>Narnia</t>
  </si>
  <si>
    <t>Erenköy, İstanbul</t>
  </si>
  <si>
    <t>Zimbabwe</t>
  </si>
  <si>
    <t>Gaziantep</t>
  </si>
  <si>
    <t>Erzurum</t>
  </si>
  <si>
    <t>Allah'ın Kulu</t>
  </si>
  <si>
    <t>Muğla, Yalova, Türkiye</t>
  </si>
  <si>
    <t>Highgate London</t>
  </si>
  <si>
    <t>Bodrum, Türkiye</t>
  </si>
  <si>
    <t>Manavgat, Antalya</t>
  </si>
  <si>
    <t>parody account</t>
  </si>
  <si>
    <t xml:space="preserve">İstanbul'un içinden  </t>
  </si>
  <si>
    <t>Amsterdam, The Netherlands</t>
  </si>
  <si>
    <t>Deutschland</t>
  </si>
  <si>
    <t>Istanbul-Turkey</t>
  </si>
  <si>
    <t>OL DEDİĞİ YERDEYİZ</t>
  </si>
  <si>
    <t>Esenler Başakşehir, İstanbul</t>
  </si>
  <si>
    <t>trabzon-ordu</t>
  </si>
  <si>
    <t>turkey</t>
  </si>
  <si>
    <t>İzmir Turkey</t>
  </si>
  <si>
    <t>istanbul - TURKEY</t>
  </si>
  <si>
    <t xml:space="preserve">İstanbul </t>
  </si>
  <si>
    <t>Türki</t>
  </si>
  <si>
    <t>Bursa, Türkiye</t>
  </si>
  <si>
    <t xml:space="preserve">Tibidaboo mountains </t>
  </si>
  <si>
    <t xml:space="preserve">kızılova </t>
  </si>
  <si>
    <t xml:space="preserve">  08 Hopa</t>
  </si>
  <si>
    <t>Zonguldak, Türkiye</t>
  </si>
  <si>
    <t>balıkesir</t>
  </si>
  <si>
    <t>Mugla</t>
  </si>
  <si>
    <t>Akhisar, Türkiye</t>
  </si>
  <si>
    <t>sakarya</t>
  </si>
  <si>
    <t>BEŞİKTAŞ  🦅❤️🦅</t>
  </si>
  <si>
    <t>Finland</t>
  </si>
  <si>
    <t>ISTANBUL</t>
  </si>
  <si>
    <t>Avcılar, İstanbul</t>
  </si>
  <si>
    <t>Kars, Türkiye</t>
  </si>
  <si>
    <t>Cumhuriyet, Kulu</t>
  </si>
  <si>
    <t xml:space="preserve">somewhere </t>
  </si>
  <si>
    <t>Istanbul/Turkey</t>
  </si>
  <si>
    <t>Zeytinburnu, İstanbul</t>
  </si>
  <si>
    <t>Şanlıurfa Merkez, Şanlıurfa</t>
  </si>
  <si>
    <t>TURKEY/İSTANBUL</t>
  </si>
  <si>
    <t>Çukurova, Adana</t>
  </si>
  <si>
    <t>Bingöl, Türkiye</t>
  </si>
  <si>
    <t>Eyüp Sultan/ İstanbul</t>
  </si>
  <si>
    <t>Aspen, CO</t>
  </si>
  <si>
    <t>Akçakoca, Türkiye</t>
  </si>
  <si>
    <t xml:space="preserve">earth </t>
  </si>
  <si>
    <t>Türkiye Cumhuriyeti</t>
  </si>
  <si>
    <t>çankaya</t>
  </si>
  <si>
    <t>Şahinbey, Gaziantep</t>
  </si>
  <si>
    <t>uk</t>
  </si>
  <si>
    <t>Bursa - İstanbul</t>
  </si>
  <si>
    <t>Muratpaşa, Antalya</t>
  </si>
  <si>
    <t xml:space="preserve">"insan, halifedir" </t>
  </si>
  <si>
    <t>Balıkesir Merkez, Balıkesir</t>
  </si>
  <si>
    <t xml:space="preserve">Cihadiye Sarıçam </t>
  </si>
  <si>
    <t>Edirne, Türkiye</t>
  </si>
  <si>
    <t>Kartal, İstanbul</t>
  </si>
  <si>
    <t>TC Hem de gururla.</t>
  </si>
  <si>
    <t>Tokat, Türkiye</t>
  </si>
  <si>
    <t>München, Bayern</t>
  </si>
  <si>
    <t>Ataşehir, İstanbul</t>
  </si>
  <si>
    <t>Küçükçekmece, İstanbul</t>
  </si>
  <si>
    <t>Twıtter HD</t>
  </si>
  <si>
    <t>Tervuren, België</t>
  </si>
  <si>
    <t>Dünyalı: Bize Her yer Trabzon</t>
  </si>
  <si>
    <t>Cuba</t>
  </si>
  <si>
    <t>Fas</t>
  </si>
  <si>
    <t>New York, USA</t>
  </si>
  <si>
    <t>İstanbul, Turkey</t>
  </si>
  <si>
    <t>Germany</t>
  </si>
  <si>
    <t>DM Yok 🚫</t>
  </si>
  <si>
    <t>Trabzon</t>
  </si>
  <si>
    <t>Moscow</t>
  </si>
  <si>
    <t>Berlin, Deutschland</t>
  </si>
  <si>
    <t>Bostonia, CA</t>
  </si>
  <si>
    <t>Antalya, Türkiye</t>
  </si>
  <si>
    <t>Utopikya</t>
  </si>
  <si>
    <t>Meritocracy</t>
  </si>
  <si>
    <t>Üsküdar, İstanbul</t>
  </si>
  <si>
    <t>İstanbul🇹🇷</t>
  </si>
  <si>
    <t>Twiter</t>
  </si>
  <si>
    <t>Toronto, Ontario</t>
  </si>
  <si>
    <t>türkiye</t>
  </si>
  <si>
    <t>Kyrgyzstan</t>
  </si>
  <si>
    <t>kanada</t>
  </si>
  <si>
    <t>Ankara- İstanbul</t>
  </si>
  <si>
    <t>Ankara,Yozgat</t>
  </si>
  <si>
    <t>Türkiye'nin Gaziantep'inden</t>
  </si>
  <si>
    <t>Türkiye / İzmir</t>
  </si>
  <si>
    <t>Başakşehir, İstanbul</t>
  </si>
  <si>
    <t>istanbul - turkey</t>
  </si>
  <si>
    <t>Turkistan</t>
  </si>
  <si>
    <t>cehennemin dibi</t>
  </si>
  <si>
    <t>Şişli, İstanbul</t>
  </si>
  <si>
    <t>Yahyalı, Kayseri</t>
  </si>
  <si>
    <t>KONYA</t>
  </si>
  <si>
    <t>Van, Türkiye</t>
  </si>
  <si>
    <t xml:space="preserve">Selanik - Beşiktaş </t>
  </si>
  <si>
    <t>Türkiye Turkey</t>
  </si>
  <si>
    <t>Isparta, Türkiye</t>
  </si>
  <si>
    <t>Türkiye İstanbul</t>
  </si>
  <si>
    <t>Çanakkale - Türkiye</t>
  </si>
  <si>
    <t>HerYer</t>
  </si>
  <si>
    <t>Konak, İzmir</t>
  </si>
  <si>
    <t>İngiltere</t>
  </si>
  <si>
    <t xml:space="preserve">Dünya </t>
  </si>
  <si>
    <t>Ankara - Turkey</t>
  </si>
  <si>
    <t>Sweden</t>
  </si>
  <si>
    <t xml:space="preserve">istanbul - çorlu </t>
  </si>
  <si>
    <t>İstanbul/Güngören</t>
  </si>
  <si>
    <t>Sultanbeyli, İstanbul</t>
  </si>
  <si>
    <t>Bursa</t>
  </si>
  <si>
    <t>İnegöl, Türkiye</t>
  </si>
  <si>
    <t>Nederland, TX</t>
  </si>
  <si>
    <t>Türkey</t>
  </si>
  <si>
    <t>Konya / Türkiye</t>
  </si>
  <si>
    <t>Sinop</t>
  </si>
  <si>
    <t>Manhattan, NY</t>
  </si>
  <si>
    <t>Türkiye - Ankara</t>
  </si>
  <si>
    <t>Ankara, Turkey</t>
  </si>
  <si>
    <t>Milas, Muğla</t>
  </si>
  <si>
    <t>🌍</t>
  </si>
  <si>
    <t>Çayeli, Rize</t>
  </si>
  <si>
    <t>ıstanbul.kadıkôy</t>
  </si>
  <si>
    <t>Almanya</t>
  </si>
  <si>
    <t>Paris, France</t>
  </si>
  <si>
    <t>Çanakkale, Türkiye</t>
  </si>
  <si>
    <t xml:space="preserve"> İletişim: DM</t>
  </si>
  <si>
    <t>PortakalLobisi</t>
  </si>
  <si>
    <t>Adana, Türkiye</t>
  </si>
  <si>
    <t>anywhere around the world</t>
  </si>
  <si>
    <t>Istanbul-TURKEY</t>
  </si>
  <si>
    <t>BELÇİKA BRÜSSEL</t>
  </si>
  <si>
    <t>ANTALYA</t>
  </si>
  <si>
    <t>Gaziosmanpaşa, İstanbul</t>
  </si>
  <si>
    <t>Denizli Merkez, Denizli</t>
  </si>
  <si>
    <t xml:space="preserve">Mersin, Tekirdağ MÜHENDİS </t>
  </si>
  <si>
    <t>Erzurum, Türkiye</t>
  </si>
  <si>
    <t>Lyon, France</t>
  </si>
  <si>
    <t>Adana</t>
  </si>
  <si>
    <t>ADANA</t>
  </si>
  <si>
    <t>Cide, Türkiye</t>
  </si>
  <si>
    <t>İstanbul / Marmaris / Gökova</t>
  </si>
  <si>
    <t>Çekmeköy, İstanbul</t>
  </si>
  <si>
    <t>türkiye/istanbul</t>
  </si>
  <si>
    <t xml:space="preserve">İzmir  #GÖZGÖZ  </t>
  </si>
  <si>
    <t>France</t>
  </si>
  <si>
    <t>İstanbul - Üsküdar / Erzurum</t>
  </si>
  <si>
    <t>El Karameh Stalingrad Hanoi</t>
  </si>
  <si>
    <t>Canada</t>
  </si>
  <si>
    <t>busıness</t>
  </si>
  <si>
    <t>Kayseri, Türkiye</t>
  </si>
  <si>
    <t>Rasyonelizm diyorum...</t>
  </si>
  <si>
    <t>Rıza makamı</t>
  </si>
  <si>
    <t>Neverland</t>
  </si>
  <si>
    <t>Zeytinlik Kyrenia</t>
  </si>
  <si>
    <t>gemlik bursa turkiye</t>
  </si>
  <si>
    <t>ayvalık</t>
  </si>
  <si>
    <t>Çerkezköy, Türkiye</t>
  </si>
  <si>
    <t>Malatya, Türkiye</t>
  </si>
  <si>
    <t>Tekirdağ</t>
  </si>
  <si>
    <t>Nordrhein-Westfalen, Deutschla</t>
  </si>
  <si>
    <t>CEYHAN ADANA TÜRKİYE</t>
  </si>
  <si>
    <t>ATATÜRK'ÜN İZİNDE</t>
  </si>
  <si>
    <t>Avcılar Merkez  Yerel</t>
  </si>
  <si>
    <t>Aargau, Switzerland</t>
  </si>
  <si>
    <t>SONSUZA KADAR ATATÜRKÇÜ.</t>
  </si>
  <si>
    <t>Ulus, İstanbul</t>
  </si>
  <si>
    <t>Körfez, Kocaeli</t>
  </si>
  <si>
    <t>BİZE HERYER TRABZON</t>
  </si>
  <si>
    <t>Güneşli, İstanbul</t>
  </si>
  <si>
    <t>Rusya</t>
  </si>
  <si>
    <t>With Maoule</t>
  </si>
  <si>
    <t>GOT7 | JJ PROJECT | JUS2</t>
  </si>
  <si>
    <t xml:space="preserve">TÜRKİYE CUMHURİYETİ </t>
  </si>
  <si>
    <t>Bulgaristan</t>
  </si>
  <si>
    <t>Bornova, İzmir</t>
  </si>
  <si>
    <t>Palo Alto - İstanbul- Memleket</t>
  </si>
  <si>
    <t>Sivas, Türkiye</t>
  </si>
  <si>
    <t>Bremen, Deutschland</t>
  </si>
  <si>
    <t>Alanya, Türkiye</t>
  </si>
  <si>
    <t>Sakarya</t>
  </si>
  <si>
    <t>istanbul türkiye (gaziantepli)</t>
  </si>
  <si>
    <t xml:space="preserve">Coğrafya, kader. </t>
  </si>
  <si>
    <t>Oldurulen kadinlar anitsayac</t>
  </si>
  <si>
    <t>Beni Takip et doğru yoldasin</t>
  </si>
  <si>
    <t>Kadıköy, İstanbul</t>
  </si>
  <si>
    <t>#NL #FB #ANTIFETO</t>
  </si>
  <si>
    <t>Antalya</t>
  </si>
  <si>
    <t>Dünya</t>
  </si>
  <si>
    <t>Mars</t>
  </si>
  <si>
    <t>Köyceğiz, Muğla</t>
  </si>
  <si>
    <t>🐈</t>
  </si>
  <si>
    <t>TURKIYE-ANTALYA</t>
  </si>
  <si>
    <t>Zara, Sivas</t>
  </si>
  <si>
    <t>Parc des Princes, Paris</t>
  </si>
  <si>
    <t>konya tepekent</t>
  </si>
  <si>
    <t>uzayda</t>
  </si>
  <si>
    <t>Mudanya</t>
  </si>
  <si>
    <t>Kolektif kabalık, keşke İzmir.</t>
  </si>
  <si>
    <t>İSTANBUL/TURKEY</t>
  </si>
  <si>
    <t>istanbul-kıbrıs</t>
  </si>
  <si>
    <t>Umut</t>
  </si>
  <si>
    <t>Datça Muğla</t>
  </si>
  <si>
    <t>Istanbul/TR | OrangeCounty/CA</t>
  </si>
  <si>
    <t>Yeryüzü :)</t>
  </si>
  <si>
    <t>Tūrkiye</t>
  </si>
  <si>
    <t>Kocaeli, Türkiye</t>
  </si>
  <si>
    <t>Istanbul TURKEY</t>
  </si>
  <si>
    <t>Karşıyaka</t>
  </si>
  <si>
    <t>Japonya</t>
  </si>
  <si>
    <t>mississipi</t>
  </si>
  <si>
    <t>Istanbul-Türkiye</t>
  </si>
  <si>
    <t>Fenerbahçe Kadıköy Atamın izinde</t>
  </si>
  <si>
    <t xml:space="preserve">İSTANBUL TÜRKİYE </t>
  </si>
  <si>
    <t xml:space="preserve">ISTANBUL </t>
  </si>
  <si>
    <t>Mersin</t>
  </si>
  <si>
    <t>#EvladıOsmanlı / izmir</t>
  </si>
  <si>
    <t>adana</t>
  </si>
  <si>
    <t>Uranüs</t>
  </si>
  <si>
    <t>Twıtter UP</t>
  </si>
  <si>
    <t>London, England</t>
  </si>
  <si>
    <t>Beylikdüzü, Türkiye</t>
  </si>
  <si>
    <t>🇹🇷[MİLLİ İRADE]🇹🇷☝️🤘🇹🇷</t>
  </si>
  <si>
    <t>Trapezus</t>
  </si>
  <si>
    <t>TÜRKİYE</t>
  </si>
  <si>
    <t>Diyarbakır</t>
  </si>
  <si>
    <t>beşiktaş</t>
  </si>
  <si>
    <t>Çorlu, Türkiye</t>
  </si>
  <si>
    <t>Eyüp, İstanbul</t>
  </si>
  <si>
    <t>Bitlis, Türkiye</t>
  </si>
  <si>
    <t>Fethiye, Türkiye</t>
  </si>
  <si>
    <t>Altıntepe, İstanbul</t>
  </si>
  <si>
    <t>Kiribati</t>
  </si>
  <si>
    <t>Türkiye Ankara</t>
  </si>
  <si>
    <t>Güngören, İstanbul</t>
  </si>
  <si>
    <t>Adapazarı</t>
  </si>
  <si>
    <t>#Türkiye Cumhuriyeti</t>
  </si>
  <si>
    <t>Gaziantep, Türkiye</t>
  </si>
  <si>
    <t>İstanbul, Büyük Türkiye</t>
  </si>
  <si>
    <t>Manchester</t>
  </si>
  <si>
    <t>kocaeli</t>
  </si>
  <si>
    <t xml:space="preserve">Adana Ankara </t>
  </si>
  <si>
    <t>Georgia</t>
  </si>
  <si>
    <t xml:space="preserve">Antalya Kemer aslanbucak </t>
  </si>
  <si>
    <t>http://odatv.com/yazar/cemsay</t>
  </si>
  <si>
    <t>Istanbul,Turkey</t>
  </si>
  <si>
    <t xml:space="preserve">Yalova </t>
  </si>
  <si>
    <t>enez avcılar istanbul</t>
  </si>
  <si>
    <t>Diyarbakır, Türkiye</t>
  </si>
  <si>
    <t>İnsanlık Onuru Faşizmi Yenecek</t>
  </si>
  <si>
    <t>İzmit, Kocaeli</t>
  </si>
  <si>
    <t>Burhaniye, Balıkesir Türkiye</t>
  </si>
  <si>
    <t>Turkiye</t>
  </si>
  <si>
    <t>Manisa</t>
  </si>
  <si>
    <t>le petit prince</t>
  </si>
  <si>
    <t>İZMİR</t>
  </si>
  <si>
    <t>Maltepe, İstanbul</t>
  </si>
  <si>
    <t>batman</t>
  </si>
  <si>
    <t>gunlerinkopugu.home.blog</t>
  </si>
  <si>
    <t>Boş işler müdürü..</t>
  </si>
  <si>
    <t>avcılar</t>
  </si>
  <si>
    <t>Dönülmez akşamın ufkundayım...</t>
  </si>
  <si>
    <t>Semt</t>
  </si>
  <si>
    <t>Türkeli İstanbul Kadıköy</t>
  </si>
  <si>
    <t>Türkiye 🇹🇷🇹🇷🇹🇷</t>
  </si>
  <si>
    <t>Karaman</t>
  </si>
  <si>
    <t>turkey/ist.</t>
  </si>
  <si>
    <t>Dörtyol, Hatay</t>
  </si>
  <si>
    <t xml:space="preserve">Adıyaman Kahta Menzil </t>
  </si>
  <si>
    <t>Isparta Merkez, Isparta</t>
  </si>
  <si>
    <t>Brussel, België</t>
  </si>
  <si>
    <t>İznik, Türkiye</t>
  </si>
  <si>
    <t xml:space="preserve">İSTANBUL - TÜRKİYE </t>
  </si>
  <si>
    <t>TRABZON</t>
  </si>
  <si>
    <t>Ankara, TURKEY</t>
  </si>
  <si>
    <t>İstanbul/Türkiye</t>
  </si>
  <si>
    <t>Venüs</t>
  </si>
  <si>
    <t>balıkesir_istanbul_konya</t>
  </si>
  <si>
    <t>26-34</t>
  </si>
  <si>
    <t>Rize, Türkiye</t>
  </si>
  <si>
    <t>merkezinde</t>
  </si>
  <si>
    <t>Gebze, Türkiye</t>
  </si>
  <si>
    <t>www.emlakkulisi.com</t>
  </si>
  <si>
    <t>Hamburg, Deutschland</t>
  </si>
  <si>
    <t>Florida, USA</t>
  </si>
  <si>
    <t>France/Maisons-Laffitte</t>
  </si>
  <si>
    <t>Başka bir twitter hesabım yok</t>
  </si>
  <si>
    <t>Izmir/Turkey</t>
  </si>
  <si>
    <t>İstanbul, kartal  imam hatipli</t>
  </si>
  <si>
    <t>Nazilli, Türkiye</t>
  </si>
  <si>
    <t xml:space="preserve">Maltepe, Bağdat cad. Istanbul </t>
  </si>
  <si>
    <t>istanbul, turkey</t>
  </si>
  <si>
    <t xml:space="preserve"> Türkiye</t>
  </si>
  <si>
    <t>Sözün namerde kaldığı yerde.</t>
  </si>
  <si>
    <t>Bağcılar</t>
  </si>
  <si>
    <t>🌴🅨🅞🅛🅒🅤7834🌴</t>
  </si>
  <si>
    <t>KaçAk Saray</t>
  </si>
  <si>
    <t>Tuzla, İstanbul</t>
  </si>
  <si>
    <t>Taksim/Beyoğlu</t>
  </si>
  <si>
    <t>istanbul/türkiye</t>
  </si>
  <si>
    <t xml:space="preserve">anne,ressam   13 mart </t>
  </si>
  <si>
    <t>じゃぱん。</t>
  </si>
  <si>
    <t>trabzon</t>
  </si>
  <si>
    <t>Sincan, Türkiye</t>
  </si>
  <si>
    <t>Karaman, Türkiye</t>
  </si>
  <si>
    <t>izmir</t>
  </si>
  <si>
    <t>mersin</t>
  </si>
  <si>
    <t>İstanbul Sancaktepe</t>
  </si>
  <si>
    <t>izmir-TÜRKİYE</t>
  </si>
  <si>
    <t>Deutschland &amp; Türkiye</t>
  </si>
  <si>
    <t>https://t.co/yGYVsUFsDE</t>
  </si>
  <si>
    <t>https://t.co/Ll0b2WqZsv</t>
  </si>
  <si>
    <t>https://t.co/UB2BZkjdWz</t>
  </si>
  <si>
    <t>https://t.co/V3lDzYlGm5</t>
  </si>
  <si>
    <t>https://t.co/u4SeHcLij1</t>
  </si>
  <si>
    <t>https://t.co/xxv3FCNSxf</t>
  </si>
  <si>
    <t>https://t.co/E6AUcjTJgb</t>
  </si>
  <si>
    <t>https://t.co/ZQktUusKUY</t>
  </si>
  <si>
    <t>https://t.co/91grZo4iqh</t>
  </si>
  <si>
    <t>https://t.co/GCIZiDjU9W</t>
  </si>
  <si>
    <t>https://t.co/pHBBs98cYO</t>
  </si>
  <si>
    <t>https://t.co/QkisptQa7h</t>
  </si>
  <si>
    <t>https://t.co/zRDAPE1O6E</t>
  </si>
  <si>
    <t>https://t.co/Pd7IWOSDF0</t>
  </si>
  <si>
    <t>https://t.co/leKeXuIyQs</t>
  </si>
  <si>
    <t>https://t.co/WF6rSUGUOe</t>
  </si>
  <si>
    <t>https://t.co/2jdeyh3ZtU</t>
  </si>
  <si>
    <t>https://t.co/QnJCbJAXgG</t>
  </si>
  <si>
    <t>https://t.co/wqKmRgarKH</t>
  </si>
  <si>
    <t>https://t.co/FI1FzbC43f</t>
  </si>
  <si>
    <t>https://t.co/5q5hyk0i3D</t>
  </si>
  <si>
    <t>https://t.co/aue3YtpWqi</t>
  </si>
  <si>
    <t>https://t.co/MujUQNXbM4</t>
  </si>
  <si>
    <t>https://t.co/2Cz27HoNqm</t>
  </si>
  <si>
    <t>https://t.co/31xqJbf98T</t>
  </si>
  <si>
    <t>https://t.co/sI66gA7zbQ</t>
  </si>
  <si>
    <t>https://t.co/Oqc5dRETso</t>
  </si>
  <si>
    <t>https://t.co/duHZyqNYJd</t>
  </si>
  <si>
    <t>http://t.co/C2vJTXrWGl</t>
  </si>
  <si>
    <t>https://t.co/YzksZhQXMV</t>
  </si>
  <si>
    <t>https://t.co/7IDoW8Ah9W</t>
  </si>
  <si>
    <t>https://t.co/nh8NoEDr2a</t>
  </si>
  <si>
    <t>https://t.co/5nomtMELS0</t>
  </si>
  <si>
    <t>https://t.co/ebjzvb6EiM</t>
  </si>
  <si>
    <t>https://t.co/RTc6AizBjU</t>
  </si>
  <si>
    <t>https://t.co/9NmgHJJ6pK</t>
  </si>
  <si>
    <t>http://t.co/8lCaodhq1D</t>
  </si>
  <si>
    <t>https://t.co/k4cHLbKt8o</t>
  </si>
  <si>
    <t>http://t.co/rcsmQKzGJZ</t>
  </si>
  <si>
    <t>https://t.co/8ZlpDI5NNm</t>
  </si>
  <si>
    <t>https://t.co/F3fLcf5sH7</t>
  </si>
  <si>
    <t>https://t.co/FKJXYaIRBe</t>
  </si>
  <si>
    <t>https://t.co/Aa7z6Keso4</t>
  </si>
  <si>
    <t>https://t.co/1q2KxkOhva</t>
  </si>
  <si>
    <t>https://t.co/wgUzTwXKF4</t>
  </si>
  <si>
    <t>https://t.co/xZHVhbSg0j</t>
  </si>
  <si>
    <t>https://t.co/WvbChFhdmC</t>
  </si>
  <si>
    <t>https://t.co/ANqAgDCWyl</t>
  </si>
  <si>
    <t>https://t.co/9APlyzOTCI</t>
  </si>
  <si>
    <t>https://t.co/8M0mtwc2X8</t>
  </si>
  <si>
    <t>https://t.co/pcBycNIzpm</t>
  </si>
  <si>
    <t>https://t.co/6Z04jmeSTs</t>
  </si>
  <si>
    <t>https://t.co/7gr55azVaW</t>
  </si>
  <si>
    <t>https://t.co/k16Fef0jJb</t>
  </si>
  <si>
    <t>https://t.co/gLPB5ktdIm</t>
  </si>
  <si>
    <t>https://t.co/UxAS2JswLT</t>
  </si>
  <si>
    <t>https://t.co/hWoAMLCiii</t>
  </si>
  <si>
    <t>https://t.co/9gBcsI1xuJ</t>
  </si>
  <si>
    <t>https://t.co/N24bhLTC9c</t>
  </si>
  <si>
    <t>https://t.co/IcuJcx3uzr</t>
  </si>
  <si>
    <t>https://t.co/YPNqFh4M6g</t>
  </si>
  <si>
    <t>https://t.co/QlBpHIBgSx</t>
  </si>
  <si>
    <t>https://t.co/TnxpauTMeH</t>
  </si>
  <si>
    <t>https://t.co/EsnMSviOgR</t>
  </si>
  <si>
    <t>https://t.co/lzhzvQm93k</t>
  </si>
  <si>
    <t>https://t.co/AOlR9zzMg3</t>
  </si>
  <si>
    <t>https://t.co/i7cxXdBwjw</t>
  </si>
  <si>
    <t>https://t.co/mh23GBNpic</t>
  </si>
  <si>
    <t>https://t.co/RkIBe92Eal</t>
  </si>
  <si>
    <t>https://t.co/VFbVTNi1A8</t>
  </si>
  <si>
    <t>https://t.co/h6H9Cpzip4</t>
  </si>
  <si>
    <t>https://t.co/run6zaN4F9</t>
  </si>
  <si>
    <t>https://t.co/cfYmfFyBHZ</t>
  </si>
  <si>
    <t>http://t.co/hGFArgETRi</t>
  </si>
  <si>
    <t>http://t.co/eWqvjxwaI5</t>
  </si>
  <si>
    <t>https://t.co/hU2C4lL1Or</t>
  </si>
  <si>
    <t>https://t.co/S6VKJveJFD</t>
  </si>
  <si>
    <t>https://t.co/hBd7andYQV</t>
  </si>
  <si>
    <t>https://t.co/ErWEyZpMgG</t>
  </si>
  <si>
    <t>https://t.co/gw3TlVHtEy</t>
  </si>
  <si>
    <t>https://t.co/bVzIyLSioB</t>
  </si>
  <si>
    <t>https://t.co/oA7feFqu0q</t>
  </si>
  <si>
    <t>https://t.co/l6lemzXNPN</t>
  </si>
  <si>
    <t>https://t.co/zj4x3NoopO</t>
  </si>
  <si>
    <t>https://t.co/eIUwg50Aq5</t>
  </si>
  <si>
    <t>http://t.co/8SwnT3Zxnc</t>
  </si>
  <si>
    <t>https://t.co/DXP7RJPsoo</t>
  </si>
  <si>
    <t>https://t.co/hfMDwK4z1W</t>
  </si>
  <si>
    <t>https://t.co/D39v7TtYeB</t>
  </si>
  <si>
    <t>https://t.co/zfNJBwzU88</t>
  </si>
  <si>
    <t>https://t.co/mSg2cQErjO</t>
  </si>
  <si>
    <t>https://t.co/TNWSqbVnPd</t>
  </si>
  <si>
    <t>https://t.co/4qw7SUK9uo</t>
  </si>
  <si>
    <t>https://t.co/JGqkEprYq4</t>
  </si>
  <si>
    <t>https://t.co/ktX6WSg3KD</t>
  </si>
  <si>
    <t>https://t.co/AChhi0ozws</t>
  </si>
  <si>
    <t>https://t.co/x5FXLWm24o</t>
  </si>
  <si>
    <t>https://t.co/OvUh2ELKDj</t>
  </si>
  <si>
    <t>http://t.co/Z9ZLJKHkEn</t>
  </si>
  <si>
    <t>https://t.co/aTS49pmpt3</t>
  </si>
  <si>
    <t>https://t.co/obsZ9kxf5v</t>
  </si>
  <si>
    <t>https://t.co/rHVVSc4jMg</t>
  </si>
  <si>
    <t>http://t.co/Fqsi0adwlz</t>
  </si>
  <si>
    <t>https://t.co/Cz2GsEEcfZ</t>
  </si>
  <si>
    <t>https://t.co/tewoRPtbvo</t>
  </si>
  <si>
    <t>https://t.co/SD6hkrSwJ8</t>
  </si>
  <si>
    <t>https://t.co/UxsnW0gA4F</t>
  </si>
  <si>
    <t>http://t.co/c5z1QPz2rN</t>
  </si>
  <si>
    <t>https://t.co/WfT0Z0c2Ax</t>
  </si>
  <si>
    <t>https://t.co/oXFfdsg0w6</t>
  </si>
  <si>
    <t>http://t.co/FsWIbIJqEY</t>
  </si>
  <si>
    <t>https://t.co/9QrmMyKRLJ</t>
  </si>
  <si>
    <t>https://t.co/WOiwhPz4yX</t>
  </si>
  <si>
    <t>https://t.co/Mv2UZDy7m6</t>
  </si>
  <si>
    <t>http://t.co/hYflWaQ4en</t>
  </si>
  <si>
    <t>http://t.co/XMZt3POWBX</t>
  </si>
  <si>
    <t>https://t.co/SRP0PFRHnr</t>
  </si>
  <si>
    <t>http://t.co/ocf5eu5GZo</t>
  </si>
  <si>
    <t>https://t.co/wRrSw3OVwv</t>
  </si>
  <si>
    <t>https://t.co/RrsYHCaUgJ</t>
  </si>
  <si>
    <t>https://t.co/BKYxEmfBgk</t>
  </si>
  <si>
    <t>https://t.co/juedFYhlEi</t>
  </si>
  <si>
    <t>https://t.co/8uMmDz0vWZ</t>
  </si>
  <si>
    <t>https://t.co/MQwXnpUjw8</t>
  </si>
  <si>
    <t>https://t.co/vsursGi6bm</t>
  </si>
  <si>
    <t>https://t.co/XhXXf5KNqk</t>
  </si>
  <si>
    <t>https://t.co/wGzHwfPz72</t>
  </si>
  <si>
    <t>https://t.co/Wst52tfBKi</t>
  </si>
  <si>
    <t>https://t.co/QfVRct4kYA</t>
  </si>
  <si>
    <t>https://t.co/JVKq87jN5M</t>
  </si>
  <si>
    <t>https://t.co/pU925qHJck</t>
  </si>
  <si>
    <t>https://t.co/Cg5kJ2Q6gH</t>
  </si>
  <si>
    <t>https://t.co/J2GjzE6wfw</t>
  </si>
  <si>
    <t>https://t.co/1BdoxSDgPQ</t>
  </si>
  <si>
    <t>http://t.co/Vw2jdlTPiH</t>
  </si>
  <si>
    <t>https://t.co/QBmPH6yKaH</t>
  </si>
  <si>
    <t>https://t.co/4pF0orgj4u</t>
  </si>
  <si>
    <t>https://t.co/dDyW52LRCG</t>
  </si>
  <si>
    <t>https://t.co/FVHS6ArLKs</t>
  </si>
  <si>
    <t>https://t.co/SLWAzKogeB</t>
  </si>
  <si>
    <t>https://t.co/iXEqOhMQtu</t>
  </si>
  <si>
    <t>https://t.co/HdJ3uSW10C</t>
  </si>
  <si>
    <t>https://t.co/Xp0Xgotqw8</t>
  </si>
  <si>
    <t>https://t.co/Ntxd8A91q8</t>
  </si>
  <si>
    <t>https://t.co/0ufvSPEZ9C</t>
  </si>
  <si>
    <t>http://t.co/w3HmMEXsvI</t>
  </si>
  <si>
    <t>https://t.co/9b5sZ5MEPo</t>
  </si>
  <si>
    <t>https://t.co/sG7wneZRcp</t>
  </si>
  <si>
    <t>https://t.co/AEUdKRwKv6</t>
  </si>
  <si>
    <t>http://t.co/RF2SMYfZEz</t>
  </si>
  <si>
    <t>https://t.co/4LKQomj8Il</t>
  </si>
  <si>
    <t>https://t.co/Cb6UHmGdLh</t>
  </si>
  <si>
    <t>https://t.co/OWz30A7InN</t>
  </si>
  <si>
    <t>https://t.co/RPXaNcI802</t>
  </si>
  <si>
    <t>http://t.co/cqd22yKS3R</t>
  </si>
  <si>
    <t>https://t.co/9BsmU6r3cC</t>
  </si>
  <si>
    <t>https://t.co/H7uWJdsXN5</t>
  </si>
  <si>
    <t>https://t.co/PEp9LxTDcL</t>
  </si>
  <si>
    <t>http://t.co/66Pq6cHVhB</t>
  </si>
  <si>
    <t>https://t.co/dwV1snzFUw</t>
  </si>
  <si>
    <t>https://t.co/EFetSW4rvG</t>
  </si>
  <si>
    <t>https://t.co/I8j5BIPiRb</t>
  </si>
  <si>
    <t>https://t.co/HyaNvhxQmM</t>
  </si>
  <si>
    <t>https://t.co/Op419ah1qS</t>
  </si>
  <si>
    <t>https://t.co/HuSOpGlHTB</t>
  </si>
  <si>
    <t>https://t.co/TVW4gF11pP</t>
  </si>
  <si>
    <t>http://t.co/ZGVUdmiSSn</t>
  </si>
  <si>
    <t>http://t.co/7GENmaMCvQ</t>
  </si>
  <si>
    <t>https://t.co/CQbIzPQhiG</t>
  </si>
  <si>
    <t>https://t.co/S6VKJuX8O5</t>
  </si>
  <si>
    <t>https://t.co/YqQBTcZcio</t>
  </si>
  <si>
    <t>http://t.co/1vQXvYAB1R</t>
  </si>
  <si>
    <t>https://t.co/Rxg3ZF3c2o</t>
  </si>
  <si>
    <t>https://t.co/c3OQqfRvKm</t>
  </si>
  <si>
    <t>https://t.co/l0318Sc0Kh</t>
  </si>
  <si>
    <t>https://t.co/wSwJP8ALlw</t>
  </si>
  <si>
    <t>https://t.co/pCWc8I9q0i</t>
  </si>
  <si>
    <t>https://t.co/Capt2tTE6D</t>
  </si>
  <si>
    <t>https://t.co/jyY5HiJbLG</t>
  </si>
  <si>
    <t>https://t.co/qwg1eicSfQ</t>
  </si>
  <si>
    <t>https://t.co/y9gsKjItx6</t>
  </si>
  <si>
    <t>https://t.co/ERo4WYL56h</t>
  </si>
  <si>
    <t>https://t.co/dRhhYpR6lB</t>
  </si>
  <si>
    <t>https://t.co/sMPfkLLkkP</t>
  </si>
  <si>
    <t>https://t.co/Kh7pJ3nbTb</t>
  </si>
  <si>
    <t>https://t.co/Gkapl6JEYr</t>
  </si>
  <si>
    <t>https://t.co/kR8CIUGXFJ</t>
  </si>
  <si>
    <t>https://t.co/wx4NohxU55</t>
  </si>
  <si>
    <t>https://t.co/wVo5xSEQZG</t>
  </si>
  <si>
    <t>https://t.co/G810AqmK5S</t>
  </si>
  <si>
    <t>https://t.co/gI5MMPdOSb</t>
  </si>
  <si>
    <t>https://t.co/jDFpbTtH9w</t>
  </si>
  <si>
    <t>https://t.co/CMbJEVPj5g</t>
  </si>
  <si>
    <t>https://t.co/eWZWvz3pQ4</t>
  </si>
  <si>
    <t>http://t.co/dY1hwsMDrl</t>
  </si>
  <si>
    <t>http://t.co/Fn6M6SpRLX</t>
  </si>
  <si>
    <t>https://t.co/LRDFWYSNem</t>
  </si>
  <si>
    <t>https://t.co/MM5A5MF4jh</t>
  </si>
  <si>
    <t>https://t.co/QFCW5efNBE</t>
  </si>
  <si>
    <t>https://t.co/SAvbMejRQt</t>
  </si>
  <si>
    <t>https://t.co/1rjJm6PEj1</t>
  </si>
  <si>
    <t>http://t.co/j9Wue9k9fn</t>
  </si>
  <si>
    <t>https://t.co/27w6toCiBh</t>
  </si>
  <si>
    <t>https://t.co/50A3gG9md9</t>
  </si>
  <si>
    <t>https://t.co/AG2ZxRleBU</t>
  </si>
  <si>
    <t>https://t.co/TSpkGP2CyS</t>
  </si>
  <si>
    <t>https://t.co/K0WSkxt3qa</t>
  </si>
  <si>
    <t>https://t.co/uM4DwRJvkg</t>
  </si>
  <si>
    <t>https://t.co/dnYev7KUEA</t>
  </si>
  <si>
    <t>https://t.co/Kk2RIwcnYt</t>
  </si>
  <si>
    <t>https://t.co/zT5qbztfUv</t>
  </si>
  <si>
    <t>https://t.co/CrsPflCNpB</t>
  </si>
  <si>
    <t>https://t.co/ZXjcJ9KPQ9</t>
  </si>
  <si>
    <t>https://t.co/FHu8auPU3Z</t>
  </si>
  <si>
    <t>https://t.co/WERNjTc2Ex</t>
  </si>
  <si>
    <t>https://t.co/OvHgZpntnu</t>
  </si>
  <si>
    <t>https://t.co/MfCpmMieUE</t>
  </si>
  <si>
    <t>https://t.co/A3CEpHKG9X</t>
  </si>
  <si>
    <t>https://t.co/fxBHvTMEpt</t>
  </si>
  <si>
    <t>https://t.co/6SgOIIP2TZ</t>
  </si>
  <si>
    <t>https://t.co/BkWr746R1K</t>
  </si>
  <si>
    <t>https://t.co/iStN9CMQts</t>
  </si>
  <si>
    <t>https://t.co/3X6QfoeQoV</t>
  </si>
  <si>
    <t>https://t.co/LuREO34PCv</t>
  </si>
  <si>
    <t>https://t.co/cIwlmHTkYe</t>
  </si>
  <si>
    <t>https://t.co/OIfV3hAy99</t>
  </si>
  <si>
    <t>https://t.co/LFwxdjmdBx</t>
  </si>
  <si>
    <t>https://t.co/vJholp2JKJ</t>
  </si>
  <si>
    <t>https://t.co/2w5d3Ed5K3</t>
  </si>
  <si>
    <t>https://t.co/R3uzaz1QDM</t>
  </si>
  <si>
    <t>http://t.co/PZjuyQqf9O</t>
  </si>
  <si>
    <t>https://t.co/rlgYYuJbcQ</t>
  </si>
  <si>
    <t>https://t.co/e9mTqka2p1</t>
  </si>
  <si>
    <t>https://t.co/6RiTHCj387</t>
  </si>
  <si>
    <t>https://t.co/quLK8Hoejz</t>
  </si>
  <si>
    <t>https://t.co/IaMPW9mUEf</t>
  </si>
  <si>
    <t>https://t.co/ZKqL2VuJJc</t>
  </si>
  <si>
    <t>https://t.co/2t8CsRvrk3</t>
  </si>
  <si>
    <t>https://t.co/B0Hg8INaDN</t>
  </si>
  <si>
    <t>http://t.co/PCdt76qqGC</t>
  </si>
  <si>
    <t>https://t.co/PiCGqUGyZb</t>
  </si>
  <si>
    <t>https://t.co/g266nQXmqR</t>
  </si>
  <si>
    <t>https://t.co/WQl4DlAGZ1</t>
  </si>
  <si>
    <t>https://t.co/ZxT0XeNv3h</t>
  </si>
  <si>
    <t>http://t.co/5bniBI7rY4</t>
  </si>
  <si>
    <t>https://t.co/JGXYJvnj3r</t>
  </si>
  <si>
    <t>https://t.co/6uyGV6CmKe</t>
  </si>
  <si>
    <t>https://t.co/0QIPabsmZF</t>
  </si>
  <si>
    <t>https://t.co/GIGde1VQM0</t>
  </si>
  <si>
    <t>https://t.co/PLJCFWqLZs</t>
  </si>
  <si>
    <t>https://t.co/1WdWz6Ulnm</t>
  </si>
  <si>
    <t>https://t.co/DjtOWXsmFY</t>
  </si>
  <si>
    <t>http://t.co/OA25zBAbcD</t>
  </si>
  <si>
    <t>https://t.co/uGkHxr11Kv</t>
  </si>
  <si>
    <t>https://t.co/V0OxiQaxKU</t>
  </si>
  <si>
    <t>https://t.co/6M4CujMZi7</t>
  </si>
  <si>
    <t>https://t.co/1bbWdt80Ca</t>
  </si>
  <si>
    <t>https://t.co/KKHjnEIWBH</t>
  </si>
  <si>
    <t>http://t.co/5eda7Mc2ca</t>
  </si>
  <si>
    <t>https://t.co/tFoepgJKXE</t>
  </si>
  <si>
    <t>https://t.co/AxQPRrtHpO</t>
  </si>
  <si>
    <t>https://t.co/W3oaCSHE0w</t>
  </si>
  <si>
    <t>https://t.co/mEbzRD6S7Z</t>
  </si>
  <si>
    <t>https://t.co/d8iMdUMXJ1</t>
  </si>
  <si>
    <t>https://t.co/mjM8k5nF5Q</t>
  </si>
  <si>
    <t>https://t.co/7yNqQ8oUch</t>
  </si>
  <si>
    <t>https://t.co/LZ7NyQm250</t>
  </si>
  <si>
    <t>https://t.co/mqwvId5Nr6</t>
  </si>
  <si>
    <t>https://t.co/0D2LOB9hRx</t>
  </si>
  <si>
    <t>https://t.co/A7cUdIhvry</t>
  </si>
  <si>
    <t>https://t.co/vGJUYPSysh</t>
  </si>
  <si>
    <t>https://t.co/xevpbBUTrM</t>
  </si>
  <si>
    <t>https://t.co/vxTolQvhot</t>
  </si>
  <si>
    <t>https://t.co/1dnkXdHCIC</t>
  </si>
  <si>
    <t>http://t.co/V9ACkrQcQb</t>
  </si>
  <si>
    <t>https://t.co/QLltTZgjM6</t>
  </si>
  <si>
    <t>https://t.co/4PKyocNifD</t>
  </si>
  <si>
    <t>https://t.co/N51SJHQNAO</t>
  </si>
  <si>
    <t>https://t.co/3EvP3VASIe</t>
  </si>
  <si>
    <t>http://t.co/NV0lQLcZmD</t>
  </si>
  <si>
    <t>https://t.co/mOwg3gtVfO</t>
  </si>
  <si>
    <t>https://t.co/0KYj5K26gT</t>
  </si>
  <si>
    <t>http://t.co/snYOfgoUJK</t>
  </si>
  <si>
    <t>https://t.co/HBXPi7WmRB</t>
  </si>
  <si>
    <t>https://t.co/z0YQdLONkQ</t>
  </si>
  <si>
    <t>https://t.co/Q6b8p7owDU</t>
  </si>
  <si>
    <t>http://t.co/EKHBbINkVf</t>
  </si>
  <si>
    <t>https://t.co/VeoKv4zHXr</t>
  </si>
  <si>
    <t>https://t.co/DMhh9sFnCT</t>
  </si>
  <si>
    <t>https://t.co/BlxmOCSBu0</t>
  </si>
  <si>
    <t>https://t.co/nYvRptejsq</t>
  </si>
  <si>
    <t>https://t.co/vZwnyzbphX</t>
  </si>
  <si>
    <t>https://t.co/jzyf7KcH0n</t>
  </si>
  <si>
    <t>https://t.co/a2LFBXMXRv</t>
  </si>
  <si>
    <t>https://t.co/lzR8HK6HSb</t>
  </si>
  <si>
    <t>https://t.co/SRJkGOFJaV</t>
  </si>
  <si>
    <t>https://t.co/hH22d1BCEA</t>
  </si>
  <si>
    <t>https://t.co/NmNFz6anuX</t>
  </si>
  <si>
    <t>http://t.co/0HpHdBpBAr</t>
  </si>
  <si>
    <t>https://t.co/MNRVwaK2VS</t>
  </si>
  <si>
    <t>https://t.co/FeZyohEynH</t>
  </si>
  <si>
    <t>https://t.co/ykIa7gXnT2</t>
  </si>
  <si>
    <t>https://t.co/ix1OuKUGCB</t>
  </si>
  <si>
    <t>https://t.co/RfSuR3Jx7z</t>
  </si>
  <si>
    <t>https://t.co/ZJcT2Dt0iG</t>
  </si>
  <si>
    <t>http://t.co/tSEfxGyQzj</t>
  </si>
  <si>
    <t>https://t.co/v7WK0bjCcw</t>
  </si>
  <si>
    <t>https://t.co/IVcz6u5CBx</t>
  </si>
  <si>
    <t>https://t.co/mOtlCPlUjU</t>
  </si>
  <si>
    <t>https://t.co/Qg8Nv0HRfR</t>
  </si>
  <si>
    <t>https://t.co/LvqciOm9t3</t>
  </si>
  <si>
    <t>http://t.co/mqsEOPNpbQ</t>
  </si>
  <si>
    <t>https://t.co/U81qPCTzlm</t>
  </si>
  <si>
    <t>http://t.co/eBB2a5FKxr</t>
  </si>
  <si>
    <t>https://t.co/ydJSdWhdG9</t>
  </si>
  <si>
    <t>https://t.co/1vmDBxAhTl</t>
  </si>
  <si>
    <t>https://t.co/gSfe1jUXcP</t>
  </si>
  <si>
    <t>https://t.co/wNuWj3SASp</t>
  </si>
  <si>
    <t>https://t.co/E1S1n2pjUT</t>
  </si>
  <si>
    <t>http://t.co/xvKMBQIZ2Z</t>
  </si>
  <si>
    <t>https://t.co/e13SkMcMXg</t>
  </si>
  <si>
    <t>https://t.co/CJ0LJtiubs</t>
  </si>
  <si>
    <t>https://t.co/T77WtxwsL7</t>
  </si>
  <si>
    <t>https://t.co/XVr69bcEUP</t>
  </si>
  <si>
    <t>http://t.co/Joe8qwt24V</t>
  </si>
  <si>
    <t>https://t.co/lzRJRDViM2</t>
  </si>
  <si>
    <t>https://t.co/m5CRzXrEYf</t>
  </si>
  <si>
    <t>https://t.co/2y3mwPfgyW</t>
  </si>
  <si>
    <t>https://t.co/yC92luqSrt</t>
  </si>
  <si>
    <t>http://t.co/1K108dMo26</t>
  </si>
  <si>
    <t>https://t.co/bmdMnPKBQT</t>
  </si>
  <si>
    <t>https://t.co/I3iZFdgubh</t>
  </si>
  <si>
    <t>https://t.co/S8xLuFpYBe</t>
  </si>
  <si>
    <t>https://t.co/2OwVxg3RlN</t>
  </si>
  <si>
    <t>https://t.co/twxHxOtlG0</t>
  </si>
  <si>
    <t>http://t.co/ZIFV3sNOac</t>
  </si>
  <si>
    <t>https://t.co/lZOPlEk7rZ</t>
  </si>
  <si>
    <t>http://pbs.twimg.com/profile_images/1118806401885900801/PsVg_j6d_normal.png</t>
  </si>
  <si>
    <t>http://pbs.twimg.com/profile_images/586131436392046592/YdkXfQah_normal.jpg</t>
  </si>
  <si>
    <t>http://pbs.twimg.com/profile_images/1156292485439791104/FMUdRjLK_normal.jpg</t>
  </si>
  <si>
    <t>http://pbs.twimg.com/profile_images/1151140235943616513/bUaxkHos_normal.jpg</t>
  </si>
  <si>
    <t>http://pbs.twimg.com/profile_images/1148652733471371264/ed_wzOJO_normal.png</t>
  </si>
  <si>
    <t>http://pbs.twimg.com/profile_images/1177261020743688195/L-FMp_rm_normal.jpg</t>
  </si>
  <si>
    <t>http://pbs.twimg.com/profile_images/2992037774/5585f3bcbbcc607101106cc493a2656a_normal.jpeg</t>
  </si>
  <si>
    <t>http://pbs.twimg.com/profile_images/1165425634774065152/6YPNzE71_normal.jpg</t>
  </si>
  <si>
    <t>http://pbs.twimg.com/profile_images/1107018210250027008/g2Lxmwe3_normal.jpg</t>
  </si>
  <si>
    <t>http://pbs.twimg.com/profile_images/826908004167643136/1C4LoizH_normal.jpg</t>
  </si>
  <si>
    <t>http://pbs.twimg.com/profile_images/1176814224170979328/QK2drgpL_normal.jpg</t>
  </si>
  <si>
    <t>http://pbs.twimg.com/profile_images/1178407009907027968/unvFzFyd_normal.jpg</t>
  </si>
  <si>
    <t>http://pbs.twimg.com/profile_images/1178301032247545857/eyERiUFO_normal.jpg</t>
  </si>
  <si>
    <t>http://pbs.twimg.com/profile_images/917062714505224192/diVIFQim_normal.jpg</t>
  </si>
  <si>
    <t>http://pbs.twimg.com/profile_images/1110911681302011909/01s8qemQ_normal.png</t>
  </si>
  <si>
    <t>http://pbs.twimg.com/profile_images/1108645743055785984/vxF86Vna_normal.jpg</t>
  </si>
  <si>
    <t>http://pbs.twimg.com/profile_images/1118220839537786880/2VcLywaU_normal.jpg</t>
  </si>
  <si>
    <t>http://pbs.twimg.com/profile_images/809830870261567488/G1NoOH2U_normal.jpg</t>
  </si>
  <si>
    <t>http://pbs.twimg.com/profile_images/1120795017927380992/aRGwjN1e_normal.png</t>
  </si>
  <si>
    <t>http://pbs.twimg.com/profile_images/1162487635715268608/P0RJyugn_normal.jpg</t>
  </si>
  <si>
    <t>http://pbs.twimg.com/profile_images/1163115291548835840/2Th0nrCK_normal.jpg</t>
  </si>
  <si>
    <t>http://pbs.twimg.com/profile_images/1176198851734200321/KbeO-AiS_normal.jpg</t>
  </si>
  <si>
    <t>http://pbs.twimg.com/profile_images/1122889409517453312/pmE2-KX8_normal.jpg</t>
  </si>
  <si>
    <t>http://pbs.twimg.com/profile_images/881543100149223425/hjFAmurf_normal.jpg</t>
  </si>
  <si>
    <t>http://pbs.twimg.com/profile_images/1089533579237998596/gI1pIgkb_normal.jpg</t>
  </si>
  <si>
    <t>http://pbs.twimg.com/profile_images/1153339956561158146/6mZu8K46_normal.jpg</t>
  </si>
  <si>
    <t>http://pbs.twimg.com/profile_images/1166325575184764929/BINPSi6R_normal.jpg</t>
  </si>
  <si>
    <t>http://pbs.twimg.com/profile_images/952835889302032386/DPn3g3V1_normal.jpg</t>
  </si>
  <si>
    <t>http://pbs.twimg.com/profile_images/378800000225731494/6b8adff8e1d3d5ea7be232de32edd485_normal.jpeg</t>
  </si>
  <si>
    <t>http://pbs.twimg.com/profile_images/1164055889252442112/M5GbwMh6_normal.jpg</t>
  </si>
  <si>
    <t>http://pbs.twimg.com/profile_images/1129131211027341312/X7X6rn1z_normal.jpg</t>
  </si>
  <si>
    <t>http://pbs.twimg.com/profile_images/1177118246312583168/2fuMJbQI_normal.jpg</t>
  </si>
  <si>
    <t>http://pbs.twimg.com/profile_images/435799852757577728/SS7f7i7m_normal.jpeg</t>
  </si>
  <si>
    <t>http://pbs.twimg.com/profile_images/1113766125161127936/wqaHZ_Pv_normal.jpg</t>
  </si>
  <si>
    <t>http://pbs.twimg.com/profile_images/1152109117701595138/-E-Tp3WT_normal.jpg</t>
  </si>
  <si>
    <t>http://pbs.twimg.com/profile_images/1130048171202293760/kbyjOP9N_normal.jpg</t>
  </si>
  <si>
    <t>http://pbs.twimg.com/profile_images/853854513106759680/c4gxMER5_normal.jpg</t>
  </si>
  <si>
    <t>http://pbs.twimg.com/profile_images/773067859631235072/qiqlEBbL_normal.jpg</t>
  </si>
  <si>
    <t>http://pbs.twimg.com/profile_images/1170222433317642240/7raGD-13_normal.jpg</t>
  </si>
  <si>
    <t>http://pbs.twimg.com/profile_images/1176137859142737920/xCtS2_Fm_normal.jpg</t>
  </si>
  <si>
    <t>http://pbs.twimg.com/profile_images/1128781995973271552/5jxhZwKB_normal.jpg</t>
  </si>
  <si>
    <t>http://pbs.twimg.com/profile_images/1133352758432673793/eWFLVIrz_normal.jpg</t>
  </si>
  <si>
    <t>http://pbs.twimg.com/profile_images/864026895586865152/qMMji9Bl_normal.jpg</t>
  </si>
  <si>
    <t>http://pbs.twimg.com/profile_images/1175431661917528065/kKJ0uNbJ_normal.jpg</t>
  </si>
  <si>
    <t>http://pbs.twimg.com/profile_images/1143758205274771457/iIUKGkP9_normal.jpg</t>
  </si>
  <si>
    <t>http://pbs.twimg.com/profile_images/824559951578275840/NKpMfKnJ_normal.jpg</t>
  </si>
  <si>
    <t>http://pbs.twimg.com/profile_images/1175466564419805186/dxEnq2mc_normal.jpg</t>
  </si>
  <si>
    <t>http://pbs.twimg.com/profile_images/983373763310968832/UHFFcRs5_normal.jpg</t>
  </si>
  <si>
    <t>http://pbs.twimg.com/profile_images/1120975078857027584/8Q37713G_normal.jpg</t>
  </si>
  <si>
    <t>http://pbs.twimg.com/profile_images/1134538165723832320/Ps3YyNiP_normal.png</t>
  </si>
  <si>
    <t>http://pbs.twimg.com/profile_images/889135013165498368/tMVw7vJE_normal.jpg</t>
  </si>
  <si>
    <t>http://pbs.twimg.com/profile_images/1152543415290216449/amDpqYCp_normal.jpg</t>
  </si>
  <si>
    <t>http://abs.twimg.com/sticky/default_profile_images/default_profile_normal.png</t>
  </si>
  <si>
    <t>http://pbs.twimg.com/profile_images/872709191189876736/qM-uHuCO_normal.jpg</t>
  </si>
  <si>
    <t>http://pbs.twimg.com/profile_images/1009087297755770880/iVkd9tgW_normal.jpg</t>
  </si>
  <si>
    <t>http://pbs.twimg.com/profile_images/1165175861563330560/q1yp-t1a_normal.jpg</t>
  </si>
  <si>
    <t>http://pbs.twimg.com/profile_images/1177969846803472384/hg4DTfXd_normal.jpg</t>
  </si>
  <si>
    <t>http://pbs.twimg.com/profile_images/1142812264711540736/KiO6qiKA_normal.jpg</t>
  </si>
  <si>
    <t>http://pbs.twimg.com/profile_images/1147531211398623238/5dwWogA2_normal.jpg</t>
  </si>
  <si>
    <t>http://pbs.twimg.com/profile_images/1166789587357831168/KAwNA1pJ_normal.jpg</t>
  </si>
  <si>
    <t>http://pbs.twimg.com/profile_images/1147429608482058240/n8UV_KLU_normal.jpg</t>
  </si>
  <si>
    <t>http://pbs.twimg.com/profile_images/1144215841925410821/bsy1OG58_normal.jpg</t>
  </si>
  <si>
    <t>http://pbs.twimg.com/profile_images/973934737915109376/vrpAbF7m_normal.jpg</t>
  </si>
  <si>
    <t>http://pbs.twimg.com/profile_images/1176915897484812288/j7iJoXru_normal.jpg</t>
  </si>
  <si>
    <t>http://pbs.twimg.com/profile_images/1170774614940758016/o2T1RXyA_normal.jpg</t>
  </si>
  <si>
    <t>http://pbs.twimg.com/profile_images/1171303073731489792/27qj9Sp__normal.jpg</t>
  </si>
  <si>
    <t>http://pbs.twimg.com/profile_images/1151083878960025606/tfi35hb0_normal.jpg</t>
  </si>
  <si>
    <t>http://pbs.twimg.com/profile_images/1178192855904477185/BeQJrRji_normal.jpg</t>
  </si>
  <si>
    <t>http://pbs.twimg.com/profile_images/1152944856844709889/L-XQAX1E_normal.jpg</t>
  </si>
  <si>
    <t>http://pbs.twimg.com/profile_images/1133475331594174464/9RRNvSpe_normal.jpg</t>
  </si>
  <si>
    <t>http://pbs.twimg.com/profile_images/739911319017693184/sUni1Gvn_normal.jpg</t>
  </si>
  <si>
    <t>http://pbs.twimg.com/profile_images/845743695815172096/xtxlq11H_normal.jpg</t>
  </si>
  <si>
    <t>http://pbs.twimg.com/profile_images/1177934551278116865/Alo913n7_normal.jpg</t>
  </si>
  <si>
    <t>http://pbs.twimg.com/profile_images/1170057543374245888/PGTCudnu_normal.jpg</t>
  </si>
  <si>
    <t>http://pbs.twimg.com/profile_images/1162828121483239429/P2qbK90W_normal.jpg</t>
  </si>
  <si>
    <t>http://pbs.twimg.com/profile_images/1154265800334856192/9mjHRuOJ_normal.jpg</t>
  </si>
  <si>
    <t>http://pbs.twimg.com/profile_images/936675249273192448/o8WjsN8U_normal.jpg</t>
  </si>
  <si>
    <t>http://pbs.twimg.com/profile_images/1141062776837873665/qxvSBnf8_normal.png</t>
  </si>
  <si>
    <t>http://pbs.twimg.com/profile_images/824880208888991745/EN0cTPzs_normal.jpg</t>
  </si>
  <si>
    <t>http://pbs.twimg.com/profile_images/1177159087097819142/RVcaEXFT_normal.jpg</t>
  </si>
  <si>
    <t>http://pbs.twimg.com/profile_images/1174719911660326912/jILj-Cfb_normal.jpg</t>
  </si>
  <si>
    <t>http://pbs.twimg.com/profile_images/1139642921261654021/kdWND2TD_normal.jpg</t>
  </si>
  <si>
    <t>http://pbs.twimg.com/profile_images/1151824144197136384/YIZ0pGkY_normal.jpg</t>
  </si>
  <si>
    <t>http://pbs.twimg.com/profile_images/1148573351314677760/r3rI_Zy4_normal.jpg</t>
  </si>
  <si>
    <t>http://pbs.twimg.com/profile_images/1130750834965401601/7pYIQUIb_normal.png</t>
  </si>
  <si>
    <t>http://pbs.twimg.com/profile_images/1136241106558078978/-5lZVYnR_normal.jpg</t>
  </si>
  <si>
    <t>http://pbs.twimg.com/profile_images/1139928658511089664/s02wKibJ_normal.jpg</t>
  </si>
  <si>
    <t>http://pbs.twimg.com/profile_images/1171138984036245509/Niyv7XBw_normal.jpg</t>
  </si>
  <si>
    <t>http://pbs.twimg.com/profile_images/1161699434587152385/nmFe_MfG_normal.jpg</t>
  </si>
  <si>
    <t>http://pbs.twimg.com/profile_images/1151859689258397697/9XeDd5zY_normal.jpg</t>
  </si>
  <si>
    <t>http://pbs.twimg.com/profile_images/1178334403359051779/cG28zwBc_normal.jpg</t>
  </si>
  <si>
    <t>http://pbs.twimg.com/profile_images/1168627726326087683/NdUOnWxY_normal.jpg</t>
  </si>
  <si>
    <t>http://pbs.twimg.com/profile_images/1108374005160075266/DK_pACSv_normal.jpg</t>
  </si>
  <si>
    <t>http://pbs.twimg.com/profile_images/1122480244479397888/mrJdb_1X_normal.jpg</t>
  </si>
  <si>
    <t>http://pbs.twimg.com/profile_images/1174256861303980034/XkDwdyAt_normal.jpg</t>
  </si>
  <si>
    <t>http://pbs.twimg.com/profile_images/1135477038620520448/GlmX-DmB_normal.jpg</t>
  </si>
  <si>
    <t>http://pbs.twimg.com/profile_images/1169908376135843841/okpDG3-J_normal.jpg</t>
  </si>
  <si>
    <t>http://pbs.twimg.com/profile_images/1178414909534740480/amF4SO6p_normal.jpg</t>
  </si>
  <si>
    <t>http://pbs.twimg.com/profile_images/1167766687615242241/-1tS46y__normal.jpg</t>
  </si>
  <si>
    <t>http://pbs.twimg.com/profile_images/1075796744389189632/UYiYMo7N_normal.jpg</t>
  </si>
  <si>
    <t>http://pbs.twimg.com/profile_images/1163547038136578049/p2N632Dv_normal.jpg</t>
  </si>
  <si>
    <t>http://pbs.twimg.com/profile_images/1142239329865084928/0Y5pzI3p_normal.jpg</t>
  </si>
  <si>
    <t>http://pbs.twimg.com/profile_images/378800000662808360/a91a5aac630f6ef9a6c73d9a14008217_normal.jpeg</t>
  </si>
  <si>
    <t>http://pbs.twimg.com/profile_images/1177325037562601472/Lcmig1yh_normal.jpg</t>
  </si>
  <si>
    <t>http://pbs.twimg.com/profile_images/1171682494665646082/wA1p9lCR_normal.jpg</t>
  </si>
  <si>
    <t>http://pbs.twimg.com/profile_images/1118997699158843393/5f6-1YKM_normal.jpg</t>
  </si>
  <si>
    <t>http://pbs.twimg.com/profile_images/1126374337605402624/N-ujweE__normal.jpg</t>
  </si>
  <si>
    <t>http://pbs.twimg.com/profile_images/1177644440820895746/vZ8KjpL-_normal.jpg</t>
  </si>
  <si>
    <t>http://pbs.twimg.com/profile_images/1173330498699112449/UiEpMGCS_normal.jpg</t>
  </si>
  <si>
    <t>http://pbs.twimg.com/profile_images/1145994257305669632/_-jEzjsV_normal.jpg</t>
  </si>
  <si>
    <t>http://pbs.twimg.com/profile_images/1136774432519835650/XCjVWDrw_normal.jpg</t>
  </si>
  <si>
    <t>http://pbs.twimg.com/profile_images/715483261288325121/LqEEB5It_normal.jpg</t>
  </si>
  <si>
    <t>http://pbs.twimg.com/profile_images/1119065432818892800/CwPSwgoQ_normal.jpg</t>
  </si>
  <si>
    <t>http://pbs.twimg.com/profile_images/1121454765043531777/q9tyX9mE_normal.jpg</t>
  </si>
  <si>
    <t>http://pbs.twimg.com/profile_images/1168911518358003714/akIf6I5x_normal.jpg</t>
  </si>
  <si>
    <t>http://pbs.twimg.com/profile_images/1171153526120169472/4FWzxy-Q_normal.jpg</t>
  </si>
  <si>
    <t>http://pbs.twimg.com/profile_images/466699416523399169/4cRvApMb_normal.png</t>
  </si>
  <si>
    <t>http://pbs.twimg.com/profile_images/1174388795246075906/bn6V8Tev_normal.jpg</t>
  </si>
  <si>
    <t>http://pbs.twimg.com/profile_images/895332963923185664/Rnuumv5o_normal.jpg</t>
  </si>
  <si>
    <t>http://pbs.twimg.com/profile_images/1130000288193089538/wuWIK3f2_normal.jpg</t>
  </si>
  <si>
    <t>http://pbs.twimg.com/profile_images/1166094289878888453/Z4GXXz4c_normal.jpg</t>
  </si>
  <si>
    <t>http://pbs.twimg.com/profile_images/1178542113178423302/-q5i0_FL_normal.jpg</t>
  </si>
  <si>
    <t>http://pbs.twimg.com/profile_images/1142539070398259203/oSAKVQu2_normal.jpg</t>
  </si>
  <si>
    <t>http://pbs.twimg.com/profile_images/1079090327716331520/x9v5CwRr_normal.jpg</t>
  </si>
  <si>
    <t>http://pbs.twimg.com/profile_images/1038108934836576256/XZwBAJVK_normal.jpg</t>
  </si>
  <si>
    <t>http://pbs.twimg.com/profile_images/611429150226821120/Y6JDXMqD_normal.jpg</t>
  </si>
  <si>
    <t>http://pbs.twimg.com/profile_images/1048666057693716482/RkerJhcG_normal.jpg</t>
  </si>
  <si>
    <t>http://pbs.twimg.com/profile_images/1172415771604963328/maOkTUUx_normal.jpg</t>
  </si>
  <si>
    <t>http://pbs.twimg.com/profile_images/892151136358207488/ejajD69Q_normal.jpg</t>
  </si>
  <si>
    <t>http://pbs.twimg.com/profile_images/1104045741184561153/A_GK82is_normal.jpg</t>
  </si>
  <si>
    <t>http://pbs.twimg.com/profile_images/1177308308518133761/3874-tQK_normal.jpg</t>
  </si>
  <si>
    <t>http://pbs.twimg.com/profile_images/976085623944699904/iZga2279_normal.jpg</t>
  </si>
  <si>
    <t>http://pbs.twimg.com/profile_images/1148291893203259392/e4tNv7lY_normal.jpg</t>
  </si>
  <si>
    <t>http://pbs.twimg.com/profile_images/1043474098867920896/7m_YV1u8_normal.jpg</t>
  </si>
  <si>
    <t>http://pbs.twimg.com/profile_images/1171002490256580608/__VxnfbA_normal.jpg</t>
  </si>
  <si>
    <t>http://pbs.twimg.com/profile_images/1160869841177382913/KjLS-zFy_normal.jpg</t>
  </si>
  <si>
    <t>http://pbs.twimg.com/profile_images/1160922184556142592/Q_YYF8LS_normal.jpg</t>
  </si>
  <si>
    <t>http://pbs.twimg.com/profile_images/1146836501583552512/Ap-BdQdk_normal.jpg</t>
  </si>
  <si>
    <t>http://pbs.twimg.com/profile_images/1123906044663599108/tGsrIXRK_normal.png</t>
  </si>
  <si>
    <t>http://pbs.twimg.com/profile_images/1072077949199802368/-wm3HyLC_normal.jpg</t>
  </si>
  <si>
    <t>http://pbs.twimg.com/profile_images/1127676034915143686/fnRCTV3S_normal.jpg</t>
  </si>
  <si>
    <t>http://pbs.twimg.com/profile_images/1175536217196302337/0RVad7p5_normal.jpg</t>
  </si>
  <si>
    <t>http://pbs.twimg.com/profile_images/1159734783855009792/7EzZgGvC_normal.jpg</t>
  </si>
  <si>
    <t>http://pbs.twimg.com/profile_images/1161638546282831873/g46CngxA_normal.jpg</t>
  </si>
  <si>
    <t>http://pbs.twimg.com/profile_images/1102199827876724736/LPT7vrDk_normal.jpg</t>
  </si>
  <si>
    <t>http://pbs.twimg.com/profile_images/1148674150401236994/oJHPkZ9o_normal.jpg</t>
  </si>
  <si>
    <t>http://pbs.twimg.com/profile_images/1175840371479318530/zKYSuwIX_normal.jpg</t>
  </si>
  <si>
    <t>http://pbs.twimg.com/profile_images/865159282240520196/OCjNvH47_normal.jpg</t>
  </si>
  <si>
    <t>http://pbs.twimg.com/profile_images/1159066197830361089/Q31N9Kd2_normal.jpg</t>
  </si>
  <si>
    <t>http://pbs.twimg.com/profile_images/730804376747544576/zn9IN0Ia_normal.jpg</t>
  </si>
  <si>
    <t>http://pbs.twimg.com/profile_images/1043641681202098177/re9cMgOL_normal.jpg</t>
  </si>
  <si>
    <t>http://pbs.twimg.com/profile_images/446609697731121152/4gtxA4_n_normal.png</t>
  </si>
  <si>
    <t>http://pbs.twimg.com/profile_images/1178210999268237313/D9FvkaJE_normal.jpg</t>
  </si>
  <si>
    <t>http://pbs.twimg.com/profile_images/426476904795746304/UN7tGYPW_normal.png</t>
  </si>
  <si>
    <t>http://pbs.twimg.com/profile_images/1159742907416530945/pVlUZdPk_normal.jpg</t>
  </si>
  <si>
    <t>http://pbs.twimg.com/profile_images/1069648089630294016/0o0PnIj5_normal.jpg</t>
  </si>
  <si>
    <t>http://pbs.twimg.com/profile_images/925343178823172096/hF557wN9_normal.jpg</t>
  </si>
  <si>
    <t>http://pbs.twimg.com/profile_images/2633852658/d7267a0ff4e4024d9f75c3376d15260e_normal.jpeg</t>
  </si>
  <si>
    <t>http://pbs.twimg.com/profile_images/1139861764923961344/Jdn8TIIA_normal.jpg</t>
  </si>
  <si>
    <t>http://pbs.twimg.com/profile_images/655846080341540864/CCIvtych_normal.jpg</t>
  </si>
  <si>
    <t>http://pbs.twimg.com/profile_images/1044595917876285440/A1yLxP6U_normal.jpg</t>
  </si>
  <si>
    <t>http://pbs.twimg.com/profile_images/1163559575158738944/8LOBvGvE_normal.jpg</t>
  </si>
  <si>
    <t>http://pbs.twimg.com/profile_images/795883415035904000/a_xUBxzD_normal.jpg</t>
  </si>
  <si>
    <t>http://pbs.twimg.com/profile_images/948371324304527360/utmELv07_normal.jpg</t>
  </si>
  <si>
    <t>http://pbs.twimg.com/profile_images/1158038677173522432/Ea-amDO4_normal.jpg</t>
  </si>
  <si>
    <t>http://pbs.twimg.com/profile_images/1098321716651216898/KXWn8UfI_normal.jpg</t>
  </si>
  <si>
    <t>http://pbs.twimg.com/profile_images/1148327441527689217/1QpS06D6_normal.png</t>
  </si>
  <si>
    <t>http://pbs.twimg.com/profile_images/1066808533952413702/Zv0ZhAnN_normal.jpg</t>
  </si>
  <si>
    <t>http://pbs.twimg.com/profile_images/1139548461525868546/t74RgsEp_normal.jpg</t>
  </si>
  <si>
    <t>http://pbs.twimg.com/profile_images/1174565898792951814/7D606ur1_normal.jpg</t>
  </si>
  <si>
    <t>http://pbs.twimg.com/profile_images/933945984907956224/7y2MVm1Z_normal.jpg</t>
  </si>
  <si>
    <t>http://pbs.twimg.com/profile_images/557568870291349504/0I5AjBrE_normal.jpeg</t>
  </si>
  <si>
    <t>http://pbs.twimg.com/profile_images/1087570736452173824/lAb_AoGb_normal.jpg</t>
  </si>
  <si>
    <t>http://pbs.twimg.com/profile_images/1138891743854829569/wQhyiDAu_normal.jpg</t>
  </si>
  <si>
    <t>http://pbs.twimg.com/profile_images/1049745201047187456/-IxKfO2R_normal.jpg</t>
  </si>
  <si>
    <t>http://pbs.twimg.com/profile_images/1056819218275020800/PAN3A4TJ_normal.jpg</t>
  </si>
  <si>
    <t>http://pbs.twimg.com/profile_images/1163821929062518787/iADbnwsd_normal.jpg</t>
  </si>
  <si>
    <t>http://pbs.twimg.com/profile_images/1167496047700185089/qjWlx04B_normal.jpg</t>
  </si>
  <si>
    <t>http://pbs.twimg.com/profile_images/1128645932046798850/K3sirnz__normal.jpg</t>
  </si>
  <si>
    <t>http://pbs.twimg.com/profile_images/1123534280179822592/vuyPFqUp_normal.jpg</t>
  </si>
  <si>
    <t>http://pbs.twimg.com/profile_images/1176946408512991233/vc2h4GpW_normal.jpg</t>
  </si>
  <si>
    <t>http://pbs.twimg.com/profile_images/1170953896883367936/cBlJPXGA_normal.jpg</t>
  </si>
  <si>
    <t>http://pbs.twimg.com/profile_images/1172801753726758914/IMlaqSps_normal.jpg</t>
  </si>
  <si>
    <t>http://pbs.twimg.com/profile_images/1173195648256139265/BrwdAMdj_normal.jpg</t>
  </si>
  <si>
    <t>http://pbs.twimg.com/profile_images/1162018399905570816/xlAJ-hjS_normal.jpg</t>
  </si>
  <si>
    <t>http://pbs.twimg.com/profile_images/1164251722467950593/zRrIsrMv_normal.jpg</t>
  </si>
  <si>
    <t>http://pbs.twimg.com/profile_images/1169681851641999360/q3APjaxU_normal.jpg</t>
  </si>
  <si>
    <t>http://pbs.twimg.com/profile_images/1074376986108325888/qMF_z1pJ_normal.jpg</t>
  </si>
  <si>
    <t>http://pbs.twimg.com/profile_images/1150727760370896896/LraGRMRc_normal.jpg</t>
  </si>
  <si>
    <t>http://pbs.twimg.com/profile_images/1171912825624834054/qSKZgK_Z_normal.jpg</t>
  </si>
  <si>
    <t>http://pbs.twimg.com/profile_images/1128241836240396288/D0Mc5mag_normal.jpg</t>
  </si>
  <si>
    <t>http://pbs.twimg.com/profile_images/1174752422729781250/wQHWP_fW_normal.jpg</t>
  </si>
  <si>
    <t>http://pbs.twimg.com/profile_images/891846825510043648/aqJRYvyD_normal.jpg</t>
  </si>
  <si>
    <t>http://pbs.twimg.com/profile_images/1042338818098122752/GI_rsFor_normal.jpg</t>
  </si>
  <si>
    <t>http://pbs.twimg.com/profile_images/1170426629782421505/5mCTzRu0_normal.jpg</t>
  </si>
  <si>
    <t>http://pbs.twimg.com/profile_images/993122041804066816/2arbYRmJ_normal.jpg</t>
  </si>
  <si>
    <t>http://pbs.twimg.com/profile_images/879761788690104325/uqxbXI-__normal.jpg</t>
  </si>
  <si>
    <t>http://pbs.twimg.com/profile_images/1146417181493813248/fVCwK9Hr_normal.jpg</t>
  </si>
  <si>
    <t>http://pbs.twimg.com/profile_images/1079459836016902145/Y1LafVsb_normal.jpg</t>
  </si>
  <si>
    <t>http://pbs.twimg.com/profile_images/837972859888742400/j5oWl0XM_normal.jpg</t>
  </si>
  <si>
    <t>http://pbs.twimg.com/profile_images/1157623899842121728/iCVspnmb_normal.jpg</t>
  </si>
  <si>
    <t>http://pbs.twimg.com/profile_images/1146054948792102912/u7L0stN1_normal.jpg</t>
  </si>
  <si>
    <t>http://pbs.twimg.com/profile_images/491749938272161792/5bVEL2h9_normal.jpeg</t>
  </si>
  <si>
    <t>http://pbs.twimg.com/profile_images/1119646203505979392/1sMTReg0_normal.jpg</t>
  </si>
  <si>
    <t>http://pbs.twimg.com/profile_images/1087406272356462598/j9YyjG1w_normal.jpg</t>
  </si>
  <si>
    <t>http://pbs.twimg.com/profile_images/1113786907249577988/LXs4wXBA_normal.png</t>
  </si>
  <si>
    <t>http://pbs.twimg.com/profile_images/1042053677316497409/65BCDrb5_normal.jpg</t>
  </si>
  <si>
    <t>http://pbs.twimg.com/profile_images/1001588417933783041/piKXAsMC_normal.jpg</t>
  </si>
  <si>
    <t>http://pbs.twimg.com/profile_images/597791977015517184/Uk7it4Bc_normal.jpg</t>
  </si>
  <si>
    <t>http://pbs.twimg.com/profile_images/1144465130035408897/VB3aW5aY_normal.jpg</t>
  </si>
  <si>
    <t>http://pbs.twimg.com/profile_images/973155188616912896/YYHUSQBH_normal.jpg</t>
  </si>
  <si>
    <t>http://pbs.twimg.com/profile_images/1177613547859337216/fkMUJ-mN_normal.jpg</t>
  </si>
  <si>
    <t>http://pbs.twimg.com/profile_images/538755471323058176/zAdNg4bC_normal.jpeg</t>
  </si>
  <si>
    <t>http://pbs.twimg.com/profile_images/1140627935461892098/CyT-K_mE_normal.png</t>
  </si>
  <si>
    <t>http://pbs.twimg.com/profile_images/1131798134995206144/Bq1_KXEL_normal.jpg</t>
  </si>
  <si>
    <t>http://pbs.twimg.com/profile_images/1157743174384852992/hqgD65oF_normal.jpg</t>
  </si>
  <si>
    <t>http://pbs.twimg.com/profile_images/1129214083776040961/ZreJ8-GL_normal.jpg</t>
  </si>
  <si>
    <t>http://pbs.twimg.com/profile_images/1153446767423315968/dlHoUnXY_normal.jpg</t>
  </si>
  <si>
    <t>http://pbs.twimg.com/profile_images/965315612321943553/uAFqWdls_normal.jpg</t>
  </si>
  <si>
    <t>http://pbs.twimg.com/profile_images/1176568158435651584/OWvnRmO6_normal.jpg</t>
  </si>
  <si>
    <t>http://pbs.twimg.com/profile_images/1168230601037701120/hvSlDkrq_normal.jpg</t>
  </si>
  <si>
    <t>http://pbs.twimg.com/profile_images/1025770454081003520/EImSHfYX_normal.jpg</t>
  </si>
  <si>
    <t>http://pbs.twimg.com/profile_images/1049766844666732544/r8ctc8Kg_normal.jpg</t>
  </si>
  <si>
    <t>http://pbs.twimg.com/profile_images/1053269827282968578/siPFzqRF_normal.jpg</t>
  </si>
  <si>
    <t>http://pbs.twimg.com/profile_images/765265950811840512/T3h0DADJ_normal.jpg</t>
  </si>
  <si>
    <t>http://pbs.twimg.com/profile_images/969559129504337922/rOBgjzsi_normal.jpg</t>
  </si>
  <si>
    <t>http://pbs.twimg.com/profile_images/800304580198330372/-7QQv_Wd_normal.jpg</t>
  </si>
  <si>
    <t>http://pbs.twimg.com/profile_images/855009450352050176/eGGr9Q9C_normal.jpg</t>
  </si>
  <si>
    <t>http://pbs.twimg.com/profile_images/1104131201172942848/TE2QT7f-_normal.png</t>
  </si>
  <si>
    <t>http://pbs.twimg.com/profile_images/694812341242847232/OTFo1zOU_normal.jpg</t>
  </si>
  <si>
    <t>http://pbs.twimg.com/profile_images/815343415122595840/UEtD38m7_normal.jpg</t>
  </si>
  <si>
    <t>http://pbs.twimg.com/profile_images/1148269311557062656/qDIC6mGn_normal.jpg</t>
  </si>
  <si>
    <t>http://pbs.twimg.com/profile_images/867840416288313344/7986HwWh_normal.jpg</t>
  </si>
  <si>
    <t>http://pbs.twimg.com/profile_images/932318978298597376/10LI-RTi_normal.jpg</t>
  </si>
  <si>
    <t>http://pbs.twimg.com/profile_images/1178299650345984000/Xa5XBlX8_normal.jpg</t>
  </si>
  <si>
    <t>http://pbs.twimg.com/profile_images/1150997831760666625/-gBtk3Ww_normal.jpg</t>
  </si>
  <si>
    <t>http://pbs.twimg.com/profile_images/785476261909069824/kVzd41zh_normal.jpg</t>
  </si>
  <si>
    <t>http://pbs.twimg.com/profile_images/1158368453201399808/gxgyIqFz_normal.jpg</t>
  </si>
  <si>
    <t>http://pbs.twimg.com/profile_images/1052293364035579904/ow2-L2fG_normal.jpg</t>
  </si>
  <si>
    <t>http://pbs.twimg.com/profile_images/1166278009004990464/XXjJnVmX_normal.jpg</t>
  </si>
  <si>
    <t>http://pbs.twimg.com/profile_images/1066604498335031296/qtJ-oHbi_normal.jpg</t>
  </si>
  <si>
    <t>http://pbs.twimg.com/profile_images/724947437853376513/a2ymg2-u_normal.jpg</t>
  </si>
  <si>
    <t>http://pbs.twimg.com/profile_images/1419298461/Baskan_0383_normal.jpg</t>
  </si>
  <si>
    <t>http://pbs.twimg.com/profile_images/1017801634158727168/8wRUYmJY_normal.jpg</t>
  </si>
  <si>
    <t>http://pbs.twimg.com/profile_images/1169924853400555522/hFJoizhm_normal.jpg</t>
  </si>
  <si>
    <t>http://pbs.twimg.com/profile_images/1125093407846748165/5laC7dCw_normal.jpg</t>
  </si>
  <si>
    <t>http://pbs.twimg.com/profile_images/1166649969027297280/fgHyHk0d_normal.jpg</t>
  </si>
  <si>
    <t>http://pbs.twimg.com/profile_images/1120741002690617344/Tcc8BTNh_normal.jpg</t>
  </si>
  <si>
    <t>http://pbs.twimg.com/profile_images/378800000706601183/837c53035adbecab5ee322593700a2b9_normal.jpeg</t>
  </si>
  <si>
    <t>http://pbs.twimg.com/profile_images/1130351943023550464/mBHGiykS_normal.jpg</t>
  </si>
  <si>
    <t>http://pbs.twimg.com/profile_images/1010070471197495296/wittc8Hx_normal.jpg</t>
  </si>
  <si>
    <t>http://pbs.twimg.com/profile_images/1106294450224009216/ETeXQV9__normal.jpg</t>
  </si>
  <si>
    <t>http://pbs.twimg.com/profile_images/1172222705875206145/j50dMZNw_normal.jpg</t>
  </si>
  <si>
    <t>http://pbs.twimg.com/profile_images/1171402046597193733/CGlNkOQn_normal.jpg</t>
  </si>
  <si>
    <t>http://pbs.twimg.com/profile_images/1159913156443017216/7Iml5w7d_normal.jpg</t>
  </si>
  <si>
    <t>http://pbs.twimg.com/profile_images/958703787136385025/6FsoEz1l_normal.jpg</t>
  </si>
  <si>
    <t>http://pbs.twimg.com/profile_images/1127068878000013312/TcoDLLWn_normal.jpg</t>
  </si>
  <si>
    <t>http://pbs.twimg.com/profile_images/988203612777123845/9kodRcou_normal.jpg</t>
  </si>
  <si>
    <t>http://pbs.twimg.com/profile_images/1128301244324429825/9R-t3rsj_normal.png</t>
  </si>
  <si>
    <t>http://pbs.twimg.com/profile_images/1103602393558724608/kpn6ON-V_normal.png</t>
  </si>
  <si>
    <t>http://pbs.twimg.com/profile_images/1150871391522177029/Oe6gQglj_normal.jpg</t>
  </si>
  <si>
    <t>http://pbs.twimg.com/profile_images/749229337216516096/5O-qjy6G_normal.jpg</t>
  </si>
  <si>
    <t>http://pbs.twimg.com/profile_images/1158008762592047104/m9iTdx4f_normal.jpg</t>
  </si>
  <si>
    <t>http://pbs.twimg.com/profile_images/1150474914186633218/-xHj8bHd_normal.jpg</t>
  </si>
  <si>
    <t>http://pbs.twimg.com/profile_images/470321111150764032/UXwlKsE6_normal.jpeg</t>
  </si>
  <si>
    <t>http://pbs.twimg.com/profile_images/1019292336101249024/GfMwYgEX_normal.jpg</t>
  </si>
  <si>
    <t>http://pbs.twimg.com/profile_images/1169582009951432705/m77PgTx6_normal.jpg</t>
  </si>
  <si>
    <t>http://pbs.twimg.com/profile_images/1177834231118077952/NCJa9DSC_normal.jpg</t>
  </si>
  <si>
    <t>http://pbs.twimg.com/profile_images/1178180242290151425/sHicwPyf_normal.jpg</t>
  </si>
  <si>
    <t>http://pbs.twimg.com/profile_images/1131723745175977984/9Iht0MtZ_normal.jpg</t>
  </si>
  <si>
    <t>http://pbs.twimg.com/profile_images/912281266174742531/JspW9glv_normal.jpg</t>
  </si>
  <si>
    <t>http://pbs.twimg.com/profile_images/378800000000227576/c24dc8f7ffc56801f77eeeaa19d49f17_normal.jpeg</t>
  </si>
  <si>
    <t>http://pbs.twimg.com/profile_images/1166820060918374401/1uoSpSN8_normal.jpg</t>
  </si>
  <si>
    <t>http://pbs.twimg.com/profile_images/1424696394/S6300460_normal.JPG</t>
  </si>
  <si>
    <t>http://pbs.twimg.com/profile_images/1092718680864100352/qsaJLGIN_normal.jpg</t>
  </si>
  <si>
    <t>http://pbs.twimg.com/profile_images/1092836240846667776/p7C6FSiM_normal.jpg</t>
  </si>
  <si>
    <t>http://pbs.twimg.com/profile_images/1171453430251978752/1kF5LYDC_normal.jpg</t>
  </si>
  <si>
    <t>http://pbs.twimg.com/profile_images/996304370890366977/MNkI6ojn_normal.jpg</t>
  </si>
  <si>
    <t>http://pbs.twimg.com/profile_images/1151847050008584193/mpAnw6VB_normal.jpg</t>
  </si>
  <si>
    <t>http://pbs.twimg.com/profile_images/1094918876196933632/ljSIcyXb_normal.jpg</t>
  </si>
  <si>
    <t>http://pbs.twimg.com/profile_images/758547871255949312/qSYwWJSL_normal.jpg</t>
  </si>
  <si>
    <t>http://pbs.twimg.com/profile_images/1130002789445308416/E-M-vzOJ_normal.jpg</t>
  </si>
  <si>
    <t>http://pbs.twimg.com/profile_images/1168645102862049280/8VcWXj8o_normal.jpg</t>
  </si>
  <si>
    <t>http://pbs.twimg.com/profile_images/1153667572585369600/zCdq_3Oo_normal.jpg</t>
  </si>
  <si>
    <t>http://pbs.twimg.com/profile_images/1151238630675046403/tFAV0QHo_normal.jpg</t>
  </si>
  <si>
    <t>http://pbs.twimg.com/profile_images/1165185092333068288/vUm-trPb_normal.jpg</t>
  </si>
  <si>
    <t>http://pbs.twimg.com/profile_images/493068244492615680/k7O4ainX_normal.jpeg</t>
  </si>
  <si>
    <t>http://pbs.twimg.com/profile_images/950448408065691648/xF9Ru7U__normal.jpg</t>
  </si>
  <si>
    <t>http://pbs.twimg.com/profile_images/489623223273676800/3_8gsSGG_normal.jpeg</t>
  </si>
  <si>
    <t>http://pbs.twimg.com/profile_images/1052937789254320130/lziv6EBS_normal.jpg</t>
  </si>
  <si>
    <t>http://pbs.twimg.com/profile_images/900352471352172547/AFpQjgWC_normal.jpg</t>
  </si>
  <si>
    <t>http://pbs.twimg.com/profile_images/1152947331807027201/RS7Oc79c_normal.jpg</t>
  </si>
  <si>
    <t>http://pbs.twimg.com/profile_images/1109462586066722817/PhkQ9-Po_normal.png</t>
  </si>
  <si>
    <t>http://pbs.twimg.com/profile_images/1087980231502295040/_9aSBOR0_normal.jpg</t>
  </si>
  <si>
    <t>http://pbs.twimg.com/profile_images/1169820321790038017/QLIkmE-n_normal.jpg</t>
  </si>
  <si>
    <t>http://pbs.twimg.com/profile_images/1171013424576389121/0Fsgh8sb_normal.jpg</t>
  </si>
  <si>
    <t>http://pbs.twimg.com/profile_images/1142205806382931973/qXOKhV-P_normal.jpg</t>
  </si>
  <si>
    <t>http://pbs.twimg.com/profile_images/876040917102276609/Q0wmL8DJ_normal.jpg</t>
  </si>
  <si>
    <t>http://pbs.twimg.com/profile_images/619770789529825280/fQA1kYu3_normal.jpg</t>
  </si>
  <si>
    <t>http://pbs.twimg.com/profile_images/1173281615230984193/_PskR_mj_normal.jpg</t>
  </si>
  <si>
    <t>http://pbs.twimg.com/profile_images/1175804939496579072/EKj0xT_y_normal.jpg</t>
  </si>
  <si>
    <t>http://pbs.twimg.com/profile_images/916563658842497026/HWVmu2hs_normal.jpg</t>
  </si>
  <si>
    <t>http://pbs.twimg.com/profile_images/1143091199689015296/RW9-caSc_normal.jpg</t>
  </si>
  <si>
    <t>http://pbs.twimg.com/profile_images/1124357015516663809/eBjKh_VR_normal.jpg</t>
  </si>
  <si>
    <t>http://pbs.twimg.com/profile_images/1177469418957201409/xWxjA-JJ_normal.jpg</t>
  </si>
  <si>
    <t>http://pbs.twimg.com/profile_images/1141978674717216768/BEx0OY4y_normal.jpg</t>
  </si>
  <si>
    <t>http://pbs.twimg.com/profile_images/1165350728803725312/ym7JBr9t_normal.jpg</t>
  </si>
  <si>
    <t>http://pbs.twimg.com/profile_images/1160620218965774343/Gd1do-Ag_normal.jpg</t>
  </si>
  <si>
    <t>http://pbs.twimg.com/profile_images/1167459377714008064/Visw3zQn_normal.jpg</t>
  </si>
  <si>
    <t>http://pbs.twimg.com/profile_images/923977860003586048/pRkEWj1p_normal.jpg</t>
  </si>
  <si>
    <t>http://pbs.twimg.com/profile_images/1137829964366135296/E0Lq0FVt_normal.jpg</t>
  </si>
  <si>
    <t>http://pbs.twimg.com/profile_images/1174092871/100_2710_normal.jpg</t>
  </si>
  <si>
    <t>http://pbs.twimg.com/profile_images/1153084414160769027/sC2rdA_q_normal.jpg</t>
  </si>
  <si>
    <t>http://pbs.twimg.com/profile_images/505854654623006721/cRiir-81_normal.jpeg</t>
  </si>
  <si>
    <t>http://pbs.twimg.com/profile_images/1120798704494161920/Vf92BolJ_normal.jpg</t>
  </si>
  <si>
    <t>http://pbs.twimg.com/profile_images/1080377431117176835/VWn8T8Vc_normal.jpg</t>
  </si>
  <si>
    <t>http://pbs.twimg.com/profile_images/808633422793031681/u9ILzXuY_normal.jpg</t>
  </si>
  <si>
    <t>http://pbs.twimg.com/profile_images/1173996991866650625/cK0rzt3b_normal.jpg</t>
  </si>
  <si>
    <t>http://pbs.twimg.com/profile_images/1172985980573356032/9YpIUmgC_normal.jpg</t>
  </si>
  <si>
    <t>http://pbs.twimg.com/profile_images/3089998099/c5897f86fd65ee405e3641c7654578cd_normal.jpeg</t>
  </si>
  <si>
    <t>http://pbs.twimg.com/profile_images/978012499256672261/g0JbWFht_normal.jpg</t>
  </si>
  <si>
    <t>http://pbs.twimg.com/profile_images/1154144410810159104/bWDpYuq8_normal.jpg</t>
  </si>
  <si>
    <t>http://pbs.twimg.com/profile_images/1139599032530153473/CiSqAQVi_normal.jpg</t>
  </si>
  <si>
    <t>http://pbs.twimg.com/profile_images/1178008982247677953/6JOI88-0_normal.jpg</t>
  </si>
  <si>
    <t>http://pbs.twimg.com/profile_images/1012789632973574145/m7r4V7d4_normal.jpg</t>
  </si>
  <si>
    <t>http://pbs.twimg.com/profile_images/1151041785923276800/RZbAtS-x_normal.jpg</t>
  </si>
  <si>
    <t>http://pbs.twimg.com/profile_images/1143831100948647936/fxqJszJ5_normal.jpg</t>
  </si>
  <si>
    <t>http://pbs.twimg.com/profile_images/1152270579115933699/dKt7K95F_normal.jpg</t>
  </si>
  <si>
    <t>http://pbs.twimg.com/profile_images/1178557894138224640/lvZ3TZ0e_normal.jpg</t>
  </si>
  <si>
    <t>http://pbs.twimg.com/profile_images/847295807078268928/RDZf8nsI_normal.jpg</t>
  </si>
  <si>
    <t>http://pbs.twimg.com/profile_images/1173199507561037824/P2i_wlz8_normal.jpg</t>
  </si>
  <si>
    <t>http://pbs.twimg.com/profile_images/378800000239006424/92eb4178419954dc8b0b38b6ef573eeb_normal.jpeg</t>
  </si>
  <si>
    <t>http://pbs.twimg.com/profile_images/1094634444735025153/wZNmHNZs_normal.jpg</t>
  </si>
  <si>
    <t>http://pbs.twimg.com/profile_images/866405422135218177/dukGD3Lu_normal.jpg</t>
  </si>
  <si>
    <t>http://pbs.twimg.com/profile_images/1126917384923766784/lM57yyyL_normal.jpg</t>
  </si>
  <si>
    <t>http://pbs.twimg.com/profile_images/994126232861233152/dNZJL7mg_normal.jpg</t>
  </si>
  <si>
    <t>http://pbs.twimg.com/profile_images/1055491935337660417/8L8TYkAp_normal.jpg</t>
  </si>
  <si>
    <t>http://pbs.twimg.com/profile_images/1133427943944970240/0zgpqktm_normal.jpg</t>
  </si>
  <si>
    <t>http://pbs.twimg.com/profile_images/501300975940825088/iENkrYaX_normal.jpeg</t>
  </si>
  <si>
    <t>http://pbs.twimg.com/profile_images/1028612737587396608/X3nRdAW6_normal.jpg</t>
  </si>
  <si>
    <t>http://pbs.twimg.com/profile_images/1178284274493087744/PQSKTb72_normal.jpg</t>
  </si>
  <si>
    <t>http://pbs.twimg.com/profile_images/782553635687370752/jbaHAOYt_normal.jpg</t>
  </si>
  <si>
    <t>http://pbs.twimg.com/profile_images/1123559366777556992/PyuhWDAQ_normal.jpg</t>
  </si>
  <si>
    <t>http://pbs.twimg.com/profile_images/1177415567889829889/h-MaqzhF_normal.jpg</t>
  </si>
  <si>
    <t>http://pbs.twimg.com/profile_images/1127676825688260609/BTGbVnWp_normal.jpg</t>
  </si>
  <si>
    <t>http://pbs.twimg.com/profile_images/547798473462923265/lfK7ltAh_normal.jpeg</t>
  </si>
  <si>
    <t>http://pbs.twimg.com/profile_images/1105509293594476545/IM7LiZqL_normal.jpg</t>
  </si>
  <si>
    <t>http://pbs.twimg.com/profile_images/1167210080485466113/xaJDHf1z_normal.jpg</t>
  </si>
  <si>
    <t>http://pbs.twimg.com/profile_images/1176515647574020106/UCpZIXc4_normal.jpg</t>
  </si>
  <si>
    <t>http://pbs.twimg.com/profile_images/3182913054/3edaa4b48922a135079874cd34174cc2_normal.jpeg</t>
  </si>
  <si>
    <t>http://pbs.twimg.com/profile_images/964105369734836227/0EU97f3L_normal.jpg</t>
  </si>
  <si>
    <t>http://pbs.twimg.com/profile_images/1115284601407266818/RwbvR1r1_normal.jpg</t>
  </si>
  <si>
    <t>http://pbs.twimg.com/profile_images/378800000446229159/4bfcc05e051dcd7b130b7fd6e342ebc5_normal.jpeg</t>
  </si>
  <si>
    <t>http://pbs.twimg.com/profile_images/833367949956247553/teW_Cob7_normal.jpg</t>
  </si>
  <si>
    <t>http://pbs.twimg.com/profile_images/1129749677883174912/83-dpWH__normal.jpg</t>
  </si>
  <si>
    <t>http://pbs.twimg.com/profile_images/1174232181092360192/czxPjinS_normal.jpg</t>
  </si>
  <si>
    <t>http://pbs.twimg.com/profile_images/378800000186390935/d99274d7194888eba19c40014b1e0eaf_normal.jpeg</t>
  </si>
  <si>
    <t>http://pbs.twimg.com/profile_images/1012702210977759235/rmcQB5Ks_normal.jpg</t>
  </si>
  <si>
    <t>http://pbs.twimg.com/profile_images/1163883073328549888/z30Y3I5w_normal.jpg</t>
  </si>
  <si>
    <t>http://pbs.twimg.com/profile_images/683717969394950144/ODJ-ZuCz_normal.jpg</t>
  </si>
  <si>
    <t>http://pbs.twimg.com/profile_images/1085843268871413761/LOz6Gc2J_normal.jpg</t>
  </si>
  <si>
    <t>http://pbs.twimg.com/profile_images/1088786707418370048/sV85OYTR_normal.jpg</t>
  </si>
  <si>
    <t>http://pbs.twimg.com/profile_images/1172692984380497920/kTAjF7Xd_normal.jpg</t>
  </si>
  <si>
    <t>http://pbs.twimg.com/profile_images/844790335125413888/txBsal1Z_normal.jpg</t>
  </si>
  <si>
    <t>http://pbs.twimg.com/profile_images/1137425613701156865/P1U33Eis_normal.jpg</t>
  </si>
  <si>
    <t>http://pbs.twimg.com/profile_images/888328982160175106/KpjcSCKy_normal.jpg</t>
  </si>
  <si>
    <t>http://pbs.twimg.com/profile_images/1166770992334721028/2EX2B6RL_normal.jpg</t>
  </si>
  <si>
    <t>http://pbs.twimg.com/profile_images/564145441651298304/BmDc6M9f_normal.jpeg</t>
  </si>
  <si>
    <t>http://pbs.twimg.com/profile_images/1070919436717174785/cEx98Ufd_normal.jpg</t>
  </si>
  <si>
    <t>http://pbs.twimg.com/profile_images/1137647518286663680/PWx1XHJc_normal.jpg</t>
  </si>
  <si>
    <t>http://pbs.twimg.com/profile_images/1129783643151454208/be9CNPHL_normal.jpg</t>
  </si>
  <si>
    <t>http://pbs.twimg.com/profile_images/1061381546387652608/O9BwJ_Sm_normal.jpg</t>
  </si>
  <si>
    <t>http://pbs.twimg.com/profile_images/1170992152224178176/2LT1UVNZ_normal.jpg</t>
  </si>
  <si>
    <t>http://pbs.twimg.com/profile_images/537172295106977792/inigFecY_normal.jpeg</t>
  </si>
  <si>
    <t>http://pbs.twimg.com/profile_images/1178240646647369728/YH8krxSX_normal.jpg</t>
  </si>
  <si>
    <t>http://pbs.twimg.com/profile_images/1002686746033868800/kRcyT7NZ_normal.jpg</t>
  </si>
  <si>
    <t>http://pbs.twimg.com/profile_images/810781766139211776/sDQUmmtL_normal.jpg</t>
  </si>
  <si>
    <t>http://pbs.twimg.com/profile_images/1175495087863865344/LmiUDpsc_normal.jpg</t>
  </si>
  <si>
    <t>http://pbs.twimg.com/profile_images/1105704711141969921/xWzHmVaS_normal.jpg</t>
  </si>
  <si>
    <t>http://pbs.twimg.com/profile_images/864913214777282562/4sjynP_I_normal.jpg</t>
  </si>
  <si>
    <t>http://pbs.twimg.com/profile_images/710127656084316160/4WjaK9m6_normal.jpg</t>
  </si>
  <si>
    <t>http://pbs.twimg.com/profile_images/1140295582977875968/QpgkzLi-_normal.jpg</t>
  </si>
  <si>
    <t>http://pbs.twimg.com/profile_images/1143074637355651072/MxI_p6K-_normal.jpg</t>
  </si>
  <si>
    <t>http://pbs.twimg.com/profile_images/1148142911923658753/VGCzEEu0_normal.jpg</t>
  </si>
  <si>
    <t>http://pbs.twimg.com/profile_images/1101709318330744833/f0Vm4oDF_normal.jpg</t>
  </si>
  <si>
    <t>http://pbs.twimg.com/profile_images/1175314629330911232/qN7eNcId_normal.jpg</t>
  </si>
  <si>
    <t>http://pbs.twimg.com/profile_images/1176811611639746562/mlwPkcSe_normal.jpg</t>
  </si>
  <si>
    <t>http://pbs.twimg.com/profile_images/1169886396363853824/b7NOCYXF_normal.jpg</t>
  </si>
  <si>
    <t>http://pbs.twimg.com/profile_images/617846881209741312/CF_FF_d9_normal.jpg</t>
  </si>
  <si>
    <t>http://pbs.twimg.com/profile_images/1155184934010675201/NLrHa4FO_normal.jpg</t>
  </si>
  <si>
    <t>http://pbs.twimg.com/profile_images/1163474849513267202/G09vaqBj_normal.jpg</t>
  </si>
  <si>
    <t>http://pbs.twimg.com/profile_images/1140962129362726912/6PqbhIMt_normal.jpg</t>
  </si>
  <si>
    <t>http://pbs.twimg.com/profile_images/1030567266310672385/tII2pDGl_normal.jpg</t>
  </si>
  <si>
    <t>http://pbs.twimg.com/profile_images/1017017748830998528/qy4KoSwW_normal.jpg</t>
  </si>
  <si>
    <t>http://pbs.twimg.com/profile_images/981838362184241152/PWGTWFwj_normal.jpg</t>
  </si>
  <si>
    <t>http://pbs.twimg.com/profile_images/607173386675101696/ZDM-ASJi_normal.jpg</t>
  </si>
  <si>
    <t>http://pbs.twimg.com/profile_images/1123345737956438016/PiRzOrvR_normal.jpg</t>
  </si>
  <si>
    <t>http://pbs.twimg.com/profile_images/1025669017787355137/DTWW82eV_normal.jpg</t>
  </si>
  <si>
    <t>http://pbs.twimg.com/profile_images/1074400222443433985/I-Rn5iob_normal.jpg</t>
  </si>
  <si>
    <t>http://pbs.twimg.com/profile_images/1178466749341155329/4Q29j6jG_normal.jpg</t>
  </si>
  <si>
    <t>http://pbs.twimg.com/profile_images/1020269002361319425/-d5HNhgl_normal.jpg</t>
  </si>
  <si>
    <t>http://pbs.twimg.com/profile_images/1130976589561368577/rZ7bHzbA_normal.jpg</t>
  </si>
  <si>
    <t>http://pbs.twimg.com/profile_images/1143627185133117440/LqSLmyLk_normal.jpg</t>
  </si>
  <si>
    <t>http://pbs.twimg.com/profile_images/1152905158621351936/HTv0ESdX_normal.jpg</t>
  </si>
  <si>
    <t>http://pbs.twimg.com/profile_images/1092512671793070080/4zt2zRiI_normal.jpg</t>
  </si>
  <si>
    <t>http://pbs.twimg.com/profile_images/1173857418947760128/dB1a3PIX_normal.jpg</t>
  </si>
  <si>
    <t>http://pbs.twimg.com/profile_images/1077616877923418112/B1efSE9E_normal.jpg</t>
  </si>
  <si>
    <t>http://pbs.twimg.com/profile_images/974795922650562560/kriRKv5L_normal.jpg</t>
  </si>
  <si>
    <t>http://pbs.twimg.com/profile_images/1020017870644940800/iWNtdSMW_normal.jpg</t>
  </si>
  <si>
    <t>http://pbs.twimg.com/profile_images/1129857409395113986/g7LhyhWS_normal.jpg</t>
  </si>
  <si>
    <t>http://pbs.twimg.com/profile_images/1164899843665530880/sRZYcySU_normal.jpg</t>
  </si>
  <si>
    <t>http://pbs.twimg.com/profile_images/685685948693217280/MNgm7yia_normal.jpg</t>
  </si>
  <si>
    <t>http://pbs.twimg.com/profile_images/1122977133255700480/-wjTTNfz_normal.jpg</t>
  </si>
  <si>
    <t>http://pbs.twimg.com/profile_images/954259040611258368/IyssRg9N_normal.jpg</t>
  </si>
  <si>
    <t>http://pbs.twimg.com/profile_images/1108366831230861312/PWfXSPLH_normal.png</t>
  </si>
  <si>
    <t>http://pbs.twimg.com/profile_images/897203389116928000/x3IrvopG_normal.jpg</t>
  </si>
  <si>
    <t>http://pbs.twimg.com/profile_images/928549633332310016/gACt_Zu5_normal.jpg</t>
  </si>
  <si>
    <t>http://pbs.twimg.com/profile_images/1072782521329483776/rBvw82i1_normal.jpg</t>
  </si>
  <si>
    <t>http://pbs.twimg.com/profile_images/1176061457659826179/x9hcOQbD_normal.jpg</t>
  </si>
  <si>
    <t>http://pbs.twimg.com/profile_images/1110436025850052608/3i0mnpaP_normal.jpg</t>
  </si>
  <si>
    <t>http://pbs.twimg.com/profile_images/1174978450257367041/UeD1bVLV_normal.jpg</t>
  </si>
  <si>
    <t>http://pbs.twimg.com/profile_images/1172006703044468736/ew4n59Gb_normal.jpg</t>
  </si>
  <si>
    <t>http://pbs.twimg.com/profile_images/1084431348964704256/vUt--hj-_normal.jpg</t>
  </si>
  <si>
    <t>http://pbs.twimg.com/profile_images/1085400158068719616/WUP4ZSpX_normal.jpg</t>
  </si>
  <si>
    <t>http://pbs.twimg.com/profile_images/1171058423666024449/Q6H93ybg_normal.jpg</t>
  </si>
  <si>
    <t>http://pbs.twimg.com/profile_images/1152619173232685056/nq8_TXMB_normal.jpg</t>
  </si>
  <si>
    <t>http://pbs.twimg.com/profile_images/1151588895173332993/5JW-KXT6_normal.jpg</t>
  </si>
  <si>
    <t>http://pbs.twimg.com/profile_images/1172630392702152704/kSU6-rmY_normal.jpg</t>
  </si>
  <si>
    <t>http://pbs.twimg.com/profile_images/896253419387801600/SgPlKOXd_normal.jpg</t>
  </si>
  <si>
    <t>http://pbs.twimg.com/profile_images/1062611082462879744/EJD65bNE_normal.jpg</t>
  </si>
  <si>
    <t>http://pbs.twimg.com/profile_images/651297766027628544/xywJ2OYp_normal.jpg</t>
  </si>
  <si>
    <t>http://pbs.twimg.com/profile_images/1073113560409096193/EpsVYZ-G_normal.jpg</t>
  </si>
  <si>
    <t>http://pbs.twimg.com/profile_images/1167326438640349184/kxWoh1tk_normal.jpg</t>
  </si>
  <si>
    <t>http://pbs.twimg.com/profile_images/1177003861304905728/VfMq8uBp_normal.jpg</t>
  </si>
  <si>
    <t>http://pbs.twimg.com/profile_images/1113814823647817728/QqBknKxU_normal.jpg</t>
  </si>
  <si>
    <t>http://pbs.twimg.com/profile_images/1154482553719533568/HWXb3JbQ_normal.jpg</t>
  </si>
  <si>
    <t>http://pbs.twimg.com/profile_images/458595788348612609/J3CFhBSS_normal.jpeg</t>
  </si>
  <si>
    <t>http://pbs.twimg.com/profile_images/1089995365/ibrahim_ozdabak_b_normal.jpg</t>
  </si>
  <si>
    <t>http://pbs.twimg.com/profile_images/1173280774356967425/pi2Vl-rH_normal.jpg</t>
  </si>
  <si>
    <t>http://pbs.twimg.com/profile_images/1170355379580149760/Y_rDpOjP_normal.jpg</t>
  </si>
  <si>
    <t>http://pbs.twimg.com/profile_images/1175536259353186306/3htyb9I1_normal.jpg</t>
  </si>
  <si>
    <t>http://pbs.twimg.com/profile_images/951051116388732929/2q5c54zA_normal.jpg</t>
  </si>
  <si>
    <t>http://pbs.twimg.com/profile_images/1778656913/pict_2_-_Copy_normal.png</t>
  </si>
  <si>
    <t>http://pbs.twimg.com/profile_images/1178390428468547584/UzP7Yb2n_normal.jpg</t>
  </si>
  <si>
    <t>http://pbs.twimg.com/profile_images/754775930439172096/N-VJo81U_normal.jpg</t>
  </si>
  <si>
    <t>http://pbs.twimg.com/profile_images/1151046196741496832/8MlJqqhS_normal.jpg</t>
  </si>
  <si>
    <t>http://pbs.twimg.com/profile_images/1129105154689687552/mYCJ7mu6_normal.jpg</t>
  </si>
  <si>
    <t>http://pbs.twimg.com/profile_images/1156278955403554816/RAXQIAbt_normal.jpg</t>
  </si>
  <si>
    <t>http://pbs.twimg.com/profile_images/809159775682494470/19vy7pTD_normal.jpg</t>
  </si>
  <si>
    <t>http://pbs.twimg.com/profile_images/1165127316709806081/YHJQrvcT_normal.jpg</t>
  </si>
  <si>
    <t>http://pbs.twimg.com/profile_images/874040430475845632/7SAyDBkG_normal.jpg</t>
  </si>
  <si>
    <t>http://pbs.twimg.com/profile_images/1175838851148996608/VGIYGV_d_normal.jpg</t>
  </si>
  <si>
    <t>http://pbs.twimg.com/profile_images/1130922634034733056/k8okefYz_normal.jpg</t>
  </si>
  <si>
    <t>http://pbs.twimg.com/profile_images/1173846671853330432/JZwbYprf_normal.jpg</t>
  </si>
  <si>
    <t>http://pbs.twimg.com/profile_images/1115561662910693376/pvxDsfsf_normal.jpg</t>
  </si>
  <si>
    <t>http://pbs.twimg.com/profile_images/1167185255620665345/_FVERrOY_normal.jpg</t>
  </si>
  <si>
    <t>http://pbs.twimg.com/profile_images/1176709477661388801/snejzUUG_normal.jpg</t>
  </si>
  <si>
    <t>http://pbs.twimg.com/profile_images/675244944550924288/zlKMkyis_normal.jpg</t>
  </si>
  <si>
    <t>http://pbs.twimg.com/profile_images/626631519428300800/oAkh2Avq_normal.jpg</t>
  </si>
  <si>
    <t>http://pbs.twimg.com/profile_images/673695271763746816/O--H9z2q_normal.jpg</t>
  </si>
  <si>
    <t>http://pbs.twimg.com/profile_images/545301721635766273/AtB6HTou_normal.jpeg</t>
  </si>
  <si>
    <t>http://pbs.twimg.com/profile_images/1172869110390317061/M_dbKQXF_normal.jpg</t>
  </si>
  <si>
    <t>http://pbs.twimg.com/profile_images/860838926600351744/JojPcll7_normal.jpg</t>
  </si>
  <si>
    <t>http://pbs.twimg.com/profile_images/921419643100811264/6Z4HYfy3_normal.jpg</t>
  </si>
  <si>
    <t>http://pbs.twimg.com/profile_images/1175285622094913536/unHRAoTG_normal.jpg</t>
  </si>
  <si>
    <t>http://pbs.twimg.com/profile_images/1134051734295388160/ompErxux_normal.jpg</t>
  </si>
  <si>
    <t>http://pbs.twimg.com/profile_images/1103684102492995584/ILHD_VTh_normal.jpg</t>
  </si>
  <si>
    <t>http://pbs.twimg.com/profile_images/1053737233147150336/cur7x7Yj_normal.jpg</t>
  </si>
  <si>
    <t>http://pbs.twimg.com/profile_images/1158782177846419457/LWe9S6rn_normal.jpg</t>
  </si>
  <si>
    <t>http://pbs.twimg.com/profile_images/1167870271384014848/s5By_Sk9_normal.jpg</t>
  </si>
  <si>
    <t>http://pbs.twimg.com/profile_images/618401728464048128/P3vg5G2A_normal.jpg</t>
  </si>
  <si>
    <t>http://pbs.twimg.com/profile_images/591939829216063488/UQK6iIbd_normal.jpg</t>
  </si>
  <si>
    <t>http://pbs.twimg.com/profile_images/1152195646755147776/ovyChMgf_normal.jpg</t>
  </si>
  <si>
    <t>http://pbs.twimg.com/profile_images/560821662707249153/gQeJoAm8_normal.jpeg</t>
  </si>
  <si>
    <t>http://pbs.twimg.com/profile_images/1129660433022050304/uOzvRiLM_normal.jpg</t>
  </si>
  <si>
    <t>http://pbs.twimg.com/profile_images/1054336226487140352/0VZeyEsE_normal.jpg</t>
  </si>
  <si>
    <t>http://pbs.twimg.com/profile_images/1177464669205745664/3F2RvZYA_normal.jpg</t>
  </si>
  <si>
    <t>http://pbs.twimg.com/profile_images/577833537933455361/PZpBkA_c_normal.jpeg</t>
  </si>
  <si>
    <t>http://pbs.twimg.com/profile_images/853925522165911553/gWnCOFPn_normal.jpg</t>
  </si>
  <si>
    <t>http://pbs.twimg.com/profile_images/1052633121458450433/VUTIuPHX_normal.jpg</t>
  </si>
  <si>
    <t>http://pbs.twimg.com/profile_images/650242482740047872/JSVsNzxN_normal.jpg</t>
  </si>
  <si>
    <t>http://pbs.twimg.com/profile_images/3074191358/f5005e15e91775c3f9ececad365244e9_normal.jpeg</t>
  </si>
  <si>
    <t>http://pbs.twimg.com/profile_images/1151393347396919296/WPPPj5wc_normal.jpg</t>
  </si>
  <si>
    <t>http://pbs.twimg.com/profile_images/886060532029108229/LldimeY__normal.jpg</t>
  </si>
  <si>
    <t>http://pbs.twimg.com/profile_images/378800000730267157/3e2f5492e95ba23d60a53e502c683809_normal.jpeg</t>
  </si>
  <si>
    <t>http://pbs.twimg.com/profile_images/1080893947315146758/_-S8OXoX_normal.jpg</t>
  </si>
  <si>
    <t>http://pbs.twimg.com/profile_images/1101902073006837760/YZjt3fSA_normal.jpg</t>
  </si>
  <si>
    <t>http://pbs.twimg.com/profile_images/3386617260/4f1fdf67c7724bd943ef321e11d965ba_normal.jpeg</t>
  </si>
  <si>
    <t>http://pbs.twimg.com/profile_images/1129707809053007872/bAn8Jpt-_normal.jpg</t>
  </si>
  <si>
    <t>http://pbs.twimg.com/profile_images/1103051051769434115/l-i1LlTb_normal.jpg</t>
  </si>
  <si>
    <t>http://pbs.twimg.com/profile_images/1175497100651651072/6xjZ-MTf_normal.jpg</t>
  </si>
  <si>
    <t>http://pbs.twimg.com/profile_images/1095321742556434438/vmQ1sNRQ_normal.jpg</t>
  </si>
  <si>
    <t>http://pbs.twimg.com/profile_images/1141411723691339776/Rcq4_IMS_normal.jpg</t>
  </si>
  <si>
    <t>http://pbs.twimg.com/profile_images/1148280037097058306/_mPgZYgq_normal.jpg</t>
  </si>
  <si>
    <t>http://pbs.twimg.com/profile_images/921679675520319488/ezGIVXoq_normal.jpg</t>
  </si>
  <si>
    <t>http://pbs.twimg.com/profile_images/1103411886069071872/SUpyQuFQ_normal.jpg</t>
  </si>
  <si>
    <t>http://pbs.twimg.com/profile_images/1137443547102240768/prRQLjKq_normal.jpg</t>
  </si>
  <si>
    <t>http://pbs.twimg.com/profile_images/991760030411165696/sKOmGJJy_normal.jpg</t>
  </si>
  <si>
    <t>http://pbs.twimg.com/profile_images/1057734598791217153/swcozWOK_normal.jpg</t>
  </si>
  <si>
    <t>http://pbs.twimg.com/profile_images/1178536206629560320/-gi_24tt_normal.jpg</t>
  </si>
  <si>
    <t>http://pbs.twimg.com/profile_images/1010422357889044481/lZOqWLbS_normal.jpg</t>
  </si>
  <si>
    <t>http://pbs.twimg.com/profile_images/1110549273584775168/etL-TZm5_normal.jpg</t>
  </si>
  <si>
    <t>http://pbs.twimg.com/profile_images/1173995490440036352/STw_Z7-v_normal.jpg</t>
  </si>
  <si>
    <t>http://pbs.twimg.com/profile_images/1129466773584175105/bMdS3jiM_normal.jpg</t>
  </si>
  <si>
    <t>http://pbs.twimg.com/profile_images/1157578878510145537/6U49f0v0_normal.jpg</t>
  </si>
  <si>
    <t>http://pbs.twimg.com/profile_images/1150462538880040962/uZOI8A8M_normal.jpg</t>
  </si>
  <si>
    <t>http://pbs.twimg.com/profile_images/1173705497851158529/v-8PeLtC_normal.jpg</t>
  </si>
  <si>
    <t>http://pbs.twimg.com/profile_images/1163884848018317312/BV7iqFCf_normal.jpg</t>
  </si>
  <si>
    <t>http://pbs.twimg.com/profile_images/1153985173853286403/2O46lZaI_normal.jpg</t>
  </si>
  <si>
    <t>http://pbs.twimg.com/profile_images/1117562183611760641/g4rEhtCV_normal.jpg</t>
  </si>
  <si>
    <t>http://pbs.twimg.com/profile_images/1368856767/100_normal.JPG</t>
  </si>
  <si>
    <t>http://pbs.twimg.com/profile_images/1084539137741504512/Ur1RYaSo_normal.jpg</t>
  </si>
  <si>
    <t>http://pbs.twimg.com/profile_images/378800000813436086/dfe51dbb9d1ac7db0ceeeb0e25ee9dd3_normal.jpeg</t>
  </si>
  <si>
    <t>http://pbs.twimg.com/profile_images/1101170309581979648/4o2kG6lD_normal.jpg</t>
  </si>
  <si>
    <t>http://pbs.twimg.com/profile_images/453287335724322816/tLgW4YZt_normal.jpeg</t>
  </si>
  <si>
    <t>http://pbs.twimg.com/profile_images/739433956693663744/ncjI1n9V_normal.jpg</t>
  </si>
  <si>
    <t>http://pbs.twimg.com/profile_images/1130920136834277378/cRKSAB_c_normal.jpg</t>
  </si>
  <si>
    <t>http://pbs.twimg.com/profile_images/1126043033076674560/4EY35Cla_normal.jpg</t>
  </si>
  <si>
    <t>http://pbs.twimg.com/profile_images/555671698838532096/pb5D_wKs_normal.jpeg</t>
  </si>
  <si>
    <t>http://pbs.twimg.com/profile_images/1163152442684579842/KTLzj9ix_normal.jpg</t>
  </si>
  <si>
    <t>http://pbs.twimg.com/profile_images/1131055518385090560/4POGDZsY_normal.png</t>
  </si>
  <si>
    <t>http://pbs.twimg.com/profile_images/1178020360085745664/tVovuAq0_normal.jpg</t>
  </si>
  <si>
    <t>http://pbs.twimg.com/profile_images/1176915798830530560/VTGcjops_normal.jpg</t>
  </si>
  <si>
    <t>http://pbs.twimg.com/profile_images/1147738291166502913/Ma13bT_i_normal.jpg</t>
  </si>
  <si>
    <t>http://pbs.twimg.com/profile_images/988435773463638017/xss6kgXS_normal.jpg</t>
  </si>
  <si>
    <t>http://pbs.twimg.com/profile_images/663316834368806912/mdxQzY2q_normal.jpg</t>
  </si>
  <si>
    <t>http://pbs.twimg.com/profile_images/783905764947685377/zHR6lSGv_normal.jpg</t>
  </si>
  <si>
    <t>http://pbs.twimg.com/profile_images/1070065324135993345/YIJnCGph_normal.jpg</t>
  </si>
  <si>
    <t>http://pbs.twimg.com/profile_images/1175143662109503490/KQf4gsoR_normal.jpg</t>
  </si>
  <si>
    <t>http://pbs.twimg.com/profile_images/378800000148275585/77ed7685d1c59e89df840796f84abe60_normal.jpeg</t>
  </si>
  <si>
    <t>http://pbs.twimg.com/profile_images/1171970569203519488/9ebEfwPH_normal.jpg</t>
  </si>
  <si>
    <t>http://pbs.twimg.com/profile_images/1129845754053447683/rzISBwmV_normal.jpg</t>
  </si>
  <si>
    <t>http://pbs.twimg.com/profile_images/1151568621723930627/WUJ-z08j_normal.jpg</t>
  </si>
  <si>
    <t>http://pbs.twimg.com/profile_images/2484726168/3spgzf6pae43qsfzwfcz_normal.jpeg</t>
  </si>
  <si>
    <t>http://pbs.twimg.com/profile_images/1140363010885603328/6qS6aDbV_normal.jpg</t>
  </si>
  <si>
    <t>http://pbs.twimg.com/profile_images/754311886120882176/3ZYdSOqk_normal.jpg</t>
  </si>
  <si>
    <t>http://pbs.twimg.com/profile_images/2966836613/94a0eeba5365293c608f1cf44e19fa1d_normal.jpeg</t>
  </si>
  <si>
    <t>http://pbs.twimg.com/profile_images/1105039799759572993/HjH6KNMb_normal.jpg</t>
  </si>
  <si>
    <t>http://pbs.twimg.com/profile_images/608291846528237569/ujUfWZ7J_normal.jpg</t>
  </si>
  <si>
    <t>http://pbs.twimg.com/profile_images/1178202542464995329/8tjqEJqD_normal.jpg</t>
  </si>
  <si>
    <t>http://pbs.twimg.com/profile_images/378800000064406977/062e50d252eca01c6c056d910e42e4c3_normal.jpeg</t>
  </si>
  <si>
    <t>http://pbs.twimg.com/profile_images/1001533191830888449/6TOrG1hG_normal.jpg</t>
  </si>
  <si>
    <t>http://pbs.twimg.com/profile_images/1137745646402846721/YwOKd_3w_normal.jpg</t>
  </si>
  <si>
    <t>http://pbs.twimg.com/profile_images/1167127745165451264/gCDG9X8A_normal.jpg</t>
  </si>
  <si>
    <t>http://pbs.twimg.com/profile_images/709452805732433922/UY0Xo_6a_normal.jpg</t>
  </si>
  <si>
    <t>http://pbs.twimg.com/profile_images/1178404912599879682/54uBWqFg_normal.jpg</t>
  </si>
  <si>
    <t>http://pbs.twimg.com/profile_images/1168292029937397761/RBiDIPIl_normal.jpg</t>
  </si>
  <si>
    <t>http://pbs.twimg.com/profile_images/1120147427883753472/kJaIAFNn_normal.jpg</t>
  </si>
  <si>
    <t>http://pbs.twimg.com/profile_images/961537052641845248/tu_423_7_normal.jpg</t>
  </si>
  <si>
    <t>http://pbs.twimg.com/profile_images/1137219045416210432/qx21ADGx_normal.jpg</t>
  </si>
  <si>
    <t>http://pbs.twimg.com/profile_images/451834680921571328/rITH7qHR_normal.jpeg</t>
  </si>
  <si>
    <t>http://pbs.twimg.com/profile_images/1164899184970993672/1KsPejam_normal.jpg</t>
  </si>
  <si>
    <t>http://pbs.twimg.com/profile_images/1130174343634464770/J3ol8Ebg_normal.png</t>
  </si>
  <si>
    <t>http://pbs.twimg.com/profile_images/1166918426327232513/p3iUGkjT_normal.jpg</t>
  </si>
  <si>
    <t>http://pbs.twimg.com/profile_images/1177674980638756865/edXjrPSu_normal.jpg</t>
  </si>
  <si>
    <t>http://pbs.twimg.com/profile_images/1165714080960843776/08x6MgTN_normal.jpg</t>
  </si>
  <si>
    <t>http://pbs.twimg.com/profile_images/424524137143734272/iLRjlbIR_normal.jpeg</t>
  </si>
  <si>
    <t>http://pbs.twimg.com/profile_images/1006609009963687938/PvydSyyV_normal.jpg</t>
  </si>
  <si>
    <t>http://pbs.twimg.com/profile_images/1074343907654291456/C595YQN2_normal.jpg</t>
  </si>
  <si>
    <t>http://pbs.twimg.com/profile_images/1125855879583158272/H7HGno9j_normal.jpg</t>
  </si>
  <si>
    <t>http://pbs.twimg.com/profile_images/1010810482087907329/HISk5Ls2_normal.jpg</t>
  </si>
  <si>
    <t>http://pbs.twimg.com/profile_images/1113878642755608576/AiLLB8nV_normal.jpg</t>
  </si>
  <si>
    <t>http://pbs.twimg.com/profile_images/1110652340451901441/RM5E9mLI_normal.jpg</t>
  </si>
  <si>
    <t>http://pbs.twimg.com/profile_images/1155771606289047552/yMqK8YeM_normal.jpg</t>
  </si>
  <si>
    <t>http://pbs.twimg.com/profile_images/1053530040590393345/sdklBnH2_normal.jpg</t>
  </si>
  <si>
    <t>http://pbs.twimg.com/profile_images/1178273999006179328/OFGqvdwG_normal.jpg</t>
  </si>
  <si>
    <t>http://pbs.twimg.com/profile_images/1162102524305952769/A8rHEiMe_normal.jpg</t>
  </si>
  <si>
    <t>http://pbs.twimg.com/profile_images/1033800308529475587/3adYp-Jo_normal.jpg</t>
  </si>
  <si>
    <t>http://pbs.twimg.com/profile_images/959307319275266048/xPkXo4m2_normal.jpg</t>
  </si>
  <si>
    <t>http://pbs.twimg.com/profile_images/1137080192860590080/yy8QoJ6p_normal.jpg</t>
  </si>
  <si>
    <t>http://pbs.twimg.com/profile_images/1161733426652897280/4hLBJfGw_normal.jpg</t>
  </si>
  <si>
    <t>http://pbs.twimg.com/profile_images/1168473508386619393/OxzYk9h4_normal.jpg</t>
  </si>
  <si>
    <t>http://pbs.twimg.com/profile_images/1177127943350489089/oMTNqVOG_normal.jpg</t>
  </si>
  <si>
    <t>http://pbs.twimg.com/profile_images/1172251832879583245/DKX_9H4K_normal.jpg</t>
  </si>
  <si>
    <t>http://pbs.twimg.com/profile_images/997731806660018182/MvgnPvDT_normal.jpg</t>
  </si>
  <si>
    <t>http://pbs.twimg.com/profile_images/1125496000846675969/2uOoFfOA_normal.png</t>
  </si>
  <si>
    <t>http://pbs.twimg.com/profile_images/1109128586336837632/cN3wSDA7_normal.jpg</t>
  </si>
  <si>
    <t>http://pbs.twimg.com/profile_images/1132427148164239360/1KRx8RAh_normal.jpg</t>
  </si>
  <si>
    <t>http://pbs.twimg.com/profile_images/915249728979374080/VuZUh4Ih_normal.jpg</t>
  </si>
  <si>
    <t>http://pbs.twimg.com/profile_images/1169311499271229440/g6KZhwxA_normal.jpg</t>
  </si>
  <si>
    <t>http://pbs.twimg.com/profile_images/1176970636767444992/e0DafRAh_normal.jpg</t>
  </si>
  <si>
    <t>http://pbs.twimg.com/profile_images/1167374956445011968/tBeyEA8c_normal.jpg</t>
  </si>
  <si>
    <t>http://pbs.twimg.com/profile_images/1015318069000863744/aPq8tJyB_normal.jpg</t>
  </si>
  <si>
    <t>http://pbs.twimg.com/profile_images/1158473794366976005/xL1oLJ9-_normal.jpg</t>
  </si>
  <si>
    <t>http://pbs.twimg.com/profile_images/1022586869731807232/BV_MAvuh_normal.jpg</t>
  </si>
  <si>
    <t>http://pbs.twimg.com/profile_images/1173391318917230593/fhR175Q5_normal.jpg</t>
  </si>
  <si>
    <t>http://pbs.twimg.com/profile_images/1129066538437435393/qpnk4yI-_normal.jpg</t>
  </si>
  <si>
    <t>http://pbs.twimg.com/profile_images/903381462413651974/S6q1qUI6_normal.jpg</t>
  </si>
  <si>
    <t>http://pbs.twimg.com/profile_images/1148860241318162439/C9eFMBCO_normal.jpg</t>
  </si>
  <si>
    <t>http://pbs.twimg.com/profile_images/1169009471378599937/fm1rmKbl_normal.jpg</t>
  </si>
  <si>
    <t>http://pbs.twimg.com/profile_images/1095609437673451520/xF3NPArX_normal.jpg</t>
  </si>
  <si>
    <t>http://pbs.twimg.com/profile_images/972089602650583040/8eI-E0Ka_normal.jpg</t>
  </si>
  <si>
    <t>http://pbs.twimg.com/profile_images/1160577490366160896/EovY00vk_normal.jpg</t>
  </si>
  <si>
    <t>http://pbs.twimg.com/profile_images/531906912107765760/ZoM_R_c4_normal.jpeg</t>
  </si>
  <si>
    <t>http://pbs.twimg.com/profile_images/598482594401882113/USVlP7kX_normal.jpg</t>
  </si>
  <si>
    <t>http://pbs.twimg.com/profile_images/1149359343843913731/zrmWK6Gr_normal.jpg</t>
  </si>
  <si>
    <t>http://pbs.twimg.com/profile_images/1161637809024905216/b1qqVYIN_normal.jpg</t>
  </si>
  <si>
    <t>http://pbs.twimg.com/profile_images/755396763733856256/F25SHDJd_normal.jpg</t>
  </si>
  <si>
    <t>http://pbs.twimg.com/profile_images/1175011751731089408/R0QhBBwD_normal.png</t>
  </si>
  <si>
    <t>http://pbs.twimg.com/profile_images/1144356099891572736/R3_ihwLW_normal.jpg</t>
  </si>
  <si>
    <t>http://pbs.twimg.com/profile_images/1140369387167395840/xLoqDbt2_normal.jpg</t>
  </si>
  <si>
    <t>http://pbs.twimg.com/profile_images/1156942790766583809/2fwmmixZ_normal.jpg</t>
  </si>
  <si>
    <t>http://pbs.twimg.com/profile_images/1071007352235663361/Tqu0FyAh_normal.jpg</t>
  </si>
  <si>
    <t>http://pbs.twimg.com/profile_images/1148169489785196544/QQ5pnQ8B_normal.jpg</t>
  </si>
  <si>
    <t>http://pbs.twimg.com/profile_images/1175489110531870722/SZTsGVHp_normal.jpg</t>
  </si>
  <si>
    <t>http://pbs.twimg.com/profile_images/1129823613023150081/enzhMhad_normal.jpg</t>
  </si>
  <si>
    <t>http://pbs.twimg.com/profile_images/1085822416209756160/5_f_gRAb_normal.jpg</t>
  </si>
  <si>
    <t>http://pbs.twimg.com/profile_images/958316742043987968/qYEElUAh_normal.jpg</t>
  </si>
  <si>
    <t>http://pbs.twimg.com/profile_images/1056785574869262339/BK7Q52uB_normal.jpg</t>
  </si>
  <si>
    <t>http://pbs.twimg.com/profile_images/1082881388184068102/zLDYDkD3_normal.jpg</t>
  </si>
  <si>
    <t>http://pbs.twimg.com/profile_images/1177443391056965633/WmsEIWGF_normal.jpg</t>
  </si>
  <si>
    <t>http://pbs.twimg.com/profile_images/732175787953115136/FnIPeIKi_normal.jpg</t>
  </si>
  <si>
    <t>http://pbs.twimg.com/profile_images/1025469812141641728/Sou5WTBe_normal.jpg</t>
  </si>
  <si>
    <t>http://pbs.twimg.com/profile_images/1153687398729080832/YFSikN0u_normal.jpg</t>
  </si>
  <si>
    <t>http://pbs.twimg.com/profile_images/1157922551869464576/nH9bQrvC_normal.jpg</t>
  </si>
  <si>
    <t>http://pbs.twimg.com/profile_images/989053157203464192/EXPM8NB2_normal.jpg</t>
  </si>
  <si>
    <t>http://pbs.twimg.com/profile_images/978309056468279296/VZoDpetk_normal.jpg</t>
  </si>
  <si>
    <t>http://pbs.twimg.com/profile_images/1120043073457803264/QQ_Qelsn_normal.jpg</t>
  </si>
  <si>
    <t>http://pbs.twimg.com/profile_images/770706062974607360/ikk0ZDg-_normal.jpg</t>
  </si>
  <si>
    <t>http://pbs.twimg.com/profile_images/986919354838208512/bM7Fjwx6_normal.jpg</t>
  </si>
  <si>
    <t>http://pbs.twimg.com/profile_images/997220632759693312/iRKJrg_n_normal.jpg</t>
  </si>
  <si>
    <t>http://pbs.twimg.com/profile_images/3598884221/62f7f06beb210ee98ef2262e94fd1b30_normal.jpeg</t>
  </si>
  <si>
    <t>http://pbs.twimg.com/profile_images/898520420831375360/goskzso4_normal.jpg</t>
  </si>
  <si>
    <t>http://pbs.twimg.com/profile_images/1113687708239564800/NXESklCH_normal.jpg</t>
  </si>
  <si>
    <t>http://pbs.twimg.com/profile_images/843228110149566464/nmyOGxUx_normal.jpg</t>
  </si>
  <si>
    <t>http://pbs.twimg.com/profile_images/1136896088533872641/ILpyovNs_normal.jpg</t>
  </si>
  <si>
    <t>http://pbs.twimg.com/profile_images/1077163270870568960/U9Qvp-Qs_normal.jpg</t>
  </si>
  <si>
    <t>http://pbs.twimg.com/profile_images/1113152506736074752/OAjvTgOR_normal.png</t>
  </si>
  <si>
    <t>http://pbs.twimg.com/profile_images/1162336219759616000/yXFRGrEc_normal.jpg</t>
  </si>
  <si>
    <t>http://pbs.twimg.com/profile_images/1026797659674357760/_6eaLkWj_normal.jpg</t>
  </si>
  <si>
    <t>http://pbs.twimg.com/profile_images/1178312462501855232/l8hbOTu9_normal.jpg</t>
  </si>
  <si>
    <t>http://pbs.twimg.com/profile_images/1083660471444688897/yVfn1ZlM_normal.jpg</t>
  </si>
  <si>
    <t>http://pbs.twimg.com/profile_images/885248686342766592/RZlf7LCq_normal.jpg</t>
  </si>
  <si>
    <t>http://pbs.twimg.com/profile_images/1126711911955832833/GsYh2GKS_normal.jpg</t>
  </si>
  <si>
    <t>http://pbs.twimg.com/profile_images/1125843512912744449/0oCe-OH2_normal.jpg</t>
  </si>
  <si>
    <t>http://pbs.twimg.com/profile_images/906011015900413952/x-Z0Uve7_normal.jpg</t>
  </si>
  <si>
    <t>http://pbs.twimg.com/profile_images/652952772359389189/Fl3dlf0w_normal.jpg</t>
  </si>
  <si>
    <t>http://pbs.twimg.com/profile_images/1088171134921641985/4AM17wvF_normal.jpg</t>
  </si>
  <si>
    <t>http://pbs.twimg.com/profile_images/1154076411201818625/y0Kl7OEG_normal.jpg</t>
  </si>
  <si>
    <t>http://pbs.twimg.com/profile_images/2822973384/1fef0b4fba92d62dbabee71e17c0c6aa_normal.png</t>
  </si>
  <si>
    <t>http://pbs.twimg.com/profile_images/1142874185229881345/gAEoQeRH_normal.jpg</t>
  </si>
  <si>
    <t>http://pbs.twimg.com/profile_images/1157773054707212290/CYxj3DGy_normal.jpg</t>
  </si>
  <si>
    <t>http://pbs.twimg.com/profile_images/1165619327606898689/HpdbVsAO_normal.jpg</t>
  </si>
  <si>
    <t>http://pbs.twimg.com/profile_images/1148355242238578689/e6f3kS2m_normal.jpg</t>
  </si>
  <si>
    <t>http://pbs.twimg.com/profile_images/538402627394879488/efrC3At__normal.jpeg</t>
  </si>
  <si>
    <t>http://pbs.twimg.com/profile_images/1169311795347111936/6Uq41rlq_normal.jpg</t>
  </si>
  <si>
    <t>http://pbs.twimg.com/profile_images/851369970852401152/0vQgKp0N_normal.jpg</t>
  </si>
  <si>
    <t>http://pbs.twimg.com/profile_images/762959504841506816/4Ouvt9fd_normal.jpg</t>
  </si>
  <si>
    <t>http://pbs.twimg.com/profile_images/1152018757402996743/arQlGzUG_normal.jpg</t>
  </si>
  <si>
    <t>http://pbs.twimg.com/profile_images/469003318463721472/dcVcQtWG_normal.jpeg</t>
  </si>
  <si>
    <t>http://pbs.twimg.com/profile_images/1173497698865025024/8E02uDvH_normal.jpg</t>
  </si>
  <si>
    <t>http://pbs.twimg.com/profile_images/1098930268390543360/sjr07xQp_normal.png</t>
  </si>
  <si>
    <t>http://pbs.twimg.com/profile_images/1178421037375115270/kA7QMi21_normal.jpg</t>
  </si>
  <si>
    <t>http://pbs.twimg.com/profile_images/1168507375004913664/ikE1wLX2_normal.jpg</t>
  </si>
  <si>
    <t>http://pbs.twimg.com/profile_images/416599978912391168/Kjlnvf9n_normal.jpeg</t>
  </si>
  <si>
    <t>http://pbs.twimg.com/profile_images/1130329449818411009/oyzv5ow-_normal.png</t>
  </si>
  <si>
    <t>http://pbs.twimg.com/profile_images/1107076974135201797/RQQlUd0X_normal.jpg</t>
  </si>
  <si>
    <t>http://pbs.twimg.com/profile_images/1161937676599250944/6gftl9Pr_normal.jpg</t>
  </si>
  <si>
    <t>http://pbs.twimg.com/profile_images/872042813692813313/IGLVo0lR_normal.jpg</t>
  </si>
  <si>
    <t>http://pbs.twimg.com/profile_images/1166472828645990401/7uUUdpyy_normal.jpg</t>
  </si>
  <si>
    <t>http://pbs.twimg.com/profile_images/1043869474837925888/U6OTyPXn_normal.jpg</t>
  </si>
  <si>
    <t>http://pbs.twimg.com/profile_images/1129860219914334211/KHEaRcBU_normal.jpg</t>
  </si>
  <si>
    <t>http://pbs.twimg.com/profile_images/1090916392096989184/pi3xXsyz_normal.jpg</t>
  </si>
  <si>
    <t>http://pbs.twimg.com/profile_images/1178545056602611712/5ddHbex0_normal.jpg</t>
  </si>
  <si>
    <t>http://pbs.twimg.com/profile_images/750739426704228353/dMOoAPmS_normal.jpg</t>
  </si>
  <si>
    <t>http://pbs.twimg.com/profile_images/1171897991415980032/1YsnIBZE_normal.jpg</t>
  </si>
  <si>
    <t>http://pbs.twimg.com/profile_images/1111713706822590466/Zmy7vnxA_normal.png</t>
  </si>
  <si>
    <t>http://pbs.twimg.com/profile_images/1175307255366991872/8LBDC1Vy_normal.jpg</t>
  </si>
  <si>
    <t>http://pbs.twimg.com/profile_images/1149790857651982336/n8uUztNd_normal.jpg</t>
  </si>
  <si>
    <t>http://pbs.twimg.com/profile_images/1152167267674836993/5ViR5B_w_normal.jpg</t>
  </si>
  <si>
    <t>http://pbs.twimg.com/profile_images/928659899218907137/bbU181Ng_normal.jpg</t>
  </si>
  <si>
    <t>http://pbs.twimg.com/profile_images/945763628665442304/6Z1x5CvW_normal.jpg</t>
  </si>
  <si>
    <t>http://pbs.twimg.com/profile_images/3764088521/0077be9c1eeb0021cb60070f2f48e404_normal.jpeg</t>
  </si>
  <si>
    <t>http://pbs.twimg.com/profile_images/1165293176258740226/5k_43OFh_normal.jpg</t>
  </si>
  <si>
    <t>http://pbs.twimg.com/profile_images/1017889099238334469/Td4pvFN5_normal.jpg</t>
  </si>
  <si>
    <t>http://pbs.twimg.com/profile_images/1118965423234527233/GT2C0ds3_normal.jpg</t>
  </si>
  <si>
    <t>http://pbs.twimg.com/profile_images/1176576426268602376/ygZyRszn_normal.jpg</t>
  </si>
  <si>
    <t>http://pbs.twimg.com/profile_images/957756401413181441/e624JHzW_normal.jpg</t>
  </si>
  <si>
    <t>http://pbs.twimg.com/profile_images/1088888718147096577/_uhSk2Nu_normal.jpg</t>
  </si>
  <si>
    <t>http://pbs.twimg.com/profile_images/378800000067799539/f9992c0a5fc0cb1c473e75efb4fe92a3_normal.jpeg</t>
  </si>
  <si>
    <t>http://pbs.twimg.com/profile_images/1154190594480267264/JvD7MGps_normal.jpg</t>
  </si>
  <si>
    <t>http://pbs.twimg.com/profile_images/1109741069716074496/u07Os7QO_normal.jpg</t>
  </si>
  <si>
    <t>http://pbs.twimg.com/profile_images/1109353872433340416/s0oP1nj1_normal.jpg</t>
  </si>
  <si>
    <t>http://pbs.twimg.com/profile_images/1133870990335840256/HrnE5c6y_normal.jpg</t>
  </si>
  <si>
    <t>http://pbs.twimg.com/profile_images/1067410499267117056/E27YIAeB_normal.jpg</t>
  </si>
  <si>
    <t>http://pbs.twimg.com/profile_images/418480646877884417/CsZPv_13_normal.jpeg</t>
  </si>
  <si>
    <t>http://pbs.twimg.com/profile_images/1144650637550002177/jUKE9r0b_normal.jpg</t>
  </si>
  <si>
    <t>http://pbs.twimg.com/profile_images/1175078254362943490/9quHlEz0_normal.jpg</t>
  </si>
  <si>
    <t>http://pbs.twimg.com/profile_images/1125637853034221569/YL5wSkwD_normal.jpg</t>
  </si>
  <si>
    <t>http://pbs.twimg.com/profile_images/1178286429211938816/KY29Hz_K_normal.jpg</t>
  </si>
  <si>
    <t>http://pbs.twimg.com/profile_images/1126114625878142981/ezx7J1dK_normal.jpg</t>
  </si>
  <si>
    <t>http://pbs.twimg.com/profile_images/1169145066218299392/anytxc4t_normal.jpg</t>
  </si>
  <si>
    <t>http://pbs.twimg.com/profile_images/1069839835395969025/KyuMckYk_normal.jpg</t>
  </si>
  <si>
    <t>http://pbs.twimg.com/profile_images/825282071966912512/CyXcnvzu_normal.jpg</t>
  </si>
  <si>
    <t>http://pbs.twimg.com/profile_images/869279323630563329/mnk6RtvX_normal.jpg</t>
  </si>
  <si>
    <t>http://pbs.twimg.com/profile_images/3737604326/648bc31f33b6c75d682fa88cf209e566_normal.jpeg</t>
  </si>
  <si>
    <t>http://pbs.twimg.com/profile_images/834453544694607873/BbA3pmXB_normal.jpg</t>
  </si>
  <si>
    <t>http://pbs.twimg.com/profile_images/960520132979281920/ftq1zfd6_normal.jpg</t>
  </si>
  <si>
    <t>http://pbs.twimg.com/profile_images/1154362918554808323/zBId2-7T_normal.jpg</t>
  </si>
  <si>
    <t>http://pbs.twimg.com/profile_images/1054093141970685952/QESupaZR_normal.jpg</t>
  </si>
  <si>
    <t>http://pbs.twimg.com/profile_images/808666695690817537/ebgRn-5p_normal.jpg</t>
  </si>
  <si>
    <t>http://pbs.twimg.com/profile_images/415491149126578176/laKJUdxz_normal.jpeg</t>
  </si>
  <si>
    <t>http://pbs.twimg.com/profile_images/1162732596780052487/Q7G__NJd_normal.jpg</t>
  </si>
  <si>
    <t>http://pbs.twimg.com/profile_images/705865147877888001/IKz8AE3V_normal.jpg</t>
  </si>
  <si>
    <t>http://pbs.twimg.com/profile_images/1045581393915510785/psI_7nz0_normal.jpg</t>
  </si>
  <si>
    <t>http://pbs.twimg.com/profile_images/1157342306904805376/AOJ8F1eB_normal.jpg</t>
  </si>
  <si>
    <t>http://pbs.twimg.com/profile_images/1127652964385140738/_BwJFnek_normal.jpg</t>
  </si>
  <si>
    <t>http://pbs.twimg.com/profile_images/1034935248562388992/qmGhxULa_normal.jpg</t>
  </si>
  <si>
    <t>http://pbs.twimg.com/profile_images/735720663634173952/kRwSziMO_normal.jpg</t>
  </si>
  <si>
    <t>http://pbs.twimg.com/profile_images/687674805718511616/JKBZaN5b_normal.jpg</t>
  </si>
  <si>
    <t>http://pbs.twimg.com/profile_images/1174950570198568960/ussHbGg8_normal.jpg</t>
  </si>
  <si>
    <t>http://pbs.twimg.com/profile_images/1154977025385537536/U6zr9dVx_normal.jpg</t>
  </si>
  <si>
    <t>http://pbs.twimg.com/profile_images/1096526730523742208/66hrS6P8_normal.jpg</t>
  </si>
  <si>
    <t>http://pbs.twimg.com/profile_images/26472672/Avatar_copy_normal.jpg</t>
  </si>
  <si>
    <t>http://pbs.twimg.com/profile_images/1163922647/db002_normal.jpg</t>
  </si>
  <si>
    <t>http://pbs.twimg.com/profile_images/1151410974240444416/yVvaD7hU_normal.jpg</t>
  </si>
  <si>
    <t>http://pbs.twimg.com/profile_images/1173139239455903744/9ZFhmiuQ_normal.jpg</t>
  </si>
  <si>
    <t>http://pbs.twimg.com/profile_images/986897894103011328/9JuDOIeL_normal.jpg</t>
  </si>
  <si>
    <t>http://pbs.twimg.com/profile_images/1042670236548444160/tW70xHEQ_normal.jpg</t>
  </si>
  <si>
    <t>http://pbs.twimg.com/profile_images/1113532737246375938/2s5YNmMS_normal.jpg</t>
  </si>
  <si>
    <t>http://pbs.twimg.com/profile_images/1177482458087821318/Fwll7NuH_normal.jpg</t>
  </si>
  <si>
    <t>http://pbs.twimg.com/profile_images/730475675266781184/jEdGhM0J_normal.jpg</t>
  </si>
  <si>
    <t>http://pbs.twimg.com/profile_images/1170677344341778432/Sw3sWPeT_normal.jpg</t>
  </si>
  <si>
    <t>http://pbs.twimg.com/profile_images/1158076698899992582/TIYqyZ37_normal.jpg</t>
  </si>
  <si>
    <t>http://pbs.twimg.com/profile_images/525393742510186496/BJX75tCq_normal.jpeg</t>
  </si>
  <si>
    <t>http://pbs.twimg.com/profile_images/584451714549428225/kPAytRh__normal.jpg</t>
  </si>
  <si>
    <t>http://pbs.twimg.com/profile_images/834369522031288320/gCiN2ark_normal.jpg</t>
  </si>
  <si>
    <t>http://pbs.twimg.com/profile_images/1155262338175590400/f1J-sbwc_normal.jpg</t>
  </si>
  <si>
    <t>http://pbs.twimg.com/profile_images/927943385696096257/RNkWINQt_normal.jpg</t>
  </si>
  <si>
    <t>http://pbs.twimg.com/profile_images/1159486739779674113/_VPNqhSn_normal.jpg</t>
  </si>
  <si>
    <t>http://pbs.twimg.com/profile_images/1103230910344896515/0Npt8wZF_normal.jpg</t>
  </si>
  <si>
    <t>http://pbs.twimg.com/profile_images/1101912104800522242/um8BHRv4_normal.jpg</t>
  </si>
  <si>
    <t>http://pbs.twimg.com/profile_images/1149081503672012802/4WFNHYpv_normal.jpg</t>
  </si>
  <si>
    <t>http://pbs.twimg.com/profile_images/780774838227103744/afq6jqm3_normal.jpg</t>
  </si>
  <si>
    <t>http://pbs.twimg.com/profile_images/685445564897570817/hUa8ONBV_normal.jpg</t>
  </si>
  <si>
    <t>http://pbs.twimg.com/profile_images/1083336883231514627/jVTulk_L_normal.jpg</t>
  </si>
  <si>
    <t>http://pbs.twimg.com/profile_images/1148300079650000897/kOXo43xB_normal.jpg</t>
  </si>
  <si>
    <t>http://pbs.twimg.com/profile_images/1158828309884669953/rxpMhQ-p_normal.jpg</t>
  </si>
  <si>
    <t>http://pbs.twimg.com/profile_images/837036725264334848/ynmgR6Ux_normal.jpg</t>
  </si>
  <si>
    <t>http://pbs.twimg.com/profile_images/1106626932765065217/T3BNUQS7_normal.jpg</t>
  </si>
  <si>
    <t>http://pbs.twimg.com/profile_images/842871510121533440/pHqWISvl_normal.jpg</t>
  </si>
  <si>
    <t>http://pbs.twimg.com/profile_images/568498476271415296/BbOrIADH_normal.png</t>
  </si>
  <si>
    <t>http://pbs.twimg.com/profile_images/1073851485690191872/yr8FCWPZ_normal.jpg</t>
  </si>
  <si>
    <t>http://pbs.twimg.com/profile_images/452080425792720896/9ySaKboU_normal.jpeg</t>
  </si>
  <si>
    <t>http://pbs.twimg.com/profile_images/1135286501321924609/J-E-Pgrj_normal.jpg</t>
  </si>
  <si>
    <t>http://pbs.twimg.com/profile_images/1075380140069277696/f1b5OIam_normal.jpg</t>
  </si>
  <si>
    <t>http://pbs.twimg.com/profile_images/965564657384685568/sf4HV34S_normal.jpg</t>
  </si>
  <si>
    <t>http://pbs.twimg.com/profile_images/886292013209059329/-Jnez1IC_normal.jpg</t>
  </si>
  <si>
    <t>http://pbs.twimg.com/profile_images/1177666796465410048/IR2Zh3dt_normal.jpg</t>
  </si>
  <si>
    <t>http://pbs.twimg.com/profile_images/1055079633740271616/2L41teav_normal.jpg</t>
  </si>
  <si>
    <t>http://pbs.twimg.com/profile_images/843827597897351168/7gBSJ78-_normal.jpg</t>
  </si>
  <si>
    <t>http://pbs.twimg.com/profile_images/1178559603510038529/dxObHdwj_normal.jpg</t>
  </si>
  <si>
    <t>http://pbs.twimg.com/profile_images/1152335688022597635/KVp0h1uq_normal.jpg</t>
  </si>
  <si>
    <t>http://pbs.twimg.com/profile_images/981776271062552578/wb5kQDnA_normal.jpg</t>
  </si>
  <si>
    <t>http://pbs.twimg.com/profile_images/1164272642536460289/5I77cIzO_normal.jpg</t>
  </si>
  <si>
    <t>http://pbs.twimg.com/profile_images/712574055086440448/Wp50VyhT_normal.jpg</t>
  </si>
  <si>
    <t>http://pbs.twimg.com/profile_images/1127952573468684296/MjuNMHYG_normal.jpg</t>
  </si>
  <si>
    <t>http://pbs.twimg.com/profile_images/1168428188063735808/hYY8bloe_normal.jpg</t>
  </si>
  <si>
    <t>http://pbs.twimg.com/profile_images/1112954226597093376/g3d0k_r__normal.jpg</t>
  </si>
  <si>
    <t>http://pbs.twimg.com/profile_images/591498326526152704/uj_Lj0ck_normal.jpg</t>
  </si>
  <si>
    <t>http://pbs.twimg.com/profile_images/992514363356602370/E_kHmq_C_normal.jpg</t>
  </si>
  <si>
    <t>http://pbs.twimg.com/profile_images/1039267815642079233/huV-ohd-_normal.jpg</t>
  </si>
  <si>
    <t>http://pbs.twimg.com/profile_images/1163089806894751745/2XJB3Xu-_normal.jpg</t>
  </si>
  <si>
    <t>http://pbs.twimg.com/profile_images/1054361423457980416/Wy8KCQDN_normal.jpg</t>
  </si>
  <si>
    <t>http://pbs.twimg.com/profile_images/1177546561947099137/aMLIy0yO_normal.jpg</t>
  </si>
  <si>
    <t>http://pbs.twimg.com/profile_images/1091763899366600705/BPrsGRsI_normal.jpg</t>
  </si>
  <si>
    <t>http://pbs.twimg.com/profile_images/1090498836726980608/7WA-qmO2_normal.jpg</t>
  </si>
  <si>
    <t>http://pbs.twimg.com/profile_images/1159346069228138496/G4Bqhp_2_normal.jpg</t>
  </si>
  <si>
    <t>http://pbs.twimg.com/profile_images/565578752097525761/OioR55Fm_normal.jpeg</t>
  </si>
  <si>
    <t>http://pbs.twimg.com/profile_images/1177679958149402625/t7wz1Cgw_normal.jpg</t>
  </si>
  <si>
    <t>http://pbs.twimg.com/profile_images/1161755008356048898/vtKk6v7E_normal.jpg</t>
  </si>
  <si>
    <t>http://pbs.twimg.com/profile_images/1169997339102257152/7A-VXJ89_normal.jpg</t>
  </si>
  <si>
    <t>http://pbs.twimg.com/profile_images/1094962555540463616/d17Au1yQ_normal.jpg</t>
  </si>
  <si>
    <t>http://pbs.twimg.com/profile_images/1084390795032084480/XzvnBGVd_normal.jpg</t>
  </si>
  <si>
    <t>http://pbs.twimg.com/profile_images/1155394947278868481/JgE9Coqq_normal.jpg</t>
  </si>
  <si>
    <t>http://pbs.twimg.com/profile_images/1167194555948654599/Eq6iuEeF_normal.jpg</t>
  </si>
  <si>
    <t>http://pbs.twimg.com/profile_images/1006982363212021760/1_aQyi9L_normal.jpg</t>
  </si>
  <si>
    <t>http://pbs.twimg.com/profile_images/1009063498893099008/-Ic2Yf28_normal.jpg</t>
  </si>
  <si>
    <t>http://pbs.twimg.com/profile_images/1163221456894988289/dIdJ0chf_normal.jpg</t>
  </si>
  <si>
    <t>http://pbs.twimg.com/profile_images/1177866296194732032/d8Kzg46N_normal.jpg</t>
  </si>
  <si>
    <t>http://pbs.twimg.com/profile_images/1175773832621281280/CObcl2FV_normal.jpg</t>
  </si>
  <si>
    <t>http://pbs.twimg.com/profile_images/1020814039918751745/SWS7JJsW_normal.jpg</t>
  </si>
  <si>
    <t>http://pbs.twimg.com/profile_images/1122769483205156864/Gy8kEgHD_normal.jpg</t>
  </si>
  <si>
    <t>http://pbs.twimg.com/profile_images/997602570452520960/1x5mc6gL_normal.jpg</t>
  </si>
  <si>
    <t>http://pbs.twimg.com/profile_images/1110497236880900096/nvJaPgc5_normal.png</t>
  </si>
  <si>
    <t>http://pbs.twimg.com/profile_images/1158392806098046978/oXgAEaO6_normal.jpg</t>
  </si>
  <si>
    <t>http://pbs.twimg.com/profile_images/1035459455503269888/66CFHXtV_normal.jpg</t>
  </si>
  <si>
    <t>http://pbs.twimg.com/profile_images/1091373364558643202/-JbaAmvj_normal.jpg</t>
  </si>
  <si>
    <t>http://pbs.twimg.com/profile_images/995414521379467264/nO0yMAI0_normal.jpg</t>
  </si>
  <si>
    <t>http://pbs.twimg.com/profile_images/1147045277968273408/dv7NC0WA_normal.jpg</t>
  </si>
  <si>
    <t>http://pbs.twimg.com/profile_images/1146093835052867589/SenfDHqj_normal.jpg</t>
  </si>
  <si>
    <t>http://pbs.twimg.com/profile_images/1120328193578348544/zAW2O18V_normal.jpg</t>
  </si>
  <si>
    <t>http://pbs.twimg.com/profile_images/1175014823949737985/HH6CJ56p_normal.jpg</t>
  </si>
  <si>
    <t>http://pbs.twimg.com/profile_images/1130096832636432384/FWTpw6F1_normal.jpg</t>
  </si>
  <si>
    <t>http://pbs.twimg.com/profile_images/1144296729988272130/76gaf30i_normal.jpg</t>
  </si>
  <si>
    <t>http://pbs.twimg.com/profile_images/1138099359898357760/25Cpc-S4_normal.jpg</t>
  </si>
  <si>
    <t>http://pbs.twimg.com/profile_images/478949424941776896/HLe8P-ZG_normal.jpeg</t>
  </si>
  <si>
    <t>http://pbs.twimg.com/profile_images/1162343094316097536/Rd7thWiK_normal.jpg</t>
  </si>
  <si>
    <t>http://pbs.twimg.com/profile_images/1173561484636577797/avf-IU3Q_normal.jpg</t>
  </si>
  <si>
    <t>http://pbs.twimg.com/profile_images/1002541733362782208/rdlzbWQ8_normal.jpg</t>
  </si>
  <si>
    <t>http://pbs.twimg.com/profile_images/681186713109159936/VzyUS69o_normal.png</t>
  </si>
  <si>
    <t>http://pbs.twimg.com/profile_images/1145214376183570432/lCbY9JIm_normal.jpg</t>
  </si>
  <si>
    <t>http://pbs.twimg.com/profile_images/1051479627829563392/gHW7ujQb_normal.jpg</t>
  </si>
  <si>
    <t>http://pbs.twimg.com/profile_images/486789671595159553/giCXht8-_normal.jpeg</t>
  </si>
  <si>
    <t>http://pbs.twimg.com/profile_images/1126787553636564993/hxwbDRDb_normal.jpg</t>
  </si>
  <si>
    <t>http://pbs.twimg.com/profile_images/2337999467/resim_normal.jpg</t>
  </si>
  <si>
    <t>http://pbs.twimg.com/profile_images/1049760571925700609/TmKZLWKQ_normal.jpg</t>
  </si>
  <si>
    <t>http://pbs.twimg.com/profile_images/1130946196246339589/JW5yRV88_normal.jpg</t>
  </si>
  <si>
    <t>http://pbs.twimg.com/profile_images/1004324187949948928/osZ1xNq5_normal.jpg</t>
  </si>
  <si>
    <t>http://pbs.twimg.com/profile_images/1178563901925011456/punBbZ-R_normal.jpg</t>
  </si>
  <si>
    <t>http://pbs.twimg.com/profile_images/938484105334919168/wkOcK_oU_normal.jpg</t>
  </si>
  <si>
    <t>http://pbs.twimg.com/profile_images/1169614253973786624/KSor0yZX_normal.jpg</t>
  </si>
  <si>
    <t>http://pbs.twimg.com/profile_images/764490430260076544/jXYy8yPr_normal.jpg</t>
  </si>
  <si>
    <t>http://pbs.twimg.com/profile_images/1158337237869879301/TiRsVFuB_normal.jpg</t>
  </si>
  <si>
    <t>http://pbs.twimg.com/profile_images/1177162365974056960/Ht9AA8js_normal.jpg</t>
  </si>
  <si>
    <t>http://pbs.twimg.com/profile_images/1149653807594258432/r819zBbZ_normal.jpg</t>
  </si>
  <si>
    <t>http://pbs.twimg.com/profile_images/1170064366798090241/j58z-Eyp_normal.jpg</t>
  </si>
  <si>
    <t>http://pbs.twimg.com/profile_images/1162823266454724608/n5c75nzu_normal.jpg</t>
  </si>
  <si>
    <t>http://pbs.twimg.com/profile_images/1055185226530480128/Nv5s3Bb0_normal.jpg</t>
  </si>
  <si>
    <t>http://pbs.twimg.com/profile_images/1178265186467233792/xUkFqsYq_normal.jpg</t>
  </si>
  <si>
    <t>http://pbs.twimg.com/profile_images/344513261568171812/b3071e94b1dc7073f547f7df3a5a81ae_normal.jpeg</t>
  </si>
  <si>
    <t>http://pbs.twimg.com/profile_images/1178198967953362944/iexoZV3R_normal.jpg</t>
  </si>
  <si>
    <t>http://pbs.twimg.com/profile_images/1137064078428573697/R-fbmU7d_normal.jpg</t>
  </si>
  <si>
    <t>http://pbs.twimg.com/profile_images/1075731126428332034/_KlnqzEV_normal.jpg</t>
  </si>
  <si>
    <t>http://pbs.twimg.com/profile_images/1177302547905884161/j7REdbXA_normal.jpg</t>
  </si>
  <si>
    <t>http://pbs.twimg.com/profile_images/493095815125409792/QcJDrKZa_normal.jpeg</t>
  </si>
  <si>
    <t>http://pbs.twimg.com/profile_images/974382653981057024/EydFJQjv_normal.jpg</t>
  </si>
  <si>
    <t>http://pbs.twimg.com/profile_images/1073653340200976384/BT3nWLTo_normal.jpg</t>
  </si>
  <si>
    <t>http://pbs.twimg.com/profile_images/473760040864591872/-Agl828E_normal.jpeg</t>
  </si>
  <si>
    <t>http://pbs.twimg.com/profile_images/1150943058621603840/srjgj592_normal.jpg</t>
  </si>
  <si>
    <t>http://pbs.twimg.com/profile_images/1148503981603393536/SUa-h-sP_normal.jpg</t>
  </si>
  <si>
    <t>http://pbs.twimg.com/profile_images/1151034016595881985/oS-21Jvs_normal.jpg</t>
  </si>
  <si>
    <t>http://pbs.twimg.com/profile_images/932860009381335040/lt7m5SdP_normal.jpg</t>
  </si>
  <si>
    <t>http://pbs.twimg.com/profile_images/1121397712606433281/hFV1Hk63_normal.jpg</t>
  </si>
  <si>
    <t>http://pbs.twimg.com/profile_images/1119289287177113601/lQHgDJRE_normal.jpg</t>
  </si>
  <si>
    <t>http://pbs.twimg.com/profile_images/1178320226129207297/YirYKMZY_normal.jpg</t>
  </si>
  <si>
    <t>http://pbs.twimg.com/profile_images/892255164/ma2003_normal.jpg</t>
  </si>
  <si>
    <t>http://pbs.twimg.com/profile_images/827418544111509504/u6NVGyfJ_normal.jpg</t>
  </si>
  <si>
    <t>http://pbs.twimg.com/profile_images/1138959237768450049/p6MjoUdK_normal.jpg</t>
  </si>
  <si>
    <t>http://pbs.twimg.com/profile_images/1174388430907875328/5DVEb1FW_normal.jpg</t>
  </si>
  <si>
    <t>http://pbs.twimg.com/profile_images/1126054873999519749/5YAuyf9b_normal.jpg</t>
  </si>
  <si>
    <t>http://pbs.twimg.com/profile_images/1032671199086739457/m_QIXUTm_normal.jpg</t>
  </si>
  <si>
    <t>http://pbs.twimg.com/profile_images/1161006292250570752/dAZs1Psi_normal.jpg</t>
  </si>
  <si>
    <t>http://pbs.twimg.com/profile_images/1609082787/76984_2651923776453_1206536350_101100373_5733865_n_normal.jpg</t>
  </si>
  <si>
    <t>http://pbs.twimg.com/profile_images/634097526623371268/vZ39agYF_normal.jpg</t>
  </si>
  <si>
    <t>http://pbs.twimg.com/profile_images/1167194447714705413/Ip6IFNwI_normal.jpg</t>
  </si>
  <si>
    <t>http://pbs.twimg.com/profile_images/831170955682598912/Jw3PvgXn_normal.jpg</t>
  </si>
  <si>
    <t>http://pbs.twimg.com/profile_images/1129617050715000833/9Rs_JMky_normal.jpg</t>
  </si>
  <si>
    <t>http://pbs.twimg.com/profile_images/756084761198723072/P1hI0niO_normal.jpg</t>
  </si>
  <si>
    <t>http://pbs.twimg.com/profile_images/646888551980900352/pUjXnuZr_normal.jpg</t>
  </si>
  <si>
    <t>http://pbs.twimg.com/profile_images/1139207701400096768/jZgtRBGe_normal.jpg</t>
  </si>
  <si>
    <t>http://pbs.twimg.com/profile_images/1176218403029344256/O1K8bcEw_normal.jpg</t>
  </si>
  <si>
    <t>http://pbs.twimg.com/profile_images/1126382127711432711/yHbZC1-D_normal.jpg</t>
  </si>
  <si>
    <t>http://pbs.twimg.com/profile_images/1176480614855467008/Aebzt3kT_normal.jpg</t>
  </si>
  <si>
    <t>http://pbs.twimg.com/profile_images/1167741185554886657/pReQ7pzY_normal.jpg</t>
  </si>
  <si>
    <t>http://pbs.twimg.com/profile_images/1176193982889713666/dJU62X60_normal.jpg</t>
  </si>
  <si>
    <t>http://pbs.twimg.com/profile_images/1161987903708377088/745ESFTC_normal.jpg</t>
  </si>
  <si>
    <t>http://pbs.twimg.com/profile_images/1170413919283945474/pmmrgZ4O_normal.jpg</t>
  </si>
  <si>
    <t>http://pbs.twimg.com/profile_images/1155081137808650240/sZ8biFA__normal.jpg</t>
  </si>
  <si>
    <t>http://pbs.twimg.com/profile_images/1166271738952462336/r8N5Ep7R_normal.jpg</t>
  </si>
  <si>
    <t>http://pbs.twimg.com/profile_images/1031135702652792832/l8h6RbzR_normal.jpg</t>
  </si>
  <si>
    <t>http://pbs.twimg.com/profile_images/1146388036416135168/MsA1NRwL_normal.jpg</t>
  </si>
  <si>
    <t>http://pbs.twimg.com/profile_images/797532145094901761/mIR5oYmi_normal.jpg</t>
  </si>
  <si>
    <t>http://pbs.twimg.com/profile_images/1114280403282558978/j87UQWGv_normal.png</t>
  </si>
  <si>
    <t>http://pbs.twimg.com/profile_images/878142629363539968/_NSLvG0i_normal.jpg</t>
  </si>
  <si>
    <t>http://pbs.twimg.com/profile_images/529711134119849986/Z1speOYL_normal.jpeg</t>
  </si>
  <si>
    <t>http://pbs.twimg.com/profile_images/1013777263014400000/v0nyRQho_normal.jpg</t>
  </si>
  <si>
    <t>http://pbs.twimg.com/profile_images/876100846299295745/rGU_dI_g_normal.jpg</t>
  </si>
  <si>
    <t>http://pbs.twimg.com/profile_images/3737601885/6e2098fa32ff1815865757e0f74a00e4_normal.jpeg</t>
  </si>
  <si>
    <t>http://pbs.twimg.com/profile_images/1167166885445681153/3tZX34rC_normal.jpg</t>
  </si>
  <si>
    <t>http://pbs.twimg.com/profile_images/1177954725486108673/K57lrc7D_normal.jpg</t>
  </si>
  <si>
    <t>http://pbs.twimg.com/profile_images/875166354097176579/MWRwrQU2_normal.jpg</t>
  </si>
  <si>
    <t>http://pbs.twimg.com/profile_images/1165692531197337600/Y7vP2kJ2_normal.jpg</t>
  </si>
  <si>
    <t>http://pbs.twimg.com/profile_images/822757027311132675/eBQJIw9W_normal.jpg</t>
  </si>
  <si>
    <t>http://pbs.twimg.com/profile_images/1125833484713517056/4Br9MaZY_normal.jpg</t>
  </si>
  <si>
    <t>http://pbs.twimg.com/profile_images/1177983272867045383/5NHOEwYP_normal.png</t>
  </si>
  <si>
    <t>http://pbs.twimg.com/profile_images/1164819939863121923/j9yeV206_normal.jpg</t>
  </si>
  <si>
    <t>http://pbs.twimg.com/profile_images/1103989688476594176/Cp-WlvqX_normal.png</t>
  </si>
  <si>
    <t>http://pbs.twimg.com/profile_images/1166335100180684801/8bionpXM_normal.jpg</t>
  </si>
  <si>
    <t>http://pbs.twimg.com/profile_images/972792763912720384/UVTLqEJJ_normal.jpg</t>
  </si>
  <si>
    <t>http://pbs.twimg.com/profile_images/988058896198758400/9KuwVuBK_normal.jpg</t>
  </si>
  <si>
    <t>http://pbs.twimg.com/profile_images/879758326036299776/i1oxIfXB_normal.jpg</t>
  </si>
  <si>
    <t>http://pbs.twimg.com/profile_images/820611918947880960/cnvXyv8G_normal.jpg</t>
  </si>
  <si>
    <t>http://pbs.twimg.com/profile_images/1153392965722750977/oJyCrN1s_normal.png</t>
  </si>
  <si>
    <t>http://pbs.twimg.com/profile_images/1173967552273367048/xrYGGYTT_normal.jpg</t>
  </si>
  <si>
    <t>http://pbs.twimg.com/profile_images/492262115588059136/TJxe2CSB_normal.jpeg</t>
  </si>
  <si>
    <t>http://pbs.twimg.com/profile_images/1171477829533356037/YBbiPkMs_normal.png</t>
  </si>
  <si>
    <t>http://pbs.twimg.com/profile_images/1176529651545624576/blBLLFsT_normal.jpg</t>
  </si>
  <si>
    <t>http://pbs.twimg.com/profile_images/1108456407526006786/39w5wJB0_normal.jpg</t>
  </si>
  <si>
    <t>http://pbs.twimg.com/profile_images/1148511384315015168/eIGybKxm_normal.png</t>
  </si>
  <si>
    <t>http://pbs.twimg.com/profile_images/1152429491463118850/_kk0keo9_normal.jpg</t>
  </si>
  <si>
    <t>http://pbs.twimg.com/profile_images/1120379251151208449/65Rx3lDn_normal.jpg</t>
  </si>
  <si>
    <t>http://pbs.twimg.com/profile_images/582790239887966208/fqHK6j98_normal.jpg</t>
  </si>
  <si>
    <t>http://pbs.twimg.com/profile_images/1126215067677143040/ZvOdh32t_normal.jpg</t>
  </si>
  <si>
    <t>http://pbs.twimg.com/profile_images/980700428169109504/b_67519N_normal.jpg</t>
  </si>
  <si>
    <t>http://pbs.twimg.com/profile_images/1176366561621401602/35V3e4yq_normal.jpg</t>
  </si>
  <si>
    <t>http://pbs.twimg.com/profile_images/1145425117138345984/YRPExb0c_normal.jpg</t>
  </si>
  <si>
    <t>http://pbs.twimg.com/profile_images/1176582118614425603/TADK_qcr_normal.jpg</t>
  </si>
  <si>
    <t>http://pbs.twimg.com/profile_images/927228458467495936/f8ahJlu5_normal.jpg</t>
  </si>
  <si>
    <t>http://pbs.twimg.com/profile_images/749160762904567808/qVU6LG4p_normal.jpg</t>
  </si>
  <si>
    <t>http://pbs.twimg.com/profile_images/1175142963288129538/jjPLIGXE_normal.jpg</t>
  </si>
  <si>
    <t>http://pbs.twimg.com/profile_images/1001559457657184257/XnN4eIB5_normal.jpg</t>
  </si>
  <si>
    <t>http://pbs.twimg.com/profile_images/762784531325804544/C81JAwSD_normal.jpg</t>
  </si>
  <si>
    <t>http://pbs.twimg.com/profile_images/1022726628332523520/zBKFkRTt_normal.jpg</t>
  </si>
  <si>
    <t>http://pbs.twimg.com/profile_images/1056995568369704960/7yFAkzsx_normal.jpg</t>
  </si>
  <si>
    <t>http://pbs.twimg.com/profile_images/378800000268990737/847108735f13ff07c5da314d8f760334_normal.jpeg</t>
  </si>
  <si>
    <t>http://pbs.twimg.com/profile_images/651165122488987648/50oRePOr_normal.jpg</t>
  </si>
  <si>
    <t>http://pbs.twimg.com/profile_images/659665018108190721/Uyo7Dert_normal.jpg</t>
  </si>
  <si>
    <t>http://pbs.twimg.com/profile_images/1845320069/Ben_normal.JPG</t>
  </si>
  <si>
    <t>http://pbs.twimg.com/profile_images/1060249053307568130/7Iso_o5Q_normal.jpg</t>
  </si>
  <si>
    <t>http://pbs.twimg.com/profile_images/1105128920247123968/1kpxi8yP_normal.jpg</t>
  </si>
  <si>
    <t>http://pbs.twimg.com/profile_images/1174079126782840832/eUQKEwm-_normal.jpg</t>
  </si>
  <si>
    <t>http://pbs.twimg.com/profile_images/629408064949587972/Vmfp_eFr_normal.jpg</t>
  </si>
  <si>
    <t>http://pbs.twimg.com/profile_images/780466738722967552/anD_Ty7J_normal.jpg</t>
  </si>
  <si>
    <t>http://pbs.twimg.com/profile_images/1173596930296954881/-TbZkBO2_normal.jpg</t>
  </si>
  <si>
    <t>http://pbs.twimg.com/profile_images/1172860065705091072/xC3gVNmN_normal.jpg</t>
  </si>
  <si>
    <t>http://pbs.twimg.com/profile_images/1161955861947977729/mE-Feik-_normal.jpg</t>
  </si>
  <si>
    <t>http://pbs.twimg.com/profile_images/1170985167948849152/_3JHrymQ_normal.jpg</t>
  </si>
  <si>
    <t>http://pbs.twimg.com/profile_images/1003089554495229952/kfWitCHI_normal.jpg</t>
  </si>
  <si>
    <t>http://pbs.twimg.com/profile_images/648579699061444609/MRuql_3C_normal.jpg</t>
  </si>
  <si>
    <t>http://pbs.twimg.com/profile_images/378800000067693470/96a4cc05648301b08ea83a79cc6e1fc1_normal.jpeg</t>
  </si>
  <si>
    <t>http://pbs.twimg.com/profile_images/1096005960269811714/d1Tw36De_normal.jpg</t>
  </si>
  <si>
    <t>http://pbs.twimg.com/profile_images/879455407026188288/KFTVTYfP_normal.jpg</t>
  </si>
  <si>
    <t>http://pbs.twimg.com/profile_images/1178012775777525760/_SsSIJU1_normal.jpg</t>
  </si>
  <si>
    <t>http://pbs.twimg.com/profile_images/864207416694628352/z7hIPhh6_normal.jpg</t>
  </si>
  <si>
    <t>http://pbs.twimg.com/profile_images/1178399330866253825/oHfb5KDD_normal.jpg</t>
  </si>
  <si>
    <t>http://pbs.twimg.com/profile_images/1169231348512579584/sqChge9x_normal.jpg</t>
  </si>
  <si>
    <t>http://pbs.twimg.com/profile_images/1165628956659392512/oR5hlGDx_normal.jpg</t>
  </si>
  <si>
    <t>http://pbs.twimg.com/profile_images/739167696110112768/g-xNAiPd_normal.jpg</t>
  </si>
  <si>
    <t>http://pbs.twimg.com/profile_images/1113110016838590464/cHSgGc9w_normal.jpg</t>
  </si>
  <si>
    <t>http://pbs.twimg.com/profile_images/1309329470/2008_12_26_Onur_Facebook_normal.jpg</t>
  </si>
  <si>
    <t>http://pbs.twimg.com/profile_images/1071377015062872064/0hnaT0Cc_normal.jpg</t>
  </si>
  <si>
    <t>http://pbs.twimg.com/profile_images/1057346524756262912/oZ6uDub__normal.jpg</t>
  </si>
  <si>
    <t>http://pbs.twimg.com/profile_images/1117878828238610435/qjmHN3Ch_normal.jpg</t>
  </si>
  <si>
    <t>http://pbs.twimg.com/profile_images/1149427778162515968/58kiwn_B_normal.jpg</t>
  </si>
  <si>
    <t>http://pbs.twimg.com/profile_images/378800000482059806/43efc38923cbf4597d0240af0136afb5_normal.jpeg</t>
  </si>
  <si>
    <t>http://pbs.twimg.com/profile_images/1169694497313382400/QtkCPXyN_normal.jpg</t>
  </si>
  <si>
    <t>http://pbs.twimg.com/profile_images/841637253550088192/Pye2doOi_normal.jpg</t>
  </si>
  <si>
    <t>http://pbs.twimg.com/profile_images/1170007128632963072/VL2Ep1TF_normal.jpg</t>
  </si>
  <si>
    <t>http://pbs.twimg.com/profile_images/1176858461713383424/--2-Ya14_normal.jpg</t>
  </si>
  <si>
    <t>http://pbs.twimg.com/profile_images/1152299417795485698/AiiqiqZN_normal.jpg</t>
  </si>
  <si>
    <t>http://pbs.twimg.com/profile_images/1055008700673507328/dEmlJ9X6_normal.jpg</t>
  </si>
  <si>
    <t>http://pbs.twimg.com/profile_images/857341397103411204/R5tC0V1G_normal.jpg</t>
  </si>
  <si>
    <t>http://pbs.twimg.com/profile_images/1157672834430357505/oGn1Wmom_normal.jpg</t>
  </si>
  <si>
    <t>http://pbs.twimg.com/profile_images/1152959504377626625/nj7r2bfL_normal.jpg</t>
  </si>
  <si>
    <t>http://pbs.twimg.com/profile_images/1171112513041252352/J4q_RkIO_normal.jpg</t>
  </si>
  <si>
    <t>http://pbs.twimg.com/profile_images/1178243703015645184/WRaV-M60_normal.jpg</t>
  </si>
  <si>
    <t>http://pbs.twimg.com/profile_images/1173517945986781190/_hlXjPjG_normal.jpg</t>
  </si>
  <si>
    <t>http://pbs.twimg.com/profile_images/1135894786894966785/nJOwQz7k_normal.jpg</t>
  </si>
  <si>
    <t>http://pbs.twimg.com/profile_images/1028312644875440128/8ywRCKHO_normal.jpg</t>
  </si>
  <si>
    <t>http://pbs.twimg.com/profile_images/558368504010002432/JcaXrQRF_normal.jpeg</t>
  </si>
  <si>
    <t>http://pbs.twimg.com/profile_images/763009098740891648/xBRsbty1_normal.jpg</t>
  </si>
  <si>
    <t>http://pbs.twimg.com/profile_images/1114596031495323653/5dei13KG_normal.jpg</t>
  </si>
  <si>
    <t>http://pbs.twimg.com/profile_images/882251974602784768/bLl8wjms_normal.jpg</t>
  </si>
  <si>
    <t>http://pbs.twimg.com/profile_images/1147062273091022853/cBwH3spB_normal.png</t>
  </si>
  <si>
    <t>http://pbs.twimg.com/profile_images/1144340486037168128/t3Un19rH_normal.jpg</t>
  </si>
  <si>
    <t>http://pbs.twimg.com/profile_images/1119887919722975232/KD0Pq9mD_normal.jpg</t>
  </si>
  <si>
    <t>http://pbs.twimg.com/profile_images/1140295743095410688/IPye_jNL_normal.jpg</t>
  </si>
  <si>
    <t>http://pbs.twimg.com/profile_images/1173219644519399424/ciAVHtgD_normal.jpg</t>
  </si>
  <si>
    <t>http://pbs.twimg.com/profile_images/497110733252231168/jLCbDDpT_normal.jpeg</t>
  </si>
  <si>
    <t>http://pbs.twimg.com/profile_images/929052510052081664/2PXLYRVX_normal.jpg</t>
  </si>
  <si>
    <t>http://pbs.twimg.com/profile_images/1162477579087036416/8zxO1coi_normal.jpg</t>
  </si>
  <si>
    <t>http://pbs.twimg.com/profile_images/999377164439973888/E2g1Ft-J_normal.jpg</t>
  </si>
  <si>
    <t>http://pbs.twimg.com/profile_images/739856787843747840/5syDTQm8_normal.jpg</t>
  </si>
  <si>
    <t>http://pbs.twimg.com/profile_images/1091686952208875520/HqZhsbTg_normal.jpg</t>
  </si>
  <si>
    <t>http://pbs.twimg.com/profile_images/537298583427354624/07Zi2Pb-_normal.jpeg</t>
  </si>
  <si>
    <t>http://pbs.twimg.com/profile_images/466607414125412352/05qUtGlb_normal.jpeg</t>
  </si>
  <si>
    <t>http://pbs.twimg.com/profile_images/1070623154798764032/alZS_-bp_normal.jpg</t>
  </si>
  <si>
    <t>http://pbs.twimg.com/profile_images/968303109431799811/Y-ZH893V_normal.jpg</t>
  </si>
  <si>
    <t>http://pbs.twimg.com/profile_images/710409085477257217/S_2U9wZd_normal.jpg</t>
  </si>
  <si>
    <t>http://pbs.twimg.com/profile_images/1119723326505717760/A0zL6m-R_normal.jpg</t>
  </si>
  <si>
    <t>http://pbs.twimg.com/profile_images/624423113783021569/H5LRxOFu_normal.jpg</t>
  </si>
  <si>
    <t>http://pbs.twimg.com/profile_images/1150553207652999168/VxPookfH_normal.jpg</t>
  </si>
  <si>
    <t>http://pbs.twimg.com/profile_images/975414877081751554/tptSSpG6_normal.jpg</t>
  </si>
  <si>
    <t>http://pbs.twimg.com/profile_images/1164449006036115456/ZklwjQPs_normal.jpg</t>
  </si>
  <si>
    <t>http://pbs.twimg.com/profile_images/865357874259795969/_4ol2Ny1_normal.jpg</t>
  </si>
  <si>
    <t>http://pbs.twimg.com/profile_images/1146191074660147201/zy6AcPpt_normal.jpg</t>
  </si>
  <si>
    <t>http://pbs.twimg.com/profile_images/1167331404306427904/FSTZItUU_normal.jpg</t>
  </si>
  <si>
    <t>http://pbs.twimg.com/profile_images/1164866853291929600/gyYTzwCo_normal.jpg</t>
  </si>
  <si>
    <t>http://pbs.twimg.com/profile_images/1148000706135306242/PylltQIv_normal.jpg</t>
  </si>
  <si>
    <t>http://pbs.twimg.com/profile_images/1142934945855410176/3f8EaAQS_normal.jpg</t>
  </si>
  <si>
    <t>http://pbs.twimg.com/profile_images/1144226695765008384/A72vEERc_normal.jpg</t>
  </si>
  <si>
    <t>http://pbs.twimg.com/profile_images/1039452530298810368/-PBS_Rt2_normal.jpg</t>
  </si>
  <si>
    <t>http://pbs.twimg.com/profile_images/934804016948830208/6Gh0HfWV_normal.jpg</t>
  </si>
  <si>
    <t>http://pbs.twimg.com/profile_images/520442480194383872/KfGvCtm6_normal.jpeg</t>
  </si>
  <si>
    <t>http://pbs.twimg.com/profile_images/1178270651909595137/a9PAoXyp_normal.jpg</t>
  </si>
  <si>
    <t>http://pbs.twimg.com/profile_images/606092421357793280/jtGIvoFJ_normal.jpg</t>
  </si>
  <si>
    <t>http://pbs.twimg.com/profile_images/1151711384960425984/kdMHqPkr_normal.jpg</t>
  </si>
  <si>
    <t>http://pbs.twimg.com/profile_images/1174807260725424128/hCGRN0t7_normal.jpg</t>
  </si>
  <si>
    <t>http://pbs.twimg.com/profile_images/1133013173538369537/bwvfKgy1_normal.png</t>
  </si>
  <si>
    <t>http://pbs.twimg.com/profile_images/961489559681945600/tKxrv2Ew_normal.jpg</t>
  </si>
  <si>
    <t>http://pbs.twimg.com/profile_images/1151162559296397312/-alcmBKD_normal.jpg</t>
  </si>
  <si>
    <t>http://pbs.twimg.com/profile_images/1151075646103326720/sFSNa_BF_normal.jpg</t>
  </si>
  <si>
    <t>http://pbs.twimg.com/profile_images/1023055608604438529/jM6cPc9V_normal.jpg</t>
  </si>
  <si>
    <t>http://pbs.twimg.com/profile_images/1176890121297248256/1xnuVBWG_normal.jpg</t>
  </si>
  <si>
    <t>http://pbs.twimg.com/profile_images/519135303039483904/-g-pC_47_normal.jpeg</t>
  </si>
  <si>
    <t>http://pbs.twimg.com/profile_images/1001177587891228673/4ManII1Z_normal.jpg</t>
  </si>
  <si>
    <t>http://pbs.twimg.com/profile_images/1125656750252752896/gcAbka5C_normal.png</t>
  </si>
  <si>
    <t>http://pbs.twimg.com/profile_images/1083324717711400960/7waMCMiK_normal.jpg</t>
  </si>
  <si>
    <t>http://pbs.twimg.com/profile_images/1089444722576371713/eyug3dt5_normal.jpg</t>
  </si>
  <si>
    <t>http://pbs.twimg.com/profile_images/1006470740726702081/568honCN_normal.jpg</t>
  </si>
  <si>
    <t>http://pbs.twimg.com/profile_images/1143265264915681286/SndviTJK_normal.jpg</t>
  </si>
  <si>
    <t>http://pbs.twimg.com/profile_images/1151709759743102976/n2OvDA9k_normal.jpg</t>
  </si>
  <si>
    <t>http://pbs.twimg.com/profile_images/2045884845/kanser-2030-da-iki-misli-artabilir_normal.jpg</t>
  </si>
  <si>
    <t>http://pbs.twimg.com/profile_images/1070713493442228225/iwoJNfdV_normal.jpg</t>
  </si>
  <si>
    <t>http://pbs.twimg.com/profile_images/1175869958313644032/mdKtRwo5_normal.jpg</t>
  </si>
  <si>
    <t>http://pbs.twimg.com/profile_images/1134592809883906055/qGM-_ToR_normal.jpg</t>
  </si>
  <si>
    <t>http://pbs.twimg.com/profile_images/1077592890233315329/VJ3NeGDC_normal.jpg</t>
  </si>
  <si>
    <t>http://pbs.twimg.com/profile_images/1157056068284903429/rUABAHF1_normal.jpg</t>
  </si>
  <si>
    <t>http://pbs.twimg.com/profile_images/1151115141758562305/sLUMFnV7_normal.jpg</t>
  </si>
  <si>
    <t>http://pbs.twimg.com/profile_images/1015570367191113728/uVlDoxaH_normal.jpg</t>
  </si>
  <si>
    <t>http://pbs.twimg.com/profile_images/2629956778/712031755cbf72ee4aa1707577376327_normal.jpeg</t>
  </si>
  <si>
    <t>http://pbs.twimg.com/profile_images/1165623796457451520/fk3KTxK8_normal.jpg</t>
  </si>
  <si>
    <t>http://pbs.twimg.com/profile_images/1127261939200081921/HNnG4tpc_normal.jpg</t>
  </si>
  <si>
    <t>http://pbs.twimg.com/profile_images/1149378502199775232/WTDTTd47_normal.jpg</t>
  </si>
  <si>
    <t>http://pbs.twimg.com/profile_images/1084161467992211456/jguM2T6r_normal.jpg</t>
  </si>
  <si>
    <t>http://pbs.twimg.com/profile_images/1155013348041342976/Tfcn9hFv_normal.jpg</t>
  </si>
  <si>
    <t>http://pbs.twimg.com/profile_images/1120795695445938176/ROqFwj9J_normal.jpg</t>
  </si>
  <si>
    <t>http://pbs.twimg.com/profile_images/1152274406229585921/55_W5Csh_normal.jpg</t>
  </si>
  <si>
    <t>http://pbs.twimg.com/profile_images/1084412607451287552/FJvT25mJ_normal.jpg</t>
  </si>
  <si>
    <t>http://pbs.twimg.com/profile_images/1178561352434143232/4Bnjsrzi_normal.jpg</t>
  </si>
  <si>
    <t>http://pbs.twimg.com/profile_images/1040513941544288257/nd0Id6RE_normal.jpg</t>
  </si>
  <si>
    <t>http://pbs.twimg.com/profile_images/1108505382245318658/3t9DtMkE_normal.jpg</t>
  </si>
  <si>
    <t>http://pbs.twimg.com/profile_images/1157990072064589825/QdkMZLaR_normal.jpg</t>
  </si>
  <si>
    <t>http://pbs.twimg.com/profile_images/1058311310302154752/edKh_YsJ_normal.jpg</t>
  </si>
  <si>
    <t>http://pbs.twimg.com/profile_images/959170641147592707/PtW4FHSd_normal.jpg</t>
  </si>
  <si>
    <t>http://pbs.twimg.com/profile_images/1175136143194636289/O5bRBMPD_normal.jpg</t>
  </si>
  <si>
    <t>http://pbs.twimg.com/profile_images/1163374583820562432/coIT1ZOq_normal.jpg</t>
  </si>
  <si>
    <t>http://pbs.twimg.com/profile_images/504617164096425984/GnGLjKnu_normal.jpeg</t>
  </si>
  <si>
    <t>http://pbs.twimg.com/profile_images/1116432658979008512/iT7QwbOC_normal.jpg</t>
  </si>
  <si>
    <t>http://pbs.twimg.com/profile_images/756489634004234240/_D85AbSb_normal.jpg</t>
  </si>
  <si>
    <t>http://pbs.twimg.com/profile_images/951544407626526720/CxNsS8QX_normal.jpg</t>
  </si>
  <si>
    <t>http://pbs.twimg.com/profile_images/1145122736035024896/rC8ddH_i_normal.jpg</t>
  </si>
  <si>
    <t>http://pbs.twimg.com/profile_images/1151567474787278848/fTX-jL2i_normal.jpg</t>
  </si>
  <si>
    <t>http://pbs.twimg.com/profile_images/1149666695721705472/ViE0tqBR_normal.jpg</t>
  </si>
  <si>
    <t>http://pbs.twimg.com/profile_images/1166224592798662656/_tnL66lj_normal.jpg</t>
  </si>
  <si>
    <t>http://pbs.twimg.com/profile_images/1177211793288105985/-cwNRDLH_normal.jpg</t>
  </si>
  <si>
    <t>http://pbs.twimg.com/profile_images/912057102188851201/qrFMczNZ_normal.jpg</t>
  </si>
  <si>
    <t>http://pbs.twimg.com/profile_images/1178308275105914880/CPzLPtuw_normal.jpg</t>
  </si>
  <si>
    <t>http://pbs.twimg.com/profile_images/787371233000194049/5o1P8zQI_normal.jpg</t>
  </si>
  <si>
    <t>http://pbs.twimg.com/profile_images/1167061453284814848/GOwfpNC0_normal.jpg</t>
  </si>
  <si>
    <t>http://pbs.twimg.com/profile_images/1023710311319302144/h_HCLshg_normal.jpg</t>
  </si>
  <si>
    <t>http://pbs.twimg.com/profile_images/1141714524023795713/16UYVw_s_normal.jpg</t>
  </si>
  <si>
    <t>http://pbs.twimg.com/profile_images/1175312689477902337/8TRpn4vi_normal.jpg</t>
  </si>
  <si>
    <t>http://pbs.twimg.com/profile_images/911869914843090944/DAhw0DZ6_normal.jpg</t>
  </si>
  <si>
    <t>http://pbs.twimg.com/profile_images/930810725878165504/EPUJXhly_normal.jpg</t>
  </si>
  <si>
    <t>http://pbs.twimg.com/profile_images/1148335725169000450/KGd66qff_normal.png</t>
  </si>
  <si>
    <t>http://pbs.twimg.com/profile_images/1176950670588616706/TSy7hk3U_normal.jpg</t>
  </si>
  <si>
    <t>http://pbs.twimg.com/profile_images/726838160748105728/Dn7RVaOY_normal.jpg</t>
  </si>
  <si>
    <t>http://pbs.twimg.com/profile_images/1174261588594954246/9SLdcWix_normal.jpg</t>
  </si>
  <si>
    <t>http://pbs.twimg.com/profile_images/1151210628662648832/RZsV9zWb_normal.jpg</t>
  </si>
  <si>
    <t>http://pbs.twimg.com/profile_images/1174680385726365696/MglxkVB2_normal.jpg</t>
  </si>
  <si>
    <t>http://pbs.twimg.com/profile_images/1156638849755488256/aRLLKRRa_normal.jpg</t>
  </si>
  <si>
    <t>http://pbs.twimg.com/profile_images/1064153060203786240/BUmXBEzU_normal.jpg</t>
  </si>
  <si>
    <t>http://pbs.twimg.com/profile_images/1155956262783160325/KWVlFz5s_normal.jpg</t>
  </si>
  <si>
    <t>http://pbs.twimg.com/profile_images/1148314926294937602/h7pf0p-S_normal.jpg</t>
  </si>
  <si>
    <t>http://pbs.twimg.com/profile_images/1165252410673106947/mXo5ScOy_normal.jpg</t>
  </si>
  <si>
    <t>http://pbs.twimg.com/profile_images/744290850004426752/GZL4OpFb_normal.jpg</t>
  </si>
  <si>
    <t>http://pbs.twimg.com/profile_images/513341513783205888/GNwcpkzq_normal.jpeg</t>
  </si>
  <si>
    <t>http://pbs.twimg.com/profile_images/965657370/56906213_normal.jpg</t>
  </si>
  <si>
    <t>http://pbs.twimg.com/profile_images/1120996024326205440/b4MphAws_normal.jpg</t>
  </si>
  <si>
    <t>http://pbs.twimg.com/profile_images/703143591502217217/uS1_4c13_normal.jpg</t>
  </si>
  <si>
    <t>http://pbs.twimg.com/profile_images/1171835539319939077/1KS1XUPp_normal.jpg</t>
  </si>
  <si>
    <t>http://pbs.twimg.com/profile_images/1170914205266075649/QP6j1bMs_normal.jpg</t>
  </si>
  <si>
    <t>http://pbs.twimg.com/profile_images/1170273299982692353/kghmCklY_normal.jpg</t>
  </si>
  <si>
    <t>http://pbs.twimg.com/profile_images/1067462553385738245/jxXaQ15M_normal.jpg</t>
  </si>
  <si>
    <t>http://pbs.twimg.com/profile_images/1122144185916719104/pUlqDEcX_normal.jpg</t>
  </si>
  <si>
    <t>http://pbs.twimg.com/profile_images/1172156088139046912/EcXBPZnv_normal.jpg</t>
  </si>
  <si>
    <t>http://pbs.twimg.com/profile_images/1150155686485069824/t2zJB2fX_normal.jpg</t>
  </si>
  <si>
    <t>http://pbs.twimg.com/profile_images/1157751463487180806/c2QwO921_normal.jpg</t>
  </si>
  <si>
    <t>http://pbs.twimg.com/profile_images/1023851176100540416/C1N8gtZr_normal.jpg</t>
  </si>
  <si>
    <t>http://pbs.twimg.com/profile_images/1116599420026404864/lJQKPxQ1_normal.jpg</t>
  </si>
  <si>
    <t>http://pbs.twimg.com/profile_images/1177609891151785986/7KEyT_od_normal.jpg</t>
  </si>
  <si>
    <t>http://pbs.twimg.com/profile_images/1173033253193863169/uYZOUsBH_normal.jpg</t>
  </si>
  <si>
    <t>http://pbs.twimg.com/profile_images/1145760594496229378/5PWaL4US_normal.jpg</t>
  </si>
  <si>
    <t>http://pbs.twimg.com/profile_images/1163803950564413442/MX0JwvEM_normal.jpg</t>
  </si>
  <si>
    <t>http://pbs.twimg.com/profile_images/1066793577974571008/0ahj84S3_normal.jpg</t>
  </si>
  <si>
    <t>http://pbs.twimg.com/profile_images/1167970498044497920/HOYSzPSn_normal.jpg</t>
  </si>
  <si>
    <t>http://pbs.twimg.com/profile_images/491696235859156992/X78zA-gy_normal.jpeg</t>
  </si>
  <si>
    <t>http://pbs.twimg.com/profile_images/1149329830149836800/CdMNj7x4_normal.jpg</t>
  </si>
  <si>
    <t>http://pbs.twimg.com/profile_images/812326141272981504/jf3OqZNT_normal.jpg</t>
  </si>
  <si>
    <t>http://pbs.twimg.com/profile_images/1169686438591520772/kX9TNJZu_normal.jpg</t>
  </si>
  <si>
    <t>http://pbs.twimg.com/profile_images/1126245653124911104/HxoRnXsm_normal.jpg</t>
  </si>
  <si>
    <t>http://pbs.twimg.com/profile_images/1033045128171212800/WAe4tsNF_normal.jpg</t>
  </si>
  <si>
    <t>http://pbs.twimg.com/profile_images/1109370891253833728/Qj0WxLBB_normal.jpg</t>
  </si>
  <si>
    <t>http://pbs.twimg.com/profile_images/1140180978419339266/RBbnH3Xm_normal.jpg</t>
  </si>
  <si>
    <t>http://pbs.twimg.com/profile_images/887581779443556352/CaJo10Mw_normal.jpg</t>
  </si>
  <si>
    <t>http://pbs.twimg.com/profile_images/855399368064684034/dahg_5xJ_normal.jpg</t>
  </si>
  <si>
    <t>http://pbs.twimg.com/profile_images/1157298410631946241/tsNMHTz5_normal.jpg</t>
  </si>
  <si>
    <t>http://pbs.twimg.com/profile_images/1024979082310823937/l_Ieu_m5_normal.jpg</t>
  </si>
  <si>
    <t>http://pbs.twimg.com/profile_images/748070732270280704/RHGAP3Io_normal.jpg</t>
  </si>
  <si>
    <t>http://pbs.twimg.com/profile_images/866359900976402433/OtD9Cw8W_normal.jpg</t>
  </si>
  <si>
    <t>http://pbs.twimg.com/profile_images/1149353315974746112/rjFGvnGZ_normal.jpg</t>
  </si>
  <si>
    <t>http://pbs.twimg.com/profile_images/981572884375195648/r1zTaqNl_normal.jpg</t>
  </si>
  <si>
    <t>http://pbs.twimg.com/profile_images/1174087251447427075/NM1Id_3i_normal.jpg</t>
  </si>
  <si>
    <t>http://pbs.twimg.com/profile_images/1159800841731223552/0V66Yvm9_normal.jpg</t>
  </si>
  <si>
    <t>http://pbs.twimg.com/profile_images/1070637540196147202/3YFX8L5t_normal.jpg</t>
  </si>
  <si>
    <t>http://pbs.twimg.com/profile_images/1153368925826162689/OYS6CGwY_normal.jpg</t>
  </si>
  <si>
    <t>http://pbs.twimg.com/profile_images/1176395557683761153/WYWConyf_normal.jpg</t>
  </si>
  <si>
    <t>http://pbs.twimg.com/profile_images/859837612093317132/guOuZomJ_normal.jpg</t>
  </si>
  <si>
    <t>http://pbs.twimg.com/profile_images/378800000430213860/416c7f253edb43681d54f792dc2cd085_normal.jpeg</t>
  </si>
  <si>
    <t>http://pbs.twimg.com/profile_images/1027864435006824454/l5BEeUB3_normal.jpg</t>
  </si>
  <si>
    <t>http://pbs.twimg.com/profile_images/2886661798/2554458544a78fada5a7c0245958e97e_normal.png</t>
  </si>
  <si>
    <t>http://pbs.twimg.com/profile_images/805461072882913280/Oh_cm0TU_normal.jpg</t>
  </si>
  <si>
    <t>http://pbs.twimg.com/profile_images/1152696692363419649/jYWSWFQx_normal.jpg</t>
  </si>
  <si>
    <t>http://pbs.twimg.com/profile_images/1165293982622081025/M4kYdF9O_normal.jpg</t>
  </si>
  <si>
    <t>http://pbs.twimg.com/profile_images/1155517422683770881/rhanHVxV_normal.jpg</t>
  </si>
  <si>
    <t>http://pbs.twimg.com/profile_images/1177123651138850816/029KAuDQ_normal.jpg</t>
  </si>
  <si>
    <t>http://pbs.twimg.com/profile_images/1142152022344515591/1u4_UiWC_normal.jpg</t>
  </si>
  <si>
    <t>http://pbs.twimg.com/profile_images/611929962535350272/W4CHYp68_normal.jpg</t>
  </si>
  <si>
    <t>http://pbs.twimg.com/profile_images/1096791928002236416/6dPxMDv1_normal.jpg</t>
  </si>
  <si>
    <t>http://pbs.twimg.com/profile_images/1138099436532449281/F53ihS6x_normal.jpg</t>
  </si>
  <si>
    <t>http://pbs.twimg.com/profile_images/1076767286541910016/ARrhY0pE_normal.jpg</t>
  </si>
  <si>
    <t>http://pbs.twimg.com/profile_images/954011579368050688/CAE2BA0p_normal.jpg</t>
  </si>
  <si>
    <t>http://pbs.twimg.com/profile_images/1166341670725672960/mP4ZgBgg_normal.jpg</t>
  </si>
  <si>
    <t>http://pbs.twimg.com/profile_images/866350810376134656/iG_8vJlR_normal.jpg</t>
  </si>
  <si>
    <t>http://pbs.twimg.com/profile_images/1138401457290522625/njDr1cYC_normal.png</t>
  </si>
  <si>
    <t>http://pbs.twimg.com/profile_images/1063105209222774790/eG-RlXj2_normal.jpg</t>
  </si>
  <si>
    <t>http://pbs.twimg.com/profile_images/1085019553762078722/BMMRwfFQ_normal.jpg</t>
  </si>
  <si>
    <t>http://pbs.twimg.com/profile_images/1088798375338799104/0moHhA1U_normal.jpg</t>
  </si>
  <si>
    <t>http://pbs.twimg.com/profile_images/1016645696789852160/c5zE44bt_normal.jpg</t>
  </si>
  <si>
    <t>http://pbs.twimg.com/profile_images/1165362121808519173/THZobs7K_normal.jpg</t>
  </si>
  <si>
    <t>http://pbs.twimg.com/profile_images/1172824257551880197/r2ZvoplO_normal.jpg</t>
  </si>
  <si>
    <t>http://pbs.twimg.com/profile_images/1150016217320742912/arfQ1f-__normal.jpg</t>
  </si>
  <si>
    <t>http://pbs.twimg.com/profile_images/1165684847362355202/RDfr3AAf_normal.jpg</t>
  </si>
  <si>
    <t>http://pbs.twimg.com/profile_images/1160478346255511552/nfUSNdsj_normal.jpg</t>
  </si>
  <si>
    <t>http://pbs.twimg.com/profile_images/1177595685157429248/u-XTEdhn_normal.jpg</t>
  </si>
  <si>
    <t>http://pbs.twimg.com/profile_images/1153720699133014016/mpZ-UMTX_normal.jpg</t>
  </si>
  <si>
    <t>http://pbs.twimg.com/profile_images/1151388264919646208/fTtRJINK_normal.jpg</t>
  </si>
  <si>
    <t>http://pbs.twimg.com/profile_images/1156274596603211781/wBh9TTe6_normal.jpg</t>
  </si>
  <si>
    <t>http://pbs.twimg.com/profile_images/635162029012221952/CVhWDVU7_normal.jpg</t>
  </si>
  <si>
    <t>http://pbs.twimg.com/profile_images/3036686113/57a19c07996b6dce1b1ce1994dcabb97_normal.jpeg</t>
  </si>
  <si>
    <t>http://pbs.twimg.com/profile_images/885776518793891840/vEJkgWMD_normal.jpg</t>
  </si>
  <si>
    <t>http://pbs.twimg.com/profile_images/1017120724799062016/5hPZm26j_normal.jpg</t>
  </si>
  <si>
    <t>http://pbs.twimg.com/profile_images/847710286110875650/r8_4gWxe_normal.jpg</t>
  </si>
  <si>
    <t>http://pbs.twimg.com/profile_images/1170971201180700672/m1zpCOrs_normal.jpg</t>
  </si>
  <si>
    <t>http://pbs.twimg.com/profile_images/1151070282922283008/P8_YRiFd_normal.jpg</t>
  </si>
  <si>
    <t>http://pbs.twimg.com/profile_images/1165923044424081409/4NVxpFda_normal.jpg</t>
  </si>
  <si>
    <t>http://pbs.twimg.com/profile_images/378800000284507594/d41a43dc6d2143a428a87c984fcd76c1_normal.jpeg</t>
  </si>
  <si>
    <t>http://pbs.twimg.com/profile_images/1051440441542004738/tytrPSw6_normal.jpg</t>
  </si>
  <si>
    <t>http://pbs.twimg.com/profile_images/496684493076316163/qvL3kyhP_normal.jpeg</t>
  </si>
  <si>
    <t>http://pbs.twimg.com/profile_images/770660256238141440/9kzVqMLx_normal.jpg</t>
  </si>
  <si>
    <t>http://pbs.twimg.com/profile_images/1011360992377307136/fz5ipckv_normal.jpg</t>
  </si>
  <si>
    <t>http://pbs.twimg.com/profile_images/1151566329520017408/XKJUnNjQ_normal.jpg</t>
  </si>
  <si>
    <t>http://pbs.twimg.com/profile_images/1176058775867932672/LzUMkP_h_normal.jpg</t>
  </si>
  <si>
    <t>http://pbs.twimg.com/profile_images/443293420824854528/WC0tny0R_normal.jpeg</t>
  </si>
  <si>
    <t>http://pbs.twimg.com/profile_images/1010722824594579459/TI6UUDIL_normal.jpg</t>
  </si>
  <si>
    <t>http://pbs.twimg.com/profile_images/1037314931467661312/CxUAlVin_normal.jpg</t>
  </si>
  <si>
    <t>http://pbs.twimg.com/profile_images/1162808409273577473/4wTqwLvI_normal.jpg</t>
  </si>
  <si>
    <t>http://pbs.twimg.com/profile_images/1022039552364560385/RaxlYBrb_normal.jpg</t>
  </si>
  <si>
    <t>http://pbs.twimg.com/profile_images/1021477213714169859/Wnyd4zLV_normal.jpg</t>
  </si>
  <si>
    <t>http://pbs.twimg.com/profile_images/1161913663957213184/SFj-r5Bp_normal.jpg</t>
  </si>
  <si>
    <t>http://pbs.twimg.com/profile_images/1172955807375343620/3sXXI74i_normal.jpg</t>
  </si>
  <si>
    <t>http://pbs.twimg.com/profile_images/1166021211954040835/Y6qwTmV4_normal.jpg</t>
  </si>
  <si>
    <t>http://pbs.twimg.com/profile_images/583019389403938817/NjjHUkcS_normal.png</t>
  </si>
  <si>
    <t>http://pbs.twimg.com/profile_images/1220892033/167057_183597384994124_133190390034824_527100_1580991_n_1__normal.jpg</t>
  </si>
  <si>
    <t>http://pbs.twimg.com/profile_images/1153065512856891398/UvW8WbD0_normal.jpg</t>
  </si>
  <si>
    <t>http://pbs.twimg.com/profile_images/1021666941973479424/PyV1I-U8_normal.jpg</t>
  </si>
  <si>
    <t>http://pbs.twimg.com/profile_images/1020259958775058432/GJX-WZsm_normal.jpg</t>
  </si>
  <si>
    <t>http://pbs.twimg.com/profile_images/1146372897965072388/LiCcwAkF_normal.jpg</t>
  </si>
  <si>
    <t>http://pbs.twimg.com/profile_images/1011892906083389441/kCW_9JcP_normal.jpg</t>
  </si>
  <si>
    <t>http://pbs.twimg.com/profile_images/1142033559072509952/Waupn3pR_normal.jpg</t>
  </si>
  <si>
    <t>http://pbs.twimg.com/profile_images/2559182027/8i7r8lu07m4vp9olrcbs_normal.jpeg</t>
  </si>
  <si>
    <t>http://pbs.twimg.com/profile_images/1150992104719622145/2M37Ra8w_normal.jpg</t>
  </si>
  <si>
    <t>http://pbs.twimg.com/profile_images/1153062567360831490/_q_DsSVw_normal.jpg</t>
  </si>
  <si>
    <t>http://pbs.twimg.com/profile_images/1009038720488443904/qfm7ODGg_normal.jpg</t>
  </si>
  <si>
    <t>http://pbs.twimg.com/profile_images/644440477803118592/k4pNk3zK_normal.jpg</t>
  </si>
  <si>
    <t>http://pbs.twimg.com/profile_images/1176569365094961154/am3GKPOn_normal.jpg</t>
  </si>
  <si>
    <t>http://pbs.twimg.com/profile_images/981241652479254530/oModaFSQ_normal.jpg</t>
  </si>
  <si>
    <t>http://pbs.twimg.com/profile_images/1156891989998276608/0ZqL7HUD_normal.jpg</t>
  </si>
  <si>
    <t>http://pbs.twimg.com/profile_images/1178048604562493441/Wmo0qRaJ_normal.jpg</t>
  </si>
  <si>
    <t>http://pbs.twimg.com/profile_images/1135618013863038977/amxK_Vjx_normal.jpg</t>
  </si>
  <si>
    <t>http://pbs.twimg.com/profile_images/1055133538687897600/8aQc1zcU_normal.jpg</t>
  </si>
  <si>
    <t>http://pbs.twimg.com/profile_images/1090055350718472192/0UENvW2o_normal.jpg</t>
  </si>
  <si>
    <t>http://pbs.twimg.com/profile_images/2595785741/image_normal.jpg</t>
  </si>
  <si>
    <t>http://pbs.twimg.com/profile_images/1178408018683289600/jvg-pvi7_normal.jpg</t>
  </si>
  <si>
    <t>http://pbs.twimg.com/profile_images/1100077573491560448/MCxbZFKR_normal.jpg</t>
  </si>
  <si>
    <t>http://pbs.twimg.com/profile_images/1120022891360399360/NpcXpY7H_normal.jpg</t>
  </si>
  <si>
    <t>http://pbs.twimg.com/profile_images/1001915953054208001/I1cjXFNW_normal.jpg</t>
  </si>
  <si>
    <t>http://pbs.twimg.com/profile_images/1149786582821588992/5EOvOFaY_normal.jpg</t>
  </si>
  <si>
    <t>http://pbs.twimg.com/profile_images/1022209296900272128/ad2eYHvl_normal.jpg</t>
  </si>
  <si>
    <t>http://pbs.twimg.com/profile_images/1155359046893035521/1DYnCvG__normal.jpg</t>
  </si>
  <si>
    <t>http://pbs.twimg.com/profile_images/1131585297773473793/V4kFKSAU_normal.jpg</t>
  </si>
  <si>
    <t>http://pbs.twimg.com/profile_images/1009107077866934272/jZ9q5SLQ_normal.jpg</t>
  </si>
  <si>
    <t>http://pbs.twimg.com/profile_images/1150379281878585344/IkhFRjz2_normal.jpg</t>
  </si>
  <si>
    <t>http://pbs.twimg.com/profile_images/1075389858137468928/X_Z5Wyx0_normal.jpg</t>
  </si>
  <si>
    <t>http://pbs.twimg.com/profile_images/1167834667690745856/3wK3S_ZS_normal.jpg</t>
  </si>
  <si>
    <t>http://pbs.twimg.com/profile_images/968468630303371265/POupFjyQ_normal.jpg</t>
  </si>
  <si>
    <t>http://pbs.twimg.com/profile_images/1119698244488003594/bHiYvbcx_normal.png</t>
  </si>
  <si>
    <t>http://pbs.twimg.com/profile_images/1170557080954200065/M9ZZnYpJ_normal.jpg</t>
  </si>
  <si>
    <t>http://pbs.twimg.com/profile_images/976535653415555072/szteIumu_normal.jpg</t>
  </si>
  <si>
    <t>http://pbs.twimg.com/profile_images/1011656283127246848/xmMW8Fjk_normal.jpg</t>
  </si>
  <si>
    <t>http://pbs.twimg.com/profile_images/1152315360802197509/UZ3elRg0_normal.jpg</t>
  </si>
  <si>
    <t>http://pbs.twimg.com/profile_images/1140593208935768067/q6bz6_Hv_normal.jpg</t>
  </si>
  <si>
    <t>http://pbs.twimg.com/profile_images/1146884807567314950/aBbXFo15_normal.jpg</t>
  </si>
  <si>
    <t>http://pbs.twimg.com/profile_images/1175951321121341440/Nud51ipL_normal.jpg</t>
  </si>
  <si>
    <t>http://pbs.twimg.com/profile_images/975827904427909120/iP1M8WKa_normal.jpg</t>
  </si>
  <si>
    <t>http://pbs.twimg.com/profile_images/1170421362583900160/XDSJLjUA_normal.jpg</t>
  </si>
  <si>
    <t>http://pbs.twimg.com/profile_images/1154703867453542400/zdgE32uX_normal.jpg</t>
  </si>
  <si>
    <t>http://pbs.twimg.com/profile_images/1159874898367565824/CEVXQBsr_normal.jpg</t>
  </si>
  <si>
    <t>http://pbs.twimg.com/profile_images/1041691309168308224/IDWN917c_normal.jpg</t>
  </si>
  <si>
    <t>http://pbs.twimg.com/profile_images/1159954781823229953/dXYUPJt5_normal.jpg</t>
  </si>
  <si>
    <t>http://pbs.twimg.com/profile_images/1167421023928705024/_1QIVnpa_normal.jpg</t>
  </si>
  <si>
    <t>http://pbs.twimg.com/profile_images/911194016594763776/Nmx6kRvA_normal.jpg</t>
  </si>
  <si>
    <t>http://pbs.twimg.com/profile_images/982959179005661184/KtYz07fL_normal.jpg</t>
  </si>
  <si>
    <t>http://pbs.twimg.com/profile_images/1176137221390458880/ZSrEbnVh_normal.jpg</t>
  </si>
  <si>
    <t>http://pbs.twimg.com/profile_images/1173667356566020096/5cnV28DY_normal.jpg</t>
  </si>
  <si>
    <t>http://pbs.twimg.com/profile_images/902643692762275841/-n4l_gvU_normal.jpg</t>
  </si>
  <si>
    <t>http://pbs.twimg.com/profile_images/1143917169186672640/LNkDpWp0_normal.jpg</t>
  </si>
  <si>
    <t>http://pbs.twimg.com/profile_images/1133383461903982593/7H1CGAxs_normal.jpg</t>
  </si>
  <si>
    <t>http://pbs.twimg.com/profile_images/1140965734505484289/2CqpBC5x_normal.png</t>
  </si>
  <si>
    <t>http://pbs.twimg.com/profile_images/1132778329457741824/TZkLf7B1_normal.jpg</t>
  </si>
  <si>
    <t>http://pbs.twimg.com/profile_images/948218117855043584/y9zIGXz0_normal.jpg</t>
  </si>
  <si>
    <t>http://pbs.twimg.com/profile_images/1157931633099661312/0ae-flzQ_normal.jpg</t>
  </si>
  <si>
    <t>http://pbs.twimg.com/profile_images/1087630331786739713/AZT16ViU_normal.jpg</t>
  </si>
  <si>
    <t>http://pbs.twimg.com/profile_images/673404632643842048/qeIx_diq_normal.jpg</t>
  </si>
  <si>
    <t>http://pbs.twimg.com/profile_images/994721961392697344/F_D04rhW_normal.jpg</t>
  </si>
  <si>
    <t>http://pbs.twimg.com/profile_images/1172437106745995264/IouusYIG_normal.jpg</t>
  </si>
  <si>
    <t>http://pbs.twimg.com/profile_images/842673640000905216/TPlmp_FQ_normal.jpg</t>
  </si>
  <si>
    <t>http://pbs.twimg.com/profile_images/476384109494034432/5g4JbK4Y_normal.jpeg</t>
  </si>
  <si>
    <t>http://pbs.twimg.com/profile_images/1126413629237207040/3iLNvb6A_normal.jpg</t>
  </si>
  <si>
    <t>http://pbs.twimg.com/profile_images/1099328137513578496/HUXA1B8r_normal.png</t>
  </si>
  <si>
    <t>http://pbs.twimg.com/profile_images/1150470219636326402/1HJ97H_b_normal.png</t>
  </si>
  <si>
    <t>http://pbs.twimg.com/profile_images/932948372373364736/xIjuHypT_normal.jpg</t>
  </si>
  <si>
    <t>http://pbs.twimg.com/profile_images/865467226064801792/ULYGuP5e_normal.jpg</t>
  </si>
  <si>
    <t>http://pbs.twimg.com/profile_images/1143983220888915968/sOfgbhPE_normal.jpg</t>
  </si>
  <si>
    <t>http://pbs.twimg.com/profile_images/997355001591853056/1FujtwkK_normal.jpg</t>
  </si>
  <si>
    <t>http://pbs.twimg.com/profile_images/997397859715596288/5DNMLNjW_normal.jpg</t>
  </si>
  <si>
    <t>http://pbs.twimg.com/profile_images/1148247497007095809/PIM3VVDi_normal.jpg</t>
  </si>
  <si>
    <t>http://pbs.twimg.com/profile_images/1059543233422913536/P-1GHDWR_normal.jpg</t>
  </si>
  <si>
    <t>http://pbs.twimg.com/profile_images/1005429905646071808/ekgC-Ijp_normal.jpg</t>
  </si>
  <si>
    <t>http://pbs.twimg.com/profile_images/1113435669391712256/hFvcnIvQ_normal.jpg</t>
  </si>
  <si>
    <t>http://pbs.twimg.com/profile_images/1174539205126569987/1buLKWh__normal.jpg</t>
  </si>
  <si>
    <t>http://pbs.twimg.com/profile_images/941993543794556928/-3kvp8R9_normal.jpg</t>
  </si>
  <si>
    <t>http://pbs.twimg.com/profile_images/1173868580905070595/5lkwHU1T_normal.jpg</t>
  </si>
  <si>
    <t>http://pbs.twimg.com/profile_images/832921214385537025/OicwVq9J_normal.jpg</t>
  </si>
  <si>
    <t>http://pbs.twimg.com/profile_images/519738269374767105/GOGXykX-_normal.jpeg</t>
  </si>
  <si>
    <t>http://pbs.twimg.com/profile_images/378800000548543108/c0b3f76b2bbb65fc2b8928c651f27fd4_normal.jpeg</t>
  </si>
  <si>
    <t>http://pbs.twimg.com/profile_images/1036696801145958400/pxMBcK0V_normal.jpg</t>
  </si>
  <si>
    <t>http://pbs.twimg.com/profile_images/929776917640867840/BwK8ZJZa_normal.jpg</t>
  </si>
  <si>
    <t>http://pbs.twimg.com/profile_images/930728742477094912/Tsmw0Tln_normal.jpg</t>
  </si>
  <si>
    <t>http://pbs.twimg.com/profile_images/968930376335986692/FdcbtUPR_normal.jpg</t>
  </si>
  <si>
    <t>http://pbs.twimg.com/profile_images/493332501457158144/pyR5TJ8V_normal.jpeg</t>
  </si>
  <si>
    <t>http://pbs.twimg.com/profile_images/1144303969138892800/Zc9wAPx0_normal.jpg</t>
  </si>
  <si>
    <t>http://pbs.twimg.com/profile_images/1170095914809274368/m6F8V-pg_normal.jpg</t>
  </si>
  <si>
    <t>http://pbs.twimg.com/profile_images/963144399126491137/iaK1Az_2_normal.jpg</t>
  </si>
  <si>
    <t>http://pbs.twimg.com/profile_images/1150321430552293377/tIWQHwTH_normal.jpg</t>
  </si>
  <si>
    <t>http://pbs.twimg.com/profile_images/1130193825090211840/xmN4CQqd_normal.png</t>
  </si>
  <si>
    <t>http://pbs.twimg.com/profile_images/1162332037803585536/WJrS3Z-v_normal.jpg</t>
  </si>
  <si>
    <t>http://pbs.twimg.com/profile_images/3086042177/17932d5abdc488d392365acf69151ea7_normal.jpeg</t>
  </si>
  <si>
    <t>http://pbs.twimg.com/profile_images/1129071228818468864/2vEH6wvi_normal.png</t>
  </si>
  <si>
    <t>http://pbs.twimg.com/profile_images/1041608350008524805/ErGZm81F_normal.jpg</t>
  </si>
  <si>
    <t>http://pbs.twimg.com/profile_images/1171711206031286272/vfb3rQjH_normal.jpg</t>
  </si>
  <si>
    <t>http://pbs.twimg.com/profile_images/1177110408345411585/s7WGEeUX_normal.jpg</t>
  </si>
  <si>
    <t>http://pbs.twimg.com/profile_images/1167926916495503361/e7O3vFFv_normal.jpg</t>
  </si>
  <si>
    <t>http://pbs.twimg.com/profile_images/1143623322107830272/gPF8t40t_normal.jpg</t>
  </si>
  <si>
    <t>http://pbs.twimg.com/profile_images/1175722991390482432/9_KJCHaH_normal.jpg</t>
  </si>
  <si>
    <t>http://pbs.twimg.com/profile_images/922487127006261248/nmqxsKPb_normal.jpg</t>
  </si>
  <si>
    <t>http://pbs.twimg.com/profile_images/941727090507993089/w_kDTwEa_normal.jpg</t>
  </si>
  <si>
    <t>http://pbs.twimg.com/profile_images/1055841133799112704/o-IXzTUk_normal.jpg</t>
  </si>
  <si>
    <t>http://pbs.twimg.com/profile_images/915759310399049728/qe9WiQtN_normal.jpg</t>
  </si>
  <si>
    <t>http://pbs.twimg.com/profile_images/1172915250015932420/-s3GQzUr_normal.jpg</t>
  </si>
  <si>
    <t>http://pbs.twimg.com/profile_images/1170362520474927104/a5ME93SO_normal.jpg</t>
  </si>
  <si>
    <t>http://pbs.twimg.com/profile_images/1130208292461002752/xbbko5FH_normal.jpg</t>
  </si>
  <si>
    <t>http://pbs.twimg.com/profile_images/959336429783601152/tbjtXbbv_normal.jpg</t>
  </si>
  <si>
    <t>http://pbs.twimg.com/profile_images/1734621457/312266_10150275501429022_614604021_7755627_6083098_n_normal.jpg</t>
  </si>
  <si>
    <t>http://pbs.twimg.com/profile_images/848618719244890112/Qd1ZaBEc_normal.jpg</t>
  </si>
  <si>
    <t>http://pbs.twimg.com/profile_images/850701996227256320/3bSskCFk_normal.jpg</t>
  </si>
  <si>
    <t>http://pbs.twimg.com/profile_images/1165187175148924934/Mau7Hpbn_normal.jpg</t>
  </si>
  <si>
    <t>http://pbs.twimg.com/profile_images/755735325507514368/jIf_j_1k_normal.jpg</t>
  </si>
  <si>
    <t>http://pbs.twimg.com/profile_images/2170443280/ivedi_03_normal.jpg</t>
  </si>
  <si>
    <t>http://pbs.twimg.com/profile_images/1157273273018867712/5IshCdSX_normal.jpg</t>
  </si>
  <si>
    <t>http://pbs.twimg.com/profile_images/1165975540538511361/pWJtcphJ_normal.jpg</t>
  </si>
  <si>
    <t>http://pbs.twimg.com/profile_images/1151992605384695808/1AfaP5Rd_normal.jpg</t>
  </si>
  <si>
    <t>http://pbs.twimg.com/profile_images/1048601363612160000/gEQXhLwi_normal.jpg</t>
  </si>
  <si>
    <t>http://pbs.twimg.com/profile_images/1143780391846850561/zrZ_MmIE_normal.jpg</t>
  </si>
  <si>
    <t>http://pbs.twimg.com/profile_images/1055890583527612419/gUrEvjcD_normal.jpg</t>
  </si>
  <si>
    <t>http://pbs.twimg.com/profile_images/1030874369436905473/4BoPnyBB_normal.jpg</t>
  </si>
  <si>
    <t>http://pbs.twimg.com/profile_images/1175311037559648257/Os8d6Vrd_normal.jpg</t>
  </si>
  <si>
    <t>http://pbs.twimg.com/profile_images/1070697512523259904/9tqFEJGy_normal.jpg</t>
  </si>
  <si>
    <t>http://pbs.twimg.com/profile_images/1091446088668770304/YTK0RzSZ_normal.jpg</t>
  </si>
  <si>
    <t>http://pbs.twimg.com/profile_images/741809971944382465/UhWw2-Pp_normal.jpg</t>
  </si>
  <si>
    <t>http://pbs.twimg.com/profile_images/1166383862383034370/mzIOAqFZ_normal.jpg</t>
  </si>
  <si>
    <t>http://pbs.twimg.com/profile_images/1068944992691982337/GTOJ9Bw2_normal.jpg</t>
  </si>
  <si>
    <t>http://pbs.twimg.com/profile_images/1148556027710844928/tJNSyWtr_normal.jpg</t>
  </si>
  <si>
    <t>http://pbs.twimg.com/profile_images/2486238470/33sltc7z5wvgl0b56ud1_normal.jpeg</t>
  </si>
  <si>
    <t>http://pbs.twimg.com/profile_images/1037032019635720193/wwJUl4u__normal.jpg</t>
  </si>
  <si>
    <t>http://pbs.twimg.com/profile_images/1167930826782195718/E5xRKtEB_normal.jpg</t>
  </si>
  <si>
    <t>http://pbs.twimg.com/profile_images/940545436070313984/Rv558ajm_normal.jpg</t>
  </si>
  <si>
    <t>http://pbs.twimg.com/profile_images/993937883730935814/IFqQJGq4_normal.jpg</t>
  </si>
  <si>
    <t>http://pbs.twimg.com/profile_images/1154682983238000640/XKv3eMVr_normal.jpg</t>
  </si>
  <si>
    <t>http://pbs.twimg.com/profile_images/877076513287532545/aH173eCI_normal.jpg</t>
  </si>
  <si>
    <t>http://pbs.twimg.com/profile_images/1033804362273959936/bckaB9-4_normal.jpg</t>
  </si>
  <si>
    <t>http://pbs.twimg.com/profile_images/1156139223482810368/Gl8YPqQw_normal.jpg</t>
  </si>
  <si>
    <t>http://pbs.twimg.com/profile_images/1045373623954001920/hsyIg18t_normal.jpg</t>
  </si>
  <si>
    <t>http://pbs.twimg.com/profile_images/971737713350270976/eQBRmaM3_normal.jpg</t>
  </si>
  <si>
    <t>http://pbs.twimg.com/profile_images/1093547562773200898/XuewMa0x_normal.jpg</t>
  </si>
  <si>
    <t>http://pbs.twimg.com/profile_images/1151132651274719236/H6tD2-Ua_normal.jpg</t>
  </si>
  <si>
    <t>http://pbs.twimg.com/profile_images/454722595628138496/jApeFiYh_normal.jpeg</t>
  </si>
  <si>
    <t>http://pbs.twimg.com/profile_images/1115365893591175174/O08ttFk1_normal.jpg</t>
  </si>
  <si>
    <t>http://pbs.twimg.com/profile_images/1609558430/ataturk14vh7_normal.jpg</t>
  </si>
  <si>
    <t>http://pbs.twimg.com/profile_images/1162435957016186880/VxvtUZX5_normal.jpg</t>
  </si>
  <si>
    <t>http://pbs.twimg.com/profile_images/937980370246684672/ujT3yvK6_normal.jpg</t>
  </si>
  <si>
    <t>http://pbs.twimg.com/profile_images/1170391514553495552/cd6ZzPBw_normal.png</t>
  </si>
  <si>
    <t>http://pbs.twimg.com/profile_images/1155899704208691200/txiOE8ma_normal.jpg</t>
  </si>
  <si>
    <t>http://pbs.twimg.com/profile_images/1112713223571161089/ZJqzvI35_normal.jpg</t>
  </si>
  <si>
    <t>http://pbs.twimg.com/profile_images/1159460622200987648/w3yI8yhc_normal.jpg</t>
  </si>
  <si>
    <t>http://pbs.twimg.com/profile_images/965212362570698753/FdUhirEB_normal.jpg</t>
  </si>
  <si>
    <t>http://pbs.twimg.com/profile_images/1157255676135129088/bF_aR5PQ_normal.jpg</t>
  </si>
  <si>
    <t>http://pbs.twimg.com/profile_images/1097928797033246721/fnZ4vP6W_normal.jpg</t>
  </si>
  <si>
    <t>http://pbs.twimg.com/profile_images/1177335538635935752/jMpNQykt_normal.jpg</t>
  </si>
  <si>
    <t>http://pbs.twimg.com/profile_images/1151840398400270336/2kHbZlyN_normal.png</t>
  </si>
  <si>
    <t>http://pbs.twimg.com/profile_images/1055886259573481478/wup_ejaR_normal.jpg</t>
  </si>
  <si>
    <t>http://pbs.twimg.com/profile_images/3059102535/e884b28a1f2011b6407990053ccce3ff_normal.jpeg</t>
  </si>
  <si>
    <t>http://pbs.twimg.com/profile_images/1176250934424477696/zRrTdrtE_normal.jpg</t>
  </si>
  <si>
    <t>http://pbs.twimg.com/profile_images/1153792089617866755/OXRNTinL_normal.jpg</t>
  </si>
  <si>
    <t>http://pbs.twimg.com/profile_images/1174375728277794817/_oEaesih_normal.jpg</t>
  </si>
  <si>
    <t>http://pbs.twimg.com/profile_images/501298948204552192/J0oPZuFC_normal.jpeg</t>
  </si>
  <si>
    <t>http://pbs.twimg.com/profile_images/1157047513737650176/smwOoQ7W_normal.jpg</t>
  </si>
  <si>
    <t>http://pbs.twimg.com/profile_images/948652573824880640/iMkSPshw_normal.jpg</t>
  </si>
  <si>
    <t>http://pbs.twimg.com/profile_images/1009372601251221504/GsaEnwk5_normal.jpg</t>
  </si>
  <si>
    <t>http://pbs.twimg.com/profile_images/695501578695008256/7GvSk2ba_normal.jpg</t>
  </si>
  <si>
    <t>http://pbs.twimg.com/profile_images/1125767142366949377/-DEYmorN_normal.png</t>
  </si>
  <si>
    <t>http://pbs.twimg.com/profile_images/1178383921467334656/fE732Go__normal.jpg</t>
  </si>
  <si>
    <t>http://pbs.twimg.com/profile_images/1142700859953991680/PGaUeFco_normal.jpg</t>
  </si>
  <si>
    <t>http://pbs.twimg.com/profile_images/1168284827155648512/N4fNS-gw_normal.jpg</t>
  </si>
  <si>
    <t>http://pbs.twimg.com/profile_images/1148508654708101121/s0KXB3_g_normal.jpg</t>
  </si>
  <si>
    <t>http://pbs.twimg.com/profile_images/1106596055615975429/4_SqJgYP_normal.jpg</t>
  </si>
  <si>
    <t>http://pbs.twimg.com/profile_images/1094175011361951745/OM59XDDn_normal.jpg</t>
  </si>
  <si>
    <t>http://pbs.twimg.com/profile_images/444209814856404992/W8Pm7khs_normal.jpeg</t>
  </si>
  <si>
    <t>http://pbs.twimg.com/profile_images/1159930416020803586/zA8nSB0H_normal.jpg</t>
  </si>
  <si>
    <t>http://pbs.twimg.com/profile_images/1137399739065016321/1zN2cAgX_normal.jpg</t>
  </si>
  <si>
    <t>http://pbs.twimg.com/profile_images/1174675083207610368/pgHsSCL-_normal.jpg</t>
  </si>
  <si>
    <t>http://pbs.twimg.com/profile_images/677938512277217280/HGtFfEIC_normal.jpg</t>
  </si>
  <si>
    <t>http://pbs.twimg.com/profile_images/416297429713973248/3Z3XAJeN_normal.png</t>
  </si>
  <si>
    <t>http://pbs.twimg.com/profile_images/810405628132868097/nyzaZN3f_normal.jpg</t>
  </si>
  <si>
    <t>http://pbs.twimg.com/profile_images/837342111905230848/cYw5FhZ-_normal.jpg</t>
  </si>
  <si>
    <t>http://pbs.twimg.com/profile_images/1165175329687818240/FMIWkOZE_normal.jpg</t>
  </si>
  <si>
    <t>http://pbs.twimg.com/profile_images/1029431442688880640/Gc4z2HW7_normal.jpg</t>
  </si>
  <si>
    <t>http://pbs.twimg.com/profile_images/1176960466653995008/f8WU1jOH_normal.jpg</t>
  </si>
  <si>
    <t>http://pbs.twimg.com/profile_images/1101059979421904896/fXmsfAiW_normal.jpg</t>
  </si>
  <si>
    <t>http://pbs.twimg.com/profile_images/1175966125353525248/F7x3zX4z_normal.jpg</t>
  </si>
  <si>
    <t>http://pbs.twimg.com/profile_images/981945854629236738/XTy-dPIf_normal.jpg</t>
  </si>
  <si>
    <t>http://pbs.twimg.com/profile_images/1057168644592099328/YZ220ds3_normal.jpg</t>
  </si>
  <si>
    <t>http://pbs.twimg.com/profile_images/1127975245346951168/Aetq-fc1_normal.jpg</t>
  </si>
  <si>
    <t>http://pbs.twimg.com/profile_images/1095244194380161024/1GxlzojM_normal.jpg</t>
  </si>
  <si>
    <t>http://pbs.twimg.com/profile_images/1142426325241749504/FUghG0xj_normal.jpg</t>
  </si>
  <si>
    <t>http://pbs.twimg.com/profile_images/378800000410244173/84f4c89e96cc7515a0932c82003d6d63_normal.jpeg</t>
  </si>
  <si>
    <t>http://pbs.twimg.com/profile_images/569501386006859776/0BDBsdNM_normal.jpeg</t>
  </si>
  <si>
    <t>http://pbs.twimg.com/profile_images/1039596330644062210/j4x_rmBZ_normal.jpg</t>
  </si>
  <si>
    <t>http://pbs.twimg.com/profile_images/1105874939138195456/DTiP4811_normal.jpg</t>
  </si>
  <si>
    <t>http://pbs.twimg.com/profile_images/1150594264772034560/ddUORoSU_normal.jpg</t>
  </si>
  <si>
    <t>http://pbs.twimg.com/profile_images/1119211233599733761/tWvEDFVy_normal.png</t>
  </si>
  <si>
    <t>http://pbs.twimg.com/profile_images/764801273145229312/gwKGQ1U-_normal.jpg</t>
  </si>
  <si>
    <t>http://pbs.twimg.com/profile_images/1160612429430235150/2sxQsL-V_normal.jpg</t>
  </si>
  <si>
    <t>http://pbs.twimg.com/profile_images/1154157265890533376/F9N0GwIL_normal.jpg</t>
  </si>
  <si>
    <t>http://pbs.twimg.com/profile_images/1141846823021293568/UNHZsBG2_normal.jpg</t>
  </si>
  <si>
    <t>http://pbs.twimg.com/profile_images/1014164991958814721/ckC9vnxZ_normal.jpg</t>
  </si>
  <si>
    <t>http://pbs.twimg.com/profile_images/718562308230889472/_zaq8NA6_normal.jpg</t>
  </si>
  <si>
    <t>http://pbs.twimg.com/profile_images/1144183388183642112/B1hheYwO_normal.jpg</t>
  </si>
  <si>
    <t>http://pbs.twimg.com/profile_images/918550721859112960/dz4KXinR_normal.jpg</t>
  </si>
  <si>
    <t>http://pbs.twimg.com/profile_images/880224374258794496/oB1ieFu3_normal.jpg</t>
  </si>
  <si>
    <t>http://pbs.twimg.com/profile_images/1011943909575090182/gUSQKS60_normal.jpg</t>
  </si>
  <si>
    <t>http://pbs.twimg.com/profile_images/1148216532784357376/3ec9aBye_normal.jpg</t>
  </si>
  <si>
    <t>http://pbs.twimg.com/profile_images/963532070294310913/ThQOC1_w_normal.jpg</t>
  </si>
  <si>
    <t>http://pbs.twimg.com/profile_images/1148495590625554432/YZHkjL44_normal.jpg</t>
  </si>
  <si>
    <t>http://pbs.twimg.com/profile_images/811677158632517633/mWEGNXLG_normal.jpg</t>
  </si>
  <si>
    <t>http://pbs.twimg.com/profile_images/1148139094612090881/0VsrYHCG_normal.jpg</t>
  </si>
  <si>
    <t>http://pbs.twimg.com/profile_images/770262397667999744/iMpbCRIp_normal.jpg</t>
  </si>
  <si>
    <t>http://pbs.twimg.com/profile_images/1171842075748425728/nmAIDI1P_normal.jpg</t>
  </si>
  <si>
    <t>http://pbs.twimg.com/profile_images/1121100845603536896/oXAyNsks_normal.jpg</t>
  </si>
  <si>
    <t>http://pbs.twimg.com/profile_images/1123646638755655682/XA2rJH2U_normal.jpg</t>
  </si>
  <si>
    <t>http://pbs.twimg.com/profile_images/1174014754073042944/-kn_zS6x_normal.jpg</t>
  </si>
  <si>
    <t>http://pbs.twimg.com/profile_images/854986709968334850/omdRE1be_normal.jpg</t>
  </si>
  <si>
    <t>http://pbs.twimg.com/profile_images/1169310716110737409/BlGcKNop_normal.jpg</t>
  </si>
  <si>
    <t>http://pbs.twimg.com/profile_images/2403423515/zn9whfyu8rk05o2w1iod_normal.jpeg</t>
  </si>
  <si>
    <t>http://pbs.twimg.com/profile_images/477857187956396033/-0mLixvK_normal.jpeg</t>
  </si>
  <si>
    <t>http://pbs.twimg.com/profile_images/1043595049651585024/CSIEx8qF_normal.jpg</t>
  </si>
  <si>
    <t>http://pbs.twimg.com/profile_images/1069598626685624320/7utPhvWg_normal.jpg</t>
  </si>
  <si>
    <t>http://pbs.twimg.com/profile_images/756019633111564288/dpheOyFD_normal.jpg</t>
  </si>
  <si>
    <t>http://pbs.twimg.com/profile_images/1031798994819866624/8YbW7NJF_normal.jpg</t>
  </si>
  <si>
    <t>http://pbs.twimg.com/profile_images/1045024161297559553/j1VpTL3V_normal.jpg</t>
  </si>
  <si>
    <t>http://pbs.twimg.com/profile_images/1168617794918846464/cLCGtmz3_normal.jpg</t>
  </si>
  <si>
    <t>http://pbs.twimg.com/profile_images/1175775422824558592/ArNXDA1A_normal.jpg</t>
  </si>
  <si>
    <t>http://pbs.twimg.com/profile_images/1176901759014453250/93kOFxJO_normal.jpg</t>
  </si>
  <si>
    <t>http://pbs.twimg.com/profile_images/905325768850460677/nsRmqhWT_normal.jpg</t>
  </si>
  <si>
    <t>http://pbs.twimg.com/profile_images/1146803387670978561/aUKhgmLU_normal.jpg</t>
  </si>
  <si>
    <t>http://pbs.twimg.com/profile_images/1086734488888053761/snyuICKB_normal.jpg</t>
  </si>
  <si>
    <t>http://pbs.twimg.com/profile_images/1153276042058096640/z8jbRZsR_normal.png</t>
  </si>
  <si>
    <t>http://pbs.twimg.com/profile_images/1160835021671940096/YBcWry1v_normal.jpg</t>
  </si>
  <si>
    <t>http://pbs.twimg.com/profile_images/1061121292970196992/pxw78aPe_normal.jpg</t>
  </si>
  <si>
    <t>http://pbs.twimg.com/profile_images/1082757335481753603/-CQApR1s_normal.jpg</t>
  </si>
  <si>
    <t>http://pbs.twimg.com/profile_images/849270907076046852/iykiVVjP_normal.jpg</t>
  </si>
  <si>
    <t>http://pbs.twimg.com/profile_images/551407108089208832/gP_6_wmw_normal.jpeg</t>
  </si>
  <si>
    <t>http://pbs.twimg.com/profile_images/1175515432582823937/AnWlt6Gn_normal.jpg</t>
  </si>
  <si>
    <t>http://pbs.twimg.com/profile_images/645911573114982400/spZA_8Ub_normal.jpg</t>
  </si>
  <si>
    <t>http://pbs.twimg.com/profile_images/1047865369749282817/xKL29W0K_normal.jpg</t>
  </si>
  <si>
    <t>http://pbs.twimg.com/profile_images/1142855243006390272/MXtXp92o_normal.jpg</t>
  </si>
  <si>
    <t>http://pbs.twimg.com/profile_images/893414090231746560/oTiREz2R_normal.jpg</t>
  </si>
  <si>
    <t>http://pbs.twimg.com/profile_images/1151838842854490117/XQjzDSsT_normal.jpg</t>
  </si>
  <si>
    <t>http://pbs.twimg.com/profile_images/537169364680970241/p4EmoxbV_normal.jpeg</t>
  </si>
  <si>
    <t>http://pbs.twimg.com/profile_images/985546682740944896/Yqaw8HS1_normal.jpg</t>
  </si>
  <si>
    <t>http://pbs.twimg.com/profile_images/1073269888796553216/KjCquEiK_normal.jpg</t>
  </si>
  <si>
    <t>http://pbs.twimg.com/profile_images/1107215464428699648/Tk43dVy0_normal.jpg</t>
  </si>
  <si>
    <t>http://pbs.twimg.com/profile_images/782635379253993476/D4gxTDfE_normal.jpg</t>
  </si>
  <si>
    <t>http://pbs.twimg.com/profile_images/1125566401987715074/KSzeygBQ_normal.jpg</t>
  </si>
  <si>
    <t>http://pbs.twimg.com/profile_images/887086608641609728/QoKS0nGr_normal.jpg</t>
  </si>
  <si>
    <t>http://pbs.twimg.com/profile_images/1092389932293898240/DkqW67_E_normal.jpg</t>
  </si>
  <si>
    <t>http://pbs.twimg.com/profile_images/1165199021696331777/H6bKPUSg_normal.jpg</t>
  </si>
  <si>
    <t>http://pbs.twimg.com/profile_images/1176036158670888960/1wWAcROu_normal.jpg</t>
  </si>
  <si>
    <t>http://pbs.twimg.com/profile_images/1083747968660967424/AAQPJaLB_normal.jpg</t>
  </si>
  <si>
    <t>http://pbs.twimg.com/profile_images/1141274966215839744/dm9HWfKj_normal.jpg</t>
  </si>
  <si>
    <t>http://pbs.twimg.com/profile_images/1151936820776701952/6ErFl_hZ_normal.jpg</t>
  </si>
  <si>
    <t>http://pbs.twimg.com/profile_images/1151745458441728005/UVFTUMUx_normal.jpg</t>
  </si>
  <si>
    <t>http://pbs.twimg.com/profile_images/1168887620463669250/8eNxUPWo_normal.jpg</t>
  </si>
  <si>
    <t>http://pbs.twimg.com/profile_images/1174751367870713857/eRR6VZJm_normal.jpg</t>
  </si>
  <si>
    <t>http://pbs.twimg.com/profile_images/1166999022495776768/x7C_hm1Y_normal.jpg</t>
  </si>
  <si>
    <t>http://pbs.twimg.com/profile_images/1178439917464109057/IVUaiqLw_normal.jpg</t>
  </si>
  <si>
    <t>http://pbs.twimg.com/profile_images/1148197196392816641/EJZAbV0x_normal.jpg</t>
  </si>
  <si>
    <t>http://pbs.twimg.com/profile_images/378800000609269655/e577cd33a3f9e04daad4807919a3ee73_normal.jpeg</t>
  </si>
  <si>
    <t>http://pbs.twimg.com/profile_images/855130543960281089/Q48Wc-iR_normal.jpg</t>
  </si>
  <si>
    <t>http://pbs.twimg.com/profile_images/1127359287485976580/aO3uPppY_normal.jpg</t>
  </si>
  <si>
    <t>http://pbs.twimg.com/profile_images/878582274836582400/ykrM-pDh_normal.jpg</t>
  </si>
  <si>
    <t>http://pbs.twimg.com/profile_images/1023126040175157248/PjEOv_51_normal.jpg</t>
  </si>
  <si>
    <t>http://pbs.twimg.com/profile_images/786552276290863104/ErQITSTA_normal.jpg</t>
  </si>
  <si>
    <t>http://pbs.twimg.com/profile_images/749565532454719488/WBn-nGDV_normal.jpg</t>
  </si>
  <si>
    <t>http://pbs.twimg.com/profile_images/786141218329751552/pPg4mhP4_normal.jpg</t>
  </si>
  <si>
    <t>http://pbs.twimg.com/profile_images/1172782783950987265/W9cTDiQm_normal.jpg</t>
  </si>
  <si>
    <t>http://pbs.twimg.com/profile_images/1123092366770999296/NqQMqfN-_normal.jpg</t>
  </si>
  <si>
    <t>http://pbs.twimg.com/profile_images/710212464059813888/tLiIuDob_normal.jpg</t>
  </si>
  <si>
    <t>http://pbs.twimg.com/profile_images/996916535959670784/CnJsjTNe_normal.jpg</t>
  </si>
  <si>
    <t>http://pbs.twimg.com/profile_images/985534313180647425/nQU_7W8y_normal.jpg</t>
  </si>
  <si>
    <t>http://pbs.twimg.com/profile_images/1178559570005897216/2BMbyptt_normal.jpg</t>
  </si>
  <si>
    <t>http://pbs.twimg.com/profile_images/1124792601566224385/-l7HFMkB_normal.jpg</t>
  </si>
  <si>
    <t>http://pbs.twimg.com/profile_images/1008228666097184770/IWV2hH76_normal.jpg</t>
  </si>
  <si>
    <t>http://pbs.twimg.com/profile_images/1579777877/26550_355552509817_634429817_3772103_955720_n_normal.jpg</t>
  </si>
  <si>
    <t>http://pbs.twimg.com/profile_images/1130980731218464768/_-mIoqcQ_normal.jpg</t>
  </si>
  <si>
    <t>http://pbs.twimg.com/profile_images/908220521204121602/nAnveiEx_normal.jpg</t>
  </si>
  <si>
    <t>http://pbs.twimg.com/profile_images/445516968750116864/fWM6EZ5d_normal.jpeg</t>
  </si>
  <si>
    <t>http://pbs.twimg.com/profile_images/419137887121473538/DcXmKO75_normal.jpeg</t>
  </si>
  <si>
    <t>http://pbs.twimg.com/profile_images/479249359213957121/FpGtFgTW_normal.jpeg</t>
  </si>
  <si>
    <t>http://pbs.twimg.com/profile_images/884398332709416960/hH_UlXUg_normal.jpg</t>
  </si>
  <si>
    <t>http://pbs.twimg.com/profile_images/1086992462940385286/ChUgkFbL_normal.jpg</t>
  </si>
  <si>
    <t>http://pbs.twimg.com/profile_images/1129274093491109888/2UhC3i6R_normal.png</t>
  </si>
  <si>
    <t>http://pbs.twimg.com/profile_images/882557997544865793/uRtw3i9C_normal.jpg</t>
  </si>
  <si>
    <t>http://pbs.twimg.com/profile_images/1099056864929738752/H1Jz51yM_normal.jpg</t>
  </si>
  <si>
    <t>http://pbs.twimg.com/profile_images/506878252074696704/fBLRqu3s_normal.jpeg</t>
  </si>
  <si>
    <t>http://pbs.twimg.com/profile_images/1156666370467258369/lzqFvQD6_normal.png</t>
  </si>
  <si>
    <t>http://pbs.twimg.com/profile_images/1169541614408294401/9f3Rqkrq_normal.jpg</t>
  </si>
  <si>
    <t>http://pbs.twimg.com/profile_images/1164093373428490241/lQrNCzoz_normal.jpg</t>
  </si>
  <si>
    <t>http://pbs.twimg.com/profile_images/1106274273696587777/PFmKf6Qo_normal.jpg</t>
  </si>
  <si>
    <t>http://pbs.twimg.com/profile_images/1148173320363356160/yyhb17hj_normal.jpg</t>
  </si>
  <si>
    <t>http://pbs.twimg.com/profile_images/1124635804951875589/P-VTNUfn_normal.jpg</t>
  </si>
  <si>
    <t>http://pbs.twimg.com/profile_images/481049036796227585/F4bHcNo3_normal.jpeg</t>
  </si>
  <si>
    <t>http://pbs.twimg.com/profile_images/1051487622076526593/4FZH4zeR_normal.jpg</t>
  </si>
  <si>
    <t>http://pbs.twimg.com/profile_images/906430565339017216/UmpEfvJi_normal.jpg</t>
  </si>
  <si>
    <t>http://pbs.twimg.com/profile_images/444376915084730368/K1h3HQK8_normal.jpeg</t>
  </si>
  <si>
    <t>http://pbs.twimg.com/profile_images/820606161682571265/HzOpiSkt_normal.jpg</t>
  </si>
  <si>
    <t>http://pbs.twimg.com/profile_images/344513261572079582/ea8bf59a9b56b77f5cb660a943c62380_normal.jpeg</t>
  </si>
  <si>
    <t>http://pbs.twimg.com/profile_images/993345986180284417/ZVFKSmH8_normal.jpg</t>
  </si>
  <si>
    <t>http://pbs.twimg.com/profile_images/633734304342798336/Uja8Tlht_normal.jpg</t>
  </si>
  <si>
    <t>http://pbs.twimg.com/profile_images/1072840325016752129/bZ9VLaQb_normal.jpg</t>
  </si>
  <si>
    <t>http://pbs.twimg.com/profile_images/1124390668997144576/xsVPehKM_normal.jpg</t>
  </si>
  <si>
    <t>http://pbs.twimg.com/profile_images/452586260/baba_normal.JPG</t>
  </si>
  <si>
    <t>http://pbs.twimg.com/profile_images/1178108407737454592/JcSA2tHt_normal.jpg</t>
  </si>
  <si>
    <t>http://pbs.twimg.com/profile_images/655465436813905920/DPelUifV_normal.jpg</t>
  </si>
  <si>
    <t>http://pbs.twimg.com/profile_images/1594521017/-what-you-love-and-do-it-often-if-you-dont-like-something-change-it-if-you-dont-like-your-job-quit-if-you-dont-have-enough-time-stop-watching-tv-_107853521_normal.jpg</t>
  </si>
  <si>
    <t>http://pbs.twimg.com/profile_images/709784169786777600/vQDgOA6-_normal.jpg</t>
  </si>
  <si>
    <t>http://pbs.twimg.com/profile_images/1128403157229481985/j7xgvbFM_normal.jpg</t>
  </si>
  <si>
    <t>http://pbs.twimg.com/profile_images/1152839235529007106/Q7OAuZSI_normal.jpg</t>
  </si>
  <si>
    <t>http://pbs.twimg.com/profile_images/1253220839/G_r_nt_014_normal.jpg</t>
  </si>
  <si>
    <t>http://pbs.twimg.com/profile_images/1176516572208349185/u_XMpR4D_normal.jpg</t>
  </si>
  <si>
    <t>http://pbs.twimg.com/profile_images/1125500037981720577/P6nXxMAx_normal.jpg</t>
  </si>
  <si>
    <t>http://pbs.twimg.com/profile_images/930175207154880512/3FZ8YyZB_normal.jpg</t>
  </si>
  <si>
    <t>http://pbs.twimg.com/profile_images/1178563820522020864/wwes92HC_normal.jpg</t>
  </si>
  <si>
    <t>http://pbs.twimg.com/profile_images/1177995972636561408/sSMWw0-l_normal.jpg</t>
  </si>
  <si>
    <t>http://pbs.twimg.com/profile_images/938080600954634240/UNU-sqcC_normal.jpg</t>
  </si>
  <si>
    <t>http://pbs.twimg.com/profile_images/791562879040356352/ZNxyOLsw_normal.jpg</t>
  </si>
  <si>
    <t>http://pbs.twimg.com/profile_images/1142139342254739457/KeQj7mAR_normal.jpg</t>
  </si>
  <si>
    <t>http://pbs.twimg.com/profile_images/838097524992913409/B3qqeBS2_normal.jpg</t>
  </si>
  <si>
    <t>http://pbs.twimg.com/profile_images/1164834755348586496/P3rq6ef5_normal.jpg</t>
  </si>
  <si>
    <t>http://pbs.twimg.com/profile_images/1085432319442333696/CBhP-f5i_normal.jpg</t>
  </si>
  <si>
    <t>http://pbs.twimg.com/profile_images/1169510907904516096/Gt6wKeR-_normal.jpg</t>
  </si>
  <si>
    <t>http://pbs.twimg.com/profile_images/1157042138145705984/QaFCRHz6_normal.jpg</t>
  </si>
  <si>
    <t>http://pbs.twimg.com/profile_images/1143925780260556807/pCMrlG4T_normal.jpg</t>
  </si>
  <si>
    <t>http://pbs.twimg.com/profile_images/378800000410363575/714c27244217fd1817d4b5fb907e27fc_normal.jpeg</t>
  </si>
  <si>
    <t>http://pbs.twimg.com/profile_images/1133129878386237441/njU0f1Ug_normal.jpg</t>
  </si>
  <si>
    <t>http://pbs.twimg.com/profile_images/1132776233476005888/iBd_McwB_normal.jpg</t>
  </si>
  <si>
    <t>http://pbs.twimg.com/profile_images/788393286083997696/2uW8Gfm__normal.jpg</t>
  </si>
  <si>
    <t>http://pbs.twimg.com/profile_images/953399677751308293/1ezHJkgl_normal.jpg</t>
  </si>
  <si>
    <t>http://pbs.twimg.com/profile_images/876121890548584448/dtMPlMrE_normal.jpg</t>
  </si>
  <si>
    <t>http://pbs.twimg.com/profile_images/813192612521897984/J5YWCbZh_normal.jpg</t>
  </si>
  <si>
    <t>http://pbs.twimg.com/profile_images/1152360913728675840/SCN75qRj_normal.jpg</t>
  </si>
  <si>
    <t>http://pbs.twimg.com/profile_images/1153282588095799304/_H15sZkj_normal.jpg</t>
  </si>
  <si>
    <t>http://pbs.twimg.com/profile_images/1161401423839617025/cc4SNwcN_normal.jpg</t>
  </si>
  <si>
    <t>http://pbs.twimg.com/profile_images/1172411769660116992/hVoheWRu_normal.jpg</t>
  </si>
  <si>
    <t>http://pbs.twimg.com/profile_images/1017387952488566785/3_0oMtPJ_normal.jpg</t>
  </si>
  <si>
    <t>http://pbs.twimg.com/profile_images/567049097358868482/r1Ycl9gI_normal.jpeg</t>
  </si>
  <si>
    <t>http://pbs.twimg.com/profile_images/1176879764059168768/0K_v3f2g_normal.jpg</t>
  </si>
  <si>
    <t>http://pbs.twimg.com/profile_images/1165323263318396930/hfNo77df_normal.jpg</t>
  </si>
  <si>
    <t>http://pbs.twimg.com/profile_images/1079804273133830144/tv5qBuh__normal.jpg</t>
  </si>
  <si>
    <t>http://pbs.twimg.com/profile_images/894161336447455232/qlisPZAB_normal.jpg</t>
  </si>
  <si>
    <t>http://pbs.twimg.com/profile_images/567468998938615809/hxrtr-xz_normal.jpeg</t>
  </si>
  <si>
    <t>http://pbs.twimg.com/profile_images/1119330249660096514/I0i44gcd_normal.jpg</t>
  </si>
  <si>
    <t>http://pbs.twimg.com/profile_images/1043044064264945664/3ILqE4LJ_normal.jpg</t>
  </si>
  <si>
    <t>http://pbs.twimg.com/profile_images/1167844984541908995/PNf3E0sY_normal.jpg</t>
  </si>
  <si>
    <t>http://pbs.twimg.com/profile_images/1175979832343240705/18vN6E0G_normal.jpg</t>
  </si>
  <si>
    <t>http://pbs.twimg.com/profile_images/1093204952976158720/lhQlscis_normal.jpg</t>
  </si>
  <si>
    <t>http://pbs.twimg.com/profile_images/1149041110070824961/KxmZYjGN_normal.jpg</t>
  </si>
  <si>
    <t>http://pbs.twimg.com/profile_images/1017138211733364738/Zd6FZlrA_normal.jpg</t>
  </si>
  <si>
    <t>http://pbs.twimg.com/profile_images/1169686736500404226/M0viFv6l_normal.jpg</t>
  </si>
  <si>
    <t>http://pbs.twimg.com/profile_images/1139200630751485953/ECHaZBFX_normal.jpg</t>
  </si>
  <si>
    <t>http://pbs.twimg.com/profile_images/1151066486141870080/yt82C__9_normal.jpg</t>
  </si>
  <si>
    <t>http://pbs.twimg.com/profile_images/1152698663069782017/EsEU-pF0_normal.jpg</t>
  </si>
  <si>
    <t>http://pbs.twimg.com/profile_images/968473704463241216/x2gnoMxD_normal.jpg</t>
  </si>
  <si>
    <t>http://pbs.twimg.com/profile_images/1170062763575709699/l3GZmdYh_normal.jpg</t>
  </si>
  <si>
    <t>http://pbs.twimg.com/profile_images/951190527692738560/qCHIuPU3_normal.jpg</t>
  </si>
  <si>
    <t>http://pbs.twimg.com/profile_images/1167817023772123138/ZshO9cH0_normal.jpg</t>
  </si>
  <si>
    <t>http://pbs.twimg.com/profile_images/1147571515547893760/vYQCzVZA_normal.jpg</t>
  </si>
  <si>
    <t>http://pbs.twimg.com/profile_images/1132194507276115968/YwKtXlUl_normal.jpg</t>
  </si>
  <si>
    <t>http://pbs.twimg.com/profile_images/1133668516933115904/dDUqQj93_normal.jpg</t>
  </si>
  <si>
    <t>http://pbs.twimg.com/profile_images/997981115490095104/ihKRFsqK_normal.jpg</t>
  </si>
  <si>
    <t>http://pbs.twimg.com/profile_images/552187978416914433/5kVUc03i_normal.jpeg</t>
  </si>
  <si>
    <t>http://pbs.twimg.com/profile_images/1172631947497095168/jUWF_Zci_normal.jpg</t>
  </si>
  <si>
    <t>http://pbs.twimg.com/profile_images/1130009316348579840/JFrsVcnz_normal.jpg</t>
  </si>
  <si>
    <t>http://pbs.twimg.com/profile_images/855844908858585089/Z8m9YIFn_normal.jpg</t>
  </si>
  <si>
    <t>http://pbs.twimg.com/profile_images/1057580771752460289/I7pq6T7i_normal.jpg</t>
  </si>
  <si>
    <t>http://pbs.twimg.com/profile_images/1158652334542643200/Wxv6Ra0C_normal.jpg</t>
  </si>
  <si>
    <t>http://pbs.twimg.com/profile_images/1170088449677942784/GwHMGjAt_normal.jpg</t>
  </si>
  <si>
    <t>http://pbs.twimg.com/profile_images/678367114659516416/GiuCQUD-_normal.jpg</t>
  </si>
  <si>
    <t>http://pbs.twimg.com/profile_images/902062780286685184/GCgOsxv4_normal.jpg</t>
  </si>
  <si>
    <t>http://pbs.twimg.com/profile_images/1118220562571067399/ySgaO43s_normal.jpg</t>
  </si>
  <si>
    <t>http://pbs.twimg.com/profile_images/496687311917027331/rRWmPq_O_normal.png</t>
  </si>
  <si>
    <t>http://pbs.twimg.com/profile_images/1089997039025487873/AeAeE3jH_normal.jpg</t>
  </si>
  <si>
    <t>http://pbs.twimg.com/profile_images/1076842562747547651/27sNXeDj_normal.jpg</t>
  </si>
  <si>
    <t>http://pbs.twimg.com/profile_images/1164163671569944577/PqmV4CWU_normal.jpg</t>
  </si>
  <si>
    <t>http://pbs.twimg.com/profile_images/896039648602066944/23VODTPE_normal.jpg</t>
  </si>
  <si>
    <t>http://pbs.twimg.com/profile_images/1136996889688236039/S7kbs0P__normal.jpg</t>
  </si>
  <si>
    <t>http://pbs.twimg.com/profile_images/1000135519177715713/5qGapo8V_normal.jpg</t>
  </si>
  <si>
    <t>http://pbs.twimg.com/profile_images/1162021944033783808/IlZ4qq2b_normal.jpg</t>
  </si>
  <si>
    <t>http://pbs.twimg.com/profile_images/989447893257019395/ke5LQaoI_normal.jpg</t>
  </si>
  <si>
    <t>http://pbs.twimg.com/profile_images/1178417487169409030/MNZ6Zzuw_normal.jpg</t>
  </si>
  <si>
    <t>http://pbs.twimg.com/profile_images/1100448545746890755/SUlxG7oL_normal.jpg</t>
  </si>
  <si>
    <t>http://pbs.twimg.com/profile_images/1175493922195464193/QNlAyraK_normal.jpg</t>
  </si>
  <si>
    <t>http://pbs.twimg.com/profile_images/1117399953024933888/NNo4IYPK_normal.jpg</t>
  </si>
  <si>
    <t>http://pbs.twimg.com/profile_images/1143843216858451968/XY0lfwm6_normal.jpg</t>
  </si>
  <si>
    <t>http://pbs.twimg.com/profile_images/911275343142703104/k63LLC-p_normal.jpg</t>
  </si>
  <si>
    <t>http://pbs.twimg.com/profile_images/563417172735565824/O0ZkIPzs_normal.jpeg</t>
  </si>
  <si>
    <t>http://pbs.twimg.com/profile_images/1178381579531497473/1DT4i4La_normal.jpg</t>
  </si>
  <si>
    <t>http://pbs.twimg.com/profile_images/1178357480927219713/B_1n9PsF_normal.jpg</t>
  </si>
  <si>
    <t>http://pbs.twimg.com/profile_images/964377922973782016/zzE5iQhW_normal.jpg</t>
  </si>
  <si>
    <t>http://pbs.twimg.com/profile_images/1116070671891738625/Mh_u6Yb6_normal.jpg</t>
  </si>
  <si>
    <t>http://pbs.twimg.com/profile_images/378800000457338015/b086900c53afde839a4f1d59bb850159_normal.jpeg</t>
  </si>
  <si>
    <t>http://pbs.twimg.com/profile_images/1052467936575676416/qPy7vv-F_normal.jpg</t>
  </si>
  <si>
    <t>http://pbs.twimg.com/profile_images/1113421276411043841/BYWWMtiK_normal.jpg</t>
  </si>
  <si>
    <t>http://pbs.twimg.com/profile_images/1176756278888153089/pGa-dyvL_normal.jpg</t>
  </si>
  <si>
    <t>http://pbs.twimg.com/profile_images/1151180563652456448/FQ1otPD3_normal.jpg</t>
  </si>
  <si>
    <t>http://pbs.twimg.com/profile_images/1033466910590099457/U5N6-g_r_normal.jpg</t>
  </si>
  <si>
    <t>http://pbs.twimg.com/profile_images/3063810619/8b94efa804f9333ff37964933efb8d14_normal.jpeg</t>
  </si>
  <si>
    <t>http://pbs.twimg.com/profile_images/1017218187673440259/nbPuYHUd_normal.jpg</t>
  </si>
  <si>
    <t>http://pbs.twimg.com/profile_images/1173532909590011909/KqJl94Ee_normal.jpg</t>
  </si>
  <si>
    <t>http://pbs.twimg.com/profile_images/1150450273820860417/vMUZC_Ie_normal.jpg</t>
  </si>
  <si>
    <t>http://pbs.twimg.com/profile_images/1131882937077645314/RsP8w7k-_normal.jpg</t>
  </si>
  <si>
    <t>http://pbs.twimg.com/profile_images/1339513556/image001_normal.gif</t>
  </si>
  <si>
    <t>http://pbs.twimg.com/profile_images/875768219088429057/jkORYO_4_normal.jpg</t>
  </si>
  <si>
    <t>http://pbs.twimg.com/profile_images/925774809757298689/TrHrhHtF_normal.jpg</t>
  </si>
  <si>
    <t>http://pbs.twimg.com/profile_images/2375743246/ig13iq1mch3sikkl6qrl_normal.jpeg</t>
  </si>
  <si>
    <t>http://pbs.twimg.com/profile_images/638406357125873664/hVRuaGre_normal.jpg</t>
  </si>
  <si>
    <t>http://pbs.twimg.com/profile_images/1817168313/Upload_normal.jpg</t>
  </si>
  <si>
    <t>http://pbs.twimg.com/profile_images/584432886364921856/r2i85i4O_normal.jpg</t>
  </si>
  <si>
    <t>http://pbs.twimg.com/profile_images/1038436032029581312/vi-9oL1f_normal.jpg</t>
  </si>
  <si>
    <t>http://pbs.twimg.com/profile_images/462680472750141440/HgG2czT7_normal.jpeg</t>
  </si>
  <si>
    <t>http://pbs.twimg.com/profile_images/1178543831832285185/gtgdwX46_normal.jpg</t>
  </si>
  <si>
    <t>http://pbs.twimg.com/profile_images/956254962845147136/sns_dHTL_normal.jpg</t>
  </si>
  <si>
    <t>http://pbs.twimg.com/profile_images/868800982167281664/vQsh_o0f_normal.jpg</t>
  </si>
  <si>
    <t>http://pbs.twimg.com/profile_images/1151078124295196672/it93i8jf_normal.jpg</t>
  </si>
  <si>
    <t>http://pbs.twimg.com/profile_images/586832855269036032/DW4Vgbbm_normal.jpg</t>
  </si>
  <si>
    <t>http://pbs.twimg.com/profile_images/1151219912582430720/wOCchMF7_normal.png</t>
  </si>
  <si>
    <t>http://pbs.twimg.com/profile_images/1147954297516244993/fqrqL1F5_normal.jpg</t>
  </si>
  <si>
    <t>http://pbs.twimg.com/profile_images/1113144929390399491/C0H9tpwb_normal.jpg</t>
  </si>
  <si>
    <t>http://pbs.twimg.com/profile_images/1130050139018678277/AtCIFx-d_normal.png</t>
  </si>
  <si>
    <t>http://pbs.twimg.com/profile_images/1153742273089290241/IpLO7KvD_normal.jpg</t>
  </si>
  <si>
    <t>http://pbs.twimg.com/profile_images/667399984090849280/rLoAPM92_normal.jpg</t>
  </si>
  <si>
    <t>http://pbs.twimg.com/profile_images/1024982022945730563/HG_xVDzK_normal.jpg</t>
  </si>
  <si>
    <t>http://pbs.twimg.com/profile_images/1114221909187624962/6O_CXwZF_normal.jpg</t>
  </si>
  <si>
    <t>http://pbs.twimg.com/profile_images/734805602698964992/Pxg6kqGM_normal.jpg</t>
  </si>
  <si>
    <t>http://pbs.twimg.com/profile_images/646941125362716672/vnWJL_Ja_normal.jpg</t>
  </si>
  <si>
    <t>http://pbs.twimg.com/profile_images/948635299088920576/Z3a5RdM-_normal.jpg</t>
  </si>
  <si>
    <t>http://pbs.twimg.com/profile_images/1173399749074051072/ykWb4kJ1_normal.jpg</t>
  </si>
  <si>
    <t>http://pbs.twimg.com/profile_images/644065247062585344/dcFfkIpa_normal.jpg</t>
  </si>
  <si>
    <t>http://pbs.twimg.com/profile_images/1055893785593499649/n_coVCJS_normal.jpg</t>
  </si>
  <si>
    <t>http://pbs.twimg.com/profile_images/606161949097881600/kcJitB0A_normal.jpg</t>
  </si>
  <si>
    <t>http://pbs.twimg.com/profile_images/1149183908296220673/ekZtlpOf_normal.jpg</t>
  </si>
  <si>
    <t>http://pbs.twimg.com/profile_images/661168133793796097/5whrfF6g_normal.jpg</t>
  </si>
  <si>
    <t>http://pbs.twimg.com/profile_images/1168915562753343500/jWefcqlh_normal.jpg</t>
  </si>
  <si>
    <t>http://pbs.twimg.com/profile_images/961531908546093056/eEspFp6w_normal.jpg</t>
  </si>
  <si>
    <t>http://pbs.twimg.com/profile_images/1149289605105115136/DUmXnj8a_normal.png</t>
  </si>
  <si>
    <t>http://pbs.twimg.com/profile_images/1062815597778612224/a-NGRymV_normal.jpg</t>
  </si>
  <si>
    <t>http://pbs.twimg.com/profile_images/824314087811252236/atG7a8aA_normal.jpg</t>
  </si>
  <si>
    <t>http://pbs.twimg.com/profile_images/1170292555700998145/rf9rQ89S_normal.jpg</t>
  </si>
  <si>
    <t>http://pbs.twimg.com/profile_images/890902156114616322/-Ob_Fpw5_normal.jpg</t>
  </si>
  <si>
    <t>http://pbs.twimg.com/profile_images/987256409204109312/hrnzfpB8_normal.jpg</t>
  </si>
  <si>
    <t>http://pbs.twimg.com/profile_images/1164539388665221120/8cO7bcs2_normal.jpg</t>
  </si>
  <si>
    <t>Open Twitter Page for This Person</t>
  </si>
  <si>
    <t>https://twitter.com/veysel_uzumcu</t>
  </si>
  <si>
    <t>https://twitter.com/ekrem_imamoglu</t>
  </si>
  <si>
    <t>https://twitter.com/aygenugur</t>
  </si>
  <si>
    <t>https://twitter.com/tc_istanbul</t>
  </si>
  <si>
    <t>https://twitter.com/ersindeger2</t>
  </si>
  <si>
    <t>https://twitter.com/birtutamtwitt</t>
  </si>
  <si>
    <t>https://twitter.com/yambaxx</t>
  </si>
  <si>
    <t>https://twitter.com/hetenketenabi</t>
  </si>
  <si>
    <t>https://twitter.com/ortabudala</t>
  </si>
  <si>
    <t>https://twitter.com/nazimdikbas</t>
  </si>
  <si>
    <t>https://twitter.com/erkan58597958</t>
  </si>
  <si>
    <t>https://twitter.com/lıfel0uısave</t>
  </si>
  <si>
    <t>https://twitter.com/lulideftt</t>
  </si>
  <si>
    <t>https://twitter.com/mmcelikel</t>
  </si>
  <si>
    <t>https://twitter.com/nihatsirdar</t>
  </si>
  <si>
    <t>https://twitter.com/aysunnusya1</t>
  </si>
  <si>
    <t>https://twitter.com/enveryan</t>
  </si>
  <si>
    <t>https://twitter.com/ynscyln1010</t>
  </si>
  <si>
    <t>https://twitter.com/demarkesports</t>
  </si>
  <si>
    <t>https://twitter.com/anlgzlcan</t>
  </si>
  <si>
    <t>https://twitter.com/uyuzserseri</t>
  </si>
  <si>
    <t>https://twitter.com/esra_rengiz76</t>
  </si>
  <si>
    <t>https://twitter.com/omergen11</t>
  </si>
  <si>
    <t>https://twitter.com/melikeedas</t>
  </si>
  <si>
    <t>https://twitter.com/donatgazi</t>
  </si>
  <si>
    <t>https://twitter.com/akbayrakcilem</t>
  </si>
  <si>
    <t>https://twitter.com/cosarf</t>
  </si>
  <si>
    <t>https://twitter.com/alpturac</t>
  </si>
  <si>
    <t>https://twitter.com/candundaradasi</t>
  </si>
  <si>
    <t>https://twitter.com/keremceea</t>
  </si>
  <si>
    <t>https://twitter.com/denizakt65</t>
  </si>
  <si>
    <t>https://twitter.com/ilhanidris</t>
  </si>
  <si>
    <t>https://twitter.com/upnkup</t>
  </si>
  <si>
    <t>https://twitter.com/aytekin19967196</t>
  </si>
  <si>
    <t>https://twitter.com/ccanannnnnn</t>
  </si>
  <si>
    <t>https://twitter.com/akursatoral</t>
  </si>
  <si>
    <t>https://twitter.com/zzgr_zgr</t>
  </si>
  <si>
    <t>https://twitter.com/brsgulmez</t>
  </si>
  <si>
    <t>https://twitter.com/mertemay</t>
  </si>
  <si>
    <t>https://twitter.com/bagcbir</t>
  </si>
  <si>
    <t>https://twitter.com/basaksecen</t>
  </si>
  <si>
    <t>https://twitter.com/retweetfadil</t>
  </si>
  <si>
    <t>https://twitter.com/aut26aut</t>
  </si>
  <si>
    <t>https://twitter.com/avalia_yeni_hsp</t>
  </si>
  <si>
    <t>https://twitter.com/aalk32843067</t>
  </si>
  <si>
    <t>https://twitter.com/kucukkayaısmail</t>
  </si>
  <si>
    <t>https://twitter.com/foxhaber</t>
  </si>
  <si>
    <t>https://twitter.com/tamer0571</t>
  </si>
  <si>
    <t>https://twitter.com/medeniusul</t>
  </si>
  <si>
    <t>https://twitter.com/septicfield</t>
  </si>
  <si>
    <t>https://twitter.com/serdal_uruc</t>
  </si>
  <si>
    <t>https://twitter.com/dusunduren_deli</t>
  </si>
  <si>
    <t>https://twitter.com/yns84343042</t>
  </si>
  <si>
    <t>https://twitter.com/ozayban</t>
  </si>
  <si>
    <t>https://twitter.com/enveraysevera</t>
  </si>
  <si>
    <t>https://twitter.com/mucellatugrul</t>
  </si>
  <si>
    <t>https://twitter.com/hzlandrc</t>
  </si>
  <si>
    <t>https://twitter.com/fbliumut34</t>
  </si>
  <si>
    <t>https://twitter.com/isostar75</t>
  </si>
  <si>
    <t>https://twitter.com/korsan1923</t>
  </si>
  <si>
    <t>https://twitter.com/nolcakbulkenin1</t>
  </si>
  <si>
    <t>https://twitter.com/vzxky_849</t>
  </si>
  <si>
    <t>https://twitter.com/44tmr</t>
  </si>
  <si>
    <t>https://twitter.com/stailontano</t>
  </si>
  <si>
    <t>https://twitter.com/nocontextdtweb</t>
  </si>
  <si>
    <t>https://twitter.com/armagan34403953</t>
  </si>
  <si>
    <t>https://twitter.com/aydinemincan</t>
  </si>
  <si>
    <t>https://twitter.com/zeynebka_</t>
  </si>
  <si>
    <t>https://twitter.com/nacigorur</t>
  </si>
  <si>
    <t>https://twitter.com/yamannayhann</t>
  </si>
  <si>
    <t>https://twitter.com/aklingozu</t>
  </si>
  <si>
    <t>https://twitter.com/ercan_42_rte</t>
  </si>
  <si>
    <t>https://twitter.com/sennagumus</t>
  </si>
  <si>
    <t>https://twitter.com/ononhareket</t>
  </si>
  <si>
    <t>https://twitter.com/tanerturkay</t>
  </si>
  <si>
    <t>https://twitter.com/dryagci</t>
  </si>
  <si>
    <t>https://twitter.com/cinarlikubbeli</t>
  </si>
  <si>
    <t>https://twitter.com/toprak_mim</t>
  </si>
  <si>
    <t>https://twitter.com/emrkongar</t>
  </si>
  <si>
    <t>https://twitter.com/ruhykokturk</t>
  </si>
  <si>
    <t>https://twitter.com/raptomia</t>
  </si>
  <si>
    <t>https://twitter.com/adilerthesab</t>
  </si>
  <si>
    <t>https://twitter.com/serdaribrahimke</t>
  </si>
  <si>
    <t>https://twitter.com/gulebilirimhaha</t>
  </si>
  <si>
    <t>https://twitter.com/romantikesinti</t>
  </si>
  <si>
    <t>https://twitter.com/minasungu</t>
  </si>
  <si>
    <t>https://twitter.com/bisevilemedik</t>
  </si>
  <si>
    <t>https://twitter.com/bomontiblog</t>
  </si>
  <si>
    <t>https://twitter.com/celofe23</t>
  </si>
  <si>
    <t>https://twitter.com/aybukekiriilmis</t>
  </si>
  <si>
    <t>https://twitter.com/sadecezulal</t>
  </si>
  <si>
    <t>https://twitter.com/tumbfact</t>
  </si>
  <si>
    <t>https://twitter.com/kalemdenkale</t>
  </si>
  <si>
    <t>https://twitter.com/kimbumelike1</t>
  </si>
  <si>
    <t>https://twitter.com/deryaalty</t>
  </si>
  <si>
    <t>https://twitter.com/yenimedya00</t>
  </si>
  <si>
    <t>https://twitter.com/mavismavi07</t>
  </si>
  <si>
    <t>https://twitter.com/zehraakoc_</t>
  </si>
  <si>
    <t>https://twitter.com/denizkara_06</t>
  </si>
  <si>
    <t>https://twitter.com/mavi__siir</t>
  </si>
  <si>
    <t>https://twitter.com/dediki_34</t>
  </si>
  <si>
    <t>https://twitter.com/bu_dava_hak</t>
  </si>
  <si>
    <t>https://twitter.com/jokerrr_rt</t>
  </si>
  <si>
    <t>https://twitter.com/cansuaktas240</t>
  </si>
  <si>
    <t>https://twitter.com/hazretitwitt</t>
  </si>
  <si>
    <t>https://twitter.com/retweetvapuru</t>
  </si>
  <si>
    <t>https://twitter.com/birminikpika</t>
  </si>
  <si>
    <t>https://twitter.com/banucum_rt</t>
  </si>
  <si>
    <t>https://twitter.com/trakyalion1905</t>
  </si>
  <si>
    <t>https://twitter.com/mavi55767146</t>
  </si>
  <si>
    <t>https://twitter.com/adam_rt_atar</t>
  </si>
  <si>
    <t>https://twitter.com/cemalsureyadize</t>
  </si>
  <si>
    <t>https://twitter.com/retweetgemisi</t>
  </si>
  <si>
    <t>https://twitter.com/rukiye64954278</t>
  </si>
  <si>
    <t>https://twitter.com/fahoogerbeets</t>
  </si>
  <si>
    <t>https://twitter.com/miraclewoman20</t>
  </si>
  <si>
    <t>https://twitter.com/ilkkursungazete</t>
  </si>
  <si>
    <t>https://twitter.com/yavuz51007359</t>
  </si>
  <si>
    <t>https://twitter.com/ve_leyl</t>
  </si>
  <si>
    <t>https://twitter.com/metcihan</t>
  </si>
  <si>
    <t>https://twitter.com/ramazanq3</t>
  </si>
  <si>
    <t>https://twitter.com/d_r_y_82</t>
  </si>
  <si>
    <t>https://twitter.com/sevi3359</t>
  </si>
  <si>
    <t>https://twitter.com/eyt_cin</t>
  </si>
  <si>
    <t>https://twitter.com/tc_bildiskemal</t>
  </si>
  <si>
    <t>https://twitter.com/i_k_b_a_l</t>
  </si>
  <si>
    <t>https://twitter.com/haciykk</t>
  </si>
  <si>
    <t>https://twitter.com/fener27gfb</t>
  </si>
  <si>
    <t>https://twitter.com/simaybaygn</t>
  </si>
  <si>
    <t>https://twitter.com/hakankerimhamdi</t>
  </si>
  <si>
    <t>https://twitter.com/5kapseli3</t>
  </si>
  <si>
    <t>https://twitter.com/mymediabx</t>
  </si>
  <si>
    <t>https://twitter.com/garipliktalibi</t>
  </si>
  <si>
    <t>https://twitter.com/erdog4ns4koglu</t>
  </si>
  <si>
    <t>https://twitter.com/ademdum94931677</t>
  </si>
  <si>
    <t>https://twitter.com/yagmurgursogut</t>
  </si>
  <si>
    <t>https://twitter.com/fatihportakal</t>
  </si>
  <si>
    <t>https://twitter.com/haberkuliss</t>
  </si>
  <si>
    <t>https://twitter.com/cengizatak7</t>
  </si>
  <si>
    <t>https://twitter.com/forcething</t>
  </si>
  <si>
    <t>https://twitter.com/rzaycel3</t>
  </si>
  <si>
    <t>https://twitter.com/yasin_teoman</t>
  </si>
  <si>
    <t>https://twitter.com/profesorfacia</t>
  </si>
  <si>
    <t>https://twitter.com/anaforss</t>
  </si>
  <si>
    <t>https://twitter.com/baristerkoglu</t>
  </si>
  <si>
    <t>https://twitter.com/eniyisiaynen</t>
  </si>
  <si>
    <t>https://twitter.com/__koliva5</t>
  </si>
  <si>
    <t>https://twitter.com/iyldrmm</t>
  </si>
  <si>
    <t>https://twitter.com/kandilli_info</t>
  </si>
  <si>
    <t>https://twitter.com/bradypus001</t>
  </si>
  <si>
    <t>https://twitter.com/hasanzkul11</t>
  </si>
  <si>
    <t>https://twitter.com/ozerozcimen</t>
  </si>
  <si>
    <t>https://twitter.com/bianet_org</t>
  </si>
  <si>
    <t>https://twitter.com/demetbilgeee</t>
  </si>
  <si>
    <t>https://twitter.com/bulamiyorumya</t>
  </si>
  <si>
    <t>https://twitter.com/paleosismolog</t>
  </si>
  <si>
    <t>https://twitter.com/islamoglua</t>
  </si>
  <si>
    <t>https://twitter.com/ahval_tr</t>
  </si>
  <si>
    <t>https://twitter.com/sigortagundem</t>
  </si>
  <si>
    <t>https://twitter.com/ugonultas25</t>
  </si>
  <si>
    <t>https://twitter.com/hasemierol</t>
  </si>
  <si>
    <t>https://twitter.com/vedaat5</t>
  </si>
  <si>
    <t>https://twitter.com/celebi_kahraman</t>
  </si>
  <si>
    <t>https://twitter.com/calamity69</t>
  </si>
  <si>
    <t>https://twitter.com/washatti</t>
  </si>
  <si>
    <t>https://twitter.com/emreyavuz1907</t>
  </si>
  <si>
    <t>https://twitter.com/karatasbulentde</t>
  </si>
  <si>
    <t>https://twitter.com/youtube</t>
  </si>
  <si>
    <t>https://twitter.com/gulcan24338014</t>
  </si>
  <si>
    <t>https://twitter.com/filizarslanistc</t>
  </si>
  <si>
    <t>https://twitter.com/navyangel07</t>
  </si>
  <si>
    <t>https://twitter.com/aslankral344</t>
  </si>
  <si>
    <t>https://twitter.com/sukanmine</t>
  </si>
  <si>
    <t>https://twitter.com/lusburak</t>
  </si>
  <si>
    <t>https://twitter.com/arzu70378281</t>
  </si>
  <si>
    <t>https://twitter.com/aıbrahimyalcin</t>
  </si>
  <si>
    <t>https://twitter.com/dilekizgi</t>
  </si>
  <si>
    <t>https://twitter.com/colakrengin</t>
  </si>
  <si>
    <t>https://twitter.com/nc91244095</t>
  </si>
  <si>
    <t>https://twitter.com/izzetdas</t>
  </si>
  <si>
    <t>https://twitter.com/sonfasobukucu</t>
  </si>
  <si>
    <t>https://twitter.com/gokhanozbek</t>
  </si>
  <si>
    <t>https://twitter.com/ebusena571</t>
  </si>
  <si>
    <t>https://twitter.com/58_yigidom_58</t>
  </si>
  <si>
    <t>https://twitter.com/__mihman__</t>
  </si>
  <si>
    <t>https://twitter.com/onuncukoydegsli</t>
  </si>
  <si>
    <t>https://twitter.com/mstselanik</t>
  </si>
  <si>
    <t>https://twitter.com/hashus1099</t>
  </si>
  <si>
    <t>https://twitter.com/cyaltirak</t>
  </si>
  <si>
    <t>https://twitter.com/frkersn</t>
  </si>
  <si>
    <t>https://twitter.com/bunduqdari</t>
  </si>
  <si>
    <t>https://twitter.com/byhn39078834</t>
  </si>
  <si>
    <t>https://twitter.com/yasemn4203</t>
  </si>
  <si>
    <t>https://twitter.com/mustafasavran14</t>
  </si>
  <si>
    <t>https://twitter.com/bokunucikarma</t>
  </si>
  <si>
    <t>https://twitter.com/propiyonat</t>
  </si>
  <si>
    <t>https://twitter.com/guvenkamac</t>
  </si>
  <si>
    <t>https://twitter.com/twitbakani</t>
  </si>
  <si>
    <t>https://twitter.com/mehmetoksz27</t>
  </si>
  <si>
    <t>https://twitter.com/darkphobiaa</t>
  </si>
  <si>
    <t>https://twitter.com/ephesus_univ</t>
  </si>
  <si>
    <t>https://twitter.com/ekremvergili6</t>
  </si>
  <si>
    <t>https://twitter.com/ferhaty90238831</t>
  </si>
  <si>
    <t>https://twitter.com/gulokanigul73</t>
  </si>
  <si>
    <t>https://twitter.com/fikriakyuz99</t>
  </si>
  <si>
    <t>https://twitter.com/gunesyakut</t>
  </si>
  <si>
    <t>https://twitter.com/yusufdede38</t>
  </si>
  <si>
    <t>https://twitter.com/fuatugur</t>
  </si>
  <si>
    <t>https://twitter.com/ferdkaza1</t>
  </si>
  <si>
    <t>https://twitter.com/giyas54</t>
  </si>
  <si>
    <t>https://twitter.com/gulbanugy</t>
  </si>
  <si>
    <t>https://twitter.com/tivityali1</t>
  </si>
  <si>
    <t>https://twitter.com/ilyadaksk</t>
  </si>
  <si>
    <t>https://twitter.com/celal_hocaniz</t>
  </si>
  <si>
    <t>https://twitter.com/defrimm53</t>
  </si>
  <si>
    <t>https://twitter.com/ankahabera</t>
  </si>
  <si>
    <t>https://twitter.com/fb0934</t>
  </si>
  <si>
    <t>https://twitter.com/tcfbfbfbkalp</t>
  </si>
  <si>
    <t>https://twitter.com/demiraluluboy</t>
  </si>
  <si>
    <t>https://twitter.com/av_selimyavuz</t>
  </si>
  <si>
    <t>https://twitter.com/setokaina</t>
  </si>
  <si>
    <t>https://twitter.com/sciencehex</t>
  </si>
  <si>
    <t>https://twitter.com/baranemreer</t>
  </si>
  <si>
    <t>https://twitter.com/unverdituncay</t>
  </si>
  <si>
    <t>https://twitter.com/muratsarica_</t>
  </si>
  <si>
    <t>https://twitter.com/refiyese</t>
  </si>
  <si>
    <t>https://twitter.com/mikdatca</t>
  </si>
  <si>
    <t>https://twitter.com/aort_abi</t>
  </si>
  <si>
    <t>https://twitter.com/waldorfmuppet1</t>
  </si>
  <si>
    <t>https://twitter.com/ibrhmvarli</t>
  </si>
  <si>
    <t>https://twitter.com/birgun_gazetesi</t>
  </si>
  <si>
    <t>https://twitter.com/faatihtamer</t>
  </si>
  <si>
    <t>https://twitter.com/ntv</t>
  </si>
  <si>
    <t>https://twitter.com/fs4yin</t>
  </si>
  <si>
    <t>https://twitter.com/sevkiyilmaz</t>
  </si>
  <si>
    <t>https://twitter.com/ridvanyildi</t>
  </si>
  <si>
    <t>https://twitter.com/mete_gullu</t>
  </si>
  <si>
    <t>https://twitter.com/berceste77</t>
  </si>
  <si>
    <t>https://twitter.com/tunaevli</t>
  </si>
  <si>
    <t>https://twitter.com/mucait43</t>
  </si>
  <si>
    <t>https://twitter.com/ertan_aksoy</t>
  </si>
  <si>
    <t>https://twitter.com/patan_28</t>
  </si>
  <si>
    <t>https://twitter.com/necmıye65</t>
  </si>
  <si>
    <t>https://twitter.com/zasuman</t>
  </si>
  <si>
    <t>https://twitter.com/06melihgokcek</t>
  </si>
  <si>
    <t>https://twitter.com/unserbahn</t>
  </si>
  <si>
    <t>https://twitter.com/burcuulus1</t>
  </si>
  <si>
    <t>https://twitter.com/cansinn1907</t>
  </si>
  <si>
    <t>https://twitter.com/mami587_eyt_eyt</t>
  </si>
  <si>
    <t>https://twitter.com/joseph_3300</t>
  </si>
  <si>
    <t>https://twitter.com/gulljonathan1</t>
  </si>
  <si>
    <t>https://twitter.com/onuryilmaz1903</t>
  </si>
  <si>
    <t>https://twitter.com/hamurab20388347</t>
  </si>
  <si>
    <t>https://twitter.com/alantirikci</t>
  </si>
  <si>
    <t>https://twitter.com/muhammetyzcm</t>
  </si>
  <si>
    <t>https://twitter.com/grkem57388053</t>
  </si>
  <si>
    <t>https://twitter.com/besersasaradsli</t>
  </si>
  <si>
    <t>https://twitter.com/grn1604</t>
  </si>
  <si>
    <t>https://twitter.com/drsezai</t>
  </si>
  <si>
    <t>https://twitter.com/gulerarslan8181</t>
  </si>
  <si>
    <t>https://twitter.com/yelizzkoray</t>
  </si>
  <si>
    <t>https://twitter.com/avukatjan</t>
  </si>
  <si>
    <t>https://twitter.com/asevincligil</t>
  </si>
  <si>
    <t>https://twitter.com/freeforza</t>
  </si>
  <si>
    <t>https://twitter.com/zaytungtv</t>
  </si>
  <si>
    <t>https://twitter.com/gokboru070</t>
  </si>
  <si>
    <t>https://twitter.com/fatmaatakk</t>
  </si>
  <si>
    <t>https://twitter.com/hasturksadiye</t>
  </si>
  <si>
    <t>https://twitter.com/vapurfilozofu</t>
  </si>
  <si>
    <t>https://twitter.com/ahmetarifoglu2</t>
  </si>
  <si>
    <t>https://twitter.com/haradin_</t>
  </si>
  <si>
    <t>https://twitter.com/siyahmanifesto</t>
  </si>
  <si>
    <t>https://twitter.com/hasanzekic</t>
  </si>
  <si>
    <t>https://twitter.com/is____o</t>
  </si>
  <si>
    <t>https://twitter.com/trapyese</t>
  </si>
  <si>
    <t>https://twitter.com/ahmetburakreis</t>
  </si>
  <si>
    <t>https://twitter.com/nesrinnas</t>
  </si>
  <si>
    <t>https://twitter.com/1957dali</t>
  </si>
  <si>
    <t>https://twitter.com/adilserdars</t>
  </si>
  <si>
    <t>https://twitter.com/nazuyanik</t>
  </si>
  <si>
    <t>https://twitter.com/ismailcemelemen</t>
  </si>
  <si>
    <t>https://twitter.com/yilmazeraybasti</t>
  </si>
  <si>
    <t>https://twitter.com/cumhuriyetgzt</t>
  </si>
  <si>
    <t>https://twitter.com/ergundolek1</t>
  </si>
  <si>
    <t>https://twitter.com/dalierzincanli</t>
  </si>
  <si>
    <t>https://twitter.com/husrandurdu</t>
  </si>
  <si>
    <t>https://twitter.com/sidarece</t>
  </si>
  <si>
    <t>https://twitter.com/bahatutar</t>
  </si>
  <si>
    <t>https://twitter.com/istshd</t>
  </si>
  <si>
    <t>https://twitter.com/yunusozgumus</t>
  </si>
  <si>
    <t>https://twitter.com/themarginale</t>
  </si>
  <si>
    <t>https://twitter.com/byhector3</t>
  </si>
  <si>
    <t>https://twitter.com/mehmety80098153</t>
  </si>
  <si>
    <t>https://twitter.com/batuuhannnnn</t>
  </si>
  <si>
    <t>https://twitter.com/ilvurur</t>
  </si>
  <si>
    <t>https://twitter.com/duvesimali</t>
  </si>
  <si>
    <t>https://twitter.com/haberler</t>
  </si>
  <si>
    <t>https://twitter.com/kemal_rt3</t>
  </si>
  <si>
    <t>https://twitter.com/bencedelale</t>
  </si>
  <si>
    <t>https://twitter.com/aycanemar</t>
  </si>
  <si>
    <t>https://twitter.com/ertetikp</t>
  </si>
  <si>
    <t>https://twitter.com/halkcbaskan</t>
  </si>
  <si>
    <t>https://twitter.com/gercekler63</t>
  </si>
  <si>
    <t>https://twitter.com/cingirklisaat</t>
  </si>
  <si>
    <t>https://twitter.com/gazeteduvar</t>
  </si>
  <si>
    <t>https://twitter.com/farukkose52</t>
  </si>
  <si>
    <t>https://twitter.com/karakus_ayla</t>
  </si>
  <si>
    <t>https://twitter.com/oznurbsr</t>
  </si>
  <si>
    <t>https://twitter.com/eefsun</t>
  </si>
  <si>
    <t>https://twitter.com/supersinko</t>
  </si>
  <si>
    <t>https://twitter.com/eavci10</t>
  </si>
  <si>
    <t>https://twitter.com/usyinn</t>
  </si>
  <si>
    <t>https://twitter.com/nrdncnbl</t>
  </si>
  <si>
    <t>https://twitter.com/ballilokmayiz</t>
  </si>
  <si>
    <t>https://twitter.com/sevimlicerenli</t>
  </si>
  <si>
    <t>https://twitter.com/pnargul5</t>
  </si>
  <si>
    <t>https://twitter.com/handanbora5</t>
  </si>
  <si>
    <t>https://twitter.com/habibe87912339</t>
  </si>
  <si>
    <t>https://twitter.com/isotunca</t>
  </si>
  <si>
    <t>https://twitter.com/yigitbulutt</t>
  </si>
  <si>
    <t>https://twitter.com/asimsek5807</t>
  </si>
  <si>
    <t>https://twitter.com/gkhnkaraduman</t>
  </si>
  <si>
    <t>https://twitter.com/halukkaptan571</t>
  </si>
  <si>
    <t>https://twitter.com/taambesus</t>
  </si>
  <si>
    <t>https://twitter.com/turktelekom</t>
  </si>
  <si>
    <t>https://twitter.com/altunsoyleyla</t>
  </si>
  <si>
    <t>https://twitter.com/gulhansacc</t>
  </si>
  <si>
    <t>https://twitter.com/avicenna_razi</t>
  </si>
  <si>
    <t>https://twitter.com/_foodsloverss</t>
  </si>
  <si>
    <t>https://twitter.com/tulum_hayri</t>
  </si>
  <si>
    <t>https://twitter.com/guclumete</t>
  </si>
  <si>
    <t>https://twitter.com/yavuztrcn</t>
  </si>
  <si>
    <t>https://twitter.com/mehmet_kukus</t>
  </si>
  <si>
    <t>https://twitter.com/fidan_hakaner</t>
  </si>
  <si>
    <t>https://twitter.com/ahmetcoskun511</t>
  </si>
  <si>
    <t>https://twitter.com/zekibahce</t>
  </si>
  <si>
    <t>https://twitter.com/ozaymakar</t>
  </si>
  <si>
    <t>https://twitter.com/mimararti</t>
  </si>
  <si>
    <t>https://twitter.com/deri_nnnn1903</t>
  </si>
  <si>
    <t>https://twitter.com/yldrmustfa</t>
  </si>
  <si>
    <t>https://twitter.com/zeynepzonguldak</t>
  </si>
  <si>
    <t>https://twitter.com/mugurdemir</t>
  </si>
  <si>
    <t>https://twitter.com/mustafa25051</t>
  </si>
  <si>
    <t>https://twitter.com/ajansdreklam</t>
  </si>
  <si>
    <t>https://twitter.com/ismail_umay</t>
  </si>
  <si>
    <t>https://twitter.com/budakyavuz</t>
  </si>
  <si>
    <t>https://twitter.com/bakir54</t>
  </si>
  <si>
    <t>https://twitter.com/orhune</t>
  </si>
  <si>
    <t>https://twitter.com/esinalacaa</t>
  </si>
  <si>
    <t>https://twitter.com/elelechp</t>
  </si>
  <si>
    <t>https://twitter.com/sevda__er</t>
  </si>
  <si>
    <t>https://twitter.com/yksel37726202</t>
  </si>
  <si>
    <t>https://twitter.com/aydemirbulent</t>
  </si>
  <si>
    <t>https://twitter.com/birsenim1919</t>
  </si>
  <si>
    <t>https://twitter.com/ozcanamabasdag1</t>
  </si>
  <si>
    <t>https://twitter.com/nadidegursess</t>
  </si>
  <si>
    <t>https://twitter.com/orhanbursalı</t>
  </si>
  <si>
    <t>https://twitter.com/cigdosca</t>
  </si>
  <si>
    <t>https://twitter.com/balm1923</t>
  </si>
  <si>
    <t>https://twitter.com/mkasirinbab</t>
  </si>
  <si>
    <t>https://twitter.com/ufukocal35</t>
  </si>
  <si>
    <t>https://twitter.com/ufukcoskunn</t>
  </si>
  <si>
    <t>https://twitter.com/ayekocaolu7</t>
  </si>
  <si>
    <t>https://twitter.com/sozcumuratoglu</t>
  </si>
  <si>
    <t>https://twitter.com/lutfiyeoztrk</t>
  </si>
  <si>
    <t>https://twitter.com/dilekculculoglu</t>
  </si>
  <si>
    <t>https://twitter.com/jongorgel</t>
  </si>
  <si>
    <t>https://twitter.com/batuhancolak33</t>
  </si>
  <si>
    <t>https://twitter.com/ktaskin70</t>
  </si>
  <si>
    <t>https://twitter.com/avcilarbel</t>
  </si>
  <si>
    <t>https://twitter.com/sevintaskiran</t>
  </si>
  <si>
    <t>https://twitter.com/kcc45521638</t>
  </si>
  <si>
    <t>https://twitter.com/havarenamedya</t>
  </si>
  <si>
    <t>https://twitter.com/hatisyildirim</t>
  </si>
  <si>
    <t>https://twitter.com/sefa_said</t>
  </si>
  <si>
    <t>https://twitter.com/fiyonk_cilek</t>
  </si>
  <si>
    <t>https://twitter.com/tahadmr25</t>
  </si>
  <si>
    <t>https://twitter.com/ilerihaber</t>
  </si>
  <si>
    <t>https://twitter.com/mehmetalisaygi6</t>
  </si>
  <si>
    <t>https://twitter.com/kadrikose</t>
  </si>
  <si>
    <t>https://twitter.com/hakany71</t>
  </si>
  <si>
    <t>https://twitter.com/busekirkoc</t>
  </si>
  <si>
    <t>https://twitter.com/devecihukuk</t>
  </si>
  <si>
    <t>https://twitter.com/halukarslan67</t>
  </si>
  <si>
    <t>https://twitter.com/saliho24549914</t>
  </si>
  <si>
    <t>https://twitter.com/cihanpolat1923</t>
  </si>
  <si>
    <t>https://twitter.com/umtcik</t>
  </si>
  <si>
    <t>https://twitter.com/hulyahokenek</t>
  </si>
  <si>
    <t>https://twitter.com/haberturktv</t>
  </si>
  <si>
    <t>https://twitter.com/sonay_ingrit</t>
  </si>
  <si>
    <t>https://twitter.com/daesy55676957</t>
  </si>
  <si>
    <t>https://twitter.com/dirrenincce</t>
  </si>
  <si>
    <t>https://twitter.com/solhaberportali</t>
  </si>
  <si>
    <t>https://twitter.com/celaltoparlakli</t>
  </si>
  <si>
    <t>https://twitter.com/gurkanhacir</t>
  </si>
  <si>
    <t>https://twitter.com/blodiebowie</t>
  </si>
  <si>
    <t>https://twitter.com/turgay20081976</t>
  </si>
  <si>
    <t>https://twitter.com/politic_tr</t>
  </si>
  <si>
    <t>https://twitter.com/selcukumut1</t>
  </si>
  <si>
    <t>https://twitter.com/meltemguzelordu</t>
  </si>
  <si>
    <t>https://twitter.com/enveryucel</t>
  </si>
  <si>
    <t>https://twitter.com/tatasomer</t>
  </si>
  <si>
    <t>https://twitter.com/kemal_rt4</t>
  </si>
  <si>
    <t>https://twitter.com/kmuratbaynal</t>
  </si>
  <si>
    <t>https://twitter.com/birolgurmhp</t>
  </si>
  <si>
    <t>https://twitter.com/ifarukaksu</t>
  </si>
  <si>
    <t>https://twitter.com/_mhpistanbul_</t>
  </si>
  <si>
    <t>https://twitter.com/can_y_can</t>
  </si>
  <si>
    <t>https://twitter.com/evolkanc</t>
  </si>
  <si>
    <t>https://twitter.com/gurkaynakgonenc</t>
  </si>
  <si>
    <t>https://twitter.com/payitaht31</t>
  </si>
  <si>
    <t>https://twitter.com/sla_ecem_</t>
  </si>
  <si>
    <t>https://twitter.com/avibrahimbulut</t>
  </si>
  <si>
    <t>https://twitter.com/semihevliyaolu</t>
  </si>
  <si>
    <t>https://twitter.com/gulay_oneri</t>
  </si>
  <si>
    <t>https://twitter.com/papatyalidusler</t>
  </si>
  <si>
    <t>https://twitter.com/ylmaz35027805</t>
  </si>
  <si>
    <t>https://twitter.com/didemmkorucu</t>
  </si>
  <si>
    <t>https://twitter.com/gulgun53649621</t>
  </si>
  <si>
    <t>https://twitter.com/slowlyswing54</t>
  </si>
  <si>
    <t>https://twitter.com/burhansagsen</t>
  </si>
  <si>
    <t>https://twitter.com/heterodoks</t>
  </si>
  <si>
    <t>https://twitter.com/canalicihan</t>
  </si>
  <si>
    <t>https://twitter.com/izzet_baskan</t>
  </si>
  <si>
    <t>https://twitter.com/muhammedbzkir</t>
  </si>
  <si>
    <t>https://twitter.com/isildikmenoglu</t>
  </si>
  <si>
    <t>https://twitter.com/duna51</t>
  </si>
  <si>
    <t>https://twitter.com/halilergun</t>
  </si>
  <si>
    <t>https://twitter.com/pollyanna4141</t>
  </si>
  <si>
    <t>https://twitter.com/melihaokur2</t>
  </si>
  <si>
    <t>https://twitter.com/boratrkmen</t>
  </si>
  <si>
    <t>https://twitter.com/__serkanozdemir</t>
  </si>
  <si>
    <t>https://twitter.com/nurayemekliogl1</t>
  </si>
  <si>
    <t>https://twitter.com/nsema29</t>
  </si>
  <si>
    <t>https://twitter.com/46_rte</t>
  </si>
  <si>
    <t>https://twitter.com/aydnmermerci</t>
  </si>
  <si>
    <t>https://twitter.com/ekremakdoan</t>
  </si>
  <si>
    <t>https://twitter.com/denizimsimavi2</t>
  </si>
  <si>
    <t>https://twitter.com/sarikocmurat</t>
  </si>
  <si>
    <t>https://twitter.com/ahmetalpay63</t>
  </si>
  <si>
    <t>https://twitter.com/ezo_ist</t>
  </si>
  <si>
    <t>https://twitter.com/efe60ayhan</t>
  </si>
  <si>
    <t>https://twitter.com/elif_akyldz1</t>
  </si>
  <si>
    <t>https://twitter.com/osmanozturk28</t>
  </si>
  <si>
    <t>https://twitter.com/elifkorkutgirg2</t>
  </si>
  <si>
    <t>https://twitter.com/marie_fb</t>
  </si>
  <si>
    <t>https://twitter.com/limpidae34</t>
  </si>
  <si>
    <t>https://twitter.com/yprkhsngl</t>
  </si>
  <si>
    <t>https://twitter.com/zeki_2727</t>
  </si>
  <si>
    <t>https://twitter.com/hasansaribuga</t>
  </si>
  <si>
    <t>https://twitter.com/ibrahimozdabak</t>
  </si>
  <si>
    <t>https://twitter.com/yuxel76</t>
  </si>
  <si>
    <t>https://twitter.com/politikprofesor</t>
  </si>
  <si>
    <t>https://twitter.com/masumses</t>
  </si>
  <si>
    <t>https://twitter.com/ozkankardes</t>
  </si>
  <si>
    <t>https://twitter.com/merol98</t>
  </si>
  <si>
    <t>https://twitter.com/sofyanli</t>
  </si>
  <si>
    <t>https://twitter.com/bekliyen_omer</t>
  </si>
  <si>
    <t>https://twitter.com/debuffer1</t>
  </si>
  <si>
    <t>https://twitter.com/cihanbjkcarsi</t>
  </si>
  <si>
    <t>https://twitter.com/odmanasli</t>
  </si>
  <si>
    <t>https://twitter.com/banuguven</t>
  </si>
  <si>
    <t>https://twitter.com/m4sy4f</t>
  </si>
  <si>
    <t>https://twitter.com/bilaltas9</t>
  </si>
  <si>
    <t>https://twitter.com/kyzersuze</t>
  </si>
  <si>
    <t>https://twitter.com/mahiracemi</t>
  </si>
  <si>
    <t>https://twitter.com/kemal_rt5</t>
  </si>
  <si>
    <t>https://twitter.com/dramaparam</t>
  </si>
  <si>
    <t>https://twitter.com/nevermore26</t>
  </si>
  <si>
    <t>https://twitter.com/zeynepsu61</t>
  </si>
  <si>
    <t>https://twitter.com/celikmchelik</t>
  </si>
  <si>
    <t>https://twitter.com/abihyt</t>
  </si>
  <si>
    <t>https://twitter.com/serpilbingr</t>
  </si>
  <si>
    <t>https://twitter.com/rustembatum</t>
  </si>
  <si>
    <t>https://twitter.com/beritan122123</t>
  </si>
  <si>
    <t>https://twitter.com/tiginaray</t>
  </si>
  <si>
    <t>https://twitter.com/rapor2</t>
  </si>
  <si>
    <t>https://twitter.com/tbincan</t>
  </si>
  <si>
    <t>https://twitter.com/ibb_kulishaber</t>
  </si>
  <si>
    <t>https://twitter.com/mcahitsayr1</t>
  </si>
  <si>
    <t>https://twitter.com/mgorkemyildiz</t>
  </si>
  <si>
    <t>https://twitter.com/gokcesensoy1</t>
  </si>
  <si>
    <t>https://twitter.com/4d580435ddd1429</t>
  </si>
  <si>
    <t>https://twitter.com/hakanemre2007</t>
  </si>
  <si>
    <t>https://twitter.com/gebzehaber41</t>
  </si>
  <si>
    <t>https://twitter.com/depremtr</t>
  </si>
  <si>
    <t>https://twitter.com/ysmınecrn</t>
  </si>
  <si>
    <t>https://twitter.com/btl60</t>
  </si>
  <si>
    <t>https://twitter.com/bariskingir</t>
  </si>
  <si>
    <t>https://twitter.com/avukatbahatttin</t>
  </si>
  <si>
    <t>https://twitter.com/canmbaydemir3</t>
  </si>
  <si>
    <t>https://twitter.com/cag_tay</t>
  </si>
  <si>
    <t>https://twitter.com/ufukuras</t>
  </si>
  <si>
    <t>https://twitter.com/erdoana70791948</t>
  </si>
  <si>
    <t>https://twitter.com/buffi2525</t>
  </si>
  <si>
    <t>https://twitter.com/filozofemirhan</t>
  </si>
  <si>
    <t>https://twitter.com/hasanfaruk_08</t>
  </si>
  <si>
    <t>https://twitter.com/ayguntarim84</t>
  </si>
  <si>
    <t>https://twitter.com/akkusersin57</t>
  </si>
  <si>
    <t>https://twitter.com/saykoss4</t>
  </si>
  <si>
    <t>https://twitter.com/kadri06945977</t>
  </si>
  <si>
    <t>https://twitter.com/aynuraltinkaya</t>
  </si>
  <si>
    <t>https://twitter.com/bedo_bedi</t>
  </si>
  <si>
    <t>https://twitter.com/eralpbayraktar</t>
  </si>
  <si>
    <t>https://twitter.com/sanemnazidil</t>
  </si>
  <si>
    <t>https://twitter.com/niyazignen</t>
  </si>
  <si>
    <t>https://twitter.com/nilglll</t>
  </si>
  <si>
    <t>https://twitter.com/ata_ruh</t>
  </si>
  <si>
    <t>https://twitter.com/ivanbelarus</t>
  </si>
  <si>
    <t>https://twitter.com/zeliha19362279</t>
  </si>
  <si>
    <t>https://twitter.com/huseyinocak</t>
  </si>
  <si>
    <t>https://twitter.com/hasanda33511670</t>
  </si>
  <si>
    <t>https://twitter.com/eyt_salim</t>
  </si>
  <si>
    <t>https://twitter.com/olukseyit</t>
  </si>
  <si>
    <t>https://twitter.com/barbarosansalfn</t>
  </si>
  <si>
    <t>https://twitter.com/arslan__61</t>
  </si>
  <si>
    <t>https://twitter.com/aoronmercanson</t>
  </si>
  <si>
    <t>https://twitter.com/ahaktar</t>
  </si>
  <si>
    <t>https://twitter.com/zhl53573179</t>
  </si>
  <si>
    <t>https://twitter.com/elifarslangur</t>
  </si>
  <si>
    <t>https://twitter.com/gngrdalas</t>
  </si>
  <si>
    <t>https://twitter.com/ofluhoca61__</t>
  </si>
  <si>
    <t>https://twitter.com/astrologrosa</t>
  </si>
  <si>
    <t>https://twitter.com/duygu29648350</t>
  </si>
  <si>
    <t>https://twitter.com/ulkgun1</t>
  </si>
  <si>
    <t>https://twitter.com/irmaovagimoglu</t>
  </si>
  <si>
    <t>https://twitter.com/okur201</t>
  </si>
  <si>
    <t>https://twitter.com/suuralti0</t>
  </si>
  <si>
    <t>https://twitter.com/ccikov</t>
  </si>
  <si>
    <t>https://twitter.com/sasamirqafarov</t>
  </si>
  <si>
    <t>https://twitter.com/hulya_bengu</t>
  </si>
  <si>
    <t>https://twitter.com/wberk09</t>
  </si>
  <si>
    <t>https://twitter.com/ufuk72668</t>
  </si>
  <si>
    <t>https://twitter.com/cumhuriyetkdn</t>
  </si>
  <si>
    <t>https://twitter.com/alibabacan_1</t>
  </si>
  <si>
    <t>https://twitter.com/dw_turkce</t>
  </si>
  <si>
    <t>https://twitter.com/pisag0r85</t>
  </si>
  <si>
    <t>https://twitter.com/halkborazani</t>
  </si>
  <si>
    <t>https://twitter.com/mywayturkey</t>
  </si>
  <si>
    <t>https://twitter.com/kavurdbey</t>
  </si>
  <si>
    <t>https://twitter.com/canan14681089</t>
  </si>
  <si>
    <t>https://twitter.com/nurgulck</t>
  </si>
  <si>
    <t>https://twitter.com/babacanturan58</t>
  </si>
  <si>
    <t>https://twitter.com/esmayanik</t>
  </si>
  <si>
    <t>https://twitter.com/gul98775941</t>
  </si>
  <si>
    <t>https://twitter.com/swanpy</t>
  </si>
  <si>
    <t>https://twitter.com/lm_ergin</t>
  </si>
  <si>
    <t>https://twitter.com/demiray_asansor</t>
  </si>
  <si>
    <t>https://twitter.com/slymnoz</t>
  </si>
  <si>
    <t>https://twitter.com/tahsin_ceylan</t>
  </si>
  <si>
    <t>https://twitter.com/rose94233168</t>
  </si>
  <si>
    <t>https://twitter.com/ayperi19608868</t>
  </si>
  <si>
    <t>https://twitter.com/aturanyigit</t>
  </si>
  <si>
    <t>https://twitter.com/ısilay_demir</t>
  </si>
  <si>
    <t>https://twitter.com/nilimsi</t>
  </si>
  <si>
    <t>https://twitter.com/tamerdalak</t>
  </si>
  <si>
    <t>https://twitter.com/metinuca</t>
  </si>
  <si>
    <t>https://twitter.com/whiteberlin36</t>
  </si>
  <si>
    <t>https://twitter.com/atilla_22</t>
  </si>
  <si>
    <t>https://twitter.com/akkayali3</t>
  </si>
  <si>
    <t>https://twitter.com/hep_sap_olan</t>
  </si>
  <si>
    <t>https://twitter.com/alirizats61ali</t>
  </si>
  <si>
    <t>https://twitter.com/sadecezencefil</t>
  </si>
  <si>
    <t>https://twitter.com/comarseven</t>
  </si>
  <si>
    <t>https://twitter.com/sinemums</t>
  </si>
  <si>
    <t>https://twitter.com/trabzon_leeei</t>
  </si>
  <si>
    <t>https://twitter.com/brn_ny</t>
  </si>
  <si>
    <t>https://twitter.com/aysefasulya</t>
  </si>
  <si>
    <t>https://twitter.com/qokhanhva</t>
  </si>
  <si>
    <t>https://twitter.com/erman76erman</t>
  </si>
  <si>
    <t>https://twitter.com/aygul2372</t>
  </si>
  <si>
    <t>https://twitter.com/bizirgan</t>
  </si>
  <si>
    <t>https://twitter.com/nihanaksakalli</t>
  </si>
  <si>
    <t>https://twitter.com/ahmetya09494490</t>
  </si>
  <si>
    <t>https://twitter.com/ozlemavci70</t>
  </si>
  <si>
    <t>https://twitter.com/utopicia</t>
  </si>
  <si>
    <t>https://twitter.com/haticegrrr</t>
  </si>
  <si>
    <t>https://twitter.com/elifars42314493</t>
  </si>
  <si>
    <t>https://twitter.com/arslantokincan</t>
  </si>
  <si>
    <t>https://twitter.com/sakineaydinalp</t>
  </si>
  <si>
    <t>https://twitter.com/xawa73</t>
  </si>
  <si>
    <t>https://twitter.com/nzhks</t>
  </si>
  <si>
    <t>https://twitter.com/yumurta2000</t>
  </si>
  <si>
    <t>https://twitter.com/yilmazatabey2</t>
  </si>
  <si>
    <t>https://twitter.com/ufukdeirmenci9</t>
  </si>
  <si>
    <t>https://twitter.com/oftellioglu</t>
  </si>
  <si>
    <t>https://twitter.com/uzunabdurrahman</t>
  </si>
  <si>
    <t>https://twitter.com/serhatyildiran</t>
  </si>
  <si>
    <t>https://twitter.com/adanac67</t>
  </si>
  <si>
    <t>https://twitter.com/canturk6034</t>
  </si>
  <si>
    <t>https://twitter.com/hayrettintimurt</t>
  </si>
  <si>
    <t>https://twitter.com/ilkbahar49</t>
  </si>
  <si>
    <t>https://twitter.com/bittigidiyo</t>
  </si>
  <si>
    <t>https://twitter.com/mfatihkutan</t>
  </si>
  <si>
    <t>https://twitter.com/brart6</t>
  </si>
  <si>
    <t>https://twitter.com/asel1983b</t>
  </si>
  <si>
    <t>https://twitter.com/akhgunerigoks</t>
  </si>
  <si>
    <t>https://twitter.com/mka_murat77</t>
  </si>
  <si>
    <t>https://twitter.com/ajanstarafsiz</t>
  </si>
  <si>
    <t>https://twitter.com/mehmetekremvar6</t>
  </si>
  <si>
    <t>https://twitter.com/celenk_sibel</t>
  </si>
  <si>
    <t>https://twitter.com/milenyumkahin</t>
  </si>
  <si>
    <t>https://twitter.com/bysrpl</t>
  </si>
  <si>
    <t>https://twitter.com/mstf_bilgili</t>
  </si>
  <si>
    <t>https://twitter.com/hobladmaseansi</t>
  </si>
  <si>
    <t>https://twitter.com/hasretsa</t>
  </si>
  <si>
    <t>https://twitter.com/olmasa_mektubun</t>
  </si>
  <si>
    <t>https://twitter.com/gunerih2</t>
  </si>
  <si>
    <t>https://twitter.com/atasoner____</t>
  </si>
  <si>
    <t>https://twitter.com/butterfly649</t>
  </si>
  <si>
    <t>https://twitter.com/gerilim___</t>
  </si>
  <si>
    <t>https://twitter.com/nenno5</t>
  </si>
  <si>
    <t>https://twitter.com/kutlulaika</t>
  </si>
  <si>
    <t>https://twitter.com/kukuli_53</t>
  </si>
  <si>
    <t>https://twitter.com/uurahn50979944</t>
  </si>
  <si>
    <t>https://twitter.com/istanbulbld</t>
  </si>
  <si>
    <t>https://twitter.com/rainandsea</t>
  </si>
  <si>
    <t>https://twitter.com/dostlar3347</t>
  </si>
  <si>
    <t>https://twitter.com/gazetesozcu</t>
  </si>
  <si>
    <t>https://twitter.com/joker79880929</t>
  </si>
  <si>
    <t>https://twitter.com/ataolarslan</t>
  </si>
  <si>
    <t>https://twitter.com/shiftdeletenet</t>
  </si>
  <si>
    <t>https://twitter.com/siringalata</t>
  </si>
  <si>
    <t>https://twitter.com/ocakdantalip</t>
  </si>
  <si>
    <t>https://twitter.com/cilo011</t>
  </si>
  <si>
    <t>https://twitter.com/aradayazaroyle</t>
  </si>
  <si>
    <t>https://twitter.com/kladremzidonme1</t>
  </si>
  <si>
    <t>https://twitter.com/atanurbarut</t>
  </si>
  <si>
    <t>https://twitter.com/orhan_hasanoglu</t>
  </si>
  <si>
    <t>https://twitter.com/tilfiningargeta</t>
  </si>
  <si>
    <t>https://twitter.com/emir8muharrem</t>
  </si>
  <si>
    <t>https://twitter.com/patikagazete</t>
  </si>
  <si>
    <t>https://twitter.com/safiyeavc8</t>
  </si>
  <si>
    <t>https://twitter.com/vdjh9lypve9endl</t>
  </si>
  <si>
    <t>https://twitter.com/eytserap</t>
  </si>
  <si>
    <t>https://twitter.com/okkesozeksi</t>
  </si>
  <si>
    <t>https://twitter.com/mbmavi61</t>
  </si>
  <si>
    <t>https://twitter.com/kokocanbooo</t>
  </si>
  <si>
    <t>https://twitter.com/26lafebesi26</t>
  </si>
  <si>
    <t>https://twitter.com/ozermelihh</t>
  </si>
  <si>
    <t>https://twitter.com/dytyunus</t>
  </si>
  <si>
    <t>https://twitter.com/abdulbakicoskn</t>
  </si>
  <si>
    <t>https://twitter.com/buyuk_gokhan</t>
  </si>
  <si>
    <t>https://twitter.com/muratyc42405782</t>
  </si>
  <si>
    <t>https://twitter.com/avfatmabenli</t>
  </si>
  <si>
    <t>https://twitter.com/trthaber</t>
  </si>
  <si>
    <t>https://twitter.com/hannandan</t>
  </si>
  <si>
    <t>https://twitter.com/ahmethc</t>
  </si>
  <si>
    <t>https://twitter.com/atakemalercan</t>
  </si>
  <si>
    <t>https://twitter.com/voltran196</t>
  </si>
  <si>
    <t>https://twitter.com/slmnakyl</t>
  </si>
  <si>
    <t>https://twitter.com/uzaktabiryer</t>
  </si>
  <si>
    <t>https://twitter.com/hayberfatihi77</t>
  </si>
  <si>
    <t>https://twitter.com/yaban77074622</t>
  </si>
  <si>
    <t>https://twitter.com/ilaudavinci</t>
  </si>
  <si>
    <t>https://twitter.com/senanurkutay</t>
  </si>
  <si>
    <t>https://twitter.com/ziyafilik</t>
  </si>
  <si>
    <t>https://twitter.com/ozgur_karaduman</t>
  </si>
  <si>
    <t>https://twitter.com/aytkn32</t>
  </si>
  <si>
    <t>https://twitter.com/ditrianumtr</t>
  </si>
  <si>
    <t>https://twitter.com/mahmut321</t>
  </si>
  <si>
    <t>https://twitter.com/nurdnkarapanir</t>
  </si>
  <si>
    <t>https://twitter.com/yenisafakwriter</t>
  </si>
  <si>
    <t>https://twitter.com/orta_dogulu</t>
  </si>
  <si>
    <t>https://twitter.com/irgali1</t>
  </si>
  <si>
    <t>https://twitter.com/mınıposta</t>
  </si>
  <si>
    <t>https://twitter.com/duzeol</t>
  </si>
  <si>
    <t>https://twitter.com/haticek33745715</t>
  </si>
  <si>
    <t>https://twitter.com/sevalgencoglu</t>
  </si>
  <si>
    <t>https://twitter.com/ziyagun23</t>
  </si>
  <si>
    <t>https://twitter.com/eminpazarci</t>
  </si>
  <si>
    <t>https://twitter.com/ogulcaanarslan</t>
  </si>
  <si>
    <t>https://twitter.com/turkish_agenda</t>
  </si>
  <si>
    <t>https://twitter.com/t24comtr</t>
  </si>
  <si>
    <t>https://twitter.com/yaktrading</t>
  </si>
  <si>
    <t>https://twitter.com/mikailkarli</t>
  </si>
  <si>
    <t>https://twitter.com/ensonhaber</t>
  </si>
  <si>
    <t>https://twitter.com/sinan69309771</t>
  </si>
  <si>
    <t>https://twitter.com/fakir83830608</t>
  </si>
  <si>
    <t>https://twitter.com/yesil_sigorta</t>
  </si>
  <si>
    <t>https://twitter.com/ylmaz_caner</t>
  </si>
  <si>
    <t>https://twitter.com/binerbaris</t>
  </si>
  <si>
    <t>https://twitter.com/mirzatokpinar</t>
  </si>
  <si>
    <t>https://twitter.com/neriman1903bj</t>
  </si>
  <si>
    <t>https://twitter.com/hakanakyuz85</t>
  </si>
  <si>
    <t>https://twitter.com/vysl_gmsts_1299</t>
  </si>
  <si>
    <t>https://twitter.com/cgdskrk</t>
  </si>
  <si>
    <t>https://twitter.com/mcpekacar</t>
  </si>
  <si>
    <t>https://twitter.com/semseddinbektas</t>
  </si>
  <si>
    <t>https://twitter.com/utkumdeniz</t>
  </si>
  <si>
    <t>https://twitter.com/ghostman1903</t>
  </si>
  <si>
    <t>https://twitter.com/__istanbul__34</t>
  </si>
  <si>
    <t>https://twitter.com/gursesgulumser</t>
  </si>
  <si>
    <t>https://twitter.com/alperdmg</t>
  </si>
  <si>
    <t>https://twitter.com/caglarcilara</t>
  </si>
  <si>
    <t>https://twitter.com/denizi2011</t>
  </si>
  <si>
    <t>https://twitter.com/newbahar00</t>
  </si>
  <si>
    <t>https://twitter.com/hquzel_</t>
  </si>
  <si>
    <t>https://twitter.com/avci_meral</t>
  </si>
  <si>
    <t>https://twitter.com/erikjoh69746851</t>
  </si>
  <si>
    <t>https://twitter.com/lkulac</t>
  </si>
  <si>
    <t>https://twitter.com/goro999</t>
  </si>
  <si>
    <t>https://twitter.com/eylem1221</t>
  </si>
  <si>
    <t>https://twitter.com/smailzb94922646</t>
  </si>
  <si>
    <t>https://twitter.com/turk_ulun4934</t>
  </si>
  <si>
    <t>https://twitter.com/haticeefkan</t>
  </si>
  <si>
    <t>https://twitter.com/ak55362771</t>
  </si>
  <si>
    <t>https://twitter.com/marxadam</t>
  </si>
  <si>
    <t>https://twitter.com/robin_hood1212</t>
  </si>
  <si>
    <t>https://twitter.com/sahtursigorta</t>
  </si>
  <si>
    <t>https://twitter.com/serdarsahinogıu</t>
  </si>
  <si>
    <t>https://twitter.com/yikik10545621</t>
  </si>
  <si>
    <t>https://twitter.com/mehmeteminselu1</t>
  </si>
  <si>
    <t>https://twitter.com/serkanozgoz</t>
  </si>
  <si>
    <t>https://twitter.com/tr_mentalist_tr</t>
  </si>
  <si>
    <t>https://twitter.com/adaaylis</t>
  </si>
  <si>
    <t>https://twitter.com/zal_mzal</t>
  </si>
  <si>
    <t>https://twitter.com/mb_rte</t>
  </si>
  <si>
    <t>https://twitter.com/imekoluppatlam1</t>
  </si>
  <si>
    <t>https://twitter.com/sonyolcuabbas</t>
  </si>
  <si>
    <t>https://twitter.com/polyannalar</t>
  </si>
  <si>
    <t>https://twitter.com/fidancetecioglu</t>
  </si>
  <si>
    <t>https://twitter.com/ilhancihaner</t>
  </si>
  <si>
    <t>https://twitter.com/ersinkndr</t>
  </si>
  <si>
    <t>https://twitter.com/celalaydogan1</t>
  </si>
  <si>
    <t>https://twitter.com/narikbag</t>
  </si>
  <si>
    <t>https://twitter.com/eminecitir</t>
  </si>
  <si>
    <t>https://twitter.com/turgev</t>
  </si>
  <si>
    <t>https://twitter.com/zcan43809267</t>
  </si>
  <si>
    <t>https://twitter.com/barbarossa_09</t>
  </si>
  <si>
    <t>https://twitter.com/ismailsaymaz</t>
  </si>
  <si>
    <t>https://twitter.com/ugurdundarsozcu</t>
  </si>
  <si>
    <t>https://twitter.com/hsnbozkurt</t>
  </si>
  <si>
    <t>https://twitter.com/ahu_kurklu</t>
  </si>
  <si>
    <t>https://twitter.com/ozguryasar2121</t>
  </si>
  <si>
    <t>https://twitter.com/halktvcomtr</t>
  </si>
  <si>
    <t>https://twitter.com/maxxroyal0701</t>
  </si>
  <si>
    <t>https://twitter.com/emrealpks</t>
  </si>
  <si>
    <t>https://twitter.com/ademakb07986647</t>
  </si>
  <si>
    <t>https://twitter.com/ilkeatakan</t>
  </si>
  <si>
    <t>https://twitter.com/hyldrm1211</t>
  </si>
  <si>
    <t>https://twitter.com/turgayhoca2013</t>
  </si>
  <si>
    <t>https://twitter.com/necatiozkan</t>
  </si>
  <si>
    <t>https://twitter.com/adilekalkan3</t>
  </si>
  <si>
    <t>https://twitter.com/sefa09252986</t>
  </si>
  <si>
    <t>https://twitter.com/ve</t>
  </si>
  <si>
    <t>https://twitter.com/dbdevletbahceli</t>
  </si>
  <si>
    <t>https://twitter.com/rterdogan</t>
  </si>
  <si>
    <t>https://twitter.com/eyt_haktir</t>
  </si>
  <si>
    <t>https://twitter.com/peker_azmi</t>
  </si>
  <si>
    <t>https://twitter.com/adnanturfan</t>
  </si>
  <si>
    <t>https://twitter.com/bernaersz</t>
  </si>
  <si>
    <t>https://twitter.com/stellaesterella</t>
  </si>
  <si>
    <t>https://twitter.com/serkan7753</t>
  </si>
  <si>
    <t>https://twitter.com/binargilesoyle</t>
  </si>
  <si>
    <t>https://twitter.com/onlibero6</t>
  </si>
  <si>
    <t>https://twitter.com/erol_yeliz</t>
  </si>
  <si>
    <t>https://twitter.com/kurtbrsen</t>
  </si>
  <si>
    <t>https://twitter.com/arzu_kutukculer</t>
  </si>
  <si>
    <t>https://twitter.com/moguz1961</t>
  </si>
  <si>
    <t>https://twitter.com/banudortok</t>
  </si>
  <si>
    <t>https://twitter.com/serkanzcan15</t>
  </si>
  <si>
    <t>https://twitter.com/etinayar3</t>
  </si>
  <si>
    <t>https://twitter.com/karlarerisin</t>
  </si>
  <si>
    <t>https://twitter.com/ozer_v</t>
  </si>
  <si>
    <t>https://twitter.com/ermanbilgin</t>
  </si>
  <si>
    <t>https://twitter.com/fizy</t>
  </si>
  <si>
    <t>https://twitter.com/radyoland</t>
  </si>
  <si>
    <t>https://twitter.com/kafaradyo</t>
  </si>
  <si>
    <t>https://twitter.com/m_atlgn</t>
  </si>
  <si>
    <t>https://twitter.com/okyanuso0_</t>
  </si>
  <si>
    <t>https://twitter.com/oguzhanbaydur</t>
  </si>
  <si>
    <t>https://twitter.com/trigerosman</t>
  </si>
  <si>
    <t>https://twitter.com/suvari3428</t>
  </si>
  <si>
    <t>https://twitter.com/haber3com</t>
  </si>
  <si>
    <t>https://twitter.com/erdemlizeynel35</t>
  </si>
  <si>
    <t>https://twitter.com/gurbuzumit</t>
  </si>
  <si>
    <t>https://twitter.com/ulviyonter</t>
  </si>
  <si>
    <t>https://twitter.com/mhptbmmgrubu</t>
  </si>
  <si>
    <t>https://twitter.com/ahaber</t>
  </si>
  <si>
    <t>https://twitter.com/o_zlm</t>
  </si>
  <si>
    <t>https://twitter.com/erdal_pertek</t>
  </si>
  <si>
    <t>https://twitter.com/sadksezgin8</t>
  </si>
  <si>
    <t>https://twitter.com/ercankidis</t>
  </si>
  <si>
    <t>https://twitter.com/pasabey89190986</t>
  </si>
  <si>
    <t>https://twitter.com/sssbbl777</t>
  </si>
  <si>
    <t>https://twitter.com/basaran_mavruk</t>
  </si>
  <si>
    <t>https://twitter.com/bernaanalizarti</t>
  </si>
  <si>
    <t>https://twitter.com/anilarinardinda</t>
  </si>
  <si>
    <t>https://twitter.com/deniz_zeyrek</t>
  </si>
  <si>
    <t>https://twitter.com/oznur1976oznur</t>
  </si>
  <si>
    <t>https://twitter.com/abulalper</t>
  </si>
  <si>
    <t>https://twitter.com/avcisirvan</t>
  </si>
  <si>
    <t>https://twitter.com/ozguncoban</t>
  </si>
  <si>
    <t>https://twitter.com/nurettnocak1</t>
  </si>
  <si>
    <t>https://twitter.com/ıornekal</t>
  </si>
  <si>
    <t>https://twitter.com/uyuzbela</t>
  </si>
  <si>
    <t>https://twitter.com/adaletinsafti</t>
  </si>
  <si>
    <t>https://twitter.com/randomhorsejr</t>
  </si>
  <si>
    <t>https://twitter.com/istigna3</t>
  </si>
  <si>
    <t>https://twitter.com/ahmetzl51773545</t>
  </si>
  <si>
    <t>https://twitter.com/sukrualniacik</t>
  </si>
  <si>
    <t>https://twitter.com/hkocabas</t>
  </si>
  <si>
    <t>https://twitter.com/sevincerbirsen</t>
  </si>
  <si>
    <t>https://twitter.com/sevvaldagaynasi</t>
  </si>
  <si>
    <t>https://twitter.com/nuranbarnx</t>
  </si>
  <si>
    <t>https://twitter.com/keklikkiranyld</t>
  </si>
  <si>
    <t>https://twitter.com/mustazafgenclik</t>
  </si>
  <si>
    <t>https://twitter.com/avishaksaglam</t>
  </si>
  <si>
    <t>https://twitter.com/sait__sahin</t>
  </si>
  <si>
    <t>https://twitter.com/necmirt3359</t>
  </si>
  <si>
    <t>https://twitter.com/aysbltbulut</t>
  </si>
  <si>
    <t>https://twitter.com/errufai</t>
  </si>
  <si>
    <t>https://twitter.com/ssrreett</t>
  </si>
  <si>
    <t>https://twitter.com/ahlaakife_rte</t>
  </si>
  <si>
    <t>https://twitter.com/erenali_</t>
  </si>
  <si>
    <t>https://twitter.com/aydinonsoy</t>
  </si>
  <si>
    <t>https://twitter.com/emekcicigdem</t>
  </si>
  <si>
    <t>https://twitter.com/sgozdeaslan</t>
  </si>
  <si>
    <t>https://twitter.com/bilgiguctur74</t>
  </si>
  <si>
    <t>https://twitter.com/yeniakit</t>
  </si>
  <si>
    <t>https://twitter.com/karabayramcemil</t>
  </si>
  <si>
    <t>https://twitter.com/farzetkihaley</t>
  </si>
  <si>
    <t>https://twitter.com/zeydankaralar01</t>
  </si>
  <si>
    <t>https://twitter.com/adana_bld</t>
  </si>
  <si>
    <t>https://twitter.com/cidebelediyesi</t>
  </si>
  <si>
    <t>https://twitter.com/mansuryavas06</t>
  </si>
  <si>
    <t>https://twitter.com/ankarabbld</t>
  </si>
  <si>
    <t>https://twitter.com/yavruzombie</t>
  </si>
  <si>
    <t>https://twitter.com/zetlorento</t>
  </si>
  <si>
    <t>https://twitter.com/buzfan</t>
  </si>
  <si>
    <t>https://twitter.com/iortaylifan</t>
  </si>
  <si>
    <t>https://twitter.com/deliyimkiben2rt</t>
  </si>
  <si>
    <t>https://twitter.com/ayline</t>
  </si>
  <si>
    <t>https://twitter.com/ylmzsz30</t>
  </si>
  <si>
    <t>https://twitter.com/sedef25657334</t>
  </si>
  <si>
    <t>https://twitter.com/egitmenbey</t>
  </si>
  <si>
    <t>https://twitter.com/ekinoxemlak</t>
  </si>
  <si>
    <t>https://twitter.com/emlakdergisi</t>
  </si>
  <si>
    <t>https://twitter.com/stt2525</t>
  </si>
  <si>
    <t>https://twitter.com/denizsahin002</t>
  </si>
  <si>
    <t>https://twitter.com/bkmy7</t>
  </si>
  <si>
    <t>https://twitter.com/turk2981</t>
  </si>
  <si>
    <t>https://twitter.com/1881_kuvvacimka</t>
  </si>
  <si>
    <t>https://twitter.com/pscluleburgaz</t>
  </si>
  <si>
    <t>https://twitter.com/__darklight0</t>
  </si>
  <si>
    <t>https://twitter.com/raslanbaba</t>
  </si>
  <si>
    <t>https://twitter.com/sertelkemal</t>
  </si>
  <si>
    <t>https://twitter.com/aylatuna10</t>
  </si>
  <si>
    <t>https://twitter.com/nuri_genc1</t>
  </si>
  <si>
    <t>https://twitter.com/emryardimci</t>
  </si>
  <si>
    <t>https://twitter.com/yenisafakyazari</t>
  </si>
  <si>
    <t>https://twitter.com/unsal_tk</t>
  </si>
  <si>
    <t>https://twitter.com/accmcp</t>
  </si>
  <si>
    <t>https://twitter.com/ebupadre</t>
  </si>
  <si>
    <t>https://twitter.com/kaptanevren</t>
  </si>
  <si>
    <t>https://twitter.com/damlayurr</t>
  </si>
  <si>
    <t>https://twitter.com/htcglnr</t>
  </si>
  <si>
    <t>https://twitter.com/ozguryilmaz25</t>
  </si>
  <si>
    <t>https://twitter.com/kenan86029305</t>
  </si>
  <si>
    <t>https://twitter.com/umut_tutal</t>
  </si>
  <si>
    <t>https://twitter.com/hatiicep</t>
  </si>
  <si>
    <t>https://twitter.com/ucucuyakup</t>
  </si>
  <si>
    <t>https://twitter.com/arifkoca75</t>
  </si>
  <si>
    <t>https://twitter.com/nsiaaci</t>
  </si>
  <si>
    <t>https://twitter.com/hacer_hazem</t>
  </si>
  <si>
    <t>https://twitter.com/esezaies</t>
  </si>
  <si>
    <t>https://twitter.com/bold_pilot_22</t>
  </si>
  <si>
    <t>https://twitter.com/nejbakan</t>
  </si>
  <si>
    <t>https://twitter.com/tlinkl14</t>
  </si>
  <si>
    <t>https://twitter.com/nesebiahıskalı</t>
  </si>
  <si>
    <t>https://twitter.com/yedincideniz</t>
  </si>
  <si>
    <t>https://twitter.com/z__zengin</t>
  </si>
  <si>
    <t>https://twitter.com/inonu_dogan</t>
  </si>
  <si>
    <t>https://twitter.com/mazzanti_mario</t>
  </si>
  <si>
    <t>https://twitter.com/goknurtezcan</t>
  </si>
  <si>
    <t>https://twitter.com/wunjoo1</t>
  </si>
  <si>
    <t>https://twitter.com/makmuh1976</t>
  </si>
  <si>
    <t>https://twitter.com/mucahidakinci</t>
  </si>
  <si>
    <t>https://twitter.com/isaatyapan93</t>
  </si>
  <si>
    <t>https://twitter.com/muratgener</t>
  </si>
  <si>
    <t>https://twitter.com/adiyaman15or</t>
  </si>
  <si>
    <t>https://twitter.com/uuripek10</t>
  </si>
  <si>
    <t>https://twitter.com/theerheart</t>
  </si>
  <si>
    <t>https://twitter.com/faruktsc</t>
  </si>
  <si>
    <t>https://twitter.com/a_cavlan</t>
  </si>
  <si>
    <t>https://twitter.com/huseyingungor44</t>
  </si>
  <si>
    <t>https://twitter.com/serda777</t>
  </si>
  <si>
    <t>https://twitter.com/ahraz5933</t>
  </si>
  <si>
    <t>https://twitter.com/halimetti</t>
  </si>
  <si>
    <t>https://twitter.com/reyhannurpinar</t>
  </si>
  <si>
    <t>https://twitter.com/erbay59</t>
  </si>
  <si>
    <t>https://twitter.com/alierolali4</t>
  </si>
  <si>
    <t>https://twitter.com/pz8wjqtk1ssz</t>
  </si>
  <si>
    <t>https://twitter.com/kizilelma_</t>
  </si>
  <si>
    <t>https://twitter.com/gullale65</t>
  </si>
  <si>
    <t>https://twitter.com/ersinınonu</t>
  </si>
  <si>
    <t>https://twitter.com/bugecekalsan</t>
  </si>
  <si>
    <t>https://twitter.com/grkanak80207540</t>
  </si>
  <si>
    <t>https://twitter.com/dayibey33</t>
  </si>
  <si>
    <t>https://twitter.com/wiwiwawa85</t>
  </si>
  <si>
    <t>https://twitter.com/ben01145066</t>
  </si>
  <si>
    <t>https://twitter.com/erbasgurbuz</t>
  </si>
  <si>
    <t>https://twitter.com/vatanse14797324</t>
  </si>
  <si>
    <t>https://twitter.com/yigittcetin</t>
  </si>
  <si>
    <t>https://twitter.com/trevzmez</t>
  </si>
  <si>
    <t>https://twitter.com/askimguney</t>
  </si>
  <si>
    <t>https://twitter.com/fvzgvn</t>
  </si>
  <si>
    <t>https://twitter.com/erkanzd04173683</t>
  </si>
  <si>
    <t>https://twitter.com/hurriyet</t>
  </si>
  <si>
    <t>https://twitter.com/bulentulgerr</t>
  </si>
  <si>
    <t>https://twitter.com/feronia62</t>
  </si>
  <si>
    <t>https://twitter.com/alkantln</t>
  </si>
  <si>
    <t>https://twitter.com/avcilardagundem</t>
  </si>
  <si>
    <t>https://twitter.com/avcilar_merkez</t>
  </si>
  <si>
    <t>https://twitter.com/selcuk_selvii</t>
  </si>
  <si>
    <t>https://twitter.com/mustafayks_</t>
  </si>
  <si>
    <t>https://twitter.com/hasandural258</t>
  </si>
  <si>
    <t>https://twitter.com/soylusariye</t>
  </si>
  <si>
    <t>https://twitter.com/sedat56</t>
  </si>
  <si>
    <t>https://twitter.com/mahmuree_chp</t>
  </si>
  <si>
    <t>https://twitter.com/kurukahvekokusu</t>
  </si>
  <si>
    <t>https://twitter.com/pelinbatutr</t>
  </si>
  <si>
    <t>https://twitter.com/buyukustun_tba</t>
  </si>
  <si>
    <t>https://twitter.com/hasanmerrak2</t>
  </si>
  <si>
    <t>https://twitter.com/tasalugur</t>
  </si>
  <si>
    <t>https://twitter.com/mehmetcan198</t>
  </si>
  <si>
    <t>https://twitter.com/nrykmn19</t>
  </si>
  <si>
    <t>https://twitter.com/onurseckinn34</t>
  </si>
  <si>
    <t>https://twitter.com/tiyatroynuyorum</t>
  </si>
  <si>
    <t>https://twitter.com/reyhansnn</t>
  </si>
  <si>
    <t>https://twitter.com/onursal62151</t>
  </si>
  <si>
    <t>https://twitter.com/biz10tv</t>
  </si>
  <si>
    <t>https://twitter.com/vatandelisi561</t>
  </si>
  <si>
    <t>https://twitter.com/syannkar1</t>
  </si>
  <si>
    <t>https://twitter.com/hayvakfi</t>
  </si>
  <si>
    <t>https://twitter.com/aysegulgungor15</t>
  </si>
  <si>
    <t>https://twitter.com/ebruata_</t>
  </si>
  <si>
    <t>https://twitter.com/gok_bel</t>
  </si>
  <si>
    <t>https://twitter.com/erdemgrtp</t>
  </si>
  <si>
    <t>https://twitter.com/sputnik_tr</t>
  </si>
  <si>
    <t>https://twitter.com/snky1907_</t>
  </si>
  <si>
    <t>https://twitter.com/me_likey_likey_</t>
  </si>
  <si>
    <t>https://twitter.com/marktuxan</t>
  </si>
  <si>
    <t>https://twitter.com/emelsakarya</t>
  </si>
  <si>
    <t>https://twitter.com/hasimturan1</t>
  </si>
  <si>
    <t>https://twitter.com/vedicnorm_</t>
  </si>
  <si>
    <t>https://twitter.com/gulpar52</t>
  </si>
  <si>
    <t>https://twitter.com/sevkan_guclu</t>
  </si>
  <si>
    <t>https://twitter.com/mercek59</t>
  </si>
  <si>
    <t>https://twitter.com/sluleci</t>
  </si>
  <si>
    <t>https://twitter.com/unalguner1</t>
  </si>
  <si>
    <t>https://twitter.com/bernalacin35</t>
  </si>
  <si>
    <t>https://twitter.com/hurriyeteren</t>
  </si>
  <si>
    <t>https://twitter.com/volkanozyilmaz</t>
  </si>
  <si>
    <t>https://twitter.com/epivatessp</t>
  </si>
  <si>
    <t>https://twitter.com/srpkrzm</t>
  </si>
  <si>
    <t>https://twitter.com/mka98355962</t>
  </si>
  <si>
    <t>https://twitter.com/osmanyavuzdemi2</t>
  </si>
  <si>
    <t>https://twitter.com/tvtevhid</t>
  </si>
  <si>
    <t>https://twitter.com/mutumaniaa</t>
  </si>
  <si>
    <t>https://twitter.com/cevadahmet</t>
  </si>
  <si>
    <t>https://twitter.com/pektaspektas3</t>
  </si>
  <si>
    <t>https://twitter.com/ertugrul</t>
  </si>
  <si>
    <t>https://twitter.com/tcmmvar</t>
  </si>
  <si>
    <t>https://twitter.com/bayar0561</t>
  </si>
  <si>
    <t>https://twitter.com/mm_guler</t>
  </si>
  <si>
    <t>https://twitter.com/asliercanli</t>
  </si>
  <si>
    <t>https://twitter.com/galipeminoglu</t>
  </si>
  <si>
    <t>https://twitter.com/rohen_gunerkus</t>
  </si>
  <si>
    <t>https://twitter.com/tukenmez76</t>
  </si>
  <si>
    <t>https://twitter.com/nazirekalkangur</t>
  </si>
  <si>
    <t>https://twitter.com/gesoogesso</t>
  </si>
  <si>
    <t>https://twitter.com/canersahin66</t>
  </si>
  <si>
    <t>https://twitter.com/rayansamman7</t>
  </si>
  <si>
    <t>https://twitter.com/_berkaykor</t>
  </si>
  <si>
    <t>https://twitter.com/ezgyrs</t>
  </si>
  <si>
    <t>https://twitter.com/servetgoksu</t>
  </si>
  <si>
    <t>https://twitter.com/cnn_celik</t>
  </si>
  <si>
    <t>https://twitter.com/trenchkot</t>
  </si>
  <si>
    <t>https://twitter.com/aytbsbyk</t>
  </si>
  <si>
    <t>https://twitter.com/cagrimelikoglu</t>
  </si>
  <si>
    <t>https://twitter.com/basakyildirim_</t>
  </si>
  <si>
    <t>https://twitter.com/nihatipoglu</t>
  </si>
  <si>
    <t>https://twitter.com/p24punto24</t>
  </si>
  <si>
    <t>https://twitter.com/brahimgkts</t>
  </si>
  <si>
    <t>https://twitter.com/elburuini1</t>
  </si>
  <si>
    <t>https://twitter.com/lazyildiz34</t>
  </si>
  <si>
    <t>https://twitter.com/ecdadiosmanli25</t>
  </si>
  <si>
    <t>https://twitter.com/umutmurare</t>
  </si>
  <si>
    <t>https://twitter.com/cekumoff</t>
  </si>
  <si>
    <t>https://twitter.com/cuneytozdemir</t>
  </si>
  <si>
    <t>https://twitter.com/yemrekoklu</t>
  </si>
  <si>
    <t>https://twitter.com/saadeta98727817</t>
  </si>
  <si>
    <t>https://twitter.com/gksumetin</t>
  </si>
  <si>
    <t>https://twitter.com/kuliskusu</t>
  </si>
  <si>
    <t>https://twitter.com/eyt_48</t>
  </si>
  <si>
    <t>https://twitter.com/anegatifa</t>
  </si>
  <si>
    <t>https://twitter.com/13522014mami</t>
  </si>
  <si>
    <t>https://twitter.com/krkt1216</t>
  </si>
  <si>
    <t>https://twitter.com/seherbeyazt</t>
  </si>
  <si>
    <t>https://twitter.com/orhanaydin6</t>
  </si>
  <si>
    <t>https://twitter.com/evreka77</t>
  </si>
  <si>
    <t>https://twitter.com/melekonuronur</t>
  </si>
  <si>
    <t>https://twitter.com/bekiservet</t>
  </si>
  <si>
    <t>https://twitter.com/alev_rheyma</t>
  </si>
  <si>
    <t>https://twitter.com/beitanmk</t>
  </si>
  <si>
    <t>https://twitter.com/meryemce53</t>
  </si>
  <si>
    <t>https://twitter.com/tekhedefs</t>
  </si>
  <si>
    <t>https://twitter.com/dumanilknur</t>
  </si>
  <si>
    <t>https://twitter.com/saloturka</t>
  </si>
  <si>
    <t>https://twitter.com/haticekiriss</t>
  </si>
  <si>
    <t>https://twitter.com/tamamsatamammm</t>
  </si>
  <si>
    <t>https://twitter.com/mehmetaliturh10</t>
  </si>
  <si>
    <t>https://twitter.com/akadirkaraduman</t>
  </si>
  <si>
    <t>https://twitter.com/albatroscu</t>
  </si>
  <si>
    <t>https://twitter.com/metinsonalp</t>
  </si>
  <si>
    <t>https://twitter.com/taliptuncer1</t>
  </si>
  <si>
    <t>https://twitter.com/alafektenade</t>
  </si>
  <si>
    <t>https://twitter.com/kararhaber</t>
  </si>
  <si>
    <t>https://twitter.com/secilbaydas</t>
  </si>
  <si>
    <t>https://twitter.com/basitbirplan</t>
  </si>
  <si>
    <t>https://twitter.com/0whatthehell</t>
  </si>
  <si>
    <t>https://twitter.com/uluc_kaptan</t>
  </si>
  <si>
    <t>https://twitter.com/38_sadecenur</t>
  </si>
  <si>
    <t>https://twitter.com/5_alfat</t>
  </si>
  <si>
    <t>https://twitter.com/nese94_1905</t>
  </si>
  <si>
    <t>https://twitter.com/fatihtezcan</t>
  </si>
  <si>
    <t>https://twitter.com/buserelax</t>
  </si>
  <si>
    <t>https://twitter.com/kocak_refik</t>
  </si>
  <si>
    <t>https://twitter.com/elif7075</t>
  </si>
  <si>
    <t>https://twitter.com/erenmhrbn</t>
  </si>
  <si>
    <t>https://twitter.com/meltemurtezaog1</t>
  </si>
  <si>
    <t>https://twitter.com/kbracolakk</t>
  </si>
  <si>
    <t>https://twitter.com/sinoplevent</t>
  </si>
  <si>
    <t>https://twitter.com/senjorjlu</t>
  </si>
  <si>
    <t>https://twitter.com/ilkayaltinay</t>
  </si>
  <si>
    <t>https://twitter.com/karahanask</t>
  </si>
  <si>
    <t>https://twitter.com/sssdddp</t>
  </si>
  <si>
    <t>https://twitter.com/ham__zal</t>
  </si>
  <si>
    <t>https://twitter.com/namutedeyyin</t>
  </si>
  <si>
    <t>https://twitter.com/fuatoktay</t>
  </si>
  <si>
    <t>https://twitter.com/makbulyilmaz</t>
  </si>
  <si>
    <t>https://twitter.com/oguzpechenek</t>
  </si>
  <si>
    <t>https://twitter.com/yasinrem</t>
  </si>
  <si>
    <t>https://twitter.com/rahimgunes</t>
  </si>
  <si>
    <t>https://twitter.com/ckonusmalar</t>
  </si>
  <si>
    <t>https://twitter.com/osmankaya07</t>
  </si>
  <si>
    <t>https://twitter.com/ceydaabilgee</t>
  </si>
  <si>
    <t>https://twitter.com/ftaylangs_1905</t>
  </si>
  <si>
    <t>https://twitter.com/suayipsikloped</t>
  </si>
  <si>
    <t>https://twitter.com/aksuberfinn</t>
  </si>
  <si>
    <t>https://twitter.com/ak1asya</t>
  </si>
  <si>
    <t>https://twitter.com/kvlcm_capulcu</t>
  </si>
  <si>
    <t>https://twitter.com/cnsu9191</t>
  </si>
  <si>
    <t>https://twitter.com/fatmaka68968106</t>
  </si>
  <si>
    <t>https://twitter.com/demir_derya</t>
  </si>
  <si>
    <t>https://twitter.com/drercardio</t>
  </si>
  <si>
    <t>https://twitter.com/mustafaalit</t>
  </si>
  <si>
    <t>https://twitter.com/kanatliaysin</t>
  </si>
  <si>
    <t>https://twitter.com/cemko09cem</t>
  </si>
  <si>
    <t>https://twitter.com/egeninsesi</t>
  </si>
  <si>
    <t>https://twitter.com/ozkan_dalgic</t>
  </si>
  <si>
    <t>https://twitter.com/cengizkhk672</t>
  </si>
  <si>
    <t>https://twitter.com/erk_yasin</t>
  </si>
  <si>
    <t>https://twitter.com/cakma_perfect</t>
  </si>
  <si>
    <t>https://twitter.com/unver_43</t>
  </si>
  <si>
    <t>https://twitter.com/aydemirferudun</t>
  </si>
  <si>
    <t>https://twitter.com/pappaamerikano</t>
  </si>
  <si>
    <t>https://twitter.com/davyjon53625012</t>
  </si>
  <si>
    <t>https://twitter.com/sistemsakz</t>
  </si>
  <si>
    <t>https://twitter.com/beratya38445488</t>
  </si>
  <si>
    <t>https://twitter.com/psg_inside</t>
  </si>
  <si>
    <t>https://twitter.com/halilsoyletmez</t>
  </si>
  <si>
    <t>https://twitter.com/gayserili16</t>
  </si>
  <si>
    <t>https://twitter.com/deryaalbayrak35</t>
  </si>
  <si>
    <t>https://twitter.com/ıkucukdemir</t>
  </si>
  <si>
    <t>https://twitter.com/orumluu2</t>
  </si>
  <si>
    <t>https://twitter.com/fatih_2515</t>
  </si>
  <si>
    <t>https://twitter.com/depremtahmini</t>
  </si>
  <si>
    <t>https://twitter.com/nilgnbasak1</t>
  </si>
  <si>
    <t>https://twitter.com/canankurt79</t>
  </si>
  <si>
    <t>https://twitter.com/ferhandemir25</t>
  </si>
  <si>
    <t>https://twitter.com/eytkenaneyt</t>
  </si>
  <si>
    <t>https://twitter.com/halifeosmanli1</t>
  </si>
  <si>
    <t>https://twitter.com/dnz_ce</t>
  </si>
  <si>
    <t>https://twitter.com/gldnylmz1_51</t>
  </si>
  <si>
    <t>https://twitter.com/afadesenyurt</t>
  </si>
  <si>
    <t>https://twitter.com/ahmetkaan79</t>
  </si>
  <si>
    <t>https://twitter.com/necmi92759582</t>
  </si>
  <si>
    <t>https://twitter.com/ulugnalan</t>
  </si>
  <si>
    <t>https://twitter.com/m_cemilkilic</t>
  </si>
  <si>
    <t>https://twitter.com/suheyla91737059</t>
  </si>
  <si>
    <t>https://twitter.com/foruc6</t>
  </si>
  <si>
    <t>https://twitter.com/bilemedim1023</t>
  </si>
  <si>
    <t>https://twitter.com/vuralkulak</t>
  </si>
  <si>
    <t>https://twitter.com/halilah39878907</t>
  </si>
  <si>
    <t>https://twitter.com/caferozilhan</t>
  </si>
  <si>
    <t>https://twitter.com/yasin__rte</t>
  </si>
  <si>
    <t>https://twitter.com/gulsen_ulker</t>
  </si>
  <si>
    <t>https://twitter.com/washingtonzort</t>
  </si>
  <si>
    <t>https://twitter.com/yavuzkocacık</t>
  </si>
  <si>
    <t>https://twitter.com/drkerem</t>
  </si>
  <si>
    <t>https://twitter.com/sevgi44756431</t>
  </si>
  <si>
    <t>https://twitter.com/vahide1333</t>
  </si>
  <si>
    <t>https://twitter.com/_hadis_</t>
  </si>
  <si>
    <t>https://twitter.com/zennurecakmak1</t>
  </si>
  <si>
    <t>https://twitter.com/murat018</t>
  </si>
  <si>
    <t>https://twitter.com/yeniasircomtr</t>
  </si>
  <si>
    <t>https://twitter.com/leventuzumcu</t>
  </si>
  <si>
    <t>https://twitter.com/mehmettitiz</t>
  </si>
  <si>
    <t>https://twitter.com/kucukkay</t>
  </si>
  <si>
    <t>https://twitter.com/hulya_ylmz2509</t>
  </si>
  <si>
    <t>https://twitter.com/kabak_galip</t>
  </si>
  <si>
    <t>https://twitter.com/kemalistpars</t>
  </si>
  <si>
    <t>https://twitter.com/emreıslek</t>
  </si>
  <si>
    <t>https://twitter.com/kumtemir_ahmet</t>
  </si>
  <si>
    <t>https://twitter.com/okantroy</t>
  </si>
  <si>
    <t>https://twitter.com/hpinarcik</t>
  </si>
  <si>
    <t>https://twitter.com/sinanksr</t>
  </si>
  <si>
    <t>https://twitter.com/mbesirsahin4</t>
  </si>
  <si>
    <t>https://twitter.com/ozanaydin0732</t>
  </si>
  <si>
    <t>https://twitter.com/tonymontana652</t>
  </si>
  <si>
    <t>https://twitter.com/fthbarlin</t>
  </si>
  <si>
    <t>https://twitter.com/nihalhatun</t>
  </si>
  <si>
    <t>https://twitter.com/dilaayturk</t>
  </si>
  <si>
    <t>https://twitter.com/sevgidinimiz</t>
  </si>
  <si>
    <t>https://twitter.com/minik89903151</t>
  </si>
  <si>
    <t>https://twitter.com/asiyekolcakhdp</t>
  </si>
  <si>
    <t>https://twitter.com/kalsarikannit_</t>
  </si>
  <si>
    <t>https://twitter.com/yusuf_ca</t>
  </si>
  <si>
    <t>https://twitter.com/enissisik</t>
  </si>
  <si>
    <t>https://twitter.com/akngegin</t>
  </si>
  <si>
    <t>https://twitter.com/omerfaruqd2</t>
  </si>
  <si>
    <t>https://twitter.com/krbck__</t>
  </si>
  <si>
    <t>https://twitter.com/bilal7289</t>
  </si>
  <si>
    <t>https://twitter.com/a3655499</t>
  </si>
  <si>
    <t>https://twitter.com/osmandnz7278</t>
  </si>
  <si>
    <t>https://twitter.com/ay55078827</t>
  </si>
  <si>
    <t>https://twitter.com/hazaristanbul</t>
  </si>
  <si>
    <t>https://twitter.com/ertan080808</t>
  </si>
  <si>
    <t>https://twitter.com/musdyyy</t>
  </si>
  <si>
    <t>https://twitter.com/sonicbubbleboom</t>
  </si>
  <si>
    <t>https://twitter.com/antiiseptik</t>
  </si>
  <si>
    <t>https://twitter.com/destnymka10</t>
  </si>
  <si>
    <t>https://twitter.com/petekozt</t>
  </si>
  <si>
    <t>https://twitter.com/ademkurt1903</t>
  </si>
  <si>
    <t>https://twitter.com/caglaaydoner</t>
  </si>
  <si>
    <t>https://twitter.com/fatmapalaz8</t>
  </si>
  <si>
    <t>https://twitter.com/biboyalikusum</t>
  </si>
  <si>
    <t>https://twitter.com/gecedusu</t>
  </si>
  <si>
    <t>https://twitter.com/bınciri</t>
  </si>
  <si>
    <t>https://twitter.com/fultansatih</t>
  </si>
  <si>
    <t>https://twitter.com/byscrabble</t>
  </si>
  <si>
    <t>https://twitter.com/mars3430447265</t>
  </si>
  <si>
    <t>https://twitter.com/tripmccoy</t>
  </si>
  <si>
    <t>https://twitter.com/mblentkafadar</t>
  </si>
  <si>
    <t>https://twitter.com/sumeiyye</t>
  </si>
  <si>
    <t>https://twitter.com/feneravrasya</t>
  </si>
  <si>
    <t>https://twitter.com/kubrapc</t>
  </si>
  <si>
    <t>https://twitter.com/mgulluoglu</t>
  </si>
  <si>
    <t>https://twitter.com/tbozkurthoca</t>
  </si>
  <si>
    <t>https://twitter.com/aydınakıncı1903</t>
  </si>
  <si>
    <t>https://twitter.com/elfzynpchndmr</t>
  </si>
  <si>
    <t>https://twitter.com/cloudpoint1</t>
  </si>
  <si>
    <t>https://twitter.com/deliyimkiben3rt</t>
  </si>
  <si>
    <t>https://twitter.com/hulyaogulcan</t>
  </si>
  <si>
    <t>https://twitter.com/ramazan32150991</t>
  </si>
  <si>
    <t>https://twitter.com/gayetmutevazi</t>
  </si>
  <si>
    <t>https://twitter.com/ısılker</t>
  </si>
  <si>
    <t>https://twitter.com/siyahmetal</t>
  </si>
  <si>
    <t>https://twitter.com/karasarzeybegi</t>
  </si>
  <si>
    <t>https://twitter.com/kadirbac2</t>
  </si>
  <si>
    <t>https://twitter.com/sevimsoylu12</t>
  </si>
  <si>
    <t>https://twitter.com/mustfsnmz</t>
  </si>
  <si>
    <t>https://twitter.com/avantmen33</t>
  </si>
  <si>
    <t>https://twitter.com/busra_rt_</t>
  </si>
  <si>
    <t>https://twitter.com/cayirmeral1r</t>
  </si>
  <si>
    <t>https://twitter.com/cinarrozan</t>
  </si>
  <si>
    <t>https://twitter.com/murattieniste</t>
  </si>
  <si>
    <t>https://twitter.com/ataturkcu_laik</t>
  </si>
  <si>
    <t>https://twitter.com/evladl_osmanll</t>
  </si>
  <si>
    <t>https://twitter.com/abdulla92982608</t>
  </si>
  <si>
    <t>https://twitter.com/erhankacay</t>
  </si>
  <si>
    <t>https://twitter.com/mebpersonelcom</t>
  </si>
  <si>
    <t>https://twitter.com/darkelia_</t>
  </si>
  <si>
    <t>https://twitter.com/omerguler_60</t>
  </si>
  <si>
    <t>https://twitter.com/_a_akbay_</t>
  </si>
  <si>
    <t>https://twitter.com/yildarado</t>
  </si>
  <si>
    <t>https://twitter.com/4ceker</t>
  </si>
  <si>
    <t>https://twitter.com/guneysimsek35</t>
  </si>
  <si>
    <t>https://twitter.com/23hgrksl</t>
  </si>
  <si>
    <t>https://twitter.com/istanbull0069</t>
  </si>
  <si>
    <t>https://twitter.com/nacitaban</t>
  </si>
  <si>
    <t>https://twitter.com/huseyingokce_28</t>
  </si>
  <si>
    <t>https://twitter.com/ba3dcyl8yze1fgr</t>
  </si>
  <si>
    <t>https://twitter.com/bektasplaton</t>
  </si>
  <si>
    <t>https://twitter.com/melis___c</t>
  </si>
  <si>
    <t>https://twitter.com/fidemce</t>
  </si>
  <si>
    <t>https://twitter.com/birveremli</t>
  </si>
  <si>
    <t>https://twitter.com/s_byrkc</t>
  </si>
  <si>
    <t>https://twitter.com/_yko__</t>
  </si>
  <si>
    <t>https://twitter.com/ekmekveguldpg</t>
  </si>
  <si>
    <t>https://twitter.com/praetorian_61</t>
  </si>
  <si>
    <t>https://twitter.com/sevimozaydin</t>
  </si>
  <si>
    <t>https://twitter.com/marloooonn</t>
  </si>
  <si>
    <t>https://twitter.com/hepmuhalif3</t>
  </si>
  <si>
    <t>https://twitter.com/uzer_</t>
  </si>
  <si>
    <t>https://twitter.com/dilay60511638</t>
  </si>
  <si>
    <t>https://twitter.com/akyolreal</t>
  </si>
  <si>
    <t>https://twitter.com/ozler_gulcan</t>
  </si>
  <si>
    <t>https://twitter.com/cematakanoguz</t>
  </si>
  <si>
    <t>https://twitter.com/xoceanmanx</t>
  </si>
  <si>
    <t>https://twitter.com/ozlemcimenozer</t>
  </si>
  <si>
    <t>https://twitter.com/andrologistik</t>
  </si>
  <si>
    <t>https://twitter.com/djsln81</t>
  </si>
  <si>
    <t>https://twitter.com/kemalefe2010</t>
  </si>
  <si>
    <t>https://twitter.com/yamanmusa46</t>
  </si>
  <si>
    <t>https://twitter.com/cetusaa</t>
  </si>
  <si>
    <t>https://twitter.com/harunkilic52</t>
  </si>
  <si>
    <t>https://twitter.com/mert_s_</t>
  </si>
  <si>
    <t>https://twitter.com/bzkrthly</t>
  </si>
  <si>
    <t>https://twitter.com/tr_cayci</t>
  </si>
  <si>
    <t>https://twitter.com/yirmidorttv</t>
  </si>
  <si>
    <t>https://twitter.com/kmldmrtr</t>
  </si>
  <si>
    <t>https://twitter.com/seyfilim1</t>
  </si>
  <si>
    <t>https://twitter.com/fatmakayaalp651</t>
  </si>
  <si>
    <t>https://twitter.com/elisaakcay</t>
  </si>
  <si>
    <t>https://twitter.com/ekara_official</t>
  </si>
  <si>
    <t>https://twitter.com/1furkanhmmt</t>
  </si>
  <si>
    <t>https://twitter.com/sedence_</t>
  </si>
  <si>
    <t>https://twitter.com/degiseniyok</t>
  </si>
  <si>
    <t>https://twitter.com/ertugrulfilizay</t>
  </si>
  <si>
    <t>https://twitter.com/forumpolitika</t>
  </si>
  <si>
    <t>https://twitter.com/bordomamavits</t>
  </si>
  <si>
    <t>https://twitter.com/kamurantoktanis</t>
  </si>
  <si>
    <t>https://twitter.com/brcntt</t>
  </si>
  <si>
    <t>https://twitter.com/sinan_erkal</t>
  </si>
  <si>
    <t>https://twitter.com/dnz_sen</t>
  </si>
  <si>
    <t>https://twitter.com/motyeast</t>
  </si>
  <si>
    <t>https://twitter.com/sahin695</t>
  </si>
  <si>
    <t>https://twitter.com/nomad_ebr</t>
  </si>
  <si>
    <t>https://twitter.com/hayatdevrım</t>
  </si>
  <si>
    <t>https://twitter.com/maliyekonomi</t>
  </si>
  <si>
    <t>https://twitter.com/bergutay_kzlkya</t>
  </si>
  <si>
    <t>https://twitter.com/gldestan4</t>
  </si>
  <si>
    <t>https://twitter.com/linayildizz</t>
  </si>
  <si>
    <t>https://twitter.com/marineblauuz</t>
  </si>
  <si>
    <t>https://twitter.com/son__depremler</t>
  </si>
  <si>
    <t>https://twitter.com/iinizde11187165</t>
  </si>
  <si>
    <t>https://twitter.com/nazlidediki</t>
  </si>
  <si>
    <t>https://twitter.com/bekirazra</t>
  </si>
  <si>
    <t>https://twitter.com/kosedagzeki</t>
  </si>
  <si>
    <t>https://twitter.com/bluelab55057547</t>
  </si>
  <si>
    <t>https://twitter.com/mehmetcelik150</t>
  </si>
  <si>
    <t>https://twitter.com/samiakn22027105</t>
  </si>
  <si>
    <t>https://twitter.com/kadriyeoztunal</t>
  </si>
  <si>
    <t>https://twitter.com/abdulsamed1989</t>
  </si>
  <si>
    <t>https://twitter.com/neslihankrdmr26</t>
  </si>
  <si>
    <t>https://twitter.com/hakanen24367149</t>
  </si>
  <si>
    <t>https://twitter.com/1333masa</t>
  </si>
  <si>
    <t>https://twitter.com/7_resit</t>
  </si>
  <si>
    <t>https://twitter.com/nalihakan</t>
  </si>
  <si>
    <t>https://twitter.com/paranoidpeople3</t>
  </si>
  <si>
    <t>https://twitter.com/blnturker</t>
  </si>
  <si>
    <t>https://twitter.com/sabrsever</t>
  </si>
  <si>
    <t>https://twitter.com/helvac67murat</t>
  </si>
  <si>
    <t>https://twitter.com/potemkhine</t>
  </si>
  <si>
    <t>https://twitter.com/kelmezer</t>
  </si>
  <si>
    <t>https://twitter.com/emd029</t>
  </si>
  <si>
    <t>https://twitter.com/nilguntuncerr</t>
  </si>
  <si>
    <t>https://twitter.com/thisisveraa</t>
  </si>
  <si>
    <t>https://twitter.com/bakannce1</t>
  </si>
  <si>
    <t>https://twitter.com/ahan38870763</t>
  </si>
  <si>
    <t>https://twitter.com/betulilhan</t>
  </si>
  <si>
    <t>https://twitter.com/krandoa50927274</t>
  </si>
  <si>
    <t>https://twitter.com/ekremerayarda</t>
  </si>
  <si>
    <t>https://twitter.com/dpgenelbaskani</t>
  </si>
  <si>
    <t>https://twitter.com/orhangozelle</t>
  </si>
  <si>
    <t>https://twitter.com/nadjafiliz</t>
  </si>
  <si>
    <t>https://twitter.com/burakoksuz</t>
  </si>
  <si>
    <t>https://twitter.com/gltengrbz4</t>
  </si>
  <si>
    <t>https://twitter.com/saygun75</t>
  </si>
  <si>
    <t>https://twitter.com/antifinans</t>
  </si>
  <si>
    <t>https://twitter.com/sesenene</t>
  </si>
  <si>
    <t>https://twitter.com/zafer84</t>
  </si>
  <si>
    <t>https://twitter.com/habercomsosyal</t>
  </si>
  <si>
    <t>https://twitter.com/ephesusefe35</t>
  </si>
  <si>
    <t>https://twitter.com/kurtu04</t>
  </si>
  <si>
    <t>https://twitter.com/aketen1</t>
  </si>
  <si>
    <t>https://twitter.com/bahri_kaptan</t>
  </si>
  <si>
    <t>https://twitter.com/aolcayto</t>
  </si>
  <si>
    <t>https://twitter.com/karabay_gulay</t>
  </si>
  <si>
    <t>https://twitter.com/eminekaldirim</t>
  </si>
  <si>
    <t>https://twitter.com/hnmeda</t>
  </si>
  <si>
    <t>https://twitter.com/zeynepeksi64</t>
  </si>
  <si>
    <t>https://twitter.com/kekce_emin</t>
  </si>
  <si>
    <t>https://twitter.com/konyaparsanali</t>
  </si>
  <si>
    <t>https://twitter.com/ozgursiir</t>
  </si>
  <si>
    <t>https://twitter.com/ahmet_ahmedoglu</t>
  </si>
  <si>
    <t>https://twitter.com/metinguner46</t>
  </si>
  <si>
    <t>https://twitter.com/didemaydemir1</t>
  </si>
  <si>
    <t>https://twitter.com/eneseaytas</t>
  </si>
  <si>
    <t>https://twitter.com/tolgatek1n</t>
  </si>
  <si>
    <t>https://twitter.com/nevsinmengu</t>
  </si>
  <si>
    <t>https://twitter.com/sino_dinoo</t>
  </si>
  <si>
    <t>https://twitter.com/sinnerdarwish</t>
  </si>
  <si>
    <t>https://twitter.com/razentak</t>
  </si>
  <si>
    <t>https://twitter.com/nslhnnats</t>
  </si>
  <si>
    <t>https://twitter.com/demirturk1940</t>
  </si>
  <si>
    <t>https://twitter.com/avokado200</t>
  </si>
  <si>
    <t>https://twitter.com/apan12264405</t>
  </si>
  <si>
    <t>https://twitter.com/kodparcasi</t>
  </si>
  <si>
    <t>https://twitter.com/mesut_karaaytu</t>
  </si>
  <si>
    <t>https://twitter.com/imuratramizoglu</t>
  </si>
  <si>
    <t>https://twitter.com/tcbuyuksehir</t>
  </si>
  <si>
    <t>https://twitter.com/berna_sayan</t>
  </si>
  <si>
    <t>https://twitter.com/emrekayr6</t>
  </si>
  <si>
    <t>https://twitter.com/b_mujdenur</t>
  </si>
  <si>
    <t>https://twitter.com/_delicesine__</t>
  </si>
  <si>
    <t>https://twitter.com/hlya13258265</t>
  </si>
  <si>
    <t>https://twitter.com/mayaayse1</t>
  </si>
  <si>
    <t>https://twitter.com/risaleterapisi</t>
  </si>
  <si>
    <t>https://twitter.com/beratcakir2012</t>
  </si>
  <si>
    <t>https://twitter.com/eyt_ts</t>
  </si>
  <si>
    <t>https://twitter.com/kabikavseyn</t>
  </si>
  <si>
    <t>https://twitter.com/medyaadami</t>
  </si>
  <si>
    <t>https://twitter.com/kamilari</t>
  </si>
  <si>
    <t>https://twitter.com/dertlikarinca41</t>
  </si>
  <si>
    <t>https://twitter.com/selahattinbal17</t>
  </si>
  <si>
    <t>https://twitter.com/cahidekonca</t>
  </si>
  <si>
    <t>https://twitter.com/fehmiersan</t>
  </si>
  <si>
    <t>https://twitter.com/rayifoglu</t>
  </si>
  <si>
    <t>https://twitter.com/kalemdar</t>
  </si>
  <si>
    <t>https://twitter.com/ahmetay_</t>
  </si>
  <si>
    <t>https://twitter.com/enol45685162</t>
  </si>
  <si>
    <t>https://twitter.com/ivedihabercom</t>
  </si>
  <si>
    <t>https://twitter.com/olcul18327800</t>
  </si>
  <si>
    <t>https://twitter.com/halildisli95</t>
  </si>
  <si>
    <t>https://twitter.com/nurtenkarademi2</t>
  </si>
  <si>
    <t>https://twitter.com/say_cem</t>
  </si>
  <si>
    <t>https://twitter.com/trbeyi01</t>
  </si>
  <si>
    <t>https://twitter.com/delilertag</t>
  </si>
  <si>
    <t>https://twitter.com/dilekdy</t>
  </si>
  <si>
    <t>https://twitter.com/eminezade</t>
  </si>
  <si>
    <t>https://twitter.com/lp27177663</t>
  </si>
  <si>
    <t>https://twitter.com/_59tr</t>
  </si>
  <si>
    <t>https://twitter.com/esriiko</t>
  </si>
  <si>
    <t>https://twitter.com/dolumetrobus</t>
  </si>
  <si>
    <t>https://twitter.com/kerimakkis</t>
  </si>
  <si>
    <t>https://twitter.com/dekorasyonx</t>
  </si>
  <si>
    <t>https://twitter.com/hikmetceyhan21</t>
  </si>
  <si>
    <t>https://twitter.com/glinkksal1</t>
  </si>
  <si>
    <t>https://twitter.com/emircankaptan99</t>
  </si>
  <si>
    <t>https://twitter.com/sevgisahin85</t>
  </si>
  <si>
    <t>https://twitter.com/muslumeg1</t>
  </si>
  <si>
    <t>https://twitter.com/aduman1968</t>
  </si>
  <si>
    <t>https://twitter.com/ilay_aksoy</t>
  </si>
  <si>
    <t>https://twitter.com/butuner_ozgur</t>
  </si>
  <si>
    <t>https://twitter.com/nuriengin55</t>
  </si>
  <si>
    <t>https://twitter.com/hesap19698842</t>
  </si>
  <si>
    <t>https://twitter.com/lmaz_gulgun</t>
  </si>
  <si>
    <t>https://twitter.com/oi0025</t>
  </si>
  <si>
    <t>https://twitter.com/gercekgundem</t>
  </si>
  <si>
    <t>https://twitter.com/ulasguler</t>
  </si>
  <si>
    <t>https://twitter.com/fatmagne1841</t>
  </si>
  <si>
    <t>https://twitter.com/_akgercekler</t>
  </si>
  <si>
    <t>https://twitter.com/hkranl</t>
  </si>
  <si>
    <t>https://twitter.com/sevincaydin1995</t>
  </si>
  <si>
    <t>https://twitter.com/bediiercantekin</t>
  </si>
  <si>
    <t>https://twitter.com/black64348287</t>
  </si>
  <si>
    <t>https://twitter.com/cansuyum_k</t>
  </si>
  <si>
    <t>https://twitter.com/nezih86094021</t>
  </si>
  <si>
    <t>https://twitter.com/leptirss</t>
  </si>
  <si>
    <t>https://twitter.com/gurbuzhusmen</t>
  </si>
  <si>
    <t>https://twitter.com/sufleecik</t>
  </si>
  <si>
    <t>https://twitter.com/un_unsal</t>
  </si>
  <si>
    <t>https://twitter.com/akutayselami</t>
  </si>
  <si>
    <t>https://twitter.com/rt_karagoz</t>
  </si>
  <si>
    <t>https://twitter.com/unlu_nazmiye</t>
  </si>
  <si>
    <t>https://twitter.com/sadıozdemır</t>
  </si>
  <si>
    <t>https://twitter.com/kemalse93278913</t>
  </si>
  <si>
    <t>https://twitter.com/okancanligil</t>
  </si>
  <si>
    <t>https://twitter.com/metingu13013588</t>
  </si>
  <si>
    <t>https://twitter.com/rachidamalak41</t>
  </si>
  <si>
    <t>https://twitter.com/baskent1525</t>
  </si>
  <si>
    <t>https://twitter.com/phosphenesm</t>
  </si>
  <si>
    <t>https://twitter.com/7_akir</t>
  </si>
  <si>
    <t>https://twitter.com/sayarbilgi01</t>
  </si>
  <si>
    <t>https://twitter.com/terket_ist</t>
  </si>
  <si>
    <t>https://twitter.com/3asliyehukuk</t>
  </si>
  <si>
    <t>https://twitter.com/parolanuh</t>
  </si>
  <si>
    <t>https://twitter.com/gazetegunboyu</t>
  </si>
  <si>
    <t>https://twitter.com/qorkew</t>
  </si>
  <si>
    <t>https://twitter.com/filizyalnkaya4</t>
  </si>
  <si>
    <t>https://twitter.com/ie_korkmaz</t>
  </si>
  <si>
    <t>https://twitter.com/onur38589297</t>
  </si>
  <si>
    <t>https://twitter.com/huseyinuctepe</t>
  </si>
  <si>
    <t>https://twitter.com/orhan54hendek</t>
  </si>
  <si>
    <t>https://twitter.com/alim_unsal</t>
  </si>
  <si>
    <t>https://twitter.com/pervinsomer</t>
  </si>
  <si>
    <t>https://twitter.com/cansaricoban</t>
  </si>
  <si>
    <t>https://twitter.com/nisaayss</t>
  </si>
  <si>
    <t>https://twitter.com/adiltopuz</t>
  </si>
  <si>
    <t>https://twitter.com/mehmet_d3</t>
  </si>
  <si>
    <t>https://twitter.com/ysfaydmr</t>
  </si>
  <si>
    <t>https://twitter.com/veysibicer</t>
  </si>
  <si>
    <t>https://twitter.com/polatef64170971</t>
  </si>
  <si>
    <t>https://twitter.com/aksubora</t>
  </si>
  <si>
    <t>https://twitter.com/linamustii</t>
  </si>
  <si>
    <t>https://twitter.com/gkmnbs</t>
  </si>
  <si>
    <t>https://twitter.com/akaberuhu2</t>
  </si>
  <si>
    <t>https://twitter.com/gokcenayperi</t>
  </si>
  <si>
    <t>https://twitter.com/cavitay</t>
  </si>
  <si>
    <t>https://twitter.com/e_ulukaya1907</t>
  </si>
  <si>
    <t>https://twitter.com/avcilarhabermer</t>
  </si>
  <si>
    <t>https://twitter.com/denizaltunays</t>
  </si>
  <si>
    <t>https://twitter.com/kristalsabah</t>
  </si>
  <si>
    <t>https://twitter.com/cupcucuk</t>
  </si>
  <si>
    <t>https://twitter.com/aynurozturks</t>
  </si>
  <si>
    <t>https://twitter.com/albina_46_19y</t>
  </si>
  <si>
    <t>https://twitter.com/delizekali_x</t>
  </si>
  <si>
    <t>https://twitter.com/humpheryvanwe</t>
  </si>
  <si>
    <t>https://twitter.com/smeydan</t>
  </si>
  <si>
    <t>https://twitter.com/ksoslff</t>
  </si>
  <si>
    <t>https://twitter.com/ekahifa</t>
  </si>
  <si>
    <t>https://twitter.com/ichbinbori</t>
  </si>
  <si>
    <t>https://twitter.com/vatan5151</t>
  </si>
  <si>
    <t>https://twitter.com/dsyvx</t>
  </si>
  <si>
    <t>https://twitter.com/kasif0781</t>
  </si>
  <si>
    <t>https://twitter.com/rgbdertli</t>
  </si>
  <si>
    <t>https://twitter.com/ceydabirsu</t>
  </si>
  <si>
    <t>https://twitter.com/ylmaznacizyol</t>
  </si>
  <si>
    <t>https://twitter.com/elaldisakine</t>
  </si>
  <si>
    <t>https://twitter.com/bahtiyarmuhacir</t>
  </si>
  <si>
    <t>https://twitter.com/arzuhan81_38</t>
  </si>
  <si>
    <t>https://twitter.com/okunduugibi</t>
  </si>
  <si>
    <t>https://twitter.com/ahmeth03</t>
  </si>
  <si>
    <t>https://twitter.com/s_nci</t>
  </si>
  <si>
    <t>https://twitter.com/muratkartal1806</t>
  </si>
  <si>
    <t>https://twitter.com/mkozturk</t>
  </si>
  <si>
    <t>https://twitter.com/negatifsephiye</t>
  </si>
  <si>
    <t>https://twitter.com/tomrishan4</t>
  </si>
  <si>
    <t>https://twitter.com/helalmermi</t>
  </si>
  <si>
    <t>https://twitter.com/mehmet3aslan</t>
  </si>
  <si>
    <t>https://twitter.com/mujde_isil</t>
  </si>
  <si>
    <t>https://twitter.com/karamandan_com</t>
  </si>
  <si>
    <t>https://twitter.com/umittseeen</t>
  </si>
  <si>
    <t>https://twitter.com/savasunludogan</t>
  </si>
  <si>
    <t>https://twitter.com/seckinerim</t>
  </si>
  <si>
    <t>https://twitter.com/antepsonnokta</t>
  </si>
  <si>
    <t>https://twitter.com/tatamzl</t>
  </si>
  <si>
    <t>https://twitter.com/rtseyirci</t>
  </si>
  <si>
    <t>https://twitter.com/samta85589888</t>
  </si>
  <si>
    <t>https://twitter.com/fausdust</t>
  </si>
  <si>
    <t>https://twitter.com/eisnnsie</t>
  </si>
  <si>
    <t>https://twitter.com/ata_ca</t>
  </si>
  <si>
    <t>https://twitter.com/hcokorekler</t>
  </si>
  <si>
    <t>https://twitter.com/afadbaskanlik</t>
  </si>
  <si>
    <t>https://twitter.com/onrsy</t>
  </si>
  <si>
    <t>https://twitter.com/gultekin209</t>
  </si>
  <si>
    <t>https://twitter.com/sleyman46097732</t>
  </si>
  <si>
    <t>https://twitter.com/hencerisen</t>
  </si>
  <si>
    <t>https://twitter.com/erdcankaya</t>
  </si>
  <si>
    <t>https://twitter.com/basgan</t>
  </si>
  <si>
    <t>https://twitter.com/sairim_1_1</t>
  </si>
  <si>
    <t>https://twitter.com/suratsiz8</t>
  </si>
  <si>
    <t>https://twitter.com/muallayldz6</t>
  </si>
  <si>
    <t>https://twitter.com/grnserpil</t>
  </si>
  <si>
    <t>https://twitter.com/fundakorkmaz75</t>
  </si>
  <si>
    <t>https://twitter.com/drgulperi</t>
  </si>
  <si>
    <t>https://twitter.com/mtepe63</t>
  </si>
  <si>
    <t>https://twitter.com/mustafaımat4</t>
  </si>
  <si>
    <t>https://twitter.com/bircan8002</t>
  </si>
  <si>
    <t>https://twitter.com/aylakinsann</t>
  </si>
  <si>
    <t>https://twitter.com/nihatbehramoglu</t>
  </si>
  <si>
    <t>https://twitter.com/aysuklknmnp</t>
  </si>
  <si>
    <t>https://twitter.com/ogzhnyel</t>
  </si>
  <si>
    <t>https://twitter.com/hayatikarakurt9</t>
  </si>
  <si>
    <t>https://twitter.com/kasri_arifan25</t>
  </si>
  <si>
    <t>https://twitter.com/gzkyum</t>
  </si>
  <si>
    <t>https://twitter.com/guraymollaoglu</t>
  </si>
  <si>
    <t>https://twitter.com/rtabuzer</t>
  </si>
  <si>
    <t>https://twitter.com/selin_21081992</t>
  </si>
  <si>
    <t>https://twitter.com/davuttmr</t>
  </si>
  <si>
    <t>https://twitter.com/erkanreis11</t>
  </si>
  <si>
    <t>https://twitter.com/reis_rte6</t>
  </si>
  <si>
    <t>https://twitter.com/cetin_petek</t>
  </si>
  <si>
    <t>https://twitter.com/selcukors2</t>
  </si>
  <si>
    <t>https://twitter.com/manolyaak_</t>
  </si>
  <si>
    <t>https://twitter.com/senolyilmaztr</t>
  </si>
  <si>
    <t>https://twitter.com/kayaleyla1</t>
  </si>
  <si>
    <t>https://twitter.com/liderrte34</t>
  </si>
  <si>
    <t>https://twitter.com/recaifbiznik</t>
  </si>
  <si>
    <t>https://twitter.com/eqjbd7v4vj5xpgq</t>
  </si>
  <si>
    <t>https://twitter.com/cizmesizmehmet</t>
  </si>
  <si>
    <t>https://twitter.com/sirvanakbas</t>
  </si>
  <si>
    <t>https://twitter.com/muharremcem55</t>
  </si>
  <si>
    <t>https://twitter.com/demsultan</t>
  </si>
  <si>
    <t>https://twitter.com/erkan_m_utku</t>
  </si>
  <si>
    <t>https://twitter.com/nurcanyldrm16</t>
  </si>
  <si>
    <t>https://twitter.com/sercncim</t>
  </si>
  <si>
    <t>https://twitter.com/suna_altundas</t>
  </si>
  <si>
    <t>https://twitter.com/tiberiu39384502</t>
  </si>
  <si>
    <t>https://twitter.com/aksugebru</t>
  </si>
  <si>
    <t>https://twitter.com/meralpamukk</t>
  </si>
  <si>
    <t>https://twitter.com/essim_</t>
  </si>
  <si>
    <t>https://twitter.com/ysnysryldrm</t>
  </si>
  <si>
    <t>https://twitter.com/snmceylann</t>
  </si>
  <si>
    <t>https://twitter.com/zan_oglu</t>
  </si>
  <si>
    <t>https://twitter.com/haluk_eyidogan</t>
  </si>
  <si>
    <t>https://twitter.com/yevrim</t>
  </si>
  <si>
    <t>https://twitter.com/elcnerdinc</t>
  </si>
  <si>
    <t>https://twitter.com/muammeryagan</t>
  </si>
  <si>
    <t>https://twitter.com/zcanzen60077272</t>
  </si>
  <si>
    <t>https://twitter.com/arikamil</t>
  </si>
  <si>
    <t>https://twitter.com/y_caloglu</t>
  </si>
  <si>
    <t>https://twitter.com/cevdetugurtepe</t>
  </si>
  <si>
    <t>https://twitter.com/atamozlu</t>
  </si>
  <si>
    <t>https://twitter.com/celal2023</t>
  </si>
  <si>
    <t>https://twitter.com/kelesoglumemo</t>
  </si>
  <si>
    <t>https://twitter.com/bertandanisogl</t>
  </si>
  <si>
    <t>https://twitter.com/mrg725</t>
  </si>
  <si>
    <t>https://twitter.com/kedimuezza</t>
  </si>
  <si>
    <t>https://twitter.com/kafkuru</t>
  </si>
  <si>
    <t>https://twitter.com/zekikayahan</t>
  </si>
  <si>
    <t>https://twitter.com/devehac</t>
  </si>
  <si>
    <t>https://twitter.com/zeynepsarac</t>
  </si>
  <si>
    <t>https://twitter.com/nuri_pekin</t>
  </si>
  <si>
    <t>https://twitter.com/avkalicicek</t>
  </si>
  <si>
    <t>https://twitter.com/altanomur</t>
  </si>
  <si>
    <t>https://twitter.com/ayeahnaykut1</t>
  </si>
  <si>
    <t>https://twitter.com/ıskenderylmazer</t>
  </si>
  <si>
    <t>https://twitter.com/demircanozcelik</t>
  </si>
  <si>
    <t>https://twitter.com/hilallozdogan</t>
  </si>
  <si>
    <t>https://twitter.com/kucukkaya</t>
  </si>
  <si>
    <t>https://twitter.com/rodentce</t>
  </si>
  <si>
    <t>https://twitter.com/kucu</t>
  </si>
  <si>
    <t>https://twitter.com/onurkeles44</t>
  </si>
  <si>
    <t>https://twitter.com/kucukka</t>
  </si>
  <si>
    <t>https://twitter.com/mmtzycl</t>
  </si>
  <si>
    <t>https://twitter.com/gncrelf</t>
  </si>
  <si>
    <t>https://twitter.com/ozdemir1memin</t>
  </si>
  <si>
    <t>https://twitter.com/ekrem</t>
  </si>
  <si>
    <t>https://twitter.com/f</t>
  </si>
  <si>
    <t>https://twitter.com/tulayisk65</t>
  </si>
  <si>
    <t>https://twitter.com/whitepinetr</t>
  </si>
  <si>
    <t>https://twitter.com/lilcinpolat</t>
  </si>
  <si>
    <t>https://twitter.com/aahmetkayra</t>
  </si>
  <si>
    <t>https://twitter.com/trk_2010</t>
  </si>
  <si>
    <t>https://twitter.com/alicanselin10</t>
  </si>
  <si>
    <t>https://twitter.com/kurt_saim</t>
  </si>
  <si>
    <t>https://twitter.com/sancaklenver</t>
  </si>
  <si>
    <t>https://twitter.com/yuksel_ercan</t>
  </si>
  <si>
    <t>https://twitter.com/kireccitebernus</t>
  </si>
  <si>
    <t>https://twitter.com/tebernkireci1</t>
  </si>
  <si>
    <t>https://twitter.com/mani09745667</t>
  </si>
  <si>
    <t>https://twitter.com/tirajpres</t>
  </si>
  <si>
    <t>https://twitter.com/darksta30114016</t>
  </si>
  <si>
    <t>https://twitter.com/cannuryetiskin</t>
  </si>
  <si>
    <t>https://twitter.com/pinark82</t>
  </si>
  <si>
    <t>https://twitter.com/bahrifb</t>
  </si>
  <si>
    <t>https://twitter.com/hby34</t>
  </si>
  <si>
    <t>https://twitter.com/dca3434</t>
  </si>
  <si>
    <t>https://twitter.com/milliyetci_mka</t>
  </si>
  <si>
    <t>https://twitter.com/nazlivarlik</t>
  </si>
  <si>
    <t>https://twitter.com/aktif_haber</t>
  </si>
  <si>
    <t>https://twitter.com/molaselcuk</t>
  </si>
  <si>
    <t>https://twitter.com/filizkayan1907</t>
  </si>
  <si>
    <t>https://twitter.com/kerem83054643</t>
  </si>
  <si>
    <t>https://twitter.com/beyzaksoy</t>
  </si>
  <si>
    <t>https://twitter.com/soranakoyan</t>
  </si>
  <si>
    <t>https://twitter.com/nejatarar</t>
  </si>
  <si>
    <t>https://twitter.com/hhcrshhn</t>
  </si>
  <si>
    <t>https://twitter.com/atakıızı</t>
  </si>
  <si>
    <t>https://twitter.com/fatmacumhurefe</t>
  </si>
  <si>
    <t>https://twitter.com/banu29670662</t>
  </si>
  <si>
    <t>https://twitter.com/zaferozmutaf</t>
  </si>
  <si>
    <t>https://twitter.com/zaferarapkirli</t>
  </si>
  <si>
    <t>https://twitter.com/geceesendemir1</t>
  </si>
  <si>
    <t>https://twitter.com/nazarboncuk__</t>
  </si>
  <si>
    <t>https://twitter.com/cemal_denizli</t>
  </si>
  <si>
    <t>https://twitter.com/sosyetehaci2</t>
  </si>
  <si>
    <t>https://twitter.com/1forza1903</t>
  </si>
  <si>
    <t>https://twitter.com/ılgen_kalender</t>
  </si>
  <si>
    <t>https://twitter.com/olgun_mediha</t>
  </si>
  <si>
    <t>https://twitter.com/kuzey86907372</t>
  </si>
  <si>
    <t>https://twitter.com/yusufyzlm3</t>
  </si>
  <si>
    <t>https://twitter.com/serginuguz</t>
  </si>
  <si>
    <t>https://twitter.com/hasmetbaba</t>
  </si>
  <si>
    <t>https://twitter.com/zuhalrte</t>
  </si>
  <si>
    <t>https://twitter.com/senay4ak</t>
  </si>
  <si>
    <t>https://twitter.com/serkan_ficici</t>
  </si>
  <si>
    <t>https://twitter.com/b_karadenizli1</t>
  </si>
  <si>
    <t>https://twitter.com/taner_hukul</t>
  </si>
  <si>
    <t>https://twitter.com/sarallll61</t>
  </si>
  <si>
    <t>https://twitter.com/halkahaber</t>
  </si>
  <si>
    <t>https://twitter.com/menaktaha</t>
  </si>
  <si>
    <t>https://twitter.com/oyaturhaner</t>
  </si>
  <si>
    <t>https://twitter.com/safranes</t>
  </si>
  <si>
    <t>https://twitter.com/elmasgenc</t>
  </si>
  <si>
    <t>https://twitter.com/raciozdemir1</t>
  </si>
  <si>
    <t>https://twitter.com/mahsum70453759</t>
  </si>
  <si>
    <t>https://twitter.com/mehmetimam7</t>
  </si>
  <si>
    <t>https://twitter.com/afife_akgl</t>
  </si>
  <si>
    <t>https://twitter.com/ruhsatsizavhanm</t>
  </si>
  <si>
    <t>https://twitter.com/chiavenesca</t>
  </si>
  <si>
    <t>https://twitter.com/sadiksoztutan</t>
  </si>
  <si>
    <t>https://twitter.com/yozlu</t>
  </si>
  <si>
    <t>https://twitter.com/sigortazeytin</t>
  </si>
  <si>
    <t>https://twitter.com/beyhandemircio2</t>
  </si>
  <si>
    <t>https://twitter.com/tr_demirvedat</t>
  </si>
  <si>
    <t>https://twitter.com/huseyinn1947</t>
  </si>
  <si>
    <t>https://twitter.com/khrmn_mrve</t>
  </si>
  <si>
    <t>https://twitter.com/marxolmasaydi</t>
  </si>
  <si>
    <t>https://twitter.com/cemalszer1907</t>
  </si>
  <si>
    <t>https://twitter.com/sersu1970</t>
  </si>
  <si>
    <t>https://twitter.com/vedatbykaydn</t>
  </si>
  <si>
    <t>https://twitter.com/turcotimo</t>
  </si>
  <si>
    <t>https://twitter.com/cmeral</t>
  </si>
  <si>
    <t>https://twitter.com/nnediyosoon</t>
  </si>
  <si>
    <t>https://twitter.com/abdullah_utar</t>
  </si>
  <si>
    <t>https://twitter.com/yolcu_7834</t>
  </si>
  <si>
    <t>https://twitter.com/ylmz_uzngl</t>
  </si>
  <si>
    <t>https://twitter.com/ceylancetinnn</t>
  </si>
  <si>
    <t>https://twitter.com/nurgunozkaynak</t>
  </si>
  <si>
    <t>https://twitter.com/ozkirali</t>
  </si>
  <si>
    <t>https://twitter.com/bahar1984_</t>
  </si>
  <si>
    <t>https://twitter.com/kuzucuk_nezir</t>
  </si>
  <si>
    <t>https://twitter.com/elifakanakan</t>
  </si>
  <si>
    <t>https://twitter.com/selim64734883</t>
  </si>
  <si>
    <t>https://twitter.com/dijemm</t>
  </si>
  <si>
    <t>https://twitter.com/aylinkecisi</t>
  </si>
  <si>
    <t>https://twitter.com/plancimehmet</t>
  </si>
  <si>
    <t>https://twitter.com/berhansimsek</t>
  </si>
  <si>
    <t>https://twitter.com/yunusem38726146</t>
  </si>
  <si>
    <t>https://twitter.com/glseren39166687</t>
  </si>
  <si>
    <t>https://twitter.com/yucelayci</t>
  </si>
  <si>
    <t>https://twitter.com/anadolu48851854</t>
  </si>
  <si>
    <t>https://twitter.com/ugurcanozen0535</t>
  </si>
  <si>
    <t>https://twitter.com/szymkwk</t>
  </si>
  <si>
    <t>https://twitter.com/tlaypolat</t>
  </si>
  <si>
    <t>https://twitter.com/ngnecati</t>
  </si>
  <si>
    <t>https://twitter.com/13gulayay</t>
  </si>
  <si>
    <t>https://twitter.com/rafi5535</t>
  </si>
  <si>
    <t>https://twitter.com/mura</t>
  </si>
  <si>
    <t>https://twitter.com/tubistthh</t>
  </si>
  <si>
    <t>https://twitter.com/cansuev91216043</t>
  </si>
  <si>
    <t>https://twitter.com/incigokcelik</t>
  </si>
  <si>
    <t>https://twitter.com/hndn_kr</t>
  </si>
  <si>
    <t>https://twitter.com/genceroguzhann</t>
  </si>
  <si>
    <t>https://twitter.com/sawas_koc</t>
  </si>
  <si>
    <t>https://twitter.com/aleyna81002135</t>
  </si>
  <si>
    <t>https://twitter.com/emrah_aldemir</t>
  </si>
  <si>
    <t>https://twitter.com/ulubeyceken</t>
  </si>
  <si>
    <t>https://twitter.com/suleymansoylu</t>
  </si>
  <si>
    <t>https://twitter.com/_baskanerdogan</t>
  </si>
  <si>
    <t>https://twitter.com/beratalbayrak</t>
  </si>
  <si>
    <t>https://twitter.com/nuretti10288414</t>
  </si>
  <si>
    <t>https://twitter.com/58sagla</t>
  </si>
  <si>
    <t>https://twitter.com/ebullatifasaflm</t>
  </si>
  <si>
    <t>https://twitter.com/zicco01769387</t>
  </si>
  <si>
    <t>https://twitter.com/gyferda</t>
  </si>
  <si>
    <t>https://twitter.com/alevihaber2</t>
  </si>
  <si>
    <t>https://twitter.com/volkanbykkartal</t>
  </si>
  <si>
    <t>https://twitter.com/recep_cini_</t>
  </si>
  <si>
    <t>https://twitter.com/ozlemkilic70</t>
  </si>
  <si>
    <t>https://twitter.com/hemdemleneneler</t>
  </si>
  <si>
    <t>https://twitter.com/seyfulahturksoy</t>
  </si>
  <si>
    <t>https://twitter.com/kadir_hanci</t>
  </si>
  <si>
    <t>https://twitter.com/esmasultanz</t>
  </si>
  <si>
    <t>https://twitter.com/mehmetgogus</t>
  </si>
  <si>
    <t>https://twitter.com/yavan02</t>
  </si>
  <si>
    <t>https://twitter.com/e_tititiger</t>
  </si>
  <si>
    <t>https://twitter.com/futkaner</t>
  </si>
  <si>
    <t>https://twitter.com/delilertag3</t>
  </si>
  <si>
    <t>https://twitter.com/0533_600</t>
  </si>
  <si>
    <t>https://twitter.com/dilekzc38556746</t>
  </si>
  <si>
    <t>https://twitter.com/etkili_insan</t>
  </si>
  <si>
    <t>https://twitter.com/tulaytemiz11</t>
  </si>
  <si>
    <t>https://twitter.com/zkatranci</t>
  </si>
  <si>
    <t>https://twitter.com/ayhanak21</t>
  </si>
  <si>
    <t>https://twitter.com/eminehulyasen</t>
  </si>
  <si>
    <t>https://twitter.com/victory3591</t>
  </si>
  <si>
    <t>https://twitter.com/cumcuma</t>
  </si>
  <si>
    <t>https://twitter.com/badilogluu</t>
  </si>
  <si>
    <t>https://twitter.com/vatan_sancak</t>
  </si>
  <si>
    <t>veysel_uzumcu
RT @ekrem_imamoglu: Hiçbir şeyin
deprem gibi önemli bir konunun
önüne geçmesini istemiyoruz diye
kimse suskunluğumuzu fırsata çevirmesin.…</t>
  </si>
  <si>
    <t xml:space="preserve">ekrem_imamoglu
</t>
  </si>
  <si>
    <t>aygenugur
RT @TC_istanbul: “Deprem Toplantısına
Davet” Hakkında Basın Açıklaması
https://t.co/thn0aLptNG</t>
  </si>
  <si>
    <t xml:space="preserve">tc_istanbul
</t>
  </si>
  <si>
    <t>ersindeger2
RT @BirTutamTwitt: Ne deprem, ne
fırtına, ne sel... Son 20 yıldır
İstanbul'un başına gelen en büyük
felaket Ekrem İmamoğlu'dur. https://t.c…</t>
  </si>
  <si>
    <t xml:space="preserve">birtutamtwitt
</t>
  </si>
  <si>
    <t>yambaxx
RT @hetenketenabi: "Efendim birinci
toplantıya çağrıldım ama ikinci
toplantıya çağrılmadım" Sünnet
düğünü mü bu arkadaş! Deprem bu
deprem!!…</t>
  </si>
  <si>
    <t xml:space="preserve">hetenketenabi
</t>
  </si>
  <si>
    <t>ortabudala
RT @nazimdikbas: Sadece evinizde
apartmanınızda değil, fakültenizde
iş yerinizde de çatlakların üstünü
kapayınız. Bilim değilse de densizl…</t>
  </si>
  <si>
    <t xml:space="preserve">nazimdikbas
</t>
  </si>
  <si>
    <t>erkan58597958
RT @ekrem_imamoglu: Hiçbir şeyin
deprem gibi önemli bir konunun
önüne geçmesini istemiyoruz diye
kimse suskunluğumuzu fırsata çevirmesin.…</t>
  </si>
  <si>
    <t>lıfel0uısave
@lulideftt benim deee yatağım titredi
gibi hissettim ama olmamış deprem
bu nasıl oluyor</t>
  </si>
  <si>
    <t xml:space="preserve">lulideftt
</t>
  </si>
  <si>
    <t>mmcelikel
RT @nihatsirdar: 20 yıldır toplanan
66 Milyar TL deprem vergisinin
nerede olduğu araştırılsın diye
Meclis araştırılması açılması istenecekm…</t>
  </si>
  <si>
    <t xml:space="preserve">nihatsirdar
</t>
  </si>
  <si>
    <t>aysunnusya1
RT @enveryan: 2] CHP'nin bir yalanı
daha çürüdü "Deprem gözleme istasyonu
yok" diyerek yalan söyleyen CHP'ye
Cumhurbaşkanı yardımcısından…</t>
  </si>
  <si>
    <t xml:space="preserve">enveryan
</t>
  </si>
  <si>
    <t>ynscyln1010
@AnLGzLcan @demarkesports Siz deprem
görmemişiniz derlerse napcan 😁</t>
  </si>
  <si>
    <t xml:space="preserve">demarkesports
</t>
  </si>
  <si>
    <t xml:space="preserve">anlgzlcan
</t>
  </si>
  <si>
    <t>uyuzserseri
@esra_rengiz76 Videoyu izledim.
Ayni deprem burada oldugunda, direk
krişinde montelenmis tv ve aydinlatmalari
geçti… https://t.co/FGMc311iUF</t>
  </si>
  <si>
    <t xml:space="preserve">esra_rengiz76
</t>
  </si>
  <si>
    <t>omergen11
RT @nihatsirdar: 20 yıldır toplanan
66 Milyar TL deprem vergisinin
nerede olduğu araştırılsın diye
Meclis araştırılması açılması istenecekm…</t>
  </si>
  <si>
    <t>melikeedas
RT @ekrem_imamoglu: Hiçbir şeyin
deprem gibi önemli bir konunun
önüne geçmesini istemiyoruz diye
kimse suskunluğumuzu fırsata çevirmesin.…</t>
  </si>
  <si>
    <t>donatgazi
RT @hetenketenabi: Devlet terbiyesinden
nasibi olmayan bir kişi günlerdir
kamuoyunu 'deprem' ile değil kendisi
ile meşgul ediyor. Valilik ş…</t>
  </si>
  <si>
    <t>akbayrakcilem
RT @cosarf: Ekrem İmamoğlu bildiğin
yalan makinası ve sorumluluğunu
yerine getirmeyen, devlet terbiyesi
bilmeyen bir aciz. Bu kadar da
ol…</t>
  </si>
  <si>
    <t xml:space="preserve">cosarf
</t>
  </si>
  <si>
    <t>alpturac
RT @candundaradasi: Ağaoğlu: “1970'lerde
İstanbul Anadolu yakasındaki yapıların
büyük kısmına inşaat malzemesini
ben sattım. Kumları Marmar…</t>
  </si>
  <si>
    <t xml:space="preserve">candundaradasi
</t>
  </si>
  <si>
    <t>keremceea
RT @nihatsirdar: 20 yıldır toplanan
66 Milyar TL deprem vergisinin
nerede olduğu araştırılsın diye
Meclis araştırılması açılması istenecekm…</t>
  </si>
  <si>
    <t>denizakt65
RT @ilhanidris: Ali Ağaoğlu'ndan
tüyler ürperten itiraflar; Kumları
Marmara Denizi’nden demirleri hurdadan
çektik! Deprem olursa İstanbul’a…</t>
  </si>
  <si>
    <t xml:space="preserve">ilhanidris
</t>
  </si>
  <si>
    <t>upnkup
Chile de 6.8 şiddetinde #deprem
29.09.2019 https://t.co/o4Zhbrx9Xg</t>
  </si>
  <si>
    <t>aytekin19967196
RT @ccanannnnnn: Günaydın İstanbul
ve İstanbullular; Deprem gerçeğinin
önüne yaratılmak istenen hiçbir
suni tartışmanın geçmesine izin
ver…</t>
  </si>
  <si>
    <t xml:space="preserve">ccanannnnnn
</t>
  </si>
  <si>
    <t>akursatoral
RT @ccanannnnnn: tek konu “Bugün
deprem için ne yaptınız?” olsun.
İstanbul için yakaladığımız şans
deprem konusunda da büyük bir fırsata
d…</t>
  </si>
  <si>
    <t>zzgr_zgr
RT @nihatsirdar: 20 yıldır toplanan
66 Milyar TL deprem vergisinin
nerede olduğu araştırılsın diye
Meclis araştırılması açılması istenecekm…</t>
  </si>
  <si>
    <t>brsgulmez
RT @ekrem_imamoglu: Hiçbir şeyin
deprem gibi önemli bir konunun
önüne geçmesini istemiyoruz diye
kimse suskunluğumuzu fırsata çevirmesin.…</t>
  </si>
  <si>
    <t>mertemay
RT @ccanannnnnn: Günaydın İstanbul
ve İstanbullular; Deprem gerçeğinin
önüne yaratılmak istenen hiçbir
suni tartışmanın geçmesine izin
ver…</t>
  </si>
  <si>
    <t>bagcbir
#66MilyarLiraNerede Suriyeliler
yedi Daha para yetmiyor biraz daha
destek verin Suriyeliler için Bahçeli
lüks konut… https://t.co/UdJCUFB58l</t>
  </si>
  <si>
    <t>basaksecen
RT @BagcBir: #66MilyarLiraNerede
Suriyeliler yedi Daha para yetmiyor
biraz daha destek verin Suriyeliler
için Bahçeli lüks konutlar yapılac…</t>
  </si>
  <si>
    <t>retweetfadil
RT @nihatsirdar: 20 yıldır toplanan
66 Milyar TL deprem vergisinin
nerede olduğu araştırılsın diye
Meclis araştırılması açılması istenecekm…</t>
  </si>
  <si>
    <t>aut26aut
RT @AvAliA_Yeni_Hsp: Günaydın 🍀
66 Milyar₺ Deprem vergisi aldık
Bununla duble yol ve hızlı tren
hattı yaptık diyorsun Bu gelir
ile neler…</t>
  </si>
  <si>
    <t xml:space="preserve">avalia_yeni_hsp
</t>
  </si>
  <si>
    <t>aalk32843067
RT @FOXhaber: Prof. Dr. #NaciGörür:
“1999’dan sonra 7 büyüklüğünde
bir deprem olması için 30 sene
geçmesi lazım.” @KucukkayaIsmail:
“20 sen…</t>
  </si>
  <si>
    <t>kucukkayaısmail
Prof. Dr. Naci Görür ‘demokrasi
meydanı’na çıktı. Deprem gerçeği
#AklımızdanÇıkmasın diye. https://t.co/8RZ9RtuLhW</t>
  </si>
  <si>
    <t xml:space="preserve">foxhaber
</t>
  </si>
  <si>
    <t>tamer0571
@FOXhaber @KucukkayaIsmail İsmail
bey konuğunuz deprem konusunu ne
anlattı ve özetledi. Tebrikler.</t>
  </si>
  <si>
    <t>medeniusul
RT @septicfield: Dün gece rüyamda
ikisi birden aynı aileye çocuk
oluyodu. Böyle bir şey olabilir
mi ya. Keşke olsa. #Yuva #deprem
#depremis…</t>
  </si>
  <si>
    <t xml:space="preserve">septicfield
</t>
  </si>
  <si>
    <t>serdal_uruc
RT @dusunduren_deli: #ZavallıEkrem
yoğun programı arasında; HDP li
belediye başkanlarını ziyaret edebiliyor,
Tarkan konserine gidiyor, A…</t>
  </si>
  <si>
    <t>dusunduren_deli
RT @politikprofesor: Deprem toplantısına
#ZavallıEkrem bundan sonra böyle
davet edilecek. https://t.co/zXL0TfBdyG</t>
  </si>
  <si>
    <t>yns84343042
RT @ccanannnnnn: tek konu “Bugün
deprem için ne yaptınız?” olsun.
İstanbul için yakaladığımız şans
deprem konusunda da büyük bir fırsata
d…</t>
  </si>
  <si>
    <t>ozayban
RT @enveraysevera: Şöyle düşünün,
valilik Cuma günü çocukları oluşa
gönderdi. O okulların otuza yakını
ciddi hasarlı çıktı. Soru şu, deprem…</t>
  </si>
  <si>
    <t xml:space="preserve">enveraysevera
</t>
  </si>
  <si>
    <t>mucellatugrul
RT @FbliUmut34: @nihatsirdar Deprem
için devletimizin çözümü #66MilyarLiraNerede
https://t.co/RFnTE19Dk0</t>
  </si>
  <si>
    <t xml:space="preserve">hzlandrc
</t>
  </si>
  <si>
    <t xml:space="preserve">fbliumut34
</t>
  </si>
  <si>
    <t>isostar75
@ekrem_imamoglu Ramazanda günde
60 70 kere iftara giden adam bi
Istanbul deprem toplantisına gidemiyo
vay efendim ö… https://t.co/pbsJBg9I1C</t>
  </si>
  <si>
    <t>korsan1923
RT @vzxky_849: #20 yılda toplanan
66 milyar TL tutarındaki deprem
vergileri nerede? Vatandaşta, garip
gurabada olmadığına göre büyük
bir…</t>
  </si>
  <si>
    <t>nolcakbulkenin1
Arkadaş sabah gözümü açıyorum aklıma
gelen düşüncelere bak, kadın cinayetleri,
çocuk tecavüzleri, deprem, sosyal
ha… https://t.co/P31Uii8Ar2</t>
  </si>
  <si>
    <t>vzxky_849
RT @kekce_emin: Topladığınız deprem
vergileri ile duble yollar sağlık
giderleri hastane yaptıysanız kamulaştırma
özelleştirme ve sattığını…</t>
  </si>
  <si>
    <t>44tmr
Üç GSM operatöründen deprem vb.
afet durumlarına karşı ortak hat!
- https://t.co/OGLWdsCqlv</t>
  </si>
  <si>
    <t>stailontano
RT @nocontextdtweb: #deprem olmus
https://t.co/i9MYyP8Pg7</t>
  </si>
  <si>
    <t xml:space="preserve">nocontextdtweb
</t>
  </si>
  <si>
    <t>armagan34403953
@KucukkayaIsmail İstanbul'un yarısında
su yok çağrıldığı deprem konferansına
gitmez,ama belediye başkanı Suriye
kon… https://t.co/2nsHuYVvQz</t>
  </si>
  <si>
    <t>aydinemincan
RT @TC_istanbul: “Deprem Toplantısına
Davet” Hakkında Basın Açıklaması
https://t.co/thn0aLptNG</t>
  </si>
  <si>
    <t>zeynebka_
RT @nacigorur: Değerli arkadaşlar,
gelen yaygın bir soruya yine genel
bir cevap vereceğim: her yerde
zemin aynı olmaz. Kimi yerler sert
kay…</t>
  </si>
  <si>
    <t xml:space="preserve">nacigorur
</t>
  </si>
  <si>
    <t>yamannayhann
@aklingozu Ulan senin deprem anında
görmeyi o kadar çok isterdim ki
anlatamam...</t>
  </si>
  <si>
    <t xml:space="preserve">aklingozu
</t>
  </si>
  <si>
    <t>ercan_42_rte
@ekrem_imamoglu Haaaa işte bu sana
bu yakışır sen dostlarının kardeşlerinin
mutlu günlerinde yanlarında ol
kutla İ… https://t.co/C9pVAFm1ZS</t>
  </si>
  <si>
    <t>sennagumus
RT @ononhareket: deprem anında
elinde çayla dışarı çıkmak 10/10
hareket https://t.co/BF37wyFsaS</t>
  </si>
  <si>
    <t xml:space="preserve">ononhareket
</t>
  </si>
  <si>
    <t>tanerturkay
RT @enveraysevera: Şöyle düşünün,
valilik Cuma günü çocukları oluşa
gönderdi. O okulların otuza yakını
ciddi hasarlı çıktı. Soru şu, deprem…</t>
  </si>
  <si>
    <t>dryagci
@cinarlikubbeli Hep beraber nasıl
daha iyi olur diye düşünüp anlaşmamız
gerekirken, birisi deprem toplantısı
probl… https://t.co/hP12f8383g</t>
  </si>
  <si>
    <t xml:space="preserve">cinarlikubbeli
</t>
  </si>
  <si>
    <t>toprak_mim
RT @ruhykokturk: DEPREM PANİĞİ
ve KARGAŞASIYLA AYNI GÜNE DENK
GELİNCE GÖZDEN KAÇTI @emrkongar
https://t.co/HAAUF0fG7A Sağlık
Bakanlığı’nın…</t>
  </si>
  <si>
    <t xml:space="preserve">emrkongar
</t>
  </si>
  <si>
    <t xml:space="preserve">ruhykokturk
</t>
  </si>
  <si>
    <t>raptomia
İnsallah deprem olurda eğitim fakültesinde
taş üstünde taş kalmaz amk</t>
  </si>
  <si>
    <t>adilerthesab
RT @serdaribrahimke: Ülkede Deprem
Tehlikesi, @ekrem_imamoglu nun
Davet Kompleksi Kadar Gündem Olmuyor.
Seçim Bitti, Mağdur Edebiyatı da
B…</t>
  </si>
  <si>
    <t xml:space="preserve">serdaribrahimke
</t>
  </si>
  <si>
    <t>gulebilirimhaha
RT @serdaribrahimke: Ülkede Deprem
Tehlikesi, @ekrem_imamoglu nun
Davet Kompleksi Kadar Gündem Olmuyor.
Seçim Bitti, Mağdur Edebiyatı da
B…</t>
  </si>
  <si>
    <t>romantikesinti
RT @serdaribrahimke: Ülkede Deprem
Tehlikesi, @ekrem_imamoglu nun
Davet Kompleksi Kadar Gündem Olmuyor.
Seçim Bitti, Mağdur Edebiyatı da
B…</t>
  </si>
  <si>
    <t>minasungu
RT @serdaribrahimke: Ülkede Deprem
Tehlikesi, @ekrem_imamoglu nun
Davet Kompleksi Kadar Gündem Olmuyor.
Seçim Bitti, Mağdur Edebiyatı da
B…</t>
  </si>
  <si>
    <t>bisevilemedik
RT @serdaribrahimke: Ülkede Deprem
Tehlikesi, @ekrem_imamoglu nun
Davet Kompleksi Kadar Gündem Olmuyor.
Seçim Bitti, Mağdur Edebiyatı da
B…</t>
  </si>
  <si>
    <t>bomontiblog
RT @serdaribrahimke: Ülkede Deprem
Tehlikesi, @ekrem_imamoglu nun
Davet Kompleksi Kadar Gündem Olmuyor.
Seçim Bitti, Mağdur Edebiyatı da
B…</t>
  </si>
  <si>
    <t>celofe23
RT @serdaribrahimke: Ülkede Deprem
Tehlikesi, @ekrem_imamoglu nun
Davet Kompleksi Kadar Gündem Olmuyor.
Seçim Bitti, Mağdur Edebiyatı da
B…</t>
  </si>
  <si>
    <t>aybukekiriilmis
RT @serdaribrahimke: Ülkede Deprem
Tehlikesi, @ekrem_imamoglu nun
Davet Kompleksi Kadar Gündem Olmuyor.
Seçim Bitti, Mağdur Edebiyatı da
B…</t>
  </si>
  <si>
    <t>sadecezulal
RT @serdaribrahimke: Ülkede Deprem
Tehlikesi, @ekrem_imamoglu nun
Davet Kompleksi Kadar Gündem Olmuyor.
Seçim Bitti, Mağdur Edebiyatı da
B…</t>
  </si>
  <si>
    <t>tumbfact
RT @serdaribrahimke: Ülkede Deprem
Tehlikesi, @ekrem_imamoglu nun
Davet Kompleksi Kadar Gündem Olmuyor.
Seçim Bitti, Mağdur Edebiyatı da
B…</t>
  </si>
  <si>
    <t>kalemdenkale
RT @serdaribrahimke: Ülkede Deprem
Tehlikesi, @ekrem_imamoglu nun
Davet Kompleksi Kadar Gündem Olmuyor.
Seçim Bitti, Mağdur Edebiyatı da
B…</t>
  </si>
  <si>
    <t>kimbumelike1
RT @serdaribrahimke: Ülkede Deprem
Tehlikesi, @ekrem_imamoglu nun
Davet Kompleksi Kadar Gündem Olmuyor.
Seçim Bitti, Mağdur Edebiyatı da
B…</t>
  </si>
  <si>
    <t>deryaalty
RT @serdaribrahimke: Ülkede Deprem
Tehlikesi, @ekrem_imamoglu nun
Davet Kompleksi Kadar Gündem Olmuyor.
Seçim Bitti, Mağdur Edebiyatı da
B…</t>
  </si>
  <si>
    <t>yenimedya00
RT @serdaribrahimke: Ülkede Deprem
Tehlikesi, @ekrem_imamoglu nun
Davet Kompleksi Kadar Gündem Olmuyor.
Seçim Bitti, Mağdur Edebiyatı da
B…</t>
  </si>
  <si>
    <t>mavismavi07
RT @serdaribrahimke: Ülkede Deprem
Tehlikesi, @ekrem_imamoglu nun
Davet Kompleksi Kadar Gündem Olmuyor.
Seçim Bitti, Mağdur Edebiyatı da
B…</t>
  </si>
  <si>
    <t>zehraakoc_
RT @serdaribrahimke: Ülkede Deprem
Tehlikesi, @ekrem_imamoglu nun
Davet Kompleksi Kadar Gündem Olmuyor.
Seçim Bitti, Mağdur Edebiyatı da
B…</t>
  </si>
  <si>
    <t>denizkara_06
RT @serdaribrahimke: Ülkede Deprem
Tehlikesi, @ekrem_imamoglu nun
Davet Kompleksi Kadar Gündem Olmuyor.
Seçim Bitti, Mağdur Edebiyatı da
B…</t>
  </si>
  <si>
    <t>mavi__siir
RT @serdaribrahimke: Ülkede Deprem
Tehlikesi, @ekrem_imamoglu nun
Davet Kompleksi Kadar Gündem Olmuyor.
Seçim Bitti, Mağdur Edebiyatı da
B…</t>
  </si>
  <si>
    <t>dediki_34
RT @serdaribrahimke: Ülkede Deprem
Tehlikesi, @ekrem_imamoglu nun
Davet Kompleksi Kadar Gündem Olmuyor.
Seçim Bitti, Mağdur Edebiyatı da
B…</t>
  </si>
  <si>
    <t>bu_dava_hak
RT @serdaribrahimke: Ülkede Deprem
Tehlikesi, @ekrem_imamoglu nun
Davet Kompleksi Kadar Gündem Olmuyor.
Seçim Bitti, Mağdur Edebiyatı da
B…</t>
  </si>
  <si>
    <t>jokerrr_rt
RT @serdaribrahimke: Ülkede Deprem
Tehlikesi, @ekrem_imamoglu nun
Davet Kompleksi Kadar Gündem Olmuyor.
Seçim Bitti, Mağdur Edebiyatı da
B…</t>
  </si>
  <si>
    <t>cansuaktas240
RT @serdaribrahimke: Ülkede Deprem
Tehlikesi, @ekrem_imamoglu nun
Davet Kompleksi Kadar Gündem Olmuyor.
Seçim Bitti, Mağdur Edebiyatı da
B…</t>
  </si>
  <si>
    <t>hazretitwitt
RT @serdaribrahimke: Ülkede Deprem
Tehlikesi, @ekrem_imamoglu nun
Davet Kompleksi Kadar Gündem Olmuyor.
Seçim Bitti, Mağdur Edebiyatı da
B…</t>
  </si>
  <si>
    <t>retweetvapuru
RT @serdaribrahimke: Ülkede Deprem
Tehlikesi, @ekrem_imamoglu nun
Davet Kompleksi Kadar Gündem Olmuyor.
Seçim Bitti, Mağdur Edebiyatı da
B…</t>
  </si>
  <si>
    <t>birminikpika
RT @serdaribrahimke: Ülkede Deprem
Tehlikesi, @ekrem_imamoglu nun
Davet Kompleksi Kadar Gündem Olmuyor.
Seçim Bitti, Mağdur Edebiyatı da
B…</t>
  </si>
  <si>
    <t>banucum_rt
RT @serdaribrahimke: Ülkede Deprem
Tehlikesi, @ekrem_imamoglu nun
Davet Kompleksi Kadar Gündem Olmuyor.
Seçim Bitti, Mağdur Edebiyatı da
B…</t>
  </si>
  <si>
    <t>trakyalion1905
RT @serdaribrahimke: Ülkede Deprem
Tehlikesi, @ekrem_imamoglu nun
Davet Kompleksi Kadar Gündem Olmuyor.
Seçim Bitti, Mağdur Edebiyatı da
B…</t>
  </si>
  <si>
    <t>mavi55767146
RT @serdaribrahimke: Ülkede Deprem
Tehlikesi, @ekrem_imamoglu nun
Davet Kompleksi Kadar Gündem Olmuyor.
Seçim Bitti, Mağdur Edebiyatı da
B…</t>
  </si>
  <si>
    <t>adam_rt_atar
RT @serdaribrahimke: Ülkede Deprem
Tehlikesi, @ekrem_imamoglu nun
Davet Kompleksi Kadar Gündem Olmuyor.
Seçim Bitti, Mağdur Edebiyatı da
B…</t>
  </si>
  <si>
    <t>cemalsureyadize
RT @serdaribrahimke: Ülkede Deprem
Tehlikesi, @ekrem_imamoglu nun
Davet Kompleksi Kadar Gündem Olmuyor.
Seçim Bitti, Mağdur Edebiyatı da
B…</t>
  </si>
  <si>
    <t>retweetgemisi
RT @serdaribrahimke: Ülkede Deprem
Tehlikesi, @ekrem_imamoglu nun
Davet Kompleksi Kadar Gündem Olmuyor.
Seçim Bitti, Mağdur Edebiyatı da
B…</t>
  </si>
  <si>
    <t>rukiye64954278
RT @fahoogerbeets: İstanbul'daki
sevgili dostlar, lütfen rahatlayın.
Dünyada Ocak ayından bu yana 200'den
fazla M 5.7+ deprem yaşandı. Bunl…</t>
  </si>
  <si>
    <t xml:space="preserve">fahoogerbeets
</t>
  </si>
  <si>
    <t>miraclewoman20
RT @ilkkursungazete: Beylikdüzü'nde
deprem toplanma alanına AVM yapıldığı
ve sahibinin Ekrem İmamoğlu olduğu
ortaya çıkalı kaç saat oldu. h…</t>
  </si>
  <si>
    <t xml:space="preserve">ilkkursungazete
</t>
  </si>
  <si>
    <t>yavuz51007359
İmamoğlu tweet atmış devletin çağırdığı
her yere gideriz diyor deprem konferansına
neden gltmedin spikerin sorusun…
https://t.co/jI3pomVGW4</t>
  </si>
  <si>
    <t>ve_leyl
@ramazanq3 @metcihan Erken mi peki
😁 srl basar yok deprem olur yok.
Toplamtıya çağrılır çağrılmadım
der. Otelde gaz… https://t.co/Ba38nPehXN</t>
  </si>
  <si>
    <t xml:space="preserve">metcihan
</t>
  </si>
  <si>
    <t xml:space="preserve">ramazanq3
</t>
  </si>
  <si>
    <t>d_r_y_82
RT @sevi3359: Dostlar alışverişte
görsün toplantısında çıkan sonucu
bilen var mı?? #deprem</t>
  </si>
  <si>
    <t xml:space="preserve">sevi3359
</t>
  </si>
  <si>
    <t>eyt_cin
RT @TC_BildisKemal: #66MilyarLiraNerede
Eski para birimi ile 66 Katrilyon
lira..! En az 50 bin kişinin istihdamı
200 bin kişinin geçimi d…</t>
  </si>
  <si>
    <t xml:space="preserve">tc_bildiskemal
</t>
  </si>
  <si>
    <t>i_k_b_a_l
RT @haciykk: İBB Başkanı kayyum
sonrası Diyarbakır'a gidip HDP'li
belediye başkanları ile görüşmüş;
çocuğu PKK tarafından alıkonulan
ailele…</t>
  </si>
  <si>
    <t xml:space="preserve">haciykk
</t>
  </si>
  <si>
    <t>fener27gfb
RT @nihatsirdar: 20 yıldır toplanan
66 Milyar TL deprem vergisinin
nerede olduğu araştırılsın diye
Meclis araştırılması açılması istenecekm…</t>
  </si>
  <si>
    <t>simaybaygn
RT @nihatsirdar: 20 yıldır toplanan
66 Milyar TL deprem vergisinin
nerede olduğu araştırılsın diye
Meclis araştırılması açılması istenecekm…</t>
  </si>
  <si>
    <t>hakankerimhamdi
RT @ccanannnnnn: Günaydın İstanbul
ve İstanbullular; Deprem gerçeğinin
önüne yaratılmak istenen hiçbir
suni tartışmanın geçmesine izin
ver…</t>
  </si>
  <si>
    <t>5kapseli3
Ülkenin altını mı oydular, oyuyorlar
bu nedir hergün bir yerden deprem
haberi geliyor ☹️😒</t>
  </si>
  <si>
    <t>mymediabx
@GariplikTalibi's account has been
withheld in Turkey in response
to a legal demand. Learn more.</t>
  </si>
  <si>
    <t xml:space="preserve">garipliktalibi
</t>
  </si>
  <si>
    <t>erdog4ns4koglu
RT @haciykk: İBB Başkanı kayyum
sonrası Diyarbakır'a gidip HDP'li
belediye başkanları ile görüşmüş;
çocuğu PKK tarafından alıkonulan
ailele…</t>
  </si>
  <si>
    <t>ademdum94931677
RT @nihatsirdar: 20 yıldır toplanan
66 Milyar TL deprem vergisinin
nerede olduğu araştırılsın diye
Meclis araştırılması açılması istenecekm…</t>
  </si>
  <si>
    <t>yagmurgursogut
RT @fatihportakal: Son zamanların
en sorgulayıcı tabelası olmuş.
Deprem için toplanan #66MilyarLiraNerede
? #CBErdoğan hükümetinin hesap
ve…</t>
  </si>
  <si>
    <t>fatihportakal
Son zamanların en sorgulayıcı tabelası
olmuş. Deprem için toplanan #66MilyarLiraNerede
? #CBErdoğan hükümetinin hes… https://t.co/RjB77aM4XH</t>
  </si>
  <si>
    <t>haberkuliss
Başkan Arısoy: “Deprem gerçeğini
hiç unutmadık” Zeytinburnu Belediye
Başkanı Ömer Arısoy, “Eğer bu depremde
İstanbu… https://t.co/gxMI49vOsQ</t>
  </si>
  <si>
    <t>cengizatak7
RT @ccanannnnnn: Günaydın İstanbul
ve İstanbullular; Deprem gerçeğinin
önüne yaratılmak istenen hiçbir
suni tartışmanın geçmesine izin
ver…</t>
  </si>
  <si>
    <t>forcething
Deprem sonrası iki kişiden biri
GSM operatörünü değiştirme kararı
aldı https://t.co/4KznWp2iWC https://t.co/5tgiPwCIHo</t>
  </si>
  <si>
    <t>rzaycel3
RT @ccanannnnnn: Günaydın İstanbul
ve İstanbullular; Deprem gerçeğinin
önüne yaratılmak istenen hiçbir
suni tartışmanın geçmesine izin
ver…</t>
  </si>
  <si>
    <t>yasin_teoman
RT @Profesorfacia: An itibariyle
Türkiye için, İstanbul’da 7 şiddetindeki
bir depreme dayanamayacak bütün
binaların yıkılıp dönüştürülmesi…</t>
  </si>
  <si>
    <t xml:space="preserve">profesorfacia
</t>
  </si>
  <si>
    <t>anaforss
RT @baristerkoglu: Cumhurbaşkanı’na
soru sormayı yazılı kurala bağladık.
Binlerce canımızı ilgilendiren
deprem toplantısını ise “toplantıda…</t>
  </si>
  <si>
    <t xml:space="preserve">baristerkoglu
</t>
  </si>
  <si>
    <t>eniyisiaynen
RT @fatihportakal: Son zamanların
en sorgulayıcı tabelası olmuş.
Deprem için toplanan #66MilyarLiraNerede
? #CBErdoğan hükümetinin hesap
ve…</t>
  </si>
  <si>
    <t>__koliva5
RT @serdaribrahimke: Ülkede Deprem
Tehlikesi, @ekrem_imamoglu nun
Davet Kompleksi Kadar Gündem Olmuyor.
Seçim Bitti, Mağdur Edebiyatı da
B…</t>
  </si>
  <si>
    <t>iyldrmm
@Kandilli_info Ula deprem herkesi
şair etmişsin . Artık korkudan
mı sevgiden mi sövmekten mi bilemem
. Ama hareketler güzel 🤙</t>
  </si>
  <si>
    <t xml:space="preserve">kandilli_info
</t>
  </si>
  <si>
    <t>bradypus001
RT @Hasanzkul11: Ekrem İmamoğlu:
Hiçbir şeyin deprem gibi önemli
bir konunun önüne geçmesini istemiyoruz
diye kimse suskunluğumuzu fırsa…</t>
  </si>
  <si>
    <t xml:space="preserve">hasanzkul11
</t>
  </si>
  <si>
    <t>ozerozcimen
RT @hetenketenabi: Devlet terbiyesinden
nasibi olmayan bir kişi günlerdir
kamuoyunu 'deprem' ile değil kendisi
ile meşgul ediyor. Valilik ş…</t>
  </si>
  <si>
    <t>bianet_org
Demet Bilge Erkasap (@demetbilgeee)
#bianetgündem'i yazdı: Deprem uyarısını
görmüyorlar, kanser uyarısını hapsediyo…
https://t.co/ZvO6nbR6tD</t>
  </si>
  <si>
    <t xml:space="preserve">demetbilgeee
</t>
  </si>
  <si>
    <t>bulamiyorumya
RT @Paleosismolog: 30 yıldır diri
faylar üzerinde fay kazıları yaptık,
deprem yinelenme aralıklarını saptamaya
çalıştık;yabancı biliminsanl…</t>
  </si>
  <si>
    <t xml:space="preserve">paleosismolog
</t>
  </si>
  <si>
    <t>islamoglua
RT @ahval_tr: Emre Alkin: İnşaat,
deprem ve kaynaklar... https://t.co/fN82R7xhIX</t>
  </si>
  <si>
    <t xml:space="preserve">ahval_tr
</t>
  </si>
  <si>
    <t>sigortagundem
DASK'ın hasar ödeyebilme kapasitesi
20 milyar TL #DASK #deprem - https://t.co/6mv5NnoWR3
https://t.co/ynVYpDXMtl</t>
  </si>
  <si>
    <t>ugonultas25
RT @HasemiErol: Deprem öldürmez
ecelin gelmişse ölürsün Çok geçmiş
olsun rabbim ümmeti muhafaza etsin</t>
  </si>
  <si>
    <t xml:space="preserve">hasemierol
</t>
  </si>
  <si>
    <t>vedaat5
RT @celebi_kahraman: Deprem zamanı
Yasanın geri işlemesiyle elimizden
alınan Emeklilik hakkımızı geri
istiyoruz 17yıldır verilen sözlerin…</t>
  </si>
  <si>
    <t xml:space="preserve">celebi_kahraman
</t>
  </si>
  <si>
    <t>calamity69
RT @WasHatti: Depremle ilgili 'Bu
sistem dünyaya örnektir' diyen
Saray'ın iki numarasının YİMPAŞ
geçmişi yeniden gündemde | Ahval
https://t…</t>
  </si>
  <si>
    <t xml:space="preserve">washatti
</t>
  </si>
  <si>
    <t>emreyavuz1907
RT @fatihportakal: Son zamanların
en sorgulayıcı tabelası olmuş.
Deprem için toplanan #66MilyarLiraNerede
? #CBErdoğan hükümetinin hesap
ve…</t>
  </si>
  <si>
    <t>karatasbulentde
Teke Tek Deprem Özel - 26 Eylül
2019 (5.8 büyük depremin habercisi
mi?) https://t.co/jFtA5gn0WX @YouTube
aracılığıyla</t>
  </si>
  <si>
    <t xml:space="preserve">youtube
</t>
  </si>
  <si>
    <t>gulcan24338014
RT @fatihportakal: Son zamanların
en sorgulayıcı tabelası olmuş.
Deprem için toplanan #66MilyarLiraNerede
? #CBErdoğan hükümetinin hesap
ve…</t>
  </si>
  <si>
    <t>filizarslanistc
RT @navyangel07: Kentsel dönüşüm
avcılar, bağcılar gibi yapılması
gereken yerlere yapılmadı rant
için harcandı vergiler.. Herşeyden
vergi a…</t>
  </si>
  <si>
    <t xml:space="preserve">navyangel07
</t>
  </si>
  <si>
    <t>aslankral344
Teke Tek Deprem Özel - 26 Eylül
2019 (5.8 büyük depremin habercisi
mi?) https://t.co/2FDf7ABIso</t>
  </si>
  <si>
    <t>sukanmine
RT @ccanannnnnn: tek konu “Bugün
deprem için ne yaptınız?” olsun.
İstanbul için yakaladığımız şans
deprem konusunda da büyük bir fırsata
d…</t>
  </si>
  <si>
    <t>lusburak
RT @haciykk: İBB Başkanı kayyum
sonrası Diyarbakır'a gidip HDP'li
belediye başkanları ile görüşmüş;
çocuğu PKK tarafından alıkonulan
ailele…</t>
  </si>
  <si>
    <t>arzu70378281
RT @fatihportakal: Son zamanların
en sorgulayıcı tabelası olmuş.
Deprem için toplanan #66MilyarLiraNerede
? #CBErdoğan hükümetinin hesap
ve…</t>
  </si>
  <si>
    <t>aıbrahimyalcin
RT @Profesorfacia: An itibariyle
Türkiye için, İstanbul’da 7 şiddetindeki
bir depreme dayanamayacak bütün
binaların yıkılıp dönüştürülmesi…</t>
  </si>
  <si>
    <t>dilekizgi
RT @colakrengin: #Akp #KentselDönüşüm
yaptı ya demeyin,çünkü onlar rant
için yapılan lüks binalar,#Deprem
ile alakası yoktur.</t>
  </si>
  <si>
    <t xml:space="preserve">colakrengin
</t>
  </si>
  <si>
    <t>nc91244095
RT @izzetdas: Deprem için #AklımızdanÇıkmasın
diyen insanoğlu, öyle bir hakikat
var ki, kaçınılmaz bir gerçek;
ÖLÜM GERÇEĞİ! Deprem için ha…</t>
  </si>
  <si>
    <t xml:space="preserve">izzetdas
</t>
  </si>
  <si>
    <t>sonfasobukucu
RT @gokhanozbek: 20 yıldır Deprem
Vergisi adı altında toplanan #66MilyarLiraNerede
diye sormuşlar; Cevap basit aslında...
#ÇünküÇaldılar…</t>
  </si>
  <si>
    <t xml:space="preserve">gokhanozbek
</t>
  </si>
  <si>
    <t>ebusena571
RT @58_Yigidom_58: İstanbul'u 5.8
şiddeti ile sallayan deprem, yalancı
imamımoğlunda tsunami etkisi yaratmış
olacakki gerçekleri öğrendikte…</t>
  </si>
  <si>
    <t xml:space="preserve">58_yigidom_58
</t>
  </si>
  <si>
    <t>__mihman__
@onuncukoydegsli @MstSelanik Hdp'li
belediye baskanini ziyaret etmeye
vakit bulan ama deprem toplantısına
davet edi… https://t.co/8d1YZOM2lc</t>
  </si>
  <si>
    <t xml:space="preserve">onuncukoydegsli
</t>
  </si>
  <si>
    <t xml:space="preserve">mstselanik
</t>
  </si>
  <si>
    <t>hashus1099
RT @CYaltirak: Deprem gerçeğini
tam olarak anlamaya çalışan, herhangi
bir gruba eklemlenmeden bağımsız
araştırmalar yapan bir yer bilimci
o…</t>
  </si>
  <si>
    <t>cyaltirak
Deprem gerçeğini tam olarak anlamaya
çalışan, herhangi bir gruba eklemlenmeden
bağımsız araştırmalar yapan bir
yer… https://t.co/QpcSx2Fxkm</t>
  </si>
  <si>
    <t>frkersn
RT @bunduqdari: 20 yıldır 7,5 ölçekli
deprem bekleyen İstanbul'a müteahhiti
başkan seçtirdiler. https://t.co/4uX6Tgpf8i</t>
  </si>
  <si>
    <t xml:space="preserve">bunduqdari
</t>
  </si>
  <si>
    <t>byhn39078834
RT @yasemn4203: @AvAliA_Yeni_Hsp
Duble yola para vermiyoruz diyorlar
peki deprem için biriken paraları
neden yol için harcadık diyorlar</t>
  </si>
  <si>
    <t xml:space="preserve">yasemn4203
</t>
  </si>
  <si>
    <t>mustafasavran14
RT @dusunduren_deli: #ZavallıEkrem
yoğun programı arasında; HDP li
belediye başkanlarını ziyaret edebiliyor,
Tarkan konserine gidiyor, A…</t>
  </si>
  <si>
    <t>bokunucikarma
RT @propiyonat: @fatihportakal
#kimeinanayım 26 EYLÜL 2019'da
gerçekleşen deprem sonrası okulumuz
İstanbul Üniversitesi- Cerrahpaşa
Veterin…</t>
  </si>
  <si>
    <t xml:space="preserve">propiyonat
</t>
  </si>
  <si>
    <t>guvenkamac
@TwitBakani İstanbul için, 17 yıldır
iktidar olan Gurup Ne Yapmış Deprem
için.? Çürük binalara bile "İmar
Barışı"… https://t.co/6rrDkxI5PA</t>
  </si>
  <si>
    <t xml:space="preserve">twitbakani
</t>
  </si>
  <si>
    <t>mehmetoksz27
RT @izzetdas: Deprem için #AklımızdanÇıkmasın
diyen insanoğlu, öyle bir hakikat
var ki, kaçınılmaz bir gerçek;
ÖLÜM GERÇEĞİ! Deprem için ha…</t>
  </si>
  <si>
    <t>darkphobiaa
RT @fatihportakal: Son zamanların
en sorgulayıcı tabelası olmuş.
Deprem için toplanan #66MilyarLiraNerede
? #CBErdoğan hükümetinin hesap
ve…</t>
  </si>
  <si>
    <t>ephesus_univ
RT @ekrem_imamoglu: Hiçbir şeyin
deprem gibi önemli bir konunun
önüne geçmesini istemiyoruz diye
kimse suskunluğumuzu fırsata çevirmesin.…</t>
  </si>
  <si>
    <t>ekremvergili6
RT @hzlandrc: #66MilyarLiraNerede
yse, Acilen Vatandaşlarımıza ibraz
edilmelidir, Marmara Denizini 7/24
izleyen 1/2 milyon dolar lık Cihaz…</t>
  </si>
  <si>
    <t>ferhaty90238831
Deprem var gelmeyin... 🙂 #ParisSaintGermain
https://t.co/8roRlCytk9</t>
  </si>
  <si>
    <t>gulokanigul73
RT @fikriakyuz99: Celal Şengör,
“162 İmam hatip inşa ederken 9
fen lisesi yapan bir millet, deprem
tarafından ezilmeye müstahaktır”
demiş.…</t>
  </si>
  <si>
    <t xml:space="preserve">fikriakyuz99
</t>
  </si>
  <si>
    <t>gunesyakut
RT @fatihportakal: Son zamanların
en sorgulayıcı tabelası olmuş.
Deprem için toplanan #66MilyarLiraNerede
? #CBErdoğan hükümetinin hesap
ve…</t>
  </si>
  <si>
    <t>yusufdede38
RT @FUATUGUR: Keşke Fuat Oktay
deprem toplantısında bir sonraki
toplantı için herkesi talimatlandırırken
Ekrem beye dönerek “Sizi özel olar…</t>
  </si>
  <si>
    <t xml:space="preserve">fuatugur
</t>
  </si>
  <si>
    <t>ferdkaza1
RT @AvAliA_Yeni_Hsp: Günaydın 🍀
66 Milyar₺ Deprem vergisi aldık
Bununla duble yol ve hızlı tren
hattı yaptık diyorsun Bu gelir
ile neler…</t>
  </si>
  <si>
    <t>giyas54
RT @TC_istanbul: “Deprem Toplantısına
Davet” Hakkında Basın Açıklaması
https://t.co/thn0aLptNG</t>
  </si>
  <si>
    <t>gulbanugy
RT @Tivityali1: Deprem vergisi
için toplanan #66MilyarLiraNerede?
Çok basit: Çünkü çaldılar.</t>
  </si>
  <si>
    <t xml:space="preserve">tivityali1
</t>
  </si>
  <si>
    <t>ilyadaksk
RT @celal_hocaniz: 162 imam hatip
inşa ederken, 9 fen lisesi yapan
bir millet, deprem tarafından ezilmeye
müstahaktır.</t>
  </si>
  <si>
    <t xml:space="preserve">celal_hocaniz
</t>
  </si>
  <si>
    <t>defrimm53
RT @ankahabera: - Seçim bitti...
Bitti! - İşinize bakın, işimize
bakalım. Ortak masalar kuralım.
- Deprem İstanbul için en hayati
mesele. S…</t>
  </si>
  <si>
    <t xml:space="preserve">ankahabera
</t>
  </si>
  <si>
    <t>fb0934
RT @fatihportakal: Son zamanların
en sorgulayıcı tabelası olmuş.
Deprem için toplanan #66MilyarLiraNerede
? #CBErdoğan hükümetinin hesap
ve…</t>
  </si>
  <si>
    <t>tcfbfbfbkalp
RT @ekrem_imamoglu: Hiçbir şeyin
deprem gibi önemli bir konunun
önüne geçmesini istemiyoruz diye
kimse suskunluğumuzu fırsata çevirmesin.…</t>
  </si>
  <si>
    <t>demiraluluboy
RT @Av_SelimYavuz: Adamlar öyle
Şark kurnazı ki; 17/25 yıllık yönetimlerinde
almadıkları deprem önlemlerini,
5 aydır başkan olan Ekrem İmam…</t>
  </si>
  <si>
    <t xml:space="preserve">av_selimyavuz
</t>
  </si>
  <si>
    <t>setokaina
RT @fatihportakal: Son zamanların
en sorgulayıcı tabelası olmuş.
Deprem için toplanan #66MilyarLiraNerede
? #CBErdoğan hükümetinin hesap
ve…</t>
  </si>
  <si>
    <t>sciencehex
Geçen haftaki depremden sonra ilk
ve orta okula giden kuzenlerime
deprem sırasında ne yaptıklarını
sordum. Cevap: H… https://t.co/FaV4IhjG6F</t>
  </si>
  <si>
    <t>baranemreer
RT @fatihportakal: Son zamanların
en sorgulayıcı tabelası olmuş.
Deprem için toplanan #66MilyarLiraNerede
? #CBErdoğan hükümetinin hesap
ve…</t>
  </si>
  <si>
    <t>unverdituncay
RT @muratsarica_: Olası İstanbul
depremi için en hayati önlemi açıklıyorum.
Deprem olunca ilk iş Ekrem İmamoğlu'nu
güvenli bir yere götürün…</t>
  </si>
  <si>
    <t xml:space="preserve">muratsarica_
</t>
  </si>
  <si>
    <t>refiyese
RT @Mikdatca: İmza ve RT lütfen!
Kampanya · Deprem Seferberliği
İlan Edilsin · https://t.co/CHSWU6UI1f
https://t.co/Wl32dInzqU</t>
  </si>
  <si>
    <t xml:space="preserve">mikdatca
</t>
  </si>
  <si>
    <t>aort_abi
RT @fatihportakal: Son zamanların
en sorgulayıcı tabelası olmuş.
Deprem için toplanan #66MilyarLiraNerede
? #CBErdoğan hükümetinin hesap
ve…</t>
  </si>
  <si>
    <t>waldorfmuppet1
RT @BirGun_Gazetesi: Deprem toplanma
alanları ne durumda? https://t.co/jKGWNr5iQf
İstanbul'u karış karış gezdik https://t.co/qhLiix67SW</t>
  </si>
  <si>
    <t xml:space="preserve">ibrhmvarli
</t>
  </si>
  <si>
    <t xml:space="preserve">birgun_gazetesi
</t>
  </si>
  <si>
    <t>faatihtamer
RT @ntv: İstanbul'da 2 günde 16
bin kişi evine deprem sigortası
yaptırdı (DASK) https://t.co/yEULSETBEI</t>
  </si>
  <si>
    <t xml:space="preserve">ntv
</t>
  </si>
  <si>
    <t>fs4yin
RT @Sevkiyilmaz: En büyük deprem
ve afet olan esrar, alkol, kumar,
fuhuş, faiz belalarından nefsimizi
ve neslimizi eğitimle ve sohbetle
kor…</t>
  </si>
  <si>
    <t xml:space="preserve">sevkiyilmaz
</t>
  </si>
  <si>
    <t>ridvanyildi
Depremin ardından: İstanbul Valiliği
ile İmamoğlu arasında ‘davet’ polemiği
HABER MERKEZİ – İBB Başkanı Ekrem
İmam… https://t.co/BhjcL32Evz</t>
  </si>
  <si>
    <t>mete_gullu
RT @berceste77: İstanbul bir camii
ise Vali İmam Belediye başkanı
Müezzin'dir Ezan okunuyor(deprem)
Müezzin ben davet edilmedim diyor
Ulan…</t>
  </si>
  <si>
    <t xml:space="preserve">berceste77
</t>
  </si>
  <si>
    <t>tunaevli
RT @fatihportakal: Son zamanların
en sorgulayıcı tabelası olmuş.
Deprem için toplanan #66MilyarLiraNerede
? #CBErdoğan hükümetinin hesap
ve…</t>
  </si>
  <si>
    <t>mucait43
RT @Ertan_Aksoy: Merkezi hükümetin
Varlık Fonu bütçesinden batık bir
müteahhitin projesine 1 milyar
400 milyon TL ayırdığı ülkemizde,
profe…</t>
  </si>
  <si>
    <t xml:space="preserve">ertan_aksoy
</t>
  </si>
  <si>
    <t>patan_28
1-Degerli musterimiz, kesintisiz
ve daha guvenli iletisim icin yapilan
yenileme calismalari sirasinda
olusan deprem… https://t.co/MYt6SY3WO4</t>
  </si>
  <si>
    <t>necmıye65
Deprem icin toplanan 66 milyar
nerede ??? Hukumet bunada cevap
vermeli ....!!!!!</t>
  </si>
  <si>
    <t>zasuman
RT @06melihgokcek: BİR BELEDİYE
BAŞKANI DÜŞÜNÜN SIRF İKTİDARİ SUÇLAMAK
İÇİN DEPREM TOPLANTISINA ÇAĞIRILMADIĞI
İMAJINI VERİYOR, SOL MEDYA VE…</t>
  </si>
  <si>
    <t xml:space="preserve">06melihgokcek
</t>
  </si>
  <si>
    <t>unserbahn
RT @fatihportakal: Son zamanların
en sorgulayıcı tabelası olmuş.
Deprem için toplanan #66MilyarLiraNerede
? #CBErdoğan hükümetinin hesap
ve…</t>
  </si>
  <si>
    <t>burcuulus1
RT @Cansinn1907: Alaska'da meydana
gelen 7.1 şiddetindeki deprem ve
öğrencilerin örnek oluşturabilecek
tepkisi; Eğitim şart! #Deprem https:…</t>
  </si>
  <si>
    <t xml:space="preserve">cansinn1907
</t>
  </si>
  <si>
    <t>mami587_eyt_eyt
RT @ekrem_imamoglu: Hiçbir şeyin
deprem gibi önemli bir konunun
önüne geçmesini istemiyoruz diye
kimse suskunluğumuzu fırsata çevirmesin.…</t>
  </si>
  <si>
    <t>joseph_3300
RT @fatihportakal: Son zamanların
en sorgulayıcı tabelası olmuş.
Deprem için toplanan #66MilyarLiraNerede
? #CBErdoğan hükümetinin hesap
ve…</t>
  </si>
  <si>
    <t>gulljonathan1
RT @ekrem_imamoglu: Hiçbir şeyin
deprem gibi önemli bir konunun
önüne geçmesini istemiyoruz diye
kimse suskunluğumuzu fırsata çevirmesin.…</t>
  </si>
  <si>
    <t>onuryilmaz1903
RT @fatihportakal: Son zamanların
en sorgulayıcı tabelası olmuş.
Deprem için toplanan #66MilyarLiraNerede
? #CBErdoğan hükümetinin hesap
ve…</t>
  </si>
  <si>
    <t>hamurab20388347
RT @BirGun_Gazetesi: ‘Deprem toplantısına
çağrılmadım’ https://t.co/RCjRoiNxZT
https://t.co/Rp1UMfFYsT</t>
  </si>
  <si>
    <t>alantirikci
RT @Muhammetyzcm: Deprem anında
bir serhoşun hali... Bu memleketin
serhoşu bile bir hoş :)) https://t.co/7mFkLBstnR</t>
  </si>
  <si>
    <t xml:space="preserve">muhammetyzcm
</t>
  </si>
  <si>
    <t>grkem57388053
RT @fatihportakal: Son zamanların
en sorgulayıcı tabelası olmuş.
Deprem için toplanan #66MilyarLiraNerede
? #CBErdoğan hükümetinin hesap
ve…</t>
  </si>
  <si>
    <t>besersasaradsli
RT @fatihportakal: Son zamanların
en sorgulayıcı tabelası olmuş.
Deprem için toplanan #66MilyarLiraNerede
? #CBErdoğan hükümetinin hesap
ve…</t>
  </si>
  <si>
    <t>grn1604
RT @drsezai: Ezan sesi duyulunca
camiye gidilir, vazifemizdir. Hastanede
mavi kod verilirse görevliler o
alana doluşur,vazifemizdir. Depre…</t>
  </si>
  <si>
    <t xml:space="preserve">drsezai
</t>
  </si>
  <si>
    <t>gulerarslan8181
RT @YelizzKoray: 20 yıl önce binlerce
insanını depremde kaybetmiş, deprem
vergisi ile milyonlar toplamış
bir ülkede, Çevre ve Şehircilik
Ba…</t>
  </si>
  <si>
    <t xml:space="preserve">yelizzkoray
</t>
  </si>
  <si>
    <t>avukatjan
RT @fatihportakal: Son zamanların
en sorgulayıcı tabelası olmuş.
Deprem için toplanan #66MilyarLiraNerede
? #CBErdoğan hükümetinin hesap
ve…</t>
  </si>
  <si>
    <t>asevincligil
RT @fatihportakal: Son zamanların
en sorgulayıcı tabelası olmuş.
Deprem için toplanan #66MilyarLiraNerede
? #CBErdoğan hükümetinin hesap
ve…</t>
  </si>
  <si>
    <t>freeforza
RT @zaytungtv: Deprem sonrası afet
toplanma merkezlerine hücum eden
İstanbullular, piyasalara canlılık
getirdi... https://t.co/k1ryNgsVxL</t>
  </si>
  <si>
    <t xml:space="preserve">zaytungtv
</t>
  </si>
  <si>
    <t>gokboru070
@fatmaatakk Gelme deprem olacak
.d</t>
  </si>
  <si>
    <t xml:space="preserve">fatmaatakk
</t>
  </si>
  <si>
    <t>hasturksadiye
RT @vapurfilozofu: istanbuldaki
depremler öncü olabilir, büyük
deprem gelince iletişim tamamen
kesilebilir. istanbulda yaşayan
herkese tavs…</t>
  </si>
  <si>
    <t xml:space="preserve">vapurfilozofu
</t>
  </si>
  <si>
    <t>ahmetarifoglu2
RT @ankahabera: - Seçim bitti...
Bitti! - İşinize bakın, işimize
bakalım. Ortak masalar kuralım.
- Deprem İstanbul için en hayati
mesele. S…</t>
  </si>
  <si>
    <t>haradin_
220 bin konutun boş olduğu İstanbul'da
onbinlerce insan akşam yatmaya
ölüm tedirginliği ile gidiyor.
Buna göz yumma… https://t.co/Zwv8pc6llO</t>
  </si>
  <si>
    <t>siyahmanifesto
RT @fatihportakal: Son zamanların
en sorgulayıcı tabelası olmuş.
Deprem için toplanan #66MilyarLiraNerede
? #CBErdoğan hükümetinin hesap
ve…</t>
  </si>
  <si>
    <t>hasanzekic
RT @fatihportakal: Son zamanların
en sorgulayıcı tabelası olmuş.
Deprem için toplanan #66MilyarLiraNerede
? #CBErdoğan hükümetinin hesap
ve…</t>
  </si>
  <si>
    <t>is____o
RT @fatihportakal: Son zamanların
en sorgulayıcı tabelası olmuş.
Deprem için toplanan #66MilyarLiraNerede
? #CBErdoğan hükümetinin hesap
ve…</t>
  </si>
  <si>
    <t>trapyese
RT @ccanannnnnn: Günaydın İstanbul
ve İstanbullular; Deprem gerçeğinin
önüne yaratılmak istenen hiçbir
suni tartışmanın geçmesine izin
ver…</t>
  </si>
  <si>
    <t>ahmetburakreis
RT @gokhanozbek: 20 yıldır Deprem
Vergisi adı altında toplanan #66MilyarLiraNerede
diye sormuşlar; Cevap basit aslında...
#ÇünküÇaldılar…</t>
  </si>
  <si>
    <t xml:space="preserve">nesrinnas
</t>
  </si>
  <si>
    <t>1957dali
RT @AdilSerdars: Askeri alanları
İstanbul dışına çıkartmanın en
acı sonucu deprem anında askerin
müdehalesinin asgari düzeye indirilmesidir…</t>
  </si>
  <si>
    <t xml:space="preserve">adilserdars
</t>
  </si>
  <si>
    <t>nazuyanik
RT @ekrem_imamoglu: Hiçbir şeyin
deprem gibi önemli bir konunun
önüne geçmesini istemiyoruz diye
kimse suskunluğumuzu fırsata çevirmesin.…</t>
  </si>
  <si>
    <t>ismailcemelemen
RT @Av_SelimYavuz: Adamlar öyle
Şark kurnazı ki; 17/25 yıllık yönetimlerinde
almadıkları deprem önlemlerini,
5 aydır başkan olan Ekrem İmam…</t>
  </si>
  <si>
    <t>yilmazeraybasti
Orhan+Bursalı:+"‘Deprem+afet+sistemimizi+dünya+gıpta+ile+izliyor.’+Peki,+ama+nesini?"
@cumhuriyetgzt… https://t.co/EOkmhcx8bQ</t>
  </si>
  <si>
    <t xml:space="preserve">cumhuriyetgzt
</t>
  </si>
  <si>
    <t>ergundolek1
RT @dalierzincanli: Nihat Hatipoğlu
hocanın #deprem afetinin musibetlerinden
Allah(cc)’a sığınılan bir dua yapması
hangi bilim dalına ters…</t>
  </si>
  <si>
    <t xml:space="preserve">dalierzincanli
</t>
  </si>
  <si>
    <t>husrandurdu
RT @gokhanozbek: 20 yıldır Deprem
Vergisi adı altında toplanan #66MilyarLiraNerede
diye sormuşlar; Cevap basit aslında...
#ÇünküÇaldılar…</t>
  </si>
  <si>
    <t>sidarece
RT @ekrem_imamoglu: Hiçbir şeyin
deprem gibi önemli bir konunun
önüne geçmesini istemiyoruz diye
kimse suskunluğumuzu fırsata çevirmesin.…</t>
  </si>
  <si>
    <t>bahatutar
RT @istshd: #depremistanbul #deprem
İstanbul depremi kapıda! Hasarlı
evlerde oturanlar derhal tahliye
edilsin, boş ve sağlam evlere yerle…</t>
  </si>
  <si>
    <t xml:space="preserve">istshd
</t>
  </si>
  <si>
    <t>yunusozgumus
RT @cosarf: Ekrem İmamoğlu bildiğin
yalan makinası ve sorumluluğunu
yerine getirmeyen, devlet terbiyesi
bilmeyen bir aciz. Bu kadar da
ol…</t>
  </si>
  <si>
    <t xml:space="preserve">themarginale
</t>
  </si>
  <si>
    <t>byhector3
RT @fatihportakal: Son zamanların
en sorgulayıcı tabelası olmuş.
Deprem için toplanan #66MilyarLiraNerede
? #CBErdoğan hükümetinin hesap
ve…</t>
  </si>
  <si>
    <t>mehmety80098153
RT @AvAliA_Yeni_Hsp: Günaydın 🍀
66 Milyar₺ Deprem vergisi aldık
Bununla duble yol ve hızlı tren
hattı yaptık diyorsun Bu gelir
ile neler…</t>
  </si>
  <si>
    <t>batuuhannnnn
RT @ekrem_imamoglu: Hiçbir şeyin
deprem gibi önemli bir konunun
önüne geçmesini istemiyoruz diye
kimse suskunluğumuzu fırsata çevirmesin.…</t>
  </si>
  <si>
    <t>ilvurur
RT @nihatsirdar: 20 yıldır toplanan
66 Milyar TL deprem vergisinin
nerede olduğu araştırılsın diye
Meclis araştırılması açılması istenecekm…</t>
  </si>
  <si>
    <t>duvesimali
RT @ccanannnnnn: Günaydın İstanbul
ve İstanbullular; Deprem gerçeğinin
önüne yaratılmak istenen hiçbir
suni tartışmanın geçmesine izin
ver…</t>
  </si>
  <si>
    <t>haberler
Bakan Soylu: Açık söyleyeyim, Ekrem
Bey'i ben davet etmedim İstanbul'da
meydana gelen 5,8 büyüklüğündeki
deprem so… https://t.co/W9psPvBNEs</t>
  </si>
  <si>
    <t>kemal_rt3
RT @bencedelale: #30EylülDünyaİnsanlıkGünü
#AklınaGelseydim Marmara'da büyük
#deprem kapıda, haydi siyaseti
bir kenara bırakıp insanca ele…</t>
  </si>
  <si>
    <t xml:space="preserve">bencedelale
</t>
  </si>
  <si>
    <t>aycanemar
RT @fatihportakal: Son zamanların
en sorgulayıcı tabelası olmuş.
Deprem için toplanan #66MilyarLiraNerede
? #CBErdoğan hükümetinin hesap
ve…</t>
  </si>
  <si>
    <t>ertetikp
RT @nihatsirdar: 20 yıldır toplanan
66 Milyar TL deprem vergisinin
nerede olduğu araştırılsın diye
Meclis araştırılması açılması istenecekm…</t>
  </si>
  <si>
    <t>halkcbaskan
Sonra ne dedi, “Deprem için toplanan
paraları yol yaptık” 😀😀😀 https://t.co/GkCQTEmNjp</t>
  </si>
  <si>
    <t>gercekler63
RT @BirTutamTwitt: Ne deprem, ne
fırtına, ne sel... Son 20 yıldır
İstanbul'un başına gelen en büyük
felaket Ekrem İmamoğlu'dur. https://t.c…</t>
  </si>
  <si>
    <t>cingirklisaat
RT @FarukKose52: Vatandaşa "deprem
çantası" hazırlamalarını öneren
yetkililer 2 hususa cevap vermeli:
1- Büyük depremden bu yana geçen
20…</t>
  </si>
  <si>
    <t xml:space="preserve">gazeteduvar
</t>
  </si>
  <si>
    <t xml:space="preserve">farukkose52
</t>
  </si>
  <si>
    <t>karakus_ayla
RT @hzlandrc: #66MilyarLiraNerede
yse, Acilen Vatandaşlarımıza ibraz
edilmelidir, Marmara Denizini 7/24
izleyen 1/2 milyon dolar lık Cihaz…</t>
  </si>
  <si>
    <t>oznurbsr
RT @fatihportakal: Son zamanların
en sorgulayıcı tabelası olmuş.
Deprem için toplanan #66MilyarLiraNerede
? #CBErdoğan hükümetinin hesap
ve…</t>
  </si>
  <si>
    <t>eefsun
RT @nihatsirdar: 20 yıldır toplanan
66 Milyar TL deprem vergisinin
nerede olduğu araştırılsın diye
Meclis araştırılması açılması istenecekm…</t>
  </si>
  <si>
    <t>supersinko
RT @nihatsirdar: 20 yıldır toplanan
66 Milyar TL deprem vergisinin
nerede olduğu araştırılsın diye
Meclis araştırılması açılması istenecekm…</t>
  </si>
  <si>
    <t>eavci10
RT @fatihportakal: Son zamanların
en sorgulayıcı tabelası olmuş.
Deprem için toplanan #66MilyarLiraNerede
? #CBErdoğan hükümetinin hesap
ve…</t>
  </si>
  <si>
    <t>usyinn
RT @nrdncnbl: Çok haklısınız Sn
@KucukkayaIsmail Ne yetkililerin
Ne de bizlerin #AklımızdanÇıkmasın
Deprem gerçeği Gerekli önlemler
ac…</t>
  </si>
  <si>
    <t>nrdncnbl
RT @nrdncnbl: Çok haklısınız Sn
@KucukkayaIsmail Ne yetkililerin
Ne de bizlerin #AklımızdanÇıkmasın
Deprem gerçeği Gerekli önlemler
ac…</t>
  </si>
  <si>
    <t>ballilokmayiz
RT @sevimlicerenli: Şili’de deprem
olmuş 6.8 şiddetinde, verilen tepki
bu. Nasıl özendim. Menşınların
translate’inden anladığım kadarıyla
“…</t>
  </si>
  <si>
    <t>sevimlicerenli
Menşınlarda bizim gibi milletler,
misal mexico, bu kadar da rahat
olunmas falan laf sokmuşlar “Şilililere
deprem öğ… https://t.co/Os8XwePKQU</t>
  </si>
  <si>
    <t>pnargul5
RT @HandanBora5: Deprem öldürmez!Ne
zamanki!Bilimsel gözlemle coğrafyanın
analizini yapıp,uygun yapılaşma,geçmişte
yaşanan olumsuzlukları d…</t>
  </si>
  <si>
    <t xml:space="preserve">handanbora5
</t>
  </si>
  <si>
    <t>habibe87912339
RT @Cansinn1907: Alaska'da meydana
gelen 7.1 şiddetindeki deprem ve
öğrencilerin örnek oluşturabilecek
tepkisi; Eğitim şart! #Deprem https:…</t>
  </si>
  <si>
    <t>isotunca
@Iritelady @derinanaIiz @yigitbulutt
Ne çağrılması dostum, koordinasyon
kurulunda olan herkesin görevidir
katılmak.… https://t.co/wKcXTiRLFy</t>
  </si>
  <si>
    <t xml:space="preserve">yigitbulutt
</t>
  </si>
  <si>
    <t>asimsek5807
RT @fatihportakal: Son zamanların
en sorgulayıcı tabelası olmuş.
Deprem için toplanan #66MilyarLiraNerede
? #CBErdoğan hükümetinin hesap
ve…</t>
  </si>
  <si>
    <t>gkhnkaraduman
Yoklama Kaçakları tamam tamam bu
kez deprem korkusu mazeretiniz
var kafanızı kumdan çıkarabilirsiniz
:) Kapıya is… https://t.co/kQELWfbsLV</t>
  </si>
  <si>
    <t>halukkaptan571
RT @fatihportakal: Son zamanların
en sorgulayıcı tabelası olmuş.
Deprem için toplanan #66MilyarLiraNerede
? #CBErdoğan hükümetinin hesap
ve…</t>
  </si>
  <si>
    <t>taambesus
Ee bugün deprem de olmadı ama ben
arama yapamıyorum?@TurkTelekom</t>
  </si>
  <si>
    <t xml:space="preserve">turktelekom
</t>
  </si>
  <si>
    <t>altunsoyleyla
RT @fatihportakal: Son zamanların
en sorgulayıcı tabelası olmuş.
Deprem için toplanan #66MilyarLiraNerede
? #CBErdoğan hükümetinin hesap
ve…</t>
  </si>
  <si>
    <t>gulhansacc
RT @Avicenna_Razi: Ünlü filozof
son boh (💩) bükücü ; "bu kadar
çok İmam Hatip Lisesi yapıp, 9
tane Fen lisesi yaparsanız elbette
deprem alt…</t>
  </si>
  <si>
    <t xml:space="preserve">avicenna_razi
</t>
  </si>
  <si>
    <t>_foodsloverss
RT @Cansinn1907: Alaska'da meydana
gelen 7.1 şiddetindeki deprem ve
öğrencilerin örnek oluşturabilecek
tepkisi; Eğitim şart! #Deprem https:…</t>
  </si>
  <si>
    <t>tulum_hayri
@Guclumete İstanbul’un en büyük
devlet hastanelerinden biri olan
Bakırköy hastanesine giden ana
yola Salı günleri p… https://t.co/cb1kRX9Z32</t>
  </si>
  <si>
    <t xml:space="preserve">guclumete
</t>
  </si>
  <si>
    <t>yavuztrcn
RT @mehmet_kukus: “Bugün Allah
için ne yaptın” sorusunun karşısına
doğayı getiriyor aklı sıra !!!
Depreme karşı önlem almak bir vizyondur…</t>
  </si>
  <si>
    <t xml:space="preserve">mehmet_kukus
</t>
  </si>
  <si>
    <t>fidan_hakaner
RT @zekibahce: Bir b*k yiyen büyük
düşünür şöyle demiş “162 İmam hatip
inşa ederken 9 fen lisesi yapan
bir millet, deprem tarafından ezilme…</t>
  </si>
  <si>
    <t xml:space="preserve">ahmetcoskun511
</t>
  </si>
  <si>
    <t xml:space="preserve">zekibahce
</t>
  </si>
  <si>
    <t>ozaymakar
RT @candundaradasi: Ağaoğlu: “1970'lerde
İstanbul Anadolu yakasındaki yapıların
büyük kısmına inşaat malzemesini
ben sattım. Kumları Marmar…</t>
  </si>
  <si>
    <t>mimararti
RT @deri_nnnn1903: İBB’nin 2018
yılında Okçuluk Vakfına aktardığı
para 16,6 milyon tl... İstanbul’da
deprem araştırması için kurulması
iste…</t>
  </si>
  <si>
    <t xml:space="preserve">deri_nnnn1903
</t>
  </si>
  <si>
    <t>yldrmustfa
bu sıra çok deprem oluyor bence
gelmeyin siz. 3 puandan daha kıymetli
canınız https://t.co/qHSNU7yq7D</t>
  </si>
  <si>
    <t>zeynepzonguldak
@mugurdemir Hiiççç! Deprem için
toplanan paraları bile yemişler,
zerre utanmadan polemik peşindeler!</t>
  </si>
  <si>
    <t xml:space="preserve">mugurdemir
</t>
  </si>
  <si>
    <t>mustafa25051
RT @ajansdreklam: Eylülün son günü
#pazartesi Mutlu Haftalar #AklımızdanÇıkmasın
Deprem paraları nerede? #66MilyarLiraNerede
?</t>
  </si>
  <si>
    <t xml:space="preserve">ajansdreklam
</t>
  </si>
  <si>
    <t>ismail_umay
RT @nihatsirdar: 20 yıldır toplanan
66 Milyar TL deprem vergisinin
nerede olduğu araştırılsın diye
Meclis araştırılması açılması istenecekm…</t>
  </si>
  <si>
    <t>budakyavuz
RT @fatihportakal: Son zamanların
en sorgulayıcı tabelası olmuş.
Deprem için toplanan #66MilyarLiraNerede
? #CBErdoğan hükümetinin hesap
ve…</t>
  </si>
  <si>
    <t>bakir54
RT @TC_BildisKemal: #66MilyarLiraNerede
Eski para birimi ile 66 Katrilyon
lira..! En az 50 bin kişinin istihdamı
200 bin kişinin geçimi d…</t>
  </si>
  <si>
    <t>orhune
Arada başka hissedilir deprem olmazsa
1 yıl sonra kaçının poliçesini
yenileyeceğine ilişkin haberi merakla
bekliyor… https://t.co/Ny8BolJ6eU</t>
  </si>
  <si>
    <t>esinalacaa
RT @elelechp: Başta İstanbul olmak
suretiyle ! ✔️ Deprem toplanma
alanları ✔️ Deprem Vergileri gibi
konuları Vatandaş olarak sorma
hakkım…</t>
  </si>
  <si>
    <t xml:space="preserve">elelechp
</t>
  </si>
  <si>
    <t>sevda__er
" Alıştığın Kadar Esir, Vazgeçebildiğin
Kadar Özgürsün...." (Al… https://t.co/bV1XyOMUjM</t>
  </si>
  <si>
    <t>yksel37726202
@aydemirbulent 99 depreminde ecevit
deprem için toplanan paralarla
memur maaşlarını odemisti</t>
  </si>
  <si>
    <t xml:space="preserve">aydemirbulent
</t>
  </si>
  <si>
    <t>birsenim1919
RT @OzCANaMaBASDAG1: İranda bir
depremden sonra İranlı din alimi
Kazım Sıddık,depremlere kadınlarn
dekolte giyinmesinin sebep olduğunu
söyl…</t>
  </si>
  <si>
    <t xml:space="preserve">ozcanamabasdag1
</t>
  </si>
  <si>
    <t>nadidegursess
RT @ORHANBURSALI: Yazım, palavraları
boşa çıkarmaya devam: "‘Deprem+afet+sistemimizi+dünya+gıpta+ile+izliyor.’+Peki,+ama+nesini?"
@cumhuriy…</t>
  </si>
  <si>
    <t>orhanbursalı
Yazım, palavraları boşa çıkarmaya
devam: "‘Deprem+afet+sistemimizi+dünya+gıpta+ile+izliyor.’+Peki,+ama+nesini?"…
https://t.co/AHglAaipet</t>
  </si>
  <si>
    <t>cigdosca
RT @Balm1923: Öyle büyük bir deprem
yaşadım ki.. Artçıları kaç gün
sürer bilemiyorum</t>
  </si>
  <si>
    <t xml:space="preserve">balm1923
</t>
  </si>
  <si>
    <t xml:space="preserve">mkasirinbab
</t>
  </si>
  <si>
    <t>ufukocal35
RT @ufukcoskunn: 5.8 şiddetinde
deprem olmuş. ‘Ama ikinci gün ben
çağrılmadım’ dyerek trip atan bir
başkan düşünün! İnanılır gibi değil.</t>
  </si>
  <si>
    <t xml:space="preserve">ufukcoskunn
</t>
  </si>
  <si>
    <t>ayekocaolu7
RT @sozcumuratoglu: Tamam, anladık
deprem vergileri bir güzel yenildi,
bitti❗️ Ya toplanan diğer harç
ve vergiler,🤔 Özelleştirme gelirleri,…</t>
  </si>
  <si>
    <t xml:space="preserve">sozcumuratoglu
</t>
  </si>
  <si>
    <t>lutfiyeoztrk
RT @nihatsirdar: 20 yıldır toplanan
66 Milyar TL deprem vergisinin
nerede olduğu araştırılsın diye
Meclis araştırılması açılması istenecekm…</t>
  </si>
  <si>
    <t>dilekculculoglu
RT @ccanannnnnn: tek konu “Bugün
deprem için ne yaptınız?” olsun.
İstanbul için yakaladığımız şans
deprem konusunda da büyük bir fırsata
d…</t>
  </si>
  <si>
    <t>jongorgel
RT @batuhancolak33: Allah göstermesin,
deprem olsa tarihimizin en büyük
yıkımıyla karşı karşıya kalacağız.
"İmamoğlu toplantıya davet edil…</t>
  </si>
  <si>
    <t xml:space="preserve">batuhancolak33
</t>
  </si>
  <si>
    <t>ktaskin70
RT @avcilarbel: “20 yıl boşa harcandı,
20 gün kaybedecek vaktimiz yok.”
#deprem #depremistanbul https://t.co/Cgns7iIdbM</t>
  </si>
  <si>
    <t xml:space="preserve">avcilarbel
</t>
  </si>
  <si>
    <t>sevintaskiran
Cidden psikolojim bu kadar bozuldu
mu ? Hissedebileceğim şekilde o
saatlerde deprem görünmüyor. Sen
aklımı koru Allah’ım 🙏</t>
  </si>
  <si>
    <t>kcc45521638
RT @HavArenaMedya: İstanbul’da
olması beklenen büyük deprem ile
ilgili önemli açıklamalarda bulunan
İTÜ Maden Fakültesi Jeoloji Mühendisliğ…</t>
  </si>
  <si>
    <t xml:space="preserve">havarenamedya
</t>
  </si>
  <si>
    <t>hatisyildirim
RT @Av_SelimYavuz: Adamlar öyle
Şark kurnazı ki; 17/25 yıllık yönetimlerinde
almadıkları deprem önlemlerini,
5 aydır başkan olan Ekrem İmam…</t>
  </si>
  <si>
    <t xml:space="preserve">sefa_said
</t>
  </si>
  <si>
    <t>fiyonk_cilek
RT @ccanannnnnn: tek konu “Bugün
deprem için ne yaptınız?” olsun.
İstanbul için yakaladığımız şans
deprem konusunda da büyük bir fırsata
d…</t>
  </si>
  <si>
    <t>tahadmr25
RT @ilerihaber: Silivri Cezaevi'nin
deprem senaryosu yok: Deprem günü
koğuş kapıları 'sadece bakan izniyle
açılır' denilerek açılmadı https…</t>
  </si>
  <si>
    <t xml:space="preserve">ilerihaber
</t>
  </si>
  <si>
    <t>mehmetalisaygi6
RT @ccanannnnnn: tek konu “Bugün
deprem için ne yaptınız?” olsun.
İstanbul için yakaladığımız şans
deprem konusunda da büyük bir fırsata
d…</t>
  </si>
  <si>
    <t>kadrikose
İŞİN ASLI. Ali Ağaoğlu: “1970'lerde
İstanbul Anadolu yakasındaki yapıların
büyük kısmına inşaat malzemesini
ben s… https://t.co/JtD9C1jhwG</t>
  </si>
  <si>
    <t>hakany71
RT @baristerkoglu: Cumhurbaşkanı’na
soru sormayı yazılı kurala bağladık.
Binlerce canımızı ilgilendiren
deprem toplantısını ise “toplantıda…</t>
  </si>
  <si>
    <t>busekirkoc
Şu deprem olacaksa olsun amk sürekli
artçılarla yaşamaktan yoruldum</t>
  </si>
  <si>
    <t>devecihukuk
RT @TC_BildisKemal: #66MilyarLiraNerede
Eski para birimi ile 66 Katrilyon
lira..! En az 50 bin kişinin istihdamı
200 bin kişinin geçimi d…</t>
  </si>
  <si>
    <t>halukarslan67
RT @ccanannnnnn: tek konu “Bugün
deprem için ne yaptınız?” olsun.
İstanbul için yakaladığımız şans
deprem konusunda da büyük bir fırsata
d…</t>
  </si>
  <si>
    <t>saliho24549914
RT @fatihportakal: Son zamanların
en sorgulayıcı tabelası olmuş.
Deprem için toplanan #66MilyarLiraNerede
? #CBErdoğan hükümetinin hesap
ve…</t>
  </si>
  <si>
    <t>cihanpolat1923
RT @fatihportakal: Son zamanların
en sorgulayıcı tabelası olmuş.
Deprem için toplanan #66MilyarLiraNerede
? #CBErdoğan hükümetinin hesap
ve…</t>
  </si>
  <si>
    <t>umtcik
@HaberturkTV @hulyahokenek Deprem
sevilmez mi de deseydin.</t>
  </si>
  <si>
    <t xml:space="preserve">hulyahokenek
</t>
  </si>
  <si>
    <t>haberturktv
➡ İstanbul 5.8’lik depremden hangi
dersleri çıkardı? ➡ Deprem sırasında
ne yapılmalı, ne yapılmamalı? ➡
Deprem pani… https://t.co/n9gY0ikNZU</t>
  </si>
  <si>
    <t>sonay_ingrit
RT @Daesy55676957: Adi üstünde
deprem bahane cukka sahane olmus
diyor eleman 🙄🙄 https://t.co/SICPbI0dmQ</t>
  </si>
  <si>
    <t xml:space="preserve">daesy55676957
</t>
  </si>
  <si>
    <t>dirrenincce
RT @solhaberportali: Deprem böyle
bekleniyor: Burası bir KYK yurdu...
https://t.co/ESyYETCOmW https://t.co/COjgIRDFRO</t>
  </si>
  <si>
    <t xml:space="preserve">solhaberportali
</t>
  </si>
  <si>
    <t>celaltoparlakli
@aydemirbulent @gurkanhacir 99
depreminden buyana 20 yıl geçti
ama hala okullarımız yenilenemedi.
Bunun sorumlusu… https://t.co/1PG8CLE8j8</t>
  </si>
  <si>
    <t xml:space="preserve">gurkanhacir
</t>
  </si>
  <si>
    <t>blodiebowie
Deprem videoları üstüne salgın
videosu seyredip üstüne de nükleer
saldırı ve zombilerin şafağını
eklemeye karar ver… https://t.co/67XPGPcJng</t>
  </si>
  <si>
    <t>turgay20081976
RT @Politic_TR: Geçen hafta Istanbul'daki
deprem, beklenen büyük depremin
fay hattında gerçekleşti. her an
her sey olabilir. Ama yonetenler…</t>
  </si>
  <si>
    <t>politic_tr
Siz devleti , deprem yardımlarıyla
memur maaşı ödeyen Ecevit dönemiyle
karıştırıyorsunuz herhalde. Böyle
sahte günd… https://t.co/DKg8DiIOFo</t>
  </si>
  <si>
    <t>selcukumut1
RT @KucukkayaIsmail: Günaydın Türkiyem.
30 Eylül 2019 Pazartesi. Eylül’ün
son günü. Deprem gerçeği #AklımızdanÇıkmasın
diyoruz. Çıkmasın k…</t>
  </si>
  <si>
    <t>meltemguzelordu
RT @EnverYucel: İstanbul da deprem
olmuş herkese geçmiş olsun Okullarımız
güven altında velilerimiz merak
etmesinler</t>
  </si>
  <si>
    <t xml:space="preserve">enveryucel
</t>
  </si>
  <si>
    <t>tatasomer
Olan deprem olmuş insanlar korku
içinde. Bişey yapmasını beklediğimiz
adam davet almadım diye olay yapıyor.
Ya yemi… https://t.co/XXDmOYeh4C</t>
  </si>
  <si>
    <t>kemal_rt4
RT @bencedelale: #30EylülDünyaİnsanlıkGünü
#AklınaGelseydim Marmara'da büyük
#deprem kapıda, haydi siyaseti
bir kenara bırakıp insanca ele…</t>
  </si>
  <si>
    <t>kmuratbaynal
RT @_MHPistanbul_: Genel Başkan
Yardımcımız Sn. @ifarukaksu, İl
Başkanımız Sn. @birolgurmhp ve
Avcılar İlçe Başkanımız deprem
sırasında min…</t>
  </si>
  <si>
    <t xml:space="preserve">birolgurmhp
</t>
  </si>
  <si>
    <t xml:space="preserve">ifarukaksu
</t>
  </si>
  <si>
    <t xml:space="preserve">_mhpistanbul_
</t>
  </si>
  <si>
    <t>can_y_can
RT @fatihportakal: Son zamanların
en sorgulayıcı tabelası olmuş.
Deprem için toplanan #66MilyarLiraNerede
? #CBErdoğan hükümetinin hesap
ve…</t>
  </si>
  <si>
    <t>evolkanc
RT @GurkaynakGonenc: Dünya üzerinde
idarecilik yapması daha kolay pek
az memleket vardır herhalde. GS
- FB, TS - BJK, derken, iki maçta
old…</t>
  </si>
  <si>
    <t xml:space="preserve">gurkaynakgonenc
</t>
  </si>
  <si>
    <t>payitaht31
RT @sla_ecem_: ___arada bi bi silkelenmemiz
gerekiyor sanırım __insan olduğumuzu
hatırlamamız için __ ____geçmiş
olsun memleketimin her kö…</t>
  </si>
  <si>
    <t xml:space="preserve">sla_ecem_
</t>
  </si>
  <si>
    <t>avibrahimbulut
RT @drsezai: Ezan sesi duyulunca
camiye gidilir, vazifemizdir. Hastanede
mavi kod verilirse görevliler o
alana doluşur,vazifemizdir. Depre…</t>
  </si>
  <si>
    <t>semihevliyaolu
RT @fatihportakal: Son zamanların
en sorgulayıcı tabelası olmuş.
Deprem için toplanan #66MilyarLiraNerede
? #CBErdoğan hükümetinin hesap
ve…</t>
  </si>
  <si>
    <t>gulay_oneri
RT @hetenketenabi: Devlet terbiyesinden
nasibi olmayan bir kişi günlerdir
kamuoyunu 'deprem' ile değil kendisi
ile meşgul ediyor. Valilik ş…</t>
  </si>
  <si>
    <t>papatyalidusler
RT @hetenketenabi: "Efendim birinci
toplantıya çağrıldım ama ikinci
toplantıya çağrılmadım" Sünnet
düğünü mü bu arkadaş! Deprem bu
deprem!!…</t>
  </si>
  <si>
    <t>ylmaz35027805
RT @ekrem_imamoglu: Hiçbir şeyin
deprem gibi önemli bir konunun
önüne geçmesini istemiyoruz diye
kimse suskunluğumuzu fırsata çevirmesin.…</t>
  </si>
  <si>
    <t>didemmkorucu
RT @fatihportakal: Son zamanların
en sorgulayıcı tabelası olmuş.
Deprem için toplanan #66MilyarLiraNerede
? #CBErdoğan hükümetinin hesap
ve…</t>
  </si>
  <si>
    <t>gulgun53649621
RT @fatihportakal: Son zamanların
en sorgulayıcı tabelası olmuş.
Deprem için toplanan #66MilyarLiraNerede
? #CBErdoğan hükümetinin hesap
ve…</t>
  </si>
  <si>
    <t>slowlyswing54
RT @CYaltirak: Deprem gerçeğini
tam olarak anlamaya çalışan, herhangi
bir gruba eklemlenmeden bağımsız
araştırmalar yapan bir yer bilimci
o…</t>
  </si>
  <si>
    <t>burhansagsen
RT @heterodoks: AFAD ‘ın söylediği
2000 adet deprem acil toplanma
alanından bir tanesi.Nasıl ama
,sizce kaç çadır kurulabilir buraya?
Utanm…</t>
  </si>
  <si>
    <t xml:space="preserve">heterodoks
</t>
  </si>
  <si>
    <t>canalicihan
RT @CYaltirak: Deprem gerçeğini
tam olarak anlamaya çalışan, herhangi
bir gruba eklemlenmeden bağımsız
araştırmalar yapan bir yer bilimci
o…</t>
  </si>
  <si>
    <t>izzet_baskan
RT @muhammedbzkir: AFAD deprem
toplantısı yapıyor İstanbul için,
o esnada İBB Başkanı İmamoğlu;
https://t.co/XpUWViW5ia</t>
  </si>
  <si>
    <t xml:space="preserve">muhammedbzkir
</t>
  </si>
  <si>
    <t>isildikmenoglu
RT @hzlandrc: #66MilyarLiraNerede
yse, Acilen Vatandaşlarımıza ibraz
edilmelidir, Marmara Denizini 7/24
izleyen 1/2 milyon dolar lık Cihaz…</t>
  </si>
  <si>
    <t>duna51
RT @Nesrinnas: 99 depreminden ders
alman gerekir değil mi? Nerede!..
5.9, orta şiddette bir deprem.
Hazırlıklı olan ülkeler için sinek
vızı…</t>
  </si>
  <si>
    <t>halilergun
Devlet deprem için tam hazır 99
depreminden sonra oluşacak deprem
deki ölüleri namazını kaldırmak
için yeterince im… https://t.co/Dbe46WFzND</t>
  </si>
  <si>
    <t>pollyanna4141
RT @melihaokur2: Fuat Oktay. Atanmış
Cumhurbaşkanı yardımcısı. Siyaset
yapıyor. Deprem ile ilgili açıklambalarına
keşke inanabilsem!!!.. 17…</t>
  </si>
  <si>
    <t xml:space="preserve">melihaokur2
</t>
  </si>
  <si>
    <t>boratrkmen
RT @fatihportakal: Son zamanların
en sorgulayıcı tabelası olmuş.
Deprem için toplanan #66MilyarLiraNerede
? #CBErdoğan hükümetinin hesap
ve…</t>
  </si>
  <si>
    <t>__serkanozdemir
RT @gokhanozbek: 20 yıldır Deprem
Vergisi adı altında toplanan #66MilyarLiraNerede
diye sormuşlar; Cevap basit aslında...
#ÇünküÇaldılar…</t>
  </si>
  <si>
    <t>nurayemekliogl1
RT @candundaradasi: Ağaoğlu: “1970'lerde
İstanbul Anadolu yakasındaki yapıların
büyük kısmına inşaat malzemesini
ben sattım. Kumları Marmar…</t>
  </si>
  <si>
    <t>nsema29
RT @efe60ayhan: Hak bela yazmaz
kul azmayınca Rabbim hakiki manada
uyanış nasib etsin #deprem geçmiş
olsun İstanbul'um #NedenSilivri
Allah…</t>
  </si>
  <si>
    <t xml:space="preserve">46_rte
</t>
  </si>
  <si>
    <t xml:space="preserve">aydnmermerci
</t>
  </si>
  <si>
    <t xml:space="preserve">ekremakdoan
</t>
  </si>
  <si>
    <t xml:space="preserve">denizimsimavi2
</t>
  </si>
  <si>
    <t xml:space="preserve">sarikocmurat
</t>
  </si>
  <si>
    <t xml:space="preserve">ahmetalpay63
</t>
  </si>
  <si>
    <t xml:space="preserve">ezo_ist
</t>
  </si>
  <si>
    <t xml:space="preserve">efe60ayhan
</t>
  </si>
  <si>
    <t>elif_akyldz1
RT @OsmanOzturk28: Depremden değil
bilgisizlikten kork! Deprem güvenliği
ve bilinci hep gündemde olmalı.
Toprağın altında bir canavar uyuyo…</t>
  </si>
  <si>
    <t xml:space="preserve">osmanozturk28
</t>
  </si>
  <si>
    <t>elifkorkutgirg2
RT @candundaradasi: Ağaoğlu: “1970'lerde
İstanbul Anadolu yakasındaki yapıların
büyük kısmına inşaat malzemesini
ben sattım. Kumları Marmar…</t>
  </si>
  <si>
    <t>marie_fb
@CYaltirak buyuk deprem beklıyormusunuz
?</t>
  </si>
  <si>
    <t>limpidae34
RT @fatihportakal: Son zamanların
en sorgulayıcı tabelası olmuş.
Deprem için toplanan #66MilyarLiraNerede
? #CBErdoğan hükümetinin hesap
ve…</t>
  </si>
  <si>
    <t>yprkhsngl
RT @fatihportakal: Son zamanların
en sorgulayıcı tabelası olmuş.
Deprem için toplanan #66MilyarLiraNerede
? #CBErdoğan hükümetinin hesap
ve…</t>
  </si>
  <si>
    <t>zeki_2727
RT @Tivityali1: Deprem vergisi
için toplanan #66MilyarLiraNerede?
Çok basit: Çünkü çaldılar.</t>
  </si>
  <si>
    <t>hasansaribuga
RT @ibrahimozdabak: "Sana dün bir
tepeden baktım aziz İstanbul..."
https://t.co/X5emkyE3OG https://t.co/QTjCVyzj3I
https://t.co/WiCoV37HYH</t>
  </si>
  <si>
    <t xml:space="preserve">ibrahimozdabak
</t>
  </si>
  <si>
    <t>yuxel76
RT @politikprofesor: Deprem toplantısına
#ZavallıEkrem bundan sonra böyle
davet edilecek. https://t.co/zXL0TfBdyG</t>
  </si>
  <si>
    <t xml:space="preserve">politikprofesor
</t>
  </si>
  <si>
    <t>masumses
RT @hetenketenabi: 3-Deprem gibi
'HAYATİ' bir durum söz konusu iken,
bir lise toplantısına katılması
belli ki tepki çekecekti. Tepkileri
ön…</t>
  </si>
  <si>
    <t>ozkankardes
RT @FarukKose52: Vatandaşa "deprem
çantası" hazırlamalarını öneren
yetkililer 2 hususa cevap vermeli:
1- Büyük depremden bu yana geçen
20…</t>
  </si>
  <si>
    <t>merol98
RT @ekrem_imamoglu: Hiçbir şeyin
deprem gibi önemli bir konunun
önüne geçmesini istemiyoruz diye
kimse suskunluğumuzu fırsata çevirmesin.…</t>
  </si>
  <si>
    <t>sofyanli
RT @enveryan: CHP'li İBB başkanı,
"deprem toplantısına çağrılmadım"
diyerek halkın aklıyla alay ediyor
halen Çağrılmadıysan bu fotodaki
k…</t>
  </si>
  <si>
    <t>bekliyen_omer
RT @debuffer1: Belediye başkanı
olduğu şehirde deprem olmuş,milyonlarca
insanın hayatı risk altında,herkes
korkmuş,panik içinde ama İmamoğl…</t>
  </si>
  <si>
    <t xml:space="preserve">debuffer1
</t>
  </si>
  <si>
    <t>cihanbjkcarsi
RT @nihatsirdar: 20 yıldır toplanan
66 Milyar TL deprem vergisinin
nerede olduğu araştırılsın diye
Meclis araştırılması açılması istenecekm…</t>
  </si>
  <si>
    <t>odmanasli
RT @banuguven: İstanbul maalesef
kaçınılmaz şekilde büyük depremi
bekliyor. Aslında 20 yıldır bekliyor,
deprem periyoduna göre geriye 5
ila…</t>
  </si>
  <si>
    <t>banuguven
RT @banuguven: İstanbul maalesef
kaçınılmaz şekilde büyük depremi
bekliyor. Aslında 20 yıldır bekliyor,
deprem periyoduna göre geriye 5
ila…</t>
  </si>
  <si>
    <t>m4sy4f
@Bilaltas9 Olum adam bilmiyodur
belki kuralları hdhdhd A Haber
gibi bi sorunumuz var önce bunu
çözelim Deprem bile… https://t.co/OELht3cif3</t>
  </si>
  <si>
    <t xml:space="preserve">bilaltas9
</t>
  </si>
  <si>
    <t>kyzersuze
RT @OzCANaMaBASDAG1: İranda bir
depremden sonra İranlı din alimi
Kazım Sıddık,depremlere kadınlarn
dekolte giyinmesinin sebep olduğunu
söyl…</t>
  </si>
  <si>
    <t>mahiracemi
3 kamu bankası konut kredisi çekenlere
ekstra faiz indirimi yapacakmış
77 adet donanımsız toplanma alanları
iştah k… https://t.co/Mq95mlCDrJ</t>
  </si>
  <si>
    <t>kemal_rt5
RT @bencedelale: #30EylülDünyaİnsanlıkGünü
#AklınaGelseydim Marmara'da büyük
#deprem kapıda, haydi siyaseti
bir kenara bırakıp insanca ele…</t>
  </si>
  <si>
    <t>dramaparam
RT @nevermore26: Büyük bir deprem
olmuş bunların derdi Ekrem’i nereye
oturtalım da ezelim. Bir şey daha
öğrendik satır arasında, doğal
bir…</t>
  </si>
  <si>
    <t xml:space="preserve">nevermore26
</t>
  </si>
  <si>
    <t>zeynepsu61
@fatihportakal Depreme dayanıklı
sarayımız var. Deprem prestijimizi
bozamazz 🤭</t>
  </si>
  <si>
    <t>celikmchelik
RT @ekrem_imamoglu: Hiçbir şeyin
deprem gibi önemli bir konunun
önüne geçmesini istemiyoruz diye
kimse suskunluğumuzu fırsata çevirmesin.…</t>
  </si>
  <si>
    <t>abihyt
99 depreminde deprem fonunda 1₺
çıkmıştı. Ecevit fondaki paraları
İMF'ye vermişti harhalde o vakit.
#66MilyarLiraNerede</t>
  </si>
  <si>
    <t>serpilbingr
RT @RustemBatum: İstanbul dünyadaki
pek çok ülkeden daha büyük bir
şehir. İBB başkanını deprem toplantısına
çağırmamak belediye-devlet koo…</t>
  </si>
  <si>
    <t xml:space="preserve">rustembatum
</t>
  </si>
  <si>
    <t>beritan122123
RT @zaytungtv: Deprem sonrası afet
toplanma merkezlerine hücum eden
İstanbullular, piyasalara canlılık
getirdi... https://t.co/k1ryNgsVxL</t>
  </si>
  <si>
    <t>tiginaray
RT @rapor2: Metrobüs ve metro'ya
yürüme mesafesinde ! , doğa ile
iç içe ! , deprem olursa kaçamama
ve ölüm garantili "güzel" şehrim...
http…</t>
  </si>
  <si>
    <t xml:space="preserve">rapor2
</t>
  </si>
  <si>
    <t>tbincan
RT @ibb_kulishaber: Vatandaş 20
yıldır Deprem Vergisi adı altında
toplanan #66MilyarLiraNerede diye
soruyor; Bu cevap asla gelmeyecek...…</t>
  </si>
  <si>
    <t>ibb_kulishaber
Vatandaş 20 yıldır Deprem Vergisi
adı altında toplanan #66MilyarLiraNerede
diye soruyor; Bu cevap asla gelmeyecek…
https://t.co/zc8LtaSr0W</t>
  </si>
  <si>
    <t>mcahitsayr1
RT @izzetdas: Deprem için #AklımızdanÇıkmasın
diyen insanoğlu, öyle bir hakikat
var ki, kaçınılmaz bir gerçek;
ÖLÜM GERÇEĞİ! Deprem için ha…</t>
  </si>
  <si>
    <t>mgorkemyildiz
Gazeteci olarak siz araştırmadan
etmeden eline Karot Makinesi alan
herkesi Deprem Mühendisi yerine
koyup soru sorar… https://t.co/Rl4vlqhovC</t>
  </si>
  <si>
    <t>gokcesensoy1
Ortada yanlış bilgilendirme yok
ortada olan şey kentsel dönüşüm
projesi adı altında deprem bölgelerinin
daha çok sa… https://t.co/KnhAkQvTFc</t>
  </si>
  <si>
    <t>4d580435ddd1429
RT @nihatsirdar: 20 yıldır toplanan
66 Milyar TL deprem vergisinin
nerede olduğu araştırılsın diye
Meclis araştırılması açılması istenecekm…</t>
  </si>
  <si>
    <t>hakanemre2007
RT @ccanannnnnn: tek konu “Bugün
deprem için ne yaptınız?” olsun.
İstanbul için yakaladığımız şans
deprem konusunda da büyük bir fırsata
d…</t>
  </si>
  <si>
    <t>gebzehaber41
Marmara’da ki deprem korkuttu @DepremTR
https://t.co/cWoeKwPSkp</t>
  </si>
  <si>
    <t xml:space="preserve">depremtr
</t>
  </si>
  <si>
    <t>ysmınecrn
RT @btl60: Artık sürekli sallanıyormuş
gibi hissediyorum en kötüsü de
gercekten deprem oldugu halde yine
paronayaklık yapıyorum diyip kımıl…</t>
  </si>
  <si>
    <t xml:space="preserve">btl60
</t>
  </si>
  <si>
    <t>bariskingir
RT @avukatbahatttin: Kıskanılan,
örnek olacak sistemde 28 okul deprem
hasarindan açılmıyor! 5,8 şiddetinde
10 sn süren depremde?? https://t…</t>
  </si>
  <si>
    <t xml:space="preserve">avukatbahatttin
</t>
  </si>
  <si>
    <t>canmbaydemir3
Sevgili #turktelekom deprem günü
ve hatta sonraki 2 gün daha sen
de taahhütünü yerine getirmedin.
Şimdi neden #caymabedeli istiyorsun?</t>
  </si>
  <si>
    <t>cag_tay
@zaytungtv @UfukUras Kışın deprem
olursa nerelere sığınacağını düşünüyorsun.</t>
  </si>
  <si>
    <t xml:space="preserve">ufukuras
</t>
  </si>
  <si>
    <t>erdoana70791948
RT @fatihportakal: Son zamanların
en sorgulayıcı tabelası olmuş.
Deprem için toplanan #66MilyarLiraNerede
? #CBErdoğan hükümetinin hesap
ve…</t>
  </si>
  <si>
    <t>buffi2525
RT @ccanannnnnn: Günaydın İstanbul
ve İstanbullular; Deprem gerçeğinin
önüne yaratılmak istenen hiçbir
suni tartışmanın geçmesine izin
ver…</t>
  </si>
  <si>
    <t>filozofemirhan
RT @hetenketenabi: "Efendim birinci
toplantıya çağrıldım ama ikinci
toplantıya çağrılmadım" Sünnet
düğünü mü bu arkadaş! Deprem bu
deprem!!…</t>
  </si>
  <si>
    <t>hasanfaruk_08
RT @TC_istanbul: “Deprem Toplantısına
Davet” Hakkında Basın Açıklaması
https://t.co/thn0aLptNG</t>
  </si>
  <si>
    <t>ayguntarim84
RT @Profesorfacia: 1999 Yılından
beri milyarlarca lira ÖTV toplandı,
100 milyara yakın özelleştirilme
yapıldı, 2 trilyon dolardan fazla
ver…</t>
  </si>
  <si>
    <t>akkusersin57
RT @hetenketenabi: "Efendim birinci
toplantıya çağrıldım ama ikinci
toplantıya çağrılmadım" Sünnet
düğünü mü bu arkadaş! Deprem bu
deprem!!…</t>
  </si>
  <si>
    <t>saykoss4
RT @fatihportakal: Son zamanların
en sorgulayıcı tabelası olmuş.
Deprem için toplanan #66MilyarLiraNerede
? #CBErdoğan hükümetinin hesap
ve…</t>
  </si>
  <si>
    <t>kadri06945977
RT @fatihportakal: Son zamanların
en sorgulayıcı tabelası olmuş.
Deprem için toplanan #66MilyarLiraNerede
? #CBErdoğan hükümetinin hesap
ve…</t>
  </si>
  <si>
    <t>aynuraltinkaya
RT @Mikdatca: İmza ve RT lütfen!
Kampanya · Deprem Seferberliği
İlan Edilsin · https://t.co/CHSWU6UI1f
https://t.co/Wl32dInzqU</t>
  </si>
  <si>
    <t>bedo_bedi
Deprem için toplanan #66milyarnerede
! Zorunlu deprem vergisi diye vatandaşın
cebinden zorla aldığınız paraları
nerde yediniz?</t>
  </si>
  <si>
    <t>eralpbayraktar
Deprem icin toplanan #66MilyarLiraNerede
1.5 milyariyla Agaoglu kurtarildi
kaldi 64.5 milyar</t>
  </si>
  <si>
    <t>sanemnazidil
RT @sevimlicerenli: Şili’de deprem
olmuş 6.8 şiddetinde, verilen tepki
bu. Nasıl özendim. Menşınların
translate’inden anladığım kadarıyla
“…</t>
  </si>
  <si>
    <t>niyazignen
RT @hetenketenabi: Devlet terbiyesinden
nasibi olmayan bir kişi günlerdir
kamuoyunu 'deprem' ile değil kendisi
ile meşgul ediyor. Valilik ş…</t>
  </si>
  <si>
    <t>nilglll
RT @ekrem_imamoglu: Hiçbir şeyin
deprem gibi önemli bir konunun
önüne geçmesini istemiyoruz diye
kimse suskunluğumuzu fırsata çevirmesin.…</t>
  </si>
  <si>
    <t>ata_ruh
RT @nihatsirdar: 20 yıldır toplanan
66 Milyar TL deprem vergisinin
nerede olduğu araştırılsın diye
Meclis araştırılması açılması istenecekm…</t>
  </si>
  <si>
    <t>ivanbelarus
#paragündem abi şaka gibi açıklamalar
yapıyorsunuz telefonlar yoğunsa
whatsapp kullanılsın falan. Elin
adamının pro… https://t.co/o30TzJozps</t>
  </si>
  <si>
    <t>zeliha19362279
RT @HasanDa33511670: Deprem vergileri
nereye gitti ? Sorusunun cevabını
2011’de dönemin Maliye Bakanı Mehmet
Şimşek,itiraf etmiş: “Vatandaş…</t>
  </si>
  <si>
    <t xml:space="preserve">huseyinocak
</t>
  </si>
  <si>
    <t xml:space="preserve">hasanda33511670
</t>
  </si>
  <si>
    <t>eyt_salim
RT @fatihportakal: Son zamanların
en sorgulayıcı tabelası olmuş.
Deprem için toplanan #66MilyarLiraNerede
? #CBErdoğan hükümetinin hesap
ve…</t>
  </si>
  <si>
    <t>olukseyit
@ccanannnnnn @barbarosansalfn Deprem
de toplanma yerini dert etmeyin,sayın
imamoğlu da bıraksın uğraşmasın,istanbul…
https://t.co/Qgs6NuBgXF</t>
  </si>
  <si>
    <t xml:space="preserve">barbarosansalfn
</t>
  </si>
  <si>
    <t>arslan__61
RT @fatihportakal: Son zamanların
en sorgulayıcı tabelası olmuş.
Deprem için toplanan #66MilyarLiraNerede
? #CBErdoğan hükümetinin hesap
ve…</t>
  </si>
  <si>
    <t>aoronmercanson
RT @sevimlicerenli: Şili’de deprem
olmuş 6.8 şiddetinde, verilen tepki
bu. Nasıl özendim. Menşınların
translate’inden anladığım kadarıyla
“…</t>
  </si>
  <si>
    <t>ahaktar
RT @ccanannnnnn: tek konu “Bugün
deprem için ne yaptınız?” olsun.
İstanbul için yakaladığımız şans
deprem konusunda da büyük bir fırsata
d…</t>
  </si>
  <si>
    <t>zhl53573179
RT @fatihportakal: Son zamanların
en sorgulayıcı tabelası olmuş.
Deprem için toplanan #66MilyarLiraNerede
? #CBErdoğan hükümetinin hesap
ve…</t>
  </si>
  <si>
    <t>elifarslangur
RT @OsmanOzturk28: Depremden değil
bilgisizlikten kork! Deprem güvenliği
ve bilinci hep gündemde olmalı.
Toprağın altında bir canavar uyuyo…</t>
  </si>
  <si>
    <t>gngrdalas
RT @nihatsirdar: 20 yıldır toplanan
66 Milyar TL deprem vergisinin
nerede olduğu araştırılsın diye
Meclis araştırılması açılması istenecekm…</t>
  </si>
  <si>
    <t>ofluhoca61__
Su bazlı değil deprem bazlı boya.
https://t.co/ORhq4aDqet</t>
  </si>
  <si>
    <t>astrologrosa
#AklımızdanÇıkmasın deprem insan
öldürmez ihmal insan öldürür,rant
insan öldürür,sağlam olamayan yapı
insan öldürür… https://t.co/Z9HiYoNOns</t>
  </si>
  <si>
    <t>duygu29648350
RT @fatihportakal: Son zamanların
en sorgulayıcı tabelası olmuş.
Deprem için toplanan #66MilyarLiraNerede
? #CBErdoğan hükümetinin hesap
ve…</t>
  </si>
  <si>
    <t>ulkgun1
RT @TC_BildisKemal: #66MilyarLiraNerede
Eski para birimi ile 66 Katrilyon
lira..! En az 50 bin kişinin istihdamı
200 bin kişinin geçimi d…</t>
  </si>
  <si>
    <t>irmaovagimoglu
RT @fahoogerbeets: İstanbul'daki
sevgili dostlar, lütfen rahatlayın.
Dünyada Ocak ayından bu yana 200'den
fazla M 5.7+ deprem yaşandı. Bunl…</t>
  </si>
  <si>
    <t>okur201
RT @FarukKose52: Vatandaşa "deprem
çantası" hazırlamalarını öneren
yetkililer 2 hususa cevap vermeli:
1- Büyük depremden bu yana geçen
20…</t>
  </si>
  <si>
    <t>suuralti0
RT @ekrem_imamoglu: Hiçbir şeyin
deprem gibi önemli bir konunun
önüne geçmesini istemiyoruz diye
kimse suskunluğumuzu fırsata çevirmesin.…</t>
  </si>
  <si>
    <t>ccikov
RT @ccanannnnnn: tek konu “Bugün
deprem için ne yaptınız?” olsun.
İstanbul için yakaladığımız şans
deprem konusunda da büyük bir fırsata
d…</t>
  </si>
  <si>
    <t>sasamirqafarov
RT @ekrem_imamoglu: Hiçbir şeyin
deprem gibi önemli bir konunun
önüne geçmesini istemiyoruz diye
kimse suskunluğumuzu fırsata çevirmesin.…</t>
  </si>
  <si>
    <t>hulya_bengu
RT @ccanannnnnn: Günaydın İstanbul
ve İstanbullular; Deprem gerçeğinin
önüne yaratılmak istenen hiçbir
suni tartışmanın geçmesine izin
ver…</t>
  </si>
  <si>
    <t>wberk09
RT @nihatsirdar: 20 yıldır toplanan
66 Milyar TL deprem vergisinin
nerede olduğu araştırılsın diye
Meclis araştırılması açılması istenecekm…</t>
  </si>
  <si>
    <t>ufuk72668
RT @fatihportakal: Son zamanların
en sorgulayıcı tabelası olmuş.
Deprem için toplanan #66MilyarLiraNerede
? #CBErdoğan hükümetinin hesap
ve…</t>
  </si>
  <si>
    <t>cumhuriyetkdn
RT @colakrengin: #Akp #KentselDönüşüm
yaptı ya demeyin,çünkü onlar rant
için yapılan lüks binalar,#Deprem
ile alakası yoktur.</t>
  </si>
  <si>
    <t>alibabacan_1
RT @dw_turkce: "Eğer Marmara'nın
altındaki tüm fay sistemi harekete
geçer ve kırılırsa 7.6 büyüklüğünde
bir deprem bile olabilir.” Banu
Gü…</t>
  </si>
  <si>
    <t xml:space="preserve">dw_turkce
</t>
  </si>
  <si>
    <t>pisag0r85
RT @fatihportakal: Son zamanların
en sorgulayıcı tabelası olmuş.
Deprem için toplanan #66MilyarLiraNerede
? #CBErdoğan hükümetinin hesap
ve…</t>
  </si>
  <si>
    <t>halkborazani
RT @mywayTurkey: "17 Ağustos Depremi'nden
sonra 'deprem vergisi' adı altında
toplanan 66 milyar lira nereye
harcandı?" #DepremVergileriNere…</t>
  </si>
  <si>
    <t xml:space="preserve">mywayturkey
</t>
  </si>
  <si>
    <t>kavurdbey
RT @fatihportakal: Son zamanların
en sorgulayıcı tabelası olmuş.
Deprem için toplanan #66MilyarLiraNerede
? #CBErdoğan hükümetinin hesap
ve…</t>
  </si>
  <si>
    <t>canan14681089
Yine uykusuz yarim yamalk bir gece
kalp atisini bile deprem saymak
#pazartesi</t>
  </si>
  <si>
    <t>nurgulck
RT @drsezai: Ezan sesi duyulunca
camiye gidilir, vazifemizdir. Hastanede
mavi kod verilirse görevliler o
alana doluşur,vazifemizdir. Depre…</t>
  </si>
  <si>
    <t>babacanturan58
RT @hetenketenabi: Devlet terbiyesinden
nasibi olmayan bir kişi günlerdir
kamuoyunu 'deprem' ile değil kendisi
ile meşgul ediyor. Valilik ş…</t>
  </si>
  <si>
    <t>esmayanik
RT @fatihportakal: Son zamanların
en sorgulayıcı tabelası olmuş.
Deprem için toplanan #66MilyarLiraNerede
? #CBErdoğan hükümetinin hesap
ve…</t>
  </si>
  <si>
    <t>gul98775941
RT @TC_BildisKemal: #66MilyarLiraNerede
Eski para birimi ile 66 Katrilyon
lira..! En az 50 bin kişinin istihdamı
200 bin kişinin geçimi d…</t>
  </si>
  <si>
    <t>swanpy
RT @fatihportakal: Son zamanların
en sorgulayıcı tabelası olmuş.
Deprem için toplanan #66MilyarLiraNerede
? #CBErdoğan hükümetinin hesap
ve…</t>
  </si>
  <si>
    <t>lm_ergin
RT @ccanannnnnn: tek konu “Bugün
deprem için ne yaptınız?” olsun.
İstanbul için yakaladığımız şans
deprem konusunda da büyük bir fırsata
d…</t>
  </si>
  <si>
    <t>demiray_asansor
RT @slymnoz: Türkiye acilen deniz
hastaneleri kurmalı! İstanbul'da
yaşanan deprem, depreme dair hazırlıkları
yeniden gündeme getirdi. Eğri…</t>
  </si>
  <si>
    <t xml:space="preserve">slymnoz
</t>
  </si>
  <si>
    <t>tahsin_ceylan
30 metre derinlikteki bu yapı 1999
da Gölcük’de yüzeydeydi.Deprem
gerçeği bu işte.Bilmin yol göstericiliğinde
tedbi… https://t.co/LWXjCbKPBu</t>
  </si>
  <si>
    <t>rose94233168
RT @fatihportakal: Son zamanların
en sorgulayıcı tabelası olmuş.
Deprem için toplanan #66MilyarLiraNerede
? #CBErdoğan hükümetinin hesap
ve…</t>
  </si>
  <si>
    <t>ayperi19608868
RT @fatihportakal: Son zamanların
en sorgulayıcı tabelası olmuş.
Deprem için toplanan #66MilyarLiraNerede
? #CBErdoğan hükümetinin hesap
ve…</t>
  </si>
  <si>
    <t>aturanyigit
RT @ufukcoskunn: 5.8 şiddetinde
deprem olmuş. ‘Ama ikinci gün ben
çağrılmadım’ dyerek trip atan bir
başkan düşünün! İnanılır gibi değil.</t>
  </si>
  <si>
    <t>ısilay_demir
RT @fatihportakal: Son zamanların
en sorgulayıcı tabelası olmuş.
Deprem için toplanan #66MilyarLiraNerede
? #CBErdoğan hükümetinin hesap
ve…</t>
  </si>
  <si>
    <t>nilimsi
RT @nihatsirdar: 20 yıldır toplanan
66 Milyar TL deprem vergisinin
nerede olduğu araştırılsın diye
Meclis araştırılması açılması istenecekm…</t>
  </si>
  <si>
    <t>tamerdalak
RT @MetinUca: Binlerce dansöz,
onbinlerce deprem toplanma alanı
var😂 mış</t>
  </si>
  <si>
    <t xml:space="preserve">metinuca
</t>
  </si>
  <si>
    <t>whiteberlin36
RT @ccanannnnnn: Günaydın İstanbul
ve İstanbullular; Deprem gerçeğinin
önüne yaratılmak istenen hiçbir
suni tartışmanın geçmesine izin
ver…</t>
  </si>
  <si>
    <t>atilla_22
RT @enveraysevera: Şöyle düşünün,
valilik Cuma günü çocukları oluşa
gönderdi. O okulların otuza yakını
ciddi hasarlı çıktı. Soru şu, deprem…</t>
  </si>
  <si>
    <t>akkayali3
RT @FUATUGUR: Keşke Fuat Oktay
deprem toplantısında bir sonraki
toplantı için herkesi talimatlandırırken
Ekrem beye dönerek “Sizi özel olar…</t>
  </si>
  <si>
    <t>hep_sap_olan
RT @TC_istanbul: “Deprem Toplantısına
Davet” Hakkında Basın Açıklaması
https://t.co/thn0aLptNG</t>
  </si>
  <si>
    <t>alirizats61ali
RT @sadecezencefil: 50yıllık apartmanlarda,rüzgarla
sallanan binalarda oturan garibanla
tüm deprem önlemleri alınmış,sağlam
temele inşa edi…</t>
  </si>
  <si>
    <t xml:space="preserve">sadecezencefil
</t>
  </si>
  <si>
    <t>comarseven
@Trabzon_Leeei @sinemums Sadece
birkaç ay'da yapılanlar, *Parası
bizden çıkan Binlerce araç iade
edildi. *Fakir ai… https://t.co/fUu4yAqxnM</t>
  </si>
  <si>
    <t xml:space="preserve">sinemums
</t>
  </si>
  <si>
    <t xml:space="preserve">trabzon_leeei
</t>
  </si>
  <si>
    <t>brn_ny
RT @hetenketenabi: Devlet terbiyesinden
nasibi olmayan bir kişi günlerdir
kamuoyunu 'deprem' ile değil kendisi
ile meşgul ediyor. Valilik ş…</t>
  </si>
  <si>
    <t>aysefasulya
RT @fatihportakal: Son zamanların
en sorgulayıcı tabelası olmuş.
Deprem için toplanan #66MilyarLiraNerede
? #CBErdoğan hükümetinin hesap
ve…</t>
  </si>
  <si>
    <t>qokhanhva
RT @nihatsirdar: 20 yıldır toplanan
66 Milyar TL deprem vergisinin
nerede olduğu araştırılsın diye
Meclis araştırılması açılması istenecekm…</t>
  </si>
  <si>
    <t>erman76erman
RT @fatihportakal: Son zamanların
en sorgulayıcı tabelası olmuş.
Deprem için toplanan #66MilyarLiraNerede
? #CBErdoğan hükümetinin hesap
ve…</t>
  </si>
  <si>
    <t>aygul2372
RT @fatihportakal: Son zamanların
en sorgulayıcı tabelası olmuş.
Deprem için toplanan #66MilyarLiraNerede
? #CBErdoğan hükümetinin hesap
ve…</t>
  </si>
  <si>
    <t>bizirgan
RT @NihanAksakalli: Uzman görüşüne
ihtiyacımız var. İleri derecede
korozyon raporu olan bir binada,
26 Eylül günü 5.8’lik deprem sonrasında…</t>
  </si>
  <si>
    <t xml:space="preserve">nihanaksakalli
</t>
  </si>
  <si>
    <t>ahmetya09494490
RT @dusunduren_deli: #ZavallıEkrem
yoğun programı arasında; HDP li
belediye başkanlarını ziyaret edebiliyor,
Tarkan konserine gidiyor, A…</t>
  </si>
  <si>
    <t>ozlemavci70
RT @fatihportakal: Son zamanların
en sorgulayıcı tabelası olmuş.
Deprem için toplanan #66MilyarLiraNerede
? #CBErdoğan hükümetinin hesap
ve…</t>
  </si>
  <si>
    <t>utopicia
RT @hzlandrc: #66MilyarLiraNerede
yse, Acilen Vatandaşlarımıza ibraz
edilmelidir, Marmara Denizini 7/24
izleyen 1/2 milyon dolar lık Cihaz…</t>
  </si>
  <si>
    <t>haticegrrr
RT @AvAliA_Yeni_Hsp: Günaydın 🍀
66 Milyar₺ Deprem vergisi aldık
Bununla duble yol ve hızlı tren
hattı yaptık diyorsun Bu gelir
ile neler…</t>
  </si>
  <si>
    <t>elifars42314493
RT @FUATUGUR: Keşke Fuat Oktay
deprem toplantısında bir sonraki
toplantı için herkesi talimatlandırırken
Ekrem beye dönerek “Sizi özel olar…</t>
  </si>
  <si>
    <t>arslantokincan
RT @ccanannnnnn: Günaydın İstanbul
ve İstanbullular; Deprem gerçeğinin
önüne yaratılmak istenen hiçbir
suni tartışmanın geçmesine izin
ver…</t>
  </si>
  <si>
    <t>sakineaydinalp
@ccanannnnnn Başkan biz deprem
vergisi ile özel iletişim vergisini
sormaya devam edelim</t>
  </si>
  <si>
    <t>xawa73
RT @nihatsirdar: 20 yıldır toplanan
66 Milyar TL deprem vergisinin
nerede olduğu araştırılsın diye
Meclis araştırılması açılması istenecekm…</t>
  </si>
  <si>
    <t>nzhks
RT @ruhykokturk: DEPREM PANİĞİ
ve KARGAŞASIYLA AYNI GÜNE DENK
GELİNCE GÖZDEN KAÇTI @emrkongar
https://t.co/HAAUF0fG7A Sağlık
Bakanlığı’nın…</t>
  </si>
  <si>
    <t>yumurta2000
RT @TC_BildisKemal: #66MilyarLiraNerede
Eski para birimi ile 66 Katrilyon
lira..! En az 50 bin kişinin istihdamı
200 bin kişinin geçimi d…</t>
  </si>
  <si>
    <t>yilmazatabey2
RT @nihatsirdar: 20 yıldır toplanan
66 Milyar TL deprem vergisinin
nerede olduğu araştırılsın diye
Meclis araştırılması açılması istenecekm…</t>
  </si>
  <si>
    <t>ufukdeirmenci9
RT @enveraysevera: Şöyle düşünün,
valilik Cuma günü çocukları oluşa
gönderdi. O okulların otuza yakını
ciddi hasarlı çıktı. Soru şu, deprem…</t>
  </si>
  <si>
    <t>oftellioglu
RT @uzunabdurrahman: Her olayda
olduğu gibi deprem meselesinde
de, devlete çakmak için tetikte
bekleyenlere sesleniyorum! Yalanı
ve iftira…</t>
  </si>
  <si>
    <t xml:space="preserve">uzunabdurrahman
</t>
  </si>
  <si>
    <t>serhatyildiran
RT @fatihportakal: Son zamanların
en sorgulayıcı tabelası olmuş.
Deprem için toplanan #66MilyarLiraNerede
? #CBErdoğan hükümetinin hesap
ve…</t>
  </si>
  <si>
    <t>adanac67
RT @ekrem_imamoglu: Hiçbir şeyin
deprem gibi önemli bir konunun
önüne geçmesini istemiyoruz diye
kimse suskunluğumuzu fırsata çevirmesin.…</t>
  </si>
  <si>
    <t>canturk6034
RT @dusunduren_deli: #ZavallıEkrem
yoğun programı arasında; HDP li
belediye başkanlarını ziyaret edebiliyor,
Tarkan konserine gidiyor, A…</t>
  </si>
  <si>
    <t>hayrettintimurt
RT @hetenketenabi: Devlet terbiyesinden
nasibi olmayan bir kişi günlerdir
kamuoyunu 'deprem' ile değil kendisi
ile meşgul ediyor. Valilik ş…</t>
  </si>
  <si>
    <t>ilkbahar49
İsmail bey ,insanların deprem de
ve sonrasında yapılacaklar konusunda
bilgilenmesi,eğitilmesi için seferberlik
başl… https://t.co/XJV19g5Cuc</t>
  </si>
  <si>
    <t>bittigidiyo
RT @mfatihkutan: Eğimli bir arazi
üstüne kurulu binalarımızın aşağısında
inşa edilen konut ve AVM projesi
Nevbahar Üsküdar, yaşadığım yeri…</t>
  </si>
  <si>
    <t xml:space="preserve">mfatihkutan
</t>
  </si>
  <si>
    <t>brart6
RT @asel1983b: Deprem ile uyandık
ara ara gün içinde olmaya da devam
ediyor. Rabbim hepimizi korusun
🤲deprem çantası ve deprem toplanma
yer…</t>
  </si>
  <si>
    <t xml:space="preserve">asel1983b
</t>
  </si>
  <si>
    <t>akhgunerigoks
RT @dusunduren_deli: #ZavallıEkrem
yoğun programı arasında; HDP li
belediye başkanlarını ziyaret edebiliyor,
Tarkan konserine gidiyor, A…</t>
  </si>
  <si>
    <t>mka_murat77
RT @ajanstarafsiz: "17 Ağustos
Depremi'nden sonra 'deprem vergisi'
adı altında toplanan 66 milyar
lira nereye harcandı?" https://t.co/4KsBb…</t>
  </si>
  <si>
    <t>ajanstarafsiz
"17 Ağustos Depremi'nden sonra
'deprem vergisi' adı altında toplanan
66 milyar lira nereye harcandı?"
https://t.co/4KsBbdAmp1</t>
  </si>
  <si>
    <t>mehmetekremvar6
RT @ajanstarafsiz: "17 Ağustos
Depremi'nden sonra 'deprem vergisi'
adı altında toplanan 66 milyar
lira nereye harcandı?" https://t.co/4KsBb…</t>
  </si>
  <si>
    <t>celenk_sibel
@MilenyumKahin Biz evleri geçtik
kontrol yapilan okulların bile
%25 hasarlı çıktı daha büyük deprem
olsaydı yıkıl… https://t.co/PJmqB0Fl18</t>
  </si>
  <si>
    <t xml:space="preserve">milenyumkahin
</t>
  </si>
  <si>
    <t>bysrpl
Son sazan avcısı 😂😂 #deprem https://t.co/PyT1nm5zk9</t>
  </si>
  <si>
    <t>mstf_bilgili
RT @berceste77: İstanbul bir camii
ise Vali İmam Belediye başkanı
Müezzin'dir Ezan okunuyor(deprem)
Müezzin ben davet edilmedim diyor
Ulan…</t>
  </si>
  <si>
    <t>hobladmaseansi
RT @fatihportakal: Son zamanların
en sorgulayıcı tabelası olmuş.
Deprem için toplanan #66MilyarLiraNerede
? #CBErdoğan hükümetinin hesap
ve…</t>
  </si>
  <si>
    <t>hasretsa
RT @nihatsirdar: 20 yıldır toplanan
66 Milyar TL deprem vergisinin
nerede olduğu araştırılsın diye
Meclis araştırılması açılması istenecekm…</t>
  </si>
  <si>
    <t>olmasa_mektubun
RT @ccanannnnnn: tek konu “Bugün
deprem için ne yaptınız?” olsun.
İstanbul için yakaladığımız şans
deprem konusunda da büyük bir fırsata
d…</t>
  </si>
  <si>
    <t>gunerih2
RT @ekrem_imamoglu: Hiçbir şeyin
deprem gibi önemli bir konunun
önüne geçmesini istemiyoruz diye
kimse suskunluğumuzu fırsata çevirmesin.…</t>
  </si>
  <si>
    <t>atasoner____
RT @AvAliA_Yeni_Hsp: Günaydın 🍀
66 Milyar₺ Deprem vergisi aldık
Bununla duble yol ve hızlı tren
hattı yaptık diyorsun Bu gelir
ile neler…</t>
  </si>
  <si>
    <t>butterfly649
RT @Gerilim___: 1918 senesinde
Canakkale'de yari ac dusmani tarihe
gomen nesilden 2019 senesinde baris
da yedigi yemekten ZEHIRLENEN bir
do…</t>
  </si>
  <si>
    <t xml:space="preserve">gerilim___
</t>
  </si>
  <si>
    <t>nenno5
RT @RustemBatum: İstanbul dünyadaki
pek çok ülkeden daha büyük bir
şehir. İBB başkanını deprem toplantısına
çağırmamak belediye-devlet koo…</t>
  </si>
  <si>
    <t>kutlulaika
RT @kukuli_53: Mala bak. "Kaç gündür
#deprem oluyor Ekrem İmamoğlu nerede"
demiş. La İmamoğlu ne yapsın? Kırılan
fay hattının gönlünü mü al…</t>
  </si>
  <si>
    <t xml:space="preserve">kukuli_53
</t>
  </si>
  <si>
    <t>uurahn50979944
@istanbulbld ibb başkanı ise davet
olması veya olmaması gerekmez orada
olmak zorundadır neyin politikasını
yapıyor… https://t.co/0n9kfwn7PX</t>
  </si>
  <si>
    <t xml:space="preserve">istanbulbld
</t>
  </si>
  <si>
    <t>rainandsea
RT @drsezai: Ezan sesi duyulunca
camiye gidilir, vazifemizdir. Hastanede
mavi kod verilirse görevliler o
alana doluşur,vazifemizdir. Depre…</t>
  </si>
  <si>
    <t>dostlar3347
RT @gazetesozcu: Deprem sonrası
talep yağıyor! Vatandaş evini sigortalatmanın
peşine düştü https://t.co/OmE5kWT6AL</t>
  </si>
  <si>
    <t xml:space="preserve">gazetesozcu
</t>
  </si>
  <si>
    <t>joker79880929
RT @fatihportakal: Son zamanların
en sorgulayıcı tabelası olmuş.
Deprem için toplanan #66MilyarLiraNerede
? #CBErdoğan hükümetinin hesap
ve…</t>
  </si>
  <si>
    <t>ataolarslan
RT @shiftdeletenet: Cumhurbaşkanı
Yardımcısı deprem için konuştu
https://t.co/VpLPbp2nSC</t>
  </si>
  <si>
    <t xml:space="preserve">shiftdeletenet
</t>
  </si>
  <si>
    <t>siringalata
RT @OzCANaMaBASDAG1: İranda bir
depremden sonra İranlı din alimi
Kazım Sıddık,depremlere kadınlarn
dekolte giyinmesinin sebep olduğunu
söyl…</t>
  </si>
  <si>
    <t>ocakdantalip
RT @AdilSerdars: Askeri alanları
İstanbul dışına çıkartmanın en
acı sonucu deprem anında askerin
müdehalesinin asgari düzeye indirilmesidir…</t>
  </si>
  <si>
    <t>cilo011
@hetenketenabi 3. sınıf diziler
mi daha çok kazandırıyor, iktidara
yaranmaya çalışmak mı? O zaman
doğru deprem soru… https://t.co/wHcEQ3EZHg</t>
  </si>
  <si>
    <t>aradayazaroyle
RT @fatihportakal: Son zamanların
en sorgulayıcı tabelası olmuş.
Deprem için toplanan #66MilyarLiraNerede
? #CBErdoğan hükümetinin hesap
ve…</t>
  </si>
  <si>
    <t>kladremzidonme1
RT @BirTutamTwitt: Ne deprem, ne
fırtına, ne sel... Son 20 yıldır
İstanbul'un başına gelen en büyük
felaket Ekrem İmamoğlu'dur. https://t.c…</t>
  </si>
  <si>
    <t>atanurbarut
RT @hetenketenabi: Devlet terbiyesinden
nasibi olmayan bir kişi günlerdir
kamuoyunu 'deprem' ile değil kendisi
ile meşgul ediyor. Valilik ş…</t>
  </si>
  <si>
    <t>orhan_hasanoglu
RT @tilfiningargeta: Günaydın deprem
vergilerimiz https://t.co/N4Uj6x9n7t</t>
  </si>
  <si>
    <t xml:space="preserve">tilfiningargeta
</t>
  </si>
  <si>
    <t>emir8muharrem
RT @PatikaGazete: Silivri Hapishane’sinde
deprem günü kapılar “Adalet Bakanı’nın
izni yok” denilerek açılmamış https://t.co/AROJpp0DLM
http…</t>
  </si>
  <si>
    <t xml:space="preserve">patikagazete
</t>
  </si>
  <si>
    <t>safiyeavc8
RT @fatihportakal: Son zamanların
en sorgulayıcı tabelası olmuş.
Deprem için toplanan #66MilyarLiraNerede
? #CBErdoğan hükümetinin hesap
ve…</t>
  </si>
  <si>
    <t>vdjh9lypve9endl
RT @eytserap: @KucukkayaIsmail
1999da iki deprem bi arada. #EmeklilikteYașaTakılanlar
bir gecede,millet canının derdine
düşmüşken,birilerid…</t>
  </si>
  <si>
    <t xml:space="preserve">eytserap
</t>
  </si>
  <si>
    <t>okkesozeksi
Gerçekten de öyle. Deprem konusunda
en vurdumduymaz şehir Gaziantep
desem yeridir.. Bu işin uzmanları
yıllardır kon… https://t.co/bOOB8dx8sx</t>
  </si>
  <si>
    <t>mbmavi61
Bizim okulun catlaklari deprem
uyariyor,necip turk milleti uyuyor
https://t.co/ojfoRGDRkg</t>
  </si>
  <si>
    <t>kokocanbooo
RT @fatihportakal: Son zamanların
en sorgulayıcı tabelası olmuş.
Deprem için toplanan #66MilyarLiraNerede
? #CBErdoğan hükümetinin hesap
ve…</t>
  </si>
  <si>
    <t>26lafebesi26
Ben bu şehrin Başkanıyım istediğim
yerde otururum diyorsun madem de
#ZavallıEkrem madem bir gün önce
gittin oturdun… https://t.co/nLJBYQdvt1</t>
  </si>
  <si>
    <t>ozermelihh
RT @ekrem_imamoglu: Deprem şehrimizin,
ülkemizin milli sorunudur. Bu tarihe
kadar kaybettiğimiz vakti tüm kamu
kurumlarıyla işbirliği halin…</t>
  </si>
  <si>
    <t>dytyunus
Türkiye’de bilgisi olanın yetkisi,
yetkisi olanın bilgisi yok. Slaven
BİLİÇ #aklındançıkarma #ekonomi
#futbol… https://t.co/kvakIf3rp8</t>
  </si>
  <si>
    <t>abdulbakicoskn
RT @sozcumuratoglu: Tamam, anladık
deprem vergileri bir güzel yenildi,
bitti❗️ Ya toplanan diğer harç
ve vergiler,🤔 Özelleştirme gelirleri,…</t>
  </si>
  <si>
    <t>buyuk_gokhan
RT @fatihportakal: Son zamanların
en sorgulayıcı tabelası olmuş.
Deprem için toplanan #66MilyarLiraNerede
? #CBErdoğan hükümetinin hesap
ve…</t>
  </si>
  <si>
    <t>muratyc42405782
RT @Sevkiyilmaz: En büyük deprem
ve afet olan esrar, alkol, kumar,
fuhuş, faiz belalarından nefsimizi
ve neslimizi eğitimle ve sohbetle
kor…</t>
  </si>
  <si>
    <t>avfatmabenli
RT @trthaber: - Merdiven ve asansörleri
kesinlikle kullanmayın - Enerji
hatlarından, ağaçlardan ve duvar
diplerinden uzaklaşın. AFAD, depr…</t>
  </si>
  <si>
    <t xml:space="preserve">trthaber
</t>
  </si>
  <si>
    <t>hannandan
RT @atakemalercan: @ahmethc Sayın
@ahmethc aslında cevap vermesine
gerekte kalmadı. Yetkililer aslında
kendi kendine cevap niteliğinde
açık…</t>
  </si>
  <si>
    <t xml:space="preserve">ahmethc
</t>
  </si>
  <si>
    <t xml:space="preserve">atakemalercan
</t>
  </si>
  <si>
    <t>voltran196
RT @AdilSerdars: Askeri alanları
İstanbul dışına çıkartmanın en
acı sonucu deprem anında askerin
müdehalesinin asgari düzeye indirilmesidir…</t>
  </si>
  <si>
    <t>slmnakyl
RT @fatihportakal: Son zamanların
en sorgulayıcı tabelası olmuş.
Deprem için toplanan #66MilyarLiraNerede
? #CBErdoğan hükümetinin hesap
ve…</t>
  </si>
  <si>
    <t>uzaktabiryer
RT @ekrem_imamoglu: Hiçbir şeyin
deprem gibi önemli bir konunun
önüne geçmesini istemiyoruz diye
kimse suskunluğumuzu fırsata çevirmesin.…</t>
  </si>
  <si>
    <t>hayberfatihi77
RT @politikprofesor: Deprem toplantısına
#ZavallıEkrem bundan sonra böyle
davet edilecek. https://t.co/zXL0TfBdyG</t>
  </si>
  <si>
    <t>yaban77074622
İnsanlar deprem konusunda güvensiz
https://t.co/gSPxavTlEO</t>
  </si>
  <si>
    <t>ilaudavinci
RT @senanurkutay: #depremistanbul
#beyoğlu #dilnihatözyeğinanadolulisesi
#Deprem https://t.co/QyAqI65O6J</t>
  </si>
  <si>
    <t xml:space="preserve">senanurkutay
</t>
  </si>
  <si>
    <t>ziyafilik
@fatihportakal Van’daki deprem
binaları babayın parası ile mi
yapıldı?</t>
  </si>
  <si>
    <t>ozgur_karaduman
RT @istshd: #depremistanbul #deprem
İstanbul depremi kapıda! Hasarlı
evlerde oturanlar derhal tahliye
edilsin, boş ve sağlam evlere yerle…</t>
  </si>
  <si>
    <t>aytkn32
RT @ditrianumtr: (30 Eylül 2019
06:05) "Potansiyel deprem öncesi
atmosferik sinyal. Önümüzdeki birkaç
saat içinde büyük sayılabilecek
sism…</t>
  </si>
  <si>
    <t xml:space="preserve">ditrianumtr
</t>
  </si>
  <si>
    <t>mahmut321
RT @fatihportakal: Son zamanların
en sorgulayıcı tabelası olmuş.
Deprem için toplanan #66MilyarLiraNerede
? #CBErdoğan hükümetinin hesap
ve…</t>
  </si>
  <si>
    <t>nurdnkarapanir
RT @yenisafakwriter: Bizi hiçbir
deprem yıkamadı siyasî, zihnî ve
manevî depremlerin yıktığı kadar!</t>
  </si>
  <si>
    <t>yenisafakwriter
RT @yenisafakyazari: Deprem gibi
en temel ülke meselesi üzerinden
2'ye bölünen * en zor zamanda toplumu
kenetleyecek İslâmî değerleri yerle…</t>
  </si>
  <si>
    <t>orta_dogulu
Birşeye dikkat ettiniz mi? İstanbul'da
deprem esnasında ve sonrasında
herkes Allah'a yakarışta bulunuyordu.
Kimse e… https://t.co/3RLytNAaz6</t>
  </si>
  <si>
    <t>irgali1
RT @orta_dogulu: Birşeye dikkat
ettiniz mi? İstanbul'da deprem
esnasında ve sonrasında herkes
Allah'a yakarışta bulunuyordu.
Kimse evren bi…</t>
  </si>
  <si>
    <t>mınıposta
İstanbul'da yaşanan 5.8 büyüklüğündeki
deprem sonrası vatandaşlar dairelerine
sigorta yaptırmaya başladı. Sektörün…
https://t.co/HsJTxTR83n</t>
  </si>
  <si>
    <t>duzeol
@fatihportakal ulan sen sülalesi
ne geniş adamsın deprem vergisi
yalanıyla ortaya fitne saçıyorsun
deprem vergisi d… https://t.co/iaVcvG91d9</t>
  </si>
  <si>
    <t>haticek33745715
RT @drsezai: Ezan sesi duyulunca
camiye gidilir, vazifemizdir. Hastanede
mavi kod verilirse görevliler o
alana doluşur,vazifemizdir. Depre…</t>
  </si>
  <si>
    <t>sevalgencoglu
Uzmanlar Neden İstanbul'da Büyük
Bir Deprem Bekliyor? - Ekşi Şeyler
https://t.co/9yncH2LC66</t>
  </si>
  <si>
    <t>ziyagun23
RT @FUATUGUR: Keşke Fuat Oktay
deprem toplantısında bir sonraki
toplantı için herkesi talimatlandırırken
Ekrem beye dönerek “Sizi özel olar…</t>
  </si>
  <si>
    <t xml:space="preserve">eminpazarci
</t>
  </si>
  <si>
    <t>ogulcaanarslan
RT @FbliUmut34: @nihatsirdar Deprem
için devletimizin çözümü #66MilyarLiraNerede
https://t.co/RFnTE19Dk0</t>
  </si>
  <si>
    <t>turkish_agenda
@t24comtr Kat basi mailyet 250
tl iken butceyi sarsiyor diye baslik
atilmaz. Dusuk maliyet deprem testine
tesvik et… https://t.co/v6QzS3WvwX</t>
  </si>
  <si>
    <t xml:space="preserve">t24comtr
</t>
  </si>
  <si>
    <t>yaktrading
RT @mikailkarli: @ensonhaber Tutarsızlık
diz boyu. Hem diyor ki mesele deprem,
ben bu polemiğe girmem. Hem de
beni çağırmadılar diyor. Bir…</t>
  </si>
  <si>
    <t xml:space="preserve">mikailkarli
</t>
  </si>
  <si>
    <t xml:space="preserve">ensonhaber
</t>
  </si>
  <si>
    <t>sinan69309771
RT @ekrem_imamoglu: Hiçbir şeyin
deprem gibi önemli bir konunun
önüne geçmesini istemiyoruz diye
kimse suskunluğumuzu fırsata çevirmesin.…</t>
  </si>
  <si>
    <t>fakir83830608
RT @drsezai: Ezan sesi duyulunca
camiye gidilir, vazifemizdir. Hastanede
mavi kod verilirse görevliler o
alana doluşur,vazifemizdir. Depre…</t>
  </si>
  <si>
    <t>yesil_sigorta
Deprem kuşağında yer alan ülkemiz
için en önemli sigorta türlerinden
biri olan deprem sigortasının gerekliliği
unut… https://t.co/n0qe1bL2nT</t>
  </si>
  <si>
    <t>ylmaz_caner
RT @sevimlicerenli: Şili’de deprem
olmuş 6.8 şiddetinde, verilen tepki
bu. Nasıl özendim. Menşınların
translate’inden anladığım kadarıyla
“…</t>
  </si>
  <si>
    <t>binerbaris
RT @fatihportakal: Son zamanların
en sorgulayıcı tabelası olmuş.
Deprem için toplanan #66MilyarLiraNerede
? #CBErdoğan hükümetinin hesap
ve…</t>
  </si>
  <si>
    <t>mirzatokpinar
RT @hetenketenabi: "Efendim birinci
toplantıya çağrıldım ama ikinci
toplantıya çağrılmadım" Sünnet
düğünü mü bu arkadaş! Deprem bu
deprem!!…</t>
  </si>
  <si>
    <t>neriman1903bj
RT @nacigorur: Binadır. Yoksa hasar
görmeyen bina değil. Tabii ki bina
hasar alacaktır. Sizlere tavsiyem
binalarınızın üzerine eğilin. Bugü…</t>
  </si>
  <si>
    <t>hakanakyuz85
RT @fatihportakal: Son zamanların
en sorgulayıcı tabelası olmuş.
Deprem için toplanan #66MilyarLiraNerede
? #CBErdoğan hükümetinin hesap
ve…</t>
  </si>
  <si>
    <t>vysl_gmsts_1299
RT @Avicenna_Razi: Ünlü filozof
son boh (💩) bükücü ; "bu kadar
çok İmam Hatip Lisesi yapıp, 9
tane Fen lisesi yaparsanız elbette
deprem alt…</t>
  </si>
  <si>
    <t>cgdskrk
RT @ntv: İstanbul'da 2 günde 16
bin kişi evine deprem sigortası
yaptırdı (DASK) https://t.co/yEULSETBEI</t>
  </si>
  <si>
    <t>mcpekacar
RT @semseddinbektas: Deprem karşısında
insanlar iki kısma ayrıldı: Birincisi;
İlahi kudreti hissederek tekbir
getiren,günahlarına pişman ol…</t>
  </si>
  <si>
    <t xml:space="preserve">semseddinbektas
</t>
  </si>
  <si>
    <t>utkumdeniz
RT @mkasirinbab: 20 yıldır konuşuluyor
büyük deprem. Ama her şey göstermelik,yine
içi boş açılımlar 20 yıl Türkiyenin
bir gerçeğe hazır ol…</t>
  </si>
  <si>
    <t>ghostman1903
Şili 6.8 şiddetinde #deprem sonuna
kadar izleyin https://t.co/rfTy9h7ZbX</t>
  </si>
  <si>
    <t>__istanbul__34
RT @ghostman1903: Şili 6.8 şiddetinde
#deprem sonuna kadar izleyin https://t.co/rfTy9h7ZbX</t>
  </si>
  <si>
    <t>gursesgulumser
@caglarcilara Bu hoca ne mezunu
aydınlık düşüncesi yok zamanına
yazık deprem incelemeleri yapan
hocalar var ünivers… https://t.co/Y8NDlZzSq9</t>
  </si>
  <si>
    <t xml:space="preserve">alperdmg
</t>
  </si>
  <si>
    <t xml:space="preserve">caglarcilara
</t>
  </si>
  <si>
    <t>denizi2011
RT @Nesrinnas: 99 depreminden ders
alman gerekir değil mi? Nerede!..
5.9, orta şiddette bir deprem.
Hazırlıklı olan ülkeler için sinek
vızı…</t>
  </si>
  <si>
    <t>newbahar00
RT @Hquzel_: Zina yayılınca depremler
çoğalır.[Deylemi] Günahlar açıktan
işlenmeye başlanınca, iyi kötü
herkes genel bir azaba maruz kalır…</t>
  </si>
  <si>
    <t xml:space="preserve">hquzel_
</t>
  </si>
  <si>
    <t>avci_meral
RT @ORHANBURSALI: Yazım, palavraları
boşa çıkarmaya devam: "‘Deprem+afet+sistemimizi+dünya+gıpta+ile+izliyor.’+Peki,+ama+nesini?"
@cumhuriy…</t>
  </si>
  <si>
    <t>erikjoh69746851
RT @Nesrinnas: 99 depreminden ders
alman gerekir değil mi? Nerede!..
5.9, orta şiddette bir deprem.
Hazırlıklı olan ülkeler için sinek
vızı…</t>
  </si>
  <si>
    <t>lkulac
RT @ccanannnnnn: Günaydın İstanbul
ve İstanbullular; Deprem gerçeğinin
önüne yaratılmak istenen hiçbir
suni tartışmanın geçmesine izin
ver…</t>
  </si>
  <si>
    <t>goro999
RT @nihatsirdar: 20 yıldır toplanan
66 Milyar TL deprem vergisinin
nerede olduğu araştırılsın diye
Meclis araştırılması açılması istenecekm…</t>
  </si>
  <si>
    <t>eylem1221
RT @fatihportakal: Son zamanların
en sorgulayıcı tabelası olmuş.
Deprem için toplanan #66MilyarLiraNerede
? #CBErdoğan hükümetinin hesap
ve…</t>
  </si>
  <si>
    <t>smailzb94922646
RT @hetenketenabi: Devlet terbiyesinden
nasibi olmayan bir kişi günlerdir
kamuoyunu 'deprem' ile değil kendisi
ile meşgul ediyor. Valilik ş…</t>
  </si>
  <si>
    <t>turk_ulun4934
RT @ilkkursungazete: Beylikdüzü'nde
deprem toplanma alanına AVM yapıldığı
ve sahibinin Ekrem İmamoğlu olduğu
ortaya çıkalı kaç saat oldu. h…</t>
  </si>
  <si>
    <t>haticeefkan
RT @zekibahce: Bir b*k yiyen büyük
düşünür şöyle demiş “162 İmam hatip
inşa ederken 9 fen lisesi yapan
bir millet, deprem tarafından ezilme…</t>
  </si>
  <si>
    <t>ak55362771
RT @sefa_said: Deprem için toplanan
66 milyar TL'yi çarçur edersen,
her yeri rant alanına çevirirsen,
depreme dayanıksız binalara ruhsat
ve…</t>
  </si>
  <si>
    <t>marxadam
RT @fatihportakal: Son zamanların
en sorgulayıcı tabelası olmuş.
Deprem için toplanan #66MilyarLiraNerede
? #CBErdoğan hükümetinin hesap
ve…</t>
  </si>
  <si>
    <t>robin_hood1212
RT @ccanannnnnn: Günaydın İstanbul
ve İstanbullular; Deprem gerçeğinin
önüne yaratılmak istenen hiçbir
suni tartışmanın geçmesine izin
ver…</t>
  </si>
  <si>
    <t>sahtursigorta
Zorunlu deprem sigortasında da
sigorta bedelinin yüzde 2’si kadar
muafiyet uygulanıyor.Yani, oluşan
hasarın yüzde 2… https://t.co/sNgDIJZIKw</t>
  </si>
  <si>
    <t>serdarsahinogıu
RT @sahtursigorta: Zorunlu deprem
sigortası, sadece konutta binada
depremin meydana getirdiği zararı
karşılıyor. “Eşyalara gelen zarar
sigo…</t>
  </si>
  <si>
    <t>yikik10545621
RT @KucukkayaIsmail: Veee İstanbul.
Deprem gerçeği #AklımızdanÇıkmasın
https://t.co/906LB7buhO</t>
  </si>
  <si>
    <t>mehmeteminselu1
RT @hetenketenabi: "Efendim birinci
toplantıya çağrıldım ama ikinci
toplantıya çağrılmadım" Sünnet
düğünü mü bu arkadaş! Deprem bu
deprem!!…</t>
  </si>
  <si>
    <t>serkanozgoz
RT @gokhanozbek: 20 yıldır Deprem
Vergisi adı altında toplanan #66MilyarLiraNerede
diye sormuşlar; Cevap basit aslında...
#ÇünküÇaldılar…</t>
  </si>
  <si>
    <t>tr_mentalist_tr
RT @fatihportakal: Son zamanların
en sorgulayıcı tabelası olmuş.
Deprem için toplanan #66MilyarLiraNerede
? #CBErdoğan hükümetinin hesap
ve…</t>
  </si>
  <si>
    <t>adaaylis
çok korkuyorum ikitane çocuğum
var biri 6 biri 8 deprem için birşeyler
yapmak lazım bizim gücümüz yetmez
devle… https://t.co/Amt2uLgqxW</t>
  </si>
  <si>
    <t>zal_mzal
RT @deri_nnnn1903: İBB’nin 2018
yılında Okçuluk Vakfına aktardığı
para 16,6 milyon tl... İstanbul’da
deprem araştırması için kurulması
iste…</t>
  </si>
  <si>
    <t>mb_rte
RT @berceste77: İstanbul bir camii
ise Vali İmam Belediye başkanı
Müezzin'dir Ezan okunuyor(deprem)
Müezzin ben davet edilmedim diyor
Ulan…</t>
  </si>
  <si>
    <t>imekoluppatlam1
RT @TC_BildisKemal: #66MilyarLiraNerede
Eski para birimi ile 66 Katrilyon
lira..! En az 50 bin kişinin istihdamı
200 bin kişinin geçimi d…</t>
  </si>
  <si>
    <t>sonyolcuabbas
RT @nihatsirdar: 20 yıldır toplanan
66 Milyar TL deprem vergisinin
nerede olduğu araştırılsın diye
Meclis araştırılması açılması istenecekm…</t>
  </si>
  <si>
    <t>polyannalar
RT @hzlandrc: #66MilyarLiraNerede
yse, Acilen Vatandaşlarımıza ibraz
edilmelidir, Marmara Denizini 7/24
izleyen 1/2 milyon dolar lık Cihaz…</t>
  </si>
  <si>
    <t>fidancetecioglu
RT @ilhancihaner: Aşağıdaki “itiraflarla”
hukuki, ahlaki, bilimsel hatta
sınıfsal olarak hesaplaşmayan hiç
bir yetkilinin ve bilim adamının…</t>
  </si>
  <si>
    <t xml:space="preserve">ilhancihaner
</t>
  </si>
  <si>
    <t>ersinkndr
RT @fatihportakal: Son zamanların
en sorgulayıcı tabelası olmuş.
Deprem için toplanan #66MilyarLiraNerede
? #CBErdoğan hükümetinin hesap
ve…</t>
  </si>
  <si>
    <t>celalaydogan1
RT @NArikbag: Arkadaşlar deprem
anında, Kaçacak bir yer bulamazsanız,
Bence en yakın mezarlığa gidin..
Korkmayın, ordakilerden hiç bir
zara…</t>
  </si>
  <si>
    <t xml:space="preserve">narikbag
</t>
  </si>
  <si>
    <t>eminecitir
RT @turgev: Kurumumuzla ilgili
sosyal medyada “Ünalan Mahallesi
Deprem Toplanma Alanı TÜRGEV’e
verildi” şeklinde yapılan paylaşımla
kamuoyu…</t>
  </si>
  <si>
    <t xml:space="preserve">turgev
</t>
  </si>
  <si>
    <t>zcan43809267
@navyangel07 Bu halk gözünü şimdi
açmazsa , o göz bir açılmamak şartıyla
depremde kapanır ve taa ötede açılır.
Alla… https://t.co/JQGSj8Bama</t>
  </si>
  <si>
    <t>barbarossa_09
RT @HsnBozkurt: Bu bina 5,8 #deprem
de böyle sallanıyorsa,bırakın 7
yi,6 hatta 5,9 luk bir depremde
ne olacağı ortada. “Deprem değil
bilim…</t>
  </si>
  <si>
    <t xml:space="preserve">ismailsaymaz
</t>
  </si>
  <si>
    <t xml:space="preserve">ugurdundarsozcu
</t>
  </si>
  <si>
    <t xml:space="preserve">hsnbozkurt
</t>
  </si>
  <si>
    <t>ahu_kurklu
Deprem Seferberliği Bu Ülkeye Şart..</t>
  </si>
  <si>
    <t>ozguryasar2121
Diyarbakır'da korkutan deprem!
https://t.co/PTNM1bxNFp @halktvcomtr
aracılığıyla</t>
  </si>
  <si>
    <t xml:space="preserve">halktvcomtr
</t>
  </si>
  <si>
    <t>maxxroyal0701
RT @fatihportakal: Son zamanların
en sorgulayıcı tabelası olmuş.
Deprem için toplanan #66MilyarLiraNerede
? #CBErdoğan hükümetinin hesap
ve…</t>
  </si>
  <si>
    <t>emrealpks
Esenler deprem parkının oradaki
otobüs durağına beyazıt hattı kurulsa
hiç olmazsa 4_5 durak rahatlar
lütfen başkan ilgilenin bu konuyla</t>
  </si>
  <si>
    <t>ademakb07986647
RT @mkasirinbab: 20 yıldır konuşuluyor
büyük deprem. Ama her şey göstermelik,yine
içi boş açılımlar 20 yıl Türkiyenin
bir gerçeğe hazır ol…</t>
  </si>
  <si>
    <t>ilkeatakan
DIŞ BORCU İNEK Mİ İÇTİ? Deprem
için toplanan #66MilyarLiraNerede
sorusu iyi. Peki dış borç olarak
alınan… https://t.co/ieEF5zUImY</t>
  </si>
  <si>
    <t>hyldrm1211
RT @fatihportakal: Son zamanların
en sorgulayıcı tabelası olmuş.
Deprem için toplanan #66MilyarLiraNerede
? #CBErdoğan hükümetinin hesap
ve…</t>
  </si>
  <si>
    <t>turgayhoca2013
RT @cumhuriyetgzt: İmamoğlu'nun,
'Toplantıya çağrılmadım' açıklamasından
sonra İstanbul Valiliği'nden bir
açıklama daha... Daha önce İmam…</t>
  </si>
  <si>
    <t xml:space="preserve">necatiozkan
</t>
  </si>
  <si>
    <t>adilekalkan3
RT @uzunabdurrahman: Her olayda
olduğu gibi deprem meselesinde
de, devlete çakmak için tetikte
bekleyenlere sesleniyorum! Yalanı
ve iftira…</t>
  </si>
  <si>
    <t>sefa09252986
RT @Eyt_Haktir: #EmeklilikteYaşaTakılanlar
Deprem öldürmeden emekli edinde
bari gözümüz açık gitmeyelim. @RTErdogan
@dbdevletbahceli @ve…</t>
  </si>
  <si>
    <t xml:space="preserve">ve
</t>
  </si>
  <si>
    <t xml:space="preserve">dbdevletbahceli
</t>
  </si>
  <si>
    <t xml:space="preserve">rterdogan
</t>
  </si>
  <si>
    <t xml:space="preserve">eyt_haktir
</t>
  </si>
  <si>
    <t>peker_azmi
RT @AdnanTurfan: @KucukkayaIsmail
20 yildir deprem vergisi topladilar.
Nereye harcadiklari bilinmezken
IMAR BARISI cikardilar deprem de
yap…</t>
  </si>
  <si>
    <t xml:space="preserve">adnanturfan
</t>
  </si>
  <si>
    <t>bernaersz
RT @gokhanozbek: 20 yıldır Deprem
Vergisi adı altında toplanan #66MilyarLiraNerede
diye sormuşlar; Cevap basit aslında...
#ÇünküÇaldılar…</t>
  </si>
  <si>
    <t>stellaesterella
RT @baristerkoglu: Cumhurbaşkanı’na
soru sormayı yazılı kurala bağladık.
Binlerce canımızı ilgilendiren
deprem toplantısını ise “toplantıda…</t>
  </si>
  <si>
    <t>serkan7753
RT @uzunabdurrahman: Her olayda
olduğu gibi deprem meselesinde
de, devlete çakmak için tetikte
bekleyenlere sesleniyorum! Yalanı
ve iftira…</t>
  </si>
  <si>
    <t>binargilesoyle
RT @fatihportakal: Son zamanların
en sorgulayıcı tabelası olmuş.
Deprem için toplanan #66MilyarLiraNerede
? #CBErdoğan hükümetinin hesap
ve…</t>
  </si>
  <si>
    <t>onlibero6
RT @ccanannnnnn: Günaydın İstanbul
ve İstanbullular; Deprem gerçeğinin
önüne yaratılmak istenen hiçbir
suni tartışmanın geçmesine izin
ver…</t>
  </si>
  <si>
    <t>erol_yeliz
RT @fatihportakal: Son zamanların
en sorgulayıcı tabelası olmuş.
Deprem için toplanan #66MilyarLiraNerede
? #CBErdoğan hükümetinin hesap
ve…</t>
  </si>
  <si>
    <t>kurtbrsen
Deprem gerçeği ortadayken Ekrem
İmamoğlu İstanbul belediye başkanı
iken toplantıya çağrılmadığı halde
yorumlar yapa… https://t.co/yIECSOYyEi</t>
  </si>
  <si>
    <t>arzu_kutukculer
RT @AdilSerdars: Askeri alanları
İstanbul dışına çıkartmanın en
acı sonucu deprem anında askerin
müdehalesinin asgari düzeye indirilmesidir…</t>
  </si>
  <si>
    <t>moguz1961
RT @berceste77: İstanbul bir camii
ise Vali İmam Belediye başkanı
Müezzin'dir Ezan okunuyor(deprem)
Müezzin ben davet edilmedim diyor
Ulan…</t>
  </si>
  <si>
    <t>banudortok
RT @ntv: İstanbul'da 2 günde 16
bin kişi evine deprem sigortası
yaptırdı (DASK) https://t.co/yEULSETBEI</t>
  </si>
  <si>
    <t>serkanzcan15
RT @fatihportakal: Son zamanların
en sorgulayıcı tabelası olmuş.
Deprem için toplanan #66MilyarLiraNerede
? #CBErdoğan hükümetinin hesap
ve…</t>
  </si>
  <si>
    <t>etinayar3
RT @ccanannnnnn: tek konu “Bugün
deprem için ne yaptınız?” olsun.
İstanbul için yakaladığımız şans
deprem konusunda da büyük bir fırsata
d…</t>
  </si>
  <si>
    <t>karlarerisin
RT @ozer_v: Deprem toplanma alanı
(yorumsuz) https://t.co/77eH5yGEoN</t>
  </si>
  <si>
    <t xml:space="preserve">ozer_v
</t>
  </si>
  <si>
    <t>ermanbilgin
@Guclumete @kafaradyo @radyoland
@fizy Deprem anı ve sonrasın da
yaşayacağımız durum gerçekten çok
vahim olacak bu… https://t.co/nrHZfKwnGp</t>
  </si>
  <si>
    <t xml:space="preserve">fizy
</t>
  </si>
  <si>
    <t xml:space="preserve">radyoland
</t>
  </si>
  <si>
    <t xml:space="preserve">kafaradyo
</t>
  </si>
  <si>
    <t>m_atlgn
RT @OkyanusO0_: İstanbul da “5.8
lik deprem” olmuş,İstanbullu panikte
Sn.Cumhurbaşkanı ve tüm kabine
bakanları AFAD toplantısında Chp
li…</t>
  </si>
  <si>
    <t xml:space="preserve">okyanuso0_
</t>
  </si>
  <si>
    <t>oguzhanbaydur
RT @TrigerOsman: Ülkede Deprem
Tehlikesi, Ekrem Bey’in Davet Kompleksi
Kadar Gündem Olmuyor. Seçim Bitti,
Mağdur Edebiyatı da Bitsin. Kim…</t>
  </si>
  <si>
    <t xml:space="preserve">trigerosman
</t>
  </si>
  <si>
    <t>suvari3428
RT @TC_BildisKemal: #66MilyarLiraNerede
Eski para birimi ile 66 Katrilyon
lira..! En az 50 bin kişinin istihdamı
200 bin kişinin geçimi d…</t>
  </si>
  <si>
    <t>haber3com
Bilim insanlarına göre, İstanbul’u
sallayan iki deprem büyük depremin
habercisi. Prof. Dr. Naci Görür,
büyüklüğü 7.… https://t.co/mlCIzRN3wI</t>
  </si>
  <si>
    <t>erdemlizeynel35
RT @nihatsirdar: 20 yıldır toplanan
66 Milyar TL deprem vergisinin
nerede olduğu araştırılsın diye
Meclis araştırılması açılması istenecekm…</t>
  </si>
  <si>
    <t>gurbuzumit
RT @Ahaber: Neden deprem üzerinden
siyaset yapıyorlar? https://t.co/RyLXfTHXh1</t>
  </si>
  <si>
    <t xml:space="preserve">ulviyonter
</t>
  </si>
  <si>
    <t xml:space="preserve">mhptbmmgrubu
</t>
  </si>
  <si>
    <t xml:space="preserve">ahaber
</t>
  </si>
  <si>
    <t>o_zlm
RT @candundaradasi: Ağaoğlu: “1970'lerde
İstanbul Anadolu yakasındaki yapıların
büyük kısmına inşaat malzemesini
ben sattım. Kumları Marmar…</t>
  </si>
  <si>
    <t>erdal_pertek
RT @zekibahce: Bir b*k yiyen büyük
düşünür şöyle demiş “162 İmam hatip
inşa ederken 9 fen lisesi yapan
bir millet, deprem tarafından ezilme…</t>
  </si>
  <si>
    <t>sadksezgin8
@cumhuriyetgzt İzmir'i bok götürüyor
bu Hamlet züppe kılıklı zırtoyla
sırıtarak poz veriyorlar diğeri
deprem toplan… https://t.co/rPsJhv0ush</t>
  </si>
  <si>
    <t>ercankidis
RT @fatihportakal: Son zamanların
en sorgulayıcı tabelası olmuş.
Deprem için toplanan #66MilyarLiraNerede
? #CBErdoğan hükümetinin hesap
ve…</t>
  </si>
  <si>
    <t>pasabey89190986
RT @SSSBBL777: DEPREM VERGİLERİMİZE
NE OLMUŞTU ? #HATIRLATMA ! https://t.co/h1vMhqQi1l</t>
  </si>
  <si>
    <t xml:space="preserve">sssbbl777
</t>
  </si>
  <si>
    <t>basaran_mavruk
RT @Ahaber: Neden deprem üzerinden
siyaset yapıyorlar? https://t.co/RyLXfTHXh1</t>
  </si>
  <si>
    <t>bernaanalizarti
@Oznur1976Oznur @Deniz_Zeyrek Yazdıklarımdan
sadece bunu mu çıkardınız. Seçilmiş
fakat yok sayılan birisi. Cumhurba…
https://t.co/uO0qFceVD6</t>
  </si>
  <si>
    <t xml:space="preserve">anilarinardinda
</t>
  </si>
  <si>
    <t xml:space="preserve">deniz_zeyrek
</t>
  </si>
  <si>
    <t xml:space="preserve">oznur1976oznur
</t>
  </si>
  <si>
    <t>abulalper
RT @avcisirvan: Geçmiş olsun İstanbul,
galiba beklenen büyük #deprem geliyor</t>
  </si>
  <si>
    <t xml:space="preserve">avcisirvan
</t>
  </si>
  <si>
    <t>ozguncoban
#deprem için vergilerimizden, alınterimizden
toplanan #66milyarnerede ???</t>
  </si>
  <si>
    <t>nurettnocak1
RT @candundaradasi: Ağaoğlu: “1970'lerde
İstanbul Anadolu yakasındaki yapıların
büyük kısmına inşaat malzemesini
ben sattım. Kumları Marmar…</t>
  </si>
  <si>
    <t>ıornekal
RT @ccanannnnnn: tek konu “Bugün
deprem için ne yaptınız?” olsun.
İstanbul için yakaladığımız şans
deprem konusunda da büyük bir fırsata
d…</t>
  </si>
  <si>
    <t>uyuzbela
RT @AdaletinSafti: İstanbul afet
bölgesi ilan edilsin Ali Ağaoğlu
:1970'li yıllarda İstanbul'un Anadolu
yakasında yapılan yapıların büyük…</t>
  </si>
  <si>
    <t xml:space="preserve">adaletinsafti
</t>
  </si>
  <si>
    <t>randomhorsejr
"deprem korkusu kaynaklı sermaye
transferi"nin iktisat literatüründe
bir karşılığı var mı? https://t.co/OlEXYN3MmS</t>
  </si>
  <si>
    <t>istigna3
RT @berceste77: İstanbul bir camii
ise Vali İmam Belediye başkanı
Müezzin'dir Ezan okunuyor(deprem)
Müezzin ben davet edilmedim diyor
Ulan…</t>
  </si>
  <si>
    <t>ahmetzl51773545
RT @sukrualniacik: Sınav öğrenciyi,
mahkeme sanığı, penaltı kaleciyi,
deprem ise müteahhiti strese sokar.
17 Ağustos 1999'da en yoğun kaygı…</t>
  </si>
  <si>
    <t xml:space="preserve">sukrualniacik
</t>
  </si>
  <si>
    <t>hkocabas
DEPREM OLMUŞ.MİLLET SİZDEN POLEMİK
DEĞİL TEDBİR VE HİZMET BEKLİYOR.</t>
  </si>
  <si>
    <t>sevincerbirsen
RT @KucukkayaIsmail: Veee İstanbul.
Deprem gerçeği #AklımızdanÇıkmasın
https://t.co/906LB7buhO</t>
  </si>
  <si>
    <t>sevvaldagaynasi
RT @nuranbarnx: Şevval bugün vapura
binerken kaptana deprem olursa
biz ne olcaz diye sormuş kxndkxmdmnxksöd</t>
  </si>
  <si>
    <t xml:space="preserve">nuranbarnx
</t>
  </si>
  <si>
    <t>keklikkiranyld
RT @nihatsirdar: 20 yıldır toplanan
66 Milyar TL deprem vergisinin
nerede olduğu araştırılsın diye
Meclis araştırılması açılması istenecekm…</t>
  </si>
  <si>
    <t>mustazafgenclik
RT @Sait__Sahin: Başta İstanbul
olmak üzere bütün Türkiye'ye geçmiş
olsun. Allah depremleri sadece
içi hayırlarla dolu sarsıntılar
kılsın,…</t>
  </si>
  <si>
    <t xml:space="preserve">avishaksaglam
</t>
  </si>
  <si>
    <t xml:space="preserve">sait__sahin
</t>
  </si>
  <si>
    <t>necmirt3359
RT @errufai: #deprem istanbulda
deprem oldu bütün Türkiyede gsm
hatları kitlendi. 99 depreminde
bu durum normaldi ama aradan 20
yil gecti.…</t>
  </si>
  <si>
    <t xml:space="preserve">aysbltbulut
</t>
  </si>
  <si>
    <t xml:space="preserve">errufai
</t>
  </si>
  <si>
    <t>ssrreett
RT @nihatsirdar: 20 yıldır toplanan
66 Milyar TL deprem vergisinin
nerede olduğu araştırılsın diye
Meclis araştırılması açılması istenecekm…</t>
  </si>
  <si>
    <t>ahlaakife_rte
RT @erenali_: İstanbul'da sel,
deprem olunca Ekrem İmamoğlu; (Temsili
değil) https://t.co/7AYhNR8cX6</t>
  </si>
  <si>
    <t xml:space="preserve">erenali_
</t>
  </si>
  <si>
    <t>aydinonsoy
RT @hetenketenabi: 3-Deprem gibi
'HAYATİ' bir durum söz konusu iken,
bir lise toplantısına katılması
belli ki tepki çekecekti. Tepkileri
ön…</t>
  </si>
  <si>
    <t>emekcicigdem
RT @fatihportakal: Son zamanların
en sorgulayıcı tabelası olmuş.
Deprem için toplanan #66MilyarLiraNerede
? #CBErdoğan hükümetinin hesap
ve…</t>
  </si>
  <si>
    <t>sgozdeaslan
RT @sevimlicerenli: Şili’de deprem
olmuş 6.8 şiddetinde, verilen tepki
bu. Nasıl özendim. Menşınların
translate’inden anladığım kadarıyla
“…</t>
  </si>
  <si>
    <t>bilgiguctur74
RT @gokhanozbek: 20 yıldır Deprem
Vergisi adı altında toplanan #66MilyarLiraNerede
diye sormuşlar; Cevap basit aslında...
#ÇünküÇaldılar…</t>
  </si>
  <si>
    <t>yeniakit
Depremin ardından satışlar patladı,
fiyatı 4 kat arttı! #deprem #istanbul
https://t.co/WibXHoAe8j https://t.co/YDxNqid8rS</t>
  </si>
  <si>
    <t>karabayramcemil
RT @ccanannnnnn: Günaydın İstanbul
ve İstanbullular; Deprem gerçeğinin
önüne yaratılmak istenen hiçbir
suni tartışmanın geçmesine izin
ver…</t>
  </si>
  <si>
    <t>farzetkihaley
RT @ZetLorento: @yavruzombie @istanbulbld
@ankarabbld @mansuryavas06 @ekrem_imamoglu
@cidebelediyesi @Adana_Bld @ZeydanKaralar01
@SecerVaha…</t>
  </si>
  <si>
    <t xml:space="preserve">zeydankaralar01
</t>
  </si>
  <si>
    <t xml:space="preserve">adana_bld
</t>
  </si>
  <si>
    <t xml:space="preserve">cidebelediyesi
</t>
  </si>
  <si>
    <t xml:space="preserve">mansuryavas06
</t>
  </si>
  <si>
    <t xml:space="preserve">ankarabbld
</t>
  </si>
  <si>
    <t xml:space="preserve">yavruzombie
</t>
  </si>
  <si>
    <t xml:space="preserve">zetlorento
</t>
  </si>
  <si>
    <t>buzfan
RT @iortaylifan: Afad‘ın söylediği
2000 adet deprem acil toplanma
alanından bir tanesi. Nasıl ama,
sizce kaç çadır kurulabilir buraya?
Ut…</t>
  </si>
  <si>
    <t xml:space="preserve">iortaylifan
</t>
  </si>
  <si>
    <t>deliyimkiben2rt
RT @bencedelale: #30EylülDünyaİnsanlıkGünü
#AklınaGelseydim Marmara'da büyük
#deprem kapıda, haydi siyaseti
bir kenara bırakıp insanca ele…</t>
  </si>
  <si>
    <t>ayline
RT @fatihportakal: Son zamanların
en sorgulayıcı tabelası olmuş.
Deprem için toplanan #66MilyarLiraNerede
? #CBErdoğan hükümetinin hesap
ve…</t>
  </si>
  <si>
    <t>ylmzsz30
RT @TC_BildisKemal: #66MilyarLiraNerede
Eski para birimi ile 66 Katrilyon
lira..! En az 50 bin kişinin istihdamı
200 bin kişinin geçimi d…</t>
  </si>
  <si>
    <t>sedef25657334
RT @ccanannnnnn: tek konu “Bugün
deprem için ne yaptınız?” olsun.
İstanbul için yakaladığımız şans
deprem konusunda da büyük bir fırsata
d…</t>
  </si>
  <si>
    <t>egitmenbey
RT @hetenketenabi: "Efendim birinci
toplantıya çağrıldım ama ikinci
toplantıya çağrılmadım" Sünnet
düğünü mü bu arkadaş! Deprem bu
deprem!!…</t>
  </si>
  <si>
    <t>ekinoxemlak
RT @emlakdergisi: Başkan Arısoy;
“Deprem Gerçeğini Hiç Unutmadık”
https://t.co/SMxhcV8nHq https://t.co/BqCZ28ynd8</t>
  </si>
  <si>
    <t xml:space="preserve">emlakdergisi
</t>
  </si>
  <si>
    <t>stt2525
RT @hetenketenabi: Devlet terbiyesinden
nasibi olmayan bir kişi günlerdir
kamuoyunu 'deprem' ile değil kendisi
ile meşgul ediyor. Valilik ş…</t>
  </si>
  <si>
    <t>denizsahin002
RT @sefa_said: Deprem için toplanan
66 milyar TL'yi çarçur edersen,
her yeri rant alanına çevirirsen,
depreme dayanıksız binalara ruhsat
ve…</t>
  </si>
  <si>
    <t>bkmy7
RT @candundaradasi: Ağaoğlu: “1970'lerde
İstanbul Anadolu yakasındaki yapıların
büyük kısmına inşaat malzemesini
ben sattım. Kumları Marmar…</t>
  </si>
  <si>
    <t>turk2981
RT @fatihportakal: Son zamanların
en sorgulayıcı tabelası olmuş.
Deprem için toplanan #66MilyarLiraNerede
? #CBErdoğan hükümetinin hesap
ve…</t>
  </si>
  <si>
    <t>1881_kuvvacimka
RT @vzxky_849: #20 yılda toplanan
66 milyar TL tutarındaki deprem
vergileri nerede? Vatandaşta, garip
gurabada olmadığına göre büyük
bir…</t>
  </si>
  <si>
    <t>pscluleburgaz
RT @TC_BildisKemal: #66MilyarLiraNerede
Eski para birimi ile 66 Katrilyon
lira..! En az 50 bin kişinin istihdamı
200 bin kişinin geçimi d…</t>
  </si>
  <si>
    <t>__darklight0
RT @OzCANaMaBASDAG1: İranda bir
depremden sonra İranlı din alimi
Kazım Sıddık,depremlere kadınlarn
dekolte giyinmesinin sebep olduğunu
söyl…</t>
  </si>
  <si>
    <t>raslanbaba
RT @SertelKemal: Kayyum atanan
belediye başkanlarına destek icin
davete bile gerek duymadan Diyarbakıra
gidebilirsiniz ama, Başkan yardımcı…</t>
  </si>
  <si>
    <t xml:space="preserve">sertelkemal
</t>
  </si>
  <si>
    <t>aylatuna10
RT @AdilSerdars: Askeri alanları
İstanbul dışına çıkartmanın en
acı sonucu deprem anında askerin
müdehalesinin asgari düzeye indirilmesidir…</t>
  </si>
  <si>
    <t>nuri_genc1
RT @cosarf: Ekrem İmamoğlu bildiğin
yalan makinası ve sorumluluğunu
yerine getirmeyen, devlet terbiyesi
bilmeyen bir aciz. Bu kadar da
ol…</t>
  </si>
  <si>
    <t>emryardimci
RT @yenisafakyazari: Deprem gibi
en temel ülke meselesi üzerinden
2'ye bölünen * en zor zamanda toplumu
kenetleyecek İslâmî değerleri yerle…</t>
  </si>
  <si>
    <t>yenisafakyazari
Deprem gibi en temel ülke meselesi
üzerinden 2'ye bölünen * en zor
zamanda toplumu kenetleyecek İslâmî
değerleri ye… https://t.co/mLUddFtZiM</t>
  </si>
  <si>
    <t>unsal_tk
RT @gokhanozbek: 20 yıldır Deprem
Vergisi adı altında toplanan #66MilyarLiraNerede
diye sormuşlar; Cevap basit aslında...
#ÇünküÇaldılar…</t>
  </si>
  <si>
    <t>accmcp
@ebupadre Valla abi bu ülke bizi
deprem uzmanı insan hakları savunucusu
ekonomist bir avukat yaptı. Bu
ülkedeki kad… https://t.co/YLH7eaEh3I</t>
  </si>
  <si>
    <t xml:space="preserve">ebupadre
</t>
  </si>
  <si>
    <t>kaptanevren
RT @Av_SelimYavuz: Adamlar öyle
Şark kurnazı ki; 17/25 yıllık yönetimlerinde
almadıkları deprem önlemlerini,
5 aydır başkan olan Ekrem İmam…</t>
  </si>
  <si>
    <t>damlayurr
enkazda kaldiysak hepimizin ilk
yapmayi planladigi sey bagirmak
olur degil mi? fakat dogru degilmis
elle ses cikar… https://t.co/8q6Djzkkd7</t>
  </si>
  <si>
    <t>htcglnr
RT @izzetdas: Deprem için #AklımızdanÇıkmasın
diyen insanoğlu, öyle bir hakikat
var ki, kaçınılmaz bir gerçek;
ÖLÜM GERÇEĞİ! Deprem için ha…</t>
  </si>
  <si>
    <t>ozguryilmaz25
RT @fatihportakal: Son zamanların
en sorgulayıcı tabelası olmuş.
Deprem için toplanan #66MilyarLiraNerede
? #CBErdoğan hükümetinin hesap
ve…</t>
  </si>
  <si>
    <t>kenan86029305
RT @sefa_said: Deprem için toplanan
66 milyar TL'yi çarçur edersen,
her yeri rant alanına çevirirsen,
depreme dayanıksız binalara ruhsat
ve…</t>
  </si>
  <si>
    <t>umut_tutal
RT @ccanannnnnn: tek konu “Bugün
deprem için ne yaptınız?” olsun.
İstanbul için yakaladığımız şans
deprem konusunda da büyük bir fırsata
d…</t>
  </si>
  <si>
    <t>hatiicep
RT @UcucuYakup: 99 depremi 7.4
şiddetinde olunca bir âlime soruyorlar.
Âlim de, deprem kaç şiddetinde
olduysa o ayete bakın diyor.7.sure
Ar…</t>
  </si>
  <si>
    <t xml:space="preserve">ucucuyakup
</t>
  </si>
  <si>
    <t>arifkoca75
RT @ekrem_imamoglu: Hiçbir şeyin
deprem gibi önemli bir konunun
önüne geçmesini istemiyoruz diye
kimse suskunluğumuzu fırsata çevirmesin.…</t>
  </si>
  <si>
    <t>nsiaaci
RT @fatihportakal: Son zamanların
en sorgulayıcı tabelası olmuş.
Deprem için toplanan #66MilyarLiraNerede
? #CBErdoğan hükümetinin hesap
ve…</t>
  </si>
  <si>
    <t>hacer_hazem
RT @fatihportakal: Son zamanların
en sorgulayıcı tabelası olmuş.
Deprem için toplanan #66MilyarLiraNerede
? #CBErdoğan hükümetinin hesap
ve…</t>
  </si>
  <si>
    <t>esezaies
#Deprem_Özel Her şey kullanılabilir
malzeme olacak !! .. #KaosDosyası
https://t.co/vKZJQRPy0D</t>
  </si>
  <si>
    <t>bold_pilot_22
RT @sozcumuratoglu: Tamam, anladık
deprem vergileri bir güzel yenildi,
bitti❗️ Ya toplanan diğer harç
ve vergiler,🤔 Özelleştirme gelirleri,…</t>
  </si>
  <si>
    <t>nejbakan
RT @nihatsirdar: 20 yıldır toplanan
66 Milyar TL deprem vergisinin
nerede olduğu araştırılsın diye
Meclis araştırılması açılması istenecekm…</t>
  </si>
  <si>
    <t>tlinkl14
RT @candundaradasi: Ağaoğlu: “1970'lerde
İstanbul Anadolu yakasındaki yapıların
büyük kısmına inşaat malzemesini
ben sattım. Kumları Marmar…</t>
  </si>
  <si>
    <t>nesebiahıskalı
RT @yenisafakyazari: Deprem gibi
en temel ülke meselesi üzerinden
2'ye bölünen * en zor zamanda toplumu
kenetleyecek İslâmî değerleri yerle…</t>
  </si>
  <si>
    <t>yedincideniz
RT @ilkkursungazete: Beylikdüzü'nde
deprem toplanma alanına AVM yapıldığı
ve sahibinin Ekrem İmamoğlu olduğu
ortaya çıkalı kaç saat oldu. h…</t>
  </si>
  <si>
    <t>z__zengin
RT @inonu_dogan: İstanbul deprem
şokunu üzerinden atmamışken Cumhurbaşkanı
yardımcısının depremle ilgili toplantı
için İstanbul'a geliyor.…</t>
  </si>
  <si>
    <t xml:space="preserve">inonu_dogan
</t>
  </si>
  <si>
    <t>mazzanti_mario
RT @ufukcoskunn: 5.8 şiddetinde
deprem olmuş. ‘Ama ikinci gün ben
çağrılmadım’ dyerek trip atan bir
başkan düşünün! İnanılır gibi değil.</t>
  </si>
  <si>
    <t>goknurtezcan
RT @ekrem_imamoglu: Hiçbir şeyin
deprem gibi önemli bir konunun
önüne geçmesini istemiyoruz diye
kimse suskunluğumuzu fırsata çevirmesin.…</t>
  </si>
  <si>
    <t>wunjoo1
RT @ekrem_imamoglu: Hiçbir şeyin
deprem gibi önemli bir konunun
önüne geçmesini istemiyoruz diye
kimse suskunluğumuzu fırsata çevirmesin.…</t>
  </si>
  <si>
    <t>makmuh1976
RT @KucukkayaIsmail: Prof. Dr.
Naci Görür ‘demokrasi meydanı’na
çıktı. Deprem gerçeği #AklımızdanÇıkmasın
diye. https://t.co/8RZ9RtuLhW</t>
  </si>
  <si>
    <t>mucahidakinci
RT @Mikdatca: İmza ve RT lütfen!
Kampanya · Deprem Seferberliği
İlan Edilsin · https://t.co/CHSWU6UI1f
https://t.co/Wl32dInzqU</t>
  </si>
  <si>
    <t>isaatyapan93
RT @muratgener: Ekrem İmamoğlu
seçimi kazandı ama yetkinliği tartışılıyor.
Nedeni, göreve geldikten sonraki,
çok da büyük olmayan 2 afet pr…</t>
  </si>
  <si>
    <t xml:space="preserve">muratgener
</t>
  </si>
  <si>
    <t>adiyaman15or
RT @haciykk: İBB Başkanı kayyum
sonrası Diyarbakır'a gidip HDP'li
belediye başkanları ile görüşmüş;
çocuğu PKK tarafından alıkonulan
ailele…</t>
  </si>
  <si>
    <t>uuripek10
RT @ekrem_imamoglu: Hiçbir şeyin
deprem gibi önemli bir konunun
önüne geçmesini istemiyoruz diye
kimse suskunluğumuzu fırsata çevirmesin.…</t>
  </si>
  <si>
    <t>theerheart
RT @fatihportakal: Son zamanların
en sorgulayıcı tabelası olmuş.
Deprem için toplanan #66MilyarLiraNerede
? #CBErdoğan hükümetinin hesap
ve…</t>
  </si>
  <si>
    <t>faruktsc
RT @nacigorur: Değerli arkadaşlar,
gelen yaygın bir soruya yine genel
bir cevap vereceğim: her yerde
zemin aynı olmaz. Kimi yerler sert
kay…</t>
  </si>
  <si>
    <t>a_cavlan
RT @istshd: #depremistanbul #deprem
İstanbul depremi kapıda! Hasarlı
evlerde oturanlar derhal tahliye
edilsin, boş ve sağlam evlere yerle…</t>
  </si>
  <si>
    <t>huseyingungor44
@Mikdatca Deprem seferberliği demek
ek vergi demek. Ve şunu unutmayın
hiç bir zaman toplanan vergiler
toplandığı iş için kullanılmaz.</t>
  </si>
  <si>
    <t>serda777
RT @hetenketenabi: "Efendim birinci
toplantıya çağrıldım ama ikinci
toplantıya çağrılmadım" Sünnet
düğünü mü bu arkadaş! Deprem bu
deprem!!…</t>
  </si>
  <si>
    <t>ahraz5933
RT @efe60ayhan: #İşgalDevletiİsrail
Millet deprem piskolojisi üstünde
"Sayın İmamoğlu" şow beşinde😠
milletin canı burnunda şow yabma
eko😠😠…</t>
  </si>
  <si>
    <t>halimetti
RT @ufukcoskunn: 5.8 şiddetinde
deprem olmuş. ‘Ama ikinci gün ben
çağrılmadım’ dyerek trip atan bir
başkan düşünün! İnanılır gibi değil.</t>
  </si>
  <si>
    <t>reyhannurpinar
RT @nihatsirdar: 20 yıldır toplanan
66 Milyar TL deprem vergisinin
nerede olduğu araştırılsın diye
Meclis araştırılması açılması istenecekm…</t>
  </si>
  <si>
    <t>erbay59
RT @ekrem_imamoglu: Hiçbir şeyin
deprem gibi önemli bir konunun
önüne geçmesini istemiyoruz diye
kimse suskunluğumuzu fırsata çevirmesin.…</t>
  </si>
  <si>
    <t>alierolali4
RT @ccanannnnnn: tek konu “Bugün
deprem için ne yaptınız?” olsun.
İstanbul için yakaladığımız şans
deprem konusunda da büyük bir fırsata
d…</t>
  </si>
  <si>
    <t>pz8wjqtk1ssz
RT @fatihportakal: Son zamanların
en sorgulayıcı tabelası olmuş.
Deprem için toplanan #66MilyarLiraNerede
? #CBErdoğan hükümetinin hesap
ve…</t>
  </si>
  <si>
    <t>kizilelma_
RT @kizilelma_: Özelleştirmeler,2b
arsalarının satışı,defalarca çıkarılan
bedelli askerlik kanunu,imar affı
ve 20 senedir toplanan deprem v…</t>
  </si>
  <si>
    <t>gullale65
RT @muratsarica_: Olası İstanbul
depremi için en hayati önlemi açıklıyorum.
Deprem olunca ilk iş Ekrem İmamoğlu'nu
güvenli bir yere götürün…</t>
  </si>
  <si>
    <t>ersinınonu
RT @hetenketenabi: "Efendim birinci
toplantıya çağrıldım ama ikinci
toplantıya çağrılmadım" Sünnet
düğünü mü bu arkadaş! Deprem bu
deprem!!…</t>
  </si>
  <si>
    <t>bugecekalsan
RT @OzCANaMaBASDAG1: İranda bir
depremden sonra İranlı din alimi
Kazım Sıddık,depremlere kadınlarn
dekolte giyinmesinin sebep olduğunu
söyl…</t>
  </si>
  <si>
    <t>grkanak80207540
RT @fatihportakal: Son zamanların
en sorgulayıcı tabelası olmuş.
Deprem için toplanan #66MilyarLiraNerede
? #CBErdoğan hükümetinin hesap
ve…</t>
  </si>
  <si>
    <t>dayibey33
@fatihportakal 90 yıl yapılmayan
hizmetlerin yatırımların paraları
nerde Portakal? Dünyada devletler
vergi topla… https://t.co/ygbxj5LYmE</t>
  </si>
  <si>
    <t>wiwiwawa85
@dayibey33 @fatihportakal deprem
paraları hazineye(bütçeye) aktarıldı..</t>
  </si>
  <si>
    <t>ben01145066
RT @ekrem_imamoglu: Hiçbir şeyin
deprem gibi önemli bir konunun
önüne geçmesini istemiyoruz diye
kimse suskunluğumuzu fırsata çevirmesin.…</t>
  </si>
  <si>
    <t>erbasgurbuz
RT @CYaltirak: Deprem gerçeğini
tam olarak anlamaya çalışan, herhangi
bir gruba eklemlenmeden bağımsız
araştırmalar yapan bir yer bilimci
o…</t>
  </si>
  <si>
    <t>vatanse14797324
RT @YelizzKoray: 20 yıl önce binlerce
insanını depremde kaybetmiş, deprem
vergisi ile milyonlar toplamış
bir ülkede, Çevre ve Şehircilik
Ba…</t>
  </si>
  <si>
    <t>yigittcetin
RT @fatihportakal: Son zamanların
en sorgulayıcı tabelası olmuş.
Deprem için toplanan #66MilyarLiraNerede
? #CBErdoğan hükümetinin hesap
ve…</t>
  </si>
  <si>
    <t>trevzmez
RT @nihatsirdar: 20 yıldır toplanan
66 Milyar TL deprem vergisinin
nerede olduğu araştırılsın diye
Meclis araştırılması açılması istenecekm…</t>
  </si>
  <si>
    <t>askimguney
RT @fatihportakal: Son zamanların
en sorgulayıcı tabelası olmuş.
Deprem için toplanan #66MilyarLiraNerede
? #CBErdoğan hükümetinin hesap
ve…</t>
  </si>
  <si>
    <t>fvzgvn
RT @hetenketenabi: Devlet terbiyesinden
nasibi olmayan bir kişi günlerdir
kamuoyunu 'deprem' ile değil kendisi
ile meşgul ediyor. Valilik ş…</t>
  </si>
  <si>
    <t>erkanzd04173683
@Hurriyet Gecmiş olsun ,ama yoldaki
namuslu vatandaşı almazsaniz taksinize
böyle gaspci katil hirsiz biner
taksini… https://t.co/LTktufHn3N</t>
  </si>
  <si>
    <t xml:space="preserve">hurriyet
</t>
  </si>
  <si>
    <t>bulentulgerr
RT @ahval_tr: "Bilim yanılabilir
ama yalan söylemez. AKP size yalan
söylüyor, kandırıyor. Bunu görmek
için yandaş medyanın deprem olmamış…</t>
  </si>
  <si>
    <t>feronia62
RT @fatihportakal: Son zamanların
en sorgulayıcı tabelası olmuş.
Deprem için toplanan #66MilyarLiraNerede
? #CBErdoğan hükümetinin hesap
ve…</t>
  </si>
  <si>
    <t>alkantln
RT @Profesorfacia: Deprem paraları
nerede? ÖTV paraları nerede? Özelleştirme
paraları nerede? Yol mu yaptınız?
Hani o yolları yap-işlet-dev…</t>
  </si>
  <si>
    <t>avcilardagundem
RT @selcuk_selvii: @avcilarbel
20 yıldır tek bir hamle yapılmadı
İstanbul'un deprem başkenti avcılar
vatandaşın günahı ne deprem ilgili
çal…</t>
  </si>
  <si>
    <t xml:space="preserve">avcilar_merkez
</t>
  </si>
  <si>
    <t xml:space="preserve">selcuk_selvii
</t>
  </si>
  <si>
    <t>mustafayks_
RT @baristerkoglu: Cumhurbaşkanı’na
soru sormayı yazılı kurala bağladık.
Binlerce canımızı ilgilendiren
deprem toplantısını ise “toplantıda…</t>
  </si>
  <si>
    <t>hasandural258
RT @yenisafakwriter: UYARI/YORUM
Deprem gibi kitlesel bir travmanın
yaşandığı bir ortamda * toplumu
ayakta tutacak, dirençli kılacak,
b…</t>
  </si>
  <si>
    <t>soylusariye
RT @yenisafakyazari: Deprem gibi
en temel ülke meselesi üzerinden
2'ye bölünen * en zor zamanda toplumu
kenetleyecek İslâmî değerleri yerle…</t>
  </si>
  <si>
    <t>sedat56
RT @mahmuree_chp: Şaka gibi 🤔
AFAD'ın belirlediği deprem toplanma
alanlarına Acil ihtiyaç malzemeleri
konmuş. Ama acil ihtiyaç…</t>
  </si>
  <si>
    <t xml:space="preserve">mahmuree_chp
</t>
  </si>
  <si>
    <t>kurukahvekokusu
@pelinbatutr Bir deprem bilimci</t>
  </si>
  <si>
    <t xml:space="preserve">pelinbatutr
</t>
  </si>
  <si>
    <t>buyukustun_tba
RT @nihatsirdar: 20 yıldır toplanan
66 Milyar TL deprem vergisinin
nerede olduğu araştırılsın diye
Meclis araştırılması açılması istenecekm…</t>
  </si>
  <si>
    <t>hasanmerrak2
RT @eminpazarci: Cahil bunlar.
Hem de zır cahil. Utanmadan "Deprem
toplantısına İmamoğlu çağrılmadı"
diyorlar. Çağrılmadıysa orada İBB
yetk…</t>
  </si>
  <si>
    <t>tasalugur
RT @nacigorur: İnşaat molozu ortaya
çıkartır. Çok miktarda parlayıcı,
patlayıcı ve toksik madde çevreye
yayılır. Bütün bu moloz ve atıkları…</t>
  </si>
  <si>
    <t>mehmetcan198
RT @nihatsirdar: 20 yıldır toplanan
66 Milyar TL deprem vergisinin
nerede olduğu araştırılsın diye
Meclis araştırılması açılması istenecekm…</t>
  </si>
  <si>
    <t>nrykmn19
@istanbulbld yani 7.2 beklenen
deprem olduğunda bana neeee oynamak
istemiyoooom tarzı mı yönetileceğiz🤔şimdiden
bil… https://t.co/voIoU643IW</t>
  </si>
  <si>
    <t>onurseckinn34
RT @fatihportakal: Son zamanların
en sorgulayıcı tabelası olmuş.
Deprem için toplanan #66MilyarLiraNerede
? #CBErdoğan hükümetinin hesap
ve…</t>
  </si>
  <si>
    <t>tiyatroynuyorum
RT @ccanannnnnn: tek konu “Bugün
deprem için ne yaptınız?” olsun.
İstanbul için yakaladığımız şans
deprem konusunda da büyük bir fırsata
d…</t>
  </si>
  <si>
    <t>reyhansnn
Yeni tosuncuk İndirimde yapmış
hizmette sınır yok 7/24 pardon
24/7 çalışıyor... Kesin buna inanan
çıkar #deprem https://t.co/Qx8SPw1oZ8</t>
  </si>
  <si>
    <t>onursal62151
@Biz10TV @ekrem_imamoglu Onu bunu
boşverinde ÖTV ve İletişim vergileri
deprem için toplandı nerde paralar.</t>
  </si>
  <si>
    <t xml:space="preserve">biz10tv
</t>
  </si>
  <si>
    <t>vatandelisi561
RT @drsezai: Ezan sesi duyulunca
camiye gidilir, vazifemizdir. Hastanede
mavi kod verilirse görevliler o
alana doluşur,vazifemizdir. Depre…</t>
  </si>
  <si>
    <t>syannkar1
RT @ccanannnnnn: tek konu “Bugün
deprem için ne yaptınız?” olsun.
İstanbul için yakaladığımız şans
deprem konusunda da büyük bir fırsata
d…</t>
  </si>
  <si>
    <t>hayvakfi
RT @trthaber: - Merdiven ve asansörleri
kesinlikle kullanmayın - Enerji
hatlarından, ağaçlardan ve duvar
diplerinden uzaklaşın. AFAD, depr…</t>
  </si>
  <si>
    <t>aysegulgungor15
RT @EbruAta_: Tüm yandaş haber
kanallarında hala Ekrem İmamoğlu'nun
toplantıya katılıp katılmaması
haberi veriliyor.. Gerizekalılar
deprem…</t>
  </si>
  <si>
    <t xml:space="preserve">ebruata_
</t>
  </si>
  <si>
    <t>gok_bel
@Snky1907_ Bunu yazanlar, 18 yıldır
deprem paralarını yiyip,toplanma
alanlarını peşkeş çeken liyakatsiz,
ahlaksızlardır.</t>
  </si>
  <si>
    <t xml:space="preserve">erdemgrtp
</t>
  </si>
  <si>
    <t xml:space="preserve">sputnik_tr
</t>
  </si>
  <si>
    <t xml:space="preserve">snky1907_
</t>
  </si>
  <si>
    <t>me_likey_likey_
RT @marktuxan: Deprem gerçeğiyle
yaşıyorduk zaten, bir gün olması
bekleniyor.. bu gece dışarıda uyuruz
yarın uyuruz sonra bir eve gideriz
d…</t>
  </si>
  <si>
    <t xml:space="preserve">marktuxan
</t>
  </si>
  <si>
    <t>emelsakarya
RT @fatihportakal: Son zamanların
en sorgulayıcı tabelası olmuş.
Deprem için toplanan #66MilyarLiraNerede
? #CBErdoğan hükümetinin hesap
ve…</t>
  </si>
  <si>
    <t>hasimturan1
RT @vedicnorm_: Kuzey Batı yönünden
Akdeniz’e uzanan tüm fay hatları
aktif oldu. Dileğimiz ufak ufak
enerjiyi salsınlar... Rabbim hiç
bir u…</t>
  </si>
  <si>
    <t xml:space="preserve">vedicnorm_
</t>
  </si>
  <si>
    <t>gulpar52
RT @Nesrinnas: 99 depreminden ders
alman gerekir değil mi? Nerede!..
5.9, orta şiddette bir deprem.
Hazırlıklı olan ülkeler için sinek
vızı…</t>
  </si>
  <si>
    <t>sevkan_guclu
RT @ankahabera: - Seçim bitti...
Bitti! - İşinize bakın, işimize
bakalım. Ortak masalar kuralım.
- Deprem İstanbul için en hayati
mesele. S…</t>
  </si>
  <si>
    <t>mercek59
@SLuleci Var var. Cok iyi duyuyorlar.
Sesimizi Deprem duası öğretmek
için hatipoğlu gibi sarlatanları
Deprem in ol… https://t.co/ZBemQfWTTd</t>
  </si>
  <si>
    <t>sluleci
RT @tcmmvar: Günaydın canlar ben
#deprem Toplanma alanimizi buldum
tüm dostlarima konum atıyorum😉
Bu arada #66MilyarLiraNerede 😒
@Ertugrul…</t>
  </si>
  <si>
    <t>unalguner1
RT @bernalacin35: İstanbul’da 29
Okula Deprem tatili Yahu nasıl
yapılmaz okulların kontrolü! Sürpriz
mi İstanbul da deprem! Ancak deprem
ol…</t>
  </si>
  <si>
    <t xml:space="preserve">bernalacin35
</t>
  </si>
  <si>
    <t>hurriyeteren
RT @Nesrinnas: 99 depreminden ders
alman gerekir değil mi? Nerede!..
5.9, orta şiddette bir deprem.
Hazırlıklı olan ülkeler için sinek
vızı…</t>
  </si>
  <si>
    <t>volkanozyilmaz
RT @ccanannnnnn: tek konu “Bugün
deprem için ne yaptınız?” olsun.
İstanbul için yakaladığımız şans
deprem konusunda da büyük bir fırsata
d…</t>
  </si>
  <si>
    <t>epivatessp
RT @fatihportakal: Son zamanların
en sorgulayıcı tabelası olmuş.
Deprem için toplanan #66MilyarLiraNerede
? #CBErdoğan hükümetinin hesap
ve…</t>
  </si>
  <si>
    <t>srpkrzm
RT @MKA98355962: DEPREM OLUYOR,
"İmamoğlu Nerede?" ZIKKIMIN KÖKÜNDE...
Tank palet satılırken,sen neredeydin
fosil..</t>
  </si>
  <si>
    <t xml:space="preserve">mka98355962
</t>
  </si>
  <si>
    <t>osmanyavuzdemi2
RT @TvTevhid: Türkiye Halkına Nasihat
ᴴᴰ "Depremler... 🎙: Halis Hoca
/ Ebu Hanzala 📽▶: https://t.co/xsg5RWIi98
⏰6:00 dk. #deprem #Er…</t>
  </si>
  <si>
    <t xml:space="preserve">tvtevhid
</t>
  </si>
  <si>
    <t>mutumaniaa
RT @nihatsirdar: 20 yıldır toplanan
66 Milyar TL deprem vergisinin
nerede olduğu araştırılsın diye
Meclis araştırılması açılması istenecekm…</t>
  </si>
  <si>
    <t>cevadahmet
RT @fatihportakal: Son zamanların
en sorgulayıcı tabelası olmuş.
Deprem için toplanan #66MilyarLiraNerede
? #CBErdoğan hükümetinin hesap
ve…</t>
  </si>
  <si>
    <t>pektaspektas3
RT @tcmmvar: Günaydın canlar ben
#deprem Toplanma alanimizi buldum
tüm dostlarima konum atıyorum😉
Bu arada #66MilyarLiraNerede 😒
@Ertugrul…</t>
  </si>
  <si>
    <t xml:space="preserve">ertugrul
</t>
  </si>
  <si>
    <t>tcmmvar
RT @tcmmvar: Günaydın canlar ben
#deprem Toplanma alanimizi buldum
tüm dostlarima konum atıyorum😉
Bu arada #66MilyarLiraNerede 😒
@Ertugrul…</t>
  </si>
  <si>
    <t>bayar0561
RT @Av_SelimYavuz: Adamlar öyle
Şark kurnazı ki; 17/25 yıllık yönetimlerinde
almadıkları deprem önlemlerini,
5 aydır başkan olan Ekrem İmam…</t>
  </si>
  <si>
    <t>mm_guler
RT @nihatsirdar: 20 yıldır toplanan
66 Milyar TL deprem vergisinin
nerede olduğu araştırılsın diye
Meclis araştırılması açılması istenecekm…</t>
  </si>
  <si>
    <t>asliercanli
RT @TC_istanbul: “Deprem Toplantısına
Davet” Hakkında Basın Açıklaması
https://t.co/thn0aLptNG</t>
  </si>
  <si>
    <t>galipeminoglu
RT @ekrem_imamoglu: Hiçbir şeyin
deprem gibi önemli bir konunun
önüne geçmesini istemiyoruz diye
kimse suskunluğumuzu fırsata çevirmesin.…</t>
  </si>
  <si>
    <t>rohen_gunerkus
RT @ccanannnnnn: Günaydın İstanbul
ve İstanbullular; Deprem gerçeğinin
önüne yaratılmak istenen hiçbir
suni tartışmanın geçmesine izin
ver…</t>
  </si>
  <si>
    <t>tukenmez76
RT @NazirekalkanGur: Naci Görür
hocayı izliyorum. Deprem çantası,
cenin pozisyonu vs sizi korumaz.
En öncelikli iş binamıza deprem
testi ya…</t>
  </si>
  <si>
    <t>nazirekalkangur
@hepmuhalif3 Bence de öyle. Ancak
üniversiteler ve bazı belediyeler
de yapıyormuş. Deprem Seferberliği
bu yüzden şa… https://t.co/v9PPJkCAil</t>
  </si>
  <si>
    <t>gesoogesso
RT @drsezai: Ezan sesi duyulunca
camiye gidilir, vazifemizdir. Hastanede
mavi kod verilirse görevliler o
alana doluşur,vazifemizdir. Depre…</t>
  </si>
  <si>
    <t>canersahin66
Yeterki çalışsın, ücreti önemli
değil! #tuerktelekom #türktelekom
#Turkcell #Vodafone #deprem #depremistanbul…
https://t.co/jpHt2q8LmD</t>
  </si>
  <si>
    <t>rayansamman7
#deprem haberi aldıkça mutlu oluyorum😅</t>
  </si>
  <si>
    <t>_berkaykor
RT @ezgyrS: Cebimizden Devletimizden
5 kuruş çıkmadan #YOL yapıldı #KÖPRÜ
yapıldı #HASTANE yapıldı #HAVALİMANI
yapıldı Çok şükür 🙏 Yapand…</t>
  </si>
  <si>
    <t xml:space="preserve">ezgyrs
</t>
  </si>
  <si>
    <t>servetgoksu
RT @yenisafakyazari: Deprem gibi
en temel ülke meselesi üzerinden
2'ye bölünen * en zor zamanda toplumu
kenetleyecek İslâmî değerleri yerle…</t>
  </si>
  <si>
    <t>cnn_celik
RT @ilkkursungazete: Beylikdüzü'nde
deprem toplanma alanına AVM yapıldığı
ve sahibinin Ekrem İmamoğlu olduğu
ortaya çıkalı kaç saat oldu. h…</t>
  </si>
  <si>
    <t>trenchkot
Deprem konusunda alınacak tek meşru
önlem, bir evi satın alırken ya
da kiralarken statik değerlendirmesini
yapmaktı… https://t.co/1ddzqeMylf</t>
  </si>
  <si>
    <t>aytbsbyk
@muratsarica_ Adam deprem sonrası
hemem akomdaydi saatlerce toplantı
yaptı bilgi verdi ama malum lağım
medyası bun… https://t.co/dcosroCr8u</t>
  </si>
  <si>
    <t>cagrimelikoglu
RT @fatihportakal: Son zamanların
en sorgulayıcı tabelası olmuş.
Deprem için toplanan #66MilyarLiraNerede
? #CBErdoğan hükümetinin hesap
ve…</t>
  </si>
  <si>
    <t>basakyildirim_
RT @nihatipoglu: İstanbul’daki
sarsıntıda bir minare de hasar
gördü. Minarede bile malzemeyi
eksik koymuşsak gerisini düşünün.Deprem
bilinc…</t>
  </si>
  <si>
    <t xml:space="preserve">nihatipoglu
</t>
  </si>
  <si>
    <t>p24punto24
Karar ve Birgün gazeteleri deprem
sonrası iyice artan güvensizliği
ortaya koyan “Deprem Araştırması”nı
manşete taşı… https://t.co/uULFzZY2Th</t>
  </si>
  <si>
    <t>brahimgkts
RT @fatihportakal: Son zamanların
en sorgulayıcı tabelası olmuş.
Deprem için toplanan #66MilyarLiraNerede
? #CBErdoğan hükümetinin hesap
ve…</t>
  </si>
  <si>
    <t>elburuini1
RT @hetenketenabi: Devlet terbiyesinden
nasibi olmayan bir kişi günlerdir
kamuoyunu 'deprem' ile değil kendisi
ile meşgul ediyor. Valilik ş…</t>
  </si>
  <si>
    <t>lazyildiz34
RT @umutmurare: İstanbul valiliği
@ekrem_imamoglu’nun ısrarla devam
ettiği #deprem toplantısına davet
edilmedim yalanına tokat gibi bir
açı…</t>
  </si>
  <si>
    <t xml:space="preserve">ecdadiosmanli25
</t>
  </si>
  <si>
    <t xml:space="preserve">umutmurare
</t>
  </si>
  <si>
    <t>cekumoff
RT @cuneytozdemir: GİZLENEN DEPREM
HAZIRLIK DURUMUNU AÇIKLIYORUM https://t.co/zU7HAa6drJ</t>
  </si>
  <si>
    <t xml:space="preserve">cuneytozdemir
</t>
  </si>
  <si>
    <t>yemrekoklu
Yakında sadece döner satılan AVM'ler
açılacak, dönerden başka herhangi
bişey yiyenlere büyük vergiler
gelecek ve kı… https://t.co/jKg3T6Gqed</t>
  </si>
  <si>
    <t>saadeta98727817
RT @fatihportakal: Son zamanların
en sorgulayıcı tabelası olmuş.
Deprem için toplanan #66MilyarLiraNerede
? #CBErdoğan hükümetinin hesap
ve…</t>
  </si>
  <si>
    <t>gksumetin
RT @kuliskusu: İstanbul afet bölgesi
ilan edilsin❗ Ali Ağaoğlu : 1970'li
yıllarda İstanbul'un Anadolu yakasında
yapılan yapıların büyük bi…</t>
  </si>
  <si>
    <t xml:space="preserve">kuliskusu
</t>
  </si>
  <si>
    <t>eyt_48
@KucukkayaIsmail #AklımızdanCıkmasın
Bence deprem olursa en kısa zamanda
en yüksek yere çıkmak gerekir ben
böyle düşünüyorum.</t>
  </si>
  <si>
    <t>anegatifa
RT @Nesrinnas: 99 depreminden ders
alman gerekir değil mi? Nerede!..
5.9, orta şiddette bir deprem.
Hazırlıklı olan ülkeler için sinek
vızı…</t>
  </si>
  <si>
    <t>13522014mami
Bugün deprem riski dolayısıyla
boşaltılan okullar yeniden yapılmış
olsaydı kaç milyar harcanırdı.
#66MilyarLiraNerede</t>
  </si>
  <si>
    <t>krkt1216
RT @FarukKose52: Deprem, "ölüm"
gerçeğini bir kez daha hatırlattı.
Şimdi herkes "deprem çantası" hazırlama
derdinde. Peki, ölümden sonras…</t>
  </si>
  <si>
    <t>seherbeyazt
RT @orhanaydin6: Deprem Paraları
Nerede..Hangi Soysuzlar Çetesi
İç Etti..Konuşmayacak mısınız?</t>
  </si>
  <si>
    <t xml:space="preserve">orhanaydin6
</t>
  </si>
  <si>
    <t>evreka77
RT @nihatsirdar: 20 yıldır toplanan
66 Milyar TL deprem vergisinin
nerede olduğu araştırılsın diye
Meclis araştırılması açılması istenecekm…</t>
  </si>
  <si>
    <t>melekonuronur
RT @yenisafakyazari: Deprem gibi
en temel ülke meselesi üzerinden
2'ye bölünen * en zor zamanda toplumu
kenetleyecek İslâmî değerleri yerle…</t>
  </si>
  <si>
    <t xml:space="preserve">bekiservet
</t>
  </si>
  <si>
    <t>alev_rheyma
@beitanMK Duayen deprem bilimci
İsmail Küçükkaya'dan takdir almak
Naci Görür hocayı mutlu ediyordur😂</t>
  </si>
  <si>
    <t xml:space="preserve">beitanmk
</t>
  </si>
  <si>
    <t>meryemce53
RT @drsezai: Ezan sesi duyulunca
camiye gidilir, vazifemizdir. Hastanede
mavi kod verilirse görevliler o
alana doluşur,vazifemizdir. Depre…</t>
  </si>
  <si>
    <t>tekhedefs
RT @hetenketenabi: Devlet terbiyesinden
nasibi olmayan bir kişi günlerdir
kamuoyunu 'deprem' ile değil kendisi
ile meşgul ediyor. Valilik ş…</t>
  </si>
  <si>
    <t>dumanilknur
RT @fatihportakal: Son zamanların
en sorgulayıcı tabelası olmuş.
Deprem için toplanan #66MilyarLiraNerede
? #CBErdoğan hükümetinin hesap
ve…</t>
  </si>
  <si>
    <t>saloturka
RT @TC_BildisKemal: #66MilyarLiraNerede
Eski para birimi ile 66 Katrilyon
lira..! En az 50 bin kişinin istihdamı
200 bin kişinin geçimi d…</t>
  </si>
  <si>
    <t>haticekiriss
RT @nihatsirdar: 20 yıldır toplanan
66 Milyar TL deprem vergisinin
nerede olduğu araştırılsın diye
Meclis araştırılması açılması istenecekm…</t>
  </si>
  <si>
    <t>tamamsatamammm
RT @ibb_kulishaber: Vatandaş 20
yıldır Deprem Vergisi adı altında
toplanan #66MilyarLiraNerede diye
soruyor; Bu cevap asla gelmeyecek...…</t>
  </si>
  <si>
    <t>mehmetaliturh10
RT @akadirkaraduman: Deprem anında:
1- Panik yapmayın 2- En yakın avm’ye
sığının https://t.co/jghlHjYVpc</t>
  </si>
  <si>
    <t xml:space="preserve">akadirkaraduman
</t>
  </si>
  <si>
    <t>albatroscu
RT @candundaradasi: Ağaoğlu: “1970'lerde
İstanbul Anadolu yakasındaki yapıların
büyük kısmına inşaat malzemesini
ben sattım. Kumları Marmar…</t>
  </si>
  <si>
    <t>metinsonalp
#1924 DE BU GÜN ATATÜRKÜM, ERZURUM
DA MEYDANA GELEN DEPREM NEDENİYLE
KONUŞMAKTA. https://t.co/An3f0sI49M</t>
  </si>
  <si>
    <t>taliptuncer1
RT @alafektenade: Birak deprem
alanini, deprem cantasini koyacak
yer yok. https://t.co/fIHzI0peQx</t>
  </si>
  <si>
    <t xml:space="preserve">alafektenade
</t>
  </si>
  <si>
    <t>kararhaber
İstanbul’daki 5.8’lik sarsıntı
beklenen felaketi hatırlattı. Ancak
1999’dan bu yana pek çok proje
ortaya atılmasına… https://t.co/MvVsyLgLge</t>
  </si>
  <si>
    <t>secilbaydas
RT @nihatsirdar: 20 yıldır toplanan
66 Milyar TL deprem vergisinin
nerede olduğu araştırılsın diye
Meclis araştırılması açılması istenecekm…</t>
  </si>
  <si>
    <t>basitbirplan
Deprem öldürmez Laz Müteahhit öldürür...
https://t.co/RfRnLbObm8</t>
  </si>
  <si>
    <t>0whatthehell
RT @Cansinn1907: Alaska'da meydana
gelen 7.1 şiddetindeki deprem ve
öğrencilerin örnek oluşturabilecek
tepkisi; Eğitim şart! #Deprem https:…</t>
  </si>
  <si>
    <t>uluc_kaptan
RT @fatihportakal: Son zamanların
en sorgulayıcı tabelası olmuş.
Deprem için toplanan #66MilyarLiraNerede
? #CBErdoğan hükümetinin hesap
ve…</t>
  </si>
  <si>
    <t>38_sadecenur
RT @fatihtezcan: Dansöz Ekrem’in
deprem toplantısına gitmemesinin
2 sebebi olabilir: 1-CB Yardımcısı
Fuat Oktay’ın, İçişleri Bakanı
Soylu’n…</t>
  </si>
  <si>
    <t xml:space="preserve">5_alfat
</t>
  </si>
  <si>
    <t xml:space="preserve">nese94_1905
</t>
  </si>
  <si>
    <t xml:space="preserve">fatihtezcan
</t>
  </si>
  <si>
    <t>buserelax
RT @OzCANaMaBASDAG1: İranda bir
depremden sonra İranlı din alimi
Kazım Sıddık,depremlere kadınlarn
dekolte giyinmesinin sebep olduğunu
söyl…</t>
  </si>
  <si>
    <t>kocak_refik
RT @hetenketenabi: "Efendim birinci
toplantıya çağrıldım ama ikinci
toplantıya çağrılmadım" Sünnet
düğünü mü bu arkadaş! Deprem bu
deprem!!…</t>
  </si>
  <si>
    <t>elif7075
RT @ccanannnnnn: Günaydın İstanbul
ve İstanbullular; Deprem gerçeğinin
önüne yaratılmak istenen hiçbir
suni tartışmanın geçmesine izin
ver…</t>
  </si>
  <si>
    <t>erenmhrbn
RT @Meltemurtezaog1: Deprem uzmani
jeofizik mühendisleridir ne zaman
soyleyeceksiniz bunu #AklımızdanCıkmasın
@KucukkayaIsmail ##jeofizikmu…</t>
  </si>
  <si>
    <t>meltemurtezaog1
#AklımızdanCıkmasın bizim aklimizdada
sizin akliniza girse iyi olur deprem
demek #jeofizikmuehendisliği demek</t>
  </si>
  <si>
    <t>kbracolakk
RT @KucukkayaIsmail: Prof. Dr.
Naci Görür ‘demokrasi meydanı’na
çıktı. Deprem gerçeği #AklımızdanÇıkmasın
diye. https://t.co/8RZ9RtuLhW</t>
  </si>
  <si>
    <t>sinoplevent
@KucukkayaIsmail Ya ben şunu anlamıyorum
bu deprem sadece istanbuldamı oluyor
fayların en risklisi doğuda burda
hiç… https://t.co/EMmoa6cIj1</t>
  </si>
  <si>
    <t>senjorjlu
RT @Nesrinnas: 99 depreminden ders
alman gerekir değil mi? Nerede!..
5.9, orta şiddette bir deprem.
Hazırlıklı olan ülkeler için sinek
vızı…</t>
  </si>
  <si>
    <t>ilkayaltinay
RT @candundaradasi: Ağaoğlu: “1970'lerde
İstanbul Anadolu yakasındaki yapıların
büyük kısmına inşaat malzemesini
ben sattım. Kumları Marmar…</t>
  </si>
  <si>
    <t>karahanask
RT @dusunduren_deli: #ZavallıEkrem
yoğun programı arasında; HDP li
belediye başkanlarını ziyaret edebiliyor,
Tarkan konserine gidiyor, A…</t>
  </si>
  <si>
    <t>sssdddp
#paragündem Merkez bankası yedek
akçesi buharlaşmış da deprem vergisi
yenmiş yutulmuş işte hadi savun
bülent ve ebru baki..</t>
  </si>
  <si>
    <t>ham__zal
Ya da insanlar sorunlarınını olağan
yöntemlerle Çözmekte zorlanırsa
olağanüstü yöntemlere başvururlar
#mucize bek… https://t.co/kyhW2eSDfY</t>
  </si>
  <si>
    <t>namutedeyyin
@fuatoktay Dün deprem için ne yaptınız
? Bugün ne yapacaksınız ?</t>
  </si>
  <si>
    <t xml:space="preserve">fuatoktay
</t>
  </si>
  <si>
    <t>makbulyilmaz
RT @fatihportakal: Son zamanların
en sorgulayıcı tabelası olmuş.
Deprem için toplanan #66MilyarLiraNerede
? #CBErdoğan hükümetinin hesap
ve…</t>
  </si>
  <si>
    <t>oguzpechenek
RT @AvAliA_Yeni_Hsp: Günaydın 🍀
66 Milyar₺ Deprem vergisi aldık
Bununla duble yol ve hızlı tren
hattı yaptık diyorsun Bu gelir
ile neler…</t>
  </si>
  <si>
    <t>yasinrem
RT @OzCANaMaBASDAG1: İranda bir
depremden sonra İranlı din alimi
Kazım Sıddık,depremlere kadınlarn
dekolte giyinmesinin sebep olduğunu
söyl…</t>
  </si>
  <si>
    <t>rahimgunes
RT @ckonusmalar: 1999'da yaşadığımız
büyük depreme rağmen 20 senedir
neden deprem için hazırlık yapmadık?
Depreme hazırlıklı olmak toplumsa…</t>
  </si>
  <si>
    <t xml:space="preserve">ckonusmalar
</t>
  </si>
  <si>
    <t>osmankaya07
RT @fatihportakal: Son zamanların
en sorgulayıcı tabelası olmuş.
Deprem için toplanan #66MilyarLiraNerede
? #CBErdoğan hükümetinin hesap
ve…</t>
  </si>
  <si>
    <t>ceydaabilgee
RT @fahoogerbeets: İstanbul'daki
sevgili dostlar, lütfen rahatlayın.
Dünyada Ocak ayından bu yana 200'den
fazla M 5.7+ deprem yaşandı. Bunl…</t>
  </si>
  <si>
    <t>ftaylangs_1905
RT @sefa_said: Deprem için toplanan
66 milyar TL'yi çarçur edersen,
her yeri rant alanına çevirirsen,
depreme dayanıksız binalara ruhsat
ve…</t>
  </si>
  <si>
    <t>suayipsikloped
RT @ORHANBURSALI: Yazım, palavraları
boşa çıkarmaya devam: "‘Deprem+afet+sistemimizi+dünya+gıpta+ile+izliyor.’+Peki,+ama+nesini?"
@cumhuriy…</t>
  </si>
  <si>
    <t>aksuberfinn
NTV stüdyosunda deprem anı https://t.co/wxobRWbZGE
@YouTube aracılığıyla</t>
  </si>
  <si>
    <t>ak1asya
RT @slymnoz: Türkiye acilen deniz
hastaneleri kurmalı! İstanbul'da
yaşanan deprem, depreme dair hazırlıkları
yeniden gündeme getirdi. Eğri…</t>
  </si>
  <si>
    <t>kvlcm_capulcu
RT @fatihportakal: Son zamanların
en sorgulayıcı tabelası olmuş.
Deprem için toplanan #66MilyarLiraNerede
? #CBErdoğan hükümetinin hesap
ve…</t>
  </si>
  <si>
    <t>cnsu9191
RT @nevermore26: Büyük bir deprem
olmuş bunların derdi Ekrem’i nereye
oturtalım da ezelim. Bir şey daha
öğrendik satır arasında, doğal
bir…</t>
  </si>
  <si>
    <t>fatmaka68968106
RT @debuffer1: Belediye başkanı
olduğu şehirde deprem olmuş,milyonlarca
insanın hayatı risk altında,herkes
korkmuş,panik içinde ama İmamoğl…</t>
  </si>
  <si>
    <t>demir_derya
RT @drercardio: deprem bölgesi,
ünlü San Andreas fay hattının geçtiği
yer. Bu insanlar dünyanın süpergücüyuz
diye havaya girmiyorlar, istes…</t>
  </si>
  <si>
    <t xml:space="preserve">drercardio
</t>
  </si>
  <si>
    <t>mustafaalit
#deprem #25Litre https://t.co/OCNWtfy7xJ</t>
  </si>
  <si>
    <t>kanatliaysin
Seçtiğiniz hükümetin görevi,öncelikle
can güvenliğinizi sağlamaktır...
Deprem kasası boşaltılmış,tam takır
kuru ba… https://t.co/paNO158Uhp</t>
  </si>
  <si>
    <t>cemko09cem
RT @fatihportakal: Son zamanların
en sorgulayıcı tabelası olmuş.
Deprem için toplanan #66MilyarLiraNerede
? #CBErdoğan hükümetinin hesap
ve…</t>
  </si>
  <si>
    <t>egeninsesi
Diyarbakır’da 3,1 büyüklüğünde
deprem! https://t.co/3xWpFPJIuo</t>
  </si>
  <si>
    <t>ozkan_dalgic
RT @nihatsirdar: 20 yıldır toplanan
66 Milyar TL deprem vergisinin
nerede olduğu araştırılsın diye
Meclis araştırılması açılması istenecekm…</t>
  </si>
  <si>
    <t>cengizkhk672
RT @kuliskusu: İstanbul afet bölgesi
ilan edilsin❗ Ali Ağaoğlu : 1970'li
yıllarda İstanbul'un Anadolu yakasında
yapılan yapıların büyük bi…</t>
  </si>
  <si>
    <t>erk_yasin
RT @fatihportakal: Son zamanların
en sorgulayıcı tabelası olmuş.
Deprem için toplanan #66MilyarLiraNerede
? #CBErdoğan hükümetinin hesap
ve…</t>
  </si>
  <si>
    <t>cakma_perfect
Beslenme çantasını bile deprem
çantası olarak algılıyorum :(</t>
  </si>
  <si>
    <t>unver_43
RT @Sevkiyilmaz: En büyük deprem
ve afet olan esrar, alkol, kumar,
fuhuş, faiz belalarından nefsimizi
ve neslimizi eğitimle ve sohbetle
kor…</t>
  </si>
  <si>
    <t>aydemirferudun
RT @eminpazarci: Cahil bunlar.
Hem de zır cahil. Utanmadan "Deprem
toplantısına İmamoğlu çağrılmadı"
diyorlar. Çağrılmadıysa orada İBB
yetk…</t>
  </si>
  <si>
    <t>pappaamerikano
Elin gavurunun memleketindeki deprem
kaydına bak; tek bir kişi dahi
bağırmayı geç yüksek sesle konuşmuyor,
kimse pa… https://t.co/sbn7oFZfwN</t>
  </si>
  <si>
    <t>davyjon53625012
RT @fatihportakal: Son zamanların
en sorgulayıcı tabelası olmuş.
Deprem için toplanan #66MilyarLiraNerede
? #CBErdoğan hükümetinin hesap
ve…</t>
  </si>
  <si>
    <t>sistemsakz
kardeşim de ben de tam deprem bölgesindeyiz.
büyük depremde ölsek, anam yalnız
kalıyor aq kafayı yicem.</t>
  </si>
  <si>
    <t>beratya38445488
@HalilSoyletmez @PSG_inside Gelmesinler
Deprem Olacak</t>
  </si>
  <si>
    <t xml:space="preserve">psg_inside
</t>
  </si>
  <si>
    <t xml:space="preserve">halilsoyletmez
</t>
  </si>
  <si>
    <t>gayserili16
RT @hetenketenabi: Devlet terbiyesinden
nasibi olmayan bir kişi günlerdir
kamuoyunu 'deprem' ile değil kendisi
ile meşgul ediyor. Valilik ş…</t>
  </si>
  <si>
    <t>deryaalbayrak35
RT @deri_nnnn1903: İBB’nin 2018
yılında Okçuluk Vakfına aktardığı
para 16,6 milyon tl... İstanbul’da
deprem araştırması için kurulması
iste…</t>
  </si>
  <si>
    <t>ıkucukdemir
@orumluu2 Onların bütçesi ayrı,
deprem bütçesi ayrı. Karıştırıyorsun</t>
  </si>
  <si>
    <t xml:space="preserve">orumluu2
</t>
  </si>
  <si>
    <t>fatih_2515
RT @yenisafakyazari: Deprem gibi
en temel ülke meselesi üzerinden
2'ye bölünen * en zor zamanda toplumu
kenetleyecek İslâmî değerleri yerle…</t>
  </si>
  <si>
    <t>depremtahmini
Elazığ - Erzincan bölgede hareketlilik
görülebilir. Hafif orta şiddetli
3.7 büyüklüğünde bir deprem meydana
gelebilir dikkat!!! ⚠️⚠️⚠️⚠️</t>
  </si>
  <si>
    <t>nilgnbasak1
RT @depremtahmini: Elazığ - Erzincan
bölgede hareketlilik görülebilir.
Hafif orta şiddetli 3.7 büyüklüğünde
bir deprem meydana gelebilir di…</t>
  </si>
  <si>
    <t>canankurt79
RT @ferhandemir25: Koskoca şehri
deprem vuruyor Biz Eko'yu konuşuyoruz
Binali Bey soruları istemiş dedikten
sonra Moderetörle otel odasınd…</t>
  </si>
  <si>
    <t xml:space="preserve">ferhandemir25
</t>
  </si>
  <si>
    <t>eytkenaneyt
RT @fatihportakal: Son zamanların
en sorgulayıcı tabelası olmuş.
Deprem için toplanan #66MilyarLiraNerede
? #CBErdoğan hükümetinin hesap
ve…</t>
  </si>
  <si>
    <t>halifeosmanli1
RT @ahmetkaan79: YALAN YALAN YALAN
İstanbul hakikaten kaybetti, 5
yıl yalan ve algı siyaseti izleyeceğiz,
DEPREM üzerinden bile siyaset ya…</t>
  </si>
  <si>
    <t xml:space="preserve">dnz_ce
</t>
  </si>
  <si>
    <t xml:space="preserve">gldnylmz1_51
</t>
  </si>
  <si>
    <t xml:space="preserve">afadesenyurt
</t>
  </si>
  <si>
    <t xml:space="preserve">ahmetkaan79
</t>
  </si>
  <si>
    <t>necmi92759582
RT @ccanannnnnn: Günaydın İstanbul
ve İstanbullular; Deprem gerçeğinin
önüne yaratılmak istenen hiçbir
suni tartışmanın geçmesine izin
ver…</t>
  </si>
  <si>
    <t>ulugnalan
RT @m_cemilkilic: Deprem işlenen
günahlar nedeniyle mi oluyor? Deprem
Allah'ın bir cezalandırma yöntemi
midir? Bu konularda Kur'an'da neler…</t>
  </si>
  <si>
    <t xml:space="preserve">m_cemilkilic
</t>
  </si>
  <si>
    <t>suheyla91737059
RT @ccanannnnnn: tek konu “Bugün
deprem için ne yaptınız?” olsun.
İstanbul için yakaladığımız şans
deprem konusunda da büyük bir fırsata
d…</t>
  </si>
  <si>
    <t>foruc6
RT @hkocabas: DEPREM OLMUŞ.MİLLET
SİZDEN POLEMİK DEĞİL TEDBİR VE
HİZMET BEKLİYOR.</t>
  </si>
  <si>
    <t>bilemedim1023
RT @Nesrinnas: 99 depreminden ders
alman gerekir değil mi? Nerede!..
5.9, orta şiddette bir deprem.
Hazırlıklı olan ülkeler için sinek
vızı…</t>
  </si>
  <si>
    <t>vuralkulak
RT @YelizzKoray: 20 yıl önce binlerce
insanını depremde kaybetmiş, deprem
vergisi ile milyonlar toplamış
bir ülkede, Çevre ve Şehircilik
Ba…</t>
  </si>
  <si>
    <t>halilah39878907
RT @trthaber: - Merdiven ve asansörleri
kesinlikle kullanmayın - Enerji
hatlarından, ağaçlardan ve duvar
diplerinden uzaklaşın. AFAD, depr…</t>
  </si>
  <si>
    <t>caferozilhan
RT @ccanannnnnn: Günaydın İstanbul
ve İstanbullular; Deprem gerçeğinin
önüne yaratılmak istenen hiçbir
suni tartışmanın geçmesine izin
ver…</t>
  </si>
  <si>
    <t>yasin__rte
RT @yenisafakyazari: Deprem gibi
en temel ülke meselesi üzerinden
2'ye bölünen * en zor zamanda toplumu
kenetleyecek İslâmî değerleri yerle…</t>
  </si>
  <si>
    <t>gulsen_ulker
RT @ccanannnnnn: tek konu “Bugün
deprem için ne yaptınız?” olsun.
İstanbul için yakaladığımız şans
deprem konusunda da büyük bir fırsata
d…</t>
  </si>
  <si>
    <t>washingtonzort
RT @MstSelanik: Deprem kentlerinde
güvenli toplama merkezlerini imara
açanlar,Suriye'de güvenli bölge
kuracakmış....</t>
  </si>
  <si>
    <t>yavuzkocacık
RT @drkerem: Bu #Deprem Marmarada
beklediğimiz büyük deprem fayında
oldu. Orta büyüklükte bir deprem
ve bir iki hafta bu hatta artçılar
(4…</t>
  </si>
  <si>
    <t xml:space="preserve">drkerem
</t>
  </si>
  <si>
    <t>sevgi44756431
RT @tcmmvar: Günaydın canlar ben
#deprem Toplanma alanimizi buldum
tüm dostlarima konum atıyorum😉
Bu arada #66MilyarLiraNerede 😒
@Ertugrul…</t>
  </si>
  <si>
    <t>vahide1333
RT @_Hadis_: Onlar, her yıl bir
veya iki kez (çeşitli belâlarla)
imtihan edildiklerini görmüyorlar
mı? Sonra da ne tevbe ediyorlar
ne de ib…</t>
  </si>
  <si>
    <t xml:space="preserve">_hadis_
</t>
  </si>
  <si>
    <t>zennurecakmak1
RT @tcmmvar: Günaydın canlar ben
#deprem Toplanma alanimizi buldum
tüm dostlarima konum atıyorum😉
Bu arada #66MilyarLiraNerede 😒
@Ertugrul…</t>
  </si>
  <si>
    <t>murat018
@fatihportakal ecevitten hesap
sordunmu mortakal. memur maaaşlarını
toplanan deprem vergilerinden öderken....</t>
  </si>
  <si>
    <t>yeniasircomtr
İstanbul'da #deprem hazırlığı!
📌 "7'nin üstünde deprem bekliyoruz"
https://t.co/ZUmnU9mYDc</t>
  </si>
  <si>
    <t>leventuzumcu
RT @ccanannnnnn: Günaydın İstanbul
ve İstanbullular; Deprem gerçeğinin
önüne yaratılmak istenen hiçbir
suni tartışmanın geçmesine izin
ver…</t>
  </si>
  <si>
    <t>mehmettitiz
RT @Meltemurtezaog1: Deprem demek
#jeofizikmuehendisliği demek bundan
ne zaman bahsedeceksiniz sabirsizlikla
bekliyoruz... sayin @Kucukkaya…</t>
  </si>
  <si>
    <t xml:space="preserve">kucukkay
</t>
  </si>
  <si>
    <t>hulya_ylmz2509
RT @ekrem_imamoglu: Hiçbir şeyin
deprem gibi önemli bir konunun
önüne geçmesini istemiyoruz diye
kimse suskunluğumuzu fırsata çevirmesin.…</t>
  </si>
  <si>
    <t>kabak_galip
RT @haciykk: İBB Başkanı kayyum
sonrası Diyarbakır'a gidip HDP'li
belediye başkanları ile görüşmüş;
çocuğu PKK tarafından alıkonulan
ailele…</t>
  </si>
  <si>
    <t>kemalistpars
RT @ibrhmvarli: Bakın işte şu kırmızı
daire içinde gösterilen yer var
olduğu iddia edilen binlerce “deprem
toplanma alanları”ndan sadece bi…</t>
  </si>
  <si>
    <t>emreıslek
RT @kumtemir_ahmet: Selim Kotil'in
aylar önce yaptığı efsane deprem
konuşması #deprem https://t.co/H2ntZm8Nun</t>
  </si>
  <si>
    <t xml:space="preserve">kumtemir_ahmet
</t>
  </si>
  <si>
    <t>okantroy
RT @AvAliA_Yeni_Hsp: Günaydın 🍀
66 Milyar₺ Deprem vergisi aldık
Bununla duble yol ve hızlı tren
hattı yaptık diyorsun Bu gelir
ile neler…</t>
  </si>
  <si>
    <t>hpinarcik
RT @Politic_TR: Geçen hafta Istanbul'daki
deprem, beklenen büyük depremin
fay hattında gerçekleşti. her an
her sey olabilir. Ama yonetenler…</t>
  </si>
  <si>
    <t>sinanksr
RT @nihatsirdar: 20 yıldır toplanan
66 Milyar TL deprem vergisinin
nerede olduğu araştırılsın diye
Meclis araştırılması açılması istenecekm…</t>
  </si>
  <si>
    <t>mbesirsahin4
@ozanaydin0732 Gelsinler telekomda
ayrı bir deprem yaratsınlar kanka
😂😂</t>
  </si>
  <si>
    <t xml:space="preserve">ozanaydin0732
</t>
  </si>
  <si>
    <t>tonymontana652
RT @ORHANBURSALI: Yazım, palavraları
boşa çıkarmaya devam: "‘Deprem+afet+sistemimizi+dünya+gıpta+ile+izliyor.’+Peki,+ama+nesini?"
@cumhuriy…</t>
  </si>
  <si>
    <t>fthbarlin
@nihalhatun İnanın bu deprem sebeplerinde
baş rolde sizden başkası yoktur</t>
  </si>
  <si>
    <t xml:space="preserve">nihalhatun
</t>
  </si>
  <si>
    <t>dilaayturk
Vertigom bir saniye durursa deprem
algimi kapaticam</t>
  </si>
  <si>
    <t>sevgidinimiz
RT @ccanannnnnn: tek konu “Bugün
deprem için ne yaptınız?” olsun.
İstanbul için yakaladığımız şans
deprem konusunda da büyük bir fırsata
d…</t>
  </si>
  <si>
    <t>minik89903151
RT @fatihportakal: Son zamanların
en sorgulayıcı tabelası olmuş.
Deprem için toplanan #66MilyarLiraNerede
? #CBErdoğan hükümetinin hesap
ve…</t>
  </si>
  <si>
    <t>asiyekolcakhdp
RT @BirGun_Gazetesi: Deprem toplanma
alanları ne durumda? https://t.co/jKGWNr5iQf
İstanbul'u karış karış gezdik https://t.co/qhLiix67SW</t>
  </si>
  <si>
    <t>kalsarikannit_
RT @nihatsirdar: 20 yıldır toplanan
66 Milyar TL deprem vergisinin
nerede olduğu araştırılsın diye
Meclis araştırılması açılması istenecekm…</t>
  </si>
  <si>
    <t>yusuf_ca
şunu asla unutmayın: 1999 depremi
olduğunda deprem bölgesinin 1 saat
uzağında istanbul gibi hastane,
ambulans, aske… https://t.co/4XSgRLTlHB</t>
  </si>
  <si>
    <t>enissisik
RT @fatihportakal: Son zamanların
en sorgulayıcı tabelası olmuş.
Deprem için toplanan #66MilyarLiraNerede
? #CBErdoğan hükümetinin hesap
ve…</t>
  </si>
  <si>
    <t>akngegin
RT @fatihportakal: Son zamanların
en sorgulayıcı tabelası olmuş.
Deprem için toplanan #66MilyarLiraNerede
? #CBErdoğan hükümetinin hesap
ve…</t>
  </si>
  <si>
    <t>omerfaruqd2
RT @sevimlicerenli: Şili’de deprem
olmuş 6.8 şiddetinde, verilen tepki
bu. Nasıl özendim. Menşınların
translate’inden anladığım kadarıyla
“…</t>
  </si>
  <si>
    <t>krbck__
Van depreminde zamanın ulaştırma
bakanı, deprem vergileri nerede?
Sorusuna duble yollar yaptık dememişmiydi?
#66MilyarLiraNerede</t>
  </si>
  <si>
    <t>bilal7289
RT @fikriakyuz99: Celal Şengör,
“162 İmam hatip inşa ederken 9
fen lisesi yapan bir millet, deprem
tarafından ezilmeye müstahaktır”
demiş.…</t>
  </si>
  <si>
    <t>a3655499
RT @drsezai: Ezan sesi duyulunca
camiye gidilir, vazifemizdir. Hastanede
mavi kod verilirse görevliler o
alana doluşur,vazifemizdir. Depre…</t>
  </si>
  <si>
    <t>osmandnz7278
RT @bernalacin35: İstanbul’da 29
Okula Deprem tatili Yahu nasıl
yapılmaz okulların kontrolü! Sürpriz
mi İstanbul da deprem! Ancak deprem
ol…</t>
  </si>
  <si>
    <t>ay55078827
RT @sefa_said: Deprem için toplanan
66 milyar TL'yi çarçur edersen,
her yeri rant alanına çevirirsen,
depreme dayanıksız binalara ruhsat
ve…</t>
  </si>
  <si>
    <t>hazaristanbul
RT @ertan080808: Neden soruyorsunki
9.2 deprem olduda ( Allah korusnun
) bi yere bi ödeme yapılcaktıda
yapılmadımı bunu net olarak söylüyor…</t>
  </si>
  <si>
    <t>ertan080808
Neden soruyorsunki 9.2 deprem olduda
( Allah korusnun ) bi yere bi ödeme
yapılcaktıda yapılmadımı bunu net
olarak s… https://t.co/anc1EAOMli</t>
  </si>
  <si>
    <t>musdyyy
RT @celal_hocaniz: Deprem için
20 yılda 36 milyar dolar özel iletişim
vergisi toplandı, Suriyelilere
40 milyar dolar harcadık.</t>
  </si>
  <si>
    <t>sonicbubbleboom
RT @ccanannnnnn: Günaydın İstanbul
ve İstanbullular; Deprem gerçeğinin
önüne yaratılmak istenen hiçbir
suni tartışmanın geçmesine izin
ver…</t>
  </si>
  <si>
    <t>antiiseptik
RT @fatihportakal: Son zamanların
en sorgulayıcı tabelası olmuş.
Deprem için toplanan #66MilyarLiraNerede
? #CBErdoğan hükümetinin hesap
ve…</t>
  </si>
  <si>
    <t>destnymka10
RT @Kandilli_info: #DEPREM DALLICA-LICE
(DIYARBAKIR) https://t.co/xwPxRVxBcU
30.09.2019, 08:44:56 TSİ Büyüklük:
3.1 Derinlik: 7.2 km #Kandi…</t>
  </si>
  <si>
    <t>petekozt
RT @AdilSerdars: Askeri alanları
İstanbul dışına çıkartmanın en
acı sonucu deprem anında askerin
müdehalesinin asgari düzeye indirilmesidir…</t>
  </si>
  <si>
    <t>ademkurt1903
@caglaaydoner Deprem esnasında
https://t.co/6J6BxKWkJ0</t>
  </si>
  <si>
    <t xml:space="preserve">caglaaydoner
</t>
  </si>
  <si>
    <t>fatmapalaz8
RT @fatihportakal: Son zamanların
en sorgulayıcı tabelası olmuş.
Deprem için toplanan #66MilyarLiraNerede
? #CBErdoğan hükümetinin hesap
ve…</t>
  </si>
  <si>
    <t>biboyalikusum
Deprem karşısındaki çaresizliğimiz
https://t.co/pTnOG0Juom @solhaberportali
aracılığıyla</t>
  </si>
  <si>
    <t>gecedusu
RT @fatihportakal: Son zamanların
en sorgulayıcı tabelası olmuş.
Deprem için toplanan #66MilyarLiraNerede
? #CBErdoğan hükümetinin hesap
ve…</t>
  </si>
  <si>
    <t>bınciri
RT @nihatsirdar: 20 yıldır toplanan
66 Milyar TL deprem vergisinin
nerede olduğu araştırılsın diye
Meclis araştırılması açılması istenecekm…</t>
  </si>
  <si>
    <t>fultansatih
@HsnBozkurt Kesinlikle binalara
guvenmiyorum hocaya katiliyorum.
Muhendislikten anlamayan parayi
bulan müteahhit ol… https://t.co/WLpHzgFK3x</t>
  </si>
  <si>
    <t>byscrabble
RT @vzxky_849: #20 yılda toplanan
66 milyar TL tutarındaki deprem
vergileri nerede? Vatandaşta, garip
gurabada olmadığına göre büyük
bir…</t>
  </si>
  <si>
    <t>mars3430447265
RT @ibb_kulishaber: Vatandaş 20
yıldır Deprem Vergisi adı altında
toplanan #66MilyarLiraNerede diye
soruyor; Bu cevap asla gelmeyecek...…</t>
  </si>
  <si>
    <t>tripmccoy
RT @nihatsirdar: 20 yıldır toplanan
66 Milyar TL deprem vergisinin
nerede olduğu araştırılsın diye
Meclis araştırılması açılması istenecekm…</t>
  </si>
  <si>
    <t>mblentkafadar
RT @enveraysevera: Şöyle düşünün,
valilik Cuma günü çocukları oluşa
gönderdi. O okulların otuza yakını
ciddi hasarlı çıktı. Soru şu, deprem…</t>
  </si>
  <si>
    <t>sumeiyye
Ben; - Artçılar devam ediyor ama
asıl büyük deprem korkutuyor beni.
Annem; - Boşver kıyamet yakın zaten.</t>
  </si>
  <si>
    <t>feneravrasya
@HaberturkTV @kubrapc @mgulluoglu
#Deprem için Avm Spor salonları
camiler havalimanları parklar yenikapı
ve maltepe… https://t.co/cN3CGj1QH2</t>
  </si>
  <si>
    <t xml:space="preserve">kubrapc
</t>
  </si>
  <si>
    <t xml:space="preserve">mgulluoglu
</t>
  </si>
  <si>
    <t>tbozkurthoca
"Aynı arkadaşlar şimdi de "deprem
karşıtı" yazılar yazıyorlar. Kuzey
Anadolu Fay Hattı da adamsa aklını
başına alac… https://t.co/JKapm2uK36</t>
  </si>
  <si>
    <t>aydınakıncı1903
RT @InciKorkmaz01: Allah İstanbul'u
depremden, İstanbulluları da imamoğlu'ndan
korusun. Söylediği yalanlar, yakmaya
çalıştığı fitne ateşi b…</t>
  </si>
  <si>
    <t>elfzynpchndmr
RT @bernalacin35: İstanbul’da 29
Okula Deprem tatili Yahu nasıl
yapılmaz okulların kontrolü! Sürpriz
mi İstanbul da deprem! Ancak deprem
ol…</t>
  </si>
  <si>
    <t>cloudpoint1
RT @Cansinn1907: Alaska'da meydana
gelen 7.1 şiddetindeki deprem ve
öğrencilerin örnek oluşturabilecek
tepkisi; Eğitim şart! #Deprem https:…</t>
  </si>
  <si>
    <t>deliyimkiben3rt
RT @bencedelale: #30EylülDünyaİnsanlıkGünü
#AklınaGelseydim Marmara'da büyük
#deprem kapıda, haydi siyaseti
bir kenara bırakıp insanca ele…</t>
  </si>
  <si>
    <t>hulyaogulcan
RT @fatihportakal: Son zamanların
en sorgulayıcı tabelası olmuş.
Deprem için toplanan #66MilyarLiraNerede
? #CBErdoğan hükümetinin hesap
ve…</t>
  </si>
  <si>
    <t>ramazan32150991
RT @FUATUGUR: Keşke Fuat Oktay
deprem toplantısında bir sonraki
toplantı için herkesi talimatlandırırken
Ekrem beye dönerek “Sizi özel olar…</t>
  </si>
  <si>
    <t>gayetmutevazi
RT @nihatsirdar: 20 yıldır toplanan
66 Milyar TL deprem vergisinin
nerede olduğu araştırılsın diye
Meclis araştırılması açılması istenecekm…</t>
  </si>
  <si>
    <t>ısılker
RT @SiyahMetal: Baksana deprem
paraları da ak parti depremine
kurban gitmiş !!! https://t.co/bunJOL3toA</t>
  </si>
  <si>
    <t xml:space="preserve">siyahmetal
</t>
  </si>
  <si>
    <t>karasarzeybegi
RT @cumhuriyetgzt: İmamoğlu, İstanbul'daki
deprem toplantısına çağrılmadığını
açıkladı: Devlet yetkililerine
seslemek istiyorum. Seçim bitt…</t>
  </si>
  <si>
    <t>kadirbac2
RT @nihatsirdar: 20 yıldır toplanan
66 Milyar TL deprem vergisinin
nerede olduğu araştırılsın diye
Meclis araştırılması açılması istenecekm…</t>
  </si>
  <si>
    <t>sevimsoylu12
RT @avantmen33: 18 yılda ne kadar
deprem vergisi toplandığını ve
nerelere harcandığını sorduk. Hazine
ve Maliye Bakanlığı cevabında 'Biz
bi…</t>
  </si>
  <si>
    <t xml:space="preserve">mustfsnmz
</t>
  </si>
  <si>
    <t xml:space="preserve">avantmen33
</t>
  </si>
  <si>
    <t>busra_rt_
RT @muhammedbzkir: AFAD deprem
toplantısı yapıyor İstanbul için,
o esnada İBB Başkanı İmamoğlu;
https://t.co/XpUWViW5ia</t>
  </si>
  <si>
    <t xml:space="preserve">cayirmeral1r
</t>
  </si>
  <si>
    <t>cinarrozan
RT @fatihportakal: Son zamanların
en sorgulayıcı tabelası olmuş.
Deprem için toplanan #66MilyarLiraNerede
? #CBErdoğan hükümetinin hesap
ve…</t>
  </si>
  <si>
    <t>murattieniste
RT @drsezai: Ezan sesi duyulunca
camiye gidilir, vazifemizdir. Hastanede
mavi kod verilirse görevliler o
alana doluşur,vazifemizdir. Depre…</t>
  </si>
  <si>
    <t>ataturkcu_laik
RT @fatihportakal: Son zamanların
en sorgulayıcı tabelası olmuş.
Deprem için toplanan #66MilyarLiraNerede
? #CBErdoğan hükümetinin hesap
ve…</t>
  </si>
  <si>
    <t>evladl_osmanll
RT @hetenketenabi: Devlet terbiyesinden
nasibi olmayan bir kişi günlerdir
kamuoyunu 'deprem' ile değil kendisi
ile meşgul ediyor. Valilik ş…</t>
  </si>
  <si>
    <t>abdulla92982608
RT @fatihportakal: Son zamanların
en sorgulayıcı tabelası olmuş.
Deprem için toplanan #66MilyarLiraNerede
? #CBErdoğan hükümetinin hesap
ve…</t>
  </si>
  <si>
    <t>erhankacay
RT @mebpersonelCom: Deprem anında
müşteriyi koltukta bırakıp kaçan
berberi, müşterileri içeride unutan
işletmecileri ve otel sahiplerini,te…</t>
  </si>
  <si>
    <t xml:space="preserve">mebpersonelcom
</t>
  </si>
  <si>
    <t>darkelia_
RT @ccanannnnnn: Günaydın İstanbul
ve İstanbullular; Deprem gerçeğinin
önüne yaratılmak istenen hiçbir
suni tartışmanın geçmesine izin
ver…</t>
  </si>
  <si>
    <t>omerguler_60
RT @semseddinbektas: Deprem karşısında
insanlar iki kısma ayrıldı: Birincisi;
İlahi kudreti hissederek tekbir
getiren,günahlarına pişman ol…</t>
  </si>
  <si>
    <t>_a_akbay_
@yildarado https://t.co/tOjuQfiMog
Deprem öncesi üzerimize düşeni
yapsaydık da keşke deprem sonrasını
konuşmak zorunda kalmasaydık!</t>
  </si>
  <si>
    <t xml:space="preserve">yildarado
</t>
  </si>
  <si>
    <t>4ceker
RT @drsezai: Ezan sesi duyulunca
camiye gidilir, vazifemizdir. Hastanede
mavi kod verilirse görevliler o
alana doluşur,vazifemizdir. Depre…</t>
  </si>
  <si>
    <t>guneysimsek35
RT @baristerkoglu: Cumhurbaşkanı’na
soru sormayı yazılı kurala bağladık.
Binlerce canımızı ilgilendiren
deprem toplantısını ise “toplantıda…</t>
  </si>
  <si>
    <t>23hgrksl
@ccanannnnnn @barbarosansalfn Ekrem
İmamoğlu nasıl tökezler nasıl hata
yapar onun peşine düşmüşler deprem
sadece bir araç</t>
  </si>
  <si>
    <t>istanbull0069
RT @nacitaban: Kaldığınız otelin
kahvaltı salonunda doyumsuz manzaraya
karşı kadınlı erkekli bir grubun
inşaat, deprem, elde kalmış konutla…</t>
  </si>
  <si>
    <t xml:space="preserve">nacitaban
</t>
  </si>
  <si>
    <t>huseyingokce_28
RT @ilkkursungazete: Beylikdüzü'nde
deprem toplanma alanına AVM yapıldığı
ve sahibinin Ekrem İmamoğlu olduğu
ortaya çıkalı kaç saat oldu. h…</t>
  </si>
  <si>
    <t>ba3dcyl8yze1fgr
RT @fatihportakal: Son zamanların
en sorgulayıcı tabelası olmuş.
Deprem için toplanan #66MilyarLiraNerede
? #CBErdoğan hükümetinin hesap
ve…</t>
  </si>
  <si>
    <t>bektasplaton
RT @dusunduren_deli: #ZavallıEkrem
yoğun programı arasında; HDP li
belediye başkanlarını ziyaret edebiliyor,
Tarkan konserine gidiyor, A…</t>
  </si>
  <si>
    <t>melis___c
Barney'nin Marshall'dan tokat bekleyişi
gibi deprem bekliyoruz</t>
  </si>
  <si>
    <t>fidemce
RT @birveremli: DEPREM VE İKAZLAR
! 1999 depremi olduğunda bir alime
soruyorlar efendim deprem hakkında
ne dersiniz? Mübarek buyuruyorki
k…</t>
  </si>
  <si>
    <t xml:space="preserve">birveremli
</t>
  </si>
  <si>
    <t>s_byrkc
17 Ağustos ta deprem için toplanan
paralarla memur maaşı ödeyip devleti
ve milleti aciz bırakanlara, 2001
de 22 ba… https://t.co/PwkwqxXc96</t>
  </si>
  <si>
    <t>_yko__
RT @ilkkursungazete: Beylikdüzü'nde
deprem toplanma alanına AVM yapıldığı
ve sahibinin Ekrem İmamoğlu olduğu
ortaya çıkalı kaç saat oldu. h…</t>
  </si>
  <si>
    <t>ekmekveguldpg
RT @ccanannnnnn: tek konu “Bugün
deprem için ne yaptınız?” olsun.
İstanbul için yakaladığımız şans
deprem konusunda da büyük bir fırsata
d…</t>
  </si>
  <si>
    <t>praetorian_61
RT @gokhanozbek: 20 yıldır Deprem
Vergisi adı altında toplanan #66MilyarLiraNerede
diye sormuşlar; Cevap basit aslında...
#ÇünküÇaldılar…</t>
  </si>
  <si>
    <t>sevimozaydin
RT @bernalacin35: İstanbul’da 29
Okula Deprem tatili Yahu nasıl
yapılmaz okulların kontrolü! Sürpriz
mi İstanbul da deprem! Ancak deprem
ol…</t>
  </si>
  <si>
    <t>marloooonn
Türkiye sadece İstanbul'dan ibaret
galiba. 20 yıldır ülkenin bir çok
yerinde deprem oldu ama kimse bu
kadar sorgula… https://t.co/OFxIqbUoD2</t>
  </si>
  <si>
    <t xml:space="preserve">hepmuhalif3
</t>
  </si>
  <si>
    <t>uzer_
RT @fatihportakal: Son zamanların
en sorgulayıcı tabelası olmuş.
Deprem için toplanan #66MilyarLiraNerede
? #CBErdoğan hükümetinin hesap
ve…</t>
  </si>
  <si>
    <t>dilay60511638
RT @candundaradasi: Ağaoğlu: “1970'lerde
İstanbul Anadolu yakasındaki yapıların
büyük kısmına inşaat malzemesini
ben sattım. Kumları Marmar…</t>
  </si>
  <si>
    <t>akyolreal
İnanmazlar ya.. Deprem vergileri
ne oldu diyenlere. https://t.co/qJzkYNpu0v</t>
  </si>
  <si>
    <t>ozler_gulcan
RT @AkyolReal: İnanmazlar ya..
Deprem vergileri ne oldu diyenlere.
https://t.co/qJzkYNpu0v</t>
  </si>
  <si>
    <t>cematakanoguz
RT @mahmuree_chp: YALVARIYORLAR
DİNLEYEN YOK ..😠😠😠 Deprem Uzmanı
3 Bilim Adamı Şöyle diyor: '' Marmara
denizinin dibine, sabit gözlem
ist…</t>
  </si>
  <si>
    <t>xoceanmanx
RT @fatihportakal: Son zamanların
en sorgulayıcı tabelası olmuş.
Deprem için toplanan #66MilyarLiraNerede
? #CBErdoğan hükümetinin hesap
ve…</t>
  </si>
  <si>
    <t>ozlemcimenozer
RT @fatihportakal: Son zamanların
en sorgulayıcı tabelası olmuş.
Deprem için toplanan #66MilyarLiraNerede
? #CBErdoğan hükümetinin hesap
ve…</t>
  </si>
  <si>
    <t>andrologistik
RT @ccanannnnnn: Günaydın İstanbul
ve İstanbullular; Deprem gerçeğinin
önüne yaratılmak istenen hiçbir
suni tartışmanın geçmesine izin
ver…</t>
  </si>
  <si>
    <t>djsln81
RT @zekibahce: Bir b*k yiyen büyük
düşünür şöyle demiş “162 İmam hatip
inşa ederken 9 fen lisesi yapan
bir millet, deprem tarafından ezilme…</t>
  </si>
  <si>
    <t>kemalefe2010
RT @fatihportakal: Son zamanların
en sorgulayıcı tabelası olmuş.
Deprem için toplanan #66MilyarLiraNerede
? #CBErdoğan hükümetinin hesap
ve…</t>
  </si>
  <si>
    <t>yamanmusa46
RT @izzetdas: Deprem için #AklımızdanÇıkmasın
diyen insanoğlu, öyle bir hakikat
var ki, kaçınılmaz bir gerçek;
ÖLÜM GERÇEĞİ! Deprem için ha…</t>
  </si>
  <si>
    <t>cetusaa
RT @haciykk: İBB Başkanı kayyum
sonrası Diyarbakır'a gidip HDP'li
belediye başkanları ile görüşmüş;
çocuğu PKK tarafından alıkonulan
ailele…</t>
  </si>
  <si>
    <t>harunkilic52
RT @mert_s_: MHP Genel Bşk. Yrd.
İZZET ULVİ YÖNTER ; "Sel olur meteorolijiyi
suçlar... Deprem olur çağrıldık
çağrılmadık, davet edildik edi…</t>
  </si>
  <si>
    <t xml:space="preserve">mert_s_
</t>
  </si>
  <si>
    <t>bzkrthly
RT @ekrem_imamoglu: Hiçbir şeyin
deprem gibi önemli bir konunun
önüne geçmesini istemiyoruz diye
kimse suskunluğumuzu fırsata çevirmesin.…</t>
  </si>
  <si>
    <t>tr_cayci
RT @yirmidorttv: Ekrem İmamoğlu'nun
"AFAD'daki #deprem toplantısına
çağrılmadım" açıklaması https://t.co/iUgKekPlvW</t>
  </si>
  <si>
    <t>yirmidorttv
Ekrem İmamoğlu'nun "AFAD'daki #deprem
toplantısına çağrılmadım" açıklaması
https://t.co/iUgKekPlvW</t>
  </si>
  <si>
    <t>kmldmrtr
RT @drsezai: Ezan sesi duyulunca
camiye gidilir, vazifemizdir. Hastanede
mavi kod verilirse görevliler o
alana doluşur,vazifemizdir. Depre…</t>
  </si>
  <si>
    <t>seyfilim1
RT @candundaradasi: Ağaoğlu: “1970'lerde
İstanbul Anadolu yakasındaki yapıların
büyük kısmına inşaat malzemesini
ben sattım. Kumları Marmar…</t>
  </si>
  <si>
    <t>fatmakayaalp651
RT @candundaradasi: Ağaoğlu: “1970'lerde
İstanbul Anadolu yakasındaki yapıların
büyük kısmına inşaat malzemesini
ben sattım. Kumları Marmar…</t>
  </si>
  <si>
    <t>elisaakcay
RT @ekara_official: Deprem dalgaları
zayıf zeminlerde olduğundan fazla
büyüyerek yıkıcı etkisi artar.
Sağlam zeminden hızlıca geçen dalgala…</t>
  </si>
  <si>
    <t>ekara_official
RT @Tiberiu39384502: 1-Deprem Jeofizik
Mühendisliğinin konusudur. Lütfen
“JEOFİZİK” kelimesini unutmayınız
!1-Deprem Jeofizik Mühendisliğin…</t>
  </si>
  <si>
    <t>1furkanhmmt
RT @Sedence_: Bugün izlediğim en
anlamlı video 👏👏 #deprem https://t.co/TrtGBeUs8W</t>
  </si>
  <si>
    <t xml:space="preserve">sedence_
</t>
  </si>
  <si>
    <t>degiseniyok
RT @ErtugrulFilizay: İBB Başkanı
Sn. @ekrem_imamoglu " Hangi partili
belediye olduğuna bakmaksızın,
AVM, Rezidans vs. yapılan tüm deprem
to…</t>
  </si>
  <si>
    <t xml:space="preserve">ertugrulfilizay
</t>
  </si>
  <si>
    <t>forumpolitika
RT @yirmidorttv: Ekrem İmamoğlu'nun
"AFAD'daki #deprem toplantısına
çağrılmadım" açıklaması https://t.co/iUgKekPlvW</t>
  </si>
  <si>
    <t>bordomamavits
RT @Brcntt: Bir sürü deprem görüntüsü
seyrettim. Çayını, telefonunu kapan
kaçmış bütün işyerinde olanlar.
Bir tek öğretmenler terketmemiş.…</t>
  </si>
  <si>
    <t xml:space="preserve">kamurantoktanis
</t>
  </si>
  <si>
    <t xml:space="preserve">brcntt
</t>
  </si>
  <si>
    <t>sinan_erkal
RT @fatihportakal: Son zamanların
en sorgulayıcı tabelası olmuş.
Deprem için toplanan #66MilyarLiraNerede
? #CBErdoğan hükümetinin hesap
ve…</t>
  </si>
  <si>
    <t>dnz_sen
RT @TC_BildisKemal: #66MilyarLiraNerede
Eski para birimi ile 66 Katrilyon
lira..! En az 50 bin kişinin istihdamı
200 bin kişinin geçimi d…</t>
  </si>
  <si>
    <t xml:space="preserve">motyeast
</t>
  </si>
  <si>
    <t>sahin695
Ecevit'in deprem paralariyla memur
maaşını ödediğini ne çabuk unuttunuz
sığır sürüsü boşuna gotunuzu yirtmayin
şems… https://t.co/4X1L149oZc</t>
  </si>
  <si>
    <t>nomad_ebr
RT @yenisafakyazari: Deprem gibi
en temel ülke meselesi üzerinden
2'ye bölünen * en zor zamanda toplumu
kenetleyecek İslâmî değerleri yerle…</t>
  </si>
  <si>
    <t>hayatdevrım
RT @banuguven: İstanbul maalesef
kaçınılmaz şekilde büyük depremi
bekliyor. Aslında 20 yıldır bekliyor,
deprem periyoduna göre geriye 5
ila…</t>
  </si>
  <si>
    <t>maliyekonomi
@fatihportakal Belirli gelirlerin
belirli giderlere ayrılmaması olan
adem-i tahsis ilkesidir. Bu bütçe
ilkesidir. Y… https://t.co/9KAuYkqmOP</t>
  </si>
  <si>
    <t>bergutay_kzlkya
RT @celal_hocaniz: Deprem için
20 yılda 36 milyar dolar özel iletişim
vergisi toplandı, Suriyelilere
40 milyar dolar harcadık.</t>
  </si>
  <si>
    <t>gldestan4
@KucukkayaIsmail DEPREM ÖLDÜRMEZ
ÇÜRÜK YAPI ÖLDÜRÜR #AklımızdanÇıkmasın
teşekkürler ismail bey harika bir
programdı 🙏🙏</t>
  </si>
  <si>
    <t>linayildizz
RT @ccanannnnnn: tek konu “Bugün
deprem için ne yaptınız?” olsun.
İstanbul için yakaladığımız şans
deprem konusunda da büyük bir fırsata
d…</t>
  </si>
  <si>
    <t>marineblauuz
RT @DepremTR: #Lice, #Diyarbakır
ML 3.1 (12 dk önce) 7km 38.39°N
40.82°E 30 Eylül 2019 08:44:56
+03 #deprem https://t.co/Q7HVXen45Z</t>
  </si>
  <si>
    <t xml:space="preserve">son__depremler
</t>
  </si>
  <si>
    <t>iinizde11187165
RT @nazlidediki: @gazetesozcu Büyük
deprem olduğunda hükümet kendi
seçmeni olmayanı da yok sayacak
mı diye bir endişe duyuyor insan</t>
  </si>
  <si>
    <t xml:space="preserve">nazlidediki
</t>
  </si>
  <si>
    <t>bekirazra
RT @fatihportakal: Son zamanların
en sorgulayıcı tabelası olmuş.
Deprem için toplanan #66MilyarLiraNerede
? #CBErdoğan hükümetinin hesap
ve…</t>
  </si>
  <si>
    <t>kosedagzeki
RT @ekrem_imamoglu: Hiçbir şeyin
deprem gibi önemli bir konunun
önüne geçmesini istemiyoruz diye
kimse suskunluğumuzu fırsata çevirmesin.…</t>
  </si>
  <si>
    <t>bluelab55057547
RT @fatihportakal: Son zamanların
en sorgulayıcı tabelası olmuş.
Deprem için toplanan #66MilyarLiraNerede
? #CBErdoğan hükümetinin hesap
ve…</t>
  </si>
  <si>
    <t>mehmetcelik150
RT @AvAliA_Yeni_Hsp: Günaydın 🍀
66 Milyar₺ Deprem vergisi aldık
Bununla duble yol ve hızlı tren
hattı yaptık diyorsun Bu gelir
ile neler…</t>
  </si>
  <si>
    <t>samiakn22027105
RT @yenisafakyazari: Deprem gibi
en temel ülke meselesi üzerinden
2'ye bölünen * en zor zamanda toplumu
kenetleyecek İslâmî değerleri yerle…</t>
  </si>
  <si>
    <t>kadriyeoztunal
RT @BirGun_Gazetesi: Deprem toplanma
alanları ne durumda? https://t.co/jKGWNr5iQf
İstanbul'u karış karış gezdik https://t.co/qhLiix67SW</t>
  </si>
  <si>
    <t>abdulsamed1989
RT @06melihgokcek: BİR BELEDİYE
BAŞKANI DÜŞÜNÜN SIRF İKTİDARİ SUÇLAMAK
İÇİN DEPREM TOPLANTISINA ÇAĞIRILMADIĞI
İMAJINI VERİYOR, SOL MEDYA VE…</t>
  </si>
  <si>
    <t>neslihankrdmr26
RT @hetenketenabi: Devlet terbiyesinden
nasibi olmayan bir kişi günlerdir
kamuoyunu 'deprem' ile değil kendisi
ile meşgul ediyor. Valilik ş…</t>
  </si>
  <si>
    <t>hakanen24367149
@Politic_TR 66 milyar deprem vergi
parasını ne yaptınız!!! hesap vereceksiniz
hesap</t>
  </si>
  <si>
    <t>1333masa
@7_resit Deprem olduğu falan yok
hayallerim yıkılıyo herkes deprem
sanıyo😁</t>
  </si>
  <si>
    <t xml:space="preserve">7_resit
</t>
  </si>
  <si>
    <t>nalihakan
@paranoidpeople3 En son bu tarifte
deprem oldu</t>
  </si>
  <si>
    <t xml:space="preserve">paranoidpeople3
</t>
  </si>
  <si>
    <t>blnturker
RT @nihatsirdar: 20 yıldır toplanan
66 Milyar TL deprem vergisinin
nerede olduğu araştırılsın diye
Meclis araştırılması açılması istenecekm…</t>
  </si>
  <si>
    <t>sabrsever
RT @Helvac67Murat: Kayyum atanan
belediye başkanlarına destek icin
davete bile gerek duymadan Diyarbakıra
gidebilirsiniz ama, Başkan yardım…</t>
  </si>
  <si>
    <t xml:space="preserve">helvac67murat
</t>
  </si>
  <si>
    <t>potemkhine
RT @kelmezer: Deprem herkesi eşit
vurmayacak Bacım, zenginler sağlam
yapılarda yaşarlarken ölümler fakir
semtlerinde ucuz binalarda olacak.…</t>
  </si>
  <si>
    <t xml:space="preserve">kelmezer
</t>
  </si>
  <si>
    <t>emd029
RT @FarukKose52: Vatandaşa "deprem
çantası" hazırlamalarını öneren
yetkililer 2 hususa cevap vermeli:
1- Büyük depremden bu yana geçen
20…</t>
  </si>
  <si>
    <t>nilguntuncerr
RT @ErtugrulFilizay: Kabul edin
artık... @ekrem_imamoglu rekor
bir oyla İst. Belediye Başkanı
seçilmiştir. 16 milyon insanın
sorumluluğunu…</t>
  </si>
  <si>
    <t>thisisveraa
RT @fatihportakal: Son zamanların
en sorgulayıcı tabelası olmuş.
Deprem için toplanan #66MilyarLiraNerede
? #CBErdoğan hükümetinin hesap
ve…</t>
  </si>
  <si>
    <t>bakannce1
RT @Profesorfacia: Deprem paraları
nerede? ÖTV paraları nerede? Özelleştirme
paraları nerede? Yol mu yaptınız?
Hani o yolları yap-işlet-dev…</t>
  </si>
  <si>
    <t>ahan38870763
RT @fatihportakal: Son zamanların
en sorgulayıcı tabelası olmuş.
Deprem için toplanan #66MilyarLiraNerede
? #CBErdoğan hükümetinin hesap
ve…</t>
  </si>
  <si>
    <t>betulilhan
RT @hetenketenabi: Devlet terbiyesinden
nasibi olmayan bir kişi günlerdir
kamuoyunu 'deprem' ile değil kendisi
ile meşgul ediyor. Valilik ş…</t>
  </si>
  <si>
    <t>krandoa50927274
RT @ccanannnnnn: Günaydın İstanbul
ve İstanbullular; Deprem gerçeğinin
önüne yaratılmak istenen hiçbir
suni tartışmanın geçmesine izin
ver…</t>
  </si>
  <si>
    <t>ekremerayarda
RT @dpgenelbaskani: Anladık, gördük
ki iktidar bu işi beceremiyor!
Ne ekonomik krizi, ne herhangi
bir toplumsal krizi, ne de sismik
krizi…</t>
  </si>
  <si>
    <t xml:space="preserve">dpgenelbaskani
</t>
  </si>
  <si>
    <t>orhangozelle
RT @bernalacin35: İstanbul’da 29
Okula Deprem tatili Yahu nasıl
yapılmaz okulların kontrolü! Sürpriz
mi İstanbul da deprem! Ancak deprem
ol…</t>
  </si>
  <si>
    <t>nadjafiliz
RT @ekrem_imamoglu: Hiçbir şeyin
deprem gibi önemli bir konunun
önüne geçmesini istemiyoruz diye
kimse suskunluğumuzu fırsata çevirmesin.…</t>
  </si>
  <si>
    <t>burakoksuz
RT @TC_BildisKemal: #66MilyarLiraNerede
Eski para birimi ile 66 Katrilyon
lira..! En az 50 bin kişinin istihdamı
200 bin kişinin geçimi d…</t>
  </si>
  <si>
    <t>gltengrbz4
RT @muratsarica_: Olası İstanbul
depremi için en hayati önlemi açıklıyorum.
Deprem olunca ilk iş Ekrem İmamoğlu'nu
güvenli bir yere götürün…</t>
  </si>
  <si>
    <t>saygun75
@antifinans @yigitbulutt Aynen
Deprem olduğunda zaten canlı canlı
gömüleceğiz bari bunu bize belli
etmesinler.</t>
  </si>
  <si>
    <t xml:space="preserve">antifinans
</t>
  </si>
  <si>
    <t>sesenene
RT @sefa_said: Deprem için toplanan
66 milyar TL'yi çarçur edersen,
her yeri rant alanına çevirirsen,
depreme dayanıksız binalara ruhsat
ve…</t>
  </si>
  <si>
    <t>zafer84
RT @fatihportakal: Son zamanların
en sorgulayıcı tabelası olmuş.
Deprem için toplanan #66MilyarLiraNerede
? #CBErdoğan hükümetinin hesap
ve…</t>
  </si>
  <si>
    <t>habercomsosyal
İçişleri Bakanı Süleyman Soylu,
gündem olan deprem toplantısı ile
ilgili, "Açık konuşayım Ekrem İmamoğlu'nu
ben dav… https://t.co/vk7CGncaH2</t>
  </si>
  <si>
    <t>ephesusefe35
RT @candundaradasi: Ağaoğlu: “1970'lerde
İstanbul Anadolu yakasındaki yapıların
büyük kısmına inşaat malzemesini
ben sattım. Kumları Marmar…</t>
  </si>
  <si>
    <t>kurtu04
RT @dusunduren_deli: #ZavallıEkrem
yoğun programı arasında; HDP li
belediye başkanlarını ziyaret edebiliyor,
Tarkan konserine gidiyor, A…</t>
  </si>
  <si>
    <t>aketen1
RT @eminpazarci: Cahil bunlar.
Hem de zır cahil. Utanmadan "Deprem
toplantısına İmamoğlu çağrılmadı"
diyorlar. Çağrılmadıysa orada İBB
yetk…</t>
  </si>
  <si>
    <t>bahri_kaptan
RT @aolcayto: Yüzlerce tarihi depremden
Osmanlı dönemindekilerin ay, gün
ve saatlerini AFAD bile henüz saptayamamış.
Can kaybı ve hasarlar…</t>
  </si>
  <si>
    <t xml:space="preserve">aolcayto
</t>
  </si>
  <si>
    <t>karabay_gulay
RT @yenisafakyazari: Deprem gibi
en temel ülke meselesi üzerinden
2'ye bölünen * en zor zamanda toplumu
kenetleyecek İslâmî değerleri yerle…</t>
  </si>
  <si>
    <t>eminekaldirim
RT @KucukkayaIsmail: Veee İstanbul.
Deprem gerçeği #AklımızdanÇıkmasın
https://t.co/906LB7buhO</t>
  </si>
  <si>
    <t>hnmeda
Öğrencilerden Zilzal suresinin
mealine bakmalarını istedim o hafta
deprem oldu, yine aşırı ileri görüşlülüğümle
ortamları fethediyorum</t>
  </si>
  <si>
    <t>zeynepeksi64
RT @nihatsirdar: 20 yıldır toplanan
66 Milyar TL deprem vergisinin
nerede olduğu araştırılsın diye
Meclis araştırılması açılması istenecekm…</t>
  </si>
  <si>
    <t xml:space="preserve">kekce_emin
</t>
  </si>
  <si>
    <t>konyaparsanali
RT @OzgurSiir: Hükümet İmamoğlu
ile karşılık bulmayan saçma bir
çekişmeye girdi de ölecek olan
onlar değil, 3-5 milyon İstanbullu!
Bırakın…</t>
  </si>
  <si>
    <t xml:space="preserve">ozgursiir
</t>
  </si>
  <si>
    <t>ahmet_ahmedoglu
RT @politikprofesor: Deprem toplantısına
#ZavallıEkrem bundan sonra böyle
davet edilecek. https://t.co/zXL0TfBdyG</t>
  </si>
  <si>
    <t>metinguner46
RT @ccanannnnnn: tek konu “Bugün
deprem için ne yaptınız?” olsun.
İstanbul için yakaladığımız şans
deprem konusunda da büyük bir fırsata
d…</t>
  </si>
  <si>
    <t>didemaydemir1
RT @baristerkoglu: Cumhurbaşkanı’na
soru sormayı yazılı kurala bağladık.
Binlerce canımızı ilgilendiren
deprem toplantısını ise “toplantıda…</t>
  </si>
  <si>
    <t>eneseaytas
RT @TolgaTek1n: @nevsinmengu O
zaman c.b. yrd. Yalan söylemiş.
Asıl önemli konu bu... Zaten deprem
konusunda dünya da örnek ülkeyiz
dediğin…</t>
  </si>
  <si>
    <t xml:space="preserve">tolgatek1n
</t>
  </si>
  <si>
    <t xml:space="preserve">nevsinmengu
</t>
  </si>
  <si>
    <t>sino_dinoo
RT @Nesrinnas: 99 depreminden ders
alman gerekir değil mi? Nerede!..
5.9, orta şiddette bir deprem.
Hazırlıklı olan ülkeler için sinek
vızı…</t>
  </si>
  <si>
    <t>sinnerdarwish
RT @nihatsirdar: 20 yıldır toplanan
66 Milyar TL deprem vergisinin
nerede olduğu araştırılsın diye
Meclis araştırılması açılması istenecekm…</t>
  </si>
  <si>
    <t>razentak
RT @candundaradasi: Ağaoğlu: “1970'lerde
İstanbul Anadolu yakasındaki yapıların
büyük kısmına inşaat malzemesini
ben sattım. Kumları Marmar…</t>
  </si>
  <si>
    <t>nslhnnats
RT @fatihportakal: Son zamanların
en sorgulayıcı tabelası olmuş.
Deprem için toplanan #66MilyarLiraNerede
? #CBErdoğan hükümetinin hesap
ve…</t>
  </si>
  <si>
    <t>demirturk1940
RT @nihatsirdar: 20 yıldır toplanan
66 Milyar TL deprem vergisinin
nerede olduğu araştırılsın diye
Meclis araştırılması açılması istenecekm…</t>
  </si>
  <si>
    <t>avokado200
RT @mkasirinbab: 20 yıldır konuşuluyor
büyük deprem. Ama her şey göstermelik,yine
içi boş açılımlar 20 yıl Türkiyenin
bir gerçeğe hazır ol…</t>
  </si>
  <si>
    <t>apan12264405
RT @fatihportakal: Son zamanların
en sorgulayıcı tabelası olmuş.
Deprem için toplanan #66MilyarLiraNerede
? #CBErdoğan hükümetinin hesap
ve…</t>
  </si>
  <si>
    <t xml:space="preserve">kodparcasi
</t>
  </si>
  <si>
    <t>mesut_karaaytu
RT @Sevkiyilmaz: Allah (c.c), kaldıramayacağımız
deprem, sel, hastalık gibi afetlerle
bizi imtihan eylemesin. Yeniden
İstanbul Merkezli Mad…</t>
  </si>
  <si>
    <t>imuratramizoglu
RT @tcbuyuksehir: İBB deprem toplantısı
hakkında yazılı açıklama yaptı.
https://t.co/3Cqosffyar</t>
  </si>
  <si>
    <t xml:space="preserve">tcbuyuksehir
</t>
  </si>
  <si>
    <t>berna_sayan
RT @ekrem_imamoglu: Hiçbir şeyin
deprem gibi önemli bir konunun
önüne geçmesini istemiyoruz diye
kimse suskunluğumuzu fırsata çevirmesin.…</t>
  </si>
  <si>
    <t>emrekayr6
RT @nihatsirdar: 20 yıldır toplanan
66 Milyar TL deprem vergisinin
nerede olduğu araştırılsın diye
Meclis araştırılması açılması istenecekm…</t>
  </si>
  <si>
    <t xml:space="preserve">b_mujdenur
</t>
  </si>
  <si>
    <t xml:space="preserve">_delicesine__
</t>
  </si>
  <si>
    <t xml:space="preserve">hlya13258265
</t>
  </si>
  <si>
    <t>mayaayse1
RT @KucukkayaIsmail: Prof. Dr.
Naci Görür ‘demokrasi meydanı’na
çıktı. Deprem gerçeği #AklımızdanÇıkmasın
diye. https://t.co/8RZ9RtuLhW</t>
  </si>
  <si>
    <t>risaleterapisi
"Mevcut yapı stoğunun yüzde 70'i
deprem açısından güvenli değil.
...büyük bir kısmına inşaat malzemesini
ben sat… https://t.co/3tjtcffloY</t>
  </si>
  <si>
    <t>beratcakir2012
RT @fatihportakal: Son zamanların
en sorgulayıcı tabelası olmuş.
Deprem için toplanan #66MilyarLiraNerede
? #CBErdoğan hükümetinin hesap
ve…</t>
  </si>
  <si>
    <t>eyt_ts
RT @TC_BildisKemal: #66MilyarLiraNerede
Eski para birimi ile 66 Katrilyon
lira..! En az 50 bin kişinin istihdamı
200 bin kişinin geçimi d…</t>
  </si>
  <si>
    <t>kabikavseyn
RT @hetenketenabi: Devlet terbiyesinden
nasibi olmayan bir kişi günlerdir
kamuoyunu 'deprem' ile değil kendisi
ile meşgul ediyor. Valilik ş…</t>
  </si>
  <si>
    <t xml:space="preserve">medyaadami
</t>
  </si>
  <si>
    <t>kamilari
RT @58_Yigidom_58: İstanbul'u 5.8
şiddeti ile sallayan deprem, yalancı
imamımoğlunda tsunami etkisi yaratmış
olacakki gerçekleri öğrendikte…</t>
  </si>
  <si>
    <t>dertlikarinca41
RT @yenisafakyazari: Deprem gibi
en temel ülke meselesi üzerinden
2'ye bölünen * en zor zamanda toplumu
kenetleyecek İslâmî değerleri yerle…</t>
  </si>
  <si>
    <t>selahattinbal17
RT @ntv: İstanbul'da 2 günde 16
bin kişi evine deprem sigortası
yaptırdı (DASK) https://t.co/yEULSETBEI</t>
  </si>
  <si>
    <t>cahidekonca
RT @ccanannnnnn: Günaydın İstanbul
ve İstanbullular; Deprem gerçeğinin
önüne yaratılmak istenen hiçbir
suni tartışmanın geçmesine izin
ver…</t>
  </si>
  <si>
    <t>fehmiersan
RT @Mikdatca: Prof. Mikdat Kadıoğlu,
deprem seferberliği çağrısı yaptı,
imza kampanyası başlattı https://t.co/AqQlScuUrH</t>
  </si>
  <si>
    <t>rayifoglu
Deprem, sanki sağcı solcu ayırıyormuş,
parti farkı gözetiyormuş gibi politik
prizmalardan geçirilmiş deprem
tartışm… https://t.co/5NwvKOwmtu</t>
  </si>
  <si>
    <t>kalemdar
RT @ahmetay_: Hakikaten merak ediyorum;
sel olur tatilden dönmezsin, deprem
olur konserden geçmezsin, kıyamet
kopuyor İstanbul’da Esed’i ko…</t>
  </si>
  <si>
    <t xml:space="preserve">ahmetay_
</t>
  </si>
  <si>
    <t>enol45685162
RT @ccanannnnnn: tek konu “Bugün
deprem için ne yaptınız?” olsun.
İstanbul için yakaladığımız şans
deprem konusunda da büyük bir fırsata
d…</t>
  </si>
  <si>
    <t>ivedihabercom
Başkan Arısoy; “Deprem Gerçeğini
Hiç Unutmadık” https://t.co/WXkQSfQnmA</t>
  </si>
  <si>
    <t>olcul18327800
RT @KucukkayaIsmail: Prof. Dr.
Naci Görür ‘demokrasi meydanı’na
çıktı. Deprem gerçeği #AklımızdanÇıkmasın
diye. https://t.co/8RZ9RtuLhW</t>
  </si>
  <si>
    <t>halildisli95
RT @FarukKose52: Deprem, "ölüm"
gerçeğini bir kez daha hatırlattı.
Şimdi herkes "deprem çantası" hazırlama
derdinde. Peki, ölümden sonras…</t>
  </si>
  <si>
    <t>nurtenkarademi2
RT @say_cem: Keşke geçtiğimiz yıllarda
paralarımız TRT'deki Mehmetçik
Kut'ül Amare dizisine sponsor olmaya,
Ensar Vakfı'na, Geometrik Desen…</t>
  </si>
  <si>
    <t xml:space="preserve">say_cem
</t>
  </si>
  <si>
    <t>trbeyi01
RT @58_Yigidom_58: İstanbul'u 5.8
şiddeti ile sallayan deprem, yalancı
imamımoğlunda tsunami etkisi yaratmış
olacakki gerçekleri öğrendikte…</t>
  </si>
  <si>
    <t>delilertag
RT @bencedelale: #30EylülDünyaİnsanlıkGünü
#AklınaGelseydim Marmara'da büyük
#deprem kapıda, haydi siyaseti
bir kenara bırakıp insanca ele…</t>
  </si>
  <si>
    <t>dilekdy
RT @ccanannnnnn: tek konu “Bugün
deprem için ne yaptınız?” olsun.
İstanbul için yakaladığımız şans
deprem konusunda da büyük bir fırsata
d…</t>
  </si>
  <si>
    <t>eminezade
RT @bunduqdari: 20 yıldır 7,5 ölçekli
deprem bekleyen İstanbul'a müteahhiti
başkan seçtirdiler. https://t.co/4uX6Tgpf8i</t>
  </si>
  <si>
    <t>lp27177663
RT @gokhanozbek: 20 yıldır Deprem
Vergisi adı altında toplanan #66MilyarLiraNerede
diye sormuşlar; Cevap basit aslında...
#ÇünküÇaldılar…</t>
  </si>
  <si>
    <t>_59tr
@pelinbatutr Deprem taze. Kesin
celal hocadır.</t>
  </si>
  <si>
    <t>esriiko
RT @dolumetrobus: Binalarının ğuvenli
olduğunu bilmek böyle birşey. Şili
Arturo Merino daki 6.8 büyüklüğündeki
deprem esnasında insanların…</t>
  </si>
  <si>
    <t>dolumetrobus
Binalarının ğuvenli olduğunu bilmek
böyle birşey. Şili Arturo Merino
daki 6.8 büyüklüğündeki deprem
esnasında insan… https://t.co/MCUvLeul4Q</t>
  </si>
  <si>
    <t>kerimakkis
RT @dolumetrobus: Binalarının ğuvenli
olduğunu bilmek böyle birşey. Şili
Arturo Merino daki 6.8 büyüklüğündeki
deprem esnasında insanların…</t>
  </si>
  <si>
    <t>dekorasyonx
RT @emlakdergisi: Işık Üniversitesi
Profesörlerinden Depreme Yönelik
Çalışmalar İçin Uyarı ve Öneriler:
Önlemde Bilim Sorumlulukta Bilinç
h…</t>
  </si>
  <si>
    <t>hikmetceyhan21
RT @ahmetay_: Celal Şengör, “Çok
sayıda imam hatip yapıldığı için
deprem önlemi alınmamış ve hasar
ağır oluyor” demiş. Terbiyemi bozmadan
s…</t>
  </si>
  <si>
    <t>glinkksal1
RT @ccanannnnnn: tek konu “Bugün
deprem için ne yaptınız?” olsun.
İstanbul için yakaladığımız şans
deprem konusunda da büyük bir fırsata
d…</t>
  </si>
  <si>
    <t>emircankaptan99
@fatihportakal Sözde gazetecilik
yapiyorsun degil mi. 1-66 mimyar
paranın hedabını nasıl topladın.
Yoksa salladın… https://t.co/JLuUibsHdf</t>
  </si>
  <si>
    <t>sevgisahin85
İstanbul Üniversitesi Diş Hekimliği
Fakültesi öğrencileri ayakta. Deprem
sonrası binalarının hasar gördüğünü
söyley… https://t.co/4acUksejSa</t>
  </si>
  <si>
    <t>muslumeg1
RT @vapurfilozofu: istanbuldaki
depremler öncü olabilir, büyük
deprem gelince iletişim tamamen
kesilebilir. istanbulda yaşayan
herkese tavs…</t>
  </si>
  <si>
    <t>aduman1968
RT @EbruAta_: Tüm yandaş haber
kanallarında hala Ekrem İmamoğlu'nun
toplantıya katılıp katılmaması
haberi veriliyor.. Gerizekalılar
deprem…</t>
  </si>
  <si>
    <t xml:space="preserve">ilay_aksoy
</t>
  </si>
  <si>
    <t>butuner_ozgur
@KucukkayaIsmail nerede deprem
olsa istanbulu ne derece etkiler
hesabı yapılırken yakın zamanda
denizlide olan depr… https://t.co/PughYtkr1q</t>
  </si>
  <si>
    <t>nuriengin55
RT @Avicenna_Razi: Ünlü filozof
son boh (💩) bükücü ; "bu kadar
çok İmam Hatip Lisesi yapıp, 9
tane Fen lisesi yaparsanız elbette
deprem alt…</t>
  </si>
  <si>
    <t>hesap19698842
RT @nihatsirdar: 20 yıldır toplanan
66 Milyar TL deprem vergisinin
nerede olduğu araştırılsın diye
Meclis araştırılması açılması istenecekm…</t>
  </si>
  <si>
    <t>lmaz_gulgun
Herkese günaydın iyi haftalar🤗
Umarim bu hafta deprem, sel,felaket,cinayet
haberleri almadan Huzur,mutluluk,barı…
https://t.co/wCd19bftaQ</t>
  </si>
  <si>
    <t>oi0025
RT @semseddinbektas: Deprem karşısında
insanlar iki kısma ayrıldı: Birincisi;
İlahi kudreti hissederek tekbir
getiren,günahlarına pişman ol…</t>
  </si>
  <si>
    <t>gercekgundem
MHP: Deprem konusunda hükümeti
destekliyoruz https://t.co/ELL4a47CB0
https://t.co/9jRoVaekRT</t>
  </si>
  <si>
    <t>ulasguler
RT @fatihportakal: Son zamanların
en sorgulayıcı tabelası olmuş.
Deprem için toplanan #66MilyarLiraNerede
? #CBErdoğan hükümetinin hesap
ve…</t>
  </si>
  <si>
    <t>fatmagne1841
RT @06melihgokcek: BİR BELEDİYE
BAŞKANI DÜŞÜNÜN SIRF İKTİDARİ SUÇLAMAK
İÇİN DEPREM TOPLANTISINA ÇAĞIRILMADIĞI
İMAJINI VERİYOR, SOL MEDYA VE…</t>
  </si>
  <si>
    <t xml:space="preserve">_akgercekler
</t>
  </si>
  <si>
    <t>hkranl
RT @ccanannnnnn: Günaydın İstanbul
ve İstanbullular; Deprem gerçeğinin
önüne yaratılmak istenen hiçbir
suni tartışmanın geçmesine izin
ver…</t>
  </si>
  <si>
    <t>sevincaydin1995
RT @ccanannnnnn: tek konu “Bugün
deprem için ne yaptınız?” olsun.
İstanbul için yakaladığımız şans
deprem konusunda da büyük bir fırsata
d…</t>
  </si>
  <si>
    <t>bediiercantekin
RT @kekce_emin: Topladığınız deprem
vergileri ile duble yollar sağlık
giderleri hastane yaptıysanız kamulaştırma
özelleştirme ve sattığını…</t>
  </si>
  <si>
    <t>black64348287
RT @izzetdas: Deprem için #AklımızdanÇıkmasın
diyen insanoğlu, öyle bir hakikat
var ki, kaçınılmaz bir gerçek;
ÖLÜM GERÇEĞİ! Deprem için ha…</t>
  </si>
  <si>
    <t>cansuyum_k
RT @ekrem_imamoglu: Hiçbir şeyin
deprem gibi önemli bir konunun
önüne geçmesini istemiyoruz diye
kimse suskunluğumuzu fırsata çevirmesin.…</t>
  </si>
  <si>
    <t>nezih86094021
20 yıldır toplanan deprem paraları
nerede diye soranlara depremi bahane
edip yeniden kolunu bacağını geçirmenın
de… https://t.co/9dfjPt0Tkv</t>
  </si>
  <si>
    <t>leptirss
Deprem yüzünden Küçükçekmeceden
kaçmak için Gümüşhane’ye taşınmayı
bile düşündüren Allahım büyüksün</t>
  </si>
  <si>
    <t>gurbuzhusmen
RT @drsezai: Ezan sesi duyulunca
camiye gidilir, vazifemizdir. Hastanede
mavi kod verilirse görevliler o
alana doluşur,vazifemizdir. Depre…</t>
  </si>
  <si>
    <t>sufleecik
RT @Tivityali1: Deprem vergisi
için toplanan #66MilyarLiraNerede?
Çok basit: Çünkü çaldılar.</t>
  </si>
  <si>
    <t>un_unsal
RT @ccanannnnnn: tek konu “Bugün
deprem için ne yaptınız?” olsun.
İstanbul için yakaladığımız şans
deprem konusunda da büyük bir fırsata
d…</t>
  </si>
  <si>
    <t>akutayselami
@istanbulbld #ZavallıEkrem Sel
felaketin de tatilde idin normaldir
eyvallah dedik... Yoğun programı
var dedik, yo… https://t.co/aohKsm6OZO</t>
  </si>
  <si>
    <t>rt_karagoz
RT @58_Yigidom_58: İstanbul'u 5.8
şiddeti ile sallayan deprem, yalancı
imamımoğlunda tsunami etkisi yaratmış
olacakki gerçekleri öğrendikte…</t>
  </si>
  <si>
    <t xml:space="preserve">unlu_nazmiye
</t>
  </si>
  <si>
    <t>sadıozdemır
RT @yirmidorttv: Deprem sigortasına
yoğun talep https://t.co/EX6aRUGetS</t>
  </si>
  <si>
    <t>kemalse93278913
RT @nihatsirdar: 20 yıldır toplanan
66 Milyar TL deprem vergisinin
nerede olduğu araştırılsın diye
Meclis araştırılması açılması istenecekm…</t>
  </si>
  <si>
    <t>okancanligil
RT @zaytungtv: Deprem sonrası afet
toplanma merkezlerine hücum eden
İstanbullular, piyasalara canlılık
getirdi... https://t.co/k1ryNgsVxL</t>
  </si>
  <si>
    <t>metingu13013588
RT @nihatsirdar: 20 yıldır toplanan
66 Milyar TL deprem vergisinin
nerede olduğu araştırılsın diye
Meclis araştırılması açılması istenecekm…</t>
  </si>
  <si>
    <t>rachidamalak41
RT @Baskent1525: Çok afedersinizde
İstanbul'u sel aldı adamın kılı
kıpırdamadı, Deprem oldu kılı kıpırdamadı
İstanbul yerin dibine batsa…</t>
  </si>
  <si>
    <t xml:space="preserve">baskent1525
</t>
  </si>
  <si>
    <t>phosphenesm
buradan da haklı savunucuların
bu ülkede yer edinemeyeceğini öğrendik
ne yazıkki.. #deprem https://t.co/U4uSlrKwVO</t>
  </si>
  <si>
    <t>7_akir
@fatihportakal Deprem paralarıyla
memur maaşı ödeyenlere GIK diyemeyenler.Şimdi
hayali soru üretir olmuş..</t>
  </si>
  <si>
    <t>sayarbilgi01
RT @terket_ist: #deprem https://t.co/6yDxJvhT1t</t>
  </si>
  <si>
    <t xml:space="preserve">terket_ist
</t>
  </si>
  <si>
    <t>3asliyehukuk
RT @hzlandrc: #66MilyarLiraNerede
yse, Acilen Vatandaşlarımıza ibraz
edilmelidir, Marmara Denizini 7/24
izleyen 1/2 milyon dolar lık Cihaz…</t>
  </si>
  <si>
    <t>parolanuh
RT @fatihportakal: Son zamanların
en sorgulayıcı tabelası olmuş.
Deprem için toplanan #66MilyarLiraNerede
? #CBErdoğan hükümetinin hesap
ve…</t>
  </si>
  <si>
    <t>gazetegunboyu
Prof. Dr. Naci Görür: "Deprem 7,6
büyüklüğünde olabilir" https://t.co/xl0IfItY0t
https://t.co/sgf7Tc1L4L</t>
  </si>
  <si>
    <t>qorkew
RT @fatihportakal: Son zamanların
en sorgulayıcı tabelası olmuş.
Deprem için toplanan #66MilyarLiraNerede
? #CBErdoğan hükümetinin hesap
ve…</t>
  </si>
  <si>
    <t>filizyalnkaya4
RT @fatihportakal: Son zamanların
en sorgulayıcı tabelası olmuş.
Deprem için toplanan #66MilyarLiraNerede
? #CBErdoğan hükümetinin hesap
ve…</t>
  </si>
  <si>
    <t>ie_korkmaz
Gündemde deprem varken... İstisnasız
bütün şehirlerimizin deprem hazırlığı
bu şekilde. Görüntüsü güzel (?)
dayanımı… https://t.co/oe7Sngwhlc</t>
  </si>
  <si>
    <t>onur38589297
Deprem günü davete icabet etmeyip
yine yalan söylemeye başlayan ekrem
yine Basİtleşti.Sanmasın ki mağdur
ayakarı ya… https://t.co/fwjL2OgJSJ</t>
  </si>
  <si>
    <t>huseyinuctepe
RT @hetenketenabi: "Efendim birinci
toplantıya çağrıldım ama ikinci
toplantıya çağrılmadım" Sünnet
düğünü mü bu arkadaş! Deprem bu
deprem!!…</t>
  </si>
  <si>
    <t>orhan54hendek
RT @politikprofesor: Deprem toplantısına
#ZavallıEkrem bundan sonra böyle
davet edilecek. https://t.co/zXL0TfBdyG</t>
  </si>
  <si>
    <t>alim_unsal
RT @AvAliA_Yeni_Hsp: Günaydın 🍀
66 Milyar₺ Deprem vergisi aldık
Bununla duble yol ve hızlı tren
hattı yaptık diyorsun Bu gelir
ile neler…</t>
  </si>
  <si>
    <t>pervinsomer
RT @ccanannnnnn: tek konu “Bugün
deprem için ne yaptınız?” olsun.
İstanbul için yakaladığımız şans
deprem konusunda da büyük bir fırsata
d…</t>
  </si>
  <si>
    <t>cansaricoban
RT @fatihportakal: Son zamanların
en sorgulayıcı tabelası olmuş.
Deprem için toplanan #66MilyarLiraNerede
? #CBErdoğan hükümetinin hesap
ve…</t>
  </si>
  <si>
    <t>nisaayss
RT @OzCANaMaBASDAG1: İranda bir
depremden sonra İranlı din alimi
Kazım Sıddık,depremlere kadınlarn
dekolte giyinmesinin sebep olduğunu
söyl…</t>
  </si>
  <si>
    <t>adiltopuz
RT @fatihportakal: Son zamanların
en sorgulayıcı tabelası olmuş.
Deprem için toplanan #66MilyarLiraNerede
? #CBErdoğan hükümetinin hesap
ve…</t>
  </si>
  <si>
    <t>mehmet_d3
RT @fatihportakal: Son zamanların
en sorgulayıcı tabelası olmuş.
Deprem için toplanan #66MilyarLiraNerede
? #CBErdoğan hükümetinin hesap
ve…</t>
  </si>
  <si>
    <t>ysfaydmr
RT @haciykk: İBB Başkanı kayyum
sonrası Diyarbakır'a gidip HDP'li
belediye başkanları ile görüşmüş;
çocuğu PKK tarafından alıkonulan
ailele…</t>
  </si>
  <si>
    <t>veysibicer
RT @hetenketenabi: "Efendim birinci
toplantıya çağrıldım ama ikinci
toplantıya çağrılmadım" Sünnet
düğünü mü bu arkadaş! Deprem bu
deprem!!…</t>
  </si>
  <si>
    <t>polatef64170971
#66MilyarLiraNerede bu ülkede sadece
yenilen deprem parası değil.. daha
neler neler, özelleştirecek kurumumuz
kalma… https://t.co/XaCMxu9bqu</t>
  </si>
  <si>
    <t>aksubora
RT @ccanannnnnn: tek konu “Bugün
deprem için ne yaptınız?” olsun.
İstanbul için yakaladığımız şans
deprem konusunda da büyük bir fırsata
d…</t>
  </si>
  <si>
    <t>linamustii
RT @fatihportakal: Son zamanların
en sorgulayıcı tabelası olmuş.
Deprem için toplanan #66MilyarLiraNerede
? #CBErdoğan hükümetinin hesap
ve…</t>
  </si>
  <si>
    <t>gkmnbs
RT @TC_BildisKemal: #66MilyarLiraNerede
Eski para birimi ile 66 Katrilyon
lira..! En az 50 bin kişinin istihdamı
200 bin kişinin geçimi d…</t>
  </si>
  <si>
    <t>akaberuhu2
RT @berceste77: İstanbul bir camii
ise Vali İmam Belediye başkanı
Müezzin'dir Ezan okunuyor(deprem)
Müezzin ben davet edilmedim diyor
Ulan…</t>
  </si>
  <si>
    <t>gokcenayperi
RT @Mikdatca: İmza ve RT lütfen!
Kampanya · Deprem Seferberliği
İlan Edilsin · https://t.co/CHSWU6UI1f
https://t.co/Wl32dInzqU</t>
  </si>
  <si>
    <t>cavitay
RT @fatihportakal: Son zamanların
en sorgulayıcı tabelası olmuş.
Deprem için toplanan #66MilyarLiraNerede
? #CBErdoğan hükümetinin hesap
ve…</t>
  </si>
  <si>
    <t>e_ulukaya1907
RT @fatihportakal: Son zamanların
en sorgulayıcı tabelası olmuş.
Deprem için toplanan #66MilyarLiraNerede
? #CBErdoğan hükümetinin hesap
ve…</t>
  </si>
  <si>
    <t>avcilarhabermer
Avcılar'da Okulları Tatil Edildi;
Bitişikteki Okula Geçecekler https://t.co/nm0z8uT1G4
#AbdülkadirUztürkOrtaokulu… https://t.co/UwMo5ksVYF</t>
  </si>
  <si>
    <t>denizaltunays
RT @KucukkayaIsmail: Veee İstanbul.
Deprem gerçeği #AklımızdanÇıkmasın
https://t.co/906LB7buhO</t>
  </si>
  <si>
    <t>kristalsabah
"Deprem değil bina öldürür" diyerek
inşaatçiler vurduuuuu mütahit kazandııııı
ekonomi inşaataaaa bağlandı ve
İstanb… https://t.co/fASfzIrFPo</t>
  </si>
  <si>
    <t>cupcucuk
RT @bernalacin35: İstanbul’da 29
Okula Deprem tatili Yahu nasıl
yapılmaz okulların kontrolü! Sürpriz
mi İstanbul da deprem! Ancak deprem
ol…</t>
  </si>
  <si>
    <t>aynurozturks
RT @hetenketenabi: Devlet terbiyesinden
nasibi olmayan bir kişi günlerdir
kamuoyunu 'deprem' ile değil kendisi
ile meşgul ediyor. Valilik ş…</t>
  </si>
  <si>
    <t>albina_46_19y
RT @delizekali_x: Bu kıyamet kopsun
artık diyen kişi, deprem olunca
korkup kimseye birşey olmasın diye
yazıyor. Dönüşü olan yol var ama
dön…</t>
  </si>
  <si>
    <t xml:space="preserve">delizekali_x
</t>
  </si>
  <si>
    <t>humpheryvanwe
RT @SMEYDAN: Büyük İstanbul Depremi
ZELZELE-İ AZİME 1894 İstanbul depreminden
sonra Atina Rasathanesi Müdürü
D. Eginitis ile İstanbul Ras…</t>
  </si>
  <si>
    <t xml:space="preserve">smeydan
</t>
  </si>
  <si>
    <t>ksoslff
@ekahifa Off burda deprem süper
olur</t>
  </si>
  <si>
    <t xml:space="preserve">ekahifa
</t>
  </si>
  <si>
    <t>ichbinbori
RT @ertan080808: Neden soruyorsunki
9.2 deprem olduda ( Allah korusnun
) bi yere bi ödeme yapılcaktıda
yapılmadımı bunu net olarak söylüyor…</t>
  </si>
  <si>
    <t>vatan5151
RT @haciykk: İBB Başkanı kayyum
sonrası Diyarbakır'a gidip HDP'li
belediye başkanları ile görüşmüş;
çocuğu PKK tarafından alıkonulan
ailele…</t>
  </si>
  <si>
    <t>dsyvx
RT @Profesorfacia: 1999 Yılından
beri milyarlarca lira ÖTV toplandı,
100 milyara yakın özelleştirilme
yapıldı, 2 trilyon dolardan fazla
ver…</t>
  </si>
  <si>
    <t>kasif0781
@Rgbdertli @BirGun_Gazetesi Deprem
uzmanı ragıp, zaten şehir fay hattında,
bu fay hattı dediğin 1-2 km lik
çizgi de… https://t.co/ODbrC9ul8n</t>
  </si>
  <si>
    <t xml:space="preserve">rgbdertli
</t>
  </si>
  <si>
    <t>ceydabirsu
RT @nihatsirdar: 20 yıldır toplanan
66 Milyar TL deprem vergisinin
nerede olduğu araştırılsın diye
Meclis araştırılması açılması istenecekm…</t>
  </si>
  <si>
    <t>ylmaznacizyol
RT @fatihportakal: Son zamanların
en sorgulayıcı tabelası olmuş.
Deprem için toplanan #66MilyarLiraNerede
? #CBErdoğan hükümetinin hesap
ve…</t>
  </si>
  <si>
    <t>elaldisakine
RT @fatihportakal: Son zamanların
en sorgulayıcı tabelası olmuş.
Deprem için toplanan #66MilyarLiraNerede
? #CBErdoğan hükümetinin hesap
ve…</t>
  </si>
  <si>
    <t>bahtiyarmuhacir
RT @gokhanozbek: 20 yıldır Deprem
Vergisi adı altında toplanan #66MilyarLiraNerede
diye sormuşlar; Cevap basit aslında...
#ÇünküÇaldılar…</t>
  </si>
  <si>
    <t>arzuhan81_38
RT @AvAliA_Yeni_Hsp: Günaydın 🍀
66 Milyar₺ Deprem vergisi aldık
Bununla duble yol ve hızlı tren
hattı yaptık diyorsun Bu gelir
ile neler…</t>
  </si>
  <si>
    <t>okunduugibi
RT @candundaradasi: Ağaoğlu: “1970'lerde
İstanbul Anadolu yakasındaki yapıların
büyük kısmına inşaat malzemesini
ben sattım. Kumları Marmar…</t>
  </si>
  <si>
    <t>ahmeth03
RT @yirmidorttv: Ekrem İmamoğlu'nun
"AFAD'daki #deprem toplantısına
çağrılmadım" açıklaması https://t.co/iUgKekPlvW</t>
  </si>
  <si>
    <t>s_nci
RT @ccanannnnnn: tek konu “Bugün
deprem için ne yaptınız?” olsun.
İstanbul için yakaladığımız şans
deprem konusunda da büyük bir fırsata
d…</t>
  </si>
  <si>
    <t>muratkartal1806
RT @nrdncnbl: Çok haklısınız Sn
@KucukkayaIsmail Ne yetkililerin
Ne de bizlerin #AklımızdanÇıkmasın
Deprem gerçeği Gerekli önlemler
ac…</t>
  </si>
  <si>
    <t>mkozturk
RT @negatifsephiye: DUNKIRK FİLOTİLLASI
KOMODORLUĞU: O gün geldiğinde yani
büyük deprem İstanbul'u vurduğunda
en kötü senaryoya göre şehri…</t>
  </si>
  <si>
    <t xml:space="preserve">negatifsephiye
</t>
  </si>
  <si>
    <t>tomrishan4
RT @KodParcasi: 16- 300 kişi bile
toplayamadık. Hani 3 milyon mağdur
vardı? Herkes iktidarı veya siyasileri
cellat belledi. Oysa asıl cella…</t>
  </si>
  <si>
    <t>helalmermi
RT @dusunduren_deli: #ZavallıEkrem
yoğun programı arasında; HDP li
belediye başkanlarını ziyaret edebiliyor,
Tarkan konserine gidiyor, A…</t>
  </si>
  <si>
    <t xml:space="preserve">mehmet3aslan
</t>
  </si>
  <si>
    <t>mujde_isil
Tv'de deprem çantası nasıl hazırlanır
haberleri... Vergiler deprem için
kullanıldı da bize sadece çanta
hazırlamak… https://t.co/VJHLqX2MZG</t>
  </si>
  <si>
    <t>karamandan_com
Deprem sonrası telefonlar çekmemişti...
Oktay'dan GSM açıklaması https://t.co/7GPBZHuAPQ</t>
  </si>
  <si>
    <t>umittseeen
RT @OzCANaMaBASDAG1: İranda bir
depremden sonra İranlı din alimi
Kazım Sıddık,depremlere kadınlarn
dekolte giyinmesinin sebep olduğunu
söyl…</t>
  </si>
  <si>
    <t>savasunludogan
Deprem için toplanan #66MilyarLiraNerede
diyorsunuzda Asıl para Emeklilikte
yaşa takılanlardan ötelenen emekli
maa… https://t.co/lJdWyd9UKk</t>
  </si>
  <si>
    <t>seckinerim
RT @ufukcoskunn: 5.8 şiddetinde
deprem olmuş. ‘Ama ikinci gün ben
çağrılmadım’ dyerek trip atan bir
başkan düşünün! İnanılır gibi değil.</t>
  </si>
  <si>
    <t>antepsonnokta
https://t.co/IN6uXYwqb5 Başkan
Arısoy; “Deprem Gerçeğini Hiç Unutmadık
https://t.co/fI3cwKuOAt</t>
  </si>
  <si>
    <t>tatamzl
RT @terket_ist: #deprem https://t.co/6yDxJvhT1t</t>
  </si>
  <si>
    <t>rtseyirci
RT @AysbltBulut: İMAMOĞLUNUN İSTANBULDA
ÇALIŞMAK GİBİ BİR İSTEĞİ YOK ADAMDA
KAPASİTE YOK.DEPREM GİBİ HAYATİ
BİR OLAYDA BİLE ÇAĞRILDIĞI HALD…</t>
  </si>
  <si>
    <t>samta85589888
RT @TC_BildisKemal: #66MilyarLiraNerede
Eski para birimi ile 66 Katrilyon
lira..! En az 50 bin kişinin istihdamı
200 bin kişinin geçimi d…</t>
  </si>
  <si>
    <t>fausdust
aga bu deprem,,sikerim belanızı
aklınızı başınıza alın der gibi
geldi geçti ya</t>
  </si>
  <si>
    <t>eisnnsie
RT @nihatsirdar: 20 yıldır toplanan
66 Milyar TL deprem vergisinin
nerede olduğu araştırılsın diye
Meclis araştırılması açılması istenecekm…</t>
  </si>
  <si>
    <t>ata_ca
RT @deri_nnnn1903: İBB’nin 2018
yılında Okçuluk Vakfına aktardığı
para 16,6 milyon tl... İstanbul’da
deprem araştırması için kurulması
iste…</t>
  </si>
  <si>
    <t>hcokorekler
RT @themarginale: Özetle; -Cumhurbaşkanı
Yardımcısı, -Bakanlar, -Vali, -Ordu
Komutanı, -Cumhuriyet Başsavcısı,
-Afad Başkanı, -Yetkililer,…</t>
  </si>
  <si>
    <t xml:space="preserve">afadbaskanlik
</t>
  </si>
  <si>
    <t>onrsy
RT @hetenketenabi: "Efendim birinci
toplantıya çağrıldım ama ikinci
toplantıya çağrılmadım" Sünnet
düğünü mü bu arkadaş! Deprem bu
deprem!!…</t>
  </si>
  <si>
    <t>gultekin209
RT @baristerkoglu: Cumhurbaşkanı’na
soru sormayı yazılı kurala bağladık.
Binlerce canımızı ilgilendiren
deprem toplantısını ise “toplantıda…</t>
  </si>
  <si>
    <t>sleyman46097732
RT @ccanannnnnn: Günaydın İstanbul
ve İstanbullular; Deprem gerçeğinin
önüne yaratılmak istenen hiçbir
suni tartışmanın geçmesine izin
ver…</t>
  </si>
  <si>
    <t>hencerisen
@ccanannnnnn Depremde en büyük
sorunlardan su gıda ilaç ilk yardım
tuvalet enerji sorundur onun için
solar enerji… https://t.co/I65QNsKBBg</t>
  </si>
  <si>
    <t>erdcankaya
RT @Basgan: Gelme deprem var, gelme.
:(( https://t.co/ULQAtg6S1g</t>
  </si>
  <si>
    <t xml:space="preserve">basgan
</t>
  </si>
  <si>
    <t>sairim_1_1
RT @OzCANaMaBASDAG1: İranda bir
depremden sonra İranlı din alimi
Kazım Sıddık,depremlere kadınlarn
dekolte giyinmesinin sebep olduğunu
söyl…</t>
  </si>
  <si>
    <t>suratsiz8
RT @dolumetrobus: Binalarının ğuvenli
olduğunu bilmek böyle birşey. Şili
Arturo Merino daki 6.8 büyüklüğündeki
deprem esnasında insanların…</t>
  </si>
  <si>
    <t>muallayldz6
RT @MuallaYldz6: @tcbuyuksehir
@GrnSerpil Sn.@ekrem_imamoglu ıstanbul
'un dprem toplanma alanlarının
kimlere peşkeş çekildğini tek tek
anla…</t>
  </si>
  <si>
    <t xml:space="preserve">grnserpil
</t>
  </si>
  <si>
    <t>fundakorkmaz75
RT @fatihportakal: Son zamanların
en sorgulayıcı tabelası olmuş.
Deprem için toplanan #66MilyarLiraNerede
? #CBErdoğan hükümetinin hesap
ve…</t>
  </si>
  <si>
    <t>drgulperi
RT @ilkkursungazete: Beylikdüzü'nde
deprem toplanma alanına AVM yapıldığı
ve sahibinin Ekrem İmamoğlu olduğu
ortaya çıkalı kaç saat oldu. h…</t>
  </si>
  <si>
    <t>mtepe63
@fatihportakal 1999 gölcük depreminde
memur maaaşımızı alamaz durumdayken
deprem için toplanan milletin yardım
ve b… https://t.co/MHvhoUQRYD</t>
  </si>
  <si>
    <t>mustafaımat4
RT @mtepe63: @fatihportakal 1999
gölcük depreminde memur maaaşımızı
alamaz durumdayken deprem için
toplanan milletin yardım ve bağış
parala…</t>
  </si>
  <si>
    <t>bircan8002
RT @hetenketenabi: "Efendim birinci
toplantıya çağrıldım ama ikinci
toplantıya çağrılmadım" Sünnet
düğünü mü bu arkadaş! Deprem bu
deprem!!…</t>
  </si>
  <si>
    <t>aylakinsann
RT @nihatbehramoglu: Madem imanlı
kulsun, yer sallanıp da paçan tutuşunca
neden koruluğa parklara kaçıyorsun,
git camiye sığın! Madem "depr…</t>
  </si>
  <si>
    <t xml:space="preserve">nihatbehramoglu
</t>
  </si>
  <si>
    <t>aysuklknmnp
RT @nihatsirdar: 20 yıldır toplanan
66 Milyar TL deprem vergisinin
nerede olduğu araştırılsın diye
Meclis araştırılması açılması istenecekm…</t>
  </si>
  <si>
    <t>ogzhnyel
@zekibahce Deprem bilimsel bir
gerçektir ve bugünkü teknoloji
ile durdurmanın veya tam zamanını
önceden bilmenin yö… https://t.co/0JSxOCOhkS</t>
  </si>
  <si>
    <t>hayatikarakurt9
RT @kasri_arifan25: Deprem ve kuraklık
gibi afetler, insanları uyandırmak,
Allah’ı (c.c) hatırlatmak ve hak
yola döndürmek içindir. Gavs-ı…</t>
  </si>
  <si>
    <t xml:space="preserve">kasri_arifan25
</t>
  </si>
  <si>
    <t>gzkyum
@GurayMollaoglu Güray hoca arabada
ceset torbası demişlerdi bi ara...arabada
deprem çantası da gelebilir. Mesela
bu… https://t.co/7B4wLCNLUj</t>
  </si>
  <si>
    <t xml:space="preserve">guraymollaoglu
</t>
  </si>
  <si>
    <t>rtabuzer
RT @Cayirmeral1R: Cumhurbaşkanı
yardımcısı Fuat Oktay: "3 GSM operatörü
ortak hat kuracak, deprem anında
halkımız ortak hattı kullanacak…</t>
  </si>
  <si>
    <t>selin_21081992
RT @ccanannnnnn: tek konu “Bugün
deprem için ne yaptınız?” olsun.
İstanbul için yakaladığımız şans
deprem konusunda da büyük bir fırsata
d…</t>
  </si>
  <si>
    <t>davuttmr
RT @Cayirmeral1R: Cumhurbaşkanı
yardımcısı Fuat Oktay: "3 GSM operatörü
ortak hat kuracak, deprem anında
halkımız ortak hattı kullanacak…</t>
  </si>
  <si>
    <t xml:space="preserve">erkanreis11
</t>
  </si>
  <si>
    <t xml:space="preserve">reis_rte6
</t>
  </si>
  <si>
    <t xml:space="preserve">cetin_petek
</t>
  </si>
  <si>
    <t>selcukors2
İyi partide deprem üstüne deprem
yakında ip diye birşey kalmayacak
MHP Bursa İl Başkanlığı'nın düzenlediği
törenle… https://t.co/MALYrUBvvt</t>
  </si>
  <si>
    <t>manolyaak_
RT @selcukors2: İyi partide deprem
üstüne deprem yakında ip diye birşey
kalmayacak MHP Bursa İl Başkanlığı'nın
düzenlediği törenle İYİ Par…</t>
  </si>
  <si>
    <t>senolyilmaztr
RT @fatihportakal: Son zamanların
en sorgulayıcı tabelası olmuş.
Deprem için toplanan #66MilyarLiraNerede
? #CBErdoğan hükümetinin hesap
ve…</t>
  </si>
  <si>
    <t>kayaleyla1
RT @ccanannnnnn: Günaydın İstanbul
ve İstanbullular; Deprem gerçeğinin
önüne yaratılmak istenen hiçbir
suni tartışmanın geçmesine izin
ver…</t>
  </si>
  <si>
    <t>liderrte34
RT @umutmurare: Bu adam normal
değil! Cumhurbaşkanı yardımcısı
Fuat Oktay ve İstanbul Valiliği’nin
“ #deprem toplantısına davet edildi”
açı…</t>
  </si>
  <si>
    <t>recaifbiznik
RT @ccanannnnnn: Günaydın İstanbul
ve İstanbullular; Deprem gerçeğinin
önüne yaratılmak istenen hiçbir
suni tartışmanın geçmesine izin
ver…</t>
  </si>
  <si>
    <t>eqjbd7v4vj5xpgq
RT @ekrem_imamoglu: Hiçbir şeyin
deprem gibi önemli bir konunun
önüne geçmesini istemiyoruz diye
kimse suskunluğumuzu fırsata çevirmesin.…</t>
  </si>
  <si>
    <t>cizmesizmehmet
RT @fatihportakal: Son zamanların
en sorgulayıcı tabelası olmuş.
Deprem için toplanan #66MilyarLiraNerede
? #CBErdoğan hükümetinin hesap
ve…</t>
  </si>
  <si>
    <t>sirvanakbas
RT @ekrem_imamoglu: Hiçbir şeyin
deprem gibi önemli bir konunun
önüne geçmesini istemiyoruz diye
kimse suskunluğumuzu fırsata çevirmesin.…</t>
  </si>
  <si>
    <t>muharremcem55
@DemSultan terlikle deprem durduracak
havası yokmu😂😂😂</t>
  </si>
  <si>
    <t>demsultan
RT @muharremcem55: @DemSultan terlikle
deprem durduracak havası yokmu😂😂😂</t>
  </si>
  <si>
    <t>erkan_m_utku
RT @Kandilli_info: #DEPREM DALLICA-LICE
(DIYARBAKIR) https://t.co/xwPxRVxBcU
30.09.2019, 08:44:56 TSİ Büyüklük:
3.1 Derinlik: 7.2 km #Kandi…</t>
  </si>
  <si>
    <t>nurcanyldrm16
RT @ekrem_imamoglu: Hiçbir şeyin
deprem gibi önemli bir konunun
önüne geçmesini istemiyoruz diye
kimse suskunluğumuzu fırsata çevirmesin.…</t>
  </si>
  <si>
    <t>sercncim
RT @Meltemurtezaog1: Konu deprem
abi deprem olduğu günden beri jeoloji
maden ve insaatci cikardin programa
deprem demek #jeofizikmuehendisl…</t>
  </si>
  <si>
    <t xml:space="preserve">suna_altundas
</t>
  </si>
  <si>
    <t>tiberiu39384502
13- Bunu doğru şekilde dönüştürmek
için gerekli olan insan gücümüz
ve enerjimiz var iken tüm uyarılarımızı
tekrar y… https://t.co/Sv1FFz6dMr</t>
  </si>
  <si>
    <t>aksugebru
RT @essim_: Deprem anında masa
altlarına saklanmayın . Hayat üçgeni
kurmayı öğrenin #depremöldürmezbinaöldürür
#jeofizikheryerde https://t.…</t>
  </si>
  <si>
    <t>meralpamukk
RT @Meltemurtezaog1: Deprem demek
#jeofizikmuehendisliği demek bundan
ne zaman bahsedeceksiniz sabirsizlikla
bekliyoruz... sayin @Kucukkaya…</t>
  </si>
  <si>
    <t>essim_
RT @elcnerdinc: @KucukkayaIsmail
Deprem konusunda konuşması gereken
#jeofizikmühendisliği mezunudur
JEOFİZİK MÜHENDİSİDİR. Eğer doğru
bilgi…</t>
  </si>
  <si>
    <t xml:space="preserve">ysnysryldrm
</t>
  </si>
  <si>
    <t xml:space="preserve">snmceylann
</t>
  </si>
  <si>
    <t xml:space="preserve">zan_oglu
</t>
  </si>
  <si>
    <t xml:space="preserve">haluk_eyidogan
</t>
  </si>
  <si>
    <t xml:space="preserve">yevrim
</t>
  </si>
  <si>
    <t>elcnerdinc
RT @incigokcelik: 99 depremi #aklimizdançıkmasın
eğer deprem ülkesindeysek #jeofizikmuhendisliği
ne yer verilmeli calisma yapmalı.
@Kucukka…</t>
  </si>
  <si>
    <t>muammeryagan
RT @Tiberiu39384502: 8-YASAYA RAĞMEN
birçok Yapı Denetim Şirketlerinde
Jeofizik Mühendisi YOK! DENETİMİ
KİM YAPIYOR! BİLMİYORUZ ! #jeofizi…</t>
  </si>
  <si>
    <t>zcanzen60077272
@KucukkayaIsmail DEPREM = SİSMOLOJİ=
JEOFİZİK MÜHENDİSLİĞİ yaptığınız
haber eksik...</t>
  </si>
  <si>
    <t>arikamil
RT @58_Yigidom_58: İstanbul'u 5.8
şiddeti ile sallayan deprem, yalancı
imamımoğlunda tsunami etkisi yaratmış
olacakki gerçekleri öğrendikte…</t>
  </si>
  <si>
    <t xml:space="preserve">y_caloglu
</t>
  </si>
  <si>
    <t>cevdetugurtepe
@slymnoz Deprem bahanesi ile toplanan
180 milyar da uçup gitti. Deprem
alanları AVM yapıldı, doğru yapılan
hiçbir ş… https://t.co/MsidkwJ1Gp</t>
  </si>
  <si>
    <t>atamozlu
RT @terket_ist: #deprem https://t.co/6yDxJvhT1t</t>
  </si>
  <si>
    <t>celal2023
Doğu Akdeniz Gaz Forumu'na Mısır,
GKRY, Yunanistan, Ürdün, İtalya,
İsrail ve Filistin katıldı. Türkiye
ve KKTC cagr… https://t.co/jn9xOWuoFt</t>
  </si>
  <si>
    <t>kelesoglumemo
#66MilyarLiraNerede Hani deprem
sonrası kalkacaktı ama hayatımızın
bir parçası oldu ve kimse de buna
ses etmedi yad… https://t.co/9XmQCA3yWF</t>
  </si>
  <si>
    <t>bertandanisogl
RT @fatihportakal: Son zamanların
en sorgulayıcı tabelası olmuş.
Deprem için toplanan #66MilyarLiraNerede
? #CBErdoğan hükümetinin hesap
ve…</t>
  </si>
  <si>
    <t>mrg725
RT @nrdncnbl: Çok haklısınız Sn
@KucukkayaIsmail Ne yetkililerin
Ne de bizlerin #AklımızdanÇıkmasın
Deprem gerçeği Gerekli önlemler
ac…</t>
  </si>
  <si>
    <t>kedimuezza
RT @zekibahce: Bir b*k yiyen büyük
düşünür şöyle demiş “162 İmam hatip
inşa ederken 9 fen lisesi yapan
bir millet, deprem tarafından ezilme…</t>
  </si>
  <si>
    <t>kafkuru
RT @zekikayahan: Depremin ideolojik
bir yanı yoktur. İstanbul’da depremler
hep olmuştur hep de olacaktır.
Bu kafa, binlerce yıl öncesinde,…</t>
  </si>
  <si>
    <t xml:space="preserve">zekikayahan
</t>
  </si>
  <si>
    <t>devehac
RT @sefa_said: Deprem için toplanan
66 milyar TL'yi çarçur edersen,
her yeri rant alanına çevirirsen,
depreme dayanıksız binalara ruhsat
ve…</t>
  </si>
  <si>
    <t>zeynepsarac
RT @nihatsirdar: 20 yıldır toplanan
66 Milyar TL deprem vergisinin
nerede olduğu araştırılsın diye
Meclis araştırılması açılması istenecekm…</t>
  </si>
  <si>
    <t>nuri_pekin
RT @ccanannnnnn: Günaydın İstanbul
ve İstanbullular; Deprem gerçeğinin
önüne yaratılmak istenen hiçbir
suni tartışmanın geçmesine izin
ver…</t>
  </si>
  <si>
    <t>avkalicicek
RT @fatihportakal: Son zamanların
en sorgulayıcı tabelası olmuş.
Deprem için toplanan #66MilyarLiraNerede
? #CBErdoğan hükümetinin hesap
ve…</t>
  </si>
  <si>
    <t>altanomur
RT @ekrem_imamoglu: Hiçbir şeyin
deprem gibi önemli bir konunun
önüne geçmesini istemiyoruz diye
kimse suskunluğumuzu fırsata çevirmesin.…</t>
  </si>
  <si>
    <t>ayeahnaykut1
RT @drsezai: Ezan sesi duyulunca
camiye gidilir, vazifemizdir. Hastanede
mavi kod verilirse görevliler o
alana doluşur,vazifemizdir. Depre…</t>
  </si>
  <si>
    <t>ıskenderylmazer
RT @fatihportakal: Son zamanların
en sorgulayıcı tabelası olmuş.
Deprem için toplanan #66MilyarLiraNerede
? #CBErdoğan hükümetinin hesap
ve…</t>
  </si>
  <si>
    <t xml:space="preserve">demircanozcelik
</t>
  </si>
  <si>
    <t>hilallozdogan
RT @muammeryagan: #aklımızdançıkmasın
#deprem kaçınılmaz bir gerçek hazırlanmalıyız
Türkiyem #jeofizikmuehendisliği
@KucukkayaIsmail @FOXha…</t>
  </si>
  <si>
    <t xml:space="preserve">kucukkaya
</t>
  </si>
  <si>
    <t xml:space="preserve">rodentce
</t>
  </si>
  <si>
    <t xml:space="preserve">kucu
</t>
  </si>
  <si>
    <t xml:space="preserve">onurkeles44
</t>
  </si>
  <si>
    <t xml:space="preserve">kucukka
</t>
  </si>
  <si>
    <t xml:space="preserve">mmtzycl
</t>
  </si>
  <si>
    <t xml:space="preserve">gncrelf
</t>
  </si>
  <si>
    <t>ozdemir1memin
RT @zan_oglu: Bilgisizlik, ihmalkarlık,
rant. İnsanı bunlar öldürür deprem
değil. @FOXhaber #jeofizikmuehendisliği</t>
  </si>
  <si>
    <t xml:space="preserve">ekrem
</t>
  </si>
  <si>
    <t xml:space="preserve">f
</t>
  </si>
  <si>
    <t>tulayisk65
RT @fatihportakal: Son zamanların
en sorgulayıcı tabelası olmuş.
Deprem için toplanan #66MilyarLiraNerede
? #CBErdoğan hükümetinin hesap
ve…</t>
  </si>
  <si>
    <t>whitepinetr
RT @Profesorfacia: 1999 Yılından
beri milyarlarca lira ÖTV toplandı,
100 milyara yakın özelleştirilme
yapıldı, 2 trilyon dolardan fazla
ver…</t>
  </si>
  <si>
    <t>lilcinpolat
RT @aahmetkayra: ne zaman #deprem
konusu açılsa, aklıma 31 mart seçimlerinde
ibb başkan adayı olan selim kotil'in
şu efsane konuşması geliy…</t>
  </si>
  <si>
    <t xml:space="preserve">aahmetkayra
</t>
  </si>
  <si>
    <t>trk_2010
RT @yenisafakwriter: UYARI/YORUM
Deprem gibi kitlesel bir travmanın
yaşandığı bir ortamda * toplumu
ayakta tutacak, dirençli kılacak,
b…</t>
  </si>
  <si>
    <t>alicanselin10
RT @fatihportakal: Son zamanların
en sorgulayıcı tabelası olmuş.
Deprem için toplanan #66MilyarLiraNerede
? #CBErdoğan hükümetinin hesap
ve…</t>
  </si>
  <si>
    <t>kurt_saim
RT @yenisafakwriter: Bizi hiçbir
deprem yıkamadı siyasî, zihnî ve
manevî depremlerin yıktığı kadar!</t>
  </si>
  <si>
    <t>sancaklenver
RT @nrdncnbl: @KucukkayaIsmail
Ne zaman olur, ne yaşarız bilinmez
ama ben kendi adıma olur da yaşarsam
en azından bir hayata bile dokunabi…</t>
  </si>
  <si>
    <t>yuksel_ercan
Kızılay Başkanı’ndan 15 Soruda
Deprem Hazırlığı https://t.co/Z9NiGMIMA1</t>
  </si>
  <si>
    <t>kireccitebernus
RT @TebernKireci1: 2) Ulus devletleri
yönetenler kriz, istihdam, enflasyon
ve faiz gibi sorunlarla uğraşırken
büyük tehlikeyi fark etmiyorl…</t>
  </si>
  <si>
    <t xml:space="preserve">tebernkireci1
</t>
  </si>
  <si>
    <t>mani09745667
@tirajpres İstanbulda deprem için
toplantı yapılıyor ve belediye
başkanı cagirilmiyor... sanki çok
iyi bir şey yapmış birde övünüyor...</t>
  </si>
  <si>
    <t xml:space="preserve">tirajpres
</t>
  </si>
  <si>
    <t>darksta30114016
RT @kuliskusu: İstanbul afet bölgesi
ilan edilsin❗ Ali Ağaoğlu : 1970'li
yıllarda İstanbul'un Anadolu yakasında
yapılan yapıların büyük bi…</t>
  </si>
  <si>
    <t>cannuryetiskin
RT @fatihportakal: Son zamanların
en sorgulayıcı tabelası olmuş.
Deprem için toplanan #66MilyarLiraNerede
? #CBErdoğan hükümetinin hesap
ve…</t>
  </si>
  <si>
    <t>pinark82
RT @ccanannnnnn: tek konu “Bugün
deprem için ne yaptınız?” olsun.
İstanbul için yakaladığımız şans
deprem konusunda da büyük bir fırsata
d…</t>
  </si>
  <si>
    <t>bahrifb
@hby34 20 yıldır İstanbul’da deprem
için neden HİÇ BİR ŞEY YAPILMADI?
Soru bu. Zavallı Ekrem, Pontus
Ekrem... sonuç: 806 bin fark.</t>
  </si>
  <si>
    <t xml:space="preserve">hby34
</t>
  </si>
  <si>
    <t>dca3434
RT @ekrem_imamoglu: Hiçbir şeyin
deprem gibi önemli bir konunun
önüne geçmesini istemiyoruz diye
kimse suskunluğumuzu fırsata çevirmesin.…</t>
  </si>
  <si>
    <t>milliyetci_mka
RT @fatihportakal: Son zamanların
en sorgulayıcı tabelası olmuş.
Deprem için toplanan #66MilyarLiraNerede
? #CBErdoğan hükümetinin hesap
ve…</t>
  </si>
  <si>
    <t>nazlivarlik
RT @fatihportakal: Son zamanların
en sorgulayıcı tabelası olmuş.
Deprem için toplanan #66MilyarLiraNerede
? #CBErdoğan hükümetinin hesap
ve…</t>
  </si>
  <si>
    <t>aktif_haber
Çadır, düdük, el feneri ve battaniye
satışlarına deprem etkisi https://t.co/0WZDi7mwh8
https://t.co/AT9F6seRvW</t>
  </si>
  <si>
    <t>molaselcuk
RT @nihatsirdar: 20 yıldır toplanan
66 Milyar TL deprem vergisinin
nerede olduğu araştırılsın diye
Meclis araştırılması açılması istenecekm…</t>
  </si>
  <si>
    <t>filizkayan1907
RT @enveryan: CHP'li İBB başkanı,
"deprem toplantısına çağrılmadım"
diyerek halkın aklıyla alay ediyor
halen Çağrılmadıysan bu fotodaki
k…</t>
  </si>
  <si>
    <t>kerem83054643
RT @semseddinbektas: Deprem karşısında
insanlar iki kısma ayrıldı: Birincisi;
İlahi kudreti hissederek tekbir
getiren,günahlarına pişman ol…</t>
  </si>
  <si>
    <t>beyzaksoy
RT @OzCANaMaBASDAG1: İranda bir
depremden sonra İranlı din alimi
Kazım Sıddık,depremlere kadınlarn
dekolte giyinmesinin sebep olduğunu
söyl…</t>
  </si>
  <si>
    <t>soranakoyan
RT @nihatsirdar: 20 yıldır toplanan
66 Milyar TL deprem vergisinin
nerede olduğu araştırılsın diye
Meclis araştırılması açılması istenecekm…</t>
  </si>
  <si>
    <t>nejatarar
RT @fatihportakal: Son zamanların
en sorgulayıcı tabelası olmuş.
Deprem için toplanan #66MilyarLiraNerede
? #CBErdoğan hükümetinin hesap
ve…</t>
  </si>
  <si>
    <t>hhcrshhn
RT @yenisafakwriter: UYARI/YORUM
Deprem gibi kitlesel bir travmanın
yaşandığı bir ortamda * toplumu
ayakta tutacak, dirençli kılacak,
b…</t>
  </si>
  <si>
    <t>atakıızı
RT @fatmacumhurefe: Kamu spotu❗️❗️
Deprem çantanız hazır mı❓ İçine:
Su,kuru bozulmayan dayanıklı yiyecek
Sıcak tutacak giyecek Önemli belge…</t>
  </si>
  <si>
    <t xml:space="preserve">fatmacumhurefe
</t>
  </si>
  <si>
    <t>banu29670662
RT @ekrem_imamoglu: Hiçbir şeyin
deprem gibi önemli bir konunun
önüne geçmesini istemiyoruz diye
kimse suskunluğumuzu fırsata çevirmesin.…</t>
  </si>
  <si>
    <t>zaferozmutaf
RT @AdilSerdars: Askeri alanları
İstanbul dışına çıkartmanın en
acı sonucu deprem anında askerin
müdehalesinin asgari düzeye indirilmesidir…</t>
  </si>
  <si>
    <t xml:space="preserve">zaferarapkirli
</t>
  </si>
  <si>
    <t>geceesendemir1
RT @ccanannnnnn: Günaydın İstanbul
ve İstanbullular; Deprem gerçeğinin
önüne yaratılmak istenen hiçbir
suni tartışmanın geçmesine izin
ver…</t>
  </si>
  <si>
    <t>nazarboncuk__
RT @AvAliA_Yeni_Hsp: Günaydın 🍀
66 Milyar₺ Deprem vergisi aldık
Bununla duble yol ve hızlı tren
hattı yaptık diyorsun Bu gelir
ile neler…</t>
  </si>
  <si>
    <t>cemal_denizli
RT @muhammedbzkir: AFAD deprem
toplantısı yapıyor İstanbul için,
o esnada İBB Başkanı İmamoğlu;
https://t.co/XpUWViW5ia</t>
  </si>
  <si>
    <t>sosyetehaci2
RT @1forza1903: Deprem olayını
izah ederken toprağın altnın çürüklüğünden
bahsedliyor. Yerin üstünün çürüklğünü
kimse görmüyor Ve‘’Tabiat o…</t>
  </si>
  <si>
    <t xml:space="preserve">1forza1903
</t>
  </si>
  <si>
    <t>ılgen_kalender
@olgun_mediha Günlerdir depremden
çok bu adam konuşuluyor. Doğru
bir tespit yapmışsınız:Vıdı vıdı
yapılıyor. İsta… https://t.co/JWWpowNHwA</t>
  </si>
  <si>
    <t xml:space="preserve">olgun_mediha
</t>
  </si>
  <si>
    <t>kuzey86907372
Hocam dediğin doğru ama sen dine
saldırmak için neden arıyorsum
gibi şunuda unutma hocam ne kadar
maddi gücü bilims… https://t.co/dRNls9EaU0</t>
  </si>
  <si>
    <t>yusufyzlm3
RT @berceste77: İstanbul bir camii
ise Vali İmam Belediye başkanı
Müezzin'dir Ezan okunuyor(deprem)
Müezzin ben davet edilmedim diyor
Ulan…</t>
  </si>
  <si>
    <t>serginuguz
RT @Taner_Hukul: Doğal afetlerin
tek güzel yanı, insana kainatın
efendisinin kim olduğunu hatırlatır.
İnanmasan dahi besmeleyi öle bir
çek…</t>
  </si>
  <si>
    <t xml:space="preserve">hasmetbaba
</t>
  </si>
  <si>
    <t xml:space="preserve">zuhalrte
</t>
  </si>
  <si>
    <t xml:space="preserve">senay4ak
</t>
  </si>
  <si>
    <t xml:space="preserve">serkan_ficici
</t>
  </si>
  <si>
    <t xml:space="preserve">b_karadenizli1
</t>
  </si>
  <si>
    <t xml:space="preserve">taner_hukul
</t>
  </si>
  <si>
    <t>sarallll61
RT @Avicenna_Razi: Ünlü filozof
son boh (💩) bükücü ; "bu kadar
çok İmam Hatip Lisesi yapıp, 9
tane Fen lisesi yaparsanız elbette
deprem alt…</t>
  </si>
  <si>
    <t>halkahaber
Deprem sonrası toplanma yeri sözleriyle
dikkat çeken sunucu Ece Üner'e
AFAD Başkanından tepki https://t.co/dZ6SonRmOq</t>
  </si>
  <si>
    <t>menaktaha
RT @Politic_TR: Geçen hafta Istanbul'daki
deprem, beklenen büyük depremin
fay hattında gerçekleşti. her an
her sey olabilir. Ama yonetenler…</t>
  </si>
  <si>
    <t>oyaturhaner
RT @ccanannnnnn: tek konu “Bugün
deprem için ne yaptınız?” olsun.
İstanbul için yakaladığımız şans
deprem konusunda da büyük bir fırsata
d…</t>
  </si>
  <si>
    <t>safranes
RT @TC_istanbul: “Deprem Toplantısına
Davet” Hakkında Basın Açıklaması
https://t.co/thn0aLptNG</t>
  </si>
  <si>
    <t>elmasgenc
RT @NazirekalkanGur: Naci Görür
hocayı izliyorum. Deprem çantası,
cenin pozisyonu vs sizi korumaz.
En öncelikli iş binamıza deprem
testi ya…</t>
  </si>
  <si>
    <t>raciozdemir1
RT @ccanannnnnn: tek konu “Bugün
deprem için ne yaptınız?” olsun.
İstanbul için yakaladığımız şans
deprem konusunda da büyük bir fırsata
d…</t>
  </si>
  <si>
    <t>mahsum70453759
RT @AvAliA_Yeni_Hsp: Günaydın 🍀
66 Milyar₺ Deprem vergisi aldık
Bununla duble yol ve hızlı tren
hattı yaptık diyorsun Bu gelir
ile neler…</t>
  </si>
  <si>
    <t>mehmetimam7
RT @nihatsirdar: 20 yıldır toplanan
66 Milyar TL deprem vergisinin
nerede olduğu araştırılsın diye
Meclis araştırılması açılması istenecekm…</t>
  </si>
  <si>
    <t>afife_akgl
@ruhsatsizavhanm Evet malesef.Şöyle
bi durumda var toplumun neresinden
tutsan elinde kalıyor. Ben bunu
deprem geces… https://t.co/SbjNSqWR4m</t>
  </si>
  <si>
    <t xml:space="preserve">ruhsatsizavhanm
</t>
  </si>
  <si>
    <t>chiavenesca
RT @sadiksoztutan: Böyle bir şehirde
deprem güvenliği nasıl sağlanır?
https://t.co/kwla6DUbZQ</t>
  </si>
  <si>
    <t xml:space="preserve">sadiksoztutan
</t>
  </si>
  <si>
    <t>yozlu
RT @AdilSerdars: Askeri alanları
İstanbul dışına çıkartmanın en
acı sonucu deprem anında askerin
müdehalesinin asgari düzeye indirilmesidir…</t>
  </si>
  <si>
    <t>sigortazeytin
Deprem Dask'a olan talebi patlattı
Marmara Denizi’nde Silivri açıklarında
meydana gelen 5.8 büyüklüğündeki
depremin… https://t.co/9AeDIrrRHp</t>
  </si>
  <si>
    <t>beyhandemircio2
RT @candundaradasi: Ağaoğlu: “1970'lerde
İstanbul Anadolu yakasındaki yapıların
büyük kısmına inşaat malzemesini
ben sattım. Kumları Marmar…</t>
  </si>
  <si>
    <t>tr_demirvedat
RT @BirGun_Gazetesi: Sarsıcı gerçekler
gün gibi ortada https://t.co/sqQJydsaJE
Bugünün BirGün'ü https://t.co/GSx6b1d9Gr</t>
  </si>
  <si>
    <t>huseyinn1947
RT @fatihportakal: Son zamanların
en sorgulayıcı tabelası olmuş.
Deprem için toplanan #66MilyarLiraNerede
? #CBErdoğan hükümetinin hesap
ve…</t>
  </si>
  <si>
    <t>khrmn_mrve
RT @Ezo_iST: Ulan Türkiye'de altından
fay hattı geçmeyen tek toprak parçası
var, o da Yozgat.. Naapsınlar yani,
tüm hastaneleri Yozgat'a m…</t>
  </si>
  <si>
    <t>marxolmasaydi
RT @yenisafakwriter: UYARI/YORUM
Deprem üzerinden bile bölündü Türkiye!
İnanılır gibi değil gerçekten!
* Deprem gibi en temel bir ülke
me…</t>
  </si>
  <si>
    <t>cemalszer1907
RT @nihatsirdar: 20 yıldır toplanan
66 Milyar TL deprem vergisinin
nerede olduğu araştırılsın diye
Meclis araştırılması açılması istenecekm…</t>
  </si>
  <si>
    <t>sersu1970
RT @ccanannnnnn: Günaydın İstanbul
ve İstanbullular; Deprem gerçeğinin
önüne yaratılmak istenen hiçbir
suni tartışmanın geçmesine izin
ver…</t>
  </si>
  <si>
    <t>vedatbykaydn
RT @ensonhaber: Deprem sonrası
toplantı daveti Ekrem İmamoğlu'na
soruldu "Ben çağrılmadım" https://t.co/8JZibWfFAI</t>
  </si>
  <si>
    <t>turcotimo
RT @Av_SelimYavuz: Adamlar öyle
Şark kurnazı ki; 17/25 yıllık yönetimlerinde
almadıkları deprem önlemlerini,
5 aydır başkan olan Ekrem İmam…</t>
  </si>
  <si>
    <t>cmeral
RT @Mikdatca: İmza ve RT lütfen!
Kampanya · Deprem Seferberliği
İlan Edilsin · https://t.co/CHSWU6UI1f
https://t.co/Wl32dInzqU</t>
  </si>
  <si>
    <t>nnediyosoon
kalbimin sesini deprem sanmayı
geçtim, avizeyi sallanıyo görüyorum
artık</t>
  </si>
  <si>
    <t>abdullah_utar
RT @yenisafakyazari: Deprem gibi
en temel ülke meselesi üzerinden
2'ye bölünen * en zor zamanda toplumu
kenetleyecek İslâmî değerleri yerle…</t>
  </si>
  <si>
    <t>yolcu_7834
RT @bekiservet: "Deprem Toplantısına
Çağrılmadı" Şeklinde Paylaşımlar
Yapan Gazeteciler "Davet Edildi,
Gelmedi" Gerçeğinden Sonra Twitlerin…</t>
  </si>
  <si>
    <t>ylmz_uzngl
Deprem. Unutma, unutturma... #jeofizikmühendisliği</t>
  </si>
  <si>
    <t>ceylancetinnn
RT @ccanannnnnn: Günaydın İstanbul
ve İstanbullular; Deprem gerçeğinin
önüne yaratılmak istenen hiçbir
suni tartışmanın geçmesine izin
ver…</t>
  </si>
  <si>
    <t>nurgunozkaynak
RT @candundaradasi: Ağaoğlu: “1970'lerde
İstanbul Anadolu yakasındaki yapıların
büyük kısmına inşaat malzemesini
ben sattım. Kumları Marmar…</t>
  </si>
  <si>
    <t>ozkirali
RT @HavArenaMedya: İstanbul’da
olması beklenen büyük deprem ile
ilgili önemli açıklamalarda bulunan
İTÜ Maden Fakültesi Jeoloji Mühendisliğ…</t>
  </si>
  <si>
    <t>bahar1984_
@nihatsirdar #66MilyarLiraNerede
hemen bi kanun çıkardılar bunun
araştırılması yasaklandı. Bizi
deprem yıkmaz yönetimin yıktığı
kadar...</t>
  </si>
  <si>
    <t>kuzucuk_nezir
RT @semseddinbektas: Deprem karşısında
insanlar iki kısma ayrıldı: Birincisi;
İlahi kudreti hissederek tekbir
getiren,günahlarına pişman ol…</t>
  </si>
  <si>
    <t>elifakanakan
@Deniz_Zeyrek Artık yeteeeeerrr
diye haykırıyoruz kimse duymuyor.
Bıktık bu art niyetle, kötü kalple
yönetilmekten… https://t.co/EZVsdtPoca</t>
  </si>
  <si>
    <t>selim64734883
RT @hetenketenabi: Devlet terbiyesinden
nasibi olmayan bir kişi günlerdir
kamuoyunu 'deprem' ile değil kendisi
ile meşgul ediyor. Valilik ş…</t>
  </si>
  <si>
    <t>dijemm
@Aylinkecisi @nihatsirdar Para
yardım olarak geldiğinde bütçeye
giriyor. Yani krizden çıkış için
kullanılıp bitti.… https://t.co/AB3lH0Re1S</t>
  </si>
  <si>
    <t xml:space="preserve">aylinkecisi
</t>
  </si>
  <si>
    <t>plancimehmet
RT @Berhansimsek: Merhaba İsmail
bey deprem bakanlığı kurulmalı
özel iletişim vergisi bu bakanlığa
Bütçe olarak ayrılmalı ayrıca bilgi
bir…</t>
  </si>
  <si>
    <t xml:space="preserve">berhansimsek
</t>
  </si>
  <si>
    <t>yunusem38726146
RT @fatihportakal: Son zamanların
en sorgulayıcı tabelası olmuş.
Deprem için toplanan #66MilyarLiraNerede
? #CBErdoğan hükümetinin hesap
ve…</t>
  </si>
  <si>
    <t>glseren39166687
RT @dusunduren_deli: #ZavallıEkrem
yoğun programı arasında; HDP li
belediye başkanlarını ziyaret edebiliyor,
Tarkan konserine gidiyor, A…</t>
  </si>
  <si>
    <t>yucelayci
RT @hetenketenabi: Devlet terbiyesinden
nasibi olmayan bir kişi günlerdir
kamuoyunu 'deprem' ile değil kendisi
ile meşgul ediyor. Valilik ş…</t>
  </si>
  <si>
    <t>anadolu48851854
RT @mahmuree_chp: YALVARIYORLAR
DİNLEYEN YOK ..😠😠😠 Deprem Uzmanı
3 Bilim Adamı Şöyle diyor: '' Marmara
denizinin dibine, sabit gözlem
ist…</t>
  </si>
  <si>
    <t>ugurcanozen0535
RT @uzunabdurrahman: Her olayda
olduğu gibi deprem meselesinde
de, devlete çakmak için tetikte
bekleyenlere sesleniyorum! Yalanı
ve iftira…</t>
  </si>
  <si>
    <t>szymkwk
RT @themarginale: Özetle; -Cumhurbaşkanı
Yardımcısı, -Bakanlar, -Vali, -Ordu
Komutanı, -Cumhuriyet Başsavcısı,
-Afad Başkanı, -Yetkililer,…</t>
  </si>
  <si>
    <t>tlaypolat
RT @ccanannnnnn: Günaydın İstanbul
ve İstanbullular; Deprem gerçeğinin
önüne yaratılmak istenen hiçbir
suni tartışmanın geçmesine izin
ver…</t>
  </si>
  <si>
    <t>ngnecati
RT @ecdadiosmanli25: #pazartesi
Herkes deprem nedeniyle korkmuş
olsada bir haftayı daha kazasız
belasız geçirttiren Allahımıza
(celle celal…</t>
  </si>
  <si>
    <t>13gulayay
RT @celal_hocaniz: Deprem için
20 yılda 36 milyar dolar özel iletişim
vergisi toplandı, Suriyelilere
40 milyar dolar harcadık.</t>
  </si>
  <si>
    <t>rafi5535
RT @hilallozdogan: Deprem değil,
bilimsizlik öldürür, bilinçsizlik
öldürür. Malzemeden çalan müteahhit,
zemin etüdü yaptırmayan belediye
öl…</t>
  </si>
  <si>
    <t xml:space="preserve">mura
</t>
  </si>
  <si>
    <t>tubistthh
RT @Tiberiu39384502: 11-Bugün bile
Jeofizik Mühendisi Olmayan Belediyeler
Ruhsat Vermeye, Jeofizik Mühendisi
olmayan YapDenetim Şirktlerde…</t>
  </si>
  <si>
    <t xml:space="preserve">cansuev91216043
</t>
  </si>
  <si>
    <t>incigokcelik
Neden bahsetmiyorsunuz sizede mi
talimat geldi. Okunmuyor mu twitter'da
yazılanlar. Jeofizik olmadan yapılan
depre… https://t.co/RRibHbTUPc</t>
  </si>
  <si>
    <t>hndn_kr
#sesimiduyanvarmı #FoxAnaHaber
#AklımızdanCıkmasın Sadece deprem
olduğu zaman hatırlanan #jeofizik
diye bir bilim d… https://t.co/ZUaRxWDo7R</t>
  </si>
  <si>
    <t>genceroguzhann
#AklımızdanÇıkmasın Japonya da
tıpkı ülkemiz gibi bir deprem ülkesi.
Peki Japonya'daki binalar depreme
nasıl dayanı… https://t.co/LSBDAqjObc</t>
  </si>
  <si>
    <t xml:space="preserve">sawas_koc
</t>
  </si>
  <si>
    <t>aleyna81002135
@_BASKANERDOGAN @ekrem_imamoglu
@suleymansoylu @AFADBaskanlik @UlubeyCeken
#AklımızdanCıkmasın… https://t.co/b2ld7tfSj3</t>
  </si>
  <si>
    <t>emrah_aldemir
@KucukkayaIsmail Konut kredisi
haberi . #deprem haberinden daha
fazla ilgi çektiyse diyecek çok
şey yok.… https://t.co/CftOWGghJl</t>
  </si>
  <si>
    <t xml:space="preserve">ulubeyceken
</t>
  </si>
  <si>
    <t xml:space="preserve">suleymansoylu
</t>
  </si>
  <si>
    <t xml:space="preserve">_baskanerdogan
</t>
  </si>
  <si>
    <t xml:space="preserve">beratalbayrak
</t>
  </si>
  <si>
    <t>nuretti10288414
RT @Sevkiyilmaz: En büyük deprem
ve afet olan esrar, alkol, kumar,
fuhuş, faiz belalarından nefsimizi
ve neslimizi eğitimle ve sohbetle
kor…</t>
  </si>
  <si>
    <t>58sagla
RT @hetenketenabi: "Efendim birinci
toplantıya çağrıldım ama ikinci
toplantıya çağrılmadım" Sünnet
düğünü mü bu arkadaş! Deprem bu
deprem!!…</t>
  </si>
  <si>
    <t>ebullatifasaflm
RT @y_caloglu: #GürseTekin.. Basit
bir soru.. "Deprem den alınan vergiler
nere gitti,neden deprem için harcanmadı"
diyorsun.. Devlet Sigara…</t>
  </si>
  <si>
    <t>zicco01769387
@nevsinmengu davet edilmedikleri
yere ibb genel sekteri ve yard.
neden gitmiş? mesele davet meselesi
olmadığı çok b… https://t.co/EoCI0gChjC</t>
  </si>
  <si>
    <t>gyferda
RT @alevihaber2: Turkcell, Türk
Telekom ve Vodafone’dan ortak deprem kararı!
https://t.co/aWKm66TGxh https://t.co/8w6Ir9aP4A</t>
  </si>
  <si>
    <t xml:space="preserve">alevihaber2
</t>
  </si>
  <si>
    <t>volkanbykkartal
RT @ccanannnnnn: tek konu “Bugün
deprem için ne yaptınız?” olsun.
İstanbul için yakaladığımız şans
deprem konusunda da büyük bir fırsata
d…</t>
  </si>
  <si>
    <t>recep_cini_
RT @drsezai: Ezan sesi duyulunca
camiye gidilir, vazifemizdir. Hastanede
mavi kod verilirse görevliler o
alana doluşur,vazifemizdir. Depre…</t>
  </si>
  <si>
    <t>ozlemkilic70
RT @fatihportakal: Son zamanların
en sorgulayıcı tabelası olmuş.
Deprem için toplanan #66MilyarLiraNerede
? #CBErdoğan hükümetinin hesap
ve…</t>
  </si>
  <si>
    <t>hemdemleneneler
RT @yenisafakwriter: Bizi hiçbir
deprem yıkamadı siyasî, zihnî ve
manevî depremlerin yıktığı kadar!</t>
  </si>
  <si>
    <t>seyfulahturksoy
RT @TC_BildisKemal: #66MilyarLiraNerede
Eski para birimi ile 66 Katrilyon
lira..! En az 50 bin kişinin istihdamı
200 bin kişinin geçimi d…</t>
  </si>
  <si>
    <t>kadir_hanci
RT @fatihportakal: Son zamanların
en sorgulayıcı tabelası olmuş.
Deprem için toplanan #66MilyarLiraNerede
? #CBErdoğan hükümetinin hesap
ve…</t>
  </si>
  <si>
    <t>esmasultanz
RT @KucukkayaIsmail: Prof. Dr.
Naci Görür ‘demokrasi meydanı’na
çıktı. Deprem gerçeği #AklımızdanÇıkmasın
diye. https://t.co/8RZ9RtuLhW</t>
  </si>
  <si>
    <t>mehmetgogus
RT @drsezai: Ezan sesi duyulunca
camiye gidilir, vazifemizdir. Hastanede
mavi kod verilirse görevliler o
alana doluşur,vazifemizdir. Depre…</t>
  </si>
  <si>
    <t>yavan02
RT @hetenketenabi: Devlet terbiyesinden
nasibi olmayan bir kişi günlerdir
kamuoyunu 'deprem' ile değil kendisi
ile meşgul ediyor. Valilik ş…</t>
  </si>
  <si>
    <t>e_tititiger
RT @fatihportakal: Son zamanların
en sorgulayıcı tabelası olmuş.
Deprem için toplanan #66MilyarLiraNerede
? #CBErdoğan hükümetinin hesap
ve…</t>
  </si>
  <si>
    <t>futkaner
RT @fatihportakal: Son zamanların
en sorgulayıcı tabelası olmuş.
Deprem için toplanan #66MilyarLiraNerede
? #CBErdoğan hükümetinin hesap
ve…</t>
  </si>
  <si>
    <t>delilertag3
RT @bencedelale: #30EylülDünyaİnsanlıkGünü
#AklınaGelseydim Marmara'da büyük
#deprem kapıda, haydi siyaseti
bir kenara bırakıp insanca ele…</t>
  </si>
  <si>
    <t>0533_600
RT @eminpazarci: Cahil bunlar.
Hem de zır cahil. Utanmadan "Deprem
toplantısına İmamoğlu çağrılmadı"
diyorlar. Çağrılmadıysa orada İBB
yetk…</t>
  </si>
  <si>
    <t>dilekzc38556746
RT @ccanannnnnn: Günaydın İstanbul
ve İstanbullular; Deprem gerçeğinin
önüne yaratılmak istenen hiçbir
suni tartışmanın geçmesine izin
ver…</t>
  </si>
  <si>
    <t>etkili_insan
RT @drsezai: Ezan sesi duyulunca
camiye gidilir, vazifemizdir. Hastanede
mavi kod verilirse görevliler o
alana doluşur,vazifemizdir. Depre…</t>
  </si>
  <si>
    <t>tulaytemiz11
RT @fatihportakal: Son zamanların
en sorgulayıcı tabelası olmuş.
Deprem için toplanan #66MilyarLiraNerede
? #CBErdoğan hükümetinin hesap
ve…</t>
  </si>
  <si>
    <t>zkatranci
RT @nihatsirdar: 20 yıldır toplanan
66 Milyar TL deprem vergisinin
nerede olduğu araştırılsın diye
Meclis araştırılması açılması istenecekm…</t>
  </si>
  <si>
    <t>ayhanak21
RT @TC_BildisKemal: #66MilyarLiraNerede
Eski para birimi ile 66 Katrilyon
lira..! En az 50 bin kişinin istihdamı
200 bin kişinin geçimi d…</t>
  </si>
  <si>
    <t>eminehulyasen
RT @terket_ist: #deprem https://t.co/6yDxJvhT1t</t>
  </si>
  <si>
    <t>victory3591
@aydemirbulent Merve Şebnem her
zaman olduğu gibi. İstanbul Boğazı
konuşulurken Çanakkale Boğazını
konuşmayı tercih… https://t.co/qLEB2YZYF0</t>
  </si>
  <si>
    <t>cumcuma
‘Deprem oldu geldiniz yağmur yağdı
geldiniz’ https://t.co/UiLuoG548p</t>
  </si>
  <si>
    <t>badilogluu
RT @Tiberiu39384502: 9-YASAYA RAĞMEN
birçok Belediyede Jeofizik Mühendisi
YOK! RUHSATI KİM VERİYOR ! BİLMİYORUZ
! #jeofizik #jeofizikmühen…</t>
  </si>
  <si>
    <t>vatan_sancak
Fetö’den ve mit kumpasından içerde
yatan... Eren Erdem İstanbul Depremini
en şiddetli şekilde hissetmiş..
Silivri c… https://t.co/0SezFtScJ7</t>
  </si>
  <si>
    <t>Directed</t>
  </si>
  <si>
    <t>Graph Type</t>
  </si>
  <si>
    <t>Modularity</t>
  </si>
  <si>
    <t>NodeXL Version</t>
  </si>
  <si>
    <t>Not Applicable</t>
  </si>
  <si>
    <t>1.0.1.418</t>
  </si>
  <si>
    <t>Top URLs in Tweet in Entire Graph</t>
  </si>
  <si>
    <t>http://Change.org</t>
  </si>
  <si>
    <t>https://www.change.org/p/deprem-seferberli%C4%9Fi-ilan-edilsin-bub%C3%BCy%C3%BCkbiruyar%C4%B1-afadbaskanlik-tcbestepe-tc-istanbul-ekrem-imamoglu-csbgovtr?recruiter=false&amp;utm_source=share_petition&amp;utm_medium=twitter&amp;utm_campaign=psf_combo_share_initial&amp;utm_term=psf_combo_share_abi&amp;recruited_by_id=a4525500-e1ff-11e9-99fd-ef53f9947f6a&amp;share_bandit_exp=initial-18091263-tr-TR&amp;share_bandit_var=v0</t>
  </si>
  <si>
    <t>Entire Graph Count</t>
  </si>
  <si>
    <t>Top URLs in Tweet</t>
  </si>
  <si>
    <t>Top Domains in Tweet in Entire Graph</t>
  </si>
  <si>
    <t>change.org</t>
  </si>
  <si>
    <t>Top Domains in Tweet</t>
  </si>
  <si>
    <t>Top Hashtags in Tweet in Entire Graph</t>
  </si>
  <si>
    <t>cberdoğan</t>
  </si>
  <si>
    <t>Top Hashtags in Tweet</t>
  </si>
  <si>
    <t>Top Words in Tweet in Entire Graph</t>
  </si>
  <si>
    <t>Words in Sentiment List#1: Positive</t>
  </si>
  <si>
    <t>Words in Sentiment List#2: Negative</t>
  </si>
  <si>
    <t>Words in Sentiment List#3: (Add your own word list)</t>
  </si>
  <si>
    <t>Non-categorized Words</t>
  </si>
  <si>
    <t>Total Words</t>
  </si>
  <si>
    <t>rt</t>
  </si>
  <si>
    <t>için</t>
  </si>
  <si>
    <t>bir</t>
  </si>
  <si>
    <t>Top Words in Tweet</t>
  </si>
  <si>
    <t>Top Word Pairs in Tweet in Entire Graph</t>
  </si>
  <si>
    <t>deprem,için</t>
  </si>
  <si>
    <t>toplanan,66milyarliranerede</t>
  </si>
  <si>
    <t>için,toplanan</t>
  </si>
  <si>
    <t>son,zamanların</t>
  </si>
  <si>
    <t>zamanların,en</t>
  </si>
  <si>
    <t>en,sorgulayıcı</t>
  </si>
  <si>
    <t>sorgulayıcı,tabelası</t>
  </si>
  <si>
    <t>tabelası,olmuş</t>
  </si>
  <si>
    <t>olmuş,deprem</t>
  </si>
  <si>
    <t>66milyarliranerede,cberdoğan</t>
  </si>
  <si>
    <t>Top Word Pairs in Tweet</t>
  </si>
  <si>
    <t>Top Replied-To in Entire Graph</t>
  </si>
  <si>
    <t>Top Mentioned in Entire Graph</t>
  </si>
  <si>
    <t>Top Replied-To in Tweet</t>
  </si>
  <si>
    <t>Top Mentioned in Tweet</t>
  </si>
  <si>
    <t>Top Tweeters in Entire Graph</t>
  </si>
  <si>
    <t>Top Tweeters</t>
  </si>
  <si>
    <t>Top URLs in Tweet by Count</t>
  </si>
  <si>
    <t>https://twitter.com/i/web/status/1178559762033717248 https://twitter.com/i/web/status/1178559096812982272</t>
  </si>
  <si>
    <t>https://twitter.com/i/web/status/1178560911205949440 https://twitter.com/i/web/status/1178559255672233984</t>
  </si>
  <si>
    <t>https://twitter.com/i/web/status/1178564410513793025 https://twitter.com/i/web/status/1178559722212999168</t>
  </si>
  <si>
    <t>https://twitter.com/i/web/status/1178560935117672449 https://twitter.com/i/web/status/1178559521515552768</t>
  </si>
  <si>
    <t>https://twitter.com/i/web/status/1178561106106814464 https://twitter.com/i/web/status/1178560930604572673</t>
  </si>
  <si>
    <t>https://twitter.com/i/web/status/1178561229738127360 https://twitter.com/i/web/status/1178559457795727360</t>
  </si>
  <si>
    <t>https://twitter.com/i/web/status/1178560502731071489 https://twitter.com/i/web/status/1178559025488769029</t>
  </si>
  <si>
    <t>https://twitter.com/i/web/status/1178561504670445569 https://twitter.com/i/web/status/1178561500941676544</t>
  </si>
  <si>
    <t>https://twitter.com/i/web/status/1178561538023661568 https://twitter.com/i/web/status/1178559369128136704</t>
  </si>
  <si>
    <t>https://twitter.com/i/web/status/1178563078105042945 https://twitter.com/i/web/status/1178559992036806657</t>
  </si>
  <si>
    <t>https://twitter.com/i/web/status/1178562162727542784 https://twitter.com/i/web/status/1178561491496308736 https://twitter.com/i/web/status/1178560413149077506</t>
  </si>
  <si>
    <t>https://twitter.com/i/web/status/1178562168326893570 https://twitter.com/i/web/status/1178560596494692352</t>
  </si>
  <si>
    <t>https://twitter.com/i/web/status/1178563028951982080 https://twitter.com/i/web/status/1178564226530627584</t>
  </si>
  <si>
    <t>https://maps.google.com/maps?q=35.165,27.777&amp;ll=35.165,27.777&amp;z=8 https://maps.google.com/maps?q=38.3918,40.8233&amp;ll=38.3918,40.8233&amp;z=8</t>
  </si>
  <si>
    <t>https://twitter.com/i/web/status/1178563967582638080 https://twitter.com/i/web/status/1178561403935965184</t>
  </si>
  <si>
    <t>https://twitter.com/i/web/status/1178563960376836101 https://twitter.com/i/web/status/1178563728977121280 https://twitter.com/i/web/status/1178563323987714048 https://twitter.com/i/web/status/1178562704996552704 https://twitter.com/i/web/status/1178562493549043712 https://twitter.com/i/web/status/1178562290007908358 https://twitter.com/i/web/status/1178562087917891585 https://twitter.com/i/web/status/1178561772254613505 https://twitter.com/i/web/status/1178561660178636801 https://twitter.com/i/web/status/1178561455391674368</t>
  </si>
  <si>
    <t>https://twitter.com/i/web/status/1178559074478239744 https://twitter.com/i/web/status/1178562669860790272</t>
  </si>
  <si>
    <t>https://twitter.com/i/web/status/1178562976208568320 https://twitter.com/i/web/status/1178562339123138560 https://twitter.com/i/web/status/1178559009810505728 https://twitter.com/i/web/status/1178560320681496576</t>
  </si>
  <si>
    <t>Top URLs in Tweet by Salience</t>
  </si>
  <si>
    <t>https://maps.google.com/maps?q=38.3918 40.8233&amp;ll=38.3918 40.8233&amp;z=8</t>
  </si>
  <si>
    <t>https://maps.google.com/maps?q=35.165 27.777&amp;ll=35.165 27.777&amp;z=8 https://maps.google.com/maps?q=38.3918 40.8233&amp;ll=38.3918 40.8233&amp;z=8</t>
  </si>
  <si>
    <t>Top Domains in Tweet by Count</t>
  </si>
  <si>
    <t>Top Domains in Tweet by Salience</t>
  </si>
  <si>
    <t>Top Hashtags in Tweet by Count</t>
  </si>
  <si>
    <t>66milyarliranerede çünküçaldılar cberdoğan</t>
  </si>
  <si>
    <t>aklımızdançıkmasın 66milyarliranerede</t>
  </si>
  <si>
    <t>deprem nedensilivri haarp projesi</t>
  </si>
  <si>
    <t>66milyarliranerede cberdoğan çünküçaldılar</t>
  </si>
  <si>
    <t>deprem işgaldevletiisrail</t>
  </si>
  <si>
    <t>işgaldevletiisrail deprem</t>
  </si>
  <si>
    <t>deprem pazartesi</t>
  </si>
  <si>
    <t>deprem aklımızdancıkmasın jeofizikmühendisliği jeofizikmuehendisliği jeofizik aklimizdancikmasin aklımızdançıkmasın sismoloji jeofizikmuhendisligi jeofizikmuhendisliği</t>
  </si>
  <si>
    <t>66milyarliranerede deprem cberdoğan</t>
  </si>
  <si>
    <t>deprem jeofizikmuehendisliği jeofizikmühendisliği aklımızdancıkmasın jeofizik aklımızdançıkmasın aklimizdancikmasin jeofizikmuhendislerininde inşaatmuhendisi jeofizikmuhendisliği</t>
  </si>
  <si>
    <t>lice deprem diyarbakir diyarbakır</t>
  </si>
  <si>
    <t>aklımızdançıkmasın nacigörür</t>
  </si>
  <si>
    <t>aklımızdançıkmasın 66milyarliranerede cberdoğan</t>
  </si>
  <si>
    <t>jeofizikmühendisliği deprem aklımızdançıkmasın jeofizikmuehendisliği sesimiduyanvarmı aklimizdancikmasin mikrobölgeleme zeminetudu riskanalizi sağlam</t>
  </si>
  <si>
    <t>deprem aklımızdancıkmasın jeofizik jeofizikmuehendisliği jeofizikmühendisliği aklımızdançıkmasın jeofizikesesver sesimiduyanvarmı depremöldürmezbinaöldürür jeofizikheryerde</t>
  </si>
  <si>
    <t>jeofizikmuehendisliği jeofizikmühendisliği deprem sesimiduyanvarmı aklımızdançıkmasın aklimizdancikmasin jeofizikmühendisligi</t>
  </si>
  <si>
    <t>jeofizikmühendisliği aklımızdancıkmasın deprem jeofizikmuehendisliği jeofizik aklimizdancikmasin jeofizikmuhendisliği</t>
  </si>
  <si>
    <t>jeofizikmühendisliği aklımızdancıkmasın deprem jeofizikmuehendisliği aklimizdancikmasin jeofizikmuhendisliği jeofizik sismoloji jeofizikmuhendisligi aklımızdançıkmasın</t>
  </si>
  <si>
    <t>deprem aklımızdancıkmasın jeofizikmühendisliği jeofizikmuehendisliği jeofizik aklimizdancikmasin jeofizikmuhendisliği aklımızdançıkmasın sismoloji jeofizikmuhendisligi</t>
  </si>
  <si>
    <t>deprem jeofizikmuehendisliği aklımızdancıkmasın aklımızdançıkmasın jeofizikmühendisliği jeofizik sesimiduyanvarmı jeofizikmuhendisliği foxanahaber depremistanbul</t>
  </si>
  <si>
    <t>jeofizikmuehendisliği jeofizikmühendisliği</t>
  </si>
  <si>
    <t>deprem jeofizikmühendisliği aklımızdancıkmasın jeofizikmuehendisliği aklımızdançıkmasın jeofizik depremöldürmez aklimizdancikmasin sesimiduyanvarmı depremistanbul</t>
  </si>
  <si>
    <t>deprem jeofizikmühendisliği aklımızdancıkmasın aklimizdancikmasin aklımızdançıkmasın jeofizikmuehendisliği sismoloji jeofizikmuhendisligi jeofizikmuhendisliği mikrobölgeleme</t>
  </si>
  <si>
    <t>deprem jeofizik aklımızdancıkmasın jeofizikmuehendisliği jeofizikmühendisliği</t>
  </si>
  <si>
    <t>Top Hashtags in Tweet by Salience</t>
  </si>
  <si>
    <t>çünküçaldılar cberdoğan 66milyarliranerede</t>
  </si>
  <si>
    <t>çünküçaldılar 66milyarliranerede</t>
  </si>
  <si>
    <t>nedensilivri haarp projesi deprem</t>
  </si>
  <si>
    <t>cberdoğan çünküçaldılar 66milyarliranerede</t>
  </si>
  <si>
    <t>cberdoğan 66milyarliranerede</t>
  </si>
  <si>
    <t>jeofizikmühendisliği aklımızdancıkmasın deprem jeofizik jeofizikmuehendisliği aklimizdancikmasin aklımızdançıkmasın sismoloji jeofizikmuhendisligi jeofizikmuhendisliği</t>
  </si>
  <si>
    <t>deprem cberdoğan 66milyarliranerede</t>
  </si>
  <si>
    <t>deprem jeofizikmuehendisliği jeofizikmühendisliği jeofizik aklımızdancıkmasın aklımızdançıkmasın aklimizdancikmasin jeofizikmuhendislerininde inşaatmuhendisi jeofizikmuhendisliği</t>
  </si>
  <si>
    <t>kandilli deprem</t>
  </si>
  <si>
    <t>diyarbakir diyarbakır lice deprem</t>
  </si>
  <si>
    <t>jeofizikmühendisliği aklımızdançıkmasın deprem jeofizikmuehendisliği sesimiduyanvarmı aklimizdancikmasin mikrobölgeleme zeminetudu riskanalizi sağlam</t>
  </si>
  <si>
    <t>jeofizik jeofizikmühendisliği aklımızdancıkmasın deprem jeofizikmuehendisliği aklımızdançıkmasın jeofizikesesver sesimiduyanvarmı depremöldürmezbinaöldürür jeofizikheryerde</t>
  </si>
  <si>
    <t>jeofizik aklımızdancıkmasın deprem jeofizikmuehendisliği jeofizikmühendisliği aklimizdancikmasin jeofizikmuhendisliği</t>
  </si>
  <si>
    <t>jeofizikmühendisliği aklımızdancıkmasın deprem jeofizikmuehendisliği jeofizik aklimizdancikmasin jeofizikmuhendisliği aklımızdançıkmasın sismoloji jeofizikmuhendisligi</t>
  </si>
  <si>
    <t>jeofizikmuehendisliği aklımızdancıkmasın jeofizik aklımızdançıkmasın deprem jeofizikmühendisliği sesimiduyanvarmı jeofizikmuhendisliği foxanahaber depremistanbul</t>
  </si>
  <si>
    <t>jeofizikmühendisliği jeofizikmuehendisliği</t>
  </si>
  <si>
    <t>jeofizikmühendisliği deprem aklımızdancıkmasın jeofizikmuehendisliği jeofizik aklımızdançıkmasın depremöldürmez aklimizdancikmasin sesimiduyanvarmı depremistanbul</t>
  </si>
  <si>
    <t>jeofizikmühendisliği deprem aklımızdancıkmasın aklimizdancikmasin aklımızdançıkmasın jeofizikmuehendisliği sismoloji jeofizikmuhendisligi jeofizikmuhendisliği mikrobölgeleme</t>
  </si>
  <si>
    <t>jeofizik aklımızdancıkmasın jeofizikmuehendisliği jeofizikmühendisliği deprem</t>
  </si>
  <si>
    <t>Top Words in Tweet by Count</t>
  </si>
  <si>
    <t>ekrem_imamoglu hiçbir şeyin deprem gibi önemli bir konunun önüne geçmesini</t>
  </si>
  <si>
    <t>tc_istanbul deprem toplantısına davet hakkında basın açıklaması</t>
  </si>
  <si>
    <t>ne birtutamtwitt deprem fırtına sel son 20 yıldır istanbul'un başına</t>
  </si>
  <si>
    <t>toplantıya bu deprem hetenketenabi efendim birinci çağrıldım ama ikinci çağrılmadım</t>
  </si>
  <si>
    <t>de nazimdikbas sadece evinizde apartmanınızda değil fakültenizde iş yerinizde çatlakların</t>
  </si>
  <si>
    <t>lulideftt benim deee yatağım titredi gibi hissettim ama olmamış deprem</t>
  </si>
  <si>
    <t>nihatsirdar 20 yıldır toplanan 66 milyar tl deprem vergisinin nerede</t>
  </si>
  <si>
    <t>enveryan 2 chp'nin bir yalanı daha çürüdü deprem gözleme istasyonu</t>
  </si>
  <si>
    <t>anlgzlcan demarkesports siz deprem görmemişiniz derlerse napcan</t>
  </si>
  <si>
    <t>esra_rengiz76 videoyu izledim ayni deprem burada oldugunda direk krişinde montelenmis</t>
  </si>
  <si>
    <t>hetenketenabi ile toplantıya bu deprem devlet terbiyesinden nasibi olmayan bir</t>
  </si>
  <si>
    <t>cosarf ekrem imamoğlu bildiğin yalan makinası ve sorumluluğunu yerine getirmeyen</t>
  </si>
  <si>
    <t>candundaradasi ağaoğlu 1970'lerde istanbul anadolu yakasındaki yapıların büyük kısmına inşaat</t>
  </si>
  <si>
    <t>ilhanidris ali ağaoğlu'ndan tüyler ürperten itiraflar kumları marmara denizi nden</t>
  </si>
  <si>
    <t>chile de 6 8 şiddetinde deprem 29 09 2019</t>
  </si>
  <si>
    <t>deprem ccanannnnnn istanbul için günaydın ve istanbullular gerçeğinin önüne yaratılmak</t>
  </si>
  <si>
    <t>deprem ccanannnnnn için istanbul tek konu bugün ne yaptınız olsun</t>
  </si>
  <si>
    <t>ccanannnnnn günaydın istanbul ve istanbullular deprem gerçeğinin önüne yaratılmak istenen</t>
  </si>
  <si>
    <t>suriyeliler daha 66milyarliranerede yedi para yetmiyor biraz destek verin için</t>
  </si>
  <si>
    <t>suriyeliler daha bagcbir 66milyarliranerede yedi para yetmiyor biraz destek verin</t>
  </si>
  <si>
    <t>avalia_yeni_hsp günaydın 66 milyar deprem vergisi aldık bununla duble yol</t>
  </si>
  <si>
    <t>foxhaber prof dr nacigörür 1999 dan sonra 7 büyüklüğünde bir</t>
  </si>
  <si>
    <t>prof dr naci görür demokrasi meydanı na çıktı deprem gerçeği</t>
  </si>
  <si>
    <t>foxhaber kucukkayaısmail ismail bey konuğunuz deprem konusunu ne anlattı ve</t>
  </si>
  <si>
    <t>septicfield dün gece rüyamda ikisi birden aynı aileye çocuk oluyodu</t>
  </si>
  <si>
    <t>dusunduren_deli zavallıekrem yoğun programı arasında hdp li belediye başkanlarını ziyaret</t>
  </si>
  <si>
    <t>politikprofesor deprem toplantısına zavallıekrem bundan sonra böyle davet edilecek</t>
  </si>
  <si>
    <t>enveraysevera şöyle düşünün valilik cuma günü çocukları oluşa gönderdi o</t>
  </si>
  <si>
    <t>66milyarliranerede fbliumut34 nihatsirdar deprem için devletimizin çözümü hzlandrc yse acilen</t>
  </si>
  <si>
    <t>ekrem_imamoglu ramazanda günde 60 70 kere iftara giden adam bi</t>
  </si>
  <si>
    <t>deprem bir vzxky_849 20 yılda toplanan 66 milyar tl tutarındaki</t>
  </si>
  <si>
    <t>arkadaş sabah gözümü açıyorum aklıma gelen düşüncelere bak kadın cinayetleri</t>
  </si>
  <si>
    <t>kekce_emin topladığınız deprem vergileri ile duble yollar sağlık giderleri hastane</t>
  </si>
  <si>
    <t>üç gsm operatöründen deprem vb afet durumlarına karşı ortak hat</t>
  </si>
  <si>
    <t>nocontextdtweb deprem olmus</t>
  </si>
  <si>
    <t>kucukkayaısmail istanbul'un yarısında su yok çağrıldığı deprem konferansına gitmez ama</t>
  </si>
  <si>
    <t>bir nacigorur değerli arkadaşlar gelen yaygın soruya yine genel cevap</t>
  </si>
  <si>
    <t>aklingozu ulan senin deprem anında görmeyi o kadar çok isterdim</t>
  </si>
  <si>
    <t>bu ekrem_imamoglu haaaa işte sana yakışır sen dostlarının kardeşlerinin mutlu</t>
  </si>
  <si>
    <t>10 ononhareket deprem anında elinde çayla dışarı çıkmak hareket</t>
  </si>
  <si>
    <t>cinarlikubbeli hep beraber nasıl daha iyi olur diye düşünüp anlaşmamız</t>
  </si>
  <si>
    <t>ruhykokturk deprem paniği ve kargaşasıyla aynı güne denk gelince gözden</t>
  </si>
  <si>
    <t>taş insallah deprem olurda eğitim fakültesinde üstünde kalmaz amk</t>
  </si>
  <si>
    <t>serdaribrahimke ülkede deprem tehlikesi ekrem_imamoglu nun davet kompleksi kadar gündem</t>
  </si>
  <si>
    <t>fahoogerbeets istanbul'daki sevgili dostlar lütfen rahatlayın dünyada ocak ayından bu</t>
  </si>
  <si>
    <t>ilkkursungazete beylikdüzü'nde deprem toplanma alanına avm yapıldığı ve sahibinin ekrem</t>
  </si>
  <si>
    <t>imamoğlu tweet atmış devletin çağırdığı yere gideriz diyor deprem konferansına</t>
  </si>
  <si>
    <t>yok ramazanq3 metcihan erken mi peki srl basar deprem olur</t>
  </si>
  <si>
    <t>sevi3359 dostlar alışverişte görsün toplantısında çıkan sonucu bilen var mı</t>
  </si>
  <si>
    <t>bin kişinin tc_bildiskemal 66milyarliranerede eski para birimi ile 66 katrilyon</t>
  </si>
  <si>
    <t>haciykk ibb başkanı kayyum sonrası diyarbakır'a gidip hdp'li belediye başkanları</t>
  </si>
  <si>
    <t>ülkenin altını mı oydular oyuyorlar bu nedir hergün bir yerden</t>
  </si>
  <si>
    <t>garipliktalibi's account withheld turkey response legal demand learn more</t>
  </si>
  <si>
    <t>fatihportakal son zamanların en sorgulayıcı tabelası olmuş deprem için toplanan</t>
  </si>
  <si>
    <t>son zamanların en sorgulayıcı tabelası olmuş deprem için toplanan 66milyarliranerede</t>
  </si>
  <si>
    <t>arısoy başkan deprem gerçeğini hiç unutmadık zeytinburnu belediye başkanı ömer</t>
  </si>
  <si>
    <t>deprem sonrası iki kişiden biri gsm operatörünü değiştirme kararı aldı</t>
  </si>
  <si>
    <t>profesorfacia itibariyle türkiye için istanbul da 7 şiddetindeki bir depreme</t>
  </si>
  <si>
    <t>baristerkoglu cumhurbaşkanı na soru sormayı yazılı kurala bağladık binlerce canımızı</t>
  </si>
  <si>
    <t>mi kandilli_info ula deprem herkesi şair etmişsin artık korkudan mı</t>
  </si>
  <si>
    <t>hasanzkul11 ekrem imamoğlu hiçbir şeyin deprem gibi önemli bir konunun</t>
  </si>
  <si>
    <t>ile hetenketenabi devlet terbiyesinden nasibi olmayan bir kişi günlerdir kamuoyunu</t>
  </si>
  <si>
    <t>uyarısını demet bilge erkasap demetbilgeee bianetgündem'i yazdı deprem görmüyorlar kanser</t>
  </si>
  <si>
    <t>paleosismolog 30 yıldır diri faylar üzerinde fay kazıları yaptık deprem</t>
  </si>
  <si>
    <t>ahval_tr emre alkin inşaat deprem ve kaynaklar</t>
  </si>
  <si>
    <t>dask'ın hasar ödeyebilme kapasitesi 20 milyar tl dask deprem</t>
  </si>
  <si>
    <t>hasemierol deprem öldürmez ecelin gelmişse ölürsün çok geçmiş olsun rabbim</t>
  </si>
  <si>
    <t>geri celebi_kahraman deprem zamanı yasanın işlemesiyle elimizden alınan emeklilik hakkımızı</t>
  </si>
  <si>
    <t>washatti depremle ilgili 'bu sistem dünyaya örnektir' diyen saray'ın iki</t>
  </si>
  <si>
    <t>teke tek deprem özel 26 eylül 2019 5 8 büyük</t>
  </si>
  <si>
    <t>navyangel07 kentsel dönüşüm avcılar bağcılar gibi yapılması gereken yerlere yapılmadı</t>
  </si>
  <si>
    <t>deprem için ccanannnnnn tek konu bugün ne yaptınız olsun istanbul</t>
  </si>
  <si>
    <t>colakrengin akp kentseldönüşüm yaptı ya demeyin çünkü onlar rant için</t>
  </si>
  <si>
    <t>deprem için bir izzetdas aklımızdançıkmasın diyen insanoğlu öyle hakikat var</t>
  </si>
  <si>
    <t>gokhanozbek 20 yıldır deprem vergisi adı altında toplanan 66milyarliranerede diye</t>
  </si>
  <si>
    <t>58_yigidom_58 istanbul'u 5 8 şiddeti ile sallayan deprem yalancı imamımoğlunda</t>
  </si>
  <si>
    <t>onuncukoydegsli mstselanik hdp'li belediye baskanini ziyaret etmeye vakit bulan ama</t>
  </si>
  <si>
    <t>bir cyaltirak deprem gerçeğini tam olarak anlamaya çalışan herhangi gruba</t>
  </si>
  <si>
    <t>bir deprem gerçeğini tam olarak anlamaya çalışan herhangi gruba eklemlenmeden</t>
  </si>
  <si>
    <t>bunduqdari 20 yıldır 7 5 ölçekli deprem bekleyen istanbul'a müteahhiti</t>
  </si>
  <si>
    <t>diyorlar için yasemn4203 avalia_yeni_hsp duble yola para vermiyoruz peki deprem</t>
  </si>
  <si>
    <t>propiyonat fatihportakal kimeinanayım 26 eylül 2019'da gerçekleşen deprem sonrası okulumuz</t>
  </si>
  <si>
    <t>için twitbakani istanbul 17 yıldır iktidar olan gurup ne yapmış</t>
  </si>
  <si>
    <t>hzlandrc 66milyarliranerede yse acilen vatandaşlarımıza ibraz edilmelidir marmara denizini 7</t>
  </si>
  <si>
    <t>deprem var gelmeyin parissaintgermain</t>
  </si>
  <si>
    <t>fikriakyuz99 celal şengör 162 imam hatip inşa ederken 9 fen</t>
  </si>
  <si>
    <t>deprem bir hetenketenabi ile toplantıya bu fuatugur keşke fuat oktay</t>
  </si>
  <si>
    <t>66 milyar deprem avalia_yeni_hsp günaydın vergisi aldık bununla duble yol</t>
  </si>
  <si>
    <t>tivityali1 deprem vergisi için toplanan 66milyarliranerede çok basit çünkü çaldılar</t>
  </si>
  <si>
    <t>celal_hocaniz 162 imam hatip inşa ederken 9 fen lisesi yapan</t>
  </si>
  <si>
    <t>bitti ankahabera seçim işinize bakın işimize bakalım ortak masalar kuralım</t>
  </si>
  <si>
    <t>av_selimyavuz adamlar öyle şark kurnazı ki 17 25 yıllık yönetimlerinde</t>
  </si>
  <si>
    <t>geçen haftaki depremden sonra ilk ve orta okula giden kuzenlerime</t>
  </si>
  <si>
    <t>muratsarica_ olası istanbul depremi için en hayati önlemi açıklıyorum deprem</t>
  </si>
  <si>
    <t>deprem mikdatca imza ve lütfen kampanya seferberliği ilan edilsin nihatsirdar</t>
  </si>
  <si>
    <t>deprem toplanma alanları karış birgun_gazetesi ne durumda istanbul'u gezdik ibrhmvarli</t>
  </si>
  <si>
    <t>ntv istanbul'da 2 günde 16 bin kişi evine deprem sigortası</t>
  </si>
  <si>
    <t>ve sevkiyilmaz en büyük deprem afet olan esrar alkol kumar</t>
  </si>
  <si>
    <t>depremin ardından istanbul valiliği ile imamoğlu arasında davet polemiği haber</t>
  </si>
  <si>
    <t>berceste77 istanbul bir camii ise vali imam belediye başkanı müezzin'dir</t>
  </si>
  <si>
    <t>ertan_aksoy merkezi hükümetin varlık fonu bütçesinden batık bir müteahhitin projesine</t>
  </si>
  <si>
    <t>1 degerli musterimiz kesintisiz ve daha guvenli iletisim icin yapilan</t>
  </si>
  <si>
    <t>deprem icin toplanan 66 milyar nerede hukumet bunada cevap vermeli</t>
  </si>
  <si>
    <t>06melihgokcek bir belediye başkanı düşünün sırf iktidari suçlamak için deprem</t>
  </si>
  <si>
    <t>deprem cansinn1907 alaska'da meydana gelen 7 1 şiddetindeki ve öğrencilerin</t>
  </si>
  <si>
    <t>birgun_gazetesi deprem toplantısına çağrılmadım</t>
  </si>
  <si>
    <t>bir muhammetyzcm deprem anında serhoşun hali bu memleketin serhoşu bile</t>
  </si>
  <si>
    <t>vazifemizdir drsezai ezan sesi duyulunca camiye gidilir hastanede mavi kod</t>
  </si>
  <si>
    <t>yelizzkoray 20 yıl önce binlerce insanını depremde kaybetmiş deprem vergisi</t>
  </si>
  <si>
    <t>zaytungtv deprem sonrası afet toplanma merkezlerine hücum eden istanbullular piyasalara</t>
  </si>
  <si>
    <t>fatmaatakk gelme deprem olacak d</t>
  </si>
  <si>
    <t>vapurfilozofu istanbuldaki depremler öncü olabilir büyük deprem gelince iletişim tamamen</t>
  </si>
  <si>
    <t>deprem 220 bin konutun boş olduğu istanbul'da onbinlerce insan akşam</t>
  </si>
  <si>
    <t>deprem nesrinnas 99 depreminden ders alman gerekir değil mi nerede</t>
  </si>
  <si>
    <t>istanbul adilserdars askeri alanları dışına çıkartmanın en acı sonucu deprem</t>
  </si>
  <si>
    <t>deprem av_selimyavuz adamlar öyle şark kurnazı ki 17 25 yıllık</t>
  </si>
  <si>
    <t>orhan bursalı deprem afet sistemimizi dünya gıpta ile izliyor peki</t>
  </si>
  <si>
    <t>dalierzincanli nihat hatipoğlu hocanın deprem afetinin musibetlerinden allah cc sığınılan</t>
  </si>
  <si>
    <t>deprem toplanan 66milyarliranerede gokhanozbek 20 yıldır vergisi adı altında diye</t>
  </si>
  <si>
    <t>istshd depremistanbul deprem istanbul depremi kapıda hasarlı evlerde oturanlar derhal</t>
  </si>
  <si>
    <t>themarginale özetle cumhurbaşkanı yardımcısı bakanlar vali ordu komutanı cumhuriyet başsavcısı</t>
  </si>
  <si>
    <t>bakan soylu açık söyleyeyim ekrem bey'i ben davet etmedim istanbul'da</t>
  </si>
  <si>
    <t>bencedelale 30eylüldünyainsanlıkgünü aklınagelseydim marmara'da büyük deprem kapıda haydi siyaseti bir</t>
  </si>
  <si>
    <t>sonra ne dedi deprem için toplanan paraları yol yaptık</t>
  </si>
  <si>
    <t>deprem farukkose52 vatandaşa çantası hazırlamalarını öneren yetkililer 2 hususa cevap</t>
  </si>
  <si>
    <t>ne nrdncnbl çok haklısınız sn kucukkayaısmail yetkililerin de bizlerin aklımızdançıkmasın</t>
  </si>
  <si>
    <t>ne kucukkayaısmail olur nrdncnbl çok haklısınız sn yetkililerin de bizlerin</t>
  </si>
  <si>
    <t>sevimlicerenli şili de deprem olmuş 6 8 şiddetinde verilen tepki</t>
  </si>
  <si>
    <t>menşınlarda bizim gibi milletler misal mexico bu kadar da rahat</t>
  </si>
  <si>
    <t>handanbora5 deprem öldürmez ne zamanki bilimsel gözlemle coğrafyanın analizini yapıp</t>
  </si>
  <si>
    <t>ıritelady derinanaıiz yigitbulutt ne çağrılması dostum koordinasyon kurulunda olan herkesin</t>
  </si>
  <si>
    <t>tamam yoklama kaçakları bu kez deprem korkusu mazeretiniz var kafanızı</t>
  </si>
  <si>
    <t>ee bugün deprem de olmadı ama ben arama yapamıyorum turktelekom</t>
  </si>
  <si>
    <t>lisesi avicenna_razi ünlü filozof son boh bükücü bu kadar çok</t>
  </si>
  <si>
    <t>guclumete istanbul un en büyük devlet hastanelerinden biri olan bakırköy</t>
  </si>
  <si>
    <t>mehmet_kukus bugün allah için ne yaptın sorusunun karşısına doğayı getiriyor</t>
  </si>
  <si>
    <t>bir imam deprem zekibahce b k yiyen büyük düşünür şöyle</t>
  </si>
  <si>
    <t>deprem 66milyarliranerede para tl için nihatsirdar 20 yıldır toplanan 66</t>
  </si>
  <si>
    <t>bu sıra çok deprem oluyor bence gelmeyin siz 3 puandan</t>
  </si>
  <si>
    <t>mugurdemir hiiççç deprem için toplanan paraları bile yemişler zerre utanmadan</t>
  </si>
  <si>
    <t>ajansdreklam eylülün son günü pazartesi mutlu haftalar aklımızdançıkmasın deprem paraları</t>
  </si>
  <si>
    <t>arada başka hissedilir deprem olmazsa 1 yıl sonra kaçının poliçesini</t>
  </si>
  <si>
    <t>deprem istanbul elelechp başta olmak suretiyle toplanma alanları vergileri gibi</t>
  </si>
  <si>
    <t>kadar alıştığın esir vazgeçebildiğin özgürsün al</t>
  </si>
  <si>
    <t>aydemirbulent 99 depreminde ecevit deprem için toplanan paralarla memur maaşlarını</t>
  </si>
  <si>
    <t>ozcanamabasdag1 iranda bir depremden sonra iranlı din alimi kazım sıddık</t>
  </si>
  <si>
    <t>deprem ccanannnnnn için istanbul orhanbursalı yazım palavraları boşa çıkarmaya devam</t>
  </si>
  <si>
    <t>yazım palavraları boşa çıkarmaya devam deprem afet sistemimizi dünya gıpta</t>
  </si>
  <si>
    <t>deprem 20 büyük bir avalia_yeni_hsp 66 milyar vergisi aldık bununla</t>
  </si>
  <si>
    <t>ufukcoskunn 5 8 şiddetinde deprem olmuş ama ikinci gün ben</t>
  </si>
  <si>
    <t>sozcumuratoglu tamam anladık deprem vergileri bir güzel yenildi bitti ya</t>
  </si>
  <si>
    <t>toplanan deprem nihatsirdar 20 yıldır 66 milyar tl vergisinin nerede</t>
  </si>
  <si>
    <t>batuhancolak33 allah göstermesin deprem olsa tarihimizin en büyük yıkımıyla karşı</t>
  </si>
  <si>
    <t>20 avcilarbel yıl boşa harcandı gün kaybedecek vaktimiz yok deprem</t>
  </si>
  <si>
    <t>cidden psikolojim bu kadar bozuldu mu hissedebileceğim şekilde o saatlerde</t>
  </si>
  <si>
    <t>havarenamedya istanbul da olması beklenen büyük deprem ile ilgili önemli</t>
  </si>
  <si>
    <t>deprem sefa_said için toplanan 66 milyar tl'yi çarçur edersen yeri</t>
  </si>
  <si>
    <t>deprem ilerihaber silivri cezaevi'nin senaryosu yok günü koğuş kapıları 'sadece</t>
  </si>
  <si>
    <t>işin aslı ali ağaoğlu 1970'lerde istanbul anadolu yakasındaki yapıların büyük</t>
  </si>
  <si>
    <t>şu deprem olacaksa olsun amk sürekli artçılarla yaşamaktan yoruldum</t>
  </si>
  <si>
    <t>haberturktv hulyahokenek deprem sevilmez mi de deseydin</t>
  </si>
  <si>
    <t>deprem ne istanbul 5 8 lik depremden hangi dersleri çıkardı</t>
  </si>
  <si>
    <t>daesy55676957 adi üstünde deprem bahane cukka sahane olmus diyor eleman</t>
  </si>
  <si>
    <t>solhaberportali deprem böyle bekleniyor burası bir kyk yurdu</t>
  </si>
  <si>
    <t>aydemirbulent gurkanhacir 99 depreminden buyana 20 yıl geçti ama hala</t>
  </si>
  <si>
    <t>deprem üstüne mı videoları salgın videosu seyredip de nükleer saldırı</t>
  </si>
  <si>
    <t>politic_tr geçen hafta ıstanbul'daki deprem beklenen büyük depremin fay hattında</t>
  </si>
  <si>
    <t>deprem siz devleti yardımlarıyla memur maaşı ödeyen ecevit dönemiyle karıştırıyorsunuz</t>
  </si>
  <si>
    <t>deprem eylül para tl 66 bin kişinin kucukkayaısmail günaydın türkiyem</t>
  </si>
  <si>
    <t>enveryucel istanbul da deprem olmuş herkese geçmiş olsun okullarımız güven</t>
  </si>
  <si>
    <t>olan deprem olmuş insanlar korku içinde bişey yapmasını beklediğimiz adam</t>
  </si>
  <si>
    <t>sn başkanımız _mhpistanbul_ genel başkan yardımcımız ifarukaksu il birolgurmhp ve</t>
  </si>
  <si>
    <t>gurkaynakgonenc dünya üzerinde idarecilik yapması daha kolay pek az memleket</t>
  </si>
  <si>
    <t>bi sla_ecem_ ___arada silkelenmemiz gerekiyor sanırım __insan olduğumuzu hatırlamamız için</t>
  </si>
  <si>
    <t>deprem fatihportakal son zamanların en sorgulayıcı tabelası olmuş için toplanan</t>
  </si>
  <si>
    <t>heterodoks afad ın söylediği 2000 adet deprem acil toplanma alanından</t>
  </si>
  <si>
    <t>muhammedbzkir afad deprem toplantısı yapıyor istanbul için o esnada ibb</t>
  </si>
  <si>
    <t>milyon hzlandrc 66milyarliranerede yse acilen vatandaşlarımıza ibraz edilmelidir marmara denizini</t>
  </si>
  <si>
    <t>nesrinnas 99 depreminden ders alman gerekir değil mi nerede 5</t>
  </si>
  <si>
    <t>deprem için devlet tam hazır 99 depreminden sonra oluşacak deki</t>
  </si>
  <si>
    <t>melihaokur2 fuat oktay atanmış cumhurbaşkanı yardımcısı siyaset yapıyor deprem ile</t>
  </si>
  <si>
    <t>deprem allah ne haarp projesi olsun bir bu diyor ve</t>
  </si>
  <si>
    <t>osmanozturk28 depremden değil bilgisizlikten kork deprem güvenliği ve bilinci hep</t>
  </si>
  <si>
    <t>cyaltirak buyuk deprem beklıyormusunuz</t>
  </si>
  <si>
    <t>ibrahimozdabak sana dün bir tepeden baktım aziz istanbul</t>
  </si>
  <si>
    <t>bir hetenketenabi 3 deprem gibi 'hayati' durum söz konusu iken</t>
  </si>
  <si>
    <t>farukkose52 vatandaşa deprem çantası hazırlamalarını öneren yetkililer 2 hususa cevap</t>
  </si>
  <si>
    <t>enveryan chp'li ibb başkanı deprem toplantısına çağrılmadım diyerek halkın aklıyla</t>
  </si>
  <si>
    <t>debuffer1 belediye başkanı olduğu şehirde deprem olmuş milyonlarca insanın hayatı</t>
  </si>
  <si>
    <t>bekliyor banuguven istanbul maalesef kaçınılmaz şekilde büyük depremi aslında 20</t>
  </si>
  <si>
    <t>bilaltas9 olum adam bilmiyodur belki kuralları hdhdhd haber gibi bi</t>
  </si>
  <si>
    <t>3 kamu bankası konut kredisi çekenlere ekstra faiz indirimi yapacakmış</t>
  </si>
  <si>
    <t>bir nevermore26 büyük deprem olmuş bunların derdi ekrem nereye oturtalım</t>
  </si>
  <si>
    <t>fatihportakal depreme dayanıklı sarayımız var deprem prestijimizi bozamazz</t>
  </si>
  <si>
    <t>99 depreminde deprem fonunda 1 çıkmıştı ecevit fondaki paraları imf'ye</t>
  </si>
  <si>
    <t>rustembatum istanbul dünyadaki pek çok ülkeden daha büyük bir şehir</t>
  </si>
  <si>
    <t>ve rapor2 metrobüs metro'ya yürüme mesafesinde doğa ile iç içe</t>
  </si>
  <si>
    <t>ibb_kulishaber vatandaş 20 yıldır deprem vergisi adı altında toplanan 66milyarliranerede</t>
  </si>
  <si>
    <t>vatandaş 20 yıldır deprem vergisi adı altında toplanan 66milyarliranerede diye</t>
  </si>
  <si>
    <t>gazeteci olarak siz araştırmadan etmeden eline karot makinesi alan herkesi</t>
  </si>
  <si>
    <t>ortada yanlış bilgilendirme yok olan şey kentsel dönüşüm projesi adı</t>
  </si>
  <si>
    <t>deprem için ccanannnnnn istanbul ve tek konu bugün ne yaptınız</t>
  </si>
  <si>
    <t>marmara da ki deprem korkuttu depremtr</t>
  </si>
  <si>
    <t>btl60 artık sürekli sallanıyormuş gibi hissediyorum en kötüsü de gercekten</t>
  </si>
  <si>
    <t>avukatbahatttin kıskanılan örnek olacak sistemde 28 okul deprem hasarindan açılmıyor</t>
  </si>
  <si>
    <t>sevgili turktelekom deprem günü ve hatta sonraki 2 gün daha</t>
  </si>
  <si>
    <t>zaytungtv ufukuras kışın deprem olursa nerelere sığınacağını düşünüyorsun</t>
  </si>
  <si>
    <t>deprem toplanan ve 66 milyar profesorfacia 1999 yılından beri milyarlarca</t>
  </si>
  <si>
    <t>mikdatca imza ve lütfen kampanya deprem seferberliği ilan edilsin</t>
  </si>
  <si>
    <t>deprem için toplanan 66milyarnerede zorunlu vergisi diye vatandaşın cebinden zorla</t>
  </si>
  <si>
    <t>5 deprem icin toplanan 66milyarliranerede 1 milyariyla agaoglu kurtarildi kaldi</t>
  </si>
  <si>
    <t>paragündem abi şaka gibi açıklamalar yapıyorsunuz telefonlar yoğunsa whatsapp kullanılsın</t>
  </si>
  <si>
    <t>sonra hasanda33511670 deprem vergileri nereye gitti sorusunun cevabını 2011 de</t>
  </si>
  <si>
    <t>ccanannnnnn barbarosansalfn deprem de toplanma yerini dert etmeyin sayın imamoğlu</t>
  </si>
  <si>
    <t>bazlı su değil deprem boya</t>
  </si>
  <si>
    <t>insan öldürür aklımızdançıkmasın deprem öldürmez ihmal rant sağlam olamayan yapı</t>
  </si>
  <si>
    <t>fahoogerbeets lütfen deprem istanbul'daki sevgili dostlar rahatlayın dünyada ocak ayından</t>
  </si>
  <si>
    <t>dw_turkce eğer marmara'nın altındaki tüm fay sistemi harekete geçer ve</t>
  </si>
  <si>
    <t>mywayturkey 17 ağustos depremi'nden sonra 'deprem vergisi' adı altında toplanan</t>
  </si>
  <si>
    <t>deprem toplanan 66milyarliranerede fatihportakal son zamanların en sorgulayıcı tabelası olmuş</t>
  </si>
  <si>
    <t>yine uykusuz yarim yamalk bir gece kalp atisini bile deprem</t>
  </si>
  <si>
    <t>slymnoz türkiye acilen deniz hastaneleri kurmalı istanbul'da yaşanan deprem depreme</t>
  </si>
  <si>
    <t>bu 30 metre derinlikteki yapı 1999 da gölcük de yüzeydeydi</t>
  </si>
  <si>
    <t>metinuca binlerce dansöz onbinlerce deprem toplanma alanı var mış</t>
  </si>
  <si>
    <t>fuatugur keşke fuat oktay deprem toplantısında bir sonraki toplantı için</t>
  </si>
  <si>
    <t>sadecezencefil 50yıllık apartmanlarda rüzgarla sallanan binalarda oturan garibanla tüm deprem</t>
  </si>
  <si>
    <t>trabzon_leeei sinemums sadece birkaç ay'da yapılanlar parası bizden çıkan binlerce</t>
  </si>
  <si>
    <t>nihanaksakalli uzman görüşüne ihtiyacımız var ileri derecede korozyon raporu olan</t>
  </si>
  <si>
    <t>66milyarliranerede hzlandrc yse acilen vatandaşlarımıza ibraz edilmelidir marmara denizini 7</t>
  </si>
  <si>
    <t>istanbul ccanannnnnn günaydın ve istanbullular deprem gerçeğinin önüne yaratılmak istenen</t>
  </si>
  <si>
    <t>ccanannnnnn başkan biz deprem vergisi ile özel iletişim vergisini sormaya</t>
  </si>
  <si>
    <t>66milyarliranerede en bin kişinin tc_bildiskemal eski para birimi ile 66</t>
  </si>
  <si>
    <t>uzunabdurrahman olayda olduğu gibi deprem meselesinde de devlete çakmak için</t>
  </si>
  <si>
    <t>ismail bey insanların deprem de ve sonrasında yapılacaklar konusunda bilgilenmesi</t>
  </si>
  <si>
    <t>mfatihkutan eğimli bir arazi üstüne kurulu binalarımızın aşağısında inşa edilen</t>
  </si>
  <si>
    <t>deprem ara asel1983b ile uyandık gün içinde olmaya da devam</t>
  </si>
  <si>
    <t>ajanstarafsiz 17 ağustos depremi'nden sonra 'deprem vergisi' adı altında toplanan</t>
  </si>
  <si>
    <t>17 ağustos depremi'nden sonra 'deprem vergisi' adı altında toplanan 66</t>
  </si>
  <si>
    <t>milenyumkahin biz evleri geçtik kontrol yapilan okulların bile 25 hasarlı</t>
  </si>
  <si>
    <t>son sazan avcısı deprem</t>
  </si>
  <si>
    <t>20 yıldır toplanan deprem diye nihatsirdar 66 milyar tl vergisinin</t>
  </si>
  <si>
    <t>senesinde gerilim___ 1918 canakkale'de yari ac dusmani tarihe gomen nesilden</t>
  </si>
  <si>
    <t>imamoğlu kukuli_53 mala bak kaç gündür deprem oluyor ekrem nerede</t>
  </si>
  <si>
    <t>istanbulbld ibb başkanı ise davet olması veya olmaması gerekmez orada</t>
  </si>
  <si>
    <t>gazetesozcu deprem sonrası talep yağıyor vatandaş evini sigortalatmanın peşine düştü</t>
  </si>
  <si>
    <t>deprem için toplanan ve fatihportakal son zamanların en sorgulayıcı tabelası</t>
  </si>
  <si>
    <t>shiftdeletenet cumhurbaşkanı yardımcısı deprem için konuştu</t>
  </si>
  <si>
    <t>adilserdars askeri alanları istanbul dışına çıkartmanın en acı sonucu deprem</t>
  </si>
  <si>
    <t>hetenketenabi 3 sınıf diziler mi daha çok kazandırıyor iktidara yaranmaya</t>
  </si>
  <si>
    <t>tilfiningargeta günaydın deprem vergilerimiz</t>
  </si>
  <si>
    <t>patikagazete silivri hapishane sinde deprem günü kapılar adalet bakanı nın</t>
  </si>
  <si>
    <t>eytserap kucukkayaısmail 1999da iki deprem bi arada emeklilikteyașatakılanlar bir gecede</t>
  </si>
  <si>
    <t>gerçekten de öyle deprem konusunda en vurdumduymaz şehir gaziantep desem</t>
  </si>
  <si>
    <t>bizim okulun catlaklari deprem uyariyor necip turk milleti uyuyor</t>
  </si>
  <si>
    <t>madem ben bu şehrin başkanıyım istediğim yerde otururum diyorsun de</t>
  </si>
  <si>
    <t>ekrem_imamoglu deprem şehrimizin ülkemizin milli sorunudur bu tarihe kadar kaybettiğimiz</t>
  </si>
  <si>
    <t>bilgisi olanın yetkisi türkiye de yok slaven biliç aklındançıkarma ekonomi</t>
  </si>
  <si>
    <t>deprem ve toplantıya bu sevkiyilmaz en büyük afet olan esrar</t>
  </si>
  <si>
    <t>ve trthaber merdiven asansörleri kesinlikle kullanmayın enerji hatlarından ağaçlardan duvar</t>
  </si>
  <si>
    <t>ahmethc aslında cevap deprem olmuş panik daha dahası bekleniyor tepe</t>
  </si>
  <si>
    <t>insanlar deprem konusunda güvensiz</t>
  </si>
  <si>
    <t>senanurkutay depremistanbul beyoğlu dilnihatözyeğinanadolulisesi deprem</t>
  </si>
  <si>
    <t>fatihportakal van daki deprem binaları babayın parası ile mi yapıldı</t>
  </si>
  <si>
    <t>ditrianumtr 30 eylül 2019 06 05 potansiyel deprem öncesi atmosferik</t>
  </si>
  <si>
    <t>yenisafakwriter bizi hiçbir deprem yıkamadı siyasî zihnî ve manevî depremlerin</t>
  </si>
  <si>
    <t>en yenisafakyazari deprem gibi temel ülke meselesi üzerinden 2'ye bölünen</t>
  </si>
  <si>
    <t>birşeye dikkat ettiniz mi istanbul'da deprem esnasında ve sonrasında herkes</t>
  </si>
  <si>
    <t>orta_dogulu birşeye dikkat ettiniz mi istanbul'da deprem esnasında ve sonrasında</t>
  </si>
  <si>
    <t>deprem sonrası istanbul'da yaşanan 5 8 büyüklüğündeki vatandaşlar dairelerine sigorta</t>
  </si>
  <si>
    <t>deprem vergisi fatihportakal ulan sen sülalesi ne geniş adamsın yalanıyla</t>
  </si>
  <si>
    <t>uzmanlar neden istanbul'da büyük bir deprem bekliyor ekşi şeyler</t>
  </si>
  <si>
    <t>deprem bir cahil hetenketenabi ile toplantıya bu eminpazarci bunlar hem</t>
  </si>
  <si>
    <t>fbliumut34 nihatsirdar deprem için devletimizin çözümü 66milyarliranerede</t>
  </si>
  <si>
    <t>t24comtr kat basi mailyet 250 tl iken butceyi sarsiyor diye</t>
  </si>
  <si>
    <t>hem diyor mikailkarli ensonhaber tutarsızlık diz boyu ki mesele deprem</t>
  </si>
  <si>
    <t>deprem kuşağında yer alan ülkemiz için en önemli sigorta türlerinden</t>
  </si>
  <si>
    <t>nacigorur bir hasar bina ve deprem binadır yoksa görmeyen değil</t>
  </si>
  <si>
    <t>semseddinbektas deprem karşısında insanlar iki kısma ayrıldı birincisi ilahi kudreti</t>
  </si>
  <si>
    <t>20 mkasirinbab yıldır konuşuluyor büyük deprem ama şey göstermelik yine</t>
  </si>
  <si>
    <t>şili 6 8 şiddetinde deprem sonuna kadar izleyin</t>
  </si>
  <si>
    <t>ghostman1903 şili 6 8 şiddetinde deprem sonuna kadar izleyin</t>
  </si>
  <si>
    <t>deprem caglarcilara bu hoca ne mezunu aydınlık düşüncesi yok zamanına</t>
  </si>
  <si>
    <t>hquzel_ zina yayılınca depremler çoğalır deylemi günahlar açıktan işlenmeye başlanınca</t>
  </si>
  <si>
    <t>orhanbursalı yazım palavraları boşa çıkarmaya devam deprem afet sistemimizi dünya</t>
  </si>
  <si>
    <t>bir zekibahce b k yiyen büyük düşünür şöyle demiş 162</t>
  </si>
  <si>
    <t>sefa_said deprem için toplanan 66 milyar tl'yi çarçur edersen yeri</t>
  </si>
  <si>
    <t>2 yüzde zorunlu deprem sigortasında da sigorta bedelinin si kadar</t>
  </si>
  <si>
    <t>sahtursigorta zorunlu deprem sigortası sadece konutta binada depremin meydana getirdiği</t>
  </si>
  <si>
    <t>kucukkayaısmail veee istanbul deprem gerçeği aklımızdançıkmasın</t>
  </si>
  <si>
    <t>deprem 20 yıldır toplanan diye için istanbul büyük bir gokhanozbek</t>
  </si>
  <si>
    <t>biri çok korkuyorum ikitane çocuğum var 6 8 deprem için</t>
  </si>
  <si>
    <t>deprem 66milyarliranerede para için en toplanan bin kişinin deri_nnnn1903 ibb</t>
  </si>
  <si>
    <t>ilhancihaner aşağıdaki itiraflarla hukuki ahlaki bilimsel hatta sınıfsal olarak hesaplaşmayan</t>
  </si>
  <si>
    <t>bir narikbag arkadaşlar deprem anında kaçacak yer bulamazsanız bence en</t>
  </si>
  <si>
    <t>turgev kurumumuzla ilgili sosyal medyada ünalan mahallesi deprem toplanma alanı</t>
  </si>
  <si>
    <t>navyangel07 bu halk gözünü şimdi açmazsa o göz bir açılmamak</t>
  </si>
  <si>
    <t>deprem 5 hsnbozkurt bu bina 8 de böyle sallanıyorsa bırakın</t>
  </si>
  <si>
    <t>deprem seferberliği bu ülkeye şart</t>
  </si>
  <si>
    <t>diyarbakır'da korkutan deprem halktvcomtr aracılığıyla</t>
  </si>
  <si>
    <t>esenler deprem parkının oradaki otobüs durağına beyazıt hattı kurulsa hiç</t>
  </si>
  <si>
    <t>20 deprem mkasirinbab yıldır konuşuluyor büyük ama şey göstermelik yine</t>
  </si>
  <si>
    <t>dış borcu inek mi içti deprem için toplanan 66milyarliranerede sorusu</t>
  </si>
  <si>
    <t>daha necatiozkan imamoğlu açıklıyor susuyorsam deprem gündemini değiştirmek istemediğim için</t>
  </si>
  <si>
    <t>eyt_haktir emeklilikteyaşatakılanlar deprem öldürmeden emekli edinde bari gözümüz açık gitmeyelim</t>
  </si>
  <si>
    <t>deprem adnanturfan kucukkayaısmail 20 yildir vergisi topladilar nereye harcadiklari bilinmezken</t>
  </si>
  <si>
    <t>deprem toplanan 66milyarliranerede 20 yıldır diye 66 en bin kişinin</t>
  </si>
  <si>
    <t>deprem gerçeği ortadayken ekrem imamoğlu istanbul belediye başkanı iken toplantıya</t>
  </si>
  <si>
    <t>ozer_v deprem toplanma alanı yorumsuz</t>
  </si>
  <si>
    <t>guclumete kafaradyo radyoland fizy deprem anı ve sonrasın da yaşayacağımız</t>
  </si>
  <si>
    <t>okyanuso0_ istanbul da 5 8 lik deprem olmuş istanbullu panikte</t>
  </si>
  <si>
    <t>trigerosman ülkede deprem tehlikesi ekrem bey davet kompleksi kadar gündem</t>
  </si>
  <si>
    <t>istanbul bilim insanlarına göre u sallayan iki deprem büyük depremin</t>
  </si>
  <si>
    <t>deprem üzerinden siyaset ahaber neden yapıyorlar mhptbmmgrubu mhp genel başkan</t>
  </si>
  <si>
    <t>cumhuriyetgzt izmir'i bok götürüyor bu hamlet züppe kılıklı zırtoyla sırıtarak</t>
  </si>
  <si>
    <t>sssbbl777 deprem vergilerimize ne olmuştu hatırlatma</t>
  </si>
  <si>
    <t>ahaber neden deprem üzerinden siyaset yapıyorlar</t>
  </si>
  <si>
    <t>oznur1976oznur deniz_zeyrek yazdıklarımdan sadece bunu mu çıkardınız seçilmiş fakat yok</t>
  </si>
  <si>
    <t>avcisirvan geçmiş olsun istanbul galiba beklenen büyük deprem geliyor</t>
  </si>
  <si>
    <t>deprem için vergilerimizden alınterimizden toplanan 66milyarnerede</t>
  </si>
  <si>
    <t>adaletinsafti istanbul afet bölgesi ilan edilsin ali ağaoğlu 1970'li yıllarda</t>
  </si>
  <si>
    <t>deprem korkusu kaynaklı sermaye transferi nin iktisat literatüründe bir karşılığı</t>
  </si>
  <si>
    <t>deprem hkocabas olmuş millet sizden polemik değil tedbir ve hizmet</t>
  </si>
  <si>
    <t>deprem olmuş millet sizden polemik değil tedbir ve hizmet bekliyor</t>
  </si>
  <si>
    <t>deprem istanbul için kucukkayaısmail veee gerçeği aklımızdançıkmasın ccanannnnnn tek konu</t>
  </si>
  <si>
    <t>nuranbarnx şevval bugün vapura binerken kaptana deprem olursa biz ne</t>
  </si>
  <si>
    <t>20 yıldır toplanan 66 deprem diye 66milyarliranerede bin kişinin nihatsirdar</t>
  </si>
  <si>
    <t>sait__sahin başta istanbul olmak üzere bütün türkiye'ye geçmiş olsun allah</t>
  </si>
  <si>
    <t>deprem bütün ama imamoğlu şow errufai istanbulda oldu türkiyede gsm</t>
  </si>
  <si>
    <t>erenali_ istanbul'da sel deprem olunca ekrem imamoğlu temsili değil</t>
  </si>
  <si>
    <t>depremin ardından satışlar patladı fiyatı 4 kat arttı deprem istanbul</t>
  </si>
  <si>
    <t>zetlorento yavruzombie istanbulbld ankarabbld mansuryavas06 ekrem_imamoglu cidebelediyesi adana_bld zeydankaralar01 secervaha</t>
  </si>
  <si>
    <t>iortaylifan afad ın söylediği 2000 adet deprem acil toplanma alanından</t>
  </si>
  <si>
    <t>emlakdergisi başkan arısoy deprem gerçeğini hiç unutmadık</t>
  </si>
  <si>
    <t>vzxky_849 20 yılda toplanan 66 milyar tl tutarındaki deprem vergileri</t>
  </si>
  <si>
    <t>sertelkemal kayyum atanan belediye başkanlarına destek icin davete bile gerek</t>
  </si>
  <si>
    <t>tc_istanbul deprem toplantısına davet hakkında basın açıklaması cosarf ekrem imamoğlu</t>
  </si>
  <si>
    <t>en deprem gibi temel ülke meselesi üzerinden 2'ye bölünen zor</t>
  </si>
  <si>
    <t>bu ebupadre valla abi ülke bizi deprem uzmanı insan hakları</t>
  </si>
  <si>
    <t>deprem güvenli av_selimyavuz adamlar öyle şark kurnazı ki 17 25</t>
  </si>
  <si>
    <t>enkazda kaldiysak hepimizin ilk yapmayi planladigi sey bagirmak olur degil</t>
  </si>
  <si>
    <t>7 şiddetinde ucucuyakup 99 depremi 4 olunca bir âlime soruyorlar</t>
  </si>
  <si>
    <t>deprem_özel şey kullanılabilir malzeme olacak kaosdosyası</t>
  </si>
  <si>
    <t>inonu_dogan istanbul deprem şokunu üzerinden atmamışken cumhurbaşkanı yardımcısının depremle ilgili</t>
  </si>
  <si>
    <t>kucukkayaısmail prof dr naci görür demokrasi meydanı na çıktı deprem</t>
  </si>
  <si>
    <t>muratgener ekrem imamoğlu seçimi kazandı ama yetkinliği tartışılıyor nedeni göreve</t>
  </si>
  <si>
    <t>demek mikdatca deprem seferberliği ek vergi ve şunu unutmayın hiç</t>
  </si>
  <si>
    <t>deprem bütün ama imamoğlu şow aysbltbulut istanbul da oluyor devletin</t>
  </si>
  <si>
    <t>kizilelma_ özelleştirmeler 2b arsalarının satışı defalarca çıkarılan bedelli askerlik kanunu</t>
  </si>
  <si>
    <t>fatihportakal 90 yıl yapılmayan hizmetlerin yatırımların paraları nerde portakal dünyada</t>
  </si>
  <si>
    <t>dayibey33 fatihportakal deprem paraları hazineye bütçeye aktarıldı</t>
  </si>
  <si>
    <t>hurriyet gecmiş olsun ama yoldaki namuslu vatandaşı almazsaniz taksinize böyle</t>
  </si>
  <si>
    <t>deprem yalan gazeteduvar imamoğlu olduğu andan 4 dakika sonra vali</t>
  </si>
  <si>
    <t>paraları nerede deprem profesorfacia ötv özelleştirme yol mu yaptınız hani</t>
  </si>
  <si>
    <t>deprem selcuk_selvii avcilarbel 20 yıldır tek bir hamle yapılmadı istanbul'un</t>
  </si>
  <si>
    <t>bir yenisafakwriter uyarı yorum deprem gibi kitlesel travmanın yaşandığı ortamda</t>
  </si>
  <si>
    <t>acil ihtiyaç mahmuree_chp şaka gibi afad'ın belirlediği deprem toplanma alanlarına</t>
  </si>
  <si>
    <t>pelinbatutr bir deprem bilimci</t>
  </si>
  <si>
    <t>cahil eminpazarci bunlar hem de zır utanmadan deprem toplantısına imamoğlu</t>
  </si>
  <si>
    <t>nacigorur ve inşaat molozu ortaya çıkartır çok miktarda parlayıcı patlayıcı</t>
  </si>
  <si>
    <t>istanbulbld yani 7 2 beklenen deprem olduğunda bana neeee oynamak</t>
  </si>
  <si>
    <t>7 24 yeni tosuncuk indirimde yapmış hizmette sınır yok pardon</t>
  </si>
  <si>
    <t>biz10tv ekrem_imamoglu onu bunu boşverinde ötv ve iletişim vergileri deprem</t>
  </si>
  <si>
    <t>deprem ebruata_ tüm yandaş haber kanallarında hala ekrem imamoğlu'nun toplantıya</t>
  </si>
  <si>
    <t>deprem 18 yıldır paralarını yiyip toplanma alanlarını peşkeş sputnik_tr snky1907_</t>
  </si>
  <si>
    <t>bir uyuruz marktuxan deprem gerçeğiyle yaşıyorduk zaten gün olması bekleniyor</t>
  </si>
  <si>
    <t>ufak vedicnorm_ kuzey batı yönünden akdeniz e uzanan tüm fay</t>
  </si>
  <si>
    <t>var deprem sluleci cok iyi duyuyorlar sesimizi duası öğretmek için</t>
  </si>
  <si>
    <t>tcmmvar günaydın canlar ben deprem toplanma alanimizi buldum tüm dostlarima</t>
  </si>
  <si>
    <t>deprem istanbul da bernalacin35 29 okula tatili yahu nasıl yapılmaz</t>
  </si>
  <si>
    <t>deprem için 66 milyar ve nesrinnas 99 depreminden ders alman</t>
  </si>
  <si>
    <t>deprem nerede toplanan mka98355962 oluyor imamoğlu zıkkımın kökünde tank palet</t>
  </si>
  <si>
    <t>tvtevhid türkiye halkına nasihat ᴴᴰ depremler halis hoca ebu hanzala</t>
  </si>
  <si>
    <t>günaydın canlar ben deprem toplanma alanimizi buldum tüm dostlarima konum</t>
  </si>
  <si>
    <t>deprem ve av_selimyavuz adamlar öyle şark kurnazı ki 17 25</t>
  </si>
  <si>
    <t>deprem nazirekalkangur naci görür hocayı izliyorum çantası cenin pozisyonu vs</t>
  </si>
  <si>
    <t>deprem de hepmuhalif3 bence öyle ancak üniversiteler ve bazı belediyeler</t>
  </si>
  <si>
    <t>yeterki çalışsın ücreti önemli değil tuerktelekom türktelekom turkcell vodafone deprem</t>
  </si>
  <si>
    <t>deprem haberi aldıkça mutlu oluyorum</t>
  </si>
  <si>
    <t>yapıldı ezgyrs cebimizden devletimizden 5 kuruş çıkmadan yol köprü hastane</t>
  </si>
  <si>
    <t>deprem bir ya da konusunda alınacak tek meşru önlem evi</t>
  </si>
  <si>
    <t>muratsarica_ adam deprem sonrası hemem akomdaydi saatlerce toplantı yaptı bilgi</t>
  </si>
  <si>
    <t>nihatipoglu istanbul daki sarsıntıda bir minare de hasar gördü minarede</t>
  </si>
  <si>
    <t>deprem karar ve birgün gazeteleri sonrası iyice artan güvensizliği ortaya</t>
  </si>
  <si>
    <t>deprem bir toplantıya bu umutmurare istanbul valiliği ekrem_imamoglu nun ısrarla</t>
  </si>
  <si>
    <t>cuneytozdemir gizlenen deprem hazırlık durumunu açıklıyorum</t>
  </si>
  <si>
    <t>yakında sadece döner satılan avm'ler açılacak dönerden başka herhangi bişey</t>
  </si>
  <si>
    <t>kuliskusu istanbul afet bölgesi ilan edilsin ali ağaoğlu 1970'li yıllarda</t>
  </si>
  <si>
    <t>en kucukkayaısmail aklımızdancıkmasın bence deprem olursa kısa zamanda yüksek yere</t>
  </si>
  <si>
    <t>bugün deprem riski dolayısıyla boşaltılan okullar yeniden yapılmış olsaydı kaç</t>
  </si>
  <si>
    <t>deprem farukkose52 ölüm gerçeğini bir kez daha hatırlattı şimdi herkes</t>
  </si>
  <si>
    <t>orhanaydin6 deprem paraları nerede hangi soysuzlar çetesi iç etti konuşmayacak</t>
  </si>
  <si>
    <t>deprem en bekiservet toplantısına çağrılmadı şeklinde paylaşımlar yapan gazeteciler davet</t>
  </si>
  <si>
    <t>beitanmk duayen deprem bilimci ismail küçükkaya'dan takdir almak naci görür</t>
  </si>
  <si>
    <t>20 yıldır deprem ibb_kulishaber vatandaş vergisi adı altında toplanan 66milyarliranerede</t>
  </si>
  <si>
    <t>akadirkaraduman deprem anında 1 panik yapmayın 2 en yakın avm</t>
  </si>
  <si>
    <t>1924 de bu gün atatürküm erzurum da meydana gelen deprem</t>
  </si>
  <si>
    <t>deprem alafektenade birak alanini cantasini koyacak yer yok metinsonalp 1924</t>
  </si>
  <si>
    <t>istanbul daki 5 8 lik sarsıntı beklenen felaketi hatırlattı ancak</t>
  </si>
  <si>
    <t>deprem öldürmez laz müteahhit öldürür</t>
  </si>
  <si>
    <t>ekrem deprem fatihtezcan dansöz toplantısına gitmemesinin 2 sebebi olabilir 1</t>
  </si>
  <si>
    <t>meltemurtezaog1 deprem uzmani jeofizik mühendisleridir ne zaman soyleyeceksiniz bunu aklımızdancıkmasın</t>
  </si>
  <si>
    <t>deprem jeofizik kucukkayaısmail aklımızdancıkmasın jeofizikmühendisliği jeofizikmuehendisliği sismoloji bir demek uzmanı</t>
  </si>
  <si>
    <t>kucukkayaısmail deprem gerçeği aklımızdançıkmasın prof dr naci görür demokrasi meydanı</t>
  </si>
  <si>
    <t>kucukkayaısmail ya ben şunu anlamıyorum bu deprem sadece istanbuldamı oluyor</t>
  </si>
  <si>
    <t>paragündem merkez bankası yedek akçesi buharlaşmış da deprem vergisi yenmiş</t>
  </si>
  <si>
    <t>ya da insanlar sorunlarınını olağan yöntemlerle çözmekte zorlanırsa olağanüstü yöntemlere</t>
  </si>
  <si>
    <t>ne dün deprem için yaptınız bugün yapacaksınız fuatoktay tc_istanbul</t>
  </si>
  <si>
    <t>depreme ckonusmalar 1999'da yaşadığımız büyük rağmen 20 senedir neden deprem</t>
  </si>
  <si>
    <t>deprem için ve ccanannnnnn istanbul sefa_said toplanan 66 milyar tl'yi</t>
  </si>
  <si>
    <t>ntv stüdyosunda deprem anı youtube aracılığıyla</t>
  </si>
  <si>
    <t>drercardio deprem bölgesi ünlü san andreas fay hattının geçtiği yer</t>
  </si>
  <si>
    <t>seçtiğiniz hükümetin görevi öncelikle güvenliğinizi sağlamaktır deprem kasası boşaltılmış tam</t>
  </si>
  <si>
    <t>diyarbakır da 3 1 büyüklüğünde deprem</t>
  </si>
  <si>
    <t>beslenme çantasını bile deprem çantası olarak algılıyorum</t>
  </si>
  <si>
    <t>elin gavurunun memleketindeki deprem kaydına bak tek bir kişi dahi</t>
  </si>
  <si>
    <t>de kardeşim ben tam deprem bölgesindeyiz büyük depremde ölsek anam</t>
  </si>
  <si>
    <t>halilsoyletmez psg_inside gelmesinler deprem olacak</t>
  </si>
  <si>
    <t>deprem para tl için toplanan 66 en 66milyarliranerede bin kişinin</t>
  </si>
  <si>
    <t>bütçesi ayrı orumluu2 onların deprem karıştırıyorsun</t>
  </si>
  <si>
    <t>elazığ erzincan bölgede hareketlilik görülebilir hafif orta şiddetli 3 7</t>
  </si>
  <si>
    <t>depremtahmini elazığ erzincan bölgede hareketlilik görülebilir hafif orta şiddetli 3</t>
  </si>
  <si>
    <t>ferhandemir25 koskoca şehri deprem vuruyor biz eko'yu konuşuyoruz binali bey</t>
  </si>
  <si>
    <t>deprem yalan ve istanbul 5 toplanma gldnylmz1_51 ne yaptınız ahmetkaan79</t>
  </si>
  <si>
    <t>deprem m_cemilkilic işlenen günahlar nedeniyle mi oluyor allah'ın bir cezalandırma</t>
  </si>
  <si>
    <t>hkocabas deprem olmuş millet sizden polemik değil tedbir ve hizmet</t>
  </si>
  <si>
    <t>deprem bir ve sozcumuratoglu tamam anladık vergileri güzel yenildi bitti</t>
  </si>
  <si>
    <t>güvenli mstselanik deprem kentlerinde toplama merkezlerini imara açanlar suriye'de bölge</t>
  </si>
  <si>
    <t>deprem bu bir drkerem marmarada beklediğimiz büyük fayında oldu orta</t>
  </si>
  <si>
    <t>deprem 66milyarliranerede tcmmvar günaydın canlar ben toplanma alanimizi buldum tüm</t>
  </si>
  <si>
    <t>ne _hadis_ onlar yıl bir veya iki kez çeşitli belâlarla</t>
  </si>
  <si>
    <t>fatihportakal ecevitten hesap sordunmu mortakal memur maaaşlarını toplanan deprem vergilerinden</t>
  </si>
  <si>
    <t>deprem istanbul'da hazırlığı 7'nin üstünde bekliyoruz</t>
  </si>
  <si>
    <t>deprem kucukkayaısmail jeofizik bir jeofizikmuehendisliği jeofizikmühendisliği bu değil aklımızdancıkmasın ne</t>
  </si>
  <si>
    <t>ibrhmvarli bakın işte şu kırmızı daire içinde gösterilen yer var</t>
  </si>
  <si>
    <t>deprem kumtemir_ahmet selim kotil'in aylar önce yaptığı efsane konuşması</t>
  </si>
  <si>
    <t>paraları nerede deprem yol avalia_yeni_hsp günaydın 66 milyar vergisi aldık</t>
  </si>
  <si>
    <t>ozanaydin0732 gelsinler telekomda ayrı bir deprem yaratsınlar kanka</t>
  </si>
  <si>
    <t>deprem için ve ccanannnnnn istanbul fatihportakal son zamanların en sorgulayıcı</t>
  </si>
  <si>
    <t>nihalhatun inanın bu deprem sebeplerinde baş rolde sizden başkası yoktur</t>
  </si>
  <si>
    <t>vertigom bir saniye durursa deprem algimi kapaticam</t>
  </si>
  <si>
    <t>deprem için toplanan 66milyarliranerede ve ccanannnnnn istanbul fatihportakal son zamanların</t>
  </si>
  <si>
    <t>karış birgun_gazetesi deprem toplanma alanları ne durumda istanbul'u gezdik</t>
  </si>
  <si>
    <t>şunu asla unutmayın 1999 depremi olduğunda deprem bölgesinin 1 saat</t>
  </si>
  <si>
    <t>van depreminde zamanın ulaştırma bakanı deprem vergileri nerede sorusuna duble</t>
  </si>
  <si>
    <t>deprem istanbul da için bernalacin35 29 okula tatili yahu nasıl</t>
  </si>
  <si>
    <t>bi ertan080808 neden soruyorsunki 9 2 deprem olduda allah korusnun</t>
  </si>
  <si>
    <t>bi neden soruyorsunki 9 2 deprem olduda allah korusnun yere</t>
  </si>
  <si>
    <t>milyar dolar celal_hocaniz deprem için 20 yılda 36 özel iletişim</t>
  </si>
  <si>
    <t>kandilli_info deprem dallıca lıce dıyarbakır 30 09 2019 08 44</t>
  </si>
  <si>
    <t>caglaaydoner deprem esnasında</t>
  </si>
  <si>
    <t>deprem karşısındaki çaresizliğimiz solhaberportali aracılığıyla</t>
  </si>
  <si>
    <t>hsnbozkurt kesinlikle binalara guvenmiyorum hocaya katiliyorum muhendislikten anlamayan parayi bulan</t>
  </si>
  <si>
    <t>ben artçılar devam ediyor ama asıl büyük deprem korkutuyor beni</t>
  </si>
  <si>
    <t>haberturktv kubrapc mgulluoglu deprem için avm spor salonları camiler havalimanları</t>
  </si>
  <si>
    <t>aynı arkadaşlar şimdi de deprem karşıtı yazılar yazıyorlar kuzey anadolu</t>
  </si>
  <si>
    <t>ıncikorkmaz01 allah istanbul'u depremden istanbulluları da imamoğlu'ndan korusun söylediği yalanlar</t>
  </si>
  <si>
    <t>siyahmetal baksana deprem paraları da ak parti depremine kurban gitmiş</t>
  </si>
  <si>
    <t>deprem kandilli_info 09 2019 tsi büyüklük 0 derinlik km nihatsirdar</t>
  </si>
  <si>
    <t>deprem ve ne bir ccanannnnnn istanbul için avantmen33 18 yılda</t>
  </si>
  <si>
    <t>deprem ortak istanbul başkanı cayirmeral1r cumhurbaşkanı yardımcısı fuat oktay 3</t>
  </si>
  <si>
    <t>mebpersonelcom deprem anında müşteriyi koltukta bırakıp kaçan berberi müşterileri içeride</t>
  </si>
  <si>
    <t>deprem yildarado öncesi üzerimize düşeni yapsaydık da keşke sonrasını konuşmak</t>
  </si>
  <si>
    <t>nasıl ccanannnnnn barbarosansalfn ekrem imamoğlu tökezler hata yapar onun peşine</t>
  </si>
  <si>
    <t>nacitaban kaldığınız otelin kahvaltı salonunda doyumsuz manzaraya karşı kadınlı erkekli</t>
  </si>
  <si>
    <t>barney'nin marshall'dan tokat bekleyişi gibi deprem bekliyoruz</t>
  </si>
  <si>
    <t>deprem birveremli ve ikazlar 1999 depremi olduğunda bir alime soruyorlar</t>
  </si>
  <si>
    <t>17 ağustos ta deprem için toplanan paralarla memur maaşı ödeyip</t>
  </si>
  <si>
    <t>türkiye sadece istanbul'dan ibaret galiba 20 yıldır ülkenin bir çok</t>
  </si>
  <si>
    <t>inanmazlar ya deprem vergileri ne oldu diyenlere</t>
  </si>
  <si>
    <t>akyolreal inanmazlar ya deprem vergileri ne oldu diyenlere</t>
  </si>
  <si>
    <t>mahmuree_chp yalvarıyorlar dinleyen yok deprem uzmanı 3 bilim adamı şöyle</t>
  </si>
  <si>
    <t>deprem toplanan fatihportakal son zamanların en sorgulayıcı tabelası olmuş için</t>
  </si>
  <si>
    <t>olur mert_s_ mhp genel bşk yrd izzet ulvi yönter sel</t>
  </si>
  <si>
    <t>yirmidorttv ekrem imamoğlu'nun afad'daki deprem toplantısına çağrılmadım açıklaması</t>
  </si>
  <si>
    <t>deprem ekrem imamoğlu'nun afad'daki toplantısına çağrılmadım açıklaması sonrası kentsel dönüşümde</t>
  </si>
  <si>
    <t>ekara_official deprem dalgaları zayıf zeminlerde olduğundan fazla büyüyerek yıkıcı etkisi</t>
  </si>
  <si>
    <t>jeofizik deprem 1 tiberiu39384502 mühendisliğinin konusudur lütfen kelimesini unutmayınız mühendisliğin</t>
  </si>
  <si>
    <t>sedence_ bugün izlediğim en anlamlı video deprem</t>
  </si>
  <si>
    <t>ertugrulfilizay başkanı ekrem_imamoglu belediye ibb sn hangi partili olduğuna bakmaksızın</t>
  </si>
  <si>
    <t>deprem bir fahoogerbeets lütfen brcntt sürü görüntüsü seyrettim çayını telefonunu</t>
  </si>
  <si>
    <t>en nacigorur hızlı bin kişinin bir motyeast istanbul un jeofizik</t>
  </si>
  <si>
    <t>ecevit'in deprem paralariyla memur maaşını ödediğini ne çabuk unuttunuz sığır</t>
  </si>
  <si>
    <t>belirli ilkesidir fatihportakal gelirlerin giderlere ayrılmaması olan adem tahsis bu</t>
  </si>
  <si>
    <t>kucukkayaısmail deprem öldürmez çürük yapı öldürür aklımızdançıkmasın teşekkürler ismail bey</t>
  </si>
  <si>
    <t>lice 30 2019 08 44 diyarbakir 3 ml deprem son__depremler</t>
  </si>
  <si>
    <t>nazlidediki gazetesozcu büyük deprem olduğunda hükümet kendi seçmeni olmayanı da</t>
  </si>
  <si>
    <t>deprem ve avalia_yeni_hsp günaydın 66 milyar vergisi aldık bununla duble</t>
  </si>
  <si>
    <t>deprem toplantısına 06melihgokcek bir belediye başkanı düşünün sırf iktidari suçlamak</t>
  </si>
  <si>
    <t>hesap deprem politic_tr 66 milyar vergi parasını ne yaptınız vereceksiniz</t>
  </si>
  <si>
    <t>deprem 7_resit olduğu falan yok hayallerim yıkılıyo herkes sanıyo</t>
  </si>
  <si>
    <t>paranoidpeople3 en son bu tarifte deprem oldu</t>
  </si>
  <si>
    <t>deprem nihatsirdar 20 yıldır toplanan 66 milyar tl vergisinin nerede</t>
  </si>
  <si>
    <t>helvac67murat kayyum atanan belediye başkanlarına destek icin davete bile gerek</t>
  </si>
  <si>
    <t>kelmezer deprem herkesi eşit vurmayacak bacım zenginler sağlam yapılarda yaşarlarken</t>
  </si>
  <si>
    <t>ertugrulfilizay ekrem_imamoglu belediye başkanı kabul edin artık rekor bir oyla</t>
  </si>
  <si>
    <t>paraları nerede profesorfacia deprem ötv özelleştirme yol mu yaptınız hani</t>
  </si>
  <si>
    <t>ne krizi dpgenelbaskani anladık gördük ki iktidar bu işi beceremiyor</t>
  </si>
  <si>
    <t>canlı antifinans yigitbulutt aynen deprem olduğunda zaten gömüleceğiz bari bunu</t>
  </si>
  <si>
    <t>içişleri bakanı süleyman soylu gündem olan deprem toplantısı ile ilgili</t>
  </si>
  <si>
    <t>ve aolcayto yüzlerce tarihi depremden osmanlı dönemindekilerin ay gün saatlerini</t>
  </si>
  <si>
    <t>öğrencilerden zilzal suresinin mealine bakmalarını istedim o hafta deprem oldu</t>
  </si>
  <si>
    <t>ozgursiir hükümet imamoğlu ile karşılık bulmayan saçma bir çekişmeye girdi</t>
  </si>
  <si>
    <t>deprem konu konusunda da ccanannnnnn için istanbul tolgatek1n nevsinmengu o</t>
  </si>
  <si>
    <t>deprem için ccanannnnnn istanbul bir ve tek konu bugün ne</t>
  </si>
  <si>
    <t>20 deprem yıldır en toplanan 66milyarliranerede diye 66 bin kişinin</t>
  </si>
  <si>
    <t>kodparcasi 16 300 kişi bile toplayamadık hani 3 milyon mağdur</t>
  </si>
  <si>
    <t>ve sevkiyilmaz c deprem allah kaldıramayacağımız sel hastalık gibi afetlerle</t>
  </si>
  <si>
    <t>tcbuyuksehir ibb deprem toplantısı hakkında yazılı açıklama yaptı</t>
  </si>
  <si>
    <t>yıldır 20 toplanan deprem diye hlya13258265 _delicesine__ tc_bildiskemal b_mujdenur ekrem_imamoglu</t>
  </si>
  <si>
    <t>kucukkayaısmail prof dr deprem naci görür demokrasi meydanı na çıktı</t>
  </si>
  <si>
    <t>mevcut yapı stoğunun yüzde 70'i deprem açısından güvenli değil büyük</t>
  </si>
  <si>
    <t>der ile medyaadami valiye demedim görüntüler çıkar basit dedim otel</t>
  </si>
  <si>
    <t>mikdatca prof mikdat kadıoğlu deprem seferberliği çağrısı yaptı imza kampanyası</t>
  </si>
  <si>
    <t>deprem sanki sağcı solcu ayırıyormuş parti farkı gözetiyormuş gibi politik</t>
  </si>
  <si>
    <t>olur hakikaten merak ediyorum sel tatilden dönmezsin deprem konserden geçmezsin</t>
  </si>
  <si>
    <t>başkan arısoy deprem gerçeğini hiç unutmadık</t>
  </si>
  <si>
    <t>say_cem keşke geçtiğimiz yıllarda paralarımız trt'deki mehmetçik kut'ül amare dizisine</t>
  </si>
  <si>
    <t>pelinbatutr deprem taze kesin celal hocadır</t>
  </si>
  <si>
    <t>dolumetrobus binalarının ğuvenli olduğunu bilmek böyle birşey şili arturo merino</t>
  </si>
  <si>
    <t>binalarının ğuvenli olduğunu bilmek böyle birşey şili arturo merino daki</t>
  </si>
  <si>
    <t>emlakdergisi ışık üniversitesi profesörlerinden depreme yönelik çalışmalar için uyarı ve</t>
  </si>
  <si>
    <t>ahmetay_ celal şengör çok sayıda imam hatip yapıldığı için deprem</t>
  </si>
  <si>
    <t>fatihportakal sözde gazetecilik yapiyorsun degil mi 1 66 mimyar paranın</t>
  </si>
  <si>
    <t>istanbul üniversitesi diş hekimliği fakültesi öğrencileri ayakta deprem sonrası binalarının</t>
  </si>
  <si>
    <t>deprem toplantıya ilay_aksoy ben bu yazıdan şunu anlıyorum 20 yıl</t>
  </si>
  <si>
    <t>kucukkayaısmail nerede deprem olsa istanbulu ne derece etkiler hesabı yapılırken</t>
  </si>
  <si>
    <t>herkese günaydın iyi haftalar umarim bu hafta deprem sel felaket</t>
  </si>
  <si>
    <t>mhp deprem konusunda hükümeti destekliyoruz</t>
  </si>
  <si>
    <t>ve vazifemizdir _akgercekler 90 yıl bu ülkede şehir planlaması yapmayıp</t>
  </si>
  <si>
    <t>deprem için büyük bir 20 ccanannnnnn tek konu bugün ne</t>
  </si>
  <si>
    <t>deprem adilserdars askeri alanları istanbul dışına çıkartmanın en acı sonucu</t>
  </si>
  <si>
    <t>20 yıldır toplanan deprem paraları nerede diye soranlara depremi bahane</t>
  </si>
  <si>
    <t>deprem yüzünden küçükçekmeceden kaçmak için gümüşhane ye taşınmayı bile düşündüren</t>
  </si>
  <si>
    <t>dedik istanbulbld zavallıekrem sel felaketin de tatilde idin normaldir eyvallah</t>
  </si>
  <si>
    <t>deprem ne ortak unlu_nazmiye toplantısına çağırıyorlar teröristlerin katıldığı suriye konferansına</t>
  </si>
  <si>
    <t>yirmidorttv deprem sigortasına yoğun talep sonrası kentsel dönüşümde yol haritası</t>
  </si>
  <si>
    <t>kılı kıpırdamadı vazifemizdir baskent1525 çok afedersinizde istanbul'u sel aldı adamın</t>
  </si>
  <si>
    <t>buradan da haklı savunucuların bu ülkede yer edinemeyeceğini öğrendik ne</t>
  </si>
  <si>
    <t>fatihportakal deprem paralarıyla memur maaşı ödeyenlere gık diyemeyenler şimdi hayali</t>
  </si>
  <si>
    <t>terket_ist deprem</t>
  </si>
  <si>
    <t>prof dr naci görür deprem 7 6 büyüklüğünde olabilir</t>
  </si>
  <si>
    <t>deprem gündemde varken istisnasız bütün şehirlerimizin hazırlığı bu şekilde görüntüsü</t>
  </si>
  <si>
    <t>yine deprem günü davete icabet etmeyip yalan söylemeye başlayan ekrem</t>
  </si>
  <si>
    <t>neler 66milyarliranerede bu ülkede sadece yenilen deprem parası değil daha</t>
  </si>
  <si>
    <t>avcılar'da okulları tatil edildi bitişikteki okula geçecekler abdülkadiruztürkortaokulu</t>
  </si>
  <si>
    <t>deprem toplanan kucukkayaısmail veee istanbul gerçeği aklımızdançıkmasın nihatsirdar 20 yıldır</t>
  </si>
  <si>
    <t>deprem değil bina öldürür diyerek inşaatçiler vurduuuuu mütahit kazandııııı ekonomi</t>
  </si>
  <si>
    <t>delizekali_x bu kıyamet kopsun artık diyen kişi deprem olunca korkup</t>
  </si>
  <si>
    <t>istanbul smeydan büyük depremi zelzele azime 1894 depreminden sonra atina</t>
  </si>
  <si>
    <t>ekahifa burda deprem süper olur</t>
  </si>
  <si>
    <t>profesorfacia 1999 yılından beri milyarlarca lira ötv toplandı 100 milyara</t>
  </si>
  <si>
    <t>fay rgbdertli birgun_gazetesi deprem uzmanı ragıp zaten şehir hattında bu</t>
  </si>
  <si>
    <t>deprem için nihatsirdar 20 yıldır toplanan 66 milyar tl vergisinin</t>
  </si>
  <si>
    <t>deprem toplanan ve fatihportakal son zamanların en sorgulayıcı tabelası olmuş</t>
  </si>
  <si>
    <t>negatifsephiye dunkırk filotillası komodorluğu o gün geldiğinde yani büyük deprem</t>
  </si>
  <si>
    <t>mazbatam da istanbul'da mehmet3aslan ekrem dedi mazbatasını aldı sel oldu</t>
  </si>
  <si>
    <t>deprem tv'de çantası nasıl hazırlanır haberleri vergiler için kullanıldı da</t>
  </si>
  <si>
    <t>deprem sonrası telefonlar çekmemişti oktay'dan gsm açıklaması</t>
  </si>
  <si>
    <t>deprem için toplanan 66milyarliranerede diyorsunuzda asıl para emeklilikte yaşa takılanlardan</t>
  </si>
  <si>
    <t>gibi aysbltbulut bir yok deprem imamoğlunun istanbulda çalışmak isteği adamda</t>
  </si>
  <si>
    <t>aga bu deprem sikerim belanızı aklınızı başınıza alın der gibi</t>
  </si>
  <si>
    <t>için istanbul deprem da en profesorfacia itibariyle türkiye 7 şiddetindeki</t>
  </si>
  <si>
    <t>afadbaskanlik size en yakın toplanma alanını e devlet üzerinden https</t>
  </si>
  <si>
    <t>deprem 66milyarliranerede bin kişinin ccanannnnnn günaydın istanbul ve istanbullular gerçeğinin</t>
  </si>
  <si>
    <t>enerji ccanannnnnn depremde en büyük sorunlardan su gıda ilaç ilk</t>
  </si>
  <si>
    <t>gelme basgan deprem var</t>
  </si>
  <si>
    <t>tek tcbuyuksehir grnserpil sn ekrem_imamoglu ıstanbul 'un dprem toplanma alanlarının</t>
  </si>
  <si>
    <t>deprem toplanan diye fatihportakal son zamanların en sorgulayıcı tabelası olmuş</t>
  </si>
  <si>
    <t>deprem toplantısına bir vazifemizdir enveryan chp'li ibb başkanı çağrılmadım diyerek</t>
  </si>
  <si>
    <t>fatihportakal 1999 gölcük depreminde memur maaaşımızı alamaz durumdayken deprem için</t>
  </si>
  <si>
    <t>mtepe63 fatihportakal 1999 gölcük depreminde memur maaaşımızı alamaz durumdayken deprem</t>
  </si>
  <si>
    <t>madem nihatbehramoglu imanlı kulsun yer sallanıp da paçan tutuşunca neden</t>
  </si>
  <si>
    <t>zekibahce deprem bilimsel bir gerçektir ve bugünkü teknoloji ile durdurmanın</t>
  </si>
  <si>
    <t>ve ı c kasri_arifan25 deprem kuraklık gibi afetler insanları uyandırmak</t>
  </si>
  <si>
    <t>arabada guraymollaoglu güray hoca ceset torbası demişlerdi bi ara deprem</t>
  </si>
  <si>
    <t>ortak cayirmeral1r cumhurbaşkanı yardımcısı fuat oktay 3 gsm operatörü hat</t>
  </si>
  <si>
    <t>deprem ve cetin_petek gibi afetlerden gsm fuat oktay ortak feminizm</t>
  </si>
  <si>
    <t>deprem iyi partide üstüne yakında ip diye birşey kalmayacak mhp</t>
  </si>
  <si>
    <t>iyi deprem selcukors2 partide üstüne yakında ip diye birşey kalmayacak</t>
  </si>
  <si>
    <t>umutmurare bu adam normal değil cumhurbaşkanı yardımcısı fuat oktay ve</t>
  </si>
  <si>
    <t>demsultan terlikle deprem durduracak havası yokmu</t>
  </si>
  <si>
    <t>muharremcem55 demsultan terlikle deprem durduracak havası yokmu</t>
  </si>
  <si>
    <t>deprem jeofizik ve jeofizikmühendisliği bu tiberiu39384502 kucukkayaısmail de bir şart</t>
  </si>
  <si>
    <t>jeofizik mühendisi ve olmayan yapı için belediyeler denetim bilmiyoruz uzmanlık</t>
  </si>
  <si>
    <t>deprem jeofizik aklımızdancıkmasın kucukkayaısmail demek jeofizikmuehendisliği jeofizikmühendisliği aklımızdançıkmasın değil meltemurtezaog1</t>
  </si>
  <si>
    <t>deprem jeofizikmuehendisliği snmceylann bir jeofizikmühendisliği meltemurtezaog1 demek bundan ne zaman</t>
  </si>
  <si>
    <t>deprem kucukkayaısmail jeofizik jeofizikmühendisliği aklımızdancıkmasın demek jeofizikmuehendisliği ne zaman bilgi</t>
  </si>
  <si>
    <t>deprem jeofizik kucukkayaısmail jeofizikmühendisliği aklımızdancıkmasın bir sismoloji lütfen aleyna81002135 uzmanı</t>
  </si>
  <si>
    <t>deprem jeofizik kucukkayaısmail aklımızdancıkmasın sismoloji jeofizikmühendisliği bir jeofizikmuehendisliği uzmanı tiberiu39384502</t>
  </si>
  <si>
    <t>kucukkayaısmail deprem sismoloji jeofizik mühendisliği yaptığınız haber eksik</t>
  </si>
  <si>
    <t>deprem y_caloglu gürsetekin basit bir soru den alınan vergiler nere</t>
  </si>
  <si>
    <t>deprem slymnoz bahanesi ile toplanan 180 milyar da uçup gitti</t>
  </si>
  <si>
    <t>ve doğu akdeniz gaz forumu'na mısır gkry yunanistan ürdün italya</t>
  </si>
  <si>
    <t>66milyarliranerede hani deprem sonrası kalkacaktı ama hayatımızın bir parçası oldu</t>
  </si>
  <si>
    <t>hep zekikayahan depremin ideolojik bir yanı yoktur istanbul da depremler</t>
  </si>
  <si>
    <t>ve deprem ccanannnnnn günaydın istanbul istanbullular gerçeğinin önüne yaratılmak istenen</t>
  </si>
  <si>
    <t>deprem jeofizik jeofizikmuehendisliği aklımızdancıkmasın kucukkayaısmail bir aklımızdançıkmasın jeofizikmühendisliği muammeryagan ne</t>
  </si>
  <si>
    <t>deprem jeofizikmuehendisliği zan_oglu bilgisizlik ihmalkarlık rant insanı bunlar öldürür değil</t>
  </si>
  <si>
    <t>aahmetkayra ne zaman deprem konusu açılsa aklıma 31 mart seçimlerinde</t>
  </si>
  <si>
    <t>ne olur nrdncnbl kucukkayaısmail zaman yaşarız bilinmez ama ben kendi</t>
  </si>
  <si>
    <t>kızılay başkanı ndan 15 soruda deprem hazırlığı</t>
  </si>
  <si>
    <t>tebernkireci1 2 ulus devletleri yönetenler kriz istihdam enflasyon ve faiz</t>
  </si>
  <si>
    <t>tirajpres istanbulda deprem için toplantı yapılıyor ve belediye başkanı cagirilmiyor</t>
  </si>
  <si>
    <t>ekrem hby34 20 yıldır istanbul da deprem için neden hiç</t>
  </si>
  <si>
    <t>çadır düdük el feneri ve battaniye satışlarına deprem etkisi</t>
  </si>
  <si>
    <t>ertugrulfilizay ist toplanma fatmacumhurefe kamu spotu deprem çantanız hazır mı</t>
  </si>
  <si>
    <t>deprem zaferozmutaf zaferarapkirli takdir ilahi yüce rabbimizin hikmetinden sual olunmaz</t>
  </si>
  <si>
    <t>1forza1903 deprem olayını izah ederken toprağın altnın çürüklüğünden bahsedliyor yerin</t>
  </si>
  <si>
    <t>vıdı olgun_mediha günlerdir depremden çok bu adam konuşuluyor doğru bir</t>
  </si>
  <si>
    <t>hocam dediğin doğru ama sen dine saldırmak için neden arıyorsum</t>
  </si>
  <si>
    <t>deprem ortak berceste77 istanbul bir camii ise vali imam belediye</t>
  </si>
  <si>
    <t>deprem imam oğlu yok imamoğlu güzel sel olur ne ak</t>
  </si>
  <si>
    <t>deprem sonrası toplanma yeri sözleriyle dikkat çeken sunucu ece üner'e</t>
  </si>
  <si>
    <t>66 bin kişinin nihatsirdar 20 yıldır toplanan milyar tl deprem</t>
  </si>
  <si>
    <t>ruhsatsizavhanm evet malesef şöyle bi durumda var toplumun neresinden tutsan</t>
  </si>
  <si>
    <t>sadiksoztutan böyle bir şehirde deprem güvenliği nasıl sağlanır</t>
  </si>
  <si>
    <t>deprem dask'a olan talebi patlattı marmara denizi nde silivri açıklarında</t>
  </si>
  <si>
    <t>deprem ve candundaradasi ağaoğlu 1970'lerde istanbul anadolu yakasındaki yapıların büyük</t>
  </si>
  <si>
    <t>birgun_gazetesi sarsıcı gerçekler gün gibi ortada bugünün birgün'ü</t>
  </si>
  <si>
    <t>ulan berceste77 istanbul bir camii ise vali imam belediye başkanı</t>
  </si>
  <si>
    <t>deprem gibi yenisafakwriter en bir uyarı yorum üzerinden temel ülke</t>
  </si>
  <si>
    <t>deprem ccanannnnnn günaydın istanbul ve istanbullular gerçeğinin önüne yaratılmak istenen</t>
  </si>
  <si>
    <t>deprem toplantı ekrem ensonhaber sonrası daveti imamoğlu'na soruldu ben çağrılmadım</t>
  </si>
  <si>
    <t>kalbimin sesini deprem sanmayı geçtim avizeyi sallanıyo görüyorum artık</t>
  </si>
  <si>
    <t>deprem ortak bekiservet toplantısına çağrılmadı şeklinde paylaşımlar yapan gazeteciler davet</t>
  </si>
  <si>
    <t>deprem unutma unutturma jeofizikmühendisliği</t>
  </si>
  <si>
    <t>nihatsirdar 66milyarliranerede hemen bi kanun çıkardılar bunun araştırılması yasaklandı bizi</t>
  </si>
  <si>
    <t>deniz_zeyrek artık yeteeeeerrr diye haykırıyoruz kimse duymuyor bıktık bu art</t>
  </si>
  <si>
    <t>aylinkecisi nihatsirdar para yardım olarak geldiğinde bütçeye giriyor yani krizden</t>
  </si>
  <si>
    <t>berhansimsek merhaba ismail bey deprem bakanlığı kurulmalı özel iletişim vergisi</t>
  </si>
  <si>
    <t>deprem mahmuree_chp yalvarıyorlar dinleyen yok uzmanı 3 bilim adamı şöyle</t>
  </si>
  <si>
    <t>deprem bir ecdadiosmanli25 pazartesi herkes nedeniyle korkmuş olsada haftayı daha</t>
  </si>
  <si>
    <t>deprem milyar dolar celal_hocaniz için 20 yılda 36 özel iletişim</t>
  </si>
  <si>
    <t>deprem jeofizik kucukkayaısmail jeofizikmühendisliği tiberiu39384502 aklımızdancıkmasın bu ve jeofizikmuehendisliği meltemurtezaog1</t>
  </si>
  <si>
    <t>deprem jeofizik kucukkayaısmail tiberiu39384502 sismoloji bir jeofizikmühendisliği ve aklımızdancıkmasın mühendisi</t>
  </si>
  <si>
    <t>jeofizik neden bahsetmiyorsunuz sizede mi talimat geldi okunmuyor mu twitter'da</t>
  </si>
  <si>
    <t>sesimiduyanvarmı foxanahaber aklımızdancıkmasın sadece deprem olduğu zaman hatırlanan jeofizik diye</t>
  </si>
  <si>
    <t>aklımızdançıkmasın japonya da tıpkı ülkemiz gibi bir deprem ülkesi peki</t>
  </si>
  <si>
    <t>_baskanerdogan ekrem_imamoglu suleymansoylu afadbaskanlik ulubeyceken aklımızdancıkmasın</t>
  </si>
  <si>
    <t>kucukkayaısmail konut kredisi haberi deprem haberinden daha fazla ilgi çektiyse</t>
  </si>
  <si>
    <t>davet nevsinmengu edilmedikleri yere ibb genel sekteri ve yard neden</t>
  </si>
  <si>
    <t>alevihaber2 turkcell türk telekom ve vodafone dan ortak deprem kararı</t>
  </si>
  <si>
    <t>yenisafakwriter deprem bir bizi hiçbir yıkamadı siyasî zihnî ve manevî</t>
  </si>
  <si>
    <t>deprem kucukkayaısmail prof dr naci görür demokrasi meydanı na çıktı</t>
  </si>
  <si>
    <t>cahil ile eminpazarci bunlar hem de zır utanmadan deprem toplantısına</t>
  </si>
  <si>
    <t>aydemirbulent merve şebnem zaman olduğu gibi istanbul boğazı konuşulurken çanakkale</t>
  </si>
  <si>
    <t>geldiniz deprem oldu yağmur yağdı</t>
  </si>
  <si>
    <t>jeofizik deprem mühendisi tiberiu39384502 olmayan muammeryagan aklımızdancıkmasın jeofizikmuehendisliği gibi jeofizikmühendisliği</t>
  </si>
  <si>
    <t>fetö den ve mit kumpasından içerde yatan eren erdem istanbul</t>
  </si>
  <si>
    <t>Top Words in Tweet by Salience</t>
  </si>
  <si>
    <t>ile toplantıya bu deprem devlet terbiyesinden nasibi olmayan bir kişi</t>
  </si>
  <si>
    <t>için günaydın ve istanbullular gerçeğinin önüne yaratılmak istenen hiçbir suni</t>
  </si>
  <si>
    <t>için tek konu bugün ne yaptınız olsun yakaladığımız şans konusunda</t>
  </si>
  <si>
    <t>fbliumut34 nihatsirdar deprem için devletimizin çözümü hzlandrc yse acilen vatandaşlarımıza</t>
  </si>
  <si>
    <t>vzxky_849 20 yılda toplanan 66 milyar tl tutarındaki vergileri nerede</t>
  </si>
  <si>
    <t>ile toplantıya bu deprem fuatugur keşke fuat oktay toplantısında sonraki</t>
  </si>
  <si>
    <t>avalia_yeni_hsp günaydın vergisi aldık bununla duble yol ve hızlı tren</t>
  </si>
  <si>
    <t>mikdatca imza ve lütfen kampanya seferberliği ilan edilsin nihatsirdar 20</t>
  </si>
  <si>
    <t>karış birgun_gazetesi ne durumda istanbul'u gezdik ibrhmvarli bakın işte şu</t>
  </si>
  <si>
    <t>adilserdars askeri alanları dışına çıkartmanın en acı sonucu deprem anında</t>
  </si>
  <si>
    <t>gokhanozbek 20 yıldır vergisi adı altında diye sormuşlar cevap basit</t>
  </si>
  <si>
    <t>farukkose52 vatandaşa çantası hazırlamalarını öneren yetkililer 2 hususa cevap vermeli</t>
  </si>
  <si>
    <t>olur nrdncnbl çok haklısınız sn yetkililerin de bizlerin aklımızdançıkmasın deprem</t>
  </si>
  <si>
    <t>bin kişinin para tl için nihatsirdar 20 yıldır toplanan 66</t>
  </si>
  <si>
    <t>elelechp başta olmak suretiyle toplanma alanları vergileri gibi konuları vatandaş</t>
  </si>
  <si>
    <t>için ccanannnnnn istanbul orhanbursalı yazım palavraları boşa çıkarmaya devam afet</t>
  </si>
  <si>
    <t>20 büyük bir avalia_yeni_hsp 66 milyar vergisi aldık bununla duble</t>
  </si>
  <si>
    <t>nihatsirdar 20 yıldır 66 milyar tl vergisinin nerede olduğu araştırılsın</t>
  </si>
  <si>
    <t>sefa_said için toplanan 66 milyar tl'yi çarçur edersen yeri rant</t>
  </si>
  <si>
    <t>üstüne mı videoları salgın videosu seyredip de nükleer saldırı ve</t>
  </si>
  <si>
    <t>siz devleti yardımlarıyla memur maaşı ödeyen ecevit dönemiyle karıştırıyorsunuz herhalde</t>
  </si>
  <si>
    <t>eylül bin kişinin para tl 66 kucukkayaısmail günaydın türkiyem 30</t>
  </si>
  <si>
    <t>fatihportakal son zamanların en sorgulayıcı tabelası olmuş için toplanan 66milyarliranerede</t>
  </si>
  <si>
    <t>haarp projesi allah ne olsun bir bu diyor ve avicenna_razi</t>
  </si>
  <si>
    <t>ve 66 milyar profesorfacia 1999 yılından beri milyarlarca lira ötv</t>
  </si>
  <si>
    <t>istanbul'daki sevgili dostlar rahatlayın dünyada ocak ayından bu yana 200'den</t>
  </si>
  <si>
    <t>fatihportakal son zamanların en sorgulayıcı tabelası olmuş için cberdoğan hükümetinin</t>
  </si>
  <si>
    <t>hzlandrc yse acilen vatandaşlarımıza ibraz edilmelidir marmara denizini 7 24</t>
  </si>
  <si>
    <t>ccanannnnnn günaydın ve istanbullular deprem gerçeğinin önüne yaratılmak istenen hiçbir</t>
  </si>
  <si>
    <t>bin kişinin tc_bildiskemal eski para birimi ile 66 katrilyon lira</t>
  </si>
  <si>
    <t>nihatsirdar 66 milyar tl vergisinin nerede olduğu araştırılsın meclis araştırılması</t>
  </si>
  <si>
    <t>fatihportakal son zamanların en sorgulayıcı tabelası olmuş 66milyarliranerede cberdoğan hükümetinin</t>
  </si>
  <si>
    <t>şehrimizin ülkemizin milli sorunudur bu tarihe kadar kaybettiğimiz vakti tüm</t>
  </si>
  <si>
    <t>ve toplantıya bu sevkiyilmaz en büyük afet olan esrar alkol</t>
  </si>
  <si>
    <t>aslında cevap atakemalercan sayın vermesine gerekte kalmadı yetkililer kendi kendine</t>
  </si>
  <si>
    <t>istanbul'da yaşanan 5 8 büyüklüğündeki vatandaşlar dairelerine sigorta yaptırmaya başladı</t>
  </si>
  <si>
    <t>cahil ile toplantıya bu hetenketenabi eminpazarci bunlar hem de zır</t>
  </si>
  <si>
    <t>hasar bina ve bir deprem binadır yoksa görmeyen değil tabii</t>
  </si>
  <si>
    <t>caglarcilara bu hoca ne mezunu aydınlık düşüncesi yok zamanına yazık</t>
  </si>
  <si>
    <t>yüzde zorunlu deprem sigortasında da sigorta bedelinin si kadar muafiyet</t>
  </si>
  <si>
    <t>için 20 yıldır toplanan diye istanbul büyük bir gokhanozbek vergisi</t>
  </si>
  <si>
    <t>bin kişinin para için en toplanan deri_nnnn1903 ibb nin 2018</t>
  </si>
  <si>
    <t>5 hsnbozkurt bu bina 8 de böyle sallanıyorsa bırakın 7</t>
  </si>
  <si>
    <t>20 mkasirinbab yıldır konuşuluyor büyük ama şey göstermelik yine içi</t>
  </si>
  <si>
    <t>bin kişinin 20 yıldır diye 66 en gokhanozbek vergisi adı</t>
  </si>
  <si>
    <t>bilim insanlarına göre u sallayan iki deprem büyük depremin habercisi</t>
  </si>
  <si>
    <t>ahaber neden yapıyorlar mhptbmmgrubu mhp genel başkan yardımcısı ve istanbul</t>
  </si>
  <si>
    <t>zekibahce b k yiyen büyük düşünür şöyle demiş 162 hatip</t>
  </si>
  <si>
    <t>yazdıklarımdan sadece bunu mu çıkardınız seçilmiş fakat yok sayılan birisi</t>
  </si>
  <si>
    <t>ccanannnnnn tek konu bugün ne yaptınız olsun istanbul yakaladığımız şans</t>
  </si>
  <si>
    <t>hkocabas olmuş millet sizden polemik değil tedbir ve hizmet bekliyor</t>
  </si>
  <si>
    <t>için kucukkayaısmail veee gerçeği aklımızdançıkmasın ccanannnnnn tek konu bugün ne</t>
  </si>
  <si>
    <t>bin kişinin nihatsirdar milyar tl vergisinin nerede olduğu araştırılsın meclis</t>
  </si>
  <si>
    <t>şow errufai istanbulda oldu türkiyede gsm hatları kitlendi 99 depreminde</t>
  </si>
  <si>
    <t>güvenli av_selimyavuz adamlar öyle şark kurnazı ki 17 25 yıllık</t>
  </si>
  <si>
    <t>şow aysbltbulut istanbul da oluyor devletin kurumları sahada ekrem tıpkı</t>
  </si>
  <si>
    <t>yalan gazeteduvar imamoğlu olduğu andan 4 dakika sonra vali bey'i</t>
  </si>
  <si>
    <t>paraları nerede profesorfacia ötv özelleştirme yol mu yaptınız hani o</t>
  </si>
  <si>
    <t>selcuk_selvii avcilarbel 20 yıldır tek bir hamle yapılmadı istanbul'un başkenti</t>
  </si>
  <si>
    <t>ve inşaat molozu ortaya çıkartır çok miktarda parlayıcı patlayıcı toksik</t>
  </si>
  <si>
    <t>ebruata_ tüm yandaş haber kanallarında hala ekrem imamoğlu'nun toplantıya katılıp</t>
  </si>
  <si>
    <t>snky1907_ bunu yazanlar çeken liyakatsiz ahlaksızlardır çekenler köylü kurnazı zekalarıyla</t>
  </si>
  <si>
    <t>istanbul da bernalacin35 29 okula tatili yahu nasıl yapılmaz okulların</t>
  </si>
  <si>
    <t>mka98355962 oluyor imamoğlu zıkkımın kökünde tank palet satılırken sen neredeydin</t>
  </si>
  <si>
    <t>tcmmvar ertugrul günaydın canlar ben deprem toplanma alanimizi buldum tüm</t>
  </si>
  <si>
    <t>de hepmuhalif3 bence öyle ancak üniversiteler ve bazı belediyeler yapıyormuş</t>
  </si>
  <si>
    <t>konusunda alınacak tek meşru önlem evi satın alırken kiralarken statik</t>
  </si>
  <si>
    <t>toplantıya bu umutmurare istanbul valiliği ekrem_imamoglu nun ısrarla devam ettiği</t>
  </si>
  <si>
    <t>en bekiservet toplantısına çağrılmadı şeklinde paylaşımlar yapan gazeteciler davet edildi</t>
  </si>
  <si>
    <t>ibb_kulishaber vatandaş vergisi adı altında toplanan 66milyarliranerede diye soruyor bu</t>
  </si>
  <si>
    <t>alafektenade birak alanini cantasini koyacak yer yok metinsonalp 1924 de</t>
  </si>
  <si>
    <t>jeofizik jeofizikmühendisliği kucukkayaısmail aklımızdancıkmasın demek jeofizikmuehendisliği sismoloji uzmanı lütfen bir</t>
  </si>
  <si>
    <t>prof dr naci görür demokrasi meydanı na çıktı diye veee</t>
  </si>
  <si>
    <t>fuatoktay tc_istanbul ne dün deprem için yaptınız bugün yapacaksınız</t>
  </si>
  <si>
    <t>için sefa_said toplanan 66 milyar tl'yi çarçur edersen yeri rant</t>
  </si>
  <si>
    <t>bin kişinin para tl için toplanan 66 en 66milyarliranerede deri_nnnn1903</t>
  </si>
  <si>
    <t>yalan ne yaptınız istanbul 5 toplanma gldnylmz1_51 ve ahmetkaan79 hakikaten</t>
  </si>
  <si>
    <t>sozcumuratoglu tamam anladık vergileri güzel yenildi bitti ya toplanan diğer</t>
  </si>
  <si>
    <t>tcmmvar günaydın canlar ben toplanma alanimizi buldum tüm dostlarima konum</t>
  </si>
  <si>
    <t>jeofizik bir kucukkayaısmail jeofizikmuehendisliği bu jeofizikmühendisliği de sismoloji değil aklımızdancıkmasın</t>
  </si>
  <si>
    <t>paraları nerede avalia_yeni_hsp günaydın 66 milyar vergisi aldık bununla duble</t>
  </si>
  <si>
    <t>için ve ccanannnnnn istanbul fatihportakal son zamanların en sorgulayıcı tabelası</t>
  </si>
  <si>
    <t>için toplanan 66milyarliranerede ve ccanannnnnn istanbul fatihportakal son zamanların en</t>
  </si>
  <si>
    <t>istanbul da deprem bernalacin35 29 okula tatili yahu nasıl yapılmaz</t>
  </si>
  <si>
    <t>0 nihatsirdar 20 yıldır toplanan 66 milyar tl vergisinin nerede</t>
  </si>
  <si>
    <t>için ve ne bir ccanannnnnn istanbul avantmen33 18 yılda kadar</t>
  </si>
  <si>
    <t>fatihportakal son zamanların en sorgulayıcı tabelası olmuş için 66milyarliranerede cberdoğan</t>
  </si>
  <si>
    <t>ekrem imamoğlu'nun afad'daki toplantısına çağrılmadım açıklaması sonrası kentsel dönüşümde yol</t>
  </si>
  <si>
    <t>1 tiberiu39384502 mühendisliğinin konusudur lütfen kelimesini unutmayınız mühendisliğin güvenli gelecek</t>
  </si>
  <si>
    <t>ibb sn hangi partili olduğuna bakmaksızın avm rezidans vs yapılan</t>
  </si>
  <si>
    <t>bir fahoogerbeets lütfen brcntt sürü görüntüsü seyrettim çayını telefonunu kapan</t>
  </si>
  <si>
    <t>hızlı bin kişinin bir en motyeast istanbul un jeofizik haritası</t>
  </si>
  <si>
    <t>diyarbakir son__depremler 09 55 büyüklük 0 derinlik 32 46 km</t>
  </si>
  <si>
    <t>avalia_yeni_hsp günaydın 66 milyar vergisi aldık bununla duble yol hızlı</t>
  </si>
  <si>
    <t>06melihgokcek bir belediye başkanı düşünün sırf iktidari suçlamak için çağırılmadığı</t>
  </si>
  <si>
    <t>politic_tr 66 milyar vergi parasını ne yaptınız vereceksiniz fatihportakal son</t>
  </si>
  <si>
    <t>nihatsirdar 20 yıldır toplanan 66 milyar tl vergisinin nerede olduğu</t>
  </si>
  <si>
    <t>kabul edin artık rekor bir oyla ist seçilmiştir 16 milyon</t>
  </si>
  <si>
    <t>için tolgatek1n nevsinmengu o zaman c b yrd yalan söylemiş</t>
  </si>
  <si>
    <t>ccanannnnnn istanbul bir ve tek konu bugün ne yaptınız olsun</t>
  </si>
  <si>
    <t>bin kişinin 20 en toplanan 66milyarliranerede diye 66 mkasirinbab konuşuluyor</t>
  </si>
  <si>
    <t>ve c allah kaldıramayacağımız sel hastalık gibi afetlerle bizi imtihan</t>
  </si>
  <si>
    <t>hlya13258265 _delicesine__ tc_bildiskemal b_mujdenur ekrem_imamoglu 25 yapılmayan icraatleri yürüttükleri milyonları</t>
  </si>
  <si>
    <t>naci görür demokrasi meydanı na çıktı gerçeği aklımızdançıkmasın diye foxhaber</t>
  </si>
  <si>
    <t>der medyaadami valiye demedim görüntüler çıkar basit dedim otel odalarında</t>
  </si>
  <si>
    <t>ahmetay_ esed ko olur hakikaten merak ediyorum sel tatilden dönmezsin</t>
  </si>
  <si>
    <t>ilay_aksoy ben bu yazıdan şunu anlıyorum 20 yıl içinde biz</t>
  </si>
  <si>
    <t>vazifemizdir _akgercekler 90 yıl bu ülkede şehir planlaması yapmayıp şehirleri</t>
  </si>
  <si>
    <t>20 için ccanannnnnn tek konu bugün ne yaptınız olsun istanbul</t>
  </si>
  <si>
    <t>adilserdars askeri alanları istanbul dışına çıkartmanın en acı sonucu anında</t>
  </si>
  <si>
    <t>ortak ne unlu_nazmiye toplantısına çağırıyorlar teröristlerin katıldığı suriye konferansına gidiyor</t>
  </si>
  <si>
    <t>sigortasına yoğun talep sonrası kentsel dönüşümde yol haritası tartışmaları yeniden</t>
  </si>
  <si>
    <t>kucukkayaısmail veee istanbul gerçeği aklımızdançıkmasın nihatsirdar 20 yıldır 66 milyar</t>
  </si>
  <si>
    <t>değil bina öldürür diyerek inşaatçiler vurduuuuu mütahit kazandııııı ekonomi inşaataaaa</t>
  </si>
  <si>
    <t>için nihatsirdar 20 yıldır toplanan 66 milyar tl vergisinin nerede</t>
  </si>
  <si>
    <t>bir yok imamoğlunun istanbulda çalışmak isteği adamda kapasite hayati olayda</t>
  </si>
  <si>
    <t>da en profesorfacia itibariyle türkiye 7 şiddetindeki bir depreme dayanamayacak</t>
  </si>
  <si>
    <t>bin kişinin ccanannnnnn günaydın istanbul ve istanbullular gerçeğinin önüne yaratılmak</t>
  </si>
  <si>
    <t>muallayldz6 anla t tek tcbuyuksehir grnserpil sn ekrem_imamoglu ıstanbul 'un</t>
  </si>
  <si>
    <t>bir vazifemizdir toplantısına enveryan chp'li ibb başkanı çağrılmadım diyerek halkın</t>
  </si>
  <si>
    <t>gibi afetlerden ortak ve cetin_petek gsm fuat oktay feminizm kocayı</t>
  </si>
  <si>
    <t>şart jeofizik jeofizikmühendisliği bu de bir ve tiberiu39384502 demek mühendisi</t>
  </si>
  <si>
    <t>jeofizik olmayan mühendisi uzmanlık deprem 5610 uzmanı 1 ve yapı</t>
  </si>
  <si>
    <t>jeofizik demek jeofizikmühendisliği aklımızdancıkmasın bir 1 sağlam uzmanlık kucukkayaısmail jeofizikmuehendisliği</t>
  </si>
  <si>
    <t>bir demek bu jeofizikmuehendisliği snmceylann jeofizikmühendisliği meltemurtezaog1 bundan ne zaman</t>
  </si>
  <si>
    <t>demek jeofizik bilgi aklımızdancıkmasın jeofizikmühendisliği jeofizikmuehendisliği ne zaman kısıtlı kucukkayaısmail</t>
  </si>
  <si>
    <t>jeofizik jeofizikmühendisliği lütfen aklımızdancıkmasın kucukkayaısmail bir uzmanı olduğu 1 sismoloji</t>
  </si>
  <si>
    <t>jeofizik jeofizikmühendisliği kucukkayaısmail aklımızdancıkmasın sismoloji uzmanı bir jeofizikmuehendisliği tiberiu39384502 lütfen</t>
  </si>
  <si>
    <t>y_caloglu gürsetekin basit bir soru den alınan vergiler nere gitti</t>
  </si>
  <si>
    <t>ccanannnnnn günaydın istanbul istanbullular gerçeğinin önüne yaratılmak istenen hiçbir suni</t>
  </si>
  <si>
    <t>jeofizik jeofizikmuehendisliği bir demek aklımızdancıkmasın kucukkayaısmail aklımızdançıkmasın jeofizikmühendisliği muammeryagan bu</t>
  </si>
  <si>
    <t>zan_oglu bilgisizlik ihmalkarlık rant insanı bunlar öldürür değil foxhaber meltemurtezaog1</t>
  </si>
  <si>
    <t>2 ulus devletleri yönetenler kriz istihdam enflasyon ve faiz gibi</t>
  </si>
  <si>
    <t>toplanma fatmacumhurefe kamu spotu deprem çantanız hazır mı içine su</t>
  </si>
  <si>
    <t>zaferozmutaf zaferarapkirli takdir ilahi yüce rabbimizin hikmetinden sual olunmaz ülkemizin</t>
  </si>
  <si>
    <t>ortak berceste77 istanbul bir camii ise vali imam belediye başkanı</t>
  </si>
  <si>
    <t>imam oğlu yok olur ak tarkan izmir'de imamoğlu güzel sel</t>
  </si>
  <si>
    <t>bin kişinin nihatsirdar 20 yıldır toplanan milyar tl deprem vergisinin</t>
  </si>
  <si>
    <t>ve candundaradasi ağaoğlu 1970'lerde istanbul anadolu yakasındaki yapıların büyük kısmına</t>
  </si>
  <si>
    <t>en bir uyarı yorum üzerinden temel ülke toplumu bile bölündü</t>
  </si>
  <si>
    <t>ccanannnnnn günaydın istanbul ve istanbullular gerçeğinin önüne yaratılmak istenen hiçbir</t>
  </si>
  <si>
    <t>ensonhaber sonrası daveti imamoğlu'na soruldu ben çağrılmadım fuatugur keşke fuat</t>
  </si>
  <si>
    <t>ortak bekiservet toplantısına çağrılmadı şeklinde paylaşımlar yapan gazeteciler davet edildi</t>
  </si>
  <si>
    <t>mahmuree_chp yalvarıyorlar dinleyen yok uzmanı 3 bilim adamı şöyle diyor</t>
  </si>
  <si>
    <t>ecdadiosmanli25 pazartesi herkes nedeniyle korkmuş olsada haftayı daha kazasız belasız</t>
  </si>
  <si>
    <t>milyar dolar celal_hocaniz için 20 yılda 36 özel iletişim vergisi</t>
  </si>
  <si>
    <t>jeofizik kucukkayaısmail jeofizikmühendisliği bu tiberiu39384502 ne aklımızdancıkmasın ve jeofizikmuehendisliği meltemurtezaog1</t>
  </si>
  <si>
    <t>jeofizik kucukkayaısmail tiberiu39384502 jeofizikmühendisliği sismoloji mühendisi bir ve deprem uzmanı</t>
  </si>
  <si>
    <t>neden bahsetmiyorsunuz sizede mi talimat geldi okunmuyor mu twitter'da yazılanlar</t>
  </si>
  <si>
    <t>bir bizi hiçbir yıkamadı siyasî zihnî ve manevî depremlerin yıktığı</t>
  </si>
  <si>
    <t>kucukkayaısmail prof dr naci görür demokrasi meydanı na çıktı gerçeği</t>
  </si>
  <si>
    <t>olmayan mühendisi jeofizik tiberiu39384502 muammeryagan aklımızdancıkmasın jeofizikmuehendisliği gibi jeofizikmühendisliği deprem</t>
  </si>
  <si>
    <t>Top Word Pairs in Tweet by Count</t>
  </si>
  <si>
    <t>rt,ekrem_imamoglu  ekrem_imamoglu,hiçbir  hiçbir,şeyin  şeyin,deprem  deprem,gibi  gibi,önemli  önemli,bir  bir,konunun  konunun,önüne  önüne,geçmesini</t>
  </si>
  <si>
    <t>rt,tc_istanbul  tc_istanbul,deprem  deprem,toplantısına  toplantısına,davet  davet,hakkında  hakkında,basın  basın,açıklaması</t>
  </si>
  <si>
    <t>rt,birtutamtwitt  birtutamtwitt,ne  ne,deprem  deprem,ne  ne,fırtına  fırtına,ne  ne,sel  sel,son  son,20  20,yıldır</t>
  </si>
  <si>
    <t>rt,hetenketenabi  hetenketenabi,efendim  efendim,birinci  birinci,toplantıya  toplantıya,çağrıldım  çağrıldım,ama  ama,ikinci  ikinci,toplantıya  toplantıya,çağrılmadım  çağrılmadım,sünnet</t>
  </si>
  <si>
    <t>rt,nazimdikbas  nazimdikbas,sadece  sadece,evinizde  evinizde,apartmanınızda  apartmanınızda,değil  değil,fakültenizde  fakültenizde,iş  iş,yerinizde  yerinizde,de  de,çatlakların</t>
  </si>
  <si>
    <t>lulideftt,benim  benim,deee  deee,yatağım  yatağım,titredi  titredi,gibi  gibi,hissettim  hissettim,ama  ama,olmamış  olmamış,deprem  deprem,bu</t>
  </si>
  <si>
    <t>rt,nihatsirdar  nihatsirdar,20  20,yıldır  yıldır,toplanan  toplanan,66  66,milyar  milyar,tl  tl,deprem  deprem,vergisinin  vergisinin,nerede</t>
  </si>
  <si>
    <t>rt,enveryan  enveryan,2  2,chp'nin  chp'nin,bir  bir,yalanı  yalanı,daha  daha,çürüdü  çürüdü,deprem  deprem,gözleme  gözleme,istasyonu</t>
  </si>
  <si>
    <t>anlgzlcan,demarkesports  demarkesports,siz  siz,deprem  deprem,görmemişiniz  görmemişiniz,derlerse  derlerse,napcan</t>
  </si>
  <si>
    <t>esra_rengiz76,videoyu  videoyu,izledim  izledim,ayni  ayni,deprem  deprem,burada  burada,oldugunda  oldugunda,direk  direk,krişinde  krişinde,montelenmis  montelenmis,tv</t>
  </si>
  <si>
    <t>rt,hetenketenabi  hetenketenabi,devlet  devlet,terbiyesinden  terbiyesinden,nasibi  nasibi,olmayan  olmayan,bir  bir,kişi  kişi,günlerdir  günlerdir,kamuoyunu  kamuoyunu,'deprem'</t>
  </si>
  <si>
    <t>rt,cosarf  cosarf,ekrem  ekrem,imamoğlu  imamoğlu,bildiğin  bildiğin,yalan  yalan,makinası  makinası,ve  ve,sorumluluğunu  sorumluluğunu,yerine  yerine,getirmeyen</t>
  </si>
  <si>
    <t>rt,candundaradasi  candundaradasi,ağaoğlu  ağaoğlu,1970'lerde  1970'lerde,istanbul  istanbul,anadolu  anadolu,yakasındaki  yakasındaki,yapıların  yapıların,büyük  büyük,kısmına  kısmına,inşaat</t>
  </si>
  <si>
    <t>rt,ilhanidris  ilhanidris,ali  ali,ağaoğlu'ndan  ağaoğlu'ndan,tüyler  tüyler,ürperten  ürperten,itiraflar  itiraflar,kumları  kumları,marmara  marmara,denizi  denizi,nden</t>
  </si>
  <si>
    <t>chile,de  de,6  6,8  8,şiddetinde  şiddetinde,deprem  deprem,29  29,09  09,2019</t>
  </si>
  <si>
    <t>rt,ccanannnnnn  ccanannnnnn,günaydın  günaydın,istanbul  istanbul,ve  ve,istanbullular  istanbullular,deprem  deprem,gerçeğinin  gerçeğinin,önüne  önüne,yaratılmak  yaratılmak,istenen</t>
  </si>
  <si>
    <t>rt,ccanannnnnn  ccanannnnnn,tek  tek,konu  konu,bugün  bugün,deprem  deprem,için  için,ne  ne,yaptınız  yaptınız,olsun  olsun,istanbul</t>
  </si>
  <si>
    <t>66milyarliranerede,suriyeliler  suriyeliler,yedi  yedi,daha  daha,para  para,yetmiyor  yetmiyor,biraz  biraz,daha  daha,destek  destek,verin  verin,suriyeliler</t>
  </si>
  <si>
    <t>rt,bagcbir  bagcbir,66milyarliranerede  66milyarliranerede,suriyeliler  suriyeliler,yedi  yedi,daha  daha,para  para,yetmiyor  yetmiyor,biraz  biraz,daha  daha,destek</t>
  </si>
  <si>
    <t>rt,avalia_yeni_hsp  avalia_yeni_hsp,günaydın  günaydın,66  66,milyar  milyar,deprem  deprem,vergisi  vergisi,aldık  aldık,bununla  bununla,duble  duble,yol</t>
  </si>
  <si>
    <t>rt,foxhaber  foxhaber,prof  prof,dr  dr,nacigörür  nacigörür,1999  1999,dan  dan,sonra  sonra,7  7,büyüklüğünde  büyüklüğünde,bir</t>
  </si>
  <si>
    <t>prof,dr  dr,naci  naci,görür  görür,demokrasi  demokrasi,meydanı  meydanı,na  na,çıktı  çıktı,deprem  deprem,gerçeği  gerçeği,aklımızdançıkmasın</t>
  </si>
  <si>
    <t>foxhaber,kucukkayaısmail  kucukkayaısmail,ismail  ismail,bey  bey,konuğunuz  konuğunuz,deprem  deprem,konusunu  konusunu,ne  ne,anlattı  anlattı,ve  ve,özetledi</t>
  </si>
  <si>
    <t>rt,septicfield  septicfield,dün  dün,gece  gece,rüyamda  rüyamda,ikisi  ikisi,birden  birden,aynı  aynı,aileye  aileye,çocuk  çocuk,oluyodu</t>
  </si>
  <si>
    <t>rt,dusunduren_deli  dusunduren_deli,zavallıekrem  zavallıekrem,yoğun  yoğun,programı  programı,arasında  arasında,hdp  hdp,li  li,belediye  belediye,başkanlarını  başkanlarını,ziyaret</t>
  </si>
  <si>
    <t>rt,politikprofesor  politikprofesor,deprem  deprem,toplantısına  toplantısına,zavallıekrem  zavallıekrem,bundan  bundan,sonra  sonra,böyle  böyle,davet  davet,edilecek</t>
  </si>
  <si>
    <t>rt,enveraysevera  enveraysevera,şöyle  şöyle,düşünün  düşünün,valilik  valilik,cuma  cuma,günü  günü,çocukları  çocukları,oluşa  oluşa,gönderdi  gönderdi,o</t>
  </si>
  <si>
    <t>rt,fbliumut34  fbliumut34,nihatsirdar  nihatsirdar,deprem  deprem,için  için,devletimizin  devletimizin,çözümü  çözümü,66milyarliranerede  rt,hzlandrc  hzlandrc,66milyarliranerede  66milyarliranerede,yse</t>
  </si>
  <si>
    <t>ekrem_imamoglu,ramazanda  ramazanda,günde  günde,60  60,70  70,kere  kere,iftara  iftara,giden  giden,adam  adam,bi  bi,ıstanbul</t>
  </si>
  <si>
    <t>rt,vzxky_849  vzxky_849,20  20,yılda  yılda,toplanan  toplanan,66  66,milyar  milyar,tl  tl,tutarındaki  tutarındaki,deprem  deprem,vergileri</t>
  </si>
  <si>
    <t>arkadaş,sabah  sabah,gözümü  gözümü,açıyorum  açıyorum,aklıma  aklıma,gelen  gelen,düşüncelere  düşüncelere,bak  bak,kadın  kadın,cinayetleri  cinayetleri,çocuk</t>
  </si>
  <si>
    <t>rt,kekce_emin  kekce_emin,topladığınız  topladığınız,deprem  deprem,vergileri  vergileri,ile  ile,duble  duble,yollar  yollar,sağlık  sağlık,giderleri  giderleri,hastane</t>
  </si>
  <si>
    <t>üç,gsm  gsm,operatöründen  operatöründen,deprem  deprem,vb  vb,afet  afet,durumlarına  durumlarına,karşı  karşı,ortak  ortak,hat</t>
  </si>
  <si>
    <t>rt,nocontextdtweb  nocontextdtweb,deprem  deprem,olmus</t>
  </si>
  <si>
    <t>kucukkayaısmail,istanbul'un  istanbul'un,yarısında  yarısında,su  su,yok  yok,çağrıldığı  çağrıldığı,deprem  deprem,konferansına  konferansına,gitmez  gitmez,ama  ama,belediye</t>
  </si>
  <si>
    <t>rt,nacigorur  nacigorur,değerli  değerli,arkadaşlar  arkadaşlar,gelen  gelen,yaygın  yaygın,bir  bir,soruya  soruya,yine  yine,genel  genel,bir</t>
  </si>
  <si>
    <t>aklingozu,ulan  ulan,senin  senin,deprem  deprem,anında  anında,görmeyi  görmeyi,o  o,kadar  kadar,çok  çok,isterdim  isterdim,ki</t>
  </si>
  <si>
    <t>ekrem_imamoglu,haaaa  haaaa,işte  işte,bu  bu,sana  sana,bu  bu,yakışır  yakışır,sen  sen,dostlarının  dostlarının,kardeşlerinin  kardeşlerinin,mutlu</t>
  </si>
  <si>
    <t>rt,ononhareket  ononhareket,deprem  deprem,anında  anında,elinde  elinde,çayla  çayla,dışarı  dışarı,çıkmak  çıkmak,10  10,10  10,hareket</t>
  </si>
  <si>
    <t>cinarlikubbeli,hep  hep,beraber  beraber,nasıl  nasıl,daha  daha,iyi  iyi,olur  olur,diye  diye,düşünüp  düşünüp,anlaşmamız  anlaşmamız,gerekirken</t>
  </si>
  <si>
    <t>rt,ruhykokturk  ruhykokturk,deprem  deprem,paniği  paniği,ve  ve,kargaşasıyla  kargaşasıyla,aynı  aynı,güne  güne,denk  denk,gelince  gelince,gözden</t>
  </si>
  <si>
    <t>insallah,deprem  deprem,olurda  olurda,eğitim  eğitim,fakültesinde  fakültesinde,taş  taş,üstünde  üstünde,taş  taş,kalmaz  kalmaz,amk</t>
  </si>
  <si>
    <t>rt,serdaribrahimke  serdaribrahimke,ülkede  ülkede,deprem  deprem,tehlikesi  tehlikesi,ekrem_imamoglu  ekrem_imamoglu,nun  nun,davet  davet,kompleksi  kompleksi,kadar  kadar,gündem</t>
  </si>
  <si>
    <t>rt,fahoogerbeets  fahoogerbeets,istanbul'daki  istanbul'daki,sevgili  sevgili,dostlar  dostlar,lütfen  lütfen,rahatlayın  rahatlayın,dünyada  dünyada,ocak  ocak,ayından  ayından,bu</t>
  </si>
  <si>
    <t>rt,ilkkursungazete  ilkkursungazete,beylikdüzü'nde  beylikdüzü'nde,deprem  deprem,toplanma  toplanma,alanına  alanına,avm  avm,yapıldığı  yapıldığı,ve  ve,sahibinin  sahibinin,ekrem</t>
  </si>
  <si>
    <t>imamoğlu,tweet  tweet,atmış  atmış,devletin  devletin,çağırdığı  çağırdığı,yere  yere,gideriz  gideriz,diyor  diyor,deprem  deprem,konferansına  konferansına,neden</t>
  </si>
  <si>
    <t>ramazanq3,metcihan  metcihan,erken  erken,mi  mi,peki  peki,srl  srl,basar  basar,yok  yok,deprem  deprem,olur  olur,yok</t>
  </si>
  <si>
    <t>rt,sevi3359  sevi3359,dostlar  dostlar,alışverişte  alışverişte,görsün  görsün,toplantısında  toplantısında,çıkan  çıkan,sonucu  sonucu,bilen  bilen,var  var,mı</t>
  </si>
  <si>
    <t>bin,kişinin  rt,tc_bildiskemal  tc_bildiskemal,66milyarliranerede  66milyarliranerede,eski  eski,para  para,birimi  birimi,ile  ile,66  66,katrilyon  katrilyon,lira</t>
  </si>
  <si>
    <t>rt,haciykk  haciykk,ibb  ibb,başkanı  başkanı,kayyum  kayyum,sonrası  sonrası,diyarbakır'a  diyarbakır'a,gidip  gidip,hdp'li  hdp'li,belediye  belediye,başkanları</t>
  </si>
  <si>
    <t>ülkenin,altını  altını,mı  mı,oydular  oydular,oyuyorlar  oyuyorlar,bu  bu,nedir  nedir,hergün  hergün,bir  bir,yerden  yerden,deprem</t>
  </si>
  <si>
    <t>garipliktalibi's,account  account,withheld  withheld,turkey  turkey,response  response,legal  legal,demand  demand,learn  learn,more</t>
  </si>
  <si>
    <t>rt,fatihportakal  fatihportakal,son  son,zamanların  zamanların,en  en,sorgulayıcı  sorgulayıcı,tabelası  tabelası,olmuş  olmuş,deprem  deprem,için  için,toplanan</t>
  </si>
  <si>
    <t>son,zamanların  zamanların,en  en,sorgulayıcı  sorgulayıcı,tabelası  tabelası,olmuş  olmuş,deprem  deprem,için  için,toplanan  toplanan,66milyarliranerede  66milyarliranerede,cberdoğan</t>
  </si>
  <si>
    <t>başkan,arısoy  arısoy,deprem  deprem,gerçeğini  gerçeğini,hiç  hiç,unutmadık  unutmadık,zeytinburnu  zeytinburnu,belediye  belediye,başkanı  başkanı,ömer  ömer,arısoy</t>
  </si>
  <si>
    <t>deprem,sonrası  sonrası,iki  iki,kişiden  kişiden,biri  biri,gsm  gsm,operatörünü  operatörünü,değiştirme  değiştirme,kararı  kararı,aldı</t>
  </si>
  <si>
    <t>rt,profesorfacia  profesorfacia,itibariyle  itibariyle,türkiye  türkiye,için  için,istanbul  istanbul,da  da,7  7,şiddetindeki  şiddetindeki,bir  bir,depreme</t>
  </si>
  <si>
    <t>rt,baristerkoglu  baristerkoglu,cumhurbaşkanı  cumhurbaşkanı,na  na,soru  soru,sormayı  sormayı,yazılı  yazılı,kurala  kurala,bağladık  bağladık,binlerce  binlerce,canımızı</t>
  </si>
  <si>
    <t>kandilli_info,ula  ula,deprem  deprem,herkesi  herkesi,şair  şair,etmişsin  etmişsin,artık  artık,korkudan  korkudan,mı  mı,sevgiden  sevgiden,mi</t>
  </si>
  <si>
    <t>rt,hasanzkul11  hasanzkul11,ekrem  ekrem,imamoğlu  imamoğlu,hiçbir  hiçbir,şeyin  şeyin,deprem  deprem,gibi  gibi,önemli  önemli,bir  bir,konunun</t>
  </si>
  <si>
    <t>demet,bilge  bilge,erkasap  erkasap,demetbilgeee  demetbilgeee,bianetgündem'i  bianetgündem'i,yazdı  yazdı,deprem  deprem,uyarısını  uyarısını,görmüyorlar  görmüyorlar,kanser  kanser,uyarısını</t>
  </si>
  <si>
    <t>rt,paleosismolog  paleosismolog,30  30,yıldır  yıldır,diri  diri,faylar  faylar,üzerinde  üzerinde,fay  fay,kazıları  kazıları,yaptık  yaptık,deprem</t>
  </si>
  <si>
    <t>rt,ahval_tr  ahval_tr,emre  emre,alkin  alkin,inşaat  inşaat,deprem  deprem,ve  ve,kaynaklar</t>
  </si>
  <si>
    <t>dask'ın,hasar  hasar,ödeyebilme  ödeyebilme,kapasitesi  kapasitesi,20  20,milyar  milyar,tl  tl,dask  dask,deprem</t>
  </si>
  <si>
    <t>rt,hasemierol  hasemierol,deprem  deprem,öldürmez  öldürmez,ecelin  ecelin,gelmişse  gelmişse,ölürsün  ölürsün,çok  çok,geçmiş  geçmiş,olsun  olsun,rabbim</t>
  </si>
  <si>
    <t>rt,celebi_kahraman  celebi_kahraman,deprem  deprem,zamanı  zamanı,yasanın  yasanın,geri  geri,işlemesiyle  işlemesiyle,elimizden  elimizden,alınan  alınan,emeklilik  emeklilik,hakkımızı</t>
  </si>
  <si>
    <t>rt,washatti  washatti,depremle  depremle,ilgili  ilgili,'bu  'bu,sistem  sistem,dünyaya  dünyaya,örnektir'  örnektir',diyen  diyen,saray'ın  saray'ın,iki</t>
  </si>
  <si>
    <t>teke,tek  tek,deprem  deprem,özel  özel,26  26,eylül  eylül,2019  2019,5  5,8  8,büyük  büyük,depremin</t>
  </si>
  <si>
    <t>rt,navyangel07  navyangel07,kentsel  kentsel,dönüşüm  dönüşüm,avcılar  avcılar,bağcılar  bağcılar,gibi  gibi,yapılması  yapılması,gereken  gereken,yerlere  yerlere,yapılmadı</t>
  </si>
  <si>
    <t>rt,colakrengin  colakrengin,akp  akp,kentseldönüşüm  kentseldönüşüm,yaptı  yaptı,ya  ya,demeyin  demeyin,çünkü  çünkü,onlar  onlar,rant  rant,için</t>
  </si>
  <si>
    <t>deprem,için  rt,izzetdas  izzetdas,deprem  için,aklımızdançıkmasın  aklımızdançıkmasın,diyen  diyen,insanoğlu  insanoğlu,öyle  öyle,bir  bir,hakikat  hakikat,var</t>
  </si>
  <si>
    <t>rt,gokhanozbek  gokhanozbek,20  20,yıldır  yıldır,deprem  deprem,vergisi  vergisi,adı  adı,altında  altında,toplanan  toplanan,66milyarliranerede  66milyarliranerede,diye</t>
  </si>
  <si>
    <t>rt,58_yigidom_58  58_yigidom_58,istanbul'u  istanbul'u,5  5,8  8,şiddeti  şiddeti,ile  ile,sallayan  sallayan,deprem  deprem,yalancı  yalancı,imamımoğlunda</t>
  </si>
  <si>
    <t>onuncukoydegsli,mstselanik  mstselanik,hdp'li  hdp'li,belediye  belediye,baskanini  baskanini,ziyaret  ziyaret,etmeye  etmeye,vakit  vakit,bulan  bulan,ama  ama,deprem</t>
  </si>
  <si>
    <t>rt,cyaltirak  cyaltirak,deprem  deprem,gerçeğini  gerçeğini,tam  tam,olarak  olarak,anlamaya  anlamaya,çalışan  çalışan,herhangi  herhangi,bir  bir,gruba</t>
  </si>
  <si>
    <t>deprem,gerçeğini  gerçeğini,tam  tam,olarak  olarak,anlamaya  anlamaya,çalışan  çalışan,herhangi  herhangi,bir  bir,gruba  gruba,eklemlenmeden  eklemlenmeden,bağımsız</t>
  </si>
  <si>
    <t>rt,bunduqdari  bunduqdari,20  20,yıldır  yıldır,7  7,5  5,ölçekli  ölçekli,deprem  deprem,bekleyen  bekleyen,istanbul'a  istanbul'a,müteahhiti</t>
  </si>
  <si>
    <t>rt,yasemn4203  yasemn4203,avalia_yeni_hsp  avalia_yeni_hsp,duble  duble,yola  yola,para  para,vermiyoruz  vermiyoruz,diyorlar  diyorlar,peki  peki,deprem  deprem,için</t>
  </si>
  <si>
    <t>rt,propiyonat  propiyonat,fatihportakal  fatihportakal,kimeinanayım  kimeinanayım,26  26,eylül  eylül,2019'da  2019'da,gerçekleşen  gerçekleşen,deprem  deprem,sonrası  sonrası,okulumuz</t>
  </si>
  <si>
    <t>twitbakani,istanbul  istanbul,için  için,17  17,yıldır  yıldır,iktidar  iktidar,olan  olan,gurup  gurup,ne  ne,yapmış  yapmış,deprem</t>
  </si>
  <si>
    <t>rt,hzlandrc  hzlandrc,66milyarliranerede  66milyarliranerede,yse  yse,acilen  acilen,vatandaşlarımıza  vatandaşlarımıza,ibraz  ibraz,edilmelidir  edilmelidir,marmara  marmara,denizini  denizini,7</t>
  </si>
  <si>
    <t>deprem,var  var,gelmeyin  gelmeyin,parissaintgermain</t>
  </si>
  <si>
    <t>rt,fikriakyuz99  fikriakyuz99,celal  celal,şengör  şengör,162  162,imam  imam,hatip  hatip,inşa  inşa,ederken  ederken,9  9,fen</t>
  </si>
  <si>
    <t>rt,hetenketenabi  rt,fuatugur  fuatugur,keşke  keşke,fuat  fuat,oktay  oktay,deprem  deprem,toplantısında  toplantısında,bir  bir,sonraki  sonraki,toplantı</t>
  </si>
  <si>
    <t>66,milyar  rt,avalia_yeni_hsp  avalia_yeni_hsp,günaydın  günaydın,66  milyar,deprem  deprem,vergisi  vergisi,aldık  aldık,bununla  bununla,duble  duble,yol</t>
  </si>
  <si>
    <t>rt,tivityali1  tivityali1,deprem  deprem,vergisi  vergisi,için  için,toplanan  toplanan,66milyarliranerede  66milyarliranerede,çok  çok,basit  basit,çünkü  çünkü,çaldılar</t>
  </si>
  <si>
    <t>rt,celal_hocaniz  celal_hocaniz,162  162,imam  imam,hatip  hatip,inşa  inşa,ederken  ederken,9  9,fen  fen,lisesi  lisesi,yapan</t>
  </si>
  <si>
    <t>rt,ankahabera  ankahabera,seçim  seçim,bitti  bitti,bitti  bitti,işinize  işinize,bakın  bakın,işimize  işimize,bakalım  bakalım,ortak  ortak,masalar</t>
  </si>
  <si>
    <t>rt,av_selimyavuz  av_selimyavuz,adamlar  adamlar,öyle  öyle,şark  şark,kurnazı  kurnazı,ki  ki,17  17,25  25,yıllık  yıllık,yönetimlerinde</t>
  </si>
  <si>
    <t>geçen,haftaki  haftaki,depremden  depremden,sonra  sonra,ilk  ilk,ve  ve,orta  orta,okula  okula,giden  giden,kuzenlerime  kuzenlerime,deprem</t>
  </si>
  <si>
    <t>rt,muratsarica_  muratsarica_,olası  olası,istanbul  istanbul,depremi  depremi,için  için,en  en,hayati  hayati,önlemi  önlemi,açıklıyorum  açıklıyorum,deprem</t>
  </si>
  <si>
    <t>rt,mikdatca  mikdatca,imza  imza,ve  ve,rt  rt,lütfen  lütfen,kampanya  kampanya,deprem  deprem,seferberliği  seferberliği,ilan  ilan,edilsin</t>
  </si>
  <si>
    <t>deprem,toplanma  toplanma,alanları  rt,birgun_gazetesi  birgun_gazetesi,deprem  alanları,ne  ne,durumda  durumda,istanbul'u  istanbul'u,karış  karış,karış  karış,gezdik</t>
  </si>
  <si>
    <t>rt,ntv  ntv,istanbul'da  istanbul'da,2  2,günde  günde,16  16,bin  bin,kişi  kişi,evine  evine,deprem  deprem,sigortası</t>
  </si>
  <si>
    <t>rt,sevkiyilmaz  sevkiyilmaz,en  en,büyük  büyük,deprem  deprem,ve  ve,afet  afet,olan  olan,esrar  esrar,alkol  alkol,kumar</t>
  </si>
  <si>
    <t>depremin,ardından  ardından,istanbul  istanbul,valiliği  valiliği,ile  ile,imamoğlu  imamoğlu,arasında  arasında,davet  davet,polemiği  polemiği,haber  haber,merkezi</t>
  </si>
  <si>
    <t>rt,berceste77  berceste77,istanbul  istanbul,bir  bir,camii  camii,ise  ise,vali  vali,imam  imam,belediye  belediye,başkanı  başkanı,müezzin'dir</t>
  </si>
  <si>
    <t>rt,ertan_aksoy  ertan_aksoy,merkezi  merkezi,hükümetin  hükümetin,varlık  varlık,fonu  fonu,bütçesinden  bütçesinden,batık  batık,bir  bir,müteahhitin  müteahhitin,projesine</t>
  </si>
  <si>
    <t>1,degerli  degerli,musterimiz  musterimiz,kesintisiz  kesintisiz,ve  ve,daha  daha,guvenli  guvenli,iletisim  iletisim,icin  icin,yapilan  yapilan,yenileme</t>
  </si>
  <si>
    <t>deprem,icin  icin,toplanan  toplanan,66  66,milyar  milyar,nerede  nerede,hukumet  hukumet,bunada  bunada,cevap  cevap,vermeli</t>
  </si>
  <si>
    <t>rt,06melihgokcek  06melihgokcek,bir  bir,belediye  belediye,başkanı  başkanı,düşünün  düşünün,sırf  sırf,iktidari  iktidari,suçlamak  suçlamak,için  için,deprem</t>
  </si>
  <si>
    <t>rt,cansinn1907  cansinn1907,alaska'da  alaska'da,meydana  meydana,gelen  gelen,7  7,1  1,şiddetindeki  şiddetindeki,deprem  deprem,ve  ve,öğrencilerin</t>
  </si>
  <si>
    <t>rt,birgun_gazetesi  birgun_gazetesi,deprem  deprem,toplantısına  toplantısına,çağrılmadım</t>
  </si>
  <si>
    <t>rt,muhammetyzcm  muhammetyzcm,deprem  deprem,anında  anında,bir  bir,serhoşun  serhoşun,hali  hali,bu  bu,memleketin  memleketin,serhoşu  serhoşu,bile</t>
  </si>
  <si>
    <t>rt,drsezai  drsezai,ezan  ezan,sesi  sesi,duyulunca  duyulunca,camiye  camiye,gidilir  gidilir,vazifemizdir  vazifemizdir,hastanede  hastanede,mavi  mavi,kod</t>
  </si>
  <si>
    <t>rt,yelizzkoray  yelizzkoray,20  20,yıl  yıl,önce  önce,binlerce  binlerce,insanını  insanını,depremde  depremde,kaybetmiş  kaybetmiş,deprem  deprem,vergisi</t>
  </si>
  <si>
    <t>rt,zaytungtv  zaytungtv,deprem  deprem,sonrası  sonrası,afet  afet,toplanma  toplanma,merkezlerine  merkezlerine,hücum  hücum,eden  eden,istanbullular  istanbullular,piyasalara</t>
  </si>
  <si>
    <t>fatmaatakk,gelme  gelme,deprem  deprem,olacak  olacak,d</t>
  </si>
  <si>
    <t>rt,vapurfilozofu  vapurfilozofu,istanbuldaki  istanbuldaki,depremler  depremler,öncü  öncü,olabilir  olabilir,büyük  büyük,deprem  deprem,gelince  gelince,iletişim  iletişim,tamamen</t>
  </si>
  <si>
    <t>220,bin  bin,konutun  konutun,boş  boş,olduğu  olduğu,istanbul'da  istanbul'da,onbinlerce  onbinlerce,insan  insan,akşam  akşam,yatmaya  yatmaya,ölüm</t>
  </si>
  <si>
    <t>rt,nesrinnas  nesrinnas,99  99,depreminden  depreminden,ders  ders,alman  alman,gerekir  gerekir,değil  değil,mi  mi,nerede  nerede,5</t>
  </si>
  <si>
    <t>rt,adilserdars  adilserdars,askeri  askeri,alanları  alanları,istanbul  istanbul,dışına  dışına,çıkartmanın  çıkartmanın,en  en,acı  acı,sonucu  sonucu,deprem</t>
  </si>
  <si>
    <t>orhan,bursalı  bursalı,deprem  deprem,afet  afet,sistemimizi  sistemimizi,dünya  dünya,gıpta  gıpta,ile  ile,izliyor  izliyor,peki  peki,ama</t>
  </si>
  <si>
    <t>rt,dalierzincanli  dalierzincanli,nihat  nihat,hatipoğlu  hatipoğlu,hocanın  hocanın,deprem  deprem,afetinin  afetinin,musibetlerinden  musibetlerinden,allah  allah,cc  cc,sığınılan</t>
  </si>
  <si>
    <t>toplanan,66milyarliranerede  rt,gokhanozbek  gokhanozbek,20  20,yıldır  yıldır,deprem  deprem,vergisi  vergisi,adı  adı,altında  altında,toplanan  66milyarliranerede,diye</t>
  </si>
  <si>
    <t>rt,istshd  istshd,depremistanbul  depremistanbul,deprem  deprem,istanbul  istanbul,depremi  depremi,kapıda  kapıda,hasarlı  hasarlı,evlerde  evlerde,oturanlar  oturanlar,derhal</t>
  </si>
  <si>
    <t>rt,themarginale  themarginale,özetle  özetle,cumhurbaşkanı  cumhurbaşkanı,yardımcısı  yardımcısı,bakanlar  bakanlar,vali  vali,ordu  ordu,komutanı  komutanı,cumhuriyet  cumhuriyet,başsavcısı</t>
  </si>
  <si>
    <t>bakan,soylu  soylu,açık  açık,söyleyeyim  söyleyeyim,ekrem  ekrem,bey'i  bey'i,ben  ben,davet  davet,etmedim  etmedim,istanbul'da  istanbul'da,meydana</t>
  </si>
  <si>
    <t>rt,bencedelale  bencedelale,30eylüldünyainsanlıkgünü  30eylüldünyainsanlıkgünü,aklınagelseydim  aklınagelseydim,marmara'da  marmara'da,büyük  büyük,deprem  deprem,kapıda  kapıda,haydi  haydi,siyaseti  siyaseti,bir</t>
  </si>
  <si>
    <t>sonra,ne  ne,dedi  dedi,deprem  deprem,için  için,toplanan  toplanan,paraları  paraları,yol  yol,yaptık</t>
  </si>
  <si>
    <t>rt,farukkose52  farukkose52,vatandaşa  vatandaşa,deprem  deprem,çantası  çantası,hazırlamalarını  hazırlamalarını,öneren  öneren,yetkililer  yetkililer,2  2,hususa  hususa,cevap</t>
  </si>
  <si>
    <t>rt,nrdncnbl  nrdncnbl,çok  çok,haklısınız  haklısınız,sn  sn,kucukkayaısmail  kucukkayaısmail,ne  ne,yetkililerin  yetkililerin,ne  ne,de  de,bizlerin</t>
  </si>
  <si>
    <t>kucukkayaısmail,ne  rt,nrdncnbl  çok,haklısınız  haklısınız,sn  sn,kucukkayaısmail  ne,yetkililerin  yetkililerin,ne  ne,de  de,bizlerin  bizlerin,aklımızdançıkmasın</t>
  </si>
  <si>
    <t>rt,sevimlicerenli  sevimlicerenli,şili  şili,de  de,deprem  deprem,olmuş  olmuş,6  6,8  8,şiddetinde  şiddetinde,verilen  verilen,tepki</t>
  </si>
  <si>
    <t>menşınlarda,bizim  bizim,gibi  gibi,milletler  milletler,misal  misal,mexico  mexico,bu  bu,kadar  kadar,da  da,rahat  rahat,olunmas</t>
  </si>
  <si>
    <t>rt,handanbora5  handanbora5,deprem  deprem,öldürmez  öldürmez,ne  ne,zamanki  zamanki,bilimsel  bilimsel,gözlemle  gözlemle,coğrafyanın  coğrafyanın,analizini  analizini,yapıp</t>
  </si>
  <si>
    <t>ıritelady,derinanaıiz  derinanaıiz,yigitbulutt  yigitbulutt,ne  ne,çağrılması  çağrılması,dostum  dostum,koordinasyon  koordinasyon,kurulunda  kurulunda,olan  olan,herkesin  herkesin,görevidir</t>
  </si>
  <si>
    <t>yoklama,kaçakları  kaçakları,tamam  tamam,tamam  tamam,bu  bu,kez  kez,deprem  deprem,korkusu  korkusu,mazeretiniz  mazeretiniz,var  var,kafanızı</t>
  </si>
  <si>
    <t>ee,bugün  bugün,deprem  deprem,de  de,olmadı  olmadı,ama  ama,ben  ben,arama  arama,yapamıyorum  yapamıyorum,turktelekom</t>
  </si>
  <si>
    <t>rt,avicenna_razi  avicenna_razi,ünlü  ünlü,filozof  filozof,son  son,boh  boh,bükücü  bükücü,bu  bu,kadar  kadar,çok  çok,imam</t>
  </si>
  <si>
    <t>guclumete,istanbul  istanbul,un  un,en  en,büyük  büyük,devlet  devlet,hastanelerinden  hastanelerinden,biri  biri,olan  olan,bakırköy  bakırköy,hastanesine</t>
  </si>
  <si>
    <t>rt,mehmet_kukus  mehmet_kukus,bugün  bugün,allah  allah,için  için,ne  ne,yaptın  yaptın,sorusunun  sorusunun,karşısına  karşısına,doğayı  doğayı,getiriyor</t>
  </si>
  <si>
    <t>rt,zekibahce  zekibahce,bir  bir,b  b,k  k,yiyen  yiyen,büyük  büyük,düşünür  düşünür,şöyle  şöyle,demiş  demiş,162</t>
  </si>
  <si>
    <t>20,yıldır  bin,kişinin  rt,deri_nnnn1903  deri_nnnn1903,ibb  ibb,nin  nin,2018  2018,yılında  yılında,okçuluk  okçuluk,vakfına  vakfına,aktardığı</t>
  </si>
  <si>
    <t>bu,sıra  sıra,çok  çok,deprem  deprem,oluyor  oluyor,bence  bence,gelmeyin  gelmeyin,siz  siz,3  3,puandan  puandan,daha</t>
  </si>
  <si>
    <t>mugurdemir,hiiççç  hiiççç,deprem  deprem,için  için,toplanan  toplanan,paraları  paraları,bile  bile,yemişler  yemişler,zerre  zerre,utanmadan  utanmadan,polemik</t>
  </si>
  <si>
    <t>rt,ajansdreklam  ajansdreklam,eylülün  eylülün,son  son,günü  günü,pazartesi  pazartesi,mutlu  mutlu,haftalar  haftalar,aklımızdançıkmasın  aklımızdançıkmasın,deprem  deprem,paraları</t>
  </si>
  <si>
    <t>arada,başka  başka,hissedilir  hissedilir,deprem  deprem,olmazsa  olmazsa,1  1,yıl  yıl,sonra  sonra,kaçının  kaçının,poliçesini  poliçesini,yenileyeceğine</t>
  </si>
  <si>
    <t>rt,elelechp  elelechp,başta  başta,istanbul  istanbul,olmak  olmak,suretiyle  suretiyle,deprem  deprem,toplanma  toplanma,alanları  alanları,deprem  deprem,vergileri</t>
  </si>
  <si>
    <t>alıştığın,kadar  kadar,esir  esir,vazgeçebildiğin  vazgeçebildiğin,kadar  kadar,özgürsün  özgürsün,al</t>
  </si>
  <si>
    <t>aydemirbulent,99  99,depreminde  depreminde,ecevit  ecevit,deprem  deprem,için  için,toplanan  toplanan,paralarla  paralarla,memur  memur,maaşlarını  maaşlarını,odemisti</t>
  </si>
  <si>
    <t>rt,ozcanamabasdag1  ozcanamabasdag1,iranda  iranda,bir  bir,depremden  depremden,sonra  sonra,iranlı  iranlı,din  din,alimi  alimi,kazım  kazım,sıddık</t>
  </si>
  <si>
    <t>rt,ccanannnnnn  rt,orhanbursalı  orhanbursalı,yazım  yazım,palavraları  palavraları,boşa  boşa,çıkarmaya  çıkarmaya,devam  devam,deprem  deprem,afet  afet,sistemimizi</t>
  </si>
  <si>
    <t>yazım,palavraları  palavraları,boşa  boşa,çıkarmaya  çıkarmaya,devam  devam,deprem  deprem,afet  afet,sistemimizi  sistemimizi,dünya  dünya,gıpta  gıpta,ile</t>
  </si>
  <si>
    <t>66,milyar  milyar,deprem  deprem,vergisi  vergisi,aldık  aldık,bununla  bununla,duble  duble,yol  yol,ve  ve,hızlı  hızlı,tren</t>
  </si>
  <si>
    <t>rt,ufukcoskunn  ufukcoskunn,5  5,8  8,şiddetinde  şiddetinde,deprem  deprem,olmuş  olmuş,ama  ama,ikinci  ikinci,gün  gün,ben</t>
  </si>
  <si>
    <t>rt,sozcumuratoglu  sozcumuratoglu,tamam  tamam,anladık  anladık,deprem  deprem,vergileri  vergileri,bir  bir,güzel  güzel,yenildi  yenildi,bitti  bitti,ya</t>
  </si>
  <si>
    <t>rt,batuhancolak33  batuhancolak33,allah  allah,göstermesin  göstermesin,deprem  deprem,olsa  olsa,tarihimizin  tarihimizin,en  en,büyük  büyük,yıkımıyla  yıkımıyla,karşı</t>
  </si>
  <si>
    <t>rt,avcilarbel  avcilarbel,20  20,yıl  yıl,boşa  boşa,harcandı  harcandı,20  20,gün  gün,kaybedecek  kaybedecek,vaktimiz  vaktimiz,yok</t>
  </si>
  <si>
    <t>cidden,psikolojim  psikolojim,bu  bu,kadar  kadar,bozuldu  bozuldu,mu  mu,hissedebileceğim  hissedebileceğim,şekilde  şekilde,o  o,saatlerde  saatlerde,deprem</t>
  </si>
  <si>
    <t>rt,havarenamedya  havarenamedya,istanbul  istanbul,da  da,olması  olması,beklenen  beklenen,büyük  büyük,deprem  deprem,ile  ile,ilgili  ilgili,önemli</t>
  </si>
  <si>
    <t>rt,sefa_said  sefa_said,deprem  deprem,için  için,toplanan  toplanan,66  66,milyar  milyar,tl'yi  tl'yi,çarçur  çarçur,edersen  edersen,yeri</t>
  </si>
  <si>
    <t>rt,ilerihaber  ilerihaber,silivri  silivri,cezaevi'nin  cezaevi'nin,deprem  deprem,senaryosu  senaryosu,yok  yok,deprem  deprem,günü  günü,koğuş  koğuş,kapıları</t>
  </si>
  <si>
    <t>işin,aslı  aslı,ali  ali,ağaoğlu  ağaoğlu,1970'lerde  1970'lerde,istanbul  istanbul,anadolu  anadolu,yakasındaki  yakasındaki,yapıların  yapıların,büyük  büyük,kısmına</t>
  </si>
  <si>
    <t>şu,deprem  deprem,olacaksa  olacaksa,olsun  olsun,amk  amk,sürekli  sürekli,artçılarla  artçılarla,yaşamaktan  yaşamaktan,yoruldum</t>
  </si>
  <si>
    <t>haberturktv,hulyahokenek  hulyahokenek,deprem  deprem,sevilmez  sevilmez,mi  mi,de  de,deseydin</t>
  </si>
  <si>
    <t>istanbul,5  5,8  8,lik  lik,depremden  depremden,hangi  hangi,dersleri  dersleri,çıkardı  çıkardı,deprem  deprem,sırasında  sırasında,ne</t>
  </si>
  <si>
    <t>rt,daesy55676957  daesy55676957,adi  adi,üstünde  üstünde,deprem  deprem,bahane  bahane,cukka  cukka,sahane  sahane,olmus  olmus,diyor  diyor,eleman</t>
  </si>
  <si>
    <t>rt,solhaberportali  solhaberportali,deprem  deprem,böyle  böyle,bekleniyor  bekleniyor,burası  burası,bir  bir,kyk  kyk,yurdu</t>
  </si>
  <si>
    <t>aydemirbulent,gurkanhacir  gurkanhacir,99  99,depreminden  depreminden,buyana  buyana,20  20,yıl  yıl,geçti  geçti,ama  ama,hala  hala,okullarımız</t>
  </si>
  <si>
    <t>deprem,videoları  videoları,üstüne  üstüne,salgın  salgın,videosu  videosu,seyredip  seyredip,üstüne  üstüne,de  de,nükleer  nükleer,saldırı  saldırı,ve</t>
  </si>
  <si>
    <t>rt,politic_tr  politic_tr,geçen  geçen,hafta  hafta,ıstanbul'daki  ıstanbul'daki,deprem  deprem,beklenen  beklenen,büyük  büyük,depremin  depremin,fay  fay,hattında</t>
  </si>
  <si>
    <t>siz,devleti  devleti,deprem  deprem,yardımlarıyla  yardımlarıyla,memur  memur,maaşı  maaşı,ödeyen  ödeyen,ecevit  ecevit,dönemiyle  dönemiyle,karıştırıyorsunuz  karıştırıyorsunuz,herhalde</t>
  </si>
  <si>
    <t>bin,kişinin  rt,kucukkayaısmail  kucukkayaısmail,günaydın  günaydın,türkiyem  türkiyem,30  30,eylül  eylül,2019  2019,pazartesi  pazartesi,eylül  eylül,ün</t>
  </si>
  <si>
    <t>rt,enveryucel  enveryucel,istanbul  istanbul,da  da,deprem  deprem,olmuş  olmuş,herkese  herkese,geçmiş  geçmiş,olsun  olsun,okullarımız  okullarımız,güven</t>
  </si>
  <si>
    <t>olan,deprem  deprem,olmuş  olmuş,insanlar  insanlar,korku  korku,içinde  içinde,bişey  bişey,yapmasını  yapmasını,beklediğimiz  beklediğimiz,adam  adam,davet</t>
  </si>
  <si>
    <t>rt,_mhpistanbul_  _mhpistanbul_,genel  genel,başkan  başkan,yardımcımız  yardımcımız,sn  sn,ifarukaksu  ifarukaksu,il  il,başkanımız  başkanımız,sn  sn,birolgurmhp</t>
  </si>
  <si>
    <t>rt,gurkaynakgonenc  gurkaynakgonenc,dünya  dünya,üzerinde  üzerinde,idarecilik  idarecilik,yapması  yapması,daha  daha,kolay  kolay,pek  pek,az  az,memleket</t>
  </si>
  <si>
    <t>rt,sla_ecem_  sla_ecem_,___arada  ___arada,bi  bi,bi  bi,silkelenmemiz  silkelenmemiz,gerekiyor  gerekiyor,sanırım  sanırım,__insan  __insan,olduğumuzu  olduğumuzu,hatırlamamız</t>
  </si>
  <si>
    <t>rt,heterodoks  heterodoks,afad  afad,ın  ın,söylediği  söylediği,2000  2000,adet  adet,deprem  deprem,acil  acil,toplanma  toplanma,alanından</t>
  </si>
  <si>
    <t>rt,muhammedbzkir  muhammedbzkir,afad  afad,deprem  deprem,toplantısı  toplantısı,yapıyor  yapıyor,istanbul  istanbul,için  için,o  o,esnada  esnada,ibb</t>
  </si>
  <si>
    <t>devlet,deprem  deprem,için  için,tam  tam,hazır  hazır,99  99,depreminden  depreminden,sonra  sonra,oluşacak  oluşacak,deprem  deprem,deki</t>
  </si>
  <si>
    <t>rt,melihaokur2  melihaokur2,fuat  fuat,oktay  oktay,atanmış  atanmış,cumhurbaşkanı  cumhurbaşkanı,yardımcısı  yardımcısı,siyaset  siyaset,yapıyor  yapıyor,deprem  deprem,ile</t>
  </si>
  <si>
    <t>haarp,projesi  rt,avicenna_razi  rt,efe60ayhan  efe60ayhan,hak  hak,bela  bela,yazmaz  yazmaz,kul  kul,azmayınca  azmayınca,rabbim  rabbim,hakiki</t>
  </si>
  <si>
    <t>rt,osmanozturk28  osmanozturk28,depremden  depremden,değil  değil,bilgisizlikten  bilgisizlikten,kork  kork,deprem  deprem,güvenliği  güvenliği,ve  ve,bilinci  bilinci,hep</t>
  </si>
  <si>
    <t>cyaltirak,buyuk  buyuk,deprem  deprem,beklıyormusunuz</t>
  </si>
  <si>
    <t>rt,ibrahimozdabak  ibrahimozdabak,sana  sana,dün  dün,bir  bir,tepeden  tepeden,baktım  baktım,aziz  aziz,istanbul</t>
  </si>
  <si>
    <t>rt,hetenketenabi  hetenketenabi,3  3,deprem  deprem,gibi  gibi,'hayati'  'hayati',bir  bir,durum  durum,söz  söz,konusu  konusu,iken</t>
  </si>
  <si>
    <t>rt,enveryan  enveryan,chp'li  chp'li,ibb  ibb,başkanı  başkanı,deprem  deprem,toplantısına  toplantısına,çağrılmadım  çağrılmadım,diyerek  diyerek,halkın  halkın,aklıyla</t>
  </si>
  <si>
    <t>rt,debuffer1  debuffer1,belediye  belediye,başkanı  başkanı,olduğu  olduğu,şehirde  şehirde,deprem  deprem,olmuş  olmuş,milyonlarca  milyonlarca,insanın  insanın,hayatı</t>
  </si>
  <si>
    <t>rt,banuguven  banuguven,istanbul  istanbul,maalesef  maalesef,kaçınılmaz  kaçınılmaz,şekilde  şekilde,büyük  büyük,depremi  depremi,bekliyor  bekliyor,aslında  aslında,20</t>
  </si>
  <si>
    <t>bilaltas9,olum  olum,adam  adam,bilmiyodur  bilmiyodur,belki  belki,kuralları  kuralları,hdhdhd  hdhdhd,haber  haber,gibi  gibi,bi  bi,sorunumuz</t>
  </si>
  <si>
    <t>3,kamu  kamu,bankası  bankası,konut  konut,kredisi  kredisi,çekenlere  çekenlere,ekstra  ekstra,faiz  faiz,indirimi  indirimi,yapacakmış  yapacakmış,77</t>
  </si>
  <si>
    <t>rt,nevermore26  nevermore26,büyük  büyük,bir  bir,deprem  deprem,olmuş  olmuş,bunların  bunların,derdi  derdi,ekrem  ekrem,nereye  nereye,oturtalım</t>
  </si>
  <si>
    <t>fatihportakal,depreme  depreme,dayanıklı  dayanıklı,sarayımız  sarayımız,var  var,deprem  deprem,prestijimizi  prestijimizi,bozamazz</t>
  </si>
  <si>
    <t>99,depreminde  depreminde,deprem  deprem,fonunda  fonunda,1  1,çıkmıştı  çıkmıştı,ecevit  ecevit,fondaki  fondaki,paraları  paraları,imf'ye  imf'ye,vermişti</t>
  </si>
  <si>
    <t>rt,rustembatum  rustembatum,istanbul  istanbul,dünyadaki  dünyadaki,pek  pek,çok  çok,ülkeden  ülkeden,daha  daha,büyük  büyük,bir  bir,şehir</t>
  </si>
  <si>
    <t>rt,rapor2  rapor2,metrobüs  metrobüs,ve  ve,metro'ya  metro'ya,yürüme  yürüme,mesafesinde  mesafesinde,doğa  doğa,ile  ile,iç  iç,içe</t>
  </si>
  <si>
    <t>rt,ibb_kulishaber  ibb_kulishaber,vatandaş  vatandaş,20  20,yıldır  yıldır,deprem  deprem,vergisi  vergisi,adı  adı,altında  altında,toplanan  toplanan,66milyarliranerede</t>
  </si>
  <si>
    <t>vatandaş,20  20,yıldır  yıldır,deprem  deprem,vergisi  vergisi,adı  adı,altında  altında,toplanan  toplanan,66milyarliranerede  66milyarliranerede,diye  diye,soruyor</t>
  </si>
  <si>
    <t>gazeteci,olarak  olarak,siz  siz,araştırmadan  araştırmadan,etmeden  etmeden,eline  eline,karot  karot,makinesi  makinesi,alan  alan,herkesi  herkesi,deprem</t>
  </si>
  <si>
    <t>ortada,yanlış  yanlış,bilgilendirme  bilgilendirme,yok  yok,ortada  ortada,olan  olan,şey  şey,kentsel  kentsel,dönüşüm  dönüşüm,projesi  projesi,adı</t>
  </si>
  <si>
    <t>rt,ccanannnnnn  deprem,için  ccanannnnnn,tek  tek,konu  konu,bugün  bugün,deprem  için,ne  ne,yaptınız  yaptınız,olsun  olsun,istanbul</t>
  </si>
  <si>
    <t>marmara,da  da,ki  ki,deprem  deprem,korkuttu  korkuttu,depremtr</t>
  </si>
  <si>
    <t>rt,btl60  btl60,artık  artık,sürekli  sürekli,sallanıyormuş  sallanıyormuş,gibi  gibi,hissediyorum  hissediyorum,en  en,kötüsü  kötüsü,de  de,gercekten</t>
  </si>
  <si>
    <t>rt,avukatbahatttin  avukatbahatttin,kıskanılan  kıskanılan,örnek  örnek,olacak  olacak,sistemde  sistemde,28  28,okul  okul,deprem  deprem,hasarindan  hasarindan,açılmıyor</t>
  </si>
  <si>
    <t>sevgili,turktelekom  turktelekom,deprem  deprem,günü  günü,ve  ve,hatta  hatta,sonraki  sonraki,2  2,gün  gün,daha  daha,sen</t>
  </si>
  <si>
    <t>zaytungtv,ufukuras  ufukuras,kışın  kışın,deprem  deprem,olursa  olursa,nerelere  nerelere,sığınacağını  sığınacağını,düşünüyorsun</t>
  </si>
  <si>
    <t>toplanan,66  66,milyar  rt,profesorfacia  profesorfacia,1999  1999,yılından  yılından,beri  beri,milyarlarca  milyarlarca,lira  lira,ötv  ötv,toplandı</t>
  </si>
  <si>
    <t>deprem,için  için,toplanan  toplanan,66milyarnerede  66milyarnerede,zorunlu  zorunlu,deprem  deprem,vergisi  vergisi,diye  diye,vatandaşın  vatandaşın,cebinden  cebinden,zorla</t>
  </si>
  <si>
    <t>deprem,icin  icin,toplanan  toplanan,66milyarliranerede  66milyarliranerede,1  1,5  5,milyariyla  milyariyla,agaoglu  agaoglu,kurtarildi  kurtarildi,kaldi  kaldi,64</t>
  </si>
  <si>
    <t>paragündem,abi  abi,şaka  şaka,gibi  gibi,açıklamalar  açıklamalar,yapıyorsunuz  yapıyorsunuz,telefonlar  telefonlar,yoğunsa  yoğunsa,whatsapp  whatsapp,kullanılsın  kullanılsın,falan</t>
  </si>
  <si>
    <t>rt,hasanda33511670  hasanda33511670,deprem  deprem,vergileri  vergileri,nereye  nereye,gitti  gitti,sorusunun  sorusunun,cevabını  cevabını,2011  2011,de  de,dönemin</t>
  </si>
  <si>
    <t>ccanannnnnn,barbarosansalfn  barbarosansalfn,deprem  deprem,de  de,toplanma  toplanma,yerini  yerini,dert  dert,etmeyin  etmeyin,sayın  sayın,imamoğlu  imamoğlu,da</t>
  </si>
  <si>
    <t>su,bazlı  bazlı,değil  değil,deprem  deprem,bazlı  bazlı,boya</t>
  </si>
  <si>
    <t>insan,öldürür  aklımızdançıkmasın,deprem  deprem,insan  insan,öldürmez  öldürmez,ihmal  ihmal,insan  öldürür,rant  rant,insan  öldürür,sağlam  sağlam,olamayan</t>
  </si>
  <si>
    <t>rt,dw_turkce  dw_turkce,eğer  eğer,marmara'nın  marmara'nın,altındaki  altındaki,tüm  tüm,fay  fay,sistemi  sistemi,harekete  harekete,geçer  geçer,ve</t>
  </si>
  <si>
    <t>rt,mywayturkey  mywayturkey,17  17,ağustos  ağustos,depremi'nden  depremi'nden,sonra  sonra,'deprem  'deprem,vergisi'  vergisi',adı  adı,altında  altında,toplanan</t>
  </si>
  <si>
    <t>toplanan,66milyarliranerede  rt,fatihportakal  fatihportakal,son  son,zamanların  zamanların,en  en,sorgulayıcı  sorgulayıcı,tabelası  tabelası,olmuş  olmuş,deprem  deprem,için</t>
  </si>
  <si>
    <t>yine,uykusuz  uykusuz,yarim  yarim,yamalk  yamalk,bir  bir,gece  gece,kalp  kalp,atisini  atisini,bile  bile,deprem  deprem,saymak</t>
  </si>
  <si>
    <t>rt,slymnoz  slymnoz,türkiye  türkiye,acilen  acilen,deniz  deniz,hastaneleri  hastaneleri,kurmalı  kurmalı,istanbul'da  istanbul'da,yaşanan  yaşanan,deprem  deprem,depreme</t>
  </si>
  <si>
    <t>30,metre  metre,derinlikteki  derinlikteki,bu  bu,yapı  yapı,1999  1999,da  da,gölcük  gölcük,de  de,yüzeydeydi  yüzeydeydi,deprem</t>
  </si>
  <si>
    <t>rt,metinuca  metinuca,binlerce  binlerce,dansöz  dansöz,onbinlerce  onbinlerce,deprem  deprem,toplanma  toplanma,alanı  alanı,var  var,mış</t>
  </si>
  <si>
    <t>rt,fuatugur  fuatugur,keşke  keşke,fuat  fuat,oktay  oktay,deprem  deprem,toplantısında  toplantısında,bir  bir,sonraki  sonraki,toplantı  toplantı,için</t>
  </si>
  <si>
    <t>rt,sadecezencefil  sadecezencefil,50yıllık  50yıllık,apartmanlarda  apartmanlarda,rüzgarla  rüzgarla,sallanan  sallanan,binalarda  binalarda,oturan  oturan,garibanla  garibanla,tüm  tüm,deprem</t>
  </si>
  <si>
    <t>trabzon_leeei,sinemums  sinemums,sadece  sadece,birkaç  birkaç,ay'da  ay'da,yapılanlar  yapılanlar,parası  parası,bizden  bizden,çıkan  çıkan,binlerce  binlerce,araç</t>
  </si>
  <si>
    <t>rt,nihanaksakalli  nihanaksakalli,uzman  uzman,görüşüne  görüşüne,ihtiyacımız  ihtiyacımız,var  var,ileri  ileri,derecede  derecede,korozyon  korozyon,raporu  raporu,olan</t>
  </si>
  <si>
    <t>ccanannnnnn,başkan  başkan,biz  biz,deprem  deprem,vergisi  vergisi,ile  ile,özel  özel,iletişim  iletişim,vergisini  vergisini,sormaya  sormaya,devam</t>
  </si>
  <si>
    <t>rt,uzunabdurrahman  uzunabdurrahman,olayda  olayda,olduğu  olduğu,gibi  gibi,deprem  deprem,meselesinde  meselesinde,de  de,devlete  devlete,çakmak  çakmak,için</t>
  </si>
  <si>
    <t>ismail,bey  bey,insanların  insanların,deprem  deprem,de  de,ve  ve,sonrasında  sonrasında,yapılacaklar  yapılacaklar,konusunda  konusunda,bilgilenmesi  bilgilenmesi,eğitilmesi</t>
  </si>
  <si>
    <t>rt,mfatihkutan  mfatihkutan,eğimli  eğimli,bir  bir,arazi  arazi,üstüne  üstüne,kurulu  kurulu,binalarımızın  binalarımızın,aşağısında  aşağısında,inşa  inşa,edilen</t>
  </si>
  <si>
    <t>rt,asel1983b  asel1983b,deprem  deprem,ile  ile,uyandık  uyandık,ara  ara,ara  ara,gün  gün,içinde  içinde,olmaya  olmaya,da</t>
  </si>
  <si>
    <t>rt,ajanstarafsiz  ajanstarafsiz,17  17,ağustos  ağustos,depremi'nden  depremi'nden,sonra  sonra,'deprem  'deprem,vergisi'  vergisi',adı  adı,altında  altında,toplanan</t>
  </si>
  <si>
    <t>17,ağustos  ağustos,depremi'nden  depremi'nden,sonra  sonra,'deprem  'deprem,vergisi'  vergisi',adı  adı,altında  altında,toplanan  toplanan,66  66,milyar</t>
  </si>
  <si>
    <t>milenyumkahin,biz  biz,evleri  evleri,geçtik  geçtik,kontrol  kontrol,yapilan  yapilan,okulların  okulların,bile  bile,25  25,hasarlı  hasarlı,çıktı</t>
  </si>
  <si>
    <t>son,sazan  sazan,avcısı  avcısı,deprem</t>
  </si>
  <si>
    <t>20,yıldır  rt,nihatsirdar  nihatsirdar,20  yıldır,toplanan  toplanan,66  66,milyar  milyar,tl  tl,deprem  deprem,vergisinin  vergisinin,nerede</t>
  </si>
  <si>
    <t>rt,gerilim___  gerilim___,1918  1918,senesinde  senesinde,canakkale'de  canakkale'de,yari  yari,ac  ac,dusmani  dusmani,tarihe  tarihe,gomen  gomen,nesilden</t>
  </si>
  <si>
    <t>rt,kukuli_53  kukuli_53,mala  mala,bak  bak,kaç  kaç,gündür  gündür,deprem  deprem,oluyor  oluyor,ekrem  ekrem,imamoğlu  imamoğlu,nerede</t>
  </si>
  <si>
    <t>istanbulbld,ibb  ibb,başkanı  başkanı,ise  ise,davet  davet,olması  olması,veya  veya,olmaması  olmaması,gerekmez  gerekmez,orada  orada,olmak</t>
  </si>
  <si>
    <t>rt,gazetesozcu  gazetesozcu,deprem  deprem,sonrası  sonrası,talep  talep,yağıyor  yağıyor,vatandaş  vatandaş,evini  evini,sigortalatmanın  sigortalatmanın,peşine  peşine,düştü</t>
  </si>
  <si>
    <t>deprem,için  için,toplanan  rt,fatihportakal  fatihportakal,son  son,zamanların  zamanların,en  en,sorgulayıcı  sorgulayıcı,tabelası  tabelası,olmuş  olmuş,deprem</t>
  </si>
  <si>
    <t>rt,shiftdeletenet  shiftdeletenet,cumhurbaşkanı  cumhurbaşkanı,yardımcısı  yardımcısı,deprem  deprem,için  için,konuştu</t>
  </si>
  <si>
    <t>hetenketenabi,3  3,sınıf  sınıf,diziler  diziler,mi  mi,daha  daha,çok  çok,kazandırıyor  kazandırıyor,iktidara  iktidara,yaranmaya  yaranmaya,çalışmak</t>
  </si>
  <si>
    <t>rt,tilfiningargeta  tilfiningargeta,günaydın  günaydın,deprem  deprem,vergilerimiz</t>
  </si>
  <si>
    <t>rt,patikagazete  patikagazete,silivri  silivri,hapishane  hapishane,sinde  sinde,deprem  deprem,günü  günü,kapılar  kapılar,adalet  adalet,bakanı  bakanı,nın</t>
  </si>
  <si>
    <t>rt,eytserap  eytserap,kucukkayaısmail  kucukkayaısmail,1999da  1999da,iki  iki,deprem  deprem,bi  bi,arada  arada,emeklilikteyașatakılanlar  emeklilikteyașatakılanlar,bir  bir,gecede</t>
  </si>
  <si>
    <t>gerçekten,de  de,öyle  öyle,deprem  deprem,konusunda  konusunda,en  en,vurdumduymaz  vurdumduymaz,şehir  şehir,gaziantep  gaziantep,desem  desem,yeridir</t>
  </si>
  <si>
    <t>bizim,okulun  okulun,catlaklari  catlaklari,deprem  deprem,uyariyor  uyariyor,necip  necip,turk  turk,milleti  milleti,uyuyor</t>
  </si>
  <si>
    <t>ben,bu  bu,şehrin  şehrin,başkanıyım  başkanıyım,istediğim  istediğim,yerde  yerde,otururum  otururum,diyorsun  diyorsun,madem  madem,de  de,zavallıekrem</t>
  </si>
  <si>
    <t>rt,ekrem_imamoglu  ekrem_imamoglu,deprem  deprem,şehrimizin  şehrimizin,ülkemizin  ülkemizin,milli  milli,sorunudur  sorunudur,bu  bu,tarihe  tarihe,kadar  kadar,kaybettiğimiz</t>
  </si>
  <si>
    <t>türkiye,de  de,bilgisi  bilgisi,olanın  olanın,yetkisi  yetkisi,yetkisi  yetkisi,olanın  olanın,bilgisi  bilgisi,yok  yok,slaven  slaven,biliç</t>
  </si>
  <si>
    <t>rt,trthaber  trthaber,merdiven  merdiven,ve  ve,asansörleri  asansörleri,kesinlikle  kesinlikle,kullanmayın  kullanmayın,enerji  enerji,hatlarından  hatlarından,ağaçlardan  ağaçlardan,ve</t>
  </si>
  <si>
    <t>ahmethc,deprem  deprem,olmuş  olmuş,panik  panik,daha  daha,dahası  dahası,bekleniyor  bekleniyor,tepe  tepe,toplanmış  toplanmış,seçilmiş  seçilmiş,başkan</t>
  </si>
  <si>
    <t>insanlar,deprem  deprem,konusunda  konusunda,güvensiz</t>
  </si>
  <si>
    <t>rt,senanurkutay  senanurkutay,depremistanbul  depremistanbul,beyoğlu  beyoğlu,dilnihatözyeğinanadolulisesi  dilnihatözyeğinanadolulisesi,deprem</t>
  </si>
  <si>
    <t>fatihportakal,van  van,daki  daki,deprem  deprem,binaları  binaları,babayın  babayın,parası  parası,ile  ile,mi  mi,yapıldı</t>
  </si>
  <si>
    <t>rt,ditrianumtr  ditrianumtr,30  30,eylül  eylül,2019  2019,06  06,05  05,potansiyel  potansiyel,deprem  deprem,öncesi  öncesi,atmosferik</t>
  </si>
  <si>
    <t>rt,yenisafakwriter  yenisafakwriter,bizi  bizi,hiçbir  hiçbir,deprem  deprem,yıkamadı  yıkamadı,siyasî  siyasî,zihnî  zihnî,ve  ve,manevî  manevî,depremlerin</t>
  </si>
  <si>
    <t>rt,yenisafakyazari  yenisafakyazari,deprem  deprem,gibi  gibi,en  en,temel  temel,ülke  ülke,meselesi  meselesi,üzerinden  üzerinden,2'ye  2'ye,bölünen</t>
  </si>
  <si>
    <t>birşeye,dikkat  dikkat,ettiniz  ettiniz,mi  mi,istanbul'da  istanbul'da,deprem  deprem,esnasında  esnasında,ve  ve,sonrasında  sonrasında,herkes  herkes,allah'a</t>
  </si>
  <si>
    <t>rt,orta_dogulu  orta_dogulu,birşeye  birşeye,dikkat  dikkat,ettiniz  ettiniz,mi  mi,istanbul'da  istanbul'da,deprem  deprem,esnasında  esnasında,ve  ve,sonrasında</t>
  </si>
  <si>
    <t>deprem,sonrası  istanbul'da,yaşanan  yaşanan,5  5,8  8,büyüklüğündeki  büyüklüğündeki,deprem  sonrası,vatandaşlar  vatandaşlar,dairelerine  dairelerine,sigorta  sigorta,yaptırmaya</t>
  </si>
  <si>
    <t>deprem,vergisi  fatihportakal,ulan  ulan,sen  sen,sülalesi  sülalesi,ne  ne,geniş  geniş,adamsın  adamsın,deprem  vergisi,yalanıyla  yalanıyla,ortaya</t>
  </si>
  <si>
    <t>uzmanlar,neden  neden,istanbul'da  istanbul'da,büyük  büyük,bir  bir,deprem  deprem,bekliyor  bekliyor,ekşi  ekşi,şeyler</t>
  </si>
  <si>
    <t>rt,hetenketenabi  rt,eminpazarci  eminpazarci,cahil  cahil,bunlar  bunlar,hem  hem,de  de,zır  zır,cahil  cahil,utanmadan  utanmadan,deprem</t>
  </si>
  <si>
    <t>rt,fbliumut34  fbliumut34,nihatsirdar  nihatsirdar,deprem  deprem,için  için,devletimizin  devletimizin,çözümü  çözümü,66milyarliranerede</t>
  </si>
  <si>
    <t>t24comtr,kat  kat,basi  basi,mailyet  mailyet,250  250,tl  tl,iken  iken,butceyi  butceyi,sarsiyor  sarsiyor,diye  diye,baslik</t>
  </si>
  <si>
    <t>rt,mikailkarli  mikailkarli,ensonhaber  ensonhaber,tutarsızlık  tutarsızlık,diz  diz,boyu  boyu,hem  hem,diyor  diyor,ki  ki,mesele  mesele,deprem</t>
  </si>
  <si>
    <t>deprem,kuşağında  kuşağında,yer  yer,alan  alan,ülkemiz  ülkemiz,için  için,en  en,önemli  önemli,sigorta  sigorta,türlerinden  türlerinden,biri</t>
  </si>
  <si>
    <t>rt,nacigorur  nacigorur,binadır  binadır,yoksa  yoksa,hasar  hasar,görmeyen  görmeyen,bina  bina,değil  değil,tabii  tabii,ki  ki,bina</t>
  </si>
  <si>
    <t>rt,semseddinbektas  semseddinbektas,deprem  deprem,karşısında  karşısında,insanlar  insanlar,iki  iki,kısma  kısma,ayrıldı  ayrıldı,birincisi  birincisi,ilahi  ilahi,kudreti</t>
  </si>
  <si>
    <t>rt,mkasirinbab  mkasirinbab,20  20,yıldır  yıldır,konuşuluyor  konuşuluyor,büyük  büyük,deprem  deprem,ama  ama,şey  şey,göstermelik  göstermelik,yine</t>
  </si>
  <si>
    <t>şili,6  6,8  8,şiddetinde  şiddetinde,deprem  deprem,sonuna  sonuna,kadar  kadar,izleyin</t>
  </si>
  <si>
    <t>rt,ghostman1903  ghostman1903,şili  şili,6  6,8  8,şiddetinde  şiddetinde,deprem  deprem,sonuna  sonuna,kadar  kadar,izleyin</t>
  </si>
  <si>
    <t>caglarcilara,bu  bu,hoca  hoca,ne  ne,mezunu  mezunu,aydınlık  aydınlık,düşüncesi  düşüncesi,yok  yok,zamanına  zamanına,yazık  yazık,deprem</t>
  </si>
  <si>
    <t>rt,hquzel_  hquzel_,zina  zina,yayılınca  yayılınca,depremler  depremler,çoğalır  çoğalır,deylemi  deylemi,günahlar  günahlar,açıktan  açıktan,işlenmeye  işlenmeye,başlanınca</t>
  </si>
  <si>
    <t>rt,orhanbursalı  orhanbursalı,yazım  yazım,palavraları  palavraları,boşa  boşa,çıkarmaya  çıkarmaya,devam  devam,deprem  deprem,afet  afet,sistemimizi  sistemimizi,dünya</t>
  </si>
  <si>
    <t>yüzde,2  zorunlu,deprem  deprem,sigortasında  sigortasında,da  da,sigorta  sigorta,bedelinin  bedelinin,yüzde  2,si  si,kadar  kadar,muafiyet</t>
  </si>
  <si>
    <t>rt,sahtursigorta  sahtursigorta,zorunlu  zorunlu,deprem  deprem,sigortası  sigortası,sadece  sadece,konutta  konutta,binada  binada,depremin  depremin,meydana  meydana,getirdiği</t>
  </si>
  <si>
    <t>rt,kucukkayaısmail  kucukkayaısmail,veee  veee,istanbul  istanbul,deprem  deprem,gerçeği  gerçeği,aklımızdançıkmasın</t>
  </si>
  <si>
    <t>20,yıldır  büyük,bir  rt,gokhanozbek  gokhanozbek,20  yıldır,deprem  deprem,vergisi  vergisi,adı  adı,altında  altında,toplanan  toplanan,66milyarliranerede</t>
  </si>
  <si>
    <t>çok,korkuyorum  korkuyorum,ikitane  ikitane,çocuğum  çocuğum,var  var,biri  biri,6  6,biri  biri,8  8,deprem  deprem,için</t>
  </si>
  <si>
    <t>toplanan,66milyarliranerede  bin,kişinin  rt,deri_nnnn1903  deri_nnnn1903,ibb  ibb,nin  nin,2018  2018,yılında  yılında,okçuluk  okçuluk,vakfına  vakfına,aktardığı</t>
  </si>
  <si>
    <t>rt,ilhancihaner  ilhancihaner,aşağıdaki  aşağıdaki,itiraflarla  itiraflarla,hukuki  hukuki,ahlaki  ahlaki,bilimsel  bilimsel,hatta  hatta,sınıfsal  sınıfsal,olarak  olarak,hesaplaşmayan</t>
  </si>
  <si>
    <t>rt,narikbag  narikbag,arkadaşlar  arkadaşlar,deprem  deprem,anında  anında,kaçacak  kaçacak,bir  bir,yer  yer,bulamazsanız  bulamazsanız,bence  bence,en</t>
  </si>
  <si>
    <t>rt,turgev  turgev,kurumumuzla  kurumumuzla,ilgili  ilgili,sosyal  sosyal,medyada  medyada,ünalan  ünalan,mahallesi  mahallesi,deprem  deprem,toplanma  toplanma,alanı</t>
  </si>
  <si>
    <t>navyangel07,bu  bu,halk  halk,gözünü  gözünü,şimdi  şimdi,açmazsa  açmazsa,o  o,göz  göz,bir  bir,açılmamak  açılmamak,şartıyla</t>
  </si>
  <si>
    <t>rt,hsnbozkurt  hsnbozkurt,bu  bu,bina  bina,5  5,8  8,deprem  deprem,de  de,böyle  böyle,sallanıyorsa  sallanıyorsa,bırakın</t>
  </si>
  <si>
    <t>deprem,seferberliği  seferberliği,bu  bu,ülkeye  ülkeye,şart</t>
  </si>
  <si>
    <t>diyarbakır'da,korkutan  korkutan,deprem  deprem,halktvcomtr  halktvcomtr,aracılığıyla</t>
  </si>
  <si>
    <t>esenler,deprem  deprem,parkının  parkının,oradaki  oradaki,otobüs  otobüs,durağına  durağına,beyazıt  beyazıt,hattı  hattı,kurulsa  kurulsa,hiç  hiç,olmazsa</t>
  </si>
  <si>
    <t>dış,borcu  borcu,inek  inek,mi  mi,içti  içti,deprem  deprem,için  için,toplanan  toplanan,66milyarliranerede  66milyarliranerede,sorusu  sorusu,iyi</t>
  </si>
  <si>
    <t>rt,necatiozkan  necatiozkan,imamoğlu  imamoğlu,açıklıyor  açıklıyor,susuyorsam  susuyorsam,deprem  deprem,gündemini  gündemini,değiştirmek  değiştirmek,istemediğim  istemediğim,için  için,ve</t>
  </si>
  <si>
    <t>rt,eyt_haktir  eyt_haktir,emeklilikteyaşatakılanlar  emeklilikteyaşatakılanlar,deprem  deprem,öldürmeden  öldürmeden,emekli  emekli,edinde  edinde,bari  bari,gözümüz  gözümüz,açık  açık,gitmeyelim</t>
  </si>
  <si>
    <t>rt,adnanturfan  adnanturfan,kucukkayaısmail  kucukkayaısmail,20  20,yildir  yildir,deprem  deprem,vergisi  vergisi,topladilar  topladilar,nereye  nereye,harcadiklari  harcadiklari,bilinmezken</t>
  </si>
  <si>
    <t>20,yıldır  toplanan,66milyarliranerede  bin,kişinin  rt,gokhanozbek  gokhanozbek,20  yıldır,deprem  deprem,vergisi  vergisi,adı  adı,altında  altında,toplanan</t>
  </si>
  <si>
    <t>deprem,gerçeği  gerçeği,ortadayken  ortadayken,ekrem  ekrem,imamoğlu  imamoğlu,istanbul  istanbul,belediye  belediye,başkanı  başkanı,iken  iken,toplantıya  toplantıya,çağrılmadığı</t>
  </si>
  <si>
    <t>rt,ozer_v  ozer_v,deprem  deprem,toplanma  toplanma,alanı  alanı,yorumsuz</t>
  </si>
  <si>
    <t>guclumete,kafaradyo  kafaradyo,radyoland  radyoland,fizy  fizy,deprem  deprem,anı  anı,ve  ve,sonrasın  sonrasın,da  da,yaşayacağımız  yaşayacağımız,durum</t>
  </si>
  <si>
    <t>rt,okyanuso0_  okyanuso0_,istanbul  istanbul,da  da,5  5,8  8,lik  lik,deprem  deprem,olmuş  olmuş,istanbullu  istanbullu,panikte</t>
  </si>
  <si>
    <t>rt,trigerosman  trigerosman,ülkede  ülkede,deprem  deprem,tehlikesi  tehlikesi,ekrem  ekrem,bey  bey,davet  davet,kompleksi  kompleksi,kadar  kadar,gündem</t>
  </si>
  <si>
    <t>bilim,insanlarına  insanlarına,göre  göre,istanbul  istanbul,u  u,sallayan  sallayan,iki  iki,deprem  deprem,büyük  büyük,depremin  depremin,habercisi</t>
  </si>
  <si>
    <t>deprem,üzerinden  üzerinden,siyaset  rt,ahaber  ahaber,neden  neden,deprem  siyaset,yapıyorlar  rt,mhptbmmgrubu  mhptbmmgrubu,mhp  mhp,genel  genel,başkan</t>
  </si>
  <si>
    <t>cumhuriyetgzt,izmir'i  izmir'i,bok  bok,götürüyor  götürüyor,bu  bu,hamlet  hamlet,züppe  züppe,kılıklı  kılıklı,zırtoyla  zırtoyla,sırıtarak  sırıtarak,poz</t>
  </si>
  <si>
    <t>rt,sssbbl777  sssbbl777,deprem  deprem,vergilerimize  vergilerimize,ne  ne,olmuştu  olmuştu,hatırlatma</t>
  </si>
  <si>
    <t>rt,ahaber  ahaber,neden  neden,deprem  deprem,üzerinden  üzerinden,siyaset  siyaset,yapıyorlar</t>
  </si>
  <si>
    <t>oznur1976oznur,deniz_zeyrek  deniz_zeyrek,yazdıklarımdan  yazdıklarımdan,sadece  sadece,bunu  bunu,mu  mu,çıkardınız  çıkardınız,seçilmiş  seçilmiş,fakat  fakat,yok  yok,sayılan</t>
  </si>
  <si>
    <t>rt,avcisirvan  avcisirvan,geçmiş  geçmiş,olsun  olsun,istanbul  istanbul,galiba  galiba,beklenen  beklenen,büyük  büyük,deprem  deprem,geliyor</t>
  </si>
  <si>
    <t>deprem,için  için,vergilerimizden  vergilerimizden,alınterimizden  alınterimizden,toplanan  toplanan,66milyarnerede</t>
  </si>
  <si>
    <t>deprem,için  rt,ccanannnnnn  ccanannnnnn,tek  tek,konu  konu,bugün  bugün,deprem  için,ne  ne,yaptınız  yaptınız,olsun  olsun,istanbul</t>
  </si>
  <si>
    <t>rt,adaletinsafti  adaletinsafti,istanbul  istanbul,afet  afet,bölgesi  bölgesi,ilan  ilan,edilsin  edilsin,ali  ali,ağaoğlu  ağaoğlu,1970'li  1970'li,yıllarda</t>
  </si>
  <si>
    <t>deprem,korkusu  korkusu,kaynaklı  kaynaklı,sermaye  sermaye,transferi  transferi,nin  nin,iktisat  iktisat,literatüründe  literatüründe,bir  bir,karşılığı  karşılığı,var</t>
  </si>
  <si>
    <t>rt,hkocabas  hkocabas,deprem  deprem,olmuş  olmuş,millet  millet,sizden  sizden,polemik  polemik,değil  değil,tedbir  tedbir,ve  ve,hizmet</t>
  </si>
  <si>
    <t>deprem,olmuş  olmuş,millet  millet,sizden  sizden,polemik  polemik,değil  değil,tedbir  tedbir,ve  ve,hizmet  hizmet,bekliyor</t>
  </si>
  <si>
    <t>rt,kucukkayaısmail  kucukkayaısmail,veee  veee,istanbul  istanbul,deprem  deprem,gerçeği  gerçeği,aklımızdançıkmasın  rt,ccanannnnnn  ccanannnnnn,tek  tek,konu  konu,bugün</t>
  </si>
  <si>
    <t>rt,nuranbarnx  nuranbarnx,şevval  şevval,bugün  bugün,vapura  vapura,binerken  binerken,kaptana  kaptana,deprem  deprem,olursa  olursa,biz  biz,ne</t>
  </si>
  <si>
    <t>20,yıldır  bin,kişinin  rt,nihatsirdar  nihatsirdar,20  yıldır,toplanan  toplanan,66  66,milyar  milyar,tl  tl,deprem  deprem,vergisinin</t>
  </si>
  <si>
    <t>rt,sait__sahin  sait__sahin,başta  başta,istanbul  istanbul,olmak  olmak,üzere  üzere,bütün  bütün,türkiye'ye  türkiye'ye,geçmiş  geçmiş,olsun  olsun,allah</t>
  </si>
  <si>
    <t>rt,errufai  errufai,deprem  deprem,istanbulda  istanbulda,deprem  deprem,oldu  oldu,bütün  bütün,türkiyede  türkiyede,gsm  gsm,hatları  hatları,kitlendi</t>
  </si>
  <si>
    <t>rt,erenali_  erenali_,istanbul'da  istanbul'da,sel  sel,deprem  deprem,olunca  olunca,ekrem  ekrem,imamoğlu  imamoğlu,temsili  temsili,değil</t>
  </si>
  <si>
    <t>depremin,ardından  ardından,satışlar  satışlar,patladı  patladı,fiyatı  fiyatı,4  4,kat  kat,arttı  arttı,deprem  deprem,istanbul</t>
  </si>
  <si>
    <t>rt,zetlorento  zetlorento,yavruzombie  yavruzombie,istanbulbld  istanbulbld,ankarabbld  ankarabbld,mansuryavas06  mansuryavas06,ekrem_imamoglu  ekrem_imamoglu,cidebelediyesi  cidebelediyesi,adana_bld  adana_bld,zeydankaralar01  zeydankaralar01,secervaha</t>
  </si>
  <si>
    <t>rt,iortaylifan  iortaylifan,afad  afad,ın  ın,söylediği  söylediği,2000  2000,adet  adet,deprem  deprem,acil  acil,toplanma  toplanma,alanından</t>
  </si>
  <si>
    <t>rt,emlakdergisi  emlakdergisi,başkan  başkan,arısoy  arısoy,deprem  deprem,gerçeğini  gerçeğini,hiç  hiç,unutmadık</t>
  </si>
  <si>
    <t>rt,sertelkemal  sertelkemal,kayyum  kayyum,atanan  atanan,belediye  belediye,başkanlarına  başkanlarına,destek  destek,icin  icin,davete  davete,bile  bile,gerek</t>
  </si>
  <si>
    <t>rt,tc_istanbul  tc_istanbul,deprem  deprem,toplantısına  toplantısına,davet  davet,hakkında  hakkında,basın  basın,açıklaması  rt,cosarf  cosarf,ekrem  ekrem,imamoğlu</t>
  </si>
  <si>
    <t>deprem,gibi  gibi,en  en,temel  temel,ülke  ülke,meselesi  meselesi,üzerinden  üzerinden,2'ye  2'ye,bölünen  bölünen,en  en,zor</t>
  </si>
  <si>
    <t>ebupadre,valla  valla,abi  abi,bu  bu,ülke  ülke,bizi  bizi,deprem  deprem,uzmanı  uzmanı,insan  insan,hakları  hakları,savunucusu</t>
  </si>
  <si>
    <t>enkazda,kaldiysak  kaldiysak,hepimizin  hepimizin,ilk  ilk,yapmayi  yapmayi,planladigi  planladigi,sey  sey,bagirmak  bagirmak,olur  olur,degil  degil,mi</t>
  </si>
  <si>
    <t>rt,ucucuyakup  ucucuyakup,99  99,depremi  depremi,7  7,4  4,şiddetinde  şiddetinde,olunca  olunca,bir  bir,âlime  âlime,soruyorlar</t>
  </si>
  <si>
    <t>deprem_özel,şey  şey,kullanılabilir  kullanılabilir,malzeme  malzeme,olacak  olacak,kaosdosyası</t>
  </si>
  <si>
    <t>rt,inonu_dogan  inonu_dogan,istanbul  istanbul,deprem  deprem,şokunu  şokunu,üzerinden  üzerinden,atmamışken  atmamışken,cumhurbaşkanı  cumhurbaşkanı,yardımcısının  yardımcısının,depremle  depremle,ilgili</t>
  </si>
  <si>
    <t>rt,kucukkayaısmail  kucukkayaısmail,prof  prof,dr  dr,naci  naci,görür  görür,demokrasi  demokrasi,meydanı  meydanı,na  na,çıktı  çıktı,deprem</t>
  </si>
  <si>
    <t>rt,muratgener  muratgener,ekrem  ekrem,imamoğlu  imamoğlu,seçimi  seçimi,kazandı  kazandı,ama  ama,yetkinliği  yetkinliği,tartışılıyor  tartışılıyor,nedeni  nedeni,göreve</t>
  </si>
  <si>
    <t>mikdatca,deprem  deprem,seferberliği  seferberliği,demek  demek,ek  ek,vergi  vergi,demek  demek,ve  ve,şunu  şunu,unutmayın  unutmayın,hiç</t>
  </si>
  <si>
    <t>rt,aysbltbulut  aysbltbulut,istanbul  istanbul,da  da,deprem  deprem,oluyor  oluyor,devletin  devletin,bütün  bütün,kurumları  kurumları,sahada  sahada,ama</t>
  </si>
  <si>
    <t>rt,kizilelma_  kizilelma_,özelleştirmeler  özelleştirmeler,2b  2b,arsalarının  arsalarının,satışı  satışı,defalarca  defalarca,çıkarılan  çıkarılan,bedelli  bedelli,askerlik  askerlik,kanunu</t>
  </si>
  <si>
    <t>fatihportakal,90  90,yıl  yıl,yapılmayan  yapılmayan,hizmetlerin  hizmetlerin,yatırımların  yatırımların,paraları  paraları,nerde  nerde,portakal  portakal,dünyada  dünyada,devletler</t>
  </si>
  <si>
    <t>dayibey33,fatihportakal  fatihportakal,deprem  deprem,paraları  paraları,hazineye  hazineye,bütçeye  bütçeye,aktarıldı</t>
  </si>
  <si>
    <t>hurriyet,gecmiş  gecmiş,olsun  olsun,ama  ama,yoldaki  yoldaki,namuslu  namuslu,vatandaşı  vatandaşı,almazsaniz  almazsaniz,taksinize  taksinize,böyle  böyle,gaspci</t>
  </si>
  <si>
    <t>rt,gazeteduvar  gazeteduvar,imamoğlu  imamoğlu,deprem  deprem,olduğu  olduğu,andan  andan,4  4,dakika  dakika,sonra  sonra,vali  vali,bey'i</t>
  </si>
  <si>
    <t>paraları,nerede  rt,profesorfacia  profesorfacia,deprem  deprem,paraları  nerede,ötv  ötv,paraları  nerede,özelleştirme  özelleştirme,paraları  nerede,yol  yol,mu</t>
  </si>
  <si>
    <t>rt,selcuk_selvii  selcuk_selvii,avcilarbel  avcilarbel,20  20,yıldır  yıldır,tek  tek,bir  bir,hamle  hamle,yapılmadı  yapılmadı,istanbul'un  istanbul'un,deprem</t>
  </si>
  <si>
    <t>rt,yenisafakwriter  yenisafakwriter,uyarı  uyarı,yorum  yorum,deprem  deprem,gibi  gibi,kitlesel  kitlesel,bir  bir,travmanın  travmanın,yaşandığı  yaşandığı,bir</t>
  </si>
  <si>
    <t>acil,ihtiyaç  rt,mahmuree_chp  mahmuree_chp,şaka  şaka,gibi  gibi,afad'ın  afad'ın,belirlediği  belirlediği,deprem  deprem,toplanma  toplanma,alanlarına  alanlarına,acil</t>
  </si>
  <si>
    <t>pelinbatutr,bir  bir,deprem  deprem,bilimci</t>
  </si>
  <si>
    <t>rt,eminpazarci  eminpazarci,cahil  cahil,bunlar  bunlar,hem  hem,de  de,zır  zır,cahil  cahil,utanmadan  utanmadan,deprem  deprem,toplantısına</t>
  </si>
  <si>
    <t>rt,nacigorur  nacigorur,inşaat  inşaat,molozu  molozu,ortaya  ortaya,çıkartır  çıkartır,çok  çok,miktarda  miktarda,parlayıcı  parlayıcı,patlayıcı  patlayıcı,ve</t>
  </si>
  <si>
    <t>istanbulbld,yani  yani,7  7,2  2,beklenen  beklenen,deprem  deprem,olduğunda  olduğunda,bana  bana,neeee  neeee,oynamak  oynamak,istemiyoooom</t>
  </si>
  <si>
    <t>yeni,tosuncuk  tosuncuk,indirimde  indirimde,yapmış  yapmış,hizmette  hizmette,sınır  sınır,yok  yok,7  7,24  24,pardon  pardon,24</t>
  </si>
  <si>
    <t>biz10tv,ekrem_imamoglu  ekrem_imamoglu,onu  onu,bunu  bunu,boşverinde  boşverinde,ötv  ötv,ve  ve,iletişim  iletişim,vergileri  vergileri,deprem  deprem,için</t>
  </si>
  <si>
    <t>rt,ebruata_  ebruata_,tüm  tüm,yandaş  yandaş,haber  haber,kanallarında  kanallarında,hala  hala,ekrem  ekrem,imamoğlu'nun  imamoğlu'nun,toplantıya  toplantıya,katılıp</t>
  </si>
  <si>
    <t>18,yıldır  yıldır,deprem  deprem,paralarını  paralarını,yiyip  yiyip,toplanma  toplanma,alanlarını  alanlarını,peşkeş  snky1907_,bunu  bunu,yazanlar  yazanlar,18</t>
  </si>
  <si>
    <t>rt,marktuxan  marktuxan,deprem  deprem,gerçeğiyle  gerçeğiyle,yaşıyorduk  yaşıyorduk,zaten  zaten,bir  bir,gün  gün,olması  olması,bekleniyor  bekleniyor,bu</t>
  </si>
  <si>
    <t>rt,vedicnorm_  vedicnorm_,kuzey  kuzey,batı  batı,yönünden  yönünden,akdeniz  akdeniz,e  e,uzanan  uzanan,tüm  tüm,fay  fay,hatları</t>
  </si>
  <si>
    <t>sluleci,var  var,var  var,cok  cok,iyi  iyi,duyuyorlar  duyuyorlar,sesimizi  sesimizi,deprem  deprem,duası  duası,öğretmek  öğretmek,için</t>
  </si>
  <si>
    <t>rt,tcmmvar  tcmmvar,günaydın  günaydın,canlar  canlar,ben  ben,deprem  deprem,toplanma  toplanma,alanimizi  alanimizi,buldum  buldum,tüm  tüm,dostlarima</t>
  </si>
  <si>
    <t>istanbul,da  rt,bernalacin35  bernalacin35,istanbul  da,29  29,okula  okula,deprem  deprem,tatili  tatili,yahu  yahu,nasıl  nasıl,yapılmaz</t>
  </si>
  <si>
    <t>66,milyar  rt,nesrinnas  nesrinnas,99  99,depreminden  depreminden,ders  ders,alman  alman,gerekir  gerekir,değil  değil,mi  mi,nerede</t>
  </si>
  <si>
    <t>rt,mka98355962  mka98355962,deprem  deprem,oluyor  oluyor,imamoğlu  imamoğlu,nerede  nerede,zıkkımın  zıkkımın,kökünde  kökünde,tank  tank,palet  palet,satılırken</t>
  </si>
  <si>
    <t>rt,tvtevhid  tvtevhid,türkiye  türkiye,halkına  halkına,nasihat  nasihat,ᴴᴰ  ᴴᴰ,depremler  depremler,halis  halis,hoca  hoca,ebu  ebu,hanzala</t>
  </si>
  <si>
    <t>günaydın,canlar  canlar,ben  ben,deprem  deprem,toplanma  toplanma,alanimizi  alanimizi,buldum  buldum,tüm  tüm,dostlarima  dostlarima,konum  konum,atıyorum</t>
  </si>
  <si>
    <t>rt,nazirekalkangur  nazirekalkangur,naci  naci,görür  görür,hocayı  hocayı,izliyorum  izliyorum,deprem  deprem,çantası  çantası,cenin  cenin,pozisyonu  pozisyonu,vs</t>
  </si>
  <si>
    <t>hepmuhalif3,bence  bence,de  de,öyle  öyle,ancak  ancak,üniversiteler  üniversiteler,ve  ve,bazı  bazı,belediyeler  belediyeler,de  de,yapıyormuş</t>
  </si>
  <si>
    <t>yeterki,çalışsın  çalışsın,ücreti  ücreti,önemli  önemli,değil  değil,tuerktelekom  tuerktelekom,türktelekom  türktelekom,turkcell  turkcell,vodafone  vodafone,deprem  deprem,depremistanbul</t>
  </si>
  <si>
    <t>deprem,haberi  haberi,aldıkça  aldıkça,mutlu  mutlu,oluyorum</t>
  </si>
  <si>
    <t>rt,ezgyrs  ezgyrs,cebimizden  cebimizden,devletimizden  devletimizden,5  5,kuruş  kuruş,çıkmadan  çıkmadan,yol  yol,yapıldı  yapıldı,köprü  köprü,yapıldı</t>
  </si>
  <si>
    <t>ya,da  deprem,konusunda  konusunda,alınacak  alınacak,tek  tek,meşru  meşru,önlem  önlem,bir  bir,evi  evi,satın  satın,alırken</t>
  </si>
  <si>
    <t>muratsarica_,adam  adam,deprem  deprem,sonrası  sonrası,hemem  hemem,akomdaydi  akomdaydi,saatlerce  saatlerce,toplantı  toplantı,yaptı  yaptı,bilgi  bilgi,verdi</t>
  </si>
  <si>
    <t>rt,nihatipoglu  nihatipoglu,istanbul  istanbul,daki  daki,sarsıntıda  sarsıntıda,bir  bir,minare  minare,de  de,hasar  hasar,gördü  gördü,minarede</t>
  </si>
  <si>
    <t>karar,ve  ve,birgün  birgün,gazeteleri  gazeteleri,deprem  deprem,sonrası  sonrası,iyice  iyice,artan  artan,güvensizliği  güvensizliği,ortaya  ortaya,koyan</t>
  </si>
  <si>
    <t>rt,umutmurare  umutmurare,istanbul  istanbul,valiliği  valiliği,ekrem_imamoglu  ekrem_imamoglu,nun  nun,ısrarla  ısrarla,devam  devam,ettiği  ettiği,deprem  deprem,toplantısına</t>
  </si>
  <si>
    <t>rt,cuneytozdemir  cuneytozdemir,gizlenen  gizlenen,deprem  deprem,hazırlık  hazırlık,durumunu  durumunu,açıklıyorum</t>
  </si>
  <si>
    <t>yakında,sadece  sadece,döner  döner,satılan  satılan,avm'ler  avm'ler,açılacak  açılacak,dönerden  dönerden,başka  başka,herhangi  herhangi,bişey  bişey,yiyenlere</t>
  </si>
  <si>
    <t>rt,kuliskusu  kuliskusu,istanbul  istanbul,afet  afet,bölgesi  bölgesi,ilan  ilan,edilsin  edilsin,ali  ali,ağaoğlu  ağaoğlu,1970'li  1970'li,yıllarda</t>
  </si>
  <si>
    <t>kucukkayaısmail,aklımızdancıkmasın  aklımızdancıkmasın,bence  bence,deprem  deprem,olursa  olursa,en  en,kısa  kısa,zamanda  zamanda,en  en,yüksek  yüksek,yere</t>
  </si>
  <si>
    <t>bugün,deprem  deprem,riski  riski,dolayısıyla  dolayısıyla,boşaltılan  boşaltılan,okullar  okullar,yeniden  yeniden,yapılmış  yapılmış,olsaydı  olsaydı,kaç  kaç,milyar</t>
  </si>
  <si>
    <t>rt,farukkose52  farukkose52,deprem  deprem,ölüm  ölüm,gerçeğini  gerçeğini,bir  bir,kez  kez,daha  daha,hatırlattı  hatırlattı,şimdi  şimdi,herkes</t>
  </si>
  <si>
    <t>rt,orhanaydin6  orhanaydin6,deprem  deprem,paraları  paraları,nerede  nerede,hangi  hangi,soysuzlar  soysuzlar,çetesi  çetesi,iç  iç,etti  etti,konuşmayacak</t>
  </si>
  <si>
    <t>rt,bekiservet  bekiservet,deprem  deprem,toplantısına  toplantısına,çağrılmadı  çağrılmadı,şeklinde  şeklinde,paylaşımlar  paylaşımlar,yapan  yapan,gazeteciler  gazeteciler,davet  davet,edildi</t>
  </si>
  <si>
    <t>beitanmk,duayen  duayen,deprem  deprem,bilimci  bilimci,ismail  ismail,küçükkaya'dan  küçükkaya'dan,takdir  takdir,almak  almak,naci  naci,görür  görür,hocayı</t>
  </si>
  <si>
    <t>20,yıldır  rt,ibb_kulishaber  ibb_kulishaber,vatandaş  vatandaş,20  yıldır,deprem  deprem,vergisi  vergisi,adı  adı,altında  altında,toplanan  toplanan,66milyarliranerede</t>
  </si>
  <si>
    <t>rt,akadirkaraduman  akadirkaraduman,deprem  deprem,anında  anında,1  1,panik  panik,yapmayın  yapmayın,2  2,en  en,yakın  yakın,avm</t>
  </si>
  <si>
    <t>1924,de  de,bu  bu,gün  gün,atatürküm  atatürküm,erzurum  erzurum,da  da,meydana  meydana,gelen  gelen,deprem  deprem,nedeniyle</t>
  </si>
  <si>
    <t>rt,alafektenade  alafektenade,birak  birak,deprem  deprem,alanini  alanini,deprem  deprem,cantasini  cantasini,koyacak  koyacak,yer  yer,yok  rt,metinsonalp</t>
  </si>
  <si>
    <t>istanbul,daki  daki,5  5,8  8,lik  lik,sarsıntı  sarsıntı,beklenen  beklenen,felaketi  felaketi,hatırlattı  hatırlattı,ancak  ancak,1999</t>
  </si>
  <si>
    <t>deprem,öldürmez  öldürmez,laz  laz,müteahhit  müteahhit,öldürür</t>
  </si>
  <si>
    <t>rt,fatihtezcan  fatihtezcan,dansöz  dansöz,ekrem  ekrem,deprem  deprem,toplantısına  toplantısına,gitmemesinin  gitmemesinin,2  2,sebebi  sebebi,olabilir  olabilir,1</t>
  </si>
  <si>
    <t>rt,meltemurtezaog1  meltemurtezaog1,deprem  deprem,uzmani  uzmani,jeofizik  jeofizik,mühendisleridir  mühendisleridir,ne  ne,zaman  zaman,soyleyeceksiniz  soyleyeceksiniz,bunu  bunu,aklımızdancıkmasın</t>
  </si>
  <si>
    <t>kucukkayaısmail,deprem  deprem,jeofizik  aklımızdancıkmasın,deprem  rt,muammeryagan  rt,tiberiu39384502  rt,aleyna81002135  rt,emrah_aldemir  deprem,uzmanı  foxhaber,kucukkayaısmail  muammeryagan,aklımızdancıkmasın</t>
  </si>
  <si>
    <t>rt,kucukkayaısmail  deprem,gerçeği  gerçeği,aklımızdançıkmasın  kucukkayaısmail,prof  prof,dr  dr,naci  naci,görür  görür,demokrasi  demokrasi,meydanı  meydanı,na</t>
  </si>
  <si>
    <t>kucukkayaısmail,ya  ya,ben  ben,şunu  şunu,anlamıyorum  anlamıyorum,bu  bu,deprem  deprem,sadece  sadece,istanbuldamı  istanbuldamı,oluyor  oluyor,fayların</t>
  </si>
  <si>
    <t>paragündem,merkez  merkez,bankası  bankası,yedek  yedek,akçesi  akçesi,buharlaşmış  buharlaşmış,da  da,deprem  deprem,vergisi  vergisi,yenmiş  yenmiş,yutulmuş</t>
  </si>
  <si>
    <t>ya,da  da,insanlar  insanlar,sorunlarınını  sorunlarınını,olağan  olağan,yöntemlerle  yöntemlerle,çözmekte  çözmekte,zorlanırsa  zorlanırsa,olağanüstü  olağanüstü,yöntemlere  yöntemlere,başvururlar</t>
  </si>
  <si>
    <t>deprem,için  için,ne  ne,yaptınız  ne,yapacaksınız  fuatoktay,dün  dün,deprem  yaptınız,bugün  bugün,ne  tc_istanbul,bugün  bugün,deprem</t>
  </si>
  <si>
    <t>rt,ckonusmalar  ckonusmalar,1999'da  1999'da,yaşadığımız  yaşadığımız,büyük  büyük,depreme  depreme,rağmen  rağmen,20  20,senedir  senedir,neden  neden,deprem</t>
  </si>
  <si>
    <t>deprem,için  rt,ccanannnnnn  rt,sefa_said  sefa_said,deprem  için,toplanan  toplanan,66  66,milyar  milyar,tl'yi  tl'yi,çarçur  çarçur,edersen</t>
  </si>
  <si>
    <t>ntv,stüdyosunda  stüdyosunda,deprem  deprem,anı  anı,youtube  youtube,aracılığıyla</t>
  </si>
  <si>
    <t>rt,drercardio  drercardio,deprem  deprem,bölgesi  bölgesi,ünlü  ünlü,san  san,andreas  andreas,fay  fay,hattının  hattının,geçtiği  geçtiği,yer</t>
  </si>
  <si>
    <t>deprem,25litre</t>
  </si>
  <si>
    <t>seçtiğiniz,hükümetin  hükümetin,görevi  görevi,öncelikle  öncelikle,güvenliğinizi  güvenliğinizi,sağlamaktır  sağlamaktır,deprem  deprem,kasası  kasası,boşaltılmış  boşaltılmış,tam  tam,takır</t>
  </si>
  <si>
    <t>diyarbakır,da  da,3  3,1  1,büyüklüğünde  büyüklüğünde,deprem</t>
  </si>
  <si>
    <t>beslenme,çantasını  çantasını,bile  bile,deprem  deprem,çantası  çantası,olarak  olarak,algılıyorum</t>
  </si>
  <si>
    <t>elin,gavurunun  gavurunun,memleketindeki  memleketindeki,deprem  deprem,kaydına  kaydına,bak  bak,tek  tek,bir  bir,kişi  kişi,dahi  dahi,bağırmayı</t>
  </si>
  <si>
    <t>kardeşim,de  de,ben  ben,de  de,tam  tam,deprem  deprem,bölgesindeyiz  bölgesindeyiz,büyük  büyük,depremde  depremde,ölsek  ölsek,anam</t>
  </si>
  <si>
    <t>halilsoyletmez,psg_inside  psg_inside,gelmesinler  gelmesinler,deprem  deprem,olacak</t>
  </si>
  <si>
    <t>bin,kişinin  rt,deri_nnnn1903  deri_nnnn1903,ibb  ibb,nin  nin,2018  2018,yılında  yılında,okçuluk  okçuluk,vakfına  vakfına,aktardığı  aktardığı,para</t>
  </si>
  <si>
    <t>bütçesi,ayrı  orumluu2,onların  onların,bütçesi  ayrı,deprem  deprem,bütçesi  ayrı,karıştırıyorsun</t>
  </si>
  <si>
    <t>elazığ,erzincan  erzincan,bölgede  bölgede,hareketlilik  hareketlilik,görülebilir  görülebilir,hafif  hafif,orta  orta,şiddetli  şiddetli,3  3,7  7,büyüklüğünde</t>
  </si>
  <si>
    <t>rt,depremtahmini  depremtahmini,elazığ  elazığ,erzincan  erzincan,bölgede  bölgede,hareketlilik  hareketlilik,görülebilir  görülebilir,hafif  hafif,orta  orta,şiddetli  şiddetli,3</t>
  </si>
  <si>
    <t>rt,ferhandemir25  ferhandemir25,koskoca  koskoca,şehri  şehri,deprem  deprem,vuruyor  vuruyor,biz  biz,eko'yu  eko'yu,konuşuyoruz  konuşuyoruz,binali  binali,bey</t>
  </si>
  <si>
    <t>yalan,yalan  rt,gldnylmz1_51  ne,yaptınız  rt,ahmetkaan79  ahmetkaan79,yalan  yalan,istanbul  istanbul,hakikaten  hakikaten,kaybetti  kaybetti,5  5,yıl</t>
  </si>
  <si>
    <t>rt,m_cemilkilic  m_cemilkilic,deprem  deprem,işlenen  işlenen,günahlar  günahlar,nedeniyle  nedeniyle,mi  mi,oluyor  oluyor,deprem  deprem,allah'ın  allah'ın,bir</t>
  </si>
  <si>
    <t>rt,mstselanik  mstselanik,deprem  deprem,kentlerinde  kentlerinde,güvenli  güvenli,toplama  toplama,merkezlerini  merkezlerini,imara  imara,açanlar  açanlar,suriye'de  suriye'de,güvenli</t>
  </si>
  <si>
    <t>rt,drkerem  drkerem,bu  bu,deprem  deprem,marmarada  marmarada,beklediğimiz  beklediğimiz,büyük  büyük,deprem  deprem,fayında  fayında,oldu  oldu,orta</t>
  </si>
  <si>
    <t>rt,_hadis_  _hadis_,onlar  onlar,yıl  yıl,bir  bir,veya  veya,iki  iki,kez  kez,çeşitli  çeşitli,belâlarla  belâlarla,imtihan</t>
  </si>
  <si>
    <t>fatihportakal,ecevitten  ecevitten,hesap  hesap,sordunmu  sordunmu,mortakal  mortakal,memur  memur,maaaşlarını  maaaşlarını,toplanan  toplanan,deprem  deprem,vergilerinden  vergilerinden,öderken</t>
  </si>
  <si>
    <t>istanbul'da,deprem  deprem,hazırlığı  hazırlığı,7'nin  7'nin,üstünde  üstünde,deprem  deprem,bekliyoruz</t>
  </si>
  <si>
    <t>rt,meltemurtezaog1  ne,zaman  rt,aleyna81002135  rt,incigokcelik  kucukkayaısmail,deprem  jeofizik,mühendisliği  bina,öldürür  rt,zcanzen60077272  deprem,değil  rt,essim_</t>
  </si>
  <si>
    <t>rt,ibrhmvarli  ibrhmvarli,bakın  bakın,işte  işte,şu  şu,kırmızı  kırmızı,daire  daire,içinde  içinde,gösterilen  gösterilen,yer  yer,var</t>
  </si>
  <si>
    <t>rt,kumtemir_ahmet  kumtemir_ahmet,selim  selim,kotil'in  kotil'in,aylar  aylar,önce  önce,yaptığı  yaptığı,efsane  efsane,deprem  deprem,konuşması  konuşması,deprem</t>
  </si>
  <si>
    <t>paraları,nerede  rt,avalia_yeni_hsp  avalia_yeni_hsp,günaydın  günaydın,66  66,milyar  milyar,deprem  deprem,vergisi  vergisi,aldık  aldık,bununla  bununla,duble</t>
  </si>
  <si>
    <t>ozanaydin0732,gelsinler  gelsinler,telekomda  telekomda,ayrı  ayrı,bir  bir,deprem  deprem,yaratsınlar  yaratsınlar,kanka</t>
  </si>
  <si>
    <t>deprem,için  rt,ccanannnnnn  rt,fatihportakal  fatihportakal,son  son,zamanların  zamanların,en  en,sorgulayıcı  sorgulayıcı,tabelası  tabelası,olmuş  olmuş,deprem</t>
  </si>
  <si>
    <t>nihalhatun,inanın  inanın,bu  bu,deprem  deprem,sebeplerinde  sebeplerinde,baş  baş,rolde  rolde,sizden  sizden,başkası  başkası,yoktur</t>
  </si>
  <si>
    <t>vertigom,bir  bir,saniye  saniye,durursa  durursa,deprem  deprem,algimi  algimi,kapaticam</t>
  </si>
  <si>
    <t>deprem,için  toplanan,66milyarliranerede  rt,ccanannnnnn  rt,fatihportakal  fatihportakal,son  son,zamanların  zamanların,en  en,sorgulayıcı  sorgulayıcı,tabelası  tabelası,olmuş</t>
  </si>
  <si>
    <t>rt,birgun_gazetesi  birgun_gazetesi,deprem  deprem,toplanma  toplanma,alanları  alanları,ne  ne,durumda  durumda,istanbul'u  istanbul'u,karış  karış,karış  karış,gezdik</t>
  </si>
  <si>
    <t>şunu,asla  asla,unutmayın  unutmayın,1999  1999,depremi  depremi,olduğunda  olduğunda,deprem  deprem,bölgesinin  bölgesinin,1  1,saat  saat,uzağında</t>
  </si>
  <si>
    <t>van,depreminde  depreminde,zamanın  zamanın,ulaştırma  ulaştırma,bakanı  bakanı,deprem  deprem,vergileri  vergileri,nerede  nerede,sorusuna  sorusuna,duble  duble,yollar</t>
  </si>
  <si>
    <t>rt,ertan080808  ertan080808,neden  neden,soruyorsunki  soruyorsunki,9  9,2  2,deprem  deprem,olduda  olduda,allah  allah,korusnun  korusnun,bi</t>
  </si>
  <si>
    <t>neden,soruyorsunki  soruyorsunki,9  9,2  2,deprem  deprem,olduda  olduda,allah  allah,korusnun  korusnun,bi  bi,yere  yere,bi</t>
  </si>
  <si>
    <t>milyar,dolar  rt,celal_hocaniz  celal_hocaniz,deprem  deprem,için  için,20  20,yılda  yılda,36  36,milyar  dolar,özel  özel,iletişim</t>
  </si>
  <si>
    <t>rt,kandilli_info  kandilli_info,deprem  deprem,dallıca  dallıca,lıce  lıce,dıyarbakır  dıyarbakır,30  30,09  09,2019  2019,08  08,44</t>
  </si>
  <si>
    <t>caglaaydoner,deprem  deprem,esnasında</t>
  </si>
  <si>
    <t>deprem,karşısındaki  karşısındaki,çaresizliğimiz  çaresizliğimiz,solhaberportali  solhaberportali,aracılığıyla</t>
  </si>
  <si>
    <t>hsnbozkurt,kesinlikle  kesinlikle,binalara  binalara,guvenmiyorum  guvenmiyorum,hocaya  hocaya,katiliyorum  katiliyorum,muhendislikten  muhendislikten,anlamayan  anlamayan,parayi  parayi,bulan  bulan,müteahhit</t>
  </si>
  <si>
    <t>ben,artçılar  artçılar,devam  devam,ediyor  ediyor,ama  ama,asıl  asıl,büyük  büyük,deprem  deprem,korkutuyor  korkutuyor,beni  beni,annem</t>
  </si>
  <si>
    <t>haberturktv,kubrapc  kubrapc,mgulluoglu  mgulluoglu,deprem  deprem,için  için,avm  avm,spor  spor,salonları  salonları,camiler  camiler,havalimanları  havalimanları,parklar</t>
  </si>
  <si>
    <t>aynı,arkadaşlar  arkadaşlar,şimdi  şimdi,de  de,deprem  deprem,karşıtı  karşıtı,yazılar  yazılar,yazıyorlar  yazıyorlar,kuzey  kuzey,anadolu  anadolu,fay</t>
  </si>
  <si>
    <t>rt,ıncikorkmaz01  ıncikorkmaz01,allah  allah,istanbul'u  istanbul'u,depremden  depremden,istanbulluları  istanbulluları,da  da,imamoğlu'ndan  imamoğlu'ndan,korusun  korusun,söylediği  söylediği,yalanlar</t>
  </si>
  <si>
    <t>rt,siyahmetal  siyahmetal,baksana  baksana,deprem  deprem,paraları  paraları,da  da,ak  ak,parti  parti,depremine  depremine,kurban  kurban,gitmiş</t>
  </si>
  <si>
    <t>rt,kandilli_info  kandilli_info,deprem  09,2019  tsi,büyüklük  rt,nihatsirdar  nihatsirdar,20  20,yıldır  yıldır,toplanan  toplanan,66  66,milyar</t>
  </si>
  <si>
    <t>rt,ccanannnnnn  rt,avantmen33  avantmen33,18  18,yılda  yılda,ne  ne,kadar  kadar,deprem  deprem,vergisi  vergisi,toplandığını  toplandığını,ve</t>
  </si>
  <si>
    <t>rt,cayirmeral1r  cayirmeral1r,cumhurbaşkanı  cumhurbaşkanı,yardımcısı  yardımcısı,fuat  fuat,oktay  oktay,3  3,gsm  gsm,operatörü  operatörü,ortak  ortak,hat</t>
  </si>
  <si>
    <t>rt,mebpersonelcom  mebpersonelcom,deprem  deprem,anında  anında,müşteriyi  müşteriyi,koltukta  koltukta,bırakıp  bırakıp,kaçan  kaçan,berberi  berberi,müşterileri  müşterileri,içeride</t>
  </si>
  <si>
    <t>yildarado,deprem  deprem,öncesi  öncesi,üzerimize  üzerimize,düşeni  düşeni,yapsaydık  yapsaydık,da  da,keşke  keşke,deprem  deprem,sonrasını  sonrasını,konuşmak</t>
  </si>
  <si>
    <t>ccanannnnnn,barbarosansalfn  barbarosansalfn,ekrem  ekrem,imamoğlu  imamoğlu,nasıl  nasıl,tökezler  tökezler,nasıl  nasıl,hata  hata,yapar  yapar,onun  onun,peşine</t>
  </si>
  <si>
    <t>rt,nacitaban  nacitaban,kaldığınız  kaldığınız,otelin  otelin,kahvaltı  kahvaltı,salonunda  salonunda,doyumsuz  doyumsuz,manzaraya  manzaraya,karşı  karşı,kadınlı  kadınlı,erkekli</t>
  </si>
  <si>
    <t>barney'nin,marshall'dan  marshall'dan,tokat  tokat,bekleyişi  bekleyişi,gibi  gibi,deprem  deprem,bekliyoruz</t>
  </si>
  <si>
    <t>rt,birveremli  birveremli,deprem  deprem,ve  ve,ikazlar  ikazlar,1999  1999,depremi  depremi,olduğunda  olduğunda,bir  bir,alime  alime,soruyorlar</t>
  </si>
  <si>
    <t>17,ağustos  ağustos,ta  ta,deprem  deprem,için  için,toplanan  toplanan,paralarla  paralarla,memur  memur,maaşı  maaşı,ödeyip  ödeyip,devleti</t>
  </si>
  <si>
    <t>türkiye,sadece  sadece,istanbul'dan  istanbul'dan,ibaret  ibaret,galiba  galiba,20  20,yıldır  yıldır,ülkenin  ülkenin,bir  bir,çok  çok,yerinde</t>
  </si>
  <si>
    <t>inanmazlar,ya  ya,deprem  deprem,vergileri  vergileri,ne  ne,oldu  oldu,diyenlere</t>
  </si>
  <si>
    <t>rt,akyolreal  akyolreal,inanmazlar  inanmazlar,ya  ya,deprem  deprem,vergileri  vergileri,ne  ne,oldu  oldu,diyenlere</t>
  </si>
  <si>
    <t>rt,mahmuree_chp  mahmuree_chp,yalvarıyorlar  yalvarıyorlar,dinleyen  dinleyen,yok  yok,deprem  deprem,uzmanı  uzmanı,3  3,bilim  bilim,adamı  adamı,şöyle</t>
  </si>
  <si>
    <t>rt,mert_s_  mert_s_,mhp  mhp,genel  genel,bşk  bşk,yrd  yrd,izzet  izzet,ulvi  ulvi,yönter  yönter,sel  sel,olur</t>
  </si>
  <si>
    <t>rt,yirmidorttv  yirmidorttv,ekrem  ekrem,imamoğlu'nun  imamoğlu'nun,afad'daki  afad'daki,deprem  deprem,toplantısına  toplantısına,çağrılmadım  çağrılmadım,açıklaması</t>
  </si>
  <si>
    <t>ekrem,imamoğlu'nun  imamoğlu'nun,afad'daki  afad'daki,deprem  deprem,toplantısına  toplantısına,çağrılmadım  çağrılmadım,açıklaması  deprem,sonrası  sonrası,kentsel  kentsel,dönüşümde  dönüşümde,yol</t>
  </si>
  <si>
    <t>rt,ekara_official  ekara_official,deprem  deprem,dalgaları  dalgaları,zayıf  zayıf,zeminlerde  zeminlerde,olduğundan  olduğundan,fazla  fazla,büyüyerek  büyüyerek,yıkıcı  yıkıcı,etkisi</t>
  </si>
  <si>
    <t>1,deprem  deprem,jeofizik  rt,tiberiu39384502  tiberiu39384502,1  jeofizik,mühendisliğinin  mühendisliğinin,konusudur  konusudur,lütfen  lütfen,jeofizik  jeofizik,kelimesini  kelimesini,unutmayınız</t>
  </si>
  <si>
    <t>rt,sedence_  sedence_,bugün  bugün,izlediğim  izlediğim,en  en,anlamlı  anlamlı,video  video,deprem</t>
  </si>
  <si>
    <t>rt,ertugrulfilizay  ertugrulfilizay,ibb  ibb,başkanı  başkanı,sn  sn,ekrem_imamoglu  ekrem_imamoglu,hangi  hangi,partili  partili,belediye  belediye,olduğuna  olduğuna,bakmaksızın</t>
  </si>
  <si>
    <t>rt,fahoogerbeets  rt,brcntt  brcntt,bir  bir,sürü  sürü,deprem  deprem,görüntüsü  görüntüsü,seyrettim  seyrettim,çayını  çayını,telefonunu  telefonunu,kapan</t>
  </si>
  <si>
    <t>bin,kişinin  rt,motyeast  motyeast,nacigorur  nacigorur,istanbul  istanbul,un  un,jeofizik  jeofizik,haritası  haritası,yani  yani,deprem  deprem,dalgalarının</t>
  </si>
  <si>
    <t>ecevit'in,deprem  deprem,paralariyla  paralariyla,memur  memur,maaşını  maaşını,ödediğini  ödediğini,ne  ne,çabuk  çabuk,unuttunuz  unuttunuz,sığır  sığır,sürüsü</t>
  </si>
  <si>
    <t>fatihportakal,belirli  belirli,gelirlerin  gelirlerin,belirli  belirli,giderlere  giderlere,ayrılmaması  ayrılmaması,olan  olan,adem  adem,tahsis  tahsis,ilkesidir  ilkesidir,bu</t>
  </si>
  <si>
    <t>kucukkayaısmail,deprem  deprem,öldürmez  öldürmez,çürük  çürük,yapı  yapı,öldürür  öldürür,aklımızdançıkmasın  aklımızdançıkmasın,teşekkürler  teşekkürler,ismail  ismail,bey  bey,harika</t>
  </si>
  <si>
    <t>2019,08  08,44  diyarbakir,lice  rt,son__depremler  son__depremler,30  30,09  09,2019  44,55  55,diyarbakir  lice,büyüklük</t>
  </si>
  <si>
    <t>rt,nazlidediki  nazlidediki,gazetesozcu  gazetesozcu,büyük  büyük,deprem  deprem,olduğunda  olduğunda,hükümet  hükümet,kendi  kendi,seçmeni  seçmeni,olmayanı  olmayanı,da</t>
  </si>
  <si>
    <t>deprem,toplantısına  rt,06melihgokcek  06melihgokcek,bir  bir,belediye  belediye,başkanı  başkanı,düşünün  düşünün,sırf  sırf,iktidari  iktidari,suçlamak  suçlamak,için</t>
  </si>
  <si>
    <t>politic_tr,66  66,milyar  milyar,deprem  deprem,vergi  vergi,parasını  parasını,ne  ne,yaptınız  yaptınız,hesap  hesap,vereceksiniz  vereceksiniz,hesap</t>
  </si>
  <si>
    <t>7_resit,deprem  deprem,olduğu  olduğu,falan  falan,yok  yok,hayallerim  hayallerim,yıkılıyo  yıkılıyo,herkes  herkes,deprem  deprem,sanıyo</t>
  </si>
  <si>
    <t>paranoidpeople3,en  en,son  son,bu  bu,tarifte  tarifte,deprem  deprem,oldu</t>
  </si>
  <si>
    <t>rt,helvac67murat  helvac67murat,kayyum  kayyum,atanan  atanan,belediye  belediye,başkanlarına  başkanlarına,destek  destek,icin  icin,davete  davete,bile  bile,gerek</t>
  </si>
  <si>
    <t>rt,kelmezer  kelmezer,deprem  deprem,herkesi  herkesi,eşit  eşit,vurmayacak  vurmayacak,bacım  bacım,zenginler  zenginler,sağlam  sağlam,yapılarda  yapılarda,yaşarlarken</t>
  </si>
  <si>
    <t>rt,ertugrulfilizay  ertugrulfilizay,kabul  kabul,edin  edin,artık  artık,ekrem_imamoglu  ekrem_imamoglu,rekor  rekor,bir  bir,oyla  oyla,ist  ist,belediye</t>
  </si>
  <si>
    <t>krizi,ne  rt,dpgenelbaskani  dpgenelbaskani,anladık  anladık,gördük  gördük,ki  ki,iktidar  iktidar,bu  bu,işi  işi,beceremiyor  beceremiyor,ne</t>
  </si>
  <si>
    <t>antifinans,yigitbulutt  yigitbulutt,aynen  aynen,deprem  deprem,olduğunda  olduğunda,zaten  zaten,canlı  canlı,canlı  canlı,gömüleceğiz  gömüleceğiz,bari  bari,bunu</t>
  </si>
  <si>
    <t>içişleri,bakanı  bakanı,süleyman  süleyman,soylu  soylu,gündem  gündem,olan  olan,deprem  deprem,toplantısı  toplantısı,ile  ile,ilgili  ilgili,açık</t>
  </si>
  <si>
    <t>rt,aolcayto  aolcayto,yüzlerce  yüzlerce,tarihi  tarihi,depremden  depremden,osmanlı  osmanlı,dönemindekilerin  dönemindekilerin,ay  ay,gün  gün,ve  ve,saatlerini</t>
  </si>
  <si>
    <t>öğrencilerden,zilzal  zilzal,suresinin  suresinin,mealine  mealine,bakmalarını  bakmalarını,istedim  istedim,o  o,hafta  hafta,deprem  deprem,oldu  oldu,yine</t>
  </si>
  <si>
    <t>rt,ozgursiir  ozgursiir,hükümet  hükümet,imamoğlu  imamoğlu,ile  ile,karşılık  karşılık,bulmayan  bulmayan,saçma  saçma,bir  bir,çekişmeye  çekişmeye,girdi</t>
  </si>
  <si>
    <t>deprem,konusunda  rt,ccanannnnnn  rt,tolgatek1n  tolgatek1n,nevsinmengu  nevsinmengu,o  o,zaman  zaman,c  c,b  b,yrd  yrd,yalan</t>
  </si>
  <si>
    <t>20,yıldır  bin,kişinin  rt,mkasirinbab  mkasirinbab,20  yıldır,konuşuluyor  konuşuluyor,büyük  büyük,deprem  deprem,ama  ama,şey  şey,göstermelik</t>
  </si>
  <si>
    <t>rt,kodparcasi  kodparcasi,16  16,300  300,kişi  kişi,bile  bile,toplayamadık  toplayamadık,hani  hani,3  3,milyon  milyon,mağdur</t>
  </si>
  <si>
    <t>rt,sevkiyilmaz  sevkiyilmaz,allah  allah,c  c,c  c,kaldıramayacağımız  kaldıramayacağımız,deprem  deprem,sel  sel,hastalık  hastalık,gibi  gibi,afetlerle</t>
  </si>
  <si>
    <t>rt,tcbuyuksehir  tcbuyuksehir,ibb  ibb,deprem  deprem,toplantısı  toplantısı,hakkında  hakkında,yazılı  yazılı,açıklama  açıklama,yaptı</t>
  </si>
  <si>
    <t>20,yıldır  rt,hlya13258265  hlya13258265,_delicesine__  _delicesine__,tc_bildiskemal  tc_bildiskemal,b_mujdenur  b_mujdenur,ekrem_imamoglu  ekrem_imamoglu,25  25,yıldır  yıldır,yapılmayan  yapılmayan,icraatleri</t>
  </si>
  <si>
    <t>prof,dr  rt,kucukkayaısmail  kucukkayaısmail,prof  dr,naci  naci,görür  görür,demokrasi  demokrasi,meydanı  meydanı,na  na,çıktı  çıktı,deprem</t>
  </si>
  <si>
    <t>mevcut,yapı  yapı,stoğunun  stoğunun,yüzde  yüzde,70'i  70'i,deprem  deprem,açısından  açısından,güvenli  güvenli,değil  değil,büyük  büyük,bir</t>
  </si>
  <si>
    <t>rt,medyaadami  medyaadami,valiye  valiye,der  der,demedim  demedim,der  der,görüntüler  görüntüler,çıkar  çıkar,basit  basit,dedim  dedim,der</t>
  </si>
  <si>
    <t>rt,mikdatca  mikdatca,prof  prof,mikdat  mikdat,kadıoğlu  kadıoğlu,deprem  deprem,seferberliği  seferberliği,çağrısı  çağrısı,yaptı  yaptı,imza  imza,kampanyası</t>
  </si>
  <si>
    <t>deprem,sanki  sanki,sağcı  sağcı,solcu  solcu,ayırıyormuş  ayırıyormuş,parti  parti,farkı  farkı,gözetiyormuş  gözetiyormuş,gibi  gibi,politik  politik,prizmalardan</t>
  </si>
  <si>
    <t>hakikaten,merak  merak,ediyorum  ediyorum,sel  sel,olur  olur,tatilden  tatilden,dönmezsin  dönmezsin,deprem  deprem,olur  olur,konserden  konserden,geçmezsin</t>
  </si>
  <si>
    <t>başkan,arısoy  arısoy,deprem  deprem,gerçeğini  gerçeğini,hiç  hiç,unutmadık</t>
  </si>
  <si>
    <t>rt,say_cem  say_cem,keşke  keşke,geçtiğimiz  geçtiğimiz,yıllarda  yıllarda,paralarımız  paralarımız,trt'deki  trt'deki,mehmetçik  mehmetçik,kut'ül  kut'ül,amare  amare,dizisine</t>
  </si>
  <si>
    <t>pelinbatutr,deprem  deprem,taze  taze,kesin  kesin,celal  celal,hocadır</t>
  </si>
  <si>
    <t>rt,dolumetrobus  dolumetrobus,binalarının  binalarının,ğuvenli  ğuvenli,olduğunu  olduğunu,bilmek  bilmek,böyle  böyle,birşey  birşey,şili  şili,arturo  arturo,merino</t>
  </si>
  <si>
    <t>binalarının,ğuvenli  ğuvenli,olduğunu  olduğunu,bilmek  bilmek,böyle  böyle,birşey  birşey,şili  şili,arturo  arturo,merino  merino,daki  daki,6</t>
  </si>
  <si>
    <t>rt,emlakdergisi  emlakdergisi,ışık  ışık,üniversitesi  üniversitesi,profesörlerinden  profesörlerinden,depreme  depreme,yönelik  yönelik,çalışmalar  çalışmalar,için  için,uyarı  uyarı,ve</t>
  </si>
  <si>
    <t>rt,ahmetay_  ahmetay_,celal  celal,şengör  şengör,çok  çok,sayıda  sayıda,imam  imam,hatip  hatip,yapıldığı  yapıldığı,için  için,deprem</t>
  </si>
  <si>
    <t>fatihportakal,sözde  sözde,gazetecilik  gazetecilik,yapiyorsun  yapiyorsun,degil  degil,mi  mi,1  1,66  66,mimyar  mimyar,paranın  paranın,hedabını</t>
  </si>
  <si>
    <t>istanbul,üniversitesi  üniversitesi,diş  diş,hekimliği  hekimliği,fakültesi  fakültesi,öğrencileri  öğrencileri,ayakta  ayakta,deprem  deprem,sonrası  sonrası,binalarının  binalarının,hasar</t>
  </si>
  <si>
    <t>rt,ilay_aksoy  ilay_aksoy,ben  ben,bu  bu,yazıdan  yazıdan,şunu  şunu,anlıyorum  anlıyorum,20  20,yıl  yıl,içinde  içinde,biz</t>
  </si>
  <si>
    <t>kucukkayaısmail,nerede  nerede,deprem  deprem,olsa  olsa,istanbulu  istanbulu,ne  ne,derece  derece,etkiler  etkiler,hesabı  hesabı,yapılırken  yapılırken,yakın</t>
  </si>
  <si>
    <t>herkese,günaydın  günaydın,iyi  iyi,haftalar  haftalar,umarim  umarim,bu  bu,hafta  hafta,deprem  deprem,sel  sel,felaket  felaket,cinayet</t>
  </si>
  <si>
    <t>mhp,deprem  deprem,konusunda  konusunda,hükümeti  hükümeti,destekliyoruz</t>
  </si>
  <si>
    <t>rt,_akgercekler  _akgercekler,90  90,yıl  yıl,bu  bu,ülkede  ülkede,şehir  şehir,planlaması  planlaması,yapmayıp  yapmayıp,şehirleri  şehirleri,köye</t>
  </si>
  <si>
    <t>20,yıldır  yıldır,toplanan  toplanan,deprem  deprem,paraları  paraları,nerede  nerede,diye  diye,soranlara  soranlara,depremi  depremi,bahane  bahane,edip</t>
  </si>
  <si>
    <t>deprem,yüzünden  yüzünden,küçükçekmeceden  küçükçekmeceden,kaçmak  kaçmak,için  için,gümüşhane  gümüşhane,ye  ye,taşınmayı  taşınmayı,bile  bile,düşündüren  düşündüren,allahım</t>
  </si>
  <si>
    <t>istanbulbld,zavallıekrem  zavallıekrem,sel  sel,felaketin  felaketin,de  de,tatilde  tatilde,idin  idin,normaldir  normaldir,eyvallah  eyvallah,dedik  dedik,yoğun</t>
  </si>
  <si>
    <t>rt,unlu_nazmiye  unlu_nazmiye,deprem  deprem,toplantısına  toplantısına,çağırıyorlar  çağırıyorlar,teröristlerin  teröristlerin,katıldığı  katıldığı,suriye  suriye,konferansına  konferansına,gidiyor  gidiyor,mahallenindelisi</t>
  </si>
  <si>
    <t>rt,yirmidorttv  yirmidorttv,deprem  deprem,sigortasına  sigortasına,yoğun  yoğun,talep  deprem,sonrası  sonrası,kentsel  kentsel,dönüşümde  dönüşümde,yol  yol,haritası</t>
  </si>
  <si>
    <t>kılı,kıpırdamadı  rt,baskent1525  baskent1525,çok  çok,afedersinizde  afedersinizde,istanbul'u  istanbul'u,sel  sel,aldı  aldı,adamın  adamın,kılı  kıpırdamadı,deprem</t>
  </si>
  <si>
    <t>buradan,da  da,haklı  haklı,savunucuların  savunucuların,bu  bu,ülkede  ülkede,yer  yer,edinemeyeceğini  edinemeyeceğini,öğrendik  öğrendik,ne  ne,yazıkki</t>
  </si>
  <si>
    <t>fatihportakal,deprem  deprem,paralarıyla  paralarıyla,memur  memur,maaşı  maaşı,ödeyenlere  ödeyenlere,gık  gık,diyemeyenler  diyemeyenler,şimdi  şimdi,hayali  hayali,soru</t>
  </si>
  <si>
    <t>rt,terket_ist  terket_ist,deprem</t>
  </si>
  <si>
    <t>prof,dr  dr,naci  naci,görür  görür,deprem  deprem,7  7,6  6,büyüklüğünde  büyüklüğünde,olabilir</t>
  </si>
  <si>
    <t>gündemde,deprem  deprem,varken  varken,istisnasız  istisnasız,bütün  bütün,şehirlerimizin  şehirlerimizin,deprem  deprem,hazırlığı  hazırlığı,bu  bu,şekilde  şekilde,görüntüsü</t>
  </si>
  <si>
    <t>deprem,günü  günü,davete  davete,icabet  icabet,etmeyip  etmeyip,yine  yine,yalan  yalan,söylemeye  söylemeye,başlayan  başlayan,ekrem  ekrem,yine</t>
  </si>
  <si>
    <t>66milyarliranerede,bu  bu,ülkede  ülkede,sadece  sadece,yenilen  yenilen,deprem  deprem,parası  parası,değil  değil,daha  daha,neler  neler,neler</t>
  </si>
  <si>
    <t>avcılar'da,okulları  okulları,tatil  tatil,edildi  edildi,bitişikteki  bitişikteki,okula  okula,geçecekler  geçecekler,abdülkadiruztürkortaokulu</t>
  </si>
  <si>
    <t>rt,kucukkayaısmail  kucukkayaısmail,veee  veee,istanbul  istanbul,deprem  deprem,gerçeği  gerçeği,aklımızdançıkmasın  rt,nihatsirdar  nihatsirdar,20  20,yıldır  yıldır,toplanan</t>
  </si>
  <si>
    <t>deprem,değil  değil,bina  bina,öldürür  öldürür,diyerek  diyerek,inşaatçiler  inşaatçiler,vurduuuuu  vurduuuuu,mütahit  mütahit,kazandııııı  kazandııııı,ekonomi  ekonomi,inşaataaaa</t>
  </si>
  <si>
    <t>rt,delizekali_x  delizekali_x,bu  bu,kıyamet  kıyamet,kopsun  kopsun,artık  artık,diyen  diyen,kişi  kişi,deprem  deprem,olunca  olunca,korkup</t>
  </si>
  <si>
    <t>rt,smeydan  smeydan,büyük  büyük,istanbul  istanbul,depremi  depremi,zelzele  zelzele,azime  azime,1894  1894,istanbul  istanbul,depreminden  depreminden,sonra</t>
  </si>
  <si>
    <t>ekahifa,burda  burda,deprem  deprem,süper  süper,olur</t>
  </si>
  <si>
    <t>rt,profesorfacia  profesorfacia,1999  1999,yılından  yılından,beri  beri,milyarlarca  milyarlarca,lira  lira,ötv  ötv,toplandı  toplandı,100  100,milyara</t>
  </si>
  <si>
    <t>rgbdertli,birgun_gazetesi  birgun_gazetesi,deprem  deprem,uzmanı  uzmanı,ragıp  ragıp,zaten  zaten,şehir  şehir,fay  fay,hattında  hattında,bu  bu,fay</t>
  </si>
  <si>
    <t>rt,negatifsephiye  negatifsephiye,dunkırk  dunkırk,filotillası  filotillası,komodorluğu  komodorluğu,o  o,gün  gün,geldiğinde  geldiğinde,yani  yani,büyük  büyük,deprem</t>
  </si>
  <si>
    <t>mazbatam,da  da,mazbatam  rt,mehmet3aslan  mehmet3aslan,ekrem  ekrem,mazbatam  mazbatam,mazbatam  mazbatam,dedi  dedi,mazbatasını  mazbatasını,aldı  aldı,istanbul'da</t>
  </si>
  <si>
    <t>tv'de,deprem  deprem,çantası  çantası,nasıl  nasıl,hazırlanır  hazırlanır,haberleri  haberleri,vergiler  vergiler,deprem  deprem,için  için,kullanıldı  kullanıldı,da</t>
  </si>
  <si>
    <t>deprem,sonrası  sonrası,telefonlar  telefonlar,çekmemişti  çekmemişti,oktay'dan  oktay'dan,gsm  gsm,açıklaması</t>
  </si>
  <si>
    <t>deprem,için  için,toplanan  toplanan,66milyarliranerede  66milyarliranerede,diyorsunuzda  diyorsunuzda,asıl  asıl,para  para,emeklilikte  emeklilikte,yaşa  yaşa,takılanlardan  takılanlardan,ötelenen</t>
  </si>
  <si>
    <t>rt,aysbltbulut  aysbltbulut,imamoğlunun  imamoğlunun,istanbulda  istanbulda,çalışmak  çalışmak,gibi  gibi,bir  bir,isteği  isteği,yok  yok,adamda  adamda,kapasite</t>
  </si>
  <si>
    <t>aga,bu  bu,deprem  deprem,sikerim  sikerim,belanızı  belanızı,aklınızı  aklınızı,başınıza  başınıza,alın  alın,der  der,gibi  gibi,geldi</t>
  </si>
  <si>
    <t>istanbul,da  rt,profesorfacia  profesorfacia,itibariyle  itibariyle,türkiye  türkiye,için  için,istanbul  da,7  7,şiddetindeki  şiddetindeki,bir  bir,depreme</t>
  </si>
  <si>
    <t>rt,afadbaskanlik  afadbaskanlik,size  size,en  en,yakın  yakın,toplanma  toplanma,alanını  alanını,e  e,devlet  devlet,üzerinden  üzerinden,https</t>
  </si>
  <si>
    <t>bin,kişinin  rt,ccanannnnnn  ccanannnnnn,günaydın  günaydın,istanbul  istanbul,ve  ve,istanbullular  istanbullular,deprem  deprem,gerçeğinin  gerçeğinin,önüne  önüne,yaratılmak</t>
  </si>
  <si>
    <t>ccanannnnnn,depremde  depremde,en  en,büyük  büyük,sorunlardan  sorunlardan,su  su,gıda  gıda,ilaç  ilaç,ilk  ilk,yardım  yardım,tuvalet</t>
  </si>
  <si>
    <t>rt,basgan  basgan,gelme  gelme,deprem  deprem,var  var,gelme</t>
  </si>
  <si>
    <t>tcbuyuksehir,grnserpil  grnserpil,sn  sn,ekrem_imamoglu  ekrem_imamoglu,ıstanbul  ıstanbul,'un  'un,dprem  dprem,toplanma  toplanma,alanlarının  alanlarının,kimlere  kimlere,peşkeş</t>
  </si>
  <si>
    <t>fatihportakal,1999  1999,gölcük  gölcük,depreminde  depreminde,memur  memur,maaaşımızı  maaaşımızı,alamaz  alamaz,durumdayken  durumdayken,deprem  deprem,için  için,toplanan</t>
  </si>
  <si>
    <t>rt,mtepe63  mtepe63,fatihportakal  fatihportakal,1999  1999,gölcük  gölcük,depreminde  depreminde,memur  memur,maaaşımızı  maaaşımızı,alamaz  alamaz,durumdayken  durumdayken,deprem</t>
  </si>
  <si>
    <t>rt,nihatbehramoglu  nihatbehramoglu,madem  madem,imanlı  imanlı,kulsun  kulsun,yer  yer,sallanıp  sallanıp,da  da,paçan  paçan,tutuşunca  tutuşunca,neden</t>
  </si>
  <si>
    <t>zekibahce,deprem  deprem,bilimsel  bilimsel,bir  bir,gerçektir  gerçektir,ve  ve,bugünkü  bugünkü,teknoloji  teknoloji,ile  ile,durdurmanın  durdurmanın,veya</t>
  </si>
  <si>
    <t>rt,kasri_arifan25  kasri_arifan25,deprem  deprem,ve  ve,kuraklık  kuraklık,gibi  gibi,afetler  afetler,insanları  insanları,uyandırmak  uyandırmak,allah  allah,ı</t>
  </si>
  <si>
    <t>guraymollaoglu,güray  güray,hoca  hoca,arabada  arabada,ceset  ceset,torbası  torbası,demişlerdi  demişlerdi,bi  bi,ara  ara,arabada  arabada,deprem</t>
  </si>
  <si>
    <t>rt,cetin_petek  fuat,oktay  cetin_petek,feminizm  feminizm,kocayı  kocayı,bulana  bulana,kadar  kadar,kemalizim  kemalizim,deprem  deprem,oluncaya  oluncaya,kadarmış</t>
  </si>
  <si>
    <t>iyi,partide  partide,deprem  deprem,üstüne  üstüne,deprem  deprem,yakında  yakında,ip  ip,diye  diye,birşey  birşey,kalmayacak  kalmayacak,mhp</t>
  </si>
  <si>
    <t>rt,selcukors2  selcukors2,iyi  iyi,partide  partide,deprem  deprem,üstüne  üstüne,deprem  deprem,yakında  yakında,ip  ip,diye  diye,birşey</t>
  </si>
  <si>
    <t>rt,umutmurare  umutmurare,bu  bu,adam  adam,normal  normal,değil  değil,cumhurbaşkanı  cumhurbaşkanı,yardımcısı  yardımcısı,fuat  fuat,oktay  oktay,ve</t>
  </si>
  <si>
    <t>demsultan,terlikle  terlikle,deprem  deprem,durduracak  durduracak,havası  havası,yokmu</t>
  </si>
  <si>
    <t>rt,muharremcem55  muharremcem55,demsultan  demsultan,terlikle  terlikle,deprem  deprem,durduracak  durduracak,havası  havası,yokmu</t>
  </si>
  <si>
    <t>rt,tiberiu39384502  jeofizik,mühendisi  aklımızdançıkmasın,deprem  türkiye,deprem  rt,snmceylann  jeofizik,mühendisleridir  şart,şart  deprem,demek  ne,zaman  mühendisi,olmayan</t>
  </si>
  <si>
    <t>jeofizik,mühendisi  mühendisi,olmayan  yapı,denetim  5610,jeofizik  11,bugün  bugün,bile  bile,jeofizik  olmayan,belediyeler  belediyeler,ruhsat  ruhsat,vermeye</t>
  </si>
  <si>
    <t>rt,meltemurtezaog1  deprem,jeofizik  rt,ekara_official  rt,tiberiu39384502  deprem,demek  demek,jeofizikmuehendisliği  jeofizikmuehendisliği,demek  ne,zaman  aklımızdancıkmasın,deprem  rt,elcnerdinc</t>
  </si>
  <si>
    <t>rt,snmceylann  rt,meltemurtezaog1  bundan,ne  ne,zaman  jeofizikmuehendisliği,deprem  rt,mmtzycl  mmtzycl,deprem  deprem,öldürmez  öldürmez,zemini  zemini,kötü</t>
  </si>
  <si>
    <t>ne,zaman  rt,meltemurtezaog1  kucukkayaısmail,deprem  kısıtlı,bilgi  aklımızdancıkmasın,jeofizikmühendisliği  aklımızdancıkmasın,deprem  deprem,bilimi  deprem,demek  rt,elcnerdinc  jeofizikmühendisliği,deprem</t>
  </si>
  <si>
    <t>kucukkayaısmail,deprem  rt,aleyna81002135  deprem,jeofizik  jeofizikmühendisliği,deprem  aklımızdancıkmasın,kucukkayaısmail  deprem,uzmanı  deprem,sismoloji  foxhaber,kucukkayaısmail  kucukkayaısmail,jeofizikmühendisliği  diye,bir</t>
  </si>
  <si>
    <t>rt,tiberiu39384502  aklımızdancıkmasın,deprem  deprem,jeofizikmuehendisliği  kucukkayaısmail,deprem  deprem,uzmanı  rt,aleyna81002135  jeofizikmühendisliği,deprem  ismail,bey  ne,zaman  rt,essim_</t>
  </si>
  <si>
    <t>kucukkayaısmail,deprem  deprem,sismoloji  sismoloji,jeofizik  jeofizik,mühendisliği  mühendisliği,yaptığınız  yaptığınız,haber  haber,eksik</t>
  </si>
  <si>
    <t>rt,y_caloglu  y_caloglu,gürsetekin  gürsetekin,basit  basit,bir  bir,soru  soru,deprem  deprem,den  den,alınan  alınan,vergiler  vergiler,nere</t>
  </si>
  <si>
    <t>slymnoz,deprem  deprem,bahanesi  bahanesi,ile  ile,toplanan  toplanan,180  180,milyar  milyar,da  da,uçup  uçup,gitti  gitti,deprem</t>
  </si>
  <si>
    <t>doğu,akdeniz  akdeniz,gaz  gaz,forumu'na  forumu'na,mısır  mısır,gkry  gkry,yunanistan  yunanistan,ürdün  ürdün,italya  italya,israil  israil,ve</t>
  </si>
  <si>
    <t>66milyarliranerede,hani  hani,deprem  deprem,sonrası  sonrası,kalkacaktı  kalkacaktı,ama  ama,hayatımızın  hayatımızın,bir  bir,parçası  parçası,oldu  oldu,ve</t>
  </si>
  <si>
    <t>rt,zekikayahan  zekikayahan,depremin  depremin,ideolojik  ideolojik,bir  bir,yanı  yanı,yoktur  yoktur,istanbul  istanbul,da  da,depremler  depremler,hep</t>
  </si>
  <si>
    <t>rt,muammeryagan  aklımızdancıkmasın,deprem  aklımızdançıkmasın,deprem  rt,meltemurtezaog1  muammeryagan,aklımızdancıkmasın  rt,elcnerdinc  rt,ekara_official  deprem,jeofizik  deprem,demek  rt,incigokcelik</t>
  </si>
  <si>
    <t>rt,zan_oglu  zan_oglu,bilgisizlik  bilgisizlik,ihmalkarlık  ihmalkarlık,rant  rant,insanı  insanı,bunlar  bunlar,öldürür  öldürür,deprem  deprem,değil  değil,foxhaber</t>
  </si>
  <si>
    <t>rt,aahmetkayra  aahmetkayra,ne  ne,zaman  zaman,deprem  deprem,konusu  konusu,açılsa  açılsa,aklıma  aklıma,31  31,mart  mart,seçimlerinde</t>
  </si>
  <si>
    <t>rt,nrdncnbl  nrdncnbl,kucukkayaısmail  kucukkayaısmail,ne  ne,zaman  zaman,olur  olur,ne  ne,yaşarız  yaşarız,bilinmez  bilinmez,ama  ama,ben</t>
  </si>
  <si>
    <t>kızılay,başkanı  başkanı,ndan  ndan,15  15,soruda  soruda,deprem  deprem,hazırlığı</t>
  </si>
  <si>
    <t>rt,tebernkireci1  tebernkireci1,2  2,ulus  ulus,devletleri  devletleri,yönetenler  yönetenler,kriz  kriz,istihdam  istihdam,enflasyon  enflasyon,ve  ve,faiz</t>
  </si>
  <si>
    <t>tirajpres,istanbulda  istanbulda,deprem  deprem,için  için,toplantı  toplantı,yapılıyor  yapılıyor,ve  ve,belediye  belediye,başkanı  başkanı,cagirilmiyor  cagirilmiyor,sanki</t>
  </si>
  <si>
    <t>hby34,20  20,yıldır  yıldır,istanbul  istanbul,da  da,deprem  deprem,için  için,neden  neden,hiç  hiç,bir  bir,şey</t>
  </si>
  <si>
    <t>çadır,düdük  düdük,el  el,feneri  feneri,ve  ve,battaniye  battaniye,satışlarına  satışlarına,deprem  deprem,etkisi</t>
  </si>
  <si>
    <t>rt,ertugrulfilizay  rt,fatmacumhurefe  fatmacumhurefe,kamu  kamu,spotu  spotu,deprem  deprem,çantanız  çantanız,hazır  hazır,mı  mı,içine  içine,su</t>
  </si>
  <si>
    <t>rt,zaferozmutaf  zaferozmutaf,zaferarapkirli  zaferarapkirli,takdir  takdir,ilahi  ilahi,yüce  yüce,rabbimizin  rabbimizin,hikmetinden  hikmetinden,sual  sual,olunmaz  olunmaz,ülkemizin</t>
  </si>
  <si>
    <t>rt,1forza1903  1forza1903,deprem  deprem,olayını  olayını,izah  izah,ederken  ederken,toprağın  toprağın,altnın  altnın,çürüklüğünden  çürüklüğünden,bahsedliyor  bahsedliyor,yerin</t>
  </si>
  <si>
    <t>olgun_mediha,günlerdir  günlerdir,depremden  depremden,çok  çok,bu  bu,adam  adam,konuşuluyor  konuşuluyor,doğru  doğru,bir  bir,tespit  tespit,yapmışsınız</t>
  </si>
  <si>
    <t>hocam,dediğin  dediğin,doğru  doğru,ama  ama,sen  sen,dine  dine,saldırmak  saldırmak,için  için,neden  neden,arıyorsum  arıyorsum,gibi</t>
  </si>
  <si>
    <t>imam,oğlu  oğlu,yok  olur,imam  rt,taner_hukul  taner_hukul,doğal  doğal,afetlerin  afetlerin,tek  tek,güzel  güzel,yanı  yanı,insana</t>
  </si>
  <si>
    <t>deprem,sonrası  sonrası,toplanma  toplanma,yeri  yeri,sözleriyle  sözleriyle,dikkat  dikkat,çeken  çeken,sunucu  sunucu,ece  ece,üner'e  üner'e,afad</t>
  </si>
  <si>
    <t>bin,kişinin  rt,nihatsirdar  nihatsirdar,20  20,yıldır  yıldır,toplanan  toplanan,66  66,milyar  milyar,tl  tl,deprem  deprem,vergisinin</t>
  </si>
  <si>
    <t>ruhsatsizavhanm,evet  evet,malesef  malesef,şöyle  şöyle,bi  bi,durumda  durumda,var  var,toplumun  toplumun,neresinden  neresinden,tutsan  tutsan,elinde</t>
  </si>
  <si>
    <t>rt,sadiksoztutan  sadiksoztutan,böyle  böyle,bir  bir,şehirde  şehirde,deprem  deprem,güvenliği  güvenliği,nasıl  nasıl,sağlanır</t>
  </si>
  <si>
    <t>deprem,dask'a  dask'a,olan  olan,talebi  talebi,patlattı  patlattı,marmara  marmara,denizi  denizi,nde  nde,silivri  silivri,açıklarında  açıklarında,meydana</t>
  </si>
  <si>
    <t>rt,birgun_gazetesi  birgun_gazetesi,sarsıcı  sarsıcı,gerçekler  gerçekler,gün  gün,gibi  gibi,ortada  ortada,bugünün  bugünün,birgün'ü</t>
  </si>
  <si>
    <t>rt,yenisafakwriter  deprem,gibi  yenisafakwriter,uyarı  uyarı,yorum  yorum,deprem  gibi,en  en,temel  deprem,üzerinden  üzerinden,bile  bile,bölündü</t>
  </si>
  <si>
    <t>rt,ensonhaber  ensonhaber,deprem  deprem,sonrası  sonrası,toplantı  toplantı,daveti  daveti,ekrem  ekrem,imamoğlu'na  imamoğlu'na,soruldu  soruldu,ben  ben,çağrılmadım</t>
  </si>
  <si>
    <t>kalbimin,sesini  sesini,deprem  deprem,sanmayı  sanmayı,geçtim  geçtim,avizeyi  avizeyi,sallanıyo  sallanıyo,görüyorum  görüyorum,artık</t>
  </si>
  <si>
    <t>deprem,unutma  unutma,unutturma  unutturma,jeofizikmühendisliği</t>
  </si>
  <si>
    <t>nihatsirdar,66milyarliranerede  66milyarliranerede,hemen  hemen,bi  bi,kanun  kanun,çıkardılar  çıkardılar,bunun  bunun,araştırılması  araştırılması,yasaklandı  yasaklandı,bizi  bizi,deprem</t>
  </si>
  <si>
    <t>deniz_zeyrek,artık  artık,yeteeeeerrr  yeteeeeerrr,diye  diye,haykırıyoruz  haykırıyoruz,kimse  kimse,duymuyor  duymuyor,bıktık  bıktık,bu  bu,art  art,niyetle</t>
  </si>
  <si>
    <t>aylinkecisi,nihatsirdar  nihatsirdar,para  para,yardım  yardım,olarak  olarak,geldiğinde  geldiğinde,bütçeye  bütçeye,giriyor  giriyor,yani  yani,krizden  krizden,çıkış</t>
  </si>
  <si>
    <t>rt,berhansimsek  berhansimsek,merhaba  merhaba,ismail  ismail,bey  bey,deprem  deprem,bakanlığı  bakanlığı,kurulmalı  kurulmalı,özel  özel,iletişim  iletişim,vergisi</t>
  </si>
  <si>
    <t>rt,ecdadiosmanli25  ecdadiosmanli25,pazartesi  pazartesi,herkes  herkes,deprem  deprem,nedeniyle  nedeniyle,korkmuş  korkmuş,olsada  olsada,bir  bir,haftayı  haftayı,daha</t>
  </si>
  <si>
    <t>rt,tiberiu39384502  rt,meltemurtezaog1  rt,muammeryagan  rt,elcnerdinc  jeofizik,mühendisi  rt,suna_altundas  rt,emrah_aldemir  kucukkayaısmail,deprem  deprem,uzmanı  foxhaber,kucukkayaısmail</t>
  </si>
  <si>
    <t>rt,tiberiu39384502  jeofizik,mühendisi  kucukkayaısmail,deprem  rt,essim_  ne,zaman  jeofizikmühendisliği,deprem  rt,aleyna81002135  aklımızdancıkmasın,kucukkayaısmail  deprem,uzmanı  deprem,sismoloji</t>
  </si>
  <si>
    <t>neden,bahsetmiyorsunuz  bahsetmiyorsunuz,sizede  sizede,mi  mi,talimat  talimat,geldi  geldi,okunmuyor  okunmuyor,mu  mu,twitter'da  twitter'da,yazılanlar  yazılanlar,jeofizik</t>
  </si>
  <si>
    <t>sesimiduyanvarmı,foxanahaber  foxanahaber,aklımızdancıkmasın  aklımızdancıkmasın,sadece  sadece,deprem  deprem,olduğu  olduğu,zaman  zaman,hatırlanan  hatırlanan,jeofizik  jeofizik,diye  diye,bir</t>
  </si>
  <si>
    <t>aklımızdançıkmasın,japonya  japonya,da  da,tıpkı  tıpkı,ülkemiz  ülkemiz,gibi  gibi,bir  bir,deprem  deprem,ülkesi  ülkesi,peki  peki,japonya'daki</t>
  </si>
  <si>
    <t>_baskanerdogan,ekrem_imamoglu  ekrem_imamoglu,suleymansoylu  suleymansoylu,afadbaskanlik  afadbaskanlik,ulubeyceken  ulubeyceken,aklımızdancıkmasın</t>
  </si>
  <si>
    <t>kucukkayaısmail,konut  konut,kredisi  kredisi,haberi  haberi,deprem  deprem,haberinden  haberinden,daha  daha,fazla  fazla,ilgi  ilgi,çektiyse  çektiyse,diyecek</t>
  </si>
  <si>
    <t>nevsinmengu,davet  davet,edilmedikleri  edilmedikleri,yere  yere,ibb  ibb,genel  genel,sekteri  sekteri,ve  ve,yard  yard,neden  neden,gitmiş</t>
  </si>
  <si>
    <t>rt,alevihaber2  alevihaber2,turkcell  turkcell,türk  türk,telekom  telekom,ve  ve,vodafone  vodafone,dan  dan,ortak  ortak,deprem  deprem,kararı</t>
  </si>
  <si>
    <t>aydemirbulent,merve  merve,şebnem  şebnem,zaman  zaman,olduğu  olduğu,gibi  gibi,istanbul  istanbul,boğazı  boğazı,konuşulurken  konuşulurken,çanakkale  çanakkale,boğazını</t>
  </si>
  <si>
    <t>deprem,oldu  oldu,geldiniz  geldiniz,yağmur  yağmur,yağdı  yağdı,geldiniz</t>
  </si>
  <si>
    <t>jeofizik,mühendisi  rt,tiberiu39384502  mühendisi,olmayan  rt,muammeryagan  muammeryagan,aklımızdancıkmasın  aklımızdancıkmasın,deprem  deprem,jeofizikmuehendisliği  tiberiu39384502,9  9,yasaya  yasaya,rağmen</t>
  </si>
  <si>
    <t>fetö,den  den,ve  ve,mit  mit,kumpasından  kumpasından,içerde  içerde,yatan  yatan,eren  eren,erdem  erdem,istanbul  istanbul,depremini</t>
  </si>
  <si>
    <t>Top Word Pairs in Tweet by Salience</t>
  </si>
  <si>
    <t>hetenketenabi,devlet  devlet,terbiyesinden  terbiyesinden,nasibi  nasibi,olmayan  olmayan,bir  bir,kişi  kişi,günlerdir  günlerdir,kamuoyunu  kamuoyunu,'deprem'  'deprem',ile</t>
  </si>
  <si>
    <t>ccanannnnnn,günaydın  günaydın,istanbul  istanbul,ve  ve,istanbullular  istanbullular,deprem  deprem,gerçeğinin  gerçeğinin,önüne  önüne,yaratılmak  yaratılmak,istenen  istenen,hiçbir</t>
  </si>
  <si>
    <t>ccanannnnnn,tek  tek,konu  konu,bugün  bugün,deprem  deprem,için  için,ne  ne,yaptınız  yaptınız,olsun  olsun,istanbul  istanbul,için</t>
  </si>
  <si>
    <t>rt,avalia_yeni_hsp  avalia_yeni_hsp,günaydın  günaydın,66  milyar,deprem  deprem,vergisi  vergisi,aldık  aldık,bununla  bununla,duble  duble,yol  yol,ve</t>
  </si>
  <si>
    <t>rt,birgun_gazetesi  birgun_gazetesi,deprem  alanları,ne  ne,durumda  durumda,istanbul'u  istanbul'u,karış  karış,karış  karış,gezdik  rt,ibrhmvarli  ibrhmvarli,bakın</t>
  </si>
  <si>
    <t>rt,gokhanozbek  gokhanozbek,20  20,yıldır  yıldır,deprem  deprem,vergisi  vergisi,adı  adı,altında  altında,toplanan  66milyarliranerede,diye  diye,sormuşlar</t>
  </si>
  <si>
    <t>rt,nrdncnbl  çok,haklısınız  haklısınız,sn  sn,kucukkayaısmail  ne,yetkililerin  yetkililerin,ne  ne,de  de,bizlerin  bizlerin,aklımızdançıkmasın  aklımızdançıkmasın,deprem</t>
  </si>
  <si>
    <t>bin,kişinin  20,yıldır  rt,deri_nnnn1903  deri_nnnn1903,ibb  ibb,nin  nin,2018  2018,yılında  yılında,okçuluk  okçuluk,vakfına  vakfına,aktardığı</t>
  </si>
  <si>
    <t>ccanannnnnn,tek  tek,konu  konu,bugün  bugün,deprem  için,ne  ne,yaptınız  yaptınız,olsun  olsun,istanbul  istanbul,için  için,yakaladığımız</t>
  </si>
  <si>
    <t>fahoogerbeets,istanbul'daki  istanbul'daki,sevgili  sevgili,dostlar  dostlar,lütfen  lütfen,rahatlayın  rahatlayın,dünyada  dünyada,ocak  ocak,ayından  ayından,bu  bu,yana</t>
  </si>
  <si>
    <t>rt,nihatsirdar  nihatsirdar,20  yıldır,toplanan  toplanan,66  66,milyar  milyar,tl  tl,deprem  deprem,vergisinin  vergisinin,nerede  nerede,olduğu</t>
  </si>
  <si>
    <t>rt,fatihportakal  fatihportakal,son  son,zamanların  zamanların,en  en,sorgulayıcı  sorgulayıcı,tabelası  tabelası,olmuş  olmuş,deprem  toplanan,66milyarliranerede  66milyarliranerede,cberdoğan</t>
  </si>
  <si>
    <t>ekrem_imamoglu,deprem  deprem,şehrimizin  şehrimizin,ülkemizin  ülkemizin,milli  milli,sorunudur  sorunudur,bu  bu,tarihe  tarihe,kadar  kadar,kaybettiğimiz  kaybettiğimiz,vakti</t>
  </si>
  <si>
    <t>rt,atakemalercan  atakemalercan,ahmethc  ahmethc,sayın  sayın,ahmethc  ahmethc,aslında  aslında,cevap  cevap,vermesine  vermesine,gerekte  gerekte,kalmadı  kalmadı,yetkililer</t>
  </si>
  <si>
    <t>istanbul'da,yaşanan  yaşanan,5  5,8  8,büyüklüğündeki  büyüklüğündeki,deprem  sonrası,vatandaşlar  vatandaşlar,dairelerine  dairelerine,sigorta  sigorta,yaptırmaya  yaptırmaya,başladı</t>
  </si>
  <si>
    <t>nacigorur,binadır  binadır,yoksa  yoksa,hasar  hasar,görmeyen  görmeyen,bina  bina,değil  değil,tabii  tabii,ki  ki,bina  bina,hasar</t>
  </si>
  <si>
    <t>bin,kişinin  toplanan,66milyarliranerede  rt,deri_nnnn1903  deri_nnnn1903,ibb  ibb,nin  nin,2018  2018,yılında  yılında,okçuluk  okçuluk,vakfına  vakfına,aktardığı</t>
  </si>
  <si>
    <t>bin,kişinin  20,yıldır  toplanan,66milyarliranerede  rt,gokhanozbek  gokhanozbek,20  yıldır,deprem  deprem,vergisi  vergisi,adı  adı,altında  altında,toplanan</t>
  </si>
  <si>
    <t>rt,ahaber  ahaber,neden  neden,deprem  siyaset,yapıyorlar  rt,mhptbmmgrubu  mhptbmmgrubu,mhp  mhp,genel  genel,başkan  başkan,yardımcısı  yardımcısı,ve</t>
  </si>
  <si>
    <t>rt,ccanannnnnn  ccanannnnnn,tek  tek,konu  konu,bugün  bugün,deprem  için,ne  ne,yaptınız  yaptınız,olsun  olsun,istanbul  istanbul,için</t>
  </si>
  <si>
    <t>bin,kişinin  rt,nihatsirdar  nihatsirdar,20  yıldır,toplanan  toplanan,66  66,milyar  milyar,tl  tl,deprem  deprem,vergisinin  vergisinin,nerede</t>
  </si>
  <si>
    <t>nacigorur,inşaat  inşaat,molozu  molozu,ortaya  ortaya,çıkartır  çıkartır,çok  çok,miktarda  miktarda,parlayıcı  parlayıcı,patlayıcı  patlayıcı,ve  ve,toksik</t>
  </si>
  <si>
    <t>snky1907_,bunu  bunu,yazanlar  yazanlar,18  peşkeş,çeken  çeken,liyakatsiz  liyakatsiz,ahlaksızlardır  sputnik_tr,18  peşkeş,çekenler  çekenler,köylü  köylü,kurnazı</t>
  </si>
  <si>
    <t>rt,tcmmvar  tcmmvar,günaydın  66milyarliranerede,ertugrul  günaydın,canlar  canlar,ben  ben,deprem  deprem,toplanma  toplanma,alanimizi  alanimizi,buldum  buldum,tüm</t>
  </si>
  <si>
    <t>deprem,konusunda  konusunda,alınacak  alınacak,tek  tek,meşru  meşru,önlem  önlem,bir  bir,evi  evi,satın  satın,alırken  alırken,ya</t>
  </si>
  <si>
    <t>rt,ibb_kulishaber  ibb_kulishaber,vatandaş  vatandaş,20  yıldır,deprem  deprem,vergisi  vergisi,adı  adı,altında  altında,toplanan  toplanan,66milyarliranerede  66milyarliranerede,diye</t>
  </si>
  <si>
    <t>deprem,jeofizik  kucukkayaısmail,deprem  aklımızdancıkmasın,deprem  rt,muammeryagan  rt,tiberiu39384502  rt,aleyna81002135  rt,emrah_aldemir  deprem,uzmanı  foxhaber,kucukkayaısmail  muammeryagan,aklımızdancıkmasın</t>
  </si>
  <si>
    <t>kucukkayaısmail,prof  prof,dr  dr,naci  naci,görür  görür,demokrasi  demokrasi,meydanı  meydanı,na  na,çıktı  çıktı,deprem  aklımızdançıkmasın,diye</t>
  </si>
  <si>
    <t>fuatoktay,dün  dün,deprem  yaptınız,bugün  bugün,ne  tc_istanbul,bugün  bugün,deprem  yapacaksınız,dün  dün,ne  deprem,için  için,ne</t>
  </si>
  <si>
    <t>rt,sefa_said  sefa_said,deprem  için,toplanan  toplanan,66  66,milyar  milyar,tl'yi  tl'yi,çarçur  çarçur,edersen  edersen,yeri  yeri,rant</t>
  </si>
  <si>
    <t>yalan,yalan  ne,yaptınız  rt,gldnylmz1_51  rt,ahmetkaan79  ahmetkaan79,yalan  yalan,istanbul  istanbul,hakikaten  hakikaten,kaybetti  kaybetti,5  5,yıl</t>
  </si>
  <si>
    <t>ertugrulfilizay,ibb  ibb,başkanı  başkanı,sn  sn,ekrem_imamoglu  ekrem_imamoglu,hangi  hangi,partili  partili,belediye  belediye,olduğuna  olduğuna,bakmaksızın  bakmaksızın,avm</t>
  </si>
  <si>
    <t>diyarbakir,lice  rt,son__depremler  son__depremler,30  30,09  09,2019  44,55  55,diyarbakir  lice,büyüklük  büyüklük,3  3,0</t>
  </si>
  <si>
    <t>ertugrulfilizay,kabul  kabul,edin  edin,artık  artık,ekrem_imamoglu  ekrem_imamoglu,rekor  rekor,bir  bir,oyla  oyla,ist  ist,belediye  belediye,başkanı</t>
  </si>
  <si>
    <t>rt,tolgatek1n  tolgatek1n,nevsinmengu  nevsinmengu,o  o,zaman  zaman,c  c,b  b,yrd  yrd,yalan  yalan,söylemiş  söylemiş,asıl</t>
  </si>
  <si>
    <t>bin,kişinin  rt,mkasirinbab  mkasirinbab,20  yıldır,konuşuluyor  konuşuluyor,büyük  büyük,deprem  deprem,ama  ama,şey  şey,göstermelik  göstermelik,yine</t>
  </si>
  <si>
    <t>sevkiyilmaz,allah  allah,c  c,c  c,kaldıramayacağımız  kaldıramayacağımız,deprem  deprem,sel  sel,hastalık  hastalık,gibi  gibi,afetlerle  afetlerle,bizi</t>
  </si>
  <si>
    <t>rt,hlya13258265  hlya13258265,_delicesine__  _delicesine__,tc_bildiskemal  tc_bildiskemal,b_mujdenur  b_mujdenur,ekrem_imamoglu  ekrem_imamoglu,25  25,yıldır  yıldır,yapılmayan  yapılmayan,icraatleri  icraatleri,yürüttükleri</t>
  </si>
  <si>
    <t>rt,kucukkayaısmail  kucukkayaısmail,prof  dr,naci  naci,görür  görür,demokrasi  demokrasi,meydanı  meydanı,na  na,çıktı  çıktı,deprem  deprem,gerçeği</t>
  </si>
  <si>
    <t>rt,ahmetay_  ahmetay_,hakikaten  da,esed  esed,ko  hakikaten,merak  merak,ediyorum  ediyorum,sel  sel,olur  olur,tatilden  tatilden,dönmezsin</t>
  </si>
  <si>
    <t>deprem,sigortasına  sigortasına,yoğun  yoğun,talep  deprem,sonrası  sonrası,kentsel  kentsel,dönüşümde  dönüşümde,yol  yol,haritası  haritası,tartışmaları  tartışmaları,yeniden</t>
  </si>
  <si>
    <t>aysbltbulut,imamoğlunun  imamoğlunun,istanbulda  istanbulda,çalışmak  çalışmak,gibi  gibi,bir  bir,isteği  isteği,yok  yok,adamda  adamda,kapasite  kapasite,yok</t>
  </si>
  <si>
    <t>rt,muallayldz6  muallayldz6,tcbuyuksehir  tek,tek  tek,anla  tek,t  tcbuyuksehir,grnserpil  grnserpil,sn  sn,ekrem_imamoglu  ekrem_imamoglu,ıstanbul  ıstanbul,'un</t>
  </si>
  <si>
    <t>rt,tiberiu39384502  jeofizik,mühendisi  şart,şart  mühendisi,olmayan  aklımızdançıkmasın,deprem  türkiye,deprem  rt,snmceylann  jeofizik,mühendisleridir  deprem,demek  ne,zaman</t>
  </si>
  <si>
    <t>mühendisi,olmayan  jeofizik,mühendisi  5610,jeofizik  1,deprem  deprem,jeofizik  yapı,denetim  11,bugün  bugün,bile  bile,jeofizik  olmayan,belediyeler</t>
  </si>
  <si>
    <t>deprem,jeofizik  1,deprem  rt,meltemurtezaog1  rt,ekara_official  rt,tiberiu39384502  deprem,demek  demek,jeofizikmuehendisliği  jeofizikmuehendisliği,demek  ne,zaman  aklımızdancıkmasın,deprem</t>
  </si>
  <si>
    <t>ne,zaman  kısıtlı,bilgi  rt,meltemurtezaog1  kucukkayaısmail,deprem  aklımızdancıkmasın,jeofizikmühendisliği  aklımızdancıkmasın,deprem  deprem,bilimi  deprem,demek  rt,elcnerdinc  jeofizikmühendisliği,deprem</t>
  </si>
  <si>
    <t>deprem,jeofizik  kucukkayaısmail,deprem  1,deprem  rt,aleyna81002135  jeofizikmühendisliği,deprem  aklımızdancıkmasın,kucukkayaısmail  deprem,uzmanı  deprem,sismoloji  foxhaber,kucukkayaısmail  kucukkayaısmail,jeofizikmühendisliği</t>
  </si>
  <si>
    <t>tebernkireci1,2  2,ulus  ulus,devletleri  devletleri,yönetenler  yönetenler,kriz  kriz,istihdam  istihdam,enflasyon  enflasyon,ve  ve,faiz  faiz,gibi</t>
  </si>
  <si>
    <t>rt,fatmacumhurefe  fatmacumhurefe,kamu  kamu,spotu  spotu,deprem  deprem,çantanız  çantanız,hazır  hazır,mı  mı,içine  içine,su  su,kuru</t>
  </si>
  <si>
    <t>yenisafakwriter,uyarı  uyarı,yorum  yorum,deprem  gibi,en  en,temel  deprem,üzerinden  üzerinden,bile  bile,bölündü  bölündü,türkiye  türkiye,inanılır</t>
  </si>
  <si>
    <t>rt,tiberiu39384502  rt,meltemurtezaog1  rt,muammeryagan  jeofizik,mühendisi  rt,elcnerdinc  rt,suna_altundas  rt,emrah_aldemir  kucukkayaısmail,deprem  deprem,uzmanı  foxhaber,kucukkayaısmail</t>
  </si>
  <si>
    <t>rt,tiberiu39384502  jeofizik,mühendisi  mühendisi,olmayan  1,deprem  deprem,jeofizik  kucukkayaısmail,deprem  rt,essim_  ne,zaman  jeofizikmühendisliği,deprem  rt,aleyna81002135</t>
  </si>
  <si>
    <t>yenisafakwriter,bizi  bizi,hiçbir  hiçbir,deprem  deprem,yıkamadı  yıkamadı,siyasî  siyasî,zihnî  zihnî,ve  ve,manevî  manevî,depremlerin  depremlerin,yıktığı</t>
  </si>
  <si>
    <t>mühendisi,olmayan  jeofizik,mühendisi  rt,tiberiu39384502  rt,muammeryagan  muammeryagan,aklımızdancıkmasın  aklımızdancıkmasın,deprem  deprem,jeofizikmuehendisliği  tiberiu39384502,9  9,yasaya  yasaya,rağmen</t>
  </si>
  <si>
    <t>▓0▓0▓0▓True▓Black▓Black▓▓▓0▓0▓0▓0▓0▓False▓▓0▓0▓0▓0▓0▓False▓▓0▓0▓0▓True▓Black▓Black▓▓Eigenvector Centrality▓0▓0.032314▓3▓1.5▓64▓False▓▓0▓0▓0▓0▓0▓False▓▓0▓0▓0▓0▓0▓False▓▓0▓0▓0▓0▓0▓False</t>
  </si>
  <si>
    <t>Workbook Settings 2</t>
  </si>
  <si>
    <t>255, 128, 192</t>
  </si>
  <si>
    <t>157, 128, 143</t>
  </si>
  <si>
    <t>242, 128, 185</t>
  </si>
  <si>
    <t>112, 128, 120</t>
  </si>
  <si>
    <t>248, 128, 189</t>
  </si>
  <si>
    <t>0, 128, 64</t>
  </si>
  <si>
    <t>235, 128, 182</t>
  </si>
  <si>
    <t>66, 128, 97</t>
  </si>
  <si>
    <t>131, 128, 130</t>
  </si>
  <si>
    <t>189, 128, 159</t>
  </si>
  <si>
    <t>163, 128, 146</t>
  </si>
  <si>
    <t>229, 128, 179</t>
  </si>
  <si>
    <t>170, 128, 149</t>
  </si>
  <si>
    <t>92, 128, 110</t>
  </si>
  <si>
    <t>125, 128, 126</t>
  </si>
  <si>
    <t>216, 128, 172</t>
  </si>
  <si>
    <t>85, 128, 107</t>
  </si>
  <si>
    <t>176, 128, 153</t>
  </si>
  <si>
    <t>79, 128, 103</t>
  </si>
  <si>
    <t>196, 128, 162</t>
  </si>
  <si>
    <t>99, 128, 113</t>
  </si>
  <si>
    <t>150, 128, 140</t>
  </si>
  <si>
    <t>203, 128, 166</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</si>
  <si>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</si>
  <si>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</si>
  <si>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</si>
  <si>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</si>
  <si>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</si>
  <si>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</si>
  <si>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</si>
  <si>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</si>
  <si>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</si>
  <si>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</si>
  <si>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</si>
  <si>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</si>
  <si>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</si>
  <si>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</si>
  <si>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</si>
  <si>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</si>
  <si>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</si>
  <si>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</si>
  <si>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</si>
  <si>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</si>
  <si>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</si>
  <si>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</si>
  <si>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</si>
  <si>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</si>
  <si>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</si>
  <si>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</si>
  <si>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</si>
  <si>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</si>
  <si>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</si>
  <si>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</si>
  <si>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</si>
  <si>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</si>
  <si>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</si>
  <si>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</si>
  <si>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</si>
  <si>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</si>
  <si>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</si>
  <si>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</si>
  <si>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</si>
  <si>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</si>
  <si>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</si>
  <si>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</si>
  <si>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</si>
  <si>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</si>
  <si>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</si>
  <si>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</si>
  <si>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</si>
  <si>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</si>
  <si>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</si>
  <si>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</si>
  <si>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</si>
  <si>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</si>
  <si>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</si>
  <si>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</si>
  <si>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</si>
  <si>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</si>
  <si>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</si>
  <si>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</si>
  <si>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</si>
  <si>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</si>
  <si>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</si>
  <si>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</si>
  <si>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</si>
  <si>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</si>
  <si>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</si>
  <si>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</si>
  <si>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</si>
  <si>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G68</t>
  </si>
  <si>
    <t>G69</t>
  </si>
  <si>
    <t>G70</t>
  </si>
  <si>
    <t>G71</t>
  </si>
  <si>
    <t>G72</t>
  </si>
  <si>
    <t>G73</t>
  </si>
  <si>
    <t>G74</t>
  </si>
  <si>
    <t>G75</t>
  </si>
  <si>
    <t>G76</t>
  </si>
  <si>
    <t>G77</t>
  </si>
  <si>
    <t>G78</t>
  </si>
  <si>
    <t>G79</t>
  </si>
  <si>
    <t>G80</t>
  </si>
  <si>
    <t>G81</t>
  </si>
  <si>
    <t>G82</t>
  </si>
  <si>
    <t>G83</t>
  </si>
  <si>
    <t>G84</t>
  </si>
  <si>
    <t>G85</t>
  </si>
  <si>
    <t>G86</t>
  </si>
  <si>
    <t>G87</t>
  </si>
  <si>
    <t>G88</t>
  </si>
  <si>
    <t>G89</t>
  </si>
  <si>
    <t>G90</t>
  </si>
  <si>
    <t>G91</t>
  </si>
  <si>
    <t>G92</t>
  </si>
  <si>
    <t>G93</t>
  </si>
  <si>
    <t>G94</t>
  </si>
  <si>
    <t>G95</t>
  </si>
  <si>
    <t>G96</t>
  </si>
  <si>
    <t>G97</t>
  </si>
  <si>
    <t>G98</t>
  </si>
  <si>
    <t>G99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</si>
  <si>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</si>
  <si>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</si>
  <si>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</si>
  <si>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</si>
  <si>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</si>
  <si>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</si>
  <si>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</si>
  <si>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</si>
  <si>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</si>
  <si>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</si>
  <si>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</si>
  <si>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</si>
  <si>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</si>
  <si>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</si>
  <si>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</si>
  <si>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</si>
  <si>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</si>
  <si>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</si>
  <si>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</si>
  <si>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</si>
  <si>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</si>
  <si>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</si>
  <si>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</si>
  <si>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</si>
  <si>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</si>
  <si>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</si>
  <si>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</si>
  <si>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</si>
  <si>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</si>
  <si>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</si>
  <si>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</si>
  <si>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</si>
  <si>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</si>
  <si>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</si>
  <si>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</si>
  <si>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</si>
  <si>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</si>
  <si>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</si>
  <si>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</si>
  <si>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</si>
  <si>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G140</t>
  </si>
  <si>
    <t>G141</t>
  </si>
  <si>
    <t>G142</t>
  </si>
  <si>
    <t>G143</t>
  </si>
  <si>
    <t>G144</t>
  </si>
  <si>
    <t>G145</t>
  </si>
  <si>
    <t>G146</t>
  </si>
  <si>
    <t>G147</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</si>
  <si>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</si>
  <si>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</si>
  <si>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</si>
  <si>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</si>
  <si>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</si>
  <si>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</si>
  <si>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</si>
  <si>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</si>
  <si>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</si>
  <si>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</si>
  <si>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</si>
  <si>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</si>
  <si>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</si>
  <si>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</si>
  <si>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</si>
  <si>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</si>
  <si>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</si>
  <si>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</si>
  <si>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</si>
  <si>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</si>
  <si>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</si>
  <si>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</si>
  <si>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</si>
  <si>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</si>
  <si>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</si>
  <si>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</si>
  <si>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</si>
  <si>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</si>
  <si>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</si>
  <si>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</si>
  <si>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</si>
  <si>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</si>
  <si>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</si>
  <si>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</si>
  <si>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</si>
  <si>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</si>
  <si>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</si>
  <si>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</si>
  <si>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</si>
  <si>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</si>
  <si>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</si>
  <si>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</si>
  <si>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</si>
  <si>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</si>
  <si>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</si>
  <si>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</si>
  <si>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</si>
  <si>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</si>
  <si>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</si>
  <si>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</si>
  <si>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</si>
  <si>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</si>
  <si>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</si>
  <si>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G201</t>
  </si>
  <si>
    <t>G202</t>
  </si>
  <si>
    <t>G203</t>
  </si>
  <si>
    <t>G204</t>
  </si>
  <si>
    <t>G205</t>
  </si>
  <si>
    <t>G206</t>
  </si>
  <si>
    <t>G207</t>
  </si>
  <si>
    <t>G208</t>
  </si>
  <si>
    <t>G209</t>
  </si>
  <si>
    <t>G210</t>
  </si>
  <si>
    <t>G211</t>
  </si>
  <si>
    <t>G212</t>
  </si>
  <si>
    <t>G213</t>
  </si>
  <si>
    <t>G214</t>
  </si>
  <si>
    <t>G215</t>
  </si>
  <si>
    <t>G216</t>
  </si>
  <si>
    <t>G217</t>
  </si>
  <si>
    <t>G218</t>
  </si>
  <si>
    <t>G219</t>
  </si>
  <si>
    <t>G220</t>
  </si>
  <si>
    <t>G221</t>
  </si>
  <si>
    <t>G222</t>
  </si>
  <si>
    <t>G223</t>
  </si>
  <si>
    <t>G224</t>
  </si>
  <si>
    <t>G225</t>
  </si>
  <si>
    <t>G226</t>
  </si>
  <si>
    <t>G227</t>
  </si>
  <si>
    <t>G228</t>
  </si>
  <si>
    <t>G229</t>
  </si>
  <si>
    <t>G230</t>
  </si>
  <si>
    <t>G231</t>
  </si>
  <si>
    <t>G232</t>
  </si>
  <si>
    <t>G233</t>
  </si>
  <si>
    <t>G234</t>
  </si>
  <si>
    <t>G235</t>
  </si>
  <si>
    <t>G236</t>
  </si>
  <si>
    <t>G237</t>
  </si>
  <si>
    <t>G238</t>
  </si>
  <si>
    <t>G239</t>
  </si>
  <si>
    <t>G240</t>
  </si>
  <si>
    <t>G241</t>
  </si>
  <si>
    <t>G242</t>
  </si>
  <si>
    <t>G243</t>
  </si>
  <si>
    <t>G244</t>
  </si>
  <si>
    <t>G245</t>
  </si>
  <si>
    <t>G246</t>
  </si>
  <si>
    <t>G247</t>
  </si>
  <si>
    <t>G248</t>
  </si>
  <si>
    <t>G249</t>
  </si>
  <si>
    <t>G250</t>
  </si>
  <si>
    <t>G251</t>
  </si>
  <si>
    <t>G252</t>
  </si>
  <si>
    <t>G253</t>
  </si>
  <si>
    <t>G254</t>
  </si>
  <si>
    <t>G255</t>
  </si>
  <si>
    <t>G256</t>
  </si>
  <si>
    <t>G257</t>
  </si>
  <si>
    <t>G258</t>
  </si>
  <si>
    <t>G259</t>
  </si>
  <si>
    <t>G260</t>
  </si>
  <si>
    <t>G261</t>
  </si>
  <si>
    <t>G262</t>
  </si>
  <si>
    <t>G263</t>
  </si>
  <si>
    <t>G264</t>
  </si>
  <si>
    <t>G265</t>
  </si>
  <si>
    <t>G266</t>
  </si>
  <si>
    <t>G267</t>
  </si>
  <si>
    <t>G268</t>
  </si>
  <si>
    <t>G269</t>
  </si>
  <si>
    <t>G270</t>
  </si>
  <si>
    <t>G271</t>
  </si>
  <si>
    <t>G272</t>
  </si>
  <si>
    <t>G273</t>
  </si>
  <si>
    <t>G274</t>
  </si>
  <si>
    <t>G275</t>
  </si>
  <si>
    <t>G276</t>
  </si>
  <si>
    <t>G277</t>
  </si>
  <si>
    <t>G278</t>
  </si>
  <si>
    <t>G279</t>
  </si>
  <si>
    <t>G280</t>
  </si>
  <si>
    <t>G281</t>
  </si>
  <si>
    <t>G282</t>
  </si>
  <si>
    <t>G283</t>
  </si>
  <si>
    <t>G284</t>
  </si>
  <si>
    <t>G285</t>
  </si>
  <si>
    <t>G286</t>
  </si>
  <si>
    <t>G287</t>
  </si>
  <si>
    <t>G288</t>
  </si>
  <si>
    <t>G289</t>
  </si>
  <si>
    <t>G290</t>
  </si>
  <si>
    <t>G291</t>
  </si>
  <si>
    <t>G292</t>
  </si>
  <si>
    <t>G293</t>
  </si>
  <si>
    <t>G294</t>
  </si>
  <si>
    <t>G295</t>
  </si>
  <si>
    <t>G296</t>
  </si>
  <si>
    <t>G297</t>
  </si>
  <si>
    <t>G298</t>
  </si>
  <si>
    <t>G299</t>
  </si>
  <si>
    <t>G300</t>
  </si>
  <si>
    <t>G301</t>
  </si>
  <si>
    <t>G302</t>
  </si>
  <si>
    <t>G303</t>
  </si>
  <si>
    <t>G304</t>
  </si>
  <si>
    <t>G305</t>
  </si>
  <si>
    <t>G306</t>
  </si>
  <si>
    <t>G307</t>
  </si>
  <si>
    <t>G308</t>
  </si>
  <si>
    <t>G309</t>
  </si>
  <si>
    <t>G310</t>
  </si>
  <si>
    <t>G311</t>
  </si>
  <si>
    <t>G312</t>
  </si>
  <si>
    <t>G313</t>
  </si>
  <si>
    <t>G314</t>
  </si>
  <si>
    <t>G315</t>
  </si>
  <si>
    <t>G316</t>
  </si>
  <si>
    <t>G317</t>
  </si>
  <si>
    <t>G318</t>
  </si>
  <si>
    <t>G319</t>
  </si>
  <si>
    <t>G320</t>
  </si>
  <si>
    <t>G321</t>
  </si>
  <si>
    <t>G322</t>
  </si>
  <si>
    <t>G323</t>
  </si>
  <si>
    <t>G324</t>
  </si>
  <si>
    <t>G325</t>
  </si>
  <si>
    <t>G326</t>
  </si>
  <si>
    <t>G327</t>
  </si>
  <si>
    <t>G328</t>
  </si>
  <si>
    <t>G329</t>
  </si>
  <si>
    <t>G330</t>
  </si>
  <si>
    <t>G331</t>
  </si>
  <si>
    <t>G332</t>
  </si>
  <si>
    <t>G333</t>
  </si>
  <si>
    <t>G334</t>
  </si>
  <si>
    <t>G335</t>
  </si>
  <si>
    <t>G336</t>
  </si>
  <si>
    <t>G337</t>
  </si>
  <si>
    <t>0, 12, 96</t>
  </si>
  <si>
    <t>0, 136, 227</t>
  </si>
  <si>
    <t>0, 100, 50</t>
  </si>
  <si>
    <t>0, 176, 22</t>
  </si>
  <si>
    <t>191, 0, 0</t>
  </si>
  <si>
    <t>230, 120, 0</t>
  </si>
  <si>
    <t>255, 191, 0</t>
  </si>
  <si>
    <t>150, 200, 0</t>
  </si>
  <si>
    <t>200, 0, 120</t>
  </si>
  <si>
    <t>77, 0, 96</t>
  </si>
  <si>
    <t>91, 0, 191</t>
  </si>
  <si>
    <t>0, 98, 130</t>
  </si>
  <si>
    <t>0, 28, 219</t>
  </si>
  <si>
    <t>51, 173, 255</t>
  </si>
  <si>
    <t>0, 221, 111</t>
  </si>
  <si>
    <t>17, 255, 47</t>
  </si>
  <si>
    <t>255, 28, 28</t>
  </si>
  <si>
    <t>255, 159, 53</t>
  </si>
  <si>
    <t>255, 209, 70</t>
  </si>
  <si>
    <t>200, 255, 34</t>
  </si>
  <si>
    <t>255, 34, 167</t>
  </si>
  <si>
    <t>175, 0, 219</t>
  </si>
  <si>
    <t>136, 28, 255</t>
  </si>
  <si>
    <t>0, 182, 242</t>
  </si>
  <si>
    <t>87, 108, 255</t>
  </si>
  <si>
    <t>132, 206, 255</t>
  </si>
  <si>
    <t>89, 255, 172</t>
  </si>
  <si>
    <t>115, 255, 133</t>
  </si>
  <si>
    <t>255, 119, 119</t>
  </si>
  <si>
    <t>255, 197, 132</t>
  </si>
  <si>
    <t>255, 226, 140</t>
  </si>
  <si>
    <t>222, 255, 123</t>
  </si>
  <si>
    <t>255, 123, 202</t>
  </si>
  <si>
    <t>221, 87, 255</t>
  </si>
  <si>
    <t>184, 119, 255</t>
  </si>
  <si>
    <t>100, 217, 255</t>
  </si>
  <si>
    <t>213, 218, 255</t>
  </si>
  <si>
    <t>213, 238, 255</t>
  </si>
  <si>
    <t>213, 255, 234</t>
  </si>
  <si>
    <t>213, 255, 218</t>
  </si>
  <si>
    <t>255, 213, 213</t>
  </si>
  <si>
    <t>255, 235, 213</t>
  </si>
  <si>
    <t>255, 244, 213</t>
  </si>
  <si>
    <t>244, 255, 213</t>
  </si>
  <si>
    <t>255, 213, 238</t>
  </si>
  <si>
    <t>247, 213, 255</t>
  </si>
  <si>
    <t>233, 213, 255</t>
  </si>
  <si>
    <t>213, 244, 255</t>
  </si>
  <si>
    <t>&lt;?xml version="1.0" encoding="utf-8"?&gt;_x000D_
&lt;configuration&gt;_x000D_
  &lt;configSections&gt;_x000D_
    &lt;sectionGroup name="userSettings" type="System.Configuration.UserSettingsGroup, System, Version=2.0.0.0, Culture=neutral, PublicKeyToken=b77a5c561934e089"&gt;_x000D_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&lt;GroupUserSettings&gt;_x000D_
      &lt;setting name="ReadGroups" serializeAs="String"&gt;_x000D_
        &lt;value&gt;True&lt;/value&gt;_x000D_
      &lt;/setting&gt;_x000D_
    &lt;/GroupUserSettings&gt;_x000D_
    &lt;ClusterUserSettings&gt;_x000D_
      &lt;setting name="PutNeighborlessVerticesInOneCluster" serializeAs="String"&gt;_x000D_
        &lt;value&gt;False&lt;/value&gt;_x000D_
      &lt;/setting&gt;_x000D_
      &lt;setting name="ClusterAlgorithm" serializeAs="String"&gt;_x000D_
        &lt;value&gt;ClausetNewmanMoore&lt;/value&gt;_x000D_
      &lt;/setting&gt;_x000D_
    &lt;/ClusterUserSettings&gt;_x000D_
    &lt;LayoutUserSettings&gt;_x000D_
      &lt;setting name="Layout" serializeAs="String"&gt;_x000D_
        &lt;value&gt;FruchtermanReingold&lt;/value&gt;_x000D_
      &lt;/setting&gt;_x000D_
    &lt;/LayoutUserSettings&gt;_x000D_
    &lt;GraphZoomAndScaleUserSettings&gt;_x000D_
      &lt;setting name="GraphScale" serializeAs="String"&gt;_x000D_
        &lt;value&gt;1&lt;/value&gt;_x000D_
      &lt;/setting&gt;_x000D_
    &lt;/GraphZoomAndScaleUserSettings&gt;_x000D_
    &lt;AutoFillUserSettings3&gt;_x000D_
      &lt;setting name="VertexColorDetails" serializeAs="String"&gt;_x000D_
        &lt;value&gt;False	False	0	0	255, 128, 192	0, 128, 64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&lt;value&gt;Eigenvector Centrality&lt;/value&gt;_x000D_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 /&gt;_x000D_
      &lt;/setting&gt;_x000D_
      &lt;setting name="VertexToolTipSourceColumnName" serializeAs="String"&gt;_x000D_
        &lt;value /&gt;_x000D_
      &lt;/setting&gt;_x000D_
      &lt;setting name="EdgeWidthSourceColumnName" serializeAs="String"&gt;_x000D_
        &lt;value /&gt;_x000D_
      &lt;/setting&gt;_x000D_
      &lt;sett</t>
  </si>
  <si>
    <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0	0	1.5	64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</si>
  <si>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GraphSource░TwitterSearch▓GraphTerm░deprem▓LayoutAlgorithm░The graph was laid out using the Fruchterman-Reingold layout algorithm.▓GraphDirectedness░The graph is directed.▓GroupingDescription░The graph's vertices were grouped by cluster using the Clauset-Newman-Moore cluster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</si>
</sst>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2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0" fontId="11"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11" fillId="2" borderId="11" xfId="1" applyNumberFormat="1" applyFont="1" applyBorder="1" applyAlignment="1"/>
    <xf numFmtId="0" fontId="0" fillId="0" borderId="0" xfId="2" applyNumberFormat="1" applyFont="1" applyBorder="1" applyAlignment="1"/>
    <xf numFmtId="0" fontId="0" fillId="0" borderId="0" xfId="0" applyAlignment="1"/>
    <xf numFmtId="0" fontId="0" fillId="0" borderId="0" xfId="0" applyFill="1" applyAlignment="1"/>
    <xf numFmtId="0" fontId="0" fillId="0" borderId="0" xfId="0" applyFill="1" applyBorder="1" applyAlignment="1"/>
    <xf numFmtId="22" fontId="0" fillId="0" borderId="0" xfId="0" applyNumberFormat="1" applyAlignment="1"/>
    <xf numFmtId="22" fontId="0" fillId="0" borderId="0" xfId="0" applyNumberFormat="1" applyFill="1" applyAlignment="1"/>
    <xf numFmtId="22" fontId="0" fillId="0" borderId="0" xfId="0" applyNumberFormat="1" applyFill="1" applyBorder="1" applyAlignment="1"/>
    <xf numFmtId="0" fontId="13" fillId="0" borderId="0" xfId="9" applyFill="1" applyAlignment="1"/>
    <xf numFmtId="0" fontId="13" fillId="0" borderId="0" xfId="9" applyFill="1" applyBorder="1" applyAlignment="1"/>
    <xf numFmtId="0" fontId="13" fillId="0" borderId="0" xfId="9" applyAlignment="1"/>
    <xf numFmtId="0" fontId="0" fillId="0" borderId="0" xfId="0" quotePrefix="1" applyAlignment="1"/>
    <xf numFmtId="0" fontId="0" fillId="0" borderId="0" xfId="0" quotePrefix="1" applyFill="1" applyAlignment="1"/>
    <xf numFmtId="0" fontId="0" fillId="0" borderId="0" xfId="0" quotePrefix="1" applyFill="1" applyBorder="1" applyAlignment="1"/>
    <xf numFmtId="1" fontId="11" fillId="4" borderId="1" xfId="5" applyNumberFormat="1" applyFont="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49" fontId="5" fillId="4" borderId="1" xfId="5" applyNumberFormat="1" applyAlignment="1">
      <alignment wrapText="1"/>
    </xf>
    <xf numFmtId="1" fontId="5" fillId="4" borderId="1" xfId="5" quotePrefix="1" applyNumberFormat="1" applyAlignment="1"/>
    <xf numFmtId="0" fontId="0" fillId="5" borderId="12" xfId="4" applyNumberFormat="1" applyFont="1" applyBorder="1"/>
    <xf numFmtId="0" fontId="11" fillId="5" borderId="12" xfId="4" applyNumberFormat="1" applyFont="1" applyBorder="1"/>
    <xf numFmtId="49" fontId="6" fillId="6" borderId="12" xfId="6" applyNumberFormat="1" applyBorder="1"/>
    <xf numFmtId="0" fontId="0" fillId="3" borderId="12" xfId="7" applyNumberFormat="1" applyFont="1" applyBorder="1"/>
    <xf numFmtId="0" fontId="11" fillId="2" borderId="12" xfId="1" applyNumberFormat="1" applyFont="1" applyBorder="1"/>
    <xf numFmtId="0" fontId="5" fillId="2" borderId="12" xfId="1" applyNumberFormat="1" applyBorder="1"/>
    <xf numFmtId="1" fontId="5" fillId="4" borderId="12" xfId="5" applyNumberFormat="1" applyBorder="1"/>
    <xf numFmtId="167" fontId="5" fillId="4" borderId="12" xfId="5" applyNumberFormat="1" applyBorder="1"/>
    <xf numFmtId="0" fontId="0" fillId="5" borderId="11" xfId="4" applyNumberFormat="1" applyFont="1" applyBorder="1"/>
    <xf numFmtId="0" fontId="11" fillId="5" borderId="11" xfId="4" applyNumberFormat="1" applyFont="1" applyBorder="1"/>
    <xf numFmtId="49" fontId="6" fillId="6" borderId="11" xfId="6" applyNumberFormat="1" applyBorder="1"/>
    <xf numFmtId="0" fontId="0" fillId="3" borderId="11" xfId="7" applyNumberFormat="1" applyFont="1" applyBorder="1"/>
    <xf numFmtId="0" fontId="11" fillId="2" borderId="11" xfId="1" applyNumberFormat="1" applyFont="1" applyBorder="1"/>
    <xf numFmtId="0" fontId="0" fillId="2" borderId="11" xfId="1" applyNumberFormat="1" applyFont="1" applyBorder="1"/>
    <xf numFmtId="1" fontId="5" fillId="4" borderId="11" xfId="5" applyNumberFormat="1" applyBorder="1"/>
    <xf numFmtId="167" fontId="5" fillId="4" borderId="11" xfId="5" applyNumberFormat="1" applyBorder="1"/>
  </cellXfs>
  <cellStyles count="10">
    <cellStyle name="Köprü"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7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73"/>
      <tableStyleElement type="headerRow" dxfId="172"/>
    </tableStyle>
    <tableStyle name="NodeXL Table" pivot="0" count="1">
      <tableStyleElement type="headerRow" dxfId="1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AA4-41C7-86FF-F20E0B3CCF5E}"/>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1607</c:v>
                </c:pt>
              </c:strCache>
            </c:strRef>
          </c:tx>
          <c:spPr>
            <a:solidFill>
              <a:schemeClr val="accent1"/>
            </a:solidFill>
          </c:spPr>
          <c:invertIfNegative val="0"/>
          <c:cat>
            <c:numRef>
              <c:f>'Overall Metrics'!$F$2:$F$45</c:f>
              <c:numCache>
                <c:formatCode>#,##0.00</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numCache>
            </c:numRef>
          </c:cat>
          <c:val>
            <c:numRef>
              <c:f>'Overall Metrics'!$G$2:$G$45</c:f>
              <c:numCache>
                <c:formatCode>General</c:formatCode>
                <c:ptCount val="44"/>
                <c:pt idx="0">
                  <c:v>1607</c:v>
                </c:pt>
                <c:pt idx="1">
                  <c:v>55</c:v>
                </c:pt>
                <c:pt idx="2">
                  <c:v>11</c:v>
                </c:pt>
                <c:pt idx="3">
                  <c:v>4</c:v>
                </c:pt>
                <c:pt idx="4">
                  <c:v>2</c:v>
                </c:pt>
                <c:pt idx="5">
                  <c:v>1</c:v>
                </c:pt>
                <c:pt idx="6">
                  <c:v>1</c:v>
                </c:pt>
                <c:pt idx="7">
                  <c:v>0</c:v>
                </c:pt>
                <c:pt idx="8">
                  <c:v>1</c:v>
                </c:pt>
                <c:pt idx="9">
                  <c:v>1</c:v>
                </c:pt>
                <c:pt idx="10">
                  <c:v>0</c:v>
                </c:pt>
                <c:pt idx="11">
                  <c:v>0</c:v>
                </c:pt>
                <c:pt idx="12">
                  <c:v>0</c:v>
                </c:pt>
                <c:pt idx="13">
                  <c:v>0</c:v>
                </c:pt>
                <c:pt idx="14">
                  <c:v>0</c:v>
                </c:pt>
                <c:pt idx="15">
                  <c:v>0</c:v>
                </c:pt>
                <c:pt idx="16">
                  <c:v>0</c:v>
                </c:pt>
                <c:pt idx="17">
                  <c:v>1</c:v>
                </c:pt>
                <c:pt idx="18">
                  <c:v>1</c:v>
                </c:pt>
                <c:pt idx="19">
                  <c:v>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D067-49D6-96B8-6B89364E994B}"/>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382</c:v>
                </c:pt>
              </c:strCache>
            </c:strRef>
          </c:tx>
          <c:spPr>
            <a:solidFill>
              <a:schemeClr val="accent1"/>
            </a:solidFill>
          </c:spPr>
          <c:invertIfNegative val="0"/>
          <c:cat>
            <c:numRef>
              <c:f>'Overall Metrics'!$H$2:$H$45</c:f>
              <c:numCache>
                <c:formatCode>#,##0.00</c:formatCode>
                <c:ptCount val="44"/>
                <c:pt idx="0">
                  <c:v>0</c:v>
                </c:pt>
                <c:pt idx="1">
                  <c:v>0.90697674418604646</c:v>
                </c:pt>
                <c:pt idx="2">
                  <c:v>1.8139534883720929</c:v>
                </c:pt>
                <c:pt idx="3">
                  <c:v>2.7209302325581395</c:v>
                </c:pt>
                <c:pt idx="4">
                  <c:v>3.6279069767441858</c:v>
                </c:pt>
                <c:pt idx="5">
                  <c:v>4.5348837209302326</c:v>
                </c:pt>
                <c:pt idx="6">
                  <c:v>5.441860465116279</c:v>
                </c:pt>
                <c:pt idx="7">
                  <c:v>6.3488372093023253</c:v>
                </c:pt>
                <c:pt idx="8">
                  <c:v>7.2558139534883717</c:v>
                </c:pt>
                <c:pt idx="9">
                  <c:v>8.1627906976744189</c:v>
                </c:pt>
                <c:pt idx="10">
                  <c:v>9.0697674418604652</c:v>
                </c:pt>
                <c:pt idx="11">
                  <c:v>9.9767441860465116</c:v>
                </c:pt>
                <c:pt idx="12">
                  <c:v>10.883720930232558</c:v>
                </c:pt>
                <c:pt idx="13">
                  <c:v>11.790697674418604</c:v>
                </c:pt>
                <c:pt idx="14">
                  <c:v>12.697674418604651</c:v>
                </c:pt>
                <c:pt idx="15">
                  <c:v>13.604651162790697</c:v>
                </c:pt>
                <c:pt idx="16">
                  <c:v>14.511627906976743</c:v>
                </c:pt>
                <c:pt idx="17">
                  <c:v>15.41860465116279</c:v>
                </c:pt>
                <c:pt idx="18">
                  <c:v>16.325581395348838</c:v>
                </c:pt>
                <c:pt idx="19">
                  <c:v>17.232558139534884</c:v>
                </c:pt>
                <c:pt idx="20">
                  <c:v>18.13953488372093</c:v>
                </c:pt>
                <c:pt idx="21">
                  <c:v>19.046511627906977</c:v>
                </c:pt>
                <c:pt idx="22">
                  <c:v>19.953488372093023</c:v>
                </c:pt>
                <c:pt idx="23">
                  <c:v>20.86046511627907</c:v>
                </c:pt>
                <c:pt idx="24">
                  <c:v>21.767441860465116</c:v>
                </c:pt>
                <c:pt idx="25">
                  <c:v>22.674418604651162</c:v>
                </c:pt>
                <c:pt idx="26">
                  <c:v>23.581395348837209</c:v>
                </c:pt>
                <c:pt idx="27">
                  <c:v>24.488372093023255</c:v>
                </c:pt>
                <c:pt idx="28">
                  <c:v>25.395348837209301</c:v>
                </c:pt>
                <c:pt idx="29">
                  <c:v>26.302325581395348</c:v>
                </c:pt>
                <c:pt idx="30">
                  <c:v>27.209302325581394</c:v>
                </c:pt>
                <c:pt idx="31">
                  <c:v>28.11627906976744</c:v>
                </c:pt>
                <c:pt idx="32">
                  <c:v>29.023255813953487</c:v>
                </c:pt>
                <c:pt idx="33">
                  <c:v>29.930232558139533</c:v>
                </c:pt>
                <c:pt idx="34">
                  <c:v>30.837209302325579</c:v>
                </c:pt>
                <c:pt idx="35">
                  <c:v>31.744186046511626</c:v>
                </c:pt>
                <c:pt idx="36">
                  <c:v>32.651162790697676</c:v>
                </c:pt>
                <c:pt idx="37">
                  <c:v>33.558139534883722</c:v>
                </c:pt>
                <c:pt idx="38">
                  <c:v>34.465116279069768</c:v>
                </c:pt>
                <c:pt idx="39">
                  <c:v>35.372093023255815</c:v>
                </c:pt>
                <c:pt idx="40">
                  <c:v>36.279069767441861</c:v>
                </c:pt>
                <c:pt idx="41">
                  <c:v>37.186046511627907</c:v>
                </c:pt>
                <c:pt idx="42">
                  <c:v>38.093023255813954</c:v>
                </c:pt>
                <c:pt idx="43">
                  <c:v>39</c:v>
                </c:pt>
              </c:numCache>
            </c:numRef>
          </c:cat>
          <c:val>
            <c:numRef>
              <c:f>'Overall Metrics'!$I$2:$I$45</c:f>
              <c:numCache>
                <c:formatCode>General</c:formatCode>
                <c:ptCount val="44"/>
                <c:pt idx="0">
                  <c:v>382</c:v>
                </c:pt>
                <c:pt idx="1">
                  <c:v>1050</c:v>
                </c:pt>
                <c:pt idx="2">
                  <c:v>181</c:v>
                </c:pt>
                <c:pt idx="3">
                  <c:v>35</c:v>
                </c:pt>
                <c:pt idx="4">
                  <c:v>17</c:v>
                </c:pt>
                <c:pt idx="5">
                  <c:v>6</c:v>
                </c:pt>
                <c:pt idx="6">
                  <c:v>0</c:v>
                </c:pt>
                <c:pt idx="7">
                  <c:v>2</c:v>
                </c:pt>
                <c:pt idx="8">
                  <c:v>2</c:v>
                </c:pt>
                <c:pt idx="9">
                  <c:v>1</c:v>
                </c:pt>
                <c:pt idx="10">
                  <c:v>0</c:v>
                </c:pt>
                <c:pt idx="11">
                  <c:v>1</c:v>
                </c:pt>
                <c:pt idx="12">
                  <c:v>0</c:v>
                </c:pt>
                <c:pt idx="13">
                  <c:v>0</c:v>
                </c:pt>
                <c:pt idx="14">
                  <c:v>0</c:v>
                </c:pt>
                <c:pt idx="15">
                  <c:v>1</c:v>
                </c:pt>
                <c:pt idx="16">
                  <c:v>0</c:v>
                </c:pt>
                <c:pt idx="17">
                  <c:v>0</c:v>
                </c:pt>
                <c:pt idx="18">
                  <c:v>0</c:v>
                </c:pt>
                <c:pt idx="19">
                  <c:v>1</c:v>
                </c:pt>
                <c:pt idx="20">
                  <c:v>0</c:v>
                </c:pt>
                <c:pt idx="21">
                  <c:v>0</c:v>
                </c:pt>
                <c:pt idx="22">
                  <c:v>1</c:v>
                </c:pt>
                <c:pt idx="23">
                  <c:v>0</c:v>
                </c:pt>
                <c:pt idx="24">
                  <c:v>2</c:v>
                </c:pt>
                <c:pt idx="25">
                  <c:v>2</c:v>
                </c:pt>
                <c:pt idx="26">
                  <c:v>0</c:v>
                </c:pt>
                <c:pt idx="27">
                  <c:v>1</c:v>
                </c:pt>
                <c:pt idx="28">
                  <c:v>0</c:v>
                </c:pt>
                <c:pt idx="29">
                  <c:v>0</c:v>
                </c:pt>
                <c:pt idx="30">
                  <c:v>0</c:v>
                </c:pt>
                <c:pt idx="31">
                  <c:v>0</c:v>
                </c:pt>
                <c:pt idx="32">
                  <c:v>0</c:v>
                </c:pt>
                <c:pt idx="33">
                  <c:v>0</c:v>
                </c:pt>
                <c:pt idx="34">
                  <c:v>1</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0B02-4DF9-B5DA-228CE3C3647C}"/>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1621</c:v>
                </c:pt>
              </c:strCache>
            </c:strRef>
          </c:tx>
          <c:spPr>
            <a:solidFill>
              <a:schemeClr val="accent1"/>
            </a:solidFill>
          </c:spPr>
          <c:invertIfNegative val="0"/>
          <c:cat>
            <c:numRef>
              <c:f>'Overall Metrics'!$J$2:$J$45</c:f>
              <c:numCache>
                <c:formatCode>#,##0.00</c:formatCode>
                <c:ptCount val="44"/>
                <c:pt idx="0">
                  <c:v>0</c:v>
                </c:pt>
                <c:pt idx="1">
                  <c:v>12237.300899511629</c:v>
                </c:pt>
                <c:pt idx="2">
                  <c:v>24474.601799023258</c:v>
                </c:pt>
                <c:pt idx="3">
                  <c:v>36711.90269853489</c:v>
                </c:pt>
                <c:pt idx="4">
                  <c:v>48949.203598046515</c:v>
                </c:pt>
                <c:pt idx="5">
                  <c:v>61186.50449755814</c:v>
                </c:pt>
                <c:pt idx="6">
                  <c:v>73423.805397069766</c:v>
                </c:pt>
                <c:pt idx="7">
                  <c:v>85661.106296581391</c:v>
                </c:pt>
                <c:pt idx="8">
                  <c:v>97898.407196093016</c:v>
                </c:pt>
                <c:pt idx="9">
                  <c:v>110135.70809560464</c:v>
                </c:pt>
                <c:pt idx="10">
                  <c:v>122373.00899511627</c:v>
                </c:pt>
                <c:pt idx="11">
                  <c:v>134610.30989462789</c:v>
                </c:pt>
                <c:pt idx="12">
                  <c:v>146847.61079413953</c:v>
                </c:pt>
                <c:pt idx="13">
                  <c:v>159084.91169365117</c:v>
                </c:pt>
                <c:pt idx="14">
                  <c:v>171322.21259316281</c:v>
                </c:pt>
                <c:pt idx="15">
                  <c:v>183559.51349267445</c:v>
                </c:pt>
                <c:pt idx="16">
                  <c:v>195796.81439218609</c:v>
                </c:pt>
                <c:pt idx="17">
                  <c:v>208034.11529169773</c:v>
                </c:pt>
                <c:pt idx="18">
                  <c:v>220271.41619120937</c:v>
                </c:pt>
                <c:pt idx="19">
                  <c:v>232508.71709072101</c:v>
                </c:pt>
                <c:pt idx="20">
                  <c:v>244746.01799023265</c:v>
                </c:pt>
                <c:pt idx="21">
                  <c:v>256983.31888974429</c:v>
                </c:pt>
                <c:pt idx="22">
                  <c:v>269220.6197892559</c:v>
                </c:pt>
                <c:pt idx="23">
                  <c:v>281457.92068876751</c:v>
                </c:pt>
                <c:pt idx="24">
                  <c:v>293695.22158827912</c:v>
                </c:pt>
                <c:pt idx="25">
                  <c:v>305932.52248779073</c:v>
                </c:pt>
                <c:pt idx="26">
                  <c:v>318169.82338730234</c:v>
                </c:pt>
                <c:pt idx="27">
                  <c:v>330407.12428681395</c:v>
                </c:pt>
                <c:pt idx="28">
                  <c:v>342644.42518632556</c:v>
                </c:pt>
                <c:pt idx="29">
                  <c:v>354881.72608583717</c:v>
                </c:pt>
                <c:pt idx="30">
                  <c:v>367119.02698534878</c:v>
                </c:pt>
                <c:pt idx="31">
                  <c:v>379356.32788486039</c:v>
                </c:pt>
                <c:pt idx="32">
                  <c:v>391593.62878437201</c:v>
                </c:pt>
                <c:pt idx="33">
                  <c:v>403830.92968388362</c:v>
                </c:pt>
                <c:pt idx="34">
                  <c:v>416068.23058339523</c:v>
                </c:pt>
                <c:pt idx="35">
                  <c:v>428305.53148290684</c:v>
                </c:pt>
                <c:pt idx="36">
                  <c:v>440542.83238241845</c:v>
                </c:pt>
                <c:pt idx="37">
                  <c:v>452780.13328193006</c:v>
                </c:pt>
                <c:pt idx="38">
                  <c:v>465017.43418144167</c:v>
                </c:pt>
                <c:pt idx="39">
                  <c:v>477254.73508095328</c:v>
                </c:pt>
                <c:pt idx="40">
                  <c:v>489492.03598046489</c:v>
                </c:pt>
                <c:pt idx="41">
                  <c:v>501729.3368799765</c:v>
                </c:pt>
                <c:pt idx="42">
                  <c:v>513966.63777948811</c:v>
                </c:pt>
                <c:pt idx="43">
                  <c:v>526203.93867900001</c:v>
                </c:pt>
              </c:numCache>
            </c:numRef>
          </c:cat>
          <c:val>
            <c:numRef>
              <c:f>'Overall Metrics'!$K$2:$K$45</c:f>
              <c:numCache>
                <c:formatCode>General</c:formatCode>
                <c:ptCount val="44"/>
                <c:pt idx="0">
                  <c:v>1621</c:v>
                </c:pt>
                <c:pt idx="1">
                  <c:v>23</c:v>
                </c:pt>
                <c:pt idx="2">
                  <c:v>9</c:v>
                </c:pt>
                <c:pt idx="3">
                  <c:v>12</c:v>
                </c:pt>
                <c:pt idx="4">
                  <c:v>6</c:v>
                </c:pt>
                <c:pt idx="5">
                  <c:v>3</c:v>
                </c:pt>
                <c:pt idx="6">
                  <c:v>2</c:v>
                </c:pt>
                <c:pt idx="7">
                  <c:v>1</c:v>
                </c:pt>
                <c:pt idx="8">
                  <c:v>1</c:v>
                </c:pt>
                <c:pt idx="9">
                  <c:v>0</c:v>
                </c:pt>
                <c:pt idx="10">
                  <c:v>0</c:v>
                </c:pt>
                <c:pt idx="11">
                  <c:v>0</c:v>
                </c:pt>
                <c:pt idx="12">
                  <c:v>0</c:v>
                </c:pt>
                <c:pt idx="13">
                  <c:v>0</c:v>
                </c:pt>
                <c:pt idx="14">
                  <c:v>4</c:v>
                </c:pt>
                <c:pt idx="15">
                  <c:v>1</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1</c:v>
                </c:pt>
                <c:pt idx="42">
                  <c:v>0</c:v>
                </c:pt>
                <c:pt idx="43">
                  <c:v>1</c:v>
                </c:pt>
              </c:numCache>
            </c:numRef>
          </c:val>
          <c:extLst>
            <c:ext xmlns:c16="http://schemas.microsoft.com/office/drawing/2014/chart" uri="{C3380CC4-5D6E-409C-BE32-E72D297353CC}">
              <c16:uniqueId val="{00000000-9B03-4A2B-A066-632C4A6B41C7}"/>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1149</c:v>
                </c:pt>
              </c:strCache>
            </c:strRef>
          </c:tx>
          <c:spPr>
            <a:solidFill>
              <a:schemeClr val="accent1"/>
            </a:solidFill>
          </c:spPr>
          <c:invertIfNegative val="0"/>
          <c:cat>
            <c:numRef>
              <c:f>'Overall Metrics'!$L$2:$L$45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Metrics'!$M$2:$M$45</c:f>
              <c:numCache>
                <c:formatCode>General</c:formatCode>
                <c:ptCount val="44"/>
                <c:pt idx="0">
                  <c:v>1149</c:v>
                </c:pt>
                <c:pt idx="1">
                  <c:v>8</c:v>
                </c:pt>
                <c:pt idx="2">
                  <c:v>26</c:v>
                </c:pt>
                <c:pt idx="3">
                  <c:v>27</c:v>
                </c:pt>
                <c:pt idx="4">
                  <c:v>27</c:v>
                </c:pt>
                <c:pt idx="5">
                  <c:v>11</c:v>
                </c:pt>
                <c:pt idx="6">
                  <c:v>21</c:v>
                </c:pt>
                <c:pt idx="7">
                  <c:v>16</c:v>
                </c:pt>
                <c:pt idx="8">
                  <c:v>34</c:v>
                </c:pt>
                <c:pt idx="9">
                  <c:v>0</c:v>
                </c:pt>
                <c:pt idx="10">
                  <c:v>17</c:v>
                </c:pt>
                <c:pt idx="11">
                  <c:v>0</c:v>
                </c:pt>
                <c:pt idx="12">
                  <c:v>0</c:v>
                </c:pt>
                <c:pt idx="13">
                  <c:v>0</c:v>
                </c:pt>
                <c:pt idx="14">
                  <c:v>57</c:v>
                </c:pt>
                <c:pt idx="15">
                  <c:v>0</c:v>
                </c:pt>
                <c:pt idx="16">
                  <c:v>0</c:v>
                </c:pt>
                <c:pt idx="17">
                  <c:v>0</c:v>
                </c:pt>
                <c:pt idx="18">
                  <c:v>0</c:v>
                </c:pt>
                <c:pt idx="19">
                  <c:v>0</c:v>
                </c:pt>
                <c:pt idx="20">
                  <c:v>0</c:v>
                </c:pt>
                <c:pt idx="21">
                  <c:v>24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270</c:v>
                </c:pt>
              </c:numCache>
            </c:numRef>
          </c:val>
          <c:extLst>
            <c:ext xmlns:c16="http://schemas.microsoft.com/office/drawing/2014/chart" uri="{C3380CC4-5D6E-409C-BE32-E72D297353CC}">
              <c16:uniqueId val="{00000000-9FDE-4664-938B-1FCDDA99E857}"/>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1364</c:v>
                </c:pt>
              </c:strCache>
            </c:strRef>
          </c:tx>
          <c:spPr>
            <a:solidFill>
              <a:schemeClr val="accent1"/>
            </a:solidFill>
          </c:spPr>
          <c:invertIfNegative val="0"/>
          <c:cat>
            <c:numRef>
              <c:f>'Overall Metrics'!$N$2:$N$45</c:f>
              <c:numCache>
                <c:formatCode>#,##0.00</c:formatCode>
                <c:ptCount val="44"/>
                <c:pt idx="0">
                  <c:v>0</c:v>
                </c:pt>
                <c:pt idx="1">
                  <c:v>7.514883720930233E-4</c:v>
                </c:pt>
                <c:pt idx="2">
                  <c:v>1.5029767441860466E-3</c:v>
                </c:pt>
                <c:pt idx="3">
                  <c:v>2.2544651162790699E-3</c:v>
                </c:pt>
                <c:pt idx="4">
                  <c:v>3.0059534883720932E-3</c:v>
                </c:pt>
                <c:pt idx="5">
                  <c:v>3.7574418604651165E-3</c:v>
                </c:pt>
                <c:pt idx="6">
                  <c:v>4.5089302325581398E-3</c:v>
                </c:pt>
                <c:pt idx="7">
                  <c:v>5.2604186046511636E-3</c:v>
                </c:pt>
                <c:pt idx="8">
                  <c:v>6.0119069767441864E-3</c:v>
                </c:pt>
                <c:pt idx="9">
                  <c:v>6.7633953488372093E-3</c:v>
                </c:pt>
                <c:pt idx="10">
                  <c:v>7.5148837209302322E-3</c:v>
                </c:pt>
                <c:pt idx="11">
                  <c:v>8.266372093023255E-3</c:v>
                </c:pt>
                <c:pt idx="12">
                  <c:v>9.0178604651162779E-3</c:v>
                </c:pt>
                <c:pt idx="13">
                  <c:v>9.7693488372093008E-3</c:v>
                </c:pt>
                <c:pt idx="14">
                  <c:v>1.0520837209302324E-2</c:v>
                </c:pt>
                <c:pt idx="15">
                  <c:v>1.1272325581395347E-2</c:v>
                </c:pt>
                <c:pt idx="16">
                  <c:v>1.2023813953488369E-2</c:v>
                </c:pt>
                <c:pt idx="17">
                  <c:v>1.2775302325581392E-2</c:v>
                </c:pt>
                <c:pt idx="18">
                  <c:v>1.3526790697674415E-2</c:v>
                </c:pt>
                <c:pt idx="19">
                  <c:v>1.4278279069767438E-2</c:v>
                </c:pt>
                <c:pt idx="20">
                  <c:v>1.5029767441860461E-2</c:v>
                </c:pt>
                <c:pt idx="21">
                  <c:v>1.5781255813953485E-2</c:v>
                </c:pt>
                <c:pt idx="22">
                  <c:v>1.653274418604651E-2</c:v>
                </c:pt>
                <c:pt idx="23">
                  <c:v>1.7284232558139535E-2</c:v>
                </c:pt>
                <c:pt idx="24">
                  <c:v>1.8035720930232559E-2</c:v>
                </c:pt>
                <c:pt idx="25">
                  <c:v>1.8787209302325584E-2</c:v>
                </c:pt>
                <c:pt idx="26">
                  <c:v>1.9538697674418608E-2</c:v>
                </c:pt>
                <c:pt idx="27">
                  <c:v>2.0290186046511633E-2</c:v>
                </c:pt>
                <c:pt idx="28">
                  <c:v>2.1041674418604658E-2</c:v>
                </c:pt>
                <c:pt idx="29">
                  <c:v>2.1793162790697682E-2</c:v>
                </c:pt>
                <c:pt idx="30">
                  <c:v>2.2544651162790707E-2</c:v>
                </c:pt>
                <c:pt idx="31">
                  <c:v>2.3296139534883731E-2</c:v>
                </c:pt>
                <c:pt idx="32">
                  <c:v>2.4047627906976756E-2</c:v>
                </c:pt>
                <c:pt idx="33">
                  <c:v>2.4799116279069781E-2</c:v>
                </c:pt>
                <c:pt idx="34">
                  <c:v>2.5550604651162805E-2</c:v>
                </c:pt>
                <c:pt idx="35">
                  <c:v>2.630209302325583E-2</c:v>
                </c:pt>
                <c:pt idx="36">
                  <c:v>2.7053581395348855E-2</c:v>
                </c:pt>
                <c:pt idx="37">
                  <c:v>2.7805069767441879E-2</c:v>
                </c:pt>
                <c:pt idx="38">
                  <c:v>2.8556558139534904E-2</c:v>
                </c:pt>
                <c:pt idx="39">
                  <c:v>2.9308046511627928E-2</c:v>
                </c:pt>
                <c:pt idx="40">
                  <c:v>3.0059534883720953E-2</c:v>
                </c:pt>
                <c:pt idx="41">
                  <c:v>3.0811023255813978E-2</c:v>
                </c:pt>
                <c:pt idx="42">
                  <c:v>3.1562511627906999E-2</c:v>
                </c:pt>
                <c:pt idx="43">
                  <c:v>3.2314000000000002E-2</c:v>
                </c:pt>
              </c:numCache>
            </c:numRef>
          </c:cat>
          <c:val>
            <c:numRef>
              <c:f>'Overall Metrics'!$O$2:$O$45</c:f>
              <c:numCache>
                <c:formatCode>General</c:formatCode>
                <c:ptCount val="44"/>
                <c:pt idx="0">
                  <c:v>1364</c:v>
                </c:pt>
                <c:pt idx="1">
                  <c:v>61</c:v>
                </c:pt>
                <c:pt idx="2">
                  <c:v>210</c:v>
                </c:pt>
                <c:pt idx="3">
                  <c:v>14</c:v>
                </c:pt>
                <c:pt idx="4">
                  <c:v>6</c:v>
                </c:pt>
                <c:pt idx="5">
                  <c:v>1</c:v>
                </c:pt>
                <c:pt idx="6">
                  <c:v>2</c:v>
                </c:pt>
                <c:pt idx="7">
                  <c:v>0</c:v>
                </c:pt>
                <c:pt idx="8">
                  <c:v>0</c:v>
                </c:pt>
                <c:pt idx="9">
                  <c:v>1</c:v>
                </c:pt>
                <c:pt idx="10">
                  <c:v>3</c:v>
                </c:pt>
                <c:pt idx="11">
                  <c:v>4</c:v>
                </c:pt>
                <c:pt idx="12">
                  <c:v>0</c:v>
                </c:pt>
                <c:pt idx="13">
                  <c:v>3</c:v>
                </c:pt>
                <c:pt idx="14">
                  <c:v>2</c:v>
                </c:pt>
                <c:pt idx="15">
                  <c:v>1</c:v>
                </c:pt>
                <c:pt idx="16">
                  <c:v>1</c:v>
                </c:pt>
                <c:pt idx="17">
                  <c:v>3</c:v>
                </c:pt>
                <c:pt idx="18">
                  <c:v>0</c:v>
                </c:pt>
                <c:pt idx="19">
                  <c:v>0</c:v>
                </c:pt>
                <c:pt idx="20">
                  <c:v>0</c:v>
                </c:pt>
                <c:pt idx="21">
                  <c:v>2</c:v>
                </c:pt>
                <c:pt idx="22">
                  <c:v>0</c:v>
                </c:pt>
                <c:pt idx="23">
                  <c:v>1</c:v>
                </c:pt>
                <c:pt idx="24">
                  <c:v>0</c:v>
                </c:pt>
                <c:pt idx="25">
                  <c:v>0</c:v>
                </c:pt>
                <c:pt idx="26">
                  <c:v>1</c:v>
                </c:pt>
                <c:pt idx="27">
                  <c:v>1</c:v>
                </c:pt>
                <c:pt idx="28">
                  <c:v>1</c:v>
                </c:pt>
                <c:pt idx="29">
                  <c:v>2</c:v>
                </c:pt>
                <c:pt idx="30">
                  <c:v>0</c:v>
                </c:pt>
                <c:pt idx="31">
                  <c:v>2</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50FD-43D1-9977-1BCADE6B341B}"/>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1626</c:v>
                </c:pt>
              </c:strCache>
            </c:strRef>
          </c:tx>
          <c:spPr>
            <a:solidFill>
              <a:schemeClr val="accent1"/>
            </a:solidFill>
          </c:spPr>
          <c:invertIfNegative val="0"/>
          <c:cat>
            <c:numRef>
              <c:f>'Overall Metrics'!$R$2:$R$45</c:f>
              <c:numCache>
                <c:formatCode>#,##0.00</c:formatCode>
                <c:ptCount val="44"/>
                <c:pt idx="0">
                  <c:v>0</c:v>
                </c:pt>
                <c:pt idx="1">
                  <c:v>1.6611295681063124E-2</c:v>
                </c:pt>
                <c:pt idx="2">
                  <c:v>3.3222591362126248E-2</c:v>
                </c:pt>
                <c:pt idx="3">
                  <c:v>4.9833887043189376E-2</c:v>
                </c:pt>
                <c:pt idx="4">
                  <c:v>6.6445182724252497E-2</c:v>
                </c:pt>
                <c:pt idx="5">
                  <c:v>8.3056478405315617E-2</c:v>
                </c:pt>
                <c:pt idx="6">
                  <c:v>9.9667774086378738E-2</c:v>
                </c:pt>
                <c:pt idx="7">
                  <c:v>0.11627906976744186</c:v>
                </c:pt>
                <c:pt idx="8">
                  <c:v>0.13289036544850499</c:v>
                </c:pt>
                <c:pt idx="9">
                  <c:v>0.14950166112956811</c:v>
                </c:pt>
                <c:pt idx="10">
                  <c:v>0.16611295681063123</c:v>
                </c:pt>
                <c:pt idx="11">
                  <c:v>0.18272425249169436</c:v>
                </c:pt>
                <c:pt idx="12">
                  <c:v>0.19933554817275748</c:v>
                </c:pt>
                <c:pt idx="13">
                  <c:v>0.2159468438538206</c:v>
                </c:pt>
                <c:pt idx="14">
                  <c:v>0.23255813953488372</c:v>
                </c:pt>
                <c:pt idx="15">
                  <c:v>0.24916943521594684</c:v>
                </c:pt>
                <c:pt idx="16">
                  <c:v>0.26578073089700999</c:v>
                </c:pt>
                <c:pt idx="17">
                  <c:v>0.28239202657807311</c:v>
                </c:pt>
                <c:pt idx="18">
                  <c:v>0.29900332225913623</c:v>
                </c:pt>
                <c:pt idx="19">
                  <c:v>0.31561461794019935</c:v>
                </c:pt>
                <c:pt idx="20">
                  <c:v>0.33222591362126247</c:v>
                </c:pt>
                <c:pt idx="21">
                  <c:v>0.34883720930232559</c:v>
                </c:pt>
                <c:pt idx="22">
                  <c:v>0.36544850498338871</c:v>
                </c:pt>
                <c:pt idx="23">
                  <c:v>0.38205980066445183</c:v>
                </c:pt>
                <c:pt idx="24">
                  <c:v>0.39867109634551495</c:v>
                </c:pt>
                <c:pt idx="25">
                  <c:v>0.41528239202657807</c:v>
                </c:pt>
                <c:pt idx="26">
                  <c:v>0.43189368770764119</c:v>
                </c:pt>
                <c:pt idx="27">
                  <c:v>0.44850498338870431</c:v>
                </c:pt>
                <c:pt idx="28">
                  <c:v>0.46511627906976744</c:v>
                </c:pt>
                <c:pt idx="29">
                  <c:v>0.48172757475083056</c:v>
                </c:pt>
                <c:pt idx="30">
                  <c:v>0.49833887043189368</c:v>
                </c:pt>
                <c:pt idx="31">
                  <c:v>0.51495016611295685</c:v>
                </c:pt>
                <c:pt idx="32">
                  <c:v>0.53156146179401997</c:v>
                </c:pt>
                <c:pt idx="33">
                  <c:v>0.54817275747508309</c:v>
                </c:pt>
                <c:pt idx="34">
                  <c:v>0.56478405315614622</c:v>
                </c:pt>
                <c:pt idx="35">
                  <c:v>0.58139534883720934</c:v>
                </c:pt>
                <c:pt idx="36">
                  <c:v>0.59800664451827246</c:v>
                </c:pt>
                <c:pt idx="37">
                  <c:v>0.61461794019933558</c:v>
                </c:pt>
                <c:pt idx="38">
                  <c:v>0.6312292358803987</c:v>
                </c:pt>
                <c:pt idx="39">
                  <c:v>0.64784053156146182</c:v>
                </c:pt>
                <c:pt idx="40">
                  <c:v>0.66445182724252494</c:v>
                </c:pt>
                <c:pt idx="41">
                  <c:v>0.68106312292358806</c:v>
                </c:pt>
                <c:pt idx="42">
                  <c:v>0.69767441860465118</c:v>
                </c:pt>
                <c:pt idx="43">
                  <c:v>0.7142857142857143</c:v>
                </c:pt>
              </c:numCache>
            </c:numRef>
          </c:cat>
          <c:val>
            <c:numRef>
              <c:f>'Overall Metrics'!$S$2:$S$45</c:f>
              <c:numCache>
                <c:formatCode>General</c:formatCode>
                <c:ptCount val="44"/>
                <c:pt idx="0">
                  <c:v>1626</c:v>
                </c:pt>
                <c:pt idx="1">
                  <c:v>1</c:v>
                </c:pt>
                <c:pt idx="2">
                  <c:v>0</c:v>
                </c:pt>
                <c:pt idx="3">
                  <c:v>1</c:v>
                </c:pt>
                <c:pt idx="4">
                  <c:v>0</c:v>
                </c:pt>
                <c:pt idx="5">
                  <c:v>0</c:v>
                </c:pt>
                <c:pt idx="6">
                  <c:v>1</c:v>
                </c:pt>
                <c:pt idx="7">
                  <c:v>0</c:v>
                </c:pt>
                <c:pt idx="8">
                  <c:v>0</c:v>
                </c:pt>
                <c:pt idx="9">
                  <c:v>1</c:v>
                </c:pt>
                <c:pt idx="10">
                  <c:v>5</c:v>
                </c:pt>
                <c:pt idx="11">
                  <c:v>2</c:v>
                </c:pt>
                <c:pt idx="12">
                  <c:v>4</c:v>
                </c:pt>
                <c:pt idx="13">
                  <c:v>1</c:v>
                </c:pt>
                <c:pt idx="14">
                  <c:v>2</c:v>
                </c:pt>
                <c:pt idx="15">
                  <c:v>1</c:v>
                </c:pt>
                <c:pt idx="16">
                  <c:v>1</c:v>
                </c:pt>
                <c:pt idx="17">
                  <c:v>2</c:v>
                </c:pt>
                <c:pt idx="18">
                  <c:v>0</c:v>
                </c:pt>
                <c:pt idx="19">
                  <c:v>3</c:v>
                </c:pt>
                <c:pt idx="20">
                  <c:v>4</c:v>
                </c:pt>
                <c:pt idx="21">
                  <c:v>1</c:v>
                </c:pt>
                <c:pt idx="22">
                  <c:v>0</c:v>
                </c:pt>
                <c:pt idx="23">
                  <c:v>1</c:v>
                </c:pt>
                <c:pt idx="24">
                  <c:v>0</c:v>
                </c:pt>
                <c:pt idx="25">
                  <c:v>0</c:v>
                </c:pt>
                <c:pt idx="26">
                  <c:v>1</c:v>
                </c:pt>
                <c:pt idx="27">
                  <c:v>0</c:v>
                </c:pt>
                <c:pt idx="28">
                  <c:v>1</c:v>
                </c:pt>
                <c:pt idx="29">
                  <c:v>0</c:v>
                </c:pt>
                <c:pt idx="30">
                  <c:v>19</c:v>
                </c:pt>
                <c:pt idx="31">
                  <c:v>0</c:v>
                </c:pt>
                <c:pt idx="32">
                  <c:v>1</c:v>
                </c:pt>
                <c:pt idx="33">
                  <c:v>0</c:v>
                </c:pt>
                <c:pt idx="34">
                  <c:v>0</c:v>
                </c:pt>
                <c:pt idx="35">
                  <c:v>1</c:v>
                </c:pt>
                <c:pt idx="36">
                  <c:v>0</c:v>
                </c:pt>
                <c:pt idx="37">
                  <c:v>0</c:v>
                </c:pt>
                <c:pt idx="38">
                  <c:v>1</c:v>
                </c:pt>
                <c:pt idx="39">
                  <c:v>1</c:v>
                </c:pt>
                <c:pt idx="40">
                  <c:v>1</c:v>
                </c:pt>
                <c:pt idx="41">
                  <c:v>1</c:v>
                </c:pt>
                <c:pt idx="42">
                  <c:v>1</c:v>
                </c:pt>
                <c:pt idx="43">
                  <c:v>2</c:v>
                </c:pt>
              </c:numCache>
            </c:numRef>
          </c:val>
          <c:extLst>
            <c:ext xmlns:c16="http://schemas.microsoft.com/office/drawing/2014/chart" uri="{C3380CC4-5D6E-409C-BE32-E72D297353CC}">
              <c16:uniqueId val="{00000000-B8A2-4386-BCB5-7FF555290067}"/>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1610</c:v>
                </c:pt>
              </c:strCache>
            </c:strRef>
          </c:tx>
          <c:spPr>
            <a:solidFill>
              <a:schemeClr val="accent1"/>
            </a:solidFill>
          </c:spPr>
          <c:invertIfNegative val="0"/>
          <c:cat>
            <c:numRef>
              <c:f>'Overall Metrics'!$R$2:$R$45</c:f>
              <c:numCache>
                <c:formatCode>#,##0.00</c:formatCode>
                <c:ptCount val="44"/>
                <c:pt idx="0">
                  <c:v>0</c:v>
                </c:pt>
                <c:pt idx="1">
                  <c:v>1.6611295681063124E-2</c:v>
                </c:pt>
                <c:pt idx="2">
                  <c:v>3.3222591362126248E-2</c:v>
                </c:pt>
                <c:pt idx="3">
                  <c:v>4.9833887043189376E-2</c:v>
                </c:pt>
                <c:pt idx="4">
                  <c:v>6.6445182724252497E-2</c:v>
                </c:pt>
                <c:pt idx="5">
                  <c:v>8.3056478405315617E-2</c:v>
                </c:pt>
                <c:pt idx="6">
                  <c:v>9.9667774086378738E-2</c:v>
                </c:pt>
                <c:pt idx="7">
                  <c:v>0.11627906976744186</c:v>
                </c:pt>
                <c:pt idx="8">
                  <c:v>0.13289036544850499</c:v>
                </c:pt>
                <c:pt idx="9">
                  <c:v>0.14950166112956811</c:v>
                </c:pt>
                <c:pt idx="10">
                  <c:v>0.16611295681063123</c:v>
                </c:pt>
                <c:pt idx="11">
                  <c:v>0.18272425249169436</c:v>
                </c:pt>
                <c:pt idx="12">
                  <c:v>0.19933554817275748</c:v>
                </c:pt>
                <c:pt idx="13">
                  <c:v>0.2159468438538206</c:v>
                </c:pt>
                <c:pt idx="14">
                  <c:v>0.23255813953488372</c:v>
                </c:pt>
                <c:pt idx="15">
                  <c:v>0.24916943521594684</c:v>
                </c:pt>
                <c:pt idx="16">
                  <c:v>0.26578073089700999</c:v>
                </c:pt>
                <c:pt idx="17">
                  <c:v>0.28239202657807311</c:v>
                </c:pt>
                <c:pt idx="18">
                  <c:v>0.29900332225913623</c:v>
                </c:pt>
                <c:pt idx="19">
                  <c:v>0.31561461794019935</c:v>
                </c:pt>
                <c:pt idx="20">
                  <c:v>0.33222591362126247</c:v>
                </c:pt>
                <c:pt idx="21">
                  <c:v>0.34883720930232559</c:v>
                </c:pt>
                <c:pt idx="22">
                  <c:v>0.36544850498338871</c:v>
                </c:pt>
                <c:pt idx="23">
                  <c:v>0.38205980066445183</c:v>
                </c:pt>
                <c:pt idx="24">
                  <c:v>0.39867109634551495</c:v>
                </c:pt>
                <c:pt idx="25">
                  <c:v>0.41528239202657807</c:v>
                </c:pt>
                <c:pt idx="26">
                  <c:v>0.43189368770764119</c:v>
                </c:pt>
                <c:pt idx="27">
                  <c:v>0.44850498338870431</c:v>
                </c:pt>
                <c:pt idx="28">
                  <c:v>0.46511627906976744</c:v>
                </c:pt>
                <c:pt idx="29">
                  <c:v>0.48172757475083056</c:v>
                </c:pt>
                <c:pt idx="30">
                  <c:v>0.49833887043189368</c:v>
                </c:pt>
                <c:pt idx="31">
                  <c:v>0.51495016611295685</c:v>
                </c:pt>
                <c:pt idx="32">
                  <c:v>0.53156146179401997</c:v>
                </c:pt>
                <c:pt idx="33">
                  <c:v>0.54817275747508309</c:v>
                </c:pt>
                <c:pt idx="34">
                  <c:v>0.56478405315614622</c:v>
                </c:pt>
                <c:pt idx="35">
                  <c:v>0.58139534883720934</c:v>
                </c:pt>
                <c:pt idx="36">
                  <c:v>0.59800664451827246</c:v>
                </c:pt>
                <c:pt idx="37">
                  <c:v>0.61461794019933558</c:v>
                </c:pt>
                <c:pt idx="38">
                  <c:v>0.6312292358803987</c:v>
                </c:pt>
                <c:pt idx="39">
                  <c:v>0.64784053156146182</c:v>
                </c:pt>
                <c:pt idx="40">
                  <c:v>0.66445182724252494</c:v>
                </c:pt>
                <c:pt idx="41">
                  <c:v>0.68106312292358806</c:v>
                </c:pt>
                <c:pt idx="42">
                  <c:v>0.69767441860465118</c:v>
                </c:pt>
                <c:pt idx="43">
                  <c:v>0.7142857142857143</c:v>
                </c:pt>
              </c:numCache>
            </c:numRef>
          </c:cat>
          <c:val>
            <c:numRef>
              <c:f>'Overall Metrics'!$Q$2:$Q$45</c:f>
              <c:numCache>
                <c:formatCode>General</c:formatCode>
                <c:ptCount val="44"/>
                <c:pt idx="0">
                  <c:v>1610</c:v>
                </c:pt>
                <c:pt idx="1">
                  <c:v>52</c:v>
                </c:pt>
                <c:pt idx="2">
                  <c:v>11</c:v>
                </c:pt>
                <c:pt idx="3">
                  <c:v>4</c:v>
                </c:pt>
                <c:pt idx="4">
                  <c:v>4</c:v>
                </c:pt>
                <c:pt idx="5">
                  <c:v>1</c:v>
                </c:pt>
                <c:pt idx="6">
                  <c:v>0</c:v>
                </c:pt>
                <c:pt idx="7">
                  <c:v>0</c:v>
                </c:pt>
                <c:pt idx="8">
                  <c:v>0</c:v>
                </c:pt>
                <c:pt idx="9">
                  <c:v>0</c:v>
                </c:pt>
                <c:pt idx="10">
                  <c:v>1</c:v>
                </c:pt>
                <c:pt idx="11">
                  <c:v>0</c:v>
                </c:pt>
                <c:pt idx="12">
                  <c:v>0</c:v>
                </c:pt>
                <c:pt idx="13">
                  <c:v>0</c:v>
                </c:pt>
                <c:pt idx="14">
                  <c:v>0</c:v>
                </c:pt>
                <c:pt idx="15">
                  <c:v>1</c:v>
                </c:pt>
                <c:pt idx="16">
                  <c:v>1</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842D-427C-9868-38ABCA38F69D}"/>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#BAŞV!</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AE5-4908-866F-86421DCECCFB}"/>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307" totalsRowShown="0" headerRowDxfId="170" dataDxfId="169">
  <autoFilter ref="A2:Z2307"/>
  <tableColumns count="26">
    <tableColumn id="1" name="Vertex 1" dataDxfId="168" dataCellStyle="NodeXL Required"/>
    <tableColumn id="2" name="Vertex 2" dataDxfId="167" dataCellStyle="NodeXL Required"/>
    <tableColumn id="3" name="Color" dataDxfId="166" dataCellStyle="NodeXL Visual Property"/>
    <tableColumn id="4" name="Width" dataDxfId="165" dataCellStyle="NodeXL Visual Property"/>
    <tableColumn id="11" name="Style" dataDxfId="164" dataCellStyle="NodeXL Visual Property"/>
    <tableColumn id="5" name="Opacity" dataDxfId="163" dataCellStyle="NodeXL Visual Property"/>
    <tableColumn id="6" name="Visibility" dataDxfId="162" dataCellStyle="NodeXL Visual Property"/>
    <tableColumn id="10" name="Label" dataDxfId="161" dataCellStyle="NodeXL Label"/>
    <tableColumn id="12" name="Label Text Color" dataDxfId="160" dataCellStyle="NodeXL Label"/>
    <tableColumn id="13" name="Label Font Size" dataDxfId="159" dataCellStyle="NodeXL Label"/>
    <tableColumn id="14" name="Reciprocated?" dataDxfId="158" dataCellStyle="NodeXL Graph Metric"/>
    <tableColumn id="7" name="ID" dataDxfId="157" dataCellStyle="NodeXL Do Not Edit"/>
    <tableColumn id="9" name="Dynamic Filter" dataDxfId="156" dataCellStyle="NodeXL Do Not Edit"/>
    <tableColumn id="8" name="Add Your Own Columns Here" dataDxfId="155" dataCellStyle="NodeXL Other Column"/>
    <tableColumn id="15" name="Relationship" dataDxfId="154" dataCellStyle="Normal"/>
    <tableColumn id="16" name="Relationship Date (UTC)" dataDxfId="153" dataCellStyle="Normal"/>
    <tableColumn id="17" name="Tweet" dataDxfId="152" dataCellStyle="Normal"/>
    <tableColumn id="18" name="URLs in Tweet" dataDxfId="151" dataCellStyle="Normal"/>
    <tableColumn id="19" name="Domains in Tweet" dataDxfId="150" dataCellStyle="Normal"/>
    <tableColumn id="20" name="Hashtags in Tweet" dataDxfId="149" dataCellStyle="Normal"/>
    <tableColumn id="21" name="Tweet Date (UTC)" dataDxfId="148" dataCellStyle="Normal"/>
    <tableColumn id="22" name="Twitter Page for Tweet" dataDxfId="147" dataCellStyle="Normal"/>
    <tableColumn id="23" name="Latitude" dataDxfId="146" dataCellStyle="Normal"/>
    <tableColumn id="24" name="Longitude" dataDxfId="145" dataCellStyle="Normal"/>
    <tableColumn id="25" name="Imported ID" dataDxfId="144" dataCellStyle="Normal"/>
    <tableColumn id="26" name="In-Reply-To Tweet ID" dataDxfId="143"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2">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9" name="TwitterSearchNetworkTopItems_1" displayName="TwitterSearchNetworkTopItems_1" ref="A1:B11" totalsRowShown="0" headerRowDxfId="31" dataDxfId="30" dataCellStyle="Normal">
  <autoFilter ref="A1:B11"/>
  <tableColumns count="2">
    <tableColumn id="1" name="Top URLs in Tweet in Entire Graph" dataDxfId="29" dataCellStyle="Normal"/>
    <tableColumn id="2" name="Entire Graph Count" dataDxfId="28" dataCellStyle="Normal"/>
  </tableColumns>
  <tableStyleInfo name="NodeXL Table" showFirstColumn="0" showLastColumn="0" showRowStripes="1" showColumnStripes="0"/>
</table>
</file>

<file path=xl/tables/table12.xml><?xml version="1.0" encoding="utf-8"?>
<table xmlns="http://schemas.openxmlformats.org/spreadsheetml/2006/main" id="20" name="TwitterSearchNetworkTopItems_2" displayName="TwitterSearchNetworkTopItems_2" ref="A14:B24" totalsRowShown="0" headerRowDxfId="27" dataDxfId="26" dataCellStyle="Normal">
  <autoFilter ref="A14:B24"/>
  <tableColumns count="2">
    <tableColumn id="1" name="Top Domains in Tweet in Entire Graph" dataDxfId="25" dataCellStyle="Normal"/>
    <tableColumn id="2" name="Entire Graph Count" dataDxfId="24" dataCellStyle="Normal"/>
  </tableColumns>
  <tableStyleInfo name="NodeXL Table" showFirstColumn="0" showLastColumn="0" showRowStripes="1" showColumnStripes="0"/>
</table>
</file>

<file path=xl/tables/table13.xml><?xml version="1.0" encoding="utf-8"?>
<table xmlns="http://schemas.openxmlformats.org/spreadsheetml/2006/main" id="21" name="TwitterSearchNetworkTopItems_3" displayName="TwitterSearchNetworkTopItems_3" ref="A27:B37" totalsRowShown="0" headerRowDxfId="23" dataDxfId="22" dataCellStyle="Normal">
  <autoFilter ref="A27:B37"/>
  <tableColumns count="2">
    <tableColumn id="1" name="Top Hashtags in Tweet in Entire Graph" dataDxfId="21" dataCellStyle="Normal"/>
    <tableColumn id="2" name="Entire Graph Count" dataDxfId="20" dataCellStyle="Normal"/>
  </tableColumns>
  <tableStyleInfo name="NodeXL Table" showFirstColumn="0" showLastColumn="0" showRowStripes="1" showColumnStripes="0"/>
</table>
</file>

<file path=xl/tables/table14.xml><?xml version="1.0" encoding="utf-8"?>
<table xmlns="http://schemas.openxmlformats.org/spreadsheetml/2006/main" id="22" name="TwitterSearchNetworkTopItems_4" displayName="TwitterSearchNetworkTopItems_4" ref="A40:B50" totalsRowShown="0" headerRowDxfId="19" dataDxfId="18" dataCellStyle="Normal">
  <autoFilter ref="A40:B50"/>
  <tableColumns count="2">
    <tableColumn id="1" name="Top Words in Tweet in Entire Graph" dataDxfId="17" dataCellStyle="Normal"/>
    <tableColumn id="2" name="Entire Graph Count" dataDxfId="16" dataCellStyle="Normal"/>
  </tableColumns>
  <tableStyleInfo name="NodeXL Table" showFirstColumn="0" showLastColumn="0" showRowStripes="1" showColumnStripes="0"/>
</table>
</file>

<file path=xl/tables/table15.xml><?xml version="1.0" encoding="utf-8"?>
<table xmlns="http://schemas.openxmlformats.org/spreadsheetml/2006/main" id="23" name="TwitterSearchNetworkTopItems_5" displayName="TwitterSearchNetworkTopItems_5" ref="A53:B63" totalsRowShown="0" headerRowDxfId="15" dataDxfId="14" dataCellStyle="Normal">
  <autoFilter ref="A53:B63"/>
  <tableColumns count="2">
    <tableColumn id="1" name="Top Word Pairs in Tweet in Entire Graph" dataDxfId="13" dataCellStyle="Normal"/>
    <tableColumn id="2" name="Entire Graph Count" dataDxfId="12" dataCellStyle="Normal"/>
  </tableColumns>
  <tableStyleInfo name="NodeXL Table" showFirstColumn="0" showLastColumn="0" showRowStripes="1" showColumnStripes="0"/>
</table>
</file>

<file path=xl/tables/table16.xml><?xml version="1.0" encoding="utf-8"?>
<table xmlns="http://schemas.openxmlformats.org/spreadsheetml/2006/main" id="24" name="TwitterSearchNetworkTopItems_6" displayName="TwitterSearchNetworkTopItems_6" ref="A66:B76" totalsRowShown="0" headerRowDxfId="11" dataDxfId="10" dataCellStyle="Normal">
  <autoFilter ref="A66:B76"/>
  <tableColumns count="2">
    <tableColumn id="1" name="Top Replied-To in Entire Graph" dataDxfId="9" dataCellStyle="Normal"/>
    <tableColumn id="2" name="Entire Graph Count" dataDxfId="8" dataCellStyle="Normal"/>
  </tableColumns>
  <tableStyleInfo name="NodeXL Table" showFirstColumn="0" showLastColumn="0" showRowStripes="1" showColumnStripes="0"/>
</table>
</file>

<file path=xl/tables/table17.xml><?xml version="1.0" encoding="utf-8"?>
<table xmlns="http://schemas.openxmlformats.org/spreadsheetml/2006/main" id="25" name="TwitterSearchNetworkTopItems_7" displayName="TwitterSearchNetworkTopItems_7" ref="A79:B89" totalsRowShown="0" headerRowDxfId="7" dataDxfId="6" dataCellStyle="Normal">
  <autoFilter ref="A79:B89"/>
  <tableColumns count="2">
    <tableColumn id="1" name="Top Mentioned in Entire Graph" dataDxfId="5" dataCellStyle="Normal"/>
    <tableColumn id="2" name="Entire Graph Count" dataDxfId="4" dataCellStyle="Normal"/>
  </tableColumns>
  <tableStyleInfo name="NodeXL Table" showFirstColumn="0" showLastColumn="0" showRowStripes="1" showColumnStripes="0"/>
</table>
</file>

<file path=xl/tables/table18.xml><?xml version="1.0" encoding="utf-8"?>
<table xmlns="http://schemas.openxmlformats.org/spreadsheetml/2006/main" id="26" name="TwitterSearchNetworkTopItems_8" displayName="TwitterSearchNetworkTopItems_8" ref="A92:B102" totalsRowShown="0" headerRowDxfId="3" dataDxfId="2" dataCellStyle="Normal">
  <autoFilter ref="A92:B102"/>
  <tableColumns count="2">
    <tableColumn id="1" name="Top Tweeters in Entire Graph" dataDxfId="1" dataCellStyle="Normal"/>
    <tableColumn id="2" name="Entire Graph Count" dataDxfId="0"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Z1689" totalsRowShown="0" headerRowDxfId="142" dataDxfId="141">
  <autoFilter ref="A2:AZ1689"/>
  <tableColumns count="52">
    <tableColumn id="1" name="Vertex" dataDxfId="140" dataCellStyle="NodeXL Required"/>
    <tableColumn id="2" name="Color" dataDxfId="139" dataCellStyle="NodeXL Visual Property"/>
    <tableColumn id="5" name="Shape" dataDxfId="138" dataCellStyle="NodeXL Visual Property"/>
    <tableColumn id="6" name="Size" dataDxfId="137" dataCellStyle="NodeXL Visual Property"/>
    <tableColumn id="4" name="Opacity" dataDxfId="136" dataCellStyle="NodeXL Visual Property"/>
    <tableColumn id="7" name="Image File" dataDxfId="135" dataCellStyle="NodeXL Visual Property"/>
    <tableColumn id="3" name="Visibility" dataDxfId="134" dataCellStyle="NodeXL Visual Property"/>
    <tableColumn id="10" name="Label" dataDxfId="133" dataCellStyle="NodeXL Label"/>
    <tableColumn id="16" name="Label Fill Color" dataDxfId="132" dataCellStyle="NodeXL Label"/>
    <tableColumn id="9" name="Label Position" dataDxfId="131" dataCellStyle="NodeXL Label"/>
    <tableColumn id="8" name="Tooltip" dataDxfId="130" dataCellStyle="NodeXL Label"/>
    <tableColumn id="18" name="Layout Order" dataDxfId="129" dataCellStyle="NodeXL Layout"/>
    <tableColumn id="13" name="X" dataDxfId="128" dataCellStyle="NodeXL Layout"/>
    <tableColumn id="14" name="Y" dataDxfId="127" dataCellStyle="NodeXL Layout"/>
    <tableColumn id="12" name="Locked?" dataDxfId="126" dataCellStyle="NodeXL Layout"/>
    <tableColumn id="19" name="Polar R" dataDxfId="125" dataCellStyle="NodeXL Layout"/>
    <tableColumn id="20" name="Polar Angle" dataDxfId="124" dataCellStyle="NodeXL Layout"/>
    <tableColumn id="21" name="Degree" dataDxfId="123" dataCellStyle="NodeXL Graph Metric"/>
    <tableColumn id="22" name="In-Degree" dataDxfId="122" dataCellStyle="NodeXL Graph Metric"/>
    <tableColumn id="23" name="Out-Degree" dataDxfId="121" dataCellStyle="NodeXL Graph Metric"/>
    <tableColumn id="24" name="Betweenness Centrality" dataDxfId="120" dataCellStyle="NodeXL Graph Metric"/>
    <tableColumn id="25" name="Closeness Centrality" dataDxfId="119" dataCellStyle="NodeXL Graph Metric"/>
    <tableColumn id="26" name="Eigenvector Centrality" dataDxfId="118" dataCellStyle="NodeXL Graph Metric"/>
    <tableColumn id="15" name="PageRank" dataDxfId="117" dataCellStyle="NodeXL Graph Metric"/>
    <tableColumn id="27" name="Clustering Coefficient" dataDxfId="116" dataCellStyle="NodeXL Graph Metric"/>
    <tableColumn id="29" name="Reciprocated Vertex Pair Ratio" dataDxfId="115" dataCellStyle="NodeXL Graph Metric"/>
    <tableColumn id="11" name="ID" dataDxfId="114" dataCellStyle="NodeXL Do Not Edit"/>
    <tableColumn id="28" name="Dynamic Filter" dataDxfId="113" dataCellStyle="NodeXL Do Not Edit"/>
    <tableColumn id="17" name="Add Your Own Columns Here" dataDxfId="112" dataCellStyle="NodeXL Other Column"/>
    <tableColumn id="30" name="Followed" dataDxfId="111" dataCellStyle="Normal"/>
    <tableColumn id="31" name="Followers" dataDxfId="110" dataCellStyle="Normal"/>
    <tableColumn id="32" name="Tweets" dataDxfId="109" dataCellStyle="Normal"/>
    <tableColumn id="33" name="Favorites" dataDxfId="108" dataCellStyle="Normal"/>
    <tableColumn id="34" name="Time Zone UTC Offset (Seconds)" dataDxfId="107" dataCellStyle="Normal"/>
    <tableColumn id="35" name="Description" dataDxfId="106" dataCellStyle="Normal"/>
    <tableColumn id="36" name="Location" dataDxfId="105" dataCellStyle="Normal"/>
    <tableColumn id="37" name="Web" dataDxfId="104" dataCellStyle="Normal"/>
    <tableColumn id="38" name="Time Zone" dataDxfId="103" dataCellStyle="Normal"/>
    <tableColumn id="39" name="Joined Twitter Date (UTC)" dataDxfId="102" dataCellStyle="Normal"/>
    <tableColumn id="40" name="Custom Menu Item Text" dataDxfId="101" dataCellStyle="Normal"/>
    <tableColumn id="41" name="Custom Menu Item Action" dataDxfId="100" dataCellStyle="Normal"/>
    <tableColumn id="42" name="Tweeted Search Term?" dataDxfId="99" dataCellStyle="Normal"/>
    <tableColumn id="43" name="Top URLs in Tweet by Count" dataDxfId="98" dataCellStyle="NodeXL Graph Metric"/>
    <tableColumn id="44" name="Top URLs in Tweet by Salience" dataDxfId="97" dataCellStyle="NodeXL Graph Metric"/>
    <tableColumn id="45" name="Top Domains in Tweet by Count" dataDxfId="96" dataCellStyle="NodeXL Graph Metric"/>
    <tableColumn id="46" name="Top Domains in Tweet by Salience" dataDxfId="95" dataCellStyle="NodeXL Graph Metric"/>
    <tableColumn id="47" name="Top Hashtags in Tweet by Count" dataDxfId="94" dataCellStyle="NodeXL Graph Metric"/>
    <tableColumn id="48" name="Top Hashtags in Tweet by Salience" dataDxfId="93" dataCellStyle="NodeXL Graph Metric"/>
    <tableColumn id="49" name="Top Words in Tweet by Count" dataDxfId="92" dataCellStyle="NodeXL Graph Metric"/>
    <tableColumn id="50" name="Top Words in Tweet by Salience" dataDxfId="91" dataCellStyle="NodeXL Graph Metric"/>
    <tableColumn id="51" name="Top Word Pairs in Tweet by Count" dataDxfId="90" dataCellStyle="NodeXL Graph Metric"/>
    <tableColumn id="52" name="Top Word Pairs in Tweet by Salience" dataDxfId="89"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39" totalsRowShown="0" headerRowDxfId="88">
  <autoFilter ref="A2:AF339"/>
  <tableColumns count="32">
    <tableColumn id="1" name="Group" dataDxfId="87" dataCellStyle="NodeXL Required"/>
    <tableColumn id="2" name="Vertex Color" dataDxfId="86" dataCellStyle="NodeXL Visual Property"/>
    <tableColumn id="3" name="Vertex Shape" dataDxfId="85" dataCellStyle="NodeXL Visual Property"/>
    <tableColumn id="22" name="Visibility" dataDxfId="84" dataCellStyle="NodeXL Visual Property"/>
    <tableColumn id="4" name="Collapsed?" dataCellStyle="NodeXL Visual Property"/>
    <tableColumn id="18" name="Label" dataDxfId="83" dataCellStyle="NodeXL Label"/>
    <tableColumn id="20" name="Collapsed X" dataCellStyle="NodeXL Layout"/>
    <tableColumn id="21" name="Collapsed Y" dataCellStyle="NodeXL Layout"/>
    <tableColumn id="6" name="ID" dataDxfId="82" dataCellStyle="NodeXL Do Not Edit"/>
    <tableColumn id="19" name="Collapsed Properties" dataDxfId="81" dataCellStyle="NodeXL Do Not Edit"/>
    <tableColumn id="5" name="Vertices" dataDxfId="80" dataCellStyle="NodeXL Graph Metric"/>
    <tableColumn id="7" name="Unique Edges" dataDxfId="79" dataCellStyle="NodeXL Graph Metric"/>
    <tableColumn id="8" name="Edges With Duplicates" dataDxfId="78" dataCellStyle="NodeXL Graph Metric"/>
    <tableColumn id="9" name="Total Edges" dataDxfId="77" dataCellStyle="NodeXL Graph Metric"/>
    <tableColumn id="10" name="Self-Loops" dataDxfId="76" dataCellStyle="NodeXL Graph Metric"/>
    <tableColumn id="24" name="Reciprocated Vertex Pair Ratio" dataDxfId="75" dataCellStyle="NodeXL Graph Metric"/>
    <tableColumn id="25" name="Reciprocated Edge Ratio" dataDxfId="74" dataCellStyle="NodeXL Graph Metric"/>
    <tableColumn id="11" name="Connected Components" dataDxfId="73" dataCellStyle="NodeXL Graph Metric"/>
    <tableColumn id="12" name="Single-Vertex Connected Components" dataDxfId="72" dataCellStyle="NodeXL Graph Metric"/>
    <tableColumn id="13" name="Maximum Vertices in a Connected Component" dataDxfId="71" dataCellStyle="NodeXL Graph Metric"/>
    <tableColumn id="14" name="Maximum Edges in a Connected Component" dataDxfId="70" dataCellStyle="NodeXL Graph Metric"/>
    <tableColumn id="15" name="Maximum Geodesic Distance (Diameter)" dataDxfId="69" dataCellStyle="NodeXL Graph Metric"/>
    <tableColumn id="16" name="Average Geodesic Distance" dataDxfId="68" dataCellStyle="NodeXL Graph Metric"/>
    <tableColumn id="17" name="Graph Density" dataDxfId="67" dataCellStyle="NodeXL Graph Metric"/>
    <tableColumn id="23" name="Top URLs in Tweet" dataDxfId="66" dataCellStyle="Normal"/>
    <tableColumn id="26" name="Top Domains in Tweet" dataDxfId="65" dataCellStyle="Normal"/>
    <tableColumn id="27" name="Top Hashtags in Tweet" dataDxfId="64" dataCellStyle="Normal"/>
    <tableColumn id="28" name="Top Words in Tweet" dataDxfId="63" dataCellStyle="Normal"/>
    <tableColumn id="29" name="Top Word Pairs in Tweet" dataDxfId="62" dataCellStyle="Normal"/>
    <tableColumn id="30" name="Top Replied-To in Tweet" dataDxfId="61" dataCellStyle="Normal"/>
    <tableColumn id="31" name="Top Mentioned in Tweet" dataDxfId="60" dataCellStyle="Normal"/>
    <tableColumn id="32" name="Top Tweeters" dataDxfId="59"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1688" totalsRowShown="0" headerRowDxfId="58" dataDxfId="57">
  <autoFilter ref="A1:C1688"/>
  <tableColumns count="3">
    <tableColumn id="1" name="Group" dataDxfId="56" dataCellStyle="Normal"/>
    <tableColumn id="2" name="Vertex" dataDxfId="55" dataCellStyle="Normal"/>
    <tableColumn id="3" name="Vertex ID" dataDxfId="54" dataCellStyle="Normal"/>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3" dataCellStyle="NodeXL Graph Metric"/>
    <tableColumn id="2" name="Value" dataDxfId="52"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51"/>
    <tableColumn id="2" name="Degree Frequency" dataDxfId="50">
      <calculatedColumnFormula>COUNTIF(Vertices[Degree], "&gt;= " &amp; D2) - COUNTIF(Vertices[Degree], "&gt;=" &amp; D3)</calculatedColumnFormula>
    </tableColumn>
    <tableColumn id="3" name="In-Degree Bin" dataDxfId="49"/>
    <tableColumn id="4" name="In-Degree Frequency" dataDxfId="48">
      <calculatedColumnFormula>COUNTIF(Vertices[In-Degree], "&gt;= " &amp; F2) - COUNTIF(Vertices[In-Degree], "&gt;=" &amp; F3)</calculatedColumnFormula>
    </tableColumn>
    <tableColumn id="5" name="Out-Degree Bin" dataDxfId="47"/>
    <tableColumn id="6" name="Out-Degree Frequency" dataDxfId="46">
      <calculatedColumnFormula>COUNTIF(Vertices[Out-Degree], "&gt;= " &amp; H2) - COUNTIF(Vertices[Out-Degree], "&gt;=" &amp; H3)</calculatedColumnFormula>
    </tableColumn>
    <tableColumn id="7" name="Betweenness Centrality Bin" dataDxfId="45"/>
    <tableColumn id="8" name="Betweenness Centrality Frequency" dataDxfId="44">
      <calculatedColumnFormula>COUNTIF(Vertices[Betweenness Centrality], "&gt;= " &amp; J2) - COUNTIF(Vertices[Betweenness Centrality], "&gt;=" &amp; J3)</calculatedColumnFormula>
    </tableColumn>
    <tableColumn id="9" name="Closeness Centrality Bin" dataDxfId="43"/>
    <tableColumn id="10" name="Closeness Centrality Frequency" dataDxfId="42">
      <calculatedColumnFormula>COUNTIF(Vertices[Closeness Centrality], "&gt;= " &amp; L2) - COUNTIF(Vertices[Closeness Centrality], "&gt;=" &amp; L3)</calculatedColumnFormula>
    </tableColumn>
    <tableColumn id="11" name="Eigenvector Centrality Bin" dataDxfId="41"/>
    <tableColumn id="12" name="Eigenvector Centrality Frequency" dataDxfId="40">
      <calculatedColumnFormula>COUNTIF(Vertices[Eigenvector Centrality], "&gt;= " &amp; N2) - COUNTIF(Vertices[Eigenvector Centrality], "&gt;=" &amp; N3)</calculatedColumnFormula>
    </tableColumn>
    <tableColumn id="18" name="PageRank Bin" dataDxfId="39"/>
    <tableColumn id="17" name="PageRank Frequency" dataDxfId="38">
      <calculatedColumnFormula>COUNTIF(Vertices[Eigenvector Centrality], "&gt;= " &amp; P2) - COUNTIF(Vertices[Eigenvector Centrality], "&gt;=" &amp; P3)</calculatedColumnFormula>
    </tableColumn>
    <tableColumn id="13" name="Clustering Coefficient Bin" dataDxfId="37"/>
    <tableColumn id="14" name="Clustering Coefficient Frequency" dataDxfId="36">
      <calculatedColumnFormula>COUNTIF(Vertices[Clustering Coefficient], "&gt;= " &amp; R2) - COUNTIF(Vertices[Clustering Coefficient], "&gt;=" &amp; R3)</calculatedColumnFormula>
    </tableColumn>
    <tableColumn id="15" name="Dynamic Filter Bin" dataDxfId="35"/>
    <tableColumn id="16" name="Dynamic Filter Frequency" dataDxfId="3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33">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170" Type="http://schemas.openxmlformats.org/officeDocument/2006/relationships/hyperlink" Target="https://twitter.com/i/web/status/1178563516229246976" TargetMode="External"/><Relationship Id="rId987"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43" Type="http://schemas.openxmlformats.org/officeDocument/2006/relationships/hyperlink" Target="https://twitter.com/i/web/status/1178560076963024896"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s://twitter.com/"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s://twitter.com/"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17" Type="http://schemas.openxmlformats.org/officeDocument/2006/relationships/hyperlink" Target="http://www.kocaelibakis.com/gundem/kizilay-baskanindan-15-soruda-deprem-hazirligi-h2993.html"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s://twitter.com/" TargetMode="External"/><Relationship Id="rId141" Type="http://schemas.openxmlformats.org/officeDocument/2006/relationships/hyperlink" Target="http://www.egeninsesi.com/haber/260346-diyarbakirda-31-buyuklugunde-deprem" TargetMode="External"/><Relationship Id="rId7" Type="http://schemas.openxmlformats.org/officeDocument/2006/relationships/hyperlink" Target="https://twitter.com/i/web/status/1178559267118419968"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87" Type="http://schemas.openxmlformats.org/officeDocument/2006/relationships/hyperlink" Target="https://twitter.com/bryan27926/status/1178343204728528899"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s://support.twitter.com/articles/20169222"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s://twitter.com/"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85" Type="http://schemas.openxmlformats.org/officeDocument/2006/relationships/hyperlink" Target="https://twitter.com/i/web/status/1178563886238306305" TargetMode="External"/><Relationship Id="rId1909" Type="http://schemas.openxmlformats.org/officeDocument/2006/relationships/hyperlink" Target="https://twitter.com/" TargetMode="External"/><Relationship Id="rId392" Type="http://schemas.openxmlformats.org/officeDocument/2006/relationships/hyperlink" Target="https://twitter.com/"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52" Type="http://schemas.openxmlformats.org/officeDocument/2006/relationships/hyperlink" Target="https://www.cumcuma.com/deprem-oldu-geldiniz-yagmur-yagdi-geldiniz/" TargetMode="External"/><Relationship Id="rId2140" Type="http://schemas.openxmlformats.org/officeDocument/2006/relationships/hyperlink" Target="https://twitter.com/" TargetMode="External"/><Relationship Id="rId112" Type="http://schemas.openxmlformats.org/officeDocument/2006/relationships/hyperlink" Target="https://www.yeniakit.com.tr/haber/depremin-ardindan-satislar-patladi-fiyati-4-kat-artti-938599.html"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58" Type="http://schemas.openxmlformats.org/officeDocument/2006/relationships/hyperlink" Target="https://twitter.com/i/web/status/1178560532732895232"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439" Type="http://schemas.openxmlformats.org/officeDocument/2006/relationships/hyperlink" Target="https://twitter.com/"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506" Type="http://schemas.openxmlformats.org/officeDocument/2006/relationships/hyperlink" Target="https://twitter.com/"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296" Type="http://schemas.openxmlformats.org/officeDocument/2006/relationships/hyperlink" Target="https://twitter.com/"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156" Type="http://schemas.openxmlformats.org/officeDocument/2006/relationships/hyperlink" Target="https://twitter.com/hera733/status/1178473200956641280" TargetMode="External"/><Relationship Id="rId363" Type="http://schemas.openxmlformats.org/officeDocument/2006/relationships/hyperlink" Target="https://twitter.com/" TargetMode="External"/><Relationship Id="rId570" Type="http://schemas.openxmlformats.org/officeDocument/2006/relationships/hyperlink" Target="https://twitter.com/"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s://twitter.com/i/web/status/1178559722212999168" TargetMode="External"/><Relationship Id="rId430" Type="http://schemas.openxmlformats.org/officeDocument/2006/relationships/hyperlink" Target="https://twitter.com/"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s://twitter.com/i/web/status/1178559685420560384" TargetMode="External"/><Relationship Id="rId1804"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93" Type="http://schemas.openxmlformats.org/officeDocument/2006/relationships/hyperlink" Target="https://twitter.com/i/web/status/1178561326689476610"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20" Type="http://schemas.openxmlformats.org/officeDocument/2006/relationships/hyperlink" Target="https://youtu.be/zsLO3BL08HI"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267" Type="http://schemas.openxmlformats.org/officeDocument/2006/relationships/hyperlink" Target="https://twitter.com/i/web/status/1178561660178636801" TargetMode="External"/><Relationship Id="rId474" Type="http://schemas.openxmlformats.org/officeDocument/2006/relationships/hyperlink" Target="https://twitter.com/" TargetMode="External"/><Relationship Id="rId2155" Type="http://schemas.openxmlformats.org/officeDocument/2006/relationships/hyperlink" Target="https://twitter.com/" TargetMode="External"/><Relationship Id="rId127" Type="http://schemas.openxmlformats.org/officeDocument/2006/relationships/hyperlink" Target="https://twitter.com/i/web/status/1178561491496308736" TargetMode="External"/><Relationship Id="rId681" Type="http://schemas.openxmlformats.org/officeDocument/2006/relationships/hyperlink" Target="https://twitter.com/" TargetMode="External"/><Relationship Id="rId2362" Type="http://schemas.openxmlformats.org/officeDocument/2006/relationships/hyperlink" Target="https://twitter.com/" TargetMode="External"/><Relationship Id="rId334" Type="http://schemas.openxmlformats.org/officeDocument/2006/relationships/hyperlink" Target="https://twitter.com/" TargetMode="External"/><Relationship Id="rId541" Type="http://schemas.openxmlformats.org/officeDocument/2006/relationships/hyperlink" Target="https://twitter.com/"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s://twitter.com/"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s://twitter.com/i/web/status/1178564003196493824"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64" Type="http://schemas.openxmlformats.org/officeDocument/2006/relationships/hyperlink" Target="https://p.dw.com/p/3QIVL?maca=tr-Twitter-sharing"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s://twitter.com/" TargetMode="External"/><Relationship Id="rId585" Type="http://schemas.openxmlformats.org/officeDocument/2006/relationships/hyperlink" Target="https://twitter.com/"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38" Type="http://schemas.openxmlformats.org/officeDocument/2006/relationships/hyperlink" Target="https://twitter.com/i/web/status/1178560858588364800" TargetMode="External"/><Relationship Id="rId445" Type="http://schemas.openxmlformats.org/officeDocument/2006/relationships/hyperlink" Target="https://twitter.com/"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s://twitter.com/" TargetMode="External"/><Relationship Id="rId512" Type="http://schemas.openxmlformats.org/officeDocument/2006/relationships/hyperlink" Target="https://twitter.com/"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162" Type="http://schemas.openxmlformats.org/officeDocument/2006/relationships/hyperlink" Target="https://twitter.com/i/web/status/1178563067401125888" TargetMode="External"/><Relationship Id="rId2050"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s://twitter.com/sluleci/status/1178543975587819520"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s://twitter.com/"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table" Target="../tables/table1.xml"/><Relationship Id="rId349" Type="http://schemas.openxmlformats.org/officeDocument/2006/relationships/hyperlink" Target="https://twitter.com/" TargetMode="External"/><Relationship Id="rId556" Type="http://schemas.openxmlformats.org/officeDocument/2006/relationships/hyperlink" Target="https://twitter.com/"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s://maps.google.com/maps?q=38.3918,40.8233&amp;ll=38.3918,40.8233&amp;z=8" TargetMode="External"/><Relationship Id="rId416" Type="http://schemas.openxmlformats.org/officeDocument/2006/relationships/hyperlink" Target="https://twitter.com/"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s://twitter.com/i/web/status/1178563323987714048" TargetMode="External"/><Relationship Id="rId480" Type="http://schemas.openxmlformats.org/officeDocument/2006/relationships/hyperlink" Target="https://twitter.com/" TargetMode="External"/><Relationship Id="rId2161" Type="http://schemas.openxmlformats.org/officeDocument/2006/relationships/hyperlink" Target="https://twitter.com/" TargetMode="External"/><Relationship Id="rId133" Type="http://schemas.openxmlformats.org/officeDocument/2006/relationships/hyperlink" Target="https://youtu.be/9aRGzgE9qNE" TargetMode="External"/><Relationship Id="rId340" Type="http://schemas.openxmlformats.org/officeDocument/2006/relationships/hyperlink" Target="https://twitter.com/" TargetMode="External"/><Relationship Id="rId2021" Type="http://schemas.openxmlformats.org/officeDocument/2006/relationships/hyperlink" Target="https://twitter.com/" TargetMode="External"/><Relationship Id="rId200" Type="http://schemas.openxmlformats.org/officeDocument/2006/relationships/hyperlink" Target="https://twitter.com/PSG_inside/status/1178352990350188544"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79" Type="http://schemas.openxmlformats.org/officeDocument/2006/relationships/hyperlink" Target="https://www.birgun.net/haber/insanlar-deprem-konusunda-guvensiz-270593"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527" Type="http://schemas.openxmlformats.org/officeDocument/2006/relationships/hyperlink" Target="https://twitter.com/"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70" Type="http://schemas.openxmlformats.org/officeDocument/2006/relationships/hyperlink" Target="https://twitter.com/i/web/status/1178560935117672449"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77" Type="http://schemas.openxmlformats.org/officeDocument/2006/relationships/hyperlink" Target="https://twitter.com/i/web/status/1178563709242871808"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244" Type="http://schemas.openxmlformats.org/officeDocument/2006/relationships/hyperlink" Target="https://twitter.com/i/web/status/1178561845411680256" TargetMode="External"/><Relationship Id="rId1081" Type="http://schemas.openxmlformats.org/officeDocument/2006/relationships/hyperlink" Target="https://twitter.com/" TargetMode="External"/><Relationship Id="rId451" Type="http://schemas.openxmlformats.org/officeDocument/2006/relationships/hyperlink" Target="https://twitter.com/" TargetMode="External"/><Relationship Id="rId2132" Type="http://schemas.openxmlformats.org/officeDocument/2006/relationships/hyperlink" Target="https://twitter.com/" TargetMode="External"/><Relationship Id="rId104" Type="http://schemas.openxmlformats.org/officeDocument/2006/relationships/hyperlink" Target="https://twitter.com/i/web/status/1178561513528934403" TargetMode="External"/><Relationship Id="rId311" Type="http://schemas.openxmlformats.org/officeDocument/2006/relationships/hyperlink" Target="https://twitter.com/" TargetMode="External"/><Relationship Id="rId1898" Type="http://schemas.openxmlformats.org/officeDocument/2006/relationships/hyperlink" Target="https://twitter.com/" TargetMode="External"/><Relationship Id="rId1758"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638" Type="http://schemas.openxmlformats.org/officeDocument/2006/relationships/hyperlink" Target="https://twitter.com/"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912" Type="http://schemas.openxmlformats.org/officeDocument/2006/relationships/hyperlink" Target="https://twitter.com/" TargetMode="External"/><Relationship Id="rId41" Type="http://schemas.openxmlformats.org/officeDocument/2006/relationships/hyperlink" Target="https://twitter.com/i/web/status/1178560020717412352" TargetMode="External"/><Relationship Id="rId1402" Type="http://schemas.openxmlformats.org/officeDocument/2006/relationships/hyperlink" Target="https://twitter.com/" TargetMode="External"/><Relationship Id="rId288" Type="http://schemas.openxmlformats.org/officeDocument/2006/relationships/hyperlink" Target="https://twitter.com/" TargetMode="External"/><Relationship Id="rId495" Type="http://schemas.openxmlformats.org/officeDocument/2006/relationships/hyperlink" Target="https://twitter.com/"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148" Type="http://schemas.openxmlformats.org/officeDocument/2006/relationships/hyperlink" Target="http://haber.sol.org.tr/yazarlar/sema-karadal/deprem-karsisindaki-caresizligimiz-271422" TargetMode="External"/><Relationship Id="rId355" Type="http://schemas.openxmlformats.org/officeDocument/2006/relationships/hyperlink" Target="https://twitter.com/" TargetMode="External"/><Relationship Id="rId562" Type="http://schemas.openxmlformats.org/officeDocument/2006/relationships/hyperlink" Target="https://twitter.com/"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s://twitter.com/i/web/status/1178559255672233984" TargetMode="External"/><Relationship Id="rId422" Type="http://schemas.openxmlformats.org/officeDocument/2006/relationships/hyperlink" Target="https://twitter.com/"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5" Type="http://schemas.openxmlformats.org/officeDocument/2006/relationships/hyperlink" Target="https://bundle.app/0OLQXC5C" TargetMode="External"/><Relationship Id="rId889" Type="http://schemas.openxmlformats.org/officeDocument/2006/relationships/hyperlink" Target="https://twitter.com/" TargetMode="External"/><Relationship Id="rId749"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304" Type="http://schemas.openxmlformats.org/officeDocument/2006/relationships/hyperlink" Target="https://twitter.com/" TargetMode="External"/><Relationship Id="rId511"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85" Type="http://schemas.openxmlformats.org/officeDocument/2006/relationships/hyperlink" Target="https://twitter.com/i/web/status/1178561131050340352"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958" Type="http://schemas.openxmlformats.org/officeDocument/2006/relationships/hyperlink" Target="https://twitter.com/" TargetMode="External"/><Relationship Id="rId12" Type="http://schemas.openxmlformats.org/officeDocument/2006/relationships/hyperlink" Target="https://twitter.com/i/web/status/1178559334294441984" TargetMode="External"/><Relationship Id="rId1818" Type="http://schemas.openxmlformats.org/officeDocument/2006/relationships/hyperlink" Target="https://twitter.com/" TargetMode="External"/><Relationship Id="rId161" Type="http://schemas.openxmlformats.org/officeDocument/2006/relationships/hyperlink" Target="https://twitter.com/i/web/status/1178561251812745216" TargetMode="External"/><Relationship Id="rId399" Type="http://schemas.openxmlformats.org/officeDocument/2006/relationships/hyperlink" Target="https://twitter.com/"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s://twitter.com/i/web/status/1178559009810505728" TargetMode="External"/><Relationship Id="rId466" Type="http://schemas.openxmlformats.org/officeDocument/2006/relationships/hyperlink" Target="https://twitter.com/"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s://twitter.com/i/web/status/1178561986881314816"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978"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023"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421" Type="http://schemas.openxmlformats.org/officeDocument/2006/relationships/hyperlink" Target="https://twitter.com/" TargetMode="External"/><Relationship Id="rId2519" Type="http://schemas.openxmlformats.org/officeDocument/2006/relationships/hyperlink" Target="https://twitter.com/" TargetMode="External"/><Relationship Id="rId600" Type="http://schemas.openxmlformats.org/officeDocument/2006/relationships/hyperlink" Target="https://twitter.com/"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s://twitter.com/i/web/status/1178559867667259398" TargetMode="External"/><Relationship Id="rId1602" Type="http://schemas.openxmlformats.org/officeDocument/2006/relationships/hyperlink" Target="https://twitter.com/" TargetMode="External"/><Relationship Id="rId183" Type="http://schemas.openxmlformats.org/officeDocument/2006/relationships/hyperlink" Target="https://twitter.com/kadirsutcu/status/1178554159504805888" TargetMode="External"/><Relationship Id="rId390" Type="http://schemas.openxmlformats.org/officeDocument/2006/relationships/hyperlink" Target="https://twitter.com/"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s://twitter.com/kadirsutcu/status/1178554159504805888" TargetMode="External"/><Relationship Id="rId488" Type="http://schemas.openxmlformats.org/officeDocument/2006/relationships/hyperlink" Target="https://twitter.com/"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vmlDrawing" Target="../drawings/vmlDrawing1.vml"/><Relationship Id="rId110" Type="http://schemas.openxmlformats.org/officeDocument/2006/relationships/hyperlink" Target="https://twitter.com/i/web/status/1178561538023661568"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08" Type="http://schemas.openxmlformats.org/officeDocument/2006/relationships/hyperlink" Target="https://twitter.com/i/web/status/1178563778352422912" TargetMode="External"/><Relationship Id="rId415" Type="http://schemas.openxmlformats.org/officeDocument/2006/relationships/hyperlink" Target="https://twitter.com/"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1697"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927" Type="http://schemas.openxmlformats.org/officeDocument/2006/relationships/hyperlink" Target="https://twitter.com/" TargetMode="External"/><Relationship Id="rId1112"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56" Type="http://schemas.openxmlformats.org/officeDocument/2006/relationships/hyperlink" Target="https://twitter.com/i/web/status/1178560528991559680"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398" Type="http://schemas.openxmlformats.org/officeDocument/2006/relationships/hyperlink" Target="https://twitter.com/" TargetMode="External"/><Relationship Id="rId272" Type="http://schemas.openxmlformats.org/officeDocument/2006/relationships/hyperlink" Target="https://twitter.com/i/web/status/1178562704996552704" TargetMode="External"/><Relationship Id="rId577" Type="http://schemas.openxmlformats.org/officeDocument/2006/relationships/hyperlink" Target="https://twitter.com/" TargetMode="External"/><Relationship Id="rId2160" Type="http://schemas.openxmlformats.org/officeDocument/2006/relationships/hyperlink" Target="https://twitter.com/" TargetMode="External"/><Relationship Id="rId2258" Type="http://schemas.openxmlformats.org/officeDocument/2006/relationships/hyperlink" Target="https://twitter.com/" TargetMode="External"/><Relationship Id="rId132" Type="http://schemas.openxmlformats.org/officeDocument/2006/relationships/hyperlink" Target="https://twitter.com/i/web/status/1178562181652189184"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020" Type="http://schemas.openxmlformats.org/officeDocument/2006/relationships/hyperlink" Target="https://twitter.com/" TargetMode="External"/><Relationship Id="rId2465" Type="http://schemas.openxmlformats.org/officeDocument/2006/relationships/hyperlink" Target="https://twitter.com/" TargetMode="External"/><Relationship Id="rId437" Type="http://schemas.openxmlformats.org/officeDocument/2006/relationships/hyperlink" Target="https://twitter.com/"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1579"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s://twitter.com/" TargetMode="External"/><Relationship Id="rId711" Type="http://schemas.openxmlformats.org/officeDocument/2006/relationships/hyperlink" Target="https://twitter.com/" TargetMode="External"/><Relationship Id="rId949"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78" Type="http://schemas.openxmlformats.org/officeDocument/2006/relationships/hyperlink" Target="https://twitter.com/i/web/status/1178560877563437056" TargetMode="External"/><Relationship Id="rId809" Type="http://schemas.openxmlformats.org/officeDocument/2006/relationships/hyperlink" Target="https://twitter.com/" TargetMode="External"/><Relationship Id="rId1201"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294" Type="http://schemas.openxmlformats.org/officeDocument/2006/relationships/hyperlink" Target="https://twitter.com/" TargetMode="External"/><Relationship Id="rId2182" Type="http://schemas.openxmlformats.org/officeDocument/2006/relationships/hyperlink" Target="https://twitter.com/" TargetMode="External"/><Relationship Id="rId154" Type="http://schemas.openxmlformats.org/officeDocument/2006/relationships/hyperlink" Target="https://twitter.com/i/web/status/1178562878061891584" TargetMode="External"/><Relationship Id="rId361" Type="http://schemas.openxmlformats.org/officeDocument/2006/relationships/hyperlink" Target="https://twitter.com/" TargetMode="External"/><Relationship Id="rId599" Type="http://schemas.openxmlformats.org/officeDocument/2006/relationships/hyperlink" Target="https://twitter.com/" TargetMode="External"/><Relationship Id="rId2042" Type="http://schemas.openxmlformats.org/officeDocument/2006/relationships/hyperlink" Target="https://twitter.com/" TargetMode="External"/><Relationship Id="rId2487" Type="http://schemas.openxmlformats.org/officeDocument/2006/relationships/hyperlink" Target="https://twitter.com/" TargetMode="External"/><Relationship Id="rId459" Type="http://schemas.openxmlformats.org/officeDocument/2006/relationships/hyperlink" Target="https://twitter.com/"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221" Type="http://schemas.openxmlformats.org/officeDocument/2006/relationships/hyperlink" Target="https://twitter.com/i/web/status/1178564470756511745" TargetMode="External"/><Relationship Id="rId319" Type="http://schemas.openxmlformats.org/officeDocument/2006/relationships/hyperlink" Target="https://twitter.com/" TargetMode="External"/><Relationship Id="rId526" Type="http://schemas.openxmlformats.org/officeDocument/2006/relationships/hyperlink" Target="https://twitter.com/"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414"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528"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bit.ly/2mRt6an" TargetMode="External"/><Relationship Id="rId1802" Type="http://schemas.openxmlformats.org/officeDocument/2006/relationships/hyperlink" Target="https://twitter.com/" TargetMode="External"/><Relationship Id="rId176" Type="http://schemas.openxmlformats.org/officeDocument/2006/relationships/hyperlink" Target="https://twitter.com/i/web/status/1178563697947615232" TargetMode="External"/><Relationship Id="rId383" Type="http://schemas.openxmlformats.org/officeDocument/2006/relationships/hyperlink" Target="https://twitter.com/" TargetMode="External"/><Relationship Id="rId590" Type="http://schemas.openxmlformats.org/officeDocument/2006/relationships/hyperlink" Target="https://twitter.c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243" Type="http://schemas.openxmlformats.org/officeDocument/2006/relationships/hyperlink" Target="https://twitter.com/i/web/status/1178561587008942080" TargetMode="External"/><Relationship Id="rId450"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103" Type="http://schemas.openxmlformats.org/officeDocument/2006/relationships/hyperlink" Target="https://twitter.com/i/web/status/1178561504670445569" TargetMode="External"/><Relationship Id="rId310" Type="http://schemas.openxmlformats.org/officeDocument/2006/relationships/hyperlink" Target="https://twitter.com/"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91" Type="http://schemas.openxmlformats.org/officeDocument/2006/relationships/hyperlink" Target="https://twitter.com/i/web/status/1178559025488769029" TargetMode="External"/><Relationship Id="rId408" Type="http://schemas.openxmlformats.org/officeDocument/2006/relationships/hyperlink" Target="https://twitter.com/"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1897"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49" Type="http://schemas.openxmlformats.org/officeDocument/2006/relationships/hyperlink" Target="https://twitter.com/i/web/status/1178560149931339776"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198" Type="http://schemas.openxmlformats.org/officeDocument/2006/relationships/hyperlink" Target="https://www.turkiye.gov.tr/afet-ve-acil-durum-yonetimi-acil-toplanma-alani-sorgulama"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65" Type="http://schemas.openxmlformats.org/officeDocument/2006/relationships/hyperlink" Target="https://twitter.com/i/web/status/1178560642011340800" TargetMode="External"/><Relationship Id="rId472" Type="http://schemas.openxmlformats.org/officeDocument/2006/relationships/hyperlink" Target="https://twitter.com/"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s://twitter.com/i/web/status/1178562146625576962" TargetMode="External"/><Relationship Id="rId332"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2458" Type="http://schemas.openxmlformats.org/officeDocument/2006/relationships/hyperlink" Target="https://twitter.com/" TargetMode="External"/><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40" Type="http://schemas.openxmlformats.org/officeDocument/2006/relationships/hyperlink" Target="https://twitter.com/i/web/status/1178560017269755904" TargetMode="External"/><Relationship Id="rId1401"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287" Type="http://schemas.openxmlformats.org/officeDocument/2006/relationships/hyperlink" Target="https://twitter.com/" TargetMode="External"/><Relationship Id="rId494" Type="http://schemas.openxmlformats.org/officeDocument/2006/relationships/hyperlink" Target="https://twitter.com/"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147" Type="http://schemas.openxmlformats.org/officeDocument/2006/relationships/hyperlink" Target="https://maps.google.com/maps?q=38.3918,40.8233&amp;ll=38.3918,40.8233&amp;z=8" TargetMode="External"/><Relationship Id="rId354" Type="http://schemas.openxmlformats.org/officeDocument/2006/relationships/hyperlink" Target="https://twitter.com/" TargetMode="External"/><Relationship Id="rId799" Type="http://schemas.openxmlformats.org/officeDocument/2006/relationships/hyperlink" Target="https://twitter.com/"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twitter.com/"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242" Type="http://schemas.openxmlformats.org/officeDocument/2006/relationships/hyperlink" Target="https://twitter.com/" TargetMode="External"/><Relationship Id="rId2547" Type="http://schemas.openxmlformats.org/officeDocument/2006/relationships/hyperlink" Target="https://twitter.com/" TargetMode="External"/><Relationship Id="rId214" Type="http://schemas.openxmlformats.org/officeDocument/2006/relationships/hyperlink" Target="https://twitter.com/i/web/status/1178564246088667136" TargetMode="External"/><Relationship Id="rId421" Type="http://schemas.openxmlformats.org/officeDocument/2006/relationships/hyperlink" Target="https://twitter.com/" TargetMode="External"/><Relationship Id="rId519" Type="http://schemas.openxmlformats.org/officeDocument/2006/relationships/hyperlink" Target="https://twitter.com/"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102"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1868" Type="http://schemas.openxmlformats.org/officeDocument/2006/relationships/hyperlink" Target="https://twitter.com/" TargetMode="External"/><Relationship Id="rId2407" Type="http://schemas.openxmlformats.org/officeDocument/2006/relationships/hyperlink" Target="https://twitter.com/" TargetMode="External"/><Relationship Id="rId62" Type="http://schemas.openxmlformats.org/officeDocument/2006/relationships/hyperlink" Target="https://twitter.com/i/web/status/1178560726220361728"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s://twitter.com/i/web/status/1178563385195159552" TargetMode="External"/><Relationship Id="rId376" Type="http://schemas.openxmlformats.org/officeDocument/2006/relationships/hyperlink" Target="https://twitter.com/"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4" Type="http://schemas.openxmlformats.org/officeDocument/2006/relationships/hyperlink" Target="https://twitter.com/i/web/status/1178559187653206016" TargetMode="External"/><Relationship Id="rId236" Type="http://schemas.openxmlformats.org/officeDocument/2006/relationships/hyperlink" Target="https://twitter.com/i/web/status/1178560847561580545" TargetMode="External"/><Relationship Id="rId443" Type="http://schemas.openxmlformats.org/officeDocument/2006/relationships/hyperlink" Target="https://twitter.com/" TargetMode="External"/><Relationship Id="rId650" Type="http://schemas.openxmlformats.org/officeDocument/2006/relationships/hyperlink" Target="https://twitter.com/" TargetMode="External"/><Relationship Id="rId888"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2569" Type="http://schemas.openxmlformats.org/officeDocument/2006/relationships/hyperlink" Target="https://twitter.com/" TargetMode="External"/><Relationship Id="rId303" Type="http://schemas.openxmlformats.org/officeDocument/2006/relationships/hyperlink" Target="https://twitter.com/"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84" Type="http://schemas.openxmlformats.org/officeDocument/2006/relationships/hyperlink" Target="http://seyler.eksisozluk.com/uzmanlar-neden-istanbulda-buyuk-bir-deprem-bekliyor" TargetMode="External"/><Relationship Id="rId510" Type="http://schemas.openxmlformats.org/officeDocument/2006/relationships/hyperlink" Target="https://twitter.com/"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000" Type="http://schemas.openxmlformats.org/officeDocument/2006/relationships/hyperlink" Target="https://twitter.com/" TargetMode="External"/><Relationship Id="rId1305" Type="http://schemas.openxmlformats.org/officeDocument/2006/relationships/hyperlink" Target="https://twitter.com/" TargetMode="External"/><Relationship Id="rId1957" Type="http://schemas.openxmlformats.org/officeDocument/2006/relationships/hyperlink" Target="https://twitter.com/" TargetMode="External"/><Relationship Id="rId1512" Type="http://schemas.openxmlformats.org/officeDocument/2006/relationships/hyperlink" Target="https://twitter.com/" TargetMode="External"/><Relationship Id="rId1817" Type="http://schemas.openxmlformats.org/officeDocument/2006/relationships/hyperlink" Target="https://twitter.com/" TargetMode="External"/><Relationship Id="rId11" Type="http://schemas.openxmlformats.org/officeDocument/2006/relationships/hyperlink" Target="https://twitter.com/i/web/status/1178559332251766784" TargetMode="External"/><Relationship Id="rId398" Type="http://schemas.openxmlformats.org/officeDocument/2006/relationships/hyperlink" Target="https://twitter.com/" TargetMode="External"/><Relationship Id="rId2079" Type="http://schemas.openxmlformats.org/officeDocument/2006/relationships/hyperlink" Target="https://twitter.com/" TargetMode="External"/><Relationship Id="rId160" Type="http://schemas.openxmlformats.org/officeDocument/2006/relationships/hyperlink" Target="https://twitter.com/i/web/status/1178563043887910912"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s://twitter.com/i/web/status/1178559074478239744" TargetMode="External"/><Relationship Id="rId465" Type="http://schemas.openxmlformats.org/officeDocument/2006/relationships/hyperlink" Target="https://twitter.com/"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s://twitter.com/i/web/status/1178559241604489222" TargetMode="External"/><Relationship Id="rId325" Type="http://schemas.openxmlformats.org/officeDocument/2006/relationships/hyperlink" Target="https://twitter.com/" TargetMode="External"/><Relationship Id="rId532" Type="http://schemas.openxmlformats.org/officeDocument/2006/relationships/hyperlink" Target="https://twitter.com/"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837" Type="http://schemas.openxmlformats.org/officeDocument/2006/relationships/hyperlink" Target="https://twitter.com/" TargetMode="External"/><Relationship Id="rId1022"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1979" Type="http://schemas.openxmlformats.org/officeDocument/2006/relationships/hyperlink" Target="https://twitter.com/" TargetMode="External"/><Relationship Id="rId33" Type="http://schemas.openxmlformats.org/officeDocument/2006/relationships/hyperlink" Target="https://twitter.com/i/web/status/1178559803691585536" TargetMode="External"/><Relationship Id="rId1601" Type="http://schemas.openxmlformats.org/officeDocument/2006/relationships/hyperlink" Target="https://twitter.com/" TargetMode="External"/><Relationship Id="rId1839" Type="http://schemas.openxmlformats.org/officeDocument/2006/relationships/hyperlink" Target="https://twitter.com/" TargetMode="External"/><Relationship Id="rId182" Type="http://schemas.openxmlformats.org/officeDocument/2006/relationships/hyperlink" Target="https://twitter.com/i/web/status/1178563828466016256" TargetMode="External"/><Relationship Id="rId1906" Type="http://schemas.openxmlformats.org/officeDocument/2006/relationships/hyperlink" Target="https://twitter.com/" TargetMode="External"/><Relationship Id="rId487" Type="http://schemas.openxmlformats.org/officeDocument/2006/relationships/hyperlink" Target="https://twitter.com/" TargetMode="External"/><Relationship Id="rId694" Type="http://schemas.openxmlformats.org/officeDocument/2006/relationships/hyperlink" Target="https://twitter.com/" TargetMode="External"/><Relationship Id="rId2070"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s://twitter.com/" TargetMode="External"/><Relationship Id="rId999" Type="http://schemas.openxmlformats.org/officeDocument/2006/relationships/hyperlink" Target="https://twitter.com/"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printerSettings" Target="../printerSettings/printerSettings1.bin"/><Relationship Id="rId554" Type="http://schemas.openxmlformats.org/officeDocument/2006/relationships/hyperlink" Target="https://twitter.com/"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s://twitter.com/i/web/status/1178564156141821953" TargetMode="External"/><Relationship Id="rId414" Type="http://schemas.openxmlformats.org/officeDocument/2006/relationships/hyperlink" Target="https://twitter.com/"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302"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55" Type="http://schemas.openxmlformats.org/officeDocument/2006/relationships/hyperlink" Target="https://www.gebzehaber.net/marmarada-ki-deprem-korkuttu-57168h.htm"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s://twitter.com/i/web/status/1178562493549043712" TargetMode="External"/><Relationship Id="rId2397" Type="http://schemas.openxmlformats.org/officeDocument/2006/relationships/hyperlink" Target="https://twitter.com/" TargetMode="External"/><Relationship Id="rId131" Type="http://schemas.openxmlformats.org/officeDocument/2006/relationships/hyperlink" Target="https://twitter.com/i/web/status/1178562168326893570" TargetMode="External"/><Relationship Id="rId369" Type="http://schemas.openxmlformats.org/officeDocument/2006/relationships/hyperlink" Target="https://twitter.com/"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29" Type="http://schemas.openxmlformats.org/officeDocument/2006/relationships/hyperlink" Target="https://twitter.com/i/web/status/1178561406284771329" TargetMode="External"/><Relationship Id="rId436" Type="http://schemas.openxmlformats.org/officeDocument/2006/relationships/hyperlink" Target="https://twitter.com/"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77" Type="http://schemas.openxmlformats.org/officeDocument/2006/relationships/hyperlink" Target="https://twitter.com/i/web/status/1178561030915608576" TargetMode="External"/><Relationship Id="rId503" Type="http://schemas.openxmlformats.org/officeDocument/2006/relationships/hyperlink" Target="https://twitter.com/" TargetMode="External"/><Relationship Id="rId710" Type="http://schemas.openxmlformats.org/officeDocument/2006/relationships/hyperlink" Target="https://twitter.com/"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s://twitter.com/" TargetMode="External"/><Relationship Id="rId2181" Type="http://schemas.openxmlformats.org/officeDocument/2006/relationships/hyperlink" Target="https://twitter.com/" TargetMode="External"/><Relationship Id="rId153" Type="http://schemas.openxmlformats.org/officeDocument/2006/relationships/hyperlink" Target="https://twitter.com/i/web/status/1178562878061891584" TargetMode="External"/><Relationship Id="rId360" Type="http://schemas.openxmlformats.org/officeDocument/2006/relationships/hyperlink" Target="https://twitter.com/" TargetMode="External"/><Relationship Id="rId598" Type="http://schemas.openxmlformats.org/officeDocument/2006/relationships/hyperlink" Target="https://twitter.com/"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20" Type="http://schemas.openxmlformats.org/officeDocument/2006/relationships/hyperlink" Target="https://twitter.com/i/web/status/1178564454558191616" TargetMode="External"/><Relationship Id="rId458" Type="http://schemas.openxmlformats.org/officeDocument/2006/relationships/hyperlink" Target="https://twitter.com/"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99" Type="http://schemas.openxmlformats.org/officeDocument/2006/relationships/hyperlink" Target="https://twitter.com/i/web/status/1178561488870658048"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s://twitter.com/i/web/status/1178559615371374592" TargetMode="External"/><Relationship Id="rId175" Type="http://schemas.openxmlformats.org/officeDocument/2006/relationships/hyperlink" Target="https://twitter.com/hby34/status/1178423018894307333" TargetMode="External"/><Relationship Id="rId1801" Type="http://schemas.openxmlformats.org/officeDocument/2006/relationships/hyperlink" Target="https://twitter.com/" TargetMode="External"/><Relationship Id="rId382" Type="http://schemas.openxmlformats.org/officeDocument/2006/relationships/hyperlink" Target="https://twitter.com/" TargetMode="External"/><Relationship Id="rId687" Type="http://schemas.openxmlformats.org/officeDocument/2006/relationships/hyperlink" Target="https://twitter.com/"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242" Type="http://schemas.openxmlformats.org/officeDocument/2006/relationships/hyperlink" Target="https://twitter.com/i/web/status/1178561062792241152"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102" Type="http://schemas.openxmlformats.org/officeDocument/2006/relationships/hyperlink" Target="https://twitter.com/i/web/status/1178561500941676544" TargetMode="External"/><Relationship Id="rId547" Type="http://schemas.openxmlformats.org/officeDocument/2006/relationships/hyperlink" Target="https://twitter.com/"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90" Type="http://schemas.openxmlformats.org/officeDocument/2006/relationships/hyperlink" Target="https://twitter.com/i/web/status/1178561229738127360" TargetMode="External"/><Relationship Id="rId407" Type="http://schemas.openxmlformats.org/officeDocument/2006/relationships/hyperlink" Target="https://twitter.com/"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48" Type="http://schemas.openxmlformats.org/officeDocument/2006/relationships/hyperlink" Target="https://twitter.com/i/web/status/1178560125973549056"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197" Type="http://schemas.openxmlformats.org/officeDocument/2006/relationships/hyperlink" Target="https://twitter.com/kadirsutcu/status/1178554159504805888"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s://twitter.com/i/web/status/1178560183628374016" TargetMode="External"/><Relationship Id="rId471" Type="http://schemas.openxmlformats.org/officeDocument/2006/relationships/hyperlink" Target="https://twitter.com/" TargetMode="External"/><Relationship Id="rId2152" Type="http://schemas.openxmlformats.org/officeDocument/2006/relationships/hyperlink" Target="https://twitter.com/" TargetMode="External"/><Relationship Id="rId124" Type="http://schemas.openxmlformats.org/officeDocument/2006/relationships/hyperlink" Target="https://youtu.be/Wl9cgsH7RRM"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331" Type="http://schemas.openxmlformats.org/officeDocument/2006/relationships/hyperlink" Target="https://twitter.com/" TargetMode="External"/><Relationship Id="rId429" Type="http://schemas.openxmlformats.org/officeDocument/2006/relationships/hyperlink" Target="https://twitter.com/"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s://twitter.com/" TargetMode="External"/><Relationship Id="rId493" Type="http://schemas.openxmlformats.org/officeDocument/2006/relationships/hyperlink" Target="https://twitter.com/"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146" Type="http://schemas.openxmlformats.org/officeDocument/2006/relationships/hyperlink" Target="https://twitter.com/i/web/status/1178562416604598272" TargetMode="External"/><Relationship Id="rId353" Type="http://schemas.openxmlformats.org/officeDocument/2006/relationships/hyperlink" Target="https://twitter.com/" TargetMode="External"/><Relationship Id="rId560" Type="http://schemas.openxmlformats.org/officeDocument/2006/relationships/hyperlink" Target="https://twitter.com/"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13" Type="http://schemas.openxmlformats.org/officeDocument/2006/relationships/hyperlink" Target="https://twitter.com/i/web/status/1178564241994997760" TargetMode="External"/><Relationship Id="rId420" Type="http://schemas.openxmlformats.org/officeDocument/2006/relationships/hyperlink" Target="https://twitter.com/" TargetMode="External"/><Relationship Id="rId658" Type="http://schemas.openxmlformats.org/officeDocument/2006/relationships/hyperlink" Target="https://twitter.com/"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61" Type="http://schemas.openxmlformats.org/officeDocument/2006/relationships/hyperlink" Target="https://twitter.com/i/web/status/1178560684285665280"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www.sigortagundem.com/haber/daskin-hasar-odeyebilme-kapasitesi-20-milyar-tl/1439739" TargetMode="External"/><Relationship Id="rId2196" Type="http://schemas.openxmlformats.org/officeDocument/2006/relationships/hyperlink" Target="https://twitter.com/" TargetMode="External"/><Relationship Id="rId168" Type="http://schemas.openxmlformats.org/officeDocument/2006/relationships/hyperlink" Target="https://twitter.com/i/web/status/1178563335886909440"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 Type="http://schemas.openxmlformats.org/officeDocument/2006/relationships/hyperlink" Target="https://twitter.com/i/web/status/1178559030886899712" TargetMode="External"/><Relationship Id="rId235" Type="http://schemas.openxmlformats.org/officeDocument/2006/relationships/hyperlink" Target="https://twitter.com/i/web/status/1178560050039857152" TargetMode="External"/><Relationship Id="rId442" Type="http://schemas.openxmlformats.org/officeDocument/2006/relationships/hyperlink" Target="https://twitter.com/"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302" Type="http://schemas.openxmlformats.org/officeDocument/2006/relationships/hyperlink" Target="https://twitter.com/"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83" Type="http://schemas.openxmlformats.org/officeDocument/2006/relationships/hyperlink" Target="https://twitter.com/i/web/status/1178561111240654848" TargetMode="External"/><Relationship Id="rId607" Type="http://schemas.openxmlformats.org/officeDocument/2006/relationships/hyperlink" Target="https://twitter.com/"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s://p.dw.com/p/3QIVL?maca=tr-Twitter-sharing" TargetMode="External"/><Relationship Id="rId397" Type="http://schemas.openxmlformats.org/officeDocument/2006/relationships/hyperlink" Target="https://twitter.com/"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257" Type="http://schemas.openxmlformats.org/officeDocument/2006/relationships/hyperlink" Target="https://twitter.com/i/web/status/1178562669860790272" TargetMode="External"/><Relationship Id="rId464" Type="http://schemas.openxmlformats.org/officeDocument/2006/relationships/hyperlink" Target="https://twitter.com/"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s://twitter.com/i/web/status/1178561012531957760"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352" Type="http://schemas.openxmlformats.org/officeDocument/2006/relationships/hyperlink" Target="https://twitter.com/"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s://twitter.com/i/web/status/1178559762033717248"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181" Type="http://schemas.openxmlformats.org/officeDocument/2006/relationships/hyperlink" Target="https://twitter.com/i/web/status/1178563817107857408" TargetMode="External"/><Relationship Id="rId1905"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s://twitter.com/kucukkayaismail/status/1178529277156954114"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s://twitter.com/i/web/status/1178564151062519808" TargetMode="External"/><Relationship Id="rId413" Type="http://schemas.openxmlformats.org/officeDocument/2006/relationships/hyperlink" Target="https://twitter.com/"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s://twitter.com/i/web/status/1178560432581292032"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s://twitter.com/i/web/status/1178562290007908358" TargetMode="External"/><Relationship Id="rId2396" Type="http://schemas.openxmlformats.org/officeDocument/2006/relationships/hyperlink" Target="https://twitter.com/" TargetMode="External"/><Relationship Id="rId130" Type="http://schemas.openxmlformats.org/officeDocument/2006/relationships/hyperlink" Target="https://twitter.com/i/web/status/1178560596494692352"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28" Type="http://schemas.openxmlformats.org/officeDocument/2006/relationships/hyperlink" Target="http://bit.ly/2ouopUr" TargetMode="External"/><Relationship Id="rId435" Type="http://schemas.openxmlformats.org/officeDocument/2006/relationships/hyperlink" Target="https://twitter.com/"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s://twitter.com/"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76" Type="http://schemas.openxmlformats.org/officeDocument/2006/relationships/hyperlink" Target="https://twitter.com/i/web/status/1178561026461257728"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s://twitter.com/" TargetMode="External"/><Relationship Id="rId1809" Type="http://schemas.openxmlformats.org/officeDocument/2006/relationships/hyperlink" Target="https://twitter.com/" TargetMode="External"/><Relationship Id="rId597" Type="http://schemas.openxmlformats.org/officeDocument/2006/relationships/hyperlink" Target="https://twitter.com/"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152" Type="http://schemas.openxmlformats.org/officeDocument/2006/relationships/hyperlink" Target="https://twitter.com/i/web/status/1178559683080138752" TargetMode="External"/><Relationship Id="rId457" Type="http://schemas.openxmlformats.org/officeDocument/2006/relationships/hyperlink" Target="https://twitter.com/"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s://twitter.com/" TargetMode="External"/><Relationship Id="rId524" Type="http://schemas.openxmlformats.org/officeDocument/2006/relationships/hyperlink" Target="https://twitter.com/"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98" Type="http://schemas.openxmlformats.org/officeDocument/2006/relationships/hyperlink" Target="https://twitter.com/i/web/status/1178561488870658048"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s://twitter.com/i/web/status/1178559557708201985" TargetMode="External"/><Relationship Id="rId1800" Type="http://schemas.openxmlformats.org/officeDocument/2006/relationships/hyperlink" Target="https://twitter.com/" TargetMode="External"/><Relationship Id="rId174" Type="http://schemas.openxmlformats.org/officeDocument/2006/relationships/hyperlink" Target="http://www.ivedihaber.com/baskan-arisoy-deprem-gercegini-hic-unutmadik-6629.html" TargetMode="External"/><Relationship Id="rId381" Type="http://schemas.openxmlformats.org/officeDocument/2006/relationships/hyperlink" Target="https://twitter.com/" TargetMode="External"/><Relationship Id="rId2062" Type="http://schemas.openxmlformats.org/officeDocument/2006/relationships/hyperlink" Target="https://twitter.com/" TargetMode="External"/><Relationship Id="rId241" Type="http://schemas.openxmlformats.org/officeDocument/2006/relationships/hyperlink" Target="https://twitter.com/i/web/status/1178560858588364800" TargetMode="External"/><Relationship Id="rId479" Type="http://schemas.openxmlformats.org/officeDocument/2006/relationships/hyperlink" Target="https://twitter.com/"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339" Type="http://schemas.openxmlformats.org/officeDocument/2006/relationships/hyperlink" Target="https://twitter.com/"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101" Type="http://schemas.openxmlformats.org/officeDocument/2006/relationships/hyperlink" Target="https://twitter.com/i/web/status/1178561488870658048" TargetMode="External"/><Relationship Id="rId406" Type="http://schemas.openxmlformats.org/officeDocument/2006/relationships/hyperlink" Target="https://twitter.com/"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613"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47" Type="http://schemas.openxmlformats.org/officeDocument/2006/relationships/hyperlink" Target="https://twitter.com/i/web/status/1178560123276578816"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gaziantepsonnokta.com/haber/baskan-arisoy-deprem-gercegini-hic-unutmadik"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s://twitter.com/i/web/status/1178559796624199680" TargetMode="External"/><Relationship Id="rId470" Type="http://schemas.openxmlformats.org/officeDocument/2006/relationships/hyperlink" Target="https://twitter.com/"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123" Type="http://schemas.openxmlformats.org/officeDocument/2006/relationships/hyperlink" Target="https://twitter.com/i/web/status/1178562101629063168"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428" Type="http://schemas.openxmlformats.org/officeDocument/2006/relationships/hyperlink" Target="https://twitter.com/"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69" Type="http://schemas.openxmlformats.org/officeDocument/2006/relationships/hyperlink" Target="https://twitter.com/i/web/status/1178559521515552768"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s://twitter.com/" TargetMode="External"/><Relationship Id="rId1911" Type="http://schemas.openxmlformats.org/officeDocument/2006/relationships/hyperlink" Target="https://twitter.com/" TargetMode="External"/><Relationship Id="rId492" Type="http://schemas.openxmlformats.org/officeDocument/2006/relationships/hyperlink" Target="https://twitter.com/"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145" Type="http://schemas.openxmlformats.org/officeDocument/2006/relationships/hyperlink" Target="https://twitter.com/i/web/status/1178562708913950720" TargetMode="External"/><Relationship Id="rId352" Type="http://schemas.openxmlformats.org/officeDocument/2006/relationships/hyperlink" Target="https://twitter.com/"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s://twitter.com/kadirsutcu/status/1178554159504805888"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517" Type="http://schemas.openxmlformats.org/officeDocument/2006/relationships/hyperlink" Target="https://twitter.com/"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60" Type="http://schemas.openxmlformats.org/officeDocument/2006/relationships/hyperlink" Target="https://twitter.com/i/web/status/1178560560025280513"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dlvr.it/RF9J11" TargetMode="External"/><Relationship Id="rId2195" Type="http://schemas.openxmlformats.org/officeDocument/2006/relationships/hyperlink" Target="https://twitter.com/" TargetMode="External"/><Relationship Id="rId167" Type="http://schemas.openxmlformats.org/officeDocument/2006/relationships/hyperlink" Target="https://twitter.com/hera733/status/1178473200956641280"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234" Type="http://schemas.openxmlformats.org/officeDocument/2006/relationships/hyperlink" Target="https://alevihaber.ch/turkcell-turk-telekom-ve-vodafonedan-ortak-deprem-karari/"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 Type="http://schemas.openxmlformats.org/officeDocument/2006/relationships/hyperlink" Target="https://twitter.com/seismo_steve/status/1178365073762525184" TargetMode="External"/><Relationship Id="rId441" Type="http://schemas.openxmlformats.org/officeDocument/2006/relationships/hyperlink" Target="https://twitter.com/"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301" Type="http://schemas.openxmlformats.org/officeDocument/2006/relationships/hyperlink" Target="https://twitter.com/"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82" Type="http://schemas.openxmlformats.org/officeDocument/2006/relationships/hyperlink" Target="https://twitter.com/i/web/status/1178561106106814464"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189" Type="http://schemas.openxmlformats.org/officeDocument/2006/relationships/hyperlink" Target="https://twitter.com/i/web/status/1178563967582638080" TargetMode="External"/><Relationship Id="rId396" Type="http://schemas.openxmlformats.org/officeDocument/2006/relationships/hyperlink" Target="https://twitter.com/"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256" Type="http://schemas.openxmlformats.org/officeDocument/2006/relationships/hyperlink" Target="https://twitter.com/i/web/status/1178562940699598848" TargetMode="External"/><Relationship Id="rId463" Type="http://schemas.openxmlformats.org/officeDocument/2006/relationships/hyperlink" Target="https://twitter.com/"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116" Type="http://schemas.openxmlformats.org/officeDocument/2006/relationships/hyperlink" Target="https://twitter.com/yenisafakyazari/status/1178561406284771329"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s://twitter.com/i/web/status/1178559096812982272" TargetMode="External"/><Relationship Id="rId2099" Type="http://schemas.openxmlformats.org/officeDocument/2006/relationships/hyperlink" Target="https://twitter.com/" TargetMode="External"/><Relationship Id="rId180" Type="http://schemas.openxmlformats.org/officeDocument/2006/relationships/hyperlink" Target="https://www.gercekgundem.com/siyaset/122652/mhp-deprem-konusunda-hukumeti-destekliyoruz" TargetMode="External"/><Relationship Id="rId278" Type="http://schemas.openxmlformats.org/officeDocument/2006/relationships/hyperlink" Target="https://twitter.com/" TargetMode="External"/><Relationship Id="rId1904" Type="http://schemas.openxmlformats.org/officeDocument/2006/relationships/hyperlink" Target="https://twitter.com/" TargetMode="External"/><Relationship Id="rId485" Type="http://schemas.openxmlformats.org/officeDocument/2006/relationships/hyperlink" Target="https://twitter.com/"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s://youtu.be/TUgIL9jrb34" TargetMode="External"/><Relationship Id="rId345" Type="http://schemas.openxmlformats.org/officeDocument/2006/relationships/hyperlink" Target="https://twitter.com/" TargetMode="External"/><Relationship Id="rId552" Type="http://schemas.openxmlformats.org/officeDocument/2006/relationships/hyperlink" Target="https://twitter.com/"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05" Type="http://schemas.openxmlformats.org/officeDocument/2006/relationships/hyperlink" Target="https://twitter.com/i/web/status/1178562806838386688" TargetMode="External"/><Relationship Id="rId412" Type="http://schemas.openxmlformats.org/officeDocument/2006/relationships/hyperlink" Target="https://twitter.com/"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53" Type="http://schemas.openxmlformats.org/officeDocument/2006/relationships/hyperlink" Target="https://twitter.com/i/web/status/1178560424700239873"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67" Type="http://schemas.openxmlformats.org/officeDocument/2006/relationships/hyperlink" Target="https://twitter.com/" TargetMode="External"/><Relationship Id="rId574" Type="http://schemas.openxmlformats.org/officeDocument/2006/relationships/hyperlink" Target="https://twitter.com/"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s://twitter.com/i/web/status/1178564540356800512"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434" Type="http://schemas.openxmlformats.org/officeDocument/2006/relationships/hyperlink" Target="https://twitter.com/"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s://twitter.com/"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75" Type="http://schemas.openxmlformats.org/officeDocument/2006/relationships/hyperlink" Target="https://twitter.com/i/web/status/1178561015165935616"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s://twitter.com/" TargetMode="External"/><Relationship Id="rId1808" Type="http://schemas.openxmlformats.org/officeDocument/2006/relationships/hyperlink" Target="https://twitter.com/" TargetMode="External"/><Relationship Id="rId151" Type="http://schemas.openxmlformats.org/officeDocument/2006/relationships/hyperlink" Target="https://twitter.com/i/web/status/1178562878061891584" TargetMode="External"/><Relationship Id="rId389" Type="http://schemas.openxmlformats.org/officeDocument/2006/relationships/hyperlink" Target="https://twitter.com/" TargetMode="External"/><Relationship Id="rId596" Type="http://schemas.openxmlformats.org/officeDocument/2006/relationships/hyperlink" Target="https://twitter.com/"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49" Type="http://schemas.openxmlformats.org/officeDocument/2006/relationships/hyperlink" Target="https://twitter.com/i/web/status/1178560320681496576" TargetMode="External"/><Relationship Id="rId456" Type="http://schemas.openxmlformats.org/officeDocument/2006/relationships/hyperlink" Target="https://twitter.com/"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109" Type="http://schemas.openxmlformats.org/officeDocument/2006/relationships/hyperlink" Target="https://twitter.com/i/web/status/1178561538023661568"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97" Type="http://schemas.openxmlformats.org/officeDocument/2006/relationships/hyperlink" Target="https://twitter.com/i/web/status/1178561461347590144"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s://twitter.com/hby34/status/1178423018894307333" TargetMode="External"/><Relationship Id="rId2299" Type="http://schemas.openxmlformats.org/officeDocument/2006/relationships/hyperlink" Target="https://twitter.com/" TargetMode="External"/><Relationship Id="rId173" Type="http://schemas.openxmlformats.org/officeDocument/2006/relationships/hyperlink" Target="https://twitter.com/i/web/status/1178563367495258112" TargetMode="External"/><Relationship Id="rId380" Type="http://schemas.openxmlformats.org/officeDocument/2006/relationships/hyperlink" Target="https://twitter.com/" TargetMode="External"/><Relationship Id="rId2061" Type="http://schemas.openxmlformats.org/officeDocument/2006/relationships/hyperlink" Target="https://twitter.com/" TargetMode="External"/><Relationship Id="rId240" Type="http://schemas.openxmlformats.org/officeDocument/2006/relationships/hyperlink" Target="https://twitter.com/i/web/status/1178560858588364800" TargetMode="External"/><Relationship Id="rId478" Type="http://schemas.openxmlformats.org/officeDocument/2006/relationships/hyperlink" Target="https://twitter.com/"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100" Type="http://schemas.openxmlformats.org/officeDocument/2006/relationships/hyperlink" Target="https://twitter.com/i/web/status/1178561488870658048" TargetMode="External"/><Relationship Id="rId338" Type="http://schemas.openxmlformats.org/officeDocument/2006/relationships/hyperlink" Target="https://twitter.com/" TargetMode="External"/><Relationship Id="rId545" Type="http://schemas.openxmlformats.org/officeDocument/2006/relationships/hyperlink" Target="https://twitter.com/"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405" Type="http://schemas.openxmlformats.org/officeDocument/2006/relationships/hyperlink" Target="https://twitter.com/"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46" Type="http://schemas.openxmlformats.org/officeDocument/2006/relationships/hyperlink" Target="https://twitter.com/i/web/status/1178560123276578816"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s://twitter.com/i/web/status/1178564067558137857"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62" Type="http://schemas.openxmlformats.org/officeDocument/2006/relationships/hyperlink" Target="https://twitter.com/i/web/status/1178559637274185731" TargetMode="External"/><Relationship Id="rId567" Type="http://schemas.openxmlformats.org/officeDocument/2006/relationships/hyperlink" Target="https://twitter.com/"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s://maps.google.com/maps?q=38.3918,40.8233&amp;ll=38.3918,40.8233&amp;z=8"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427" Type="http://schemas.openxmlformats.org/officeDocument/2006/relationships/hyperlink" Target="https://twitter.com/"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68" Type="http://schemas.openxmlformats.org/officeDocument/2006/relationships/hyperlink" Target="https://twitter.com/i/web/status/1178560882856648706"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2172" Type="http://schemas.openxmlformats.org/officeDocument/2006/relationships/hyperlink" Target="https://twitter.com/" TargetMode="External"/><Relationship Id="rId144" Type="http://schemas.openxmlformats.org/officeDocument/2006/relationships/hyperlink" Target="http://bit.ly/2mRt6an"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351" Type="http://schemas.openxmlformats.org/officeDocument/2006/relationships/hyperlink" Target="https://twitter.com/" TargetMode="External"/><Relationship Id="rId449" Type="http://schemas.openxmlformats.org/officeDocument/2006/relationships/hyperlink" Target="https://twitter.com/"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11" Type="http://schemas.openxmlformats.org/officeDocument/2006/relationships/hyperlink" Target="https://twitter.com/i/web/status/1178564237007953921" TargetMode="External"/><Relationship Id="rId309" Type="http://schemas.openxmlformats.org/officeDocument/2006/relationships/hyperlink" Target="https://twitter.com/" TargetMode="External"/><Relationship Id="rId516" Type="http://schemas.openxmlformats.org/officeDocument/2006/relationships/hyperlink" Target="https://twitter.com/"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s://twitter.com/i/web/status/1178559459641249792" TargetMode="External"/><Relationship Id="rId2194" Type="http://schemas.openxmlformats.org/officeDocument/2006/relationships/hyperlink" Target="https://twitter.com/" TargetMode="External"/><Relationship Id="rId166" Type="http://schemas.openxmlformats.org/officeDocument/2006/relationships/hyperlink" Target="http://bit.ly/2mRt6an" TargetMode="External"/><Relationship Id="rId373" Type="http://schemas.openxmlformats.org/officeDocument/2006/relationships/hyperlink" Target="https://twitter.com/" TargetMode="External"/><Relationship Id="rId580" Type="http://schemas.openxmlformats.org/officeDocument/2006/relationships/hyperlink" Target="https://twitter.com/"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1" Type="http://schemas.openxmlformats.org/officeDocument/2006/relationships/hyperlink" Target="https://twitter.com/i/web/status/1178559013648310272" TargetMode="External"/><Relationship Id="rId233" Type="http://schemas.openxmlformats.org/officeDocument/2006/relationships/hyperlink" Target="https://twitter.com/i/web/status/1178564717482303488" TargetMode="External"/><Relationship Id="rId440" Type="http://schemas.openxmlformats.org/officeDocument/2006/relationships/hyperlink" Target="https://twitter.com/"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300" Type="http://schemas.openxmlformats.org/officeDocument/2006/relationships/hyperlink" Target="https://twitter.com/" TargetMode="External"/><Relationship Id="rId538" Type="http://schemas.openxmlformats.org/officeDocument/2006/relationships/hyperlink" Target="https://twitter.com/"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81" Type="http://schemas.openxmlformats.org/officeDocument/2006/relationships/hyperlink" Target="https://twitter.com/i/web/status/1178560930604572673"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39" Type="http://schemas.openxmlformats.org/officeDocument/2006/relationships/hyperlink" Target="https://twitter.com/PSG_inside/status/1178352990350188544"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s://twitter.com/i/web/status/1178561403935965184" TargetMode="External"/><Relationship Id="rId395" Type="http://schemas.openxmlformats.org/officeDocument/2006/relationships/hyperlink" Target="https://twitter.com/"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5" Type="http://schemas.openxmlformats.org/officeDocument/2006/relationships/hyperlink" Target="https://twitter.com/i/web/status/1178564226530627584" TargetMode="External"/><Relationship Id="rId462" Type="http://schemas.openxmlformats.org/officeDocument/2006/relationships/hyperlink" Target="https://twitter.com/"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115" Type="http://schemas.openxmlformats.org/officeDocument/2006/relationships/hyperlink" Target="https://twitter.com/i/web/status/1178561754793697280" TargetMode="External"/><Relationship Id="rId322" Type="http://schemas.openxmlformats.org/officeDocument/2006/relationships/hyperlink" Target="https://twitter.com/"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bit.ly/2nLdyVF"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277" Type="http://schemas.openxmlformats.org/officeDocument/2006/relationships/hyperlink" Target="https://twitter.com/" TargetMode="External"/><Relationship Id="rId484" Type="http://schemas.openxmlformats.org/officeDocument/2006/relationships/hyperlink" Target="https://twitter.com/" TargetMode="External"/><Relationship Id="rId2165" Type="http://schemas.openxmlformats.org/officeDocument/2006/relationships/hyperlink" Target="https://twitter.com/" TargetMode="External"/><Relationship Id="rId137" Type="http://schemas.openxmlformats.org/officeDocument/2006/relationships/hyperlink" Target="https://twitter.com/i/web/status/1178562362263117826" TargetMode="External"/><Relationship Id="rId344" Type="http://schemas.openxmlformats.org/officeDocument/2006/relationships/hyperlink" Target="https://twitter.com/"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551" Type="http://schemas.openxmlformats.org/officeDocument/2006/relationships/hyperlink" Target="https://twitter.com/"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twitter.com/i/web/status/1178564113401876480" TargetMode="External"/><Relationship Id="rId411" Type="http://schemas.openxmlformats.org/officeDocument/2006/relationships/hyperlink" Target="https://twitter.com/" TargetMode="External"/><Relationship Id="rId509" Type="http://schemas.openxmlformats.org/officeDocument/2006/relationships/hyperlink" Target="https://twitter.com/"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52" Type="http://schemas.openxmlformats.org/officeDocument/2006/relationships/hyperlink" Target="https://twitter.com/i/web/status/1178560390755737600"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s://twitter.com/"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s://mobile.twitter.com/_a_akbay_/status/1177597715435479041"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26" Type="http://schemas.openxmlformats.org/officeDocument/2006/relationships/hyperlink" Target="https://twitter.com/i/web/status/1178564528340164609" TargetMode="External"/><Relationship Id="rId433" Type="http://schemas.openxmlformats.org/officeDocument/2006/relationships/hyperlink" Target="https://twitter.com/"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74" Type="http://schemas.openxmlformats.org/officeDocument/2006/relationships/hyperlink" Target="https://www.gazetepatika10.com/silivri-hapishanesinde-deprem-gunu-kapilar-adalet-bakaninin-izni-yok-bahanesi-ile-acilmamis-46780.html" TargetMode="External"/><Relationship Id="rId500" Type="http://schemas.openxmlformats.org/officeDocument/2006/relationships/hyperlink" Target="https://twitter.com/"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s://twitter.com/" TargetMode="External"/><Relationship Id="rId388" Type="http://schemas.openxmlformats.org/officeDocument/2006/relationships/hyperlink" Target="https://twitter.com/" TargetMode="External"/><Relationship Id="rId2069" Type="http://schemas.openxmlformats.org/officeDocument/2006/relationships/hyperlink" Target="https://twitter.com/" TargetMode="External"/><Relationship Id="rId150" Type="http://schemas.openxmlformats.org/officeDocument/2006/relationships/hyperlink" Target="https://twitter.com/i/web/status/1178559761027080192" TargetMode="External"/><Relationship Id="rId595" Type="http://schemas.openxmlformats.org/officeDocument/2006/relationships/hyperlink" Target="https://twitter.com/"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48" Type="http://schemas.openxmlformats.org/officeDocument/2006/relationships/hyperlink" Target="https://twitter.com/i/web/status/1178559277016985601" TargetMode="External"/><Relationship Id="rId455" Type="http://schemas.openxmlformats.org/officeDocument/2006/relationships/hyperlink" Target="https://twitter.com/"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108" Type="http://schemas.openxmlformats.org/officeDocument/2006/relationships/hyperlink" Target="https://twitter.com/i/web/status/1178559369128136704"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96" Type="http://schemas.openxmlformats.org/officeDocument/2006/relationships/hyperlink" Target="https://twitter.com/i/web/status/1178561432474009601"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s://twitter.com/i/web/status/1178559537072283649"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172" Type="http://schemas.openxmlformats.org/officeDocument/2006/relationships/hyperlink" Target="https://twitter.com/i/web/status/1178563569945890816" TargetMode="External"/><Relationship Id="rId477" Type="http://schemas.openxmlformats.org/officeDocument/2006/relationships/hyperlink" Target="https://twitter.com/"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37" Type="http://schemas.openxmlformats.org/officeDocument/2006/relationships/hyperlink" Target="https://twitter.com/"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s://twitter.com/"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45" Type="http://schemas.openxmlformats.org/officeDocument/2006/relationships/hyperlink" Target="http://sol.org.tr/turkiye/deprem-boyle-bekleniyor-burasi-bir-kyk-yurdu-271392"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ow.ly/1EnK30pDj34"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s://twitter.com/i/web/status/1178562976208568320" TargetMode="External"/><Relationship Id="rId499" Type="http://schemas.openxmlformats.org/officeDocument/2006/relationships/hyperlink" Target="https://twitter.com/" TargetMode="External"/><Relationship Id="rId2387" Type="http://schemas.openxmlformats.org/officeDocument/2006/relationships/hyperlink" Target="https://twitter.com/" TargetMode="External"/><Relationship Id="rId359" Type="http://schemas.openxmlformats.org/officeDocument/2006/relationships/hyperlink" Target="https://twitter.com/"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121" Type="http://schemas.openxmlformats.org/officeDocument/2006/relationships/hyperlink" Target="https://twitter.com/i/web/status/1178561170673942528" TargetMode="External"/><Relationship Id="rId219" Type="http://schemas.openxmlformats.org/officeDocument/2006/relationships/hyperlink" Target="http://aktifhaber.com/yasam/cadir-duduk-el-feneri-ve-battaniye-satislarina-deprem-etkisi-h138238.html" TargetMode="External"/><Relationship Id="rId426" Type="http://schemas.openxmlformats.org/officeDocument/2006/relationships/hyperlink" Target="https://twitter.com/"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67" Type="http://schemas.openxmlformats.org/officeDocument/2006/relationships/hyperlink" Target="https://www.tarafsizhaberajansi.com/2019/09/28/17-agustos-depreminden-sonra-deprem-vergisi-adi-altinda-toplanan-66-milyar-lira-nereye-harcandi/"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s://twitter.com/" TargetMode="External"/><Relationship Id="rId490" Type="http://schemas.openxmlformats.org/officeDocument/2006/relationships/hyperlink" Target="https://twitter.com/" TargetMode="External"/><Relationship Id="rId2171" Type="http://schemas.openxmlformats.org/officeDocument/2006/relationships/hyperlink" Target="https://twitter.com/" TargetMode="External"/><Relationship Id="rId143" Type="http://schemas.openxmlformats.org/officeDocument/2006/relationships/hyperlink" Target="https://twitter.com/i/web/status/1178559719390289921" TargetMode="External"/><Relationship Id="rId350" Type="http://schemas.openxmlformats.org/officeDocument/2006/relationships/hyperlink" Target="https://twitter.com/"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9" Type="http://schemas.openxmlformats.org/officeDocument/2006/relationships/hyperlink" Target="https://p.dw.com/p/3QIVL?maca=tr-Twitter-sharing" TargetMode="External"/><Relationship Id="rId210" Type="http://schemas.openxmlformats.org/officeDocument/2006/relationships/hyperlink" Target="https://twitter.com/i/web/status/1178562549949849600" TargetMode="External"/><Relationship Id="rId448" Type="http://schemas.openxmlformats.org/officeDocument/2006/relationships/hyperlink" Target="https://twitter.com/"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89" Type="http://schemas.openxmlformats.org/officeDocument/2006/relationships/hyperlink" Target="https://twitter.com/i/web/status/1178559457795727360"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s://www.forcething.com/deprem-sonrasi-iki-kisiden-biri-gsm-operatorunu-degistirme-karari-aldi/6731/" TargetMode="External"/><Relationship Id="rId1931"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s://twitter.com/i/web/status/1178563196954824704" TargetMode="External"/><Relationship Id="rId372" Type="http://schemas.openxmlformats.org/officeDocument/2006/relationships/hyperlink" Target="https://twitter.com/" TargetMode="External"/><Relationship Id="rId677" Type="http://schemas.openxmlformats.org/officeDocument/2006/relationships/hyperlink" Target="https://twitter.com/"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232" Type="http://schemas.openxmlformats.org/officeDocument/2006/relationships/hyperlink" Target="https://twitter.com/i/web/status/1178564639371739136"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80" Type="http://schemas.openxmlformats.org/officeDocument/2006/relationships/hyperlink" Target="https://twitter.com/i/web/status/1178560311558905858"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s://twitter.com/i/web/status/1178559975876108288"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187" Type="http://schemas.openxmlformats.org/officeDocument/2006/relationships/hyperlink" Target="https://twitter.com/i/web/status/1178563918542888963" TargetMode="External"/><Relationship Id="rId394" Type="http://schemas.openxmlformats.org/officeDocument/2006/relationships/hyperlink" Target="https://twitter.com/"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254" Type="http://schemas.openxmlformats.org/officeDocument/2006/relationships/hyperlink" Target="https://twitter.com/i/web/status/1178563028951982080"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114" Type="http://schemas.openxmlformats.org/officeDocument/2006/relationships/hyperlink" Target="https://twitter.com/i/web/status/1178561752205647873" TargetMode="External"/><Relationship Id="rId461" Type="http://schemas.openxmlformats.org/officeDocument/2006/relationships/hyperlink" Target="https://twitter.com/"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s://twitter.com/" TargetMode="External"/><Relationship Id="rId419" Type="http://schemas.openxmlformats.org/officeDocument/2006/relationships/hyperlink" Target="https://twitter.com/"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s://twitter.com/i/web/status/1178564819814932480" TargetMode="External"/><Relationship Id="rId483" Type="http://schemas.openxmlformats.org/officeDocument/2006/relationships/hyperlink" Target="https://twitter.com/"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136" Type="http://schemas.openxmlformats.org/officeDocument/2006/relationships/hyperlink" Target="https://twitter.com/i/web/status/1178562347343986689"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03" Type="http://schemas.openxmlformats.org/officeDocument/2006/relationships/hyperlink" Target="https://twitter.com/i/web/status/1178564113401876480"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410" Type="http://schemas.openxmlformats.org/officeDocument/2006/relationships/hyperlink" Target="https://twitter.com/" TargetMode="External"/><Relationship Id="rId508" Type="http://schemas.openxmlformats.org/officeDocument/2006/relationships/hyperlink" Target="https://twitter.com/"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51" Type="http://schemas.openxmlformats.org/officeDocument/2006/relationships/hyperlink" Target="https://twitter.com/i/web/status/1178560381364686848"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98" Type="http://schemas.openxmlformats.org/officeDocument/2006/relationships/hyperlink" Target="https://twitter.com/" TargetMode="External"/><Relationship Id="rId158" Type="http://schemas.openxmlformats.org/officeDocument/2006/relationships/hyperlink" Target="https://maps.google.com/maps?q=35.165,27.777&amp;ll=35.165,27.777&amp;z=8"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s://twitter.com/i/web/status/1178559992036806657" TargetMode="External"/><Relationship Id="rId432" Type="http://schemas.openxmlformats.org/officeDocument/2006/relationships/hyperlink" Target="https://twitter.com/"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73" Type="http://schemas.openxmlformats.org/officeDocument/2006/relationships/hyperlink" Target="https://twitter.com/i/web/status/1178560975974391808"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s://twitter.com/" TargetMode="External"/><Relationship Id="rId594" Type="http://schemas.openxmlformats.org/officeDocument/2006/relationships/hyperlink" Target="https://twitter.com/"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247" Type="http://schemas.openxmlformats.org/officeDocument/2006/relationships/hyperlink" Target="https://twitter.com/i/web/status/1178564130862698496"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107" Type="http://schemas.openxmlformats.org/officeDocument/2006/relationships/hyperlink" Target="https://twitter.com/i/web/status/1178559369128136704" TargetMode="External"/><Relationship Id="rId454" Type="http://schemas.openxmlformats.org/officeDocument/2006/relationships/hyperlink" Target="https://twitter.com/"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314" Type="http://schemas.openxmlformats.org/officeDocument/2006/relationships/hyperlink" Target="https://twitter.com/" TargetMode="External"/><Relationship Id="rId521" Type="http://schemas.openxmlformats.org/officeDocument/2006/relationships/hyperlink" Target="https://twitter.com/"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95" Type="http://schemas.openxmlformats.org/officeDocument/2006/relationships/hyperlink" Target="https://halktv.com.tr/gundem/diyarbakirda-korkutan-deprem-405680h"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s://twitter.com/i/web/status/1178559537072283649" TargetMode="External"/><Relationship Id="rId1828" Type="http://schemas.openxmlformats.org/officeDocument/2006/relationships/hyperlink" Target="https://twitter.com/" TargetMode="External"/><Relationship Id="rId171" Type="http://schemas.openxmlformats.org/officeDocument/2006/relationships/hyperlink" Target="https://www.haberler.com/prof-mikdat-kadioglu-deprem-seferberligi-12472162-haberi/" TargetMode="External"/><Relationship Id="rId2297" Type="http://schemas.openxmlformats.org/officeDocument/2006/relationships/hyperlink" Target="https://twitter.com/" TargetMode="External"/><Relationship Id="rId269" Type="http://schemas.openxmlformats.org/officeDocument/2006/relationships/hyperlink" Target="https://twitter.com/i/web/status/1178562087917891585" TargetMode="External"/><Relationship Id="rId476" Type="http://schemas.openxmlformats.org/officeDocument/2006/relationships/hyperlink" Target="https://twitter.com/"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129" Type="http://schemas.openxmlformats.org/officeDocument/2006/relationships/hyperlink" Target="https://twitter.com/i/web/status/1178560596494692352" TargetMode="External"/><Relationship Id="rId336" Type="http://schemas.openxmlformats.org/officeDocument/2006/relationships/hyperlink" Target="https://twitter.com/" TargetMode="External"/><Relationship Id="rId543" Type="http://schemas.openxmlformats.org/officeDocument/2006/relationships/hyperlink" Target="https://twitter.com/"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403" Type="http://schemas.openxmlformats.org/officeDocument/2006/relationships/hyperlink" Target="https://twitter.com/"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610"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44" Type="http://schemas.openxmlformats.org/officeDocument/2006/relationships/hyperlink" Target="https://twitter.com/SLuleci/status/1178543975587819520"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193" Type="http://schemas.openxmlformats.org/officeDocument/2006/relationships/hyperlink" Target="https://twitter.com/i/web/status/1178564052487983104" TargetMode="External"/><Relationship Id="rId498" Type="http://schemas.openxmlformats.org/officeDocument/2006/relationships/hyperlink" Target="https://twitter.com/"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s://twitter.com/i/web/status/1178562339123138560" TargetMode="External"/><Relationship Id="rId2386" Type="http://schemas.openxmlformats.org/officeDocument/2006/relationships/hyperlink" Target="https://twitter.com/" TargetMode="External"/><Relationship Id="rId120" Type="http://schemas.openxmlformats.org/officeDocument/2006/relationships/hyperlink" Target="https://twitter.com/i/web/status/1178562027473821696"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18" Type="http://schemas.openxmlformats.org/officeDocument/2006/relationships/hyperlink" Target="https://emlakkulisi.com/deprem-72-olursa-hangi-semti-neler-bekliyor/34045" TargetMode="External"/><Relationship Id="rId425" Type="http://schemas.openxmlformats.org/officeDocument/2006/relationships/hyperlink" Target="https://twitter.com/"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66" Type="http://schemas.openxmlformats.org/officeDocument/2006/relationships/hyperlink" Target="https://twitter.com/i/web/status/1178560844600348672"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s://twitter.com/" TargetMode="External"/><Relationship Id="rId587" Type="http://schemas.openxmlformats.org/officeDocument/2006/relationships/hyperlink" Target="https://twitter.com/"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8" Type="http://schemas.openxmlformats.org/officeDocument/2006/relationships/hyperlink" Target="https://twitter.com/i/web/status/1178559288870092800" TargetMode="External"/><Relationship Id="rId142" Type="http://schemas.openxmlformats.org/officeDocument/2006/relationships/hyperlink" Target="https://twitter.com/i/web/status/1178562482618732545" TargetMode="External"/><Relationship Id="rId447" Type="http://schemas.openxmlformats.org/officeDocument/2006/relationships/hyperlink" Target="https://twitter.com/"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s://twitter.com/" TargetMode="External"/><Relationship Id="rId514" Type="http://schemas.openxmlformats.org/officeDocument/2006/relationships/hyperlink" Target="https://twitter.com/"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88" Type="http://schemas.openxmlformats.org/officeDocument/2006/relationships/hyperlink" Target="https://twitter.com/bryan27926/status/1178343204728528899"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s://twitter.com/i/web/status/1178559408290308096" TargetMode="External"/><Relationship Id="rId2192" Type="http://schemas.openxmlformats.org/officeDocument/2006/relationships/hyperlink" Target="https://twitter.com/" TargetMode="External"/><Relationship Id="rId164" Type="http://schemas.openxmlformats.org/officeDocument/2006/relationships/hyperlink" Target="https://twitter.com/i/web/status/1178563186234155008" TargetMode="External"/><Relationship Id="rId371" Type="http://schemas.openxmlformats.org/officeDocument/2006/relationships/hyperlink" Target="https://twitter.com/"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s://twitter.com/"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231" Type="http://schemas.openxmlformats.org/officeDocument/2006/relationships/hyperlink" Target="https://twitter.com/i/web/status/1178564639371739136" TargetMode="External"/><Relationship Id="rId329" Type="http://schemas.openxmlformats.org/officeDocument/2006/relationships/hyperlink" Target="https://twitter.com/" TargetMode="External"/><Relationship Id="rId536" Type="http://schemas.openxmlformats.org/officeDocument/2006/relationships/hyperlink" Target="https://twitter.com/"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603"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s://twitter.com/i/web/status/1178559962861232133"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186" Type="http://schemas.openxmlformats.org/officeDocument/2006/relationships/hyperlink" Target="https://twitter.com/i/web/status/1178563893855170560" TargetMode="External"/><Relationship Id="rId393" Type="http://schemas.openxmlformats.org/officeDocument/2006/relationships/hyperlink" Target="https://twitter.com/"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253" Type="http://schemas.openxmlformats.org/officeDocument/2006/relationships/hyperlink" Target="https://twitter.com/i/web/status/1178563028951982080" TargetMode="External"/><Relationship Id="rId460" Type="http://schemas.openxmlformats.org/officeDocument/2006/relationships/hyperlink" Target="https://twitter.com/"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113" Type="http://schemas.openxmlformats.org/officeDocument/2006/relationships/hyperlink" Target="https://www.emlakdergisi.net/baskan-arisoy-deprem-gercegini-hic-unutmadik.html"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59" Type="http://schemas.openxmlformats.org/officeDocument/2006/relationships/hyperlink" Target="https://twitter.com/izmirbld/status/1177511832585564160"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s://twitter.com/i/web/status/1178563960376836101" TargetMode="External"/><Relationship Id="rId482" Type="http://schemas.openxmlformats.org/officeDocument/2006/relationships/hyperlink" Target="https://twitter.com/"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135" Type="http://schemas.openxmlformats.org/officeDocument/2006/relationships/hyperlink" Target="https://twitter.com/i/web/status/1178562296144109568" TargetMode="External"/><Relationship Id="rId342" Type="http://schemas.openxmlformats.org/officeDocument/2006/relationships/hyperlink" Target="https://twitter.com/"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02" Type="http://schemas.openxmlformats.org/officeDocument/2006/relationships/hyperlink" Target="https://twitter.com/i/web/status/1178564113401876480" TargetMode="External"/><Relationship Id="rId647" Type="http://schemas.openxmlformats.org/officeDocument/2006/relationships/hyperlink" Target="https://twitter.com/"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507" Type="http://schemas.openxmlformats.org/officeDocument/2006/relationships/hyperlink" Target="https://twitter.com/"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50" Type="http://schemas.openxmlformats.org/officeDocument/2006/relationships/hyperlink" Target="https://twitter.com/i/web/status/1178560273097150464"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s://twitter.com/"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157" Type="http://schemas.openxmlformats.org/officeDocument/2006/relationships/hyperlink" Target="https://maps.google.com/maps?q=38.3918,40.8233&amp;ll=38.3918,40.8233&amp;z=8" TargetMode="External"/><Relationship Id="rId364" Type="http://schemas.openxmlformats.org/officeDocument/2006/relationships/hyperlink" Target="https://twitter.com/" TargetMode="External"/><Relationship Id="rId2045" Type="http://schemas.openxmlformats.org/officeDocument/2006/relationships/hyperlink" Target="https://twitter.com/" TargetMode="External"/><Relationship Id="rId571" Type="http://schemas.openxmlformats.org/officeDocument/2006/relationships/hyperlink" Target="https://twitter.com/" TargetMode="External"/><Relationship Id="rId669" Type="http://schemas.openxmlformats.org/officeDocument/2006/relationships/hyperlink" Target="https://twitter.com/"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s://twitter.com/i/web/status/1178564410513793025" TargetMode="External"/><Relationship Id="rId431" Type="http://schemas.openxmlformats.org/officeDocument/2006/relationships/hyperlink" Target="https://twitter.com/" TargetMode="External"/><Relationship Id="rId529" Type="http://schemas.openxmlformats.org/officeDocument/2006/relationships/hyperlink" Target="https://twitter.com/"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72" Type="http://schemas.openxmlformats.org/officeDocument/2006/relationships/hyperlink" Target="https://shiftdelete.net/?p=295426"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179" Type="http://schemas.openxmlformats.org/officeDocument/2006/relationships/hyperlink" Target="https://twitter.com/i/web/status/1178563732030537728" TargetMode="External"/><Relationship Id="rId386" Type="http://schemas.openxmlformats.org/officeDocument/2006/relationships/hyperlink" Target="https://twitter.com/" TargetMode="External"/><Relationship Id="rId593" Type="http://schemas.openxmlformats.org/officeDocument/2006/relationships/hyperlink" Target="https://twitter.com/"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246" Type="http://schemas.openxmlformats.org/officeDocument/2006/relationships/hyperlink" Target="https://twitter.com/i/web/status/1178560050039857152" TargetMode="External"/><Relationship Id="rId453" Type="http://schemas.openxmlformats.org/officeDocument/2006/relationships/hyperlink" Target="https://twitter.com/"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106" Type="http://schemas.openxmlformats.org/officeDocument/2006/relationships/hyperlink" Target="https://twitter.com/i/web/status/1178559369128136704" TargetMode="External"/><Relationship Id="rId313" Type="http://schemas.openxmlformats.org/officeDocument/2006/relationships/hyperlink" Target="https://twitter.com/"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94" Type="http://schemas.openxmlformats.org/officeDocument/2006/relationships/hyperlink" Target="https://twitter.com/i/web/status/1178561402421809154" TargetMode="External"/><Relationship Id="rId520" Type="http://schemas.openxmlformats.org/officeDocument/2006/relationships/hyperlink" Target="https://twitter.com/"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s://www.youtube.com/watch?v=zsLO3BL08HI&amp;feature=share"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s://twitter.com/i/web/status/1178561772254613505" TargetMode="External"/><Relationship Id="rId475" Type="http://schemas.openxmlformats.org/officeDocument/2006/relationships/hyperlink" Target="https://twitter.com/"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s://twitter.com/i/web/status/1178562162727542784"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s://twitter.com/"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s://twitter.com/i/web/status/1178564003196493824"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65" Type="http://schemas.openxmlformats.org/officeDocument/2006/relationships/hyperlink" Target="https://p.dw.com/p/3QIVL?maca=tr-Twitter-sharing"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39" Type="http://schemas.openxmlformats.org/officeDocument/2006/relationships/hyperlink" Target="https://twitter.com/i/web/status/1178560858588364800" TargetMode="External"/><Relationship Id="rId446" Type="http://schemas.openxmlformats.org/officeDocument/2006/relationships/hyperlink" Target="https://twitter.com/"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s://twitter.com/"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s://twitter.com/"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2191" Type="http://schemas.openxmlformats.org/officeDocument/2006/relationships/hyperlink" Target="https://twitter.com/" TargetMode="External"/><Relationship Id="rId163" Type="http://schemas.openxmlformats.org/officeDocument/2006/relationships/hyperlink" Target="https://twitter.com/i/web/status/1178563078105042945" TargetMode="External"/><Relationship Id="rId370" Type="http://schemas.openxmlformats.org/officeDocument/2006/relationships/hyperlink" Target="https://twitter.com/" TargetMode="External"/><Relationship Id="rId2051" Type="http://schemas.openxmlformats.org/officeDocument/2006/relationships/hyperlink" Target="https://twitter.com/" TargetMode="External"/><Relationship Id="rId230" Type="http://schemas.openxmlformats.org/officeDocument/2006/relationships/hyperlink" Target="https://twitter.com/i/web/status/1178564619696312321"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s://twitter.com/i/web/status/1178559959484829696"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twitter.com/" TargetMode="External"/><Relationship Id="rId2378"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comments" Target="../comments1.xm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417" Type="http://schemas.openxmlformats.org/officeDocument/2006/relationships/hyperlink" Target="https://twitter.com/"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s://twitter.com/i/web/status/1178563728977121280" TargetMode="External"/><Relationship Id="rId481" Type="http://schemas.openxmlformats.org/officeDocument/2006/relationships/hyperlink" Target="https://twitter.com/" TargetMode="External"/><Relationship Id="rId2162" Type="http://schemas.openxmlformats.org/officeDocument/2006/relationships/hyperlink" Target="https://twitter.com/" TargetMode="External"/><Relationship Id="rId134" Type="http://schemas.openxmlformats.org/officeDocument/2006/relationships/hyperlink" Target="https://twitter.com/i/web/status/1178562213814161408" TargetMode="External"/><Relationship Id="rId341" Type="http://schemas.openxmlformats.org/officeDocument/2006/relationships/hyperlink" Target="https://twitter.com/" TargetMode="External"/><Relationship Id="rId2022" Type="http://schemas.openxmlformats.org/officeDocument/2006/relationships/hyperlink" Target="https://twitter.com/" TargetMode="External"/><Relationship Id="rId201" Type="http://schemas.openxmlformats.org/officeDocument/2006/relationships/hyperlink" Target="https://twitter.com/i/web/status/1178563286498975744"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71" Type="http://schemas.openxmlformats.org/officeDocument/2006/relationships/hyperlink" Target="https://www.sozcu.com.tr/2019/ekonomi/depren-sonrasi-talep-yagiyor-vatandas-evini-sigortalatmanin-pesine-dustu-5360667/" TargetMode="External"/><Relationship Id="rId802" Type="http://schemas.openxmlformats.org/officeDocument/2006/relationships/hyperlink" Target="https://twitter.com/" TargetMode="External"/><Relationship Id="rId178" Type="http://schemas.openxmlformats.org/officeDocument/2006/relationships/hyperlink" Target="https://twitter.com/i/web/status/1178563719678312452"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245" Type="http://schemas.openxmlformats.org/officeDocument/2006/relationships/hyperlink" Target="https://twitter.com/i/web/status/1178561879880454145" TargetMode="External"/><Relationship Id="rId452" Type="http://schemas.openxmlformats.org/officeDocument/2006/relationships/hyperlink" Target="https://twitter.com/"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s://twitter.com/SSSBBL777/status/1098358829484568577" TargetMode="External"/><Relationship Id="rId312" Type="http://schemas.openxmlformats.org/officeDocument/2006/relationships/hyperlink" Target="https://twitter.com/"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639"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42" Type="http://schemas.openxmlformats.org/officeDocument/2006/relationships/hyperlink" Target="https://twitter.com/i/web/status/1178559270524260353"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289" Type="http://schemas.openxmlformats.org/officeDocument/2006/relationships/hyperlink" Target="https://twitter.com/" TargetMode="External"/><Relationship Id="rId496" Type="http://schemas.openxmlformats.org/officeDocument/2006/relationships/hyperlink" Target="https://twitter.com/"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149" Type="http://schemas.openxmlformats.org/officeDocument/2006/relationships/hyperlink" Target="https://twitter.com/i/web/status/1178562820839002113" TargetMode="External"/><Relationship Id="rId356" Type="http://schemas.openxmlformats.org/officeDocument/2006/relationships/hyperlink" Target="https://twitter.com/"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s://twitter.com/i/web/status/1178560911205949440" TargetMode="External"/><Relationship Id="rId423" Type="http://schemas.openxmlformats.org/officeDocument/2006/relationships/hyperlink" Target="https://twitter.com/"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s://twitter.com/"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280" Type="http://schemas.openxmlformats.org/officeDocument/2006/relationships/hyperlink" Target="https://twitter.com/" TargetMode="External"/><Relationship Id="rId140" Type="http://schemas.openxmlformats.org/officeDocument/2006/relationships/hyperlink" Target="https://twitter.com/i/web/status/1178562446317031424" TargetMode="External"/><Relationship Id="rId6" Type="http://schemas.openxmlformats.org/officeDocument/2006/relationships/hyperlink" Target="https://twitter.com/i/web/status/1178559233689817088"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86" Type="http://schemas.openxmlformats.org/officeDocument/2006/relationships/hyperlink" Target="https://twitter.com/i/web/status/1178561152734900224"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s://twitter.com/i/web/status/1178559334294441984"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467" Type="http://schemas.openxmlformats.org/officeDocument/2006/relationships/hyperlink" Target="https://twitter.com/"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s://twitter.com/" TargetMode="External"/><Relationship Id="rId534" Type="http://schemas.openxmlformats.org/officeDocument/2006/relationships/hyperlink" Target="https://twitter.com/" TargetMode="External"/><Relationship Id="rId741"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84" Type="http://schemas.openxmlformats.org/officeDocument/2006/relationships/hyperlink" Target="https://www.gunboyugazetesi.com.tr/prof-dr-naci-gorur-deprem-76-buyuklugunde-olabilir-28058h.htm" TargetMode="External"/><Relationship Id="rId391" Type="http://schemas.openxmlformats.org/officeDocument/2006/relationships/hyperlink" Target="https://twitter.com/"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s://twitter.com/i/web/status/1178564813858971649" TargetMode="External"/><Relationship Id="rId111" Type="http://schemas.openxmlformats.org/officeDocument/2006/relationships/hyperlink" Target="https://twitter.com/dhaekonomi/status/1178561103829360641" TargetMode="External"/><Relationship Id="rId1698"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57" Type="http://schemas.openxmlformats.org/officeDocument/2006/relationships/hyperlink" Target="https://twitter.com/i/web/status/1178560532732895232"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438" Type="http://schemas.openxmlformats.org/officeDocument/2006/relationships/hyperlink" Target="https://twitter.com/"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95"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155" Type="http://schemas.openxmlformats.org/officeDocument/2006/relationships/hyperlink" Target="https://twitter.com/i/web/status/1178562881941622784" TargetMode="External"/><Relationship Id="rId362" Type="http://schemas.openxmlformats.org/officeDocument/2006/relationships/hyperlink" Target="https://twitter.com/"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s://halkahaber.com/gundem/deprem-sonrasi-toplanma-yeri-sozleriyle-dikkat-ceken-sunucu-ece-unere-afad-baskanindan-tepki/"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twitter.com/i/web/status/1178559668484022273" TargetMode="External"/><Relationship Id="rId1803" Type="http://schemas.openxmlformats.org/officeDocument/2006/relationships/hyperlink" Target="https://twitter.co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549" Type="http://schemas.openxmlformats.org/officeDocument/2006/relationships/hyperlink" Target="https://twitter.com/"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409" Type="http://schemas.openxmlformats.org/officeDocument/2006/relationships/hyperlink" Target="https://twitter.com/"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92" Type="http://schemas.openxmlformats.org/officeDocument/2006/relationships/hyperlink" Target="https://twitter.com/i/web/status/1178560502731071489" TargetMode="External"/><Relationship Id="rId616" Type="http://schemas.openxmlformats.org/officeDocument/2006/relationships/hyperlink" Target="https://twitter.com/"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9" Type="http://schemas.openxmlformats.org/officeDocument/2006/relationships/hyperlink" Target="https://twitter.com/i/web/status/1178564124177027072"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s://twitter.com/i/web/status/1178561455391674368" TargetMode="External"/><Relationship Id="rId473" Type="http://schemas.openxmlformats.org/officeDocument/2006/relationships/hyperlink" Target="https://twitter.com/"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126" Type="http://schemas.openxmlformats.org/officeDocument/2006/relationships/hyperlink" Target="https://twitter.com/i/web/status/1178560413149077506"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s://twitter.com/"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190" Type="http://schemas.openxmlformats.org/officeDocument/2006/relationships/hyperlink" Target="https://twitter.com/i/web/status/1178561345647792128" TargetMode="External"/><Relationship Id="rId1914"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63" Type="http://schemas.openxmlformats.org/officeDocument/2006/relationships/hyperlink" Target="https://twitter.com/i/web/status/1178560726220361728"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s://twitter.com/" TargetMode="External"/><Relationship Id="rId584" Type="http://schemas.openxmlformats.org/officeDocument/2006/relationships/hyperlink" Target="https://twitter.com/"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237" Type="http://schemas.openxmlformats.org/officeDocument/2006/relationships/hyperlink" Target="https://twitter.com/i/web/status/1178560858588364800" TargetMode="External"/><Relationship Id="rId791"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444" Type="http://schemas.openxmlformats.org/officeDocument/2006/relationships/hyperlink" Target="https://twitter.com/" TargetMode="External"/><Relationship Id="rId651" Type="http://schemas.openxmlformats.org/officeDocument/2006/relationships/hyperlink" Target="https://twitter.com/"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1107215464428699648/Tk43dVy0_normal.jpg" TargetMode="External"/><Relationship Id="rId3182" Type="http://schemas.openxmlformats.org/officeDocument/2006/relationships/hyperlink" Target="https://twitter.com/sonicbubbleboom" TargetMode="External"/><Relationship Id="rId3042" Type="http://schemas.openxmlformats.org/officeDocument/2006/relationships/hyperlink" Target="https://twitter.com/evreka77" TargetMode="External"/><Relationship Id="rId170" Type="http://schemas.openxmlformats.org/officeDocument/2006/relationships/hyperlink" Target="http://t.co/66Pq6cHVhB" TargetMode="External"/><Relationship Id="rId987" Type="http://schemas.openxmlformats.org/officeDocument/2006/relationships/hyperlink" Target="http://pbs.twimg.com/profile_images/1177443391056965633/WmsEIWGF_normal.jpg" TargetMode="External"/><Relationship Id="rId2668" Type="http://schemas.openxmlformats.org/officeDocument/2006/relationships/hyperlink" Target="https://twitter.com/orhan_hasanoglu" TargetMode="External"/><Relationship Id="rId2875" Type="http://schemas.openxmlformats.org/officeDocument/2006/relationships/hyperlink" Target="https://twitter.com/sedef25657334" TargetMode="External"/><Relationship Id="rId3719" Type="http://schemas.openxmlformats.org/officeDocument/2006/relationships/hyperlink" Target="https://twitter.com/tulaytemiz11" TargetMode="External"/><Relationship Id="rId847" Type="http://schemas.openxmlformats.org/officeDocument/2006/relationships/hyperlink" Target="http://pbs.twimg.com/profile_images/650242482740047872/JSVsNzxN_normal.jpg" TargetMode="External"/><Relationship Id="rId1477" Type="http://schemas.openxmlformats.org/officeDocument/2006/relationships/hyperlink" Target="http://pbs.twimg.com/profile_images/1177609891151785986/7KEyT_od_normal.jpg" TargetMode="External"/><Relationship Id="rId1684" Type="http://schemas.openxmlformats.org/officeDocument/2006/relationships/hyperlink" Target="http://pbs.twimg.com/profile_images/1734621457/312266_10150275501429022_614604021_7755627_6083098_n_normal.jpg" TargetMode="External"/><Relationship Id="rId1891" Type="http://schemas.openxmlformats.org/officeDocument/2006/relationships/hyperlink" Target="http://pbs.twimg.com/profile_images/655465436813905920/DPelUifV_normal.jpg" TargetMode="External"/><Relationship Id="rId2528" Type="http://schemas.openxmlformats.org/officeDocument/2006/relationships/hyperlink" Target="https://twitter.com/bariskingir" TargetMode="External"/><Relationship Id="rId2735" Type="http://schemas.openxmlformats.org/officeDocument/2006/relationships/hyperlink" Target="https://twitter.com/denizi2011" TargetMode="External"/><Relationship Id="rId2942" Type="http://schemas.openxmlformats.org/officeDocument/2006/relationships/hyperlink" Target="https://twitter.com/erbasgurbuz" TargetMode="External"/><Relationship Id="rId707" Type="http://schemas.openxmlformats.org/officeDocument/2006/relationships/hyperlink" Target="http://pbs.twimg.com/profile_images/1177415567889829889/h-MaqzhF_normal.jpg" TargetMode="External"/><Relationship Id="rId914" Type="http://schemas.openxmlformats.org/officeDocument/2006/relationships/hyperlink" Target="http://pbs.twimg.com/profile_images/1137745646402846721/YwOKd_3w_normal.jpg" TargetMode="External"/><Relationship Id="rId1337" Type="http://schemas.openxmlformats.org/officeDocument/2006/relationships/hyperlink" Target="http://pbs.twimg.com/profile_images/378800000482059806/43efc38923cbf4597d0240af0136afb5_normal.jpeg" TargetMode="External"/><Relationship Id="rId1544" Type="http://schemas.openxmlformats.org/officeDocument/2006/relationships/hyperlink" Target="http://pbs.twimg.com/profile_images/1170971201180700672/m1zpCOrs_normal.jpg" TargetMode="External"/><Relationship Id="rId1751" Type="http://schemas.openxmlformats.org/officeDocument/2006/relationships/hyperlink" Target="http://pbs.twimg.com/profile_images/1094175011361951745/OM59XDDn_normal.jpg" TargetMode="External"/><Relationship Id="rId2802" Type="http://schemas.openxmlformats.org/officeDocument/2006/relationships/hyperlink" Target="https://twitter.com/etinayar3" TargetMode="External"/><Relationship Id="rId43" Type="http://schemas.openxmlformats.org/officeDocument/2006/relationships/hyperlink" Target="https://t.co/nh8NoEDr2a" TargetMode="External"/><Relationship Id="rId1404" Type="http://schemas.openxmlformats.org/officeDocument/2006/relationships/hyperlink" Target="http://pbs.twimg.com/profile_images/1143265264915681286/SndviTJK_normal.jpg" TargetMode="External"/><Relationship Id="rId1611" Type="http://schemas.openxmlformats.org/officeDocument/2006/relationships/hyperlink" Target="http://pbs.twimg.com/profile_images/975827904427909120/iP1M8WKa_normal.jpg" TargetMode="External"/><Relationship Id="rId3369" Type="http://schemas.openxmlformats.org/officeDocument/2006/relationships/hyperlink" Target="https://twitter.com/selahattinbal17" TargetMode="External"/><Relationship Id="rId3576" Type="http://schemas.openxmlformats.org/officeDocument/2006/relationships/hyperlink" Target="https://twitter.com/rodentce" TargetMode="External"/><Relationship Id="rId497" Type="http://schemas.openxmlformats.org/officeDocument/2006/relationships/hyperlink" Target="http://pbs.twimg.com/profile_images/1161638546282831873/g46CngxA_normal.jpg" TargetMode="External"/><Relationship Id="rId2178" Type="http://schemas.openxmlformats.org/officeDocument/2006/relationships/hyperlink" Target="https://twitter.com/cengizatak7" TargetMode="External"/><Relationship Id="rId2385" Type="http://schemas.openxmlformats.org/officeDocument/2006/relationships/hyperlink" Target="https://twitter.com/budakyavuz" TargetMode="External"/><Relationship Id="rId3229" Type="http://schemas.openxmlformats.org/officeDocument/2006/relationships/hyperlink" Target="https://twitter.com/4ceker" TargetMode="External"/><Relationship Id="rId357" Type="http://schemas.openxmlformats.org/officeDocument/2006/relationships/hyperlink" Target="http://pbs.twimg.com/profile_images/1151140235943616513/bUaxkHos_normal.jpg" TargetMode="External"/><Relationship Id="rId1194" Type="http://schemas.openxmlformats.org/officeDocument/2006/relationships/hyperlink" Target="http://abs.twimg.com/sticky/default_profile_images/default_profile_normal.png" TargetMode="External"/><Relationship Id="rId2038" Type="http://schemas.openxmlformats.org/officeDocument/2006/relationships/hyperlink" Target="http://pbs.twimg.com/profile_images/987256409204109312/hrnzfpB8_normal.jpg" TargetMode="External"/><Relationship Id="rId2592" Type="http://schemas.openxmlformats.org/officeDocument/2006/relationships/hyperlink" Target="https://twitter.com/aturanyigit" TargetMode="External"/><Relationship Id="rId3436" Type="http://schemas.openxmlformats.org/officeDocument/2006/relationships/hyperlink" Target="https://twitter.com/onur38589297" TargetMode="External"/><Relationship Id="rId3643" Type="http://schemas.openxmlformats.org/officeDocument/2006/relationships/hyperlink" Target="https://twitter.com/mehmetimam7" TargetMode="External"/><Relationship Id="rId217" Type="http://schemas.openxmlformats.org/officeDocument/2006/relationships/hyperlink" Target="https://t.co/AG2ZxRleBU" TargetMode="External"/><Relationship Id="rId564" Type="http://schemas.openxmlformats.org/officeDocument/2006/relationships/hyperlink" Target="http://pbs.twimg.com/profile_images/1144465130035408897/VB3aW5aY_normal.jpg" TargetMode="External"/><Relationship Id="rId771" Type="http://schemas.openxmlformats.org/officeDocument/2006/relationships/hyperlink" Target="http://pbs.twimg.com/profile_images/1077616877923418112/B1efSE9E_normal.jpg" TargetMode="External"/><Relationship Id="rId2245" Type="http://schemas.openxmlformats.org/officeDocument/2006/relationships/hyperlink" Target="https://twitter.com/gunesyakut" TargetMode="External"/><Relationship Id="rId2452" Type="http://schemas.openxmlformats.org/officeDocument/2006/relationships/hyperlink" Target="https://twitter.com/avibrahimbulut" TargetMode="External"/><Relationship Id="rId3503" Type="http://schemas.openxmlformats.org/officeDocument/2006/relationships/hyperlink" Target="https://twitter.com/erdcankaya" TargetMode="External"/><Relationship Id="rId3710" Type="http://schemas.openxmlformats.org/officeDocument/2006/relationships/hyperlink" Target="https://twitter.com/esmasultanz" TargetMode="External"/><Relationship Id="rId424" Type="http://schemas.openxmlformats.org/officeDocument/2006/relationships/hyperlink" Target="http://pbs.twimg.com/profile_images/739911319017693184/sUni1Gvn_normal.jpg" TargetMode="External"/><Relationship Id="rId631" Type="http://schemas.openxmlformats.org/officeDocument/2006/relationships/hyperlink" Target="http://pbs.twimg.com/profile_images/1166820060918374401/1uoSpSN8_normal.jpg" TargetMode="External"/><Relationship Id="rId1054" Type="http://schemas.openxmlformats.org/officeDocument/2006/relationships/hyperlink" Target="http://pbs.twimg.com/profile_images/1165293176258740226/5k_43OFh_normal.jpg" TargetMode="External"/><Relationship Id="rId1261" Type="http://schemas.openxmlformats.org/officeDocument/2006/relationships/hyperlink" Target="http://abs.twimg.com/sticky/default_profile_images/default_profile_normal.png" TargetMode="External"/><Relationship Id="rId2105" Type="http://schemas.openxmlformats.org/officeDocument/2006/relationships/hyperlink" Target="https://twitter.com/armagan34403953" TargetMode="External"/><Relationship Id="rId2312" Type="http://schemas.openxmlformats.org/officeDocument/2006/relationships/hyperlink" Target="https://twitter.com/hasanzekic" TargetMode="External"/><Relationship Id="rId1121" Type="http://schemas.openxmlformats.org/officeDocument/2006/relationships/hyperlink" Target="http://pbs.twimg.com/profile_images/1083336883231514627/jVTulk_L_normal.jpg" TargetMode="External"/><Relationship Id="rId3086" Type="http://schemas.openxmlformats.org/officeDocument/2006/relationships/hyperlink" Target="https://twitter.com/ckonusmalar" TargetMode="External"/><Relationship Id="rId3293" Type="http://schemas.openxmlformats.org/officeDocument/2006/relationships/hyperlink" Target="https://twitter.com/bluelab55057547" TargetMode="External"/><Relationship Id="rId1938" Type="http://schemas.openxmlformats.org/officeDocument/2006/relationships/hyperlink" Target="http://pbs.twimg.com/profile_images/1017138211733364738/Zd6FZlrA_normal.jpg" TargetMode="External"/><Relationship Id="rId3153" Type="http://schemas.openxmlformats.org/officeDocument/2006/relationships/hyperlink" Target="https://twitter.com/kabak_galip" TargetMode="External"/><Relationship Id="rId3360" Type="http://schemas.openxmlformats.org/officeDocument/2006/relationships/hyperlink" Target="https://twitter.com/hlya13258265" TargetMode="External"/><Relationship Id="rId281" Type="http://schemas.openxmlformats.org/officeDocument/2006/relationships/hyperlink" Target="https://t.co/LZ7NyQm250" TargetMode="External"/><Relationship Id="rId3013" Type="http://schemas.openxmlformats.org/officeDocument/2006/relationships/hyperlink" Target="https://twitter.com/canersahin66" TargetMode="External"/><Relationship Id="rId141" Type="http://schemas.openxmlformats.org/officeDocument/2006/relationships/hyperlink" Target="https://t.co/JVKq87jN5M" TargetMode="External"/><Relationship Id="rId3220" Type="http://schemas.openxmlformats.org/officeDocument/2006/relationships/hyperlink" Target="https://twitter.com/ataturkcu_laik" TargetMode="External"/><Relationship Id="rId7" Type="http://schemas.openxmlformats.org/officeDocument/2006/relationships/hyperlink" Target="https://t.co/ZyVn2A7yYq" TargetMode="External"/><Relationship Id="rId2779" Type="http://schemas.openxmlformats.org/officeDocument/2006/relationships/hyperlink" Target="https://twitter.com/ilkeatakan" TargetMode="External"/><Relationship Id="rId2986" Type="http://schemas.openxmlformats.org/officeDocument/2006/relationships/hyperlink" Target="https://twitter.com/vedicnorm_" TargetMode="External"/><Relationship Id="rId958" Type="http://schemas.openxmlformats.org/officeDocument/2006/relationships/hyperlink" Target="http://pbs.twimg.com/profile_images/1015318069000863744/aPq8tJyB_normal.jpg" TargetMode="External"/><Relationship Id="rId1588" Type="http://schemas.openxmlformats.org/officeDocument/2006/relationships/hyperlink" Target="http://pbs.twimg.com/profile_images/1100077573491560448/MCxbZFKR_normal.jpg" TargetMode="External"/><Relationship Id="rId1795" Type="http://schemas.openxmlformats.org/officeDocument/2006/relationships/hyperlink" Target="http://pbs.twimg.com/profile_images/1174014754073042944/-kn_zS6x_normal.jpg" TargetMode="External"/><Relationship Id="rId2639" Type="http://schemas.openxmlformats.org/officeDocument/2006/relationships/hyperlink" Target="https://twitter.com/mehmetekremvar6" TargetMode="External"/><Relationship Id="rId2846" Type="http://schemas.openxmlformats.org/officeDocument/2006/relationships/hyperlink" Target="https://twitter.com/keklikkiranyld" TargetMode="External"/><Relationship Id="rId87" Type="http://schemas.openxmlformats.org/officeDocument/2006/relationships/hyperlink" Target="https://t.co/hU2C4lL1Or" TargetMode="External"/><Relationship Id="rId818" Type="http://schemas.openxmlformats.org/officeDocument/2006/relationships/hyperlink" Target="http://pbs.twimg.com/profile_images/1130922634034733056/k8okefYz_normal.jpg" TargetMode="External"/><Relationship Id="rId1448" Type="http://schemas.openxmlformats.org/officeDocument/2006/relationships/hyperlink" Target="http://pbs.twimg.com/profile_images/911869914843090944/DAhw0DZ6_normal.jpg" TargetMode="External"/><Relationship Id="rId1655" Type="http://schemas.openxmlformats.org/officeDocument/2006/relationships/hyperlink" Target="http://pbs.twimg.com/profile_images/1036696801145958400/pxMBcK0V_normal.jpg" TargetMode="External"/><Relationship Id="rId2706" Type="http://schemas.openxmlformats.org/officeDocument/2006/relationships/hyperlink" Target="https://twitter.com/duzeol" TargetMode="External"/><Relationship Id="rId1308" Type="http://schemas.openxmlformats.org/officeDocument/2006/relationships/hyperlink" Target="http://pbs.twimg.com/profile_images/1845320069/Ben_normal.JPG" TargetMode="External"/><Relationship Id="rId1862" Type="http://schemas.openxmlformats.org/officeDocument/2006/relationships/hyperlink" Target="http://pbs.twimg.com/profile_images/908220521204121602/nAnveiEx_normal.jpg" TargetMode="External"/><Relationship Id="rId2913" Type="http://schemas.openxmlformats.org/officeDocument/2006/relationships/hyperlink" Target="https://twitter.com/inonu_dogan" TargetMode="External"/><Relationship Id="rId1515" Type="http://schemas.openxmlformats.org/officeDocument/2006/relationships/hyperlink" Target="http://pbs.twimg.com/profile_images/1142152022344515591/1u4_UiWC_normal.jpg" TargetMode="External"/><Relationship Id="rId1722" Type="http://schemas.openxmlformats.org/officeDocument/2006/relationships/hyperlink" Target="http://pbs.twimg.com/profile_images/1609558430/ataturk14vh7_normal.jpg" TargetMode="External"/><Relationship Id="rId14" Type="http://schemas.openxmlformats.org/officeDocument/2006/relationships/hyperlink" Target="https://t.co/UB2BZkjdWz" TargetMode="External"/><Relationship Id="rId3687" Type="http://schemas.openxmlformats.org/officeDocument/2006/relationships/hyperlink" Target="https://twitter.com/cansuev91216043" TargetMode="External"/><Relationship Id="rId2289" Type="http://schemas.openxmlformats.org/officeDocument/2006/relationships/hyperlink" Target="https://twitter.com/joseph_3300" TargetMode="External"/><Relationship Id="rId2496" Type="http://schemas.openxmlformats.org/officeDocument/2006/relationships/hyperlink" Target="https://twitter.com/sofyanli" TargetMode="External"/><Relationship Id="rId3547" Type="http://schemas.openxmlformats.org/officeDocument/2006/relationships/hyperlink" Target="https://twitter.com/ysnysryldrm" TargetMode="External"/><Relationship Id="rId468" Type="http://schemas.openxmlformats.org/officeDocument/2006/relationships/hyperlink" Target="http://pbs.twimg.com/profile_images/1168911518358003714/akIf6I5x_normal.jpg" TargetMode="External"/><Relationship Id="rId675" Type="http://schemas.openxmlformats.org/officeDocument/2006/relationships/hyperlink" Target="http://pbs.twimg.com/profile_images/1120798704494161920/Vf92BolJ_normal.jpg" TargetMode="External"/><Relationship Id="rId882" Type="http://schemas.openxmlformats.org/officeDocument/2006/relationships/hyperlink" Target="http://pbs.twimg.com/profile_images/453287335724322816/tLgW4YZt_normal.jpeg" TargetMode="External"/><Relationship Id="rId1098" Type="http://schemas.openxmlformats.org/officeDocument/2006/relationships/hyperlink" Target="http://pbs.twimg.com/profile_images/26472672/Avatar_copy_normal.jpg" TargetMode="External"/><Relationship Id="rId2149" Type="http://schemas.openxmlformats.org/officeDocument/2006/relationships/hyperlink" Target="https://twitter.com/mavi55767146" TargetMode="External"/><Relationship Id="rId2356" Type="http://schemas.openxmlformats.org/officeDocument/2006/relationships/hyperlink" Target="https://twitter.com/handanbora5" TargetMode="External"/><Relationship Id="rId2563" Type="http://schemas.openxmlformats.org/officeDocument/2006/relationships/hyperlink" Target="https://twitter.com/duygu29648350" TargetMode="External"/><Relationship Id="rId2770" Type="http://schemas.openxmlformats.org/officeDocument/2006/relationships/hyperlink" Target="https://twitter.com/ismailsaymaz" TargetMode="External"/><Relationship Id="rId3407" Type="http://schemas.openxmlformats.org/officeDocument/2006/relationships/hyperlink" Target="https://twitter.com/hkranl" TargetMode="External"/><Relationship Id="rId3614" Type="http://schemas.openxmlformats.org/officeDocument/2006/relationships/hyperlink" Target="https://twitter.com/atak&#305;&#305;z&#305;" TargetMode="External"/><Relationship Id="rId328" Type="http://schemas.openxmlformats.org/officeDocument/2006/relationships/hyperlink" Target="http://t.co/mqsEOPNpbQ" TargetMode="External"/><Relationship Id="rId535" Type="http://schemas.openxmlformats.org/officeDocument/2006/relationships/hyperlink" Target="http://pbs.twimg.com/profile_images/1170953896883367936/cBlJPXGA_normal.jpg" TargetMode="External"/><Relationship Id="rId742" Type="http://schemas.openxmlformats.org/officeDocument/2006/relationships/hyperlink" Target="http://pbs.twimg.com/profile_images/1175495087863865344/LmiUDpsc_normal.jpg" TargetMode="External"/><Relationship Id="rId1165" Type="http://schemas.openxmlformats.org/officeDocument/2006/relationships/hyperlink" Target="http://pbs.twimg.com/profile_images/1009063498893099008/-Ic2Yf28_normal.jpg" TargetMode="External"/><Relationship Id="rId1372" Type="http://schemas.openxmlformats.org/officeDocument/2006/relationships/hyperlink" Target="http://pbs.twimg.com/profile_images/710409085477257217/S_2U9wZd_normal.jpg" TargetMode="External"/><Relationship Id="rId2009" Type="http://schemas.openxmlformats.org/officeDocument/2006/relationships/hyperlink" Target="http://pbs.twimg.com/profile_images/586832855269036032/DW4Vgbbm_normal.jpg" TargetMode="External"/><Relationship Id="rId2216" Type="http://schemas.openxmlformats.org/officeDocument/2006/relationships/hyperlink" Target="https://twitter.com/dilekizgi" TargetMode="External"/><Relationship Id="rId2423" Type="http://schemas.openxmlformats.org/officeDocument/2006/relationships/hyperlink" Target="https://twitter.com/halukarslan67" TargetMode="External"/><Relationship Id="rId2630" Type="http://schemas.openxmlformats.org/officeDocument/2006/relationships/hyperlink" Target="https://twitter.com/hayrettintimurt" TargetMode="External"/><Relationship Id="rId602" Type="http://schemas.openxmlformats.org/officeDocument/2006/relationships/hyperlink" Target="http://pbs.twimg.com/profile_images/1166649969027297280/fgHyHk0d_normal.jpg" TargetMode="External"/><Relationship Id="rId1025" Type="http://schemas.openxmlformats.org/officeDocument/2006/relationships/hyperlink" Target="http://pbs.twimg.com/profile_images/851369970852401152/0vQgKp0N_normal.jpg" TargetMode="External"/><Relationship Id="rId1232" Type="http://schemas.openxmlformats.org/officeDocument/2006/relationships/hyperlink" Target="http://pbs.twimg.com/profile_images/827418544111509504/u6NVGyfJ_normal.jpg" TargetMode="External"/><Relationship Id="rId3197" Type="http://schemas.openxmlformats.org/officeDocument/2006/relationships/hyperlink" Target="https://twitter.com/sumeiyye" TargetMode="External"/><Relationship Id="rId3057" Type="http://schemas.openxmlformats.org/officeDocument/2006/relationships/hyperlink" Target="https://twitter.com/taliptuncer1" TargetMode="External"/><Relationship Id="rId185" Type="http://schemas.openxmlformats.org/officeDocument/2006/relationships/hyperlink" Target="https://t.co/c3OQqfRvKm" TargetMode="External"/><Relationship Id="rId1909" Type="http://schemas.openxmlformats.org/officeDocument/2006/relationships/hyperlink" Target="http://abs.twimg.com/sticky/default_profile_images/default_profile_normal.png" TargetMode="External"/><Relationship Id="rId3264" Type="http://schemas.openxmlformats.org/officeDocument/2006/relationships/hyperlink" Target="https://twitter.com/kmldmrtr" TargetMode="External"/><Relationship Id="rId3471" Type="http://schemas.openxmlformats.org/officeDocument/2006/relationships/hyperlink" Target="https://twitter.com/ceydabirsu" TargetMode="External"/><Relationship Id="rId392" Type="http://schemas.openxmlformats.org/officeDocument/2006/relationships/hyperlink" Target="http://pbs.twimg.com/profile_images/1170222433317642240/7raGD-13_normal.jpg" TargetMode="External"/><Relationship Id="rId2073" Type="http://schemas.openxmlformats.org/officeDocument/2006/relationships/hyperlink" Target="https://twitter.com/aytekin19967196" TargetMode="External"/><Relationship Id="rId2280" Type="http://schemas.openxmlformats.org/officeDocument/2006/relationships/hyperlink" Target="https://twitter.com/ertan_aksoy" TargetMode="External"/><Relationship Id="rId3124" Type="http://schemas.openxmlformats.org/officeDocument/2006/relationships/hyperlink" Target="https://twitter.com/halifeosmanli1" TargetMode="External"/><Relationship Id="rId3331" Type="http://schemas.openxmlformats.org/officeDocument/2006/relationships/hyperlink" Target="https://twitter.com/aolcayto" TargetMode="External"/><Relationship Id="rId252" Type="http://schemas.openxmlformats.org/officeDocument/2006/relationships/hyperlink" Target="https://t.co/2t8CsRvrk3" TargetMode="External"/><Relationship Id="rId2140" Type="http://schemas.openxmlformats.org/officeDocument/2006/relationships/hyperlink" Target="https://twitter.com/dediki_34" TargetMode="External"/><Relationship Id="rId112" Type="http://schemas.openxmlformats.org/officeDocument/2006/relationships/hyperlink" Target="https://t.co/obsZ9kxf5v" TargetMode="External"/><Relationship Id="rId1699" Type="http://schemas.openxmlformats.org/officeDocument/2006/relationships/hyperlink" Target="http://abs.twimg.com/sticky/default_profile_images/default_profile_normal.png" TargetMode="External"/><Relationship Id="rId2000" Type="http://schemas.openxmlformats.org/officeDocument/2006/relationships/hyperlink" Target="http://abs.twimg.com/sticky/default_profile_images/default_profile_normal.png" TargetMode="External"/><Relationship Id="rId2957" Type="http://schemas.openxmlformats.org/officeDocument/2006/relationships/hyperlink" Target="https://twitter.com/hasandural258" TargetMode="External"/><Relationship Id="rId929" Type="http://schemas.openxmlformats.org/officeDocument/2006/relationships/hyperlink" Target="http://pbs.twimg.com/profile_images/424524137143734272/iLRjlbIR_normal.jpeg" TargetMode="External"/><Relationship Id="rId1559" Type="http://schemas.openxmlformats.org/officeDocument/2006/relationships/hyperlink" Target="http://pbs.twimg.com/profile_images/1022039552364560385/RaxlYBrb_normal.jpg" TargetMode="External"/><Relationship Id="rId1766" Type="http://schemas.openxmlformats.org/officeDocument/2006/relationships/hyperlink" Target="http://pbs.twimg.com/profile_images/1057168644592099328/YZ220ds3_normal.jpg" TargetMode="External"/><Relationship Id="rId1973" Type="http://schemas.openxmlformats.org/officeDocument/2006/relationships/hyperlink" Target="http://pbs.twimg.com/profile_images/1178417487169409030/MNZ6Zzuw_normal.jpg" TargetMode="External"/><Relationship Id="rId2817" Type="http://schemas.openxmlformats.org/officeDocument/2006/relationships/hyperlink" Target="https://twitter.com/ulviyonter" TargetMode="External"/><Relationship Id="rId58" Type="http://schemas.openxmlformats.org/officeDocument/2006/relationships/hyperlink" Target="https://t.co/WvbChFhdmC" TargetMode="External"/><Relationship Id="rId1419" Type="http://schemas.openxmlformats.org/officeDocument/2006/relationships/hyperlink" Target="http://pbs.twimg.com/profile_images/1084161467992211456/jguM2T6r_normal.jpg" TargetMode="External"/><Relationship Id="rId1626" Type="http://schemas.openxmlformats.org/officeDocument/2006/relationships/hyperlink" Target="http://pbs.twimg.com/profile_images/1132778329457741824/TZkLf7B1_normal.jpg" TargetMode="External"/><Relationship Id="rId1833" Type="http://schemas.openxmlformats.org/officeDocument/2006/relationships/hyperlink" Target="http://pbs.twimg.com/profile_images/1176036158670888960/1wWAcROu_normal.jpg" TargetMode="External"/><Relationship Id="rId1900" Type="http://schemas.openxmlformats.org/officeDocument/2006/relationships/hyperlink" Target="http://pbs.twimg.com/profile_images/1178563820522020864/wwes92HC_normal.jpg" TargetMode="External"/><Relationship Id="rId3658" Type="http://schemas.openxmlformats.org/officeDocument/2006/relationships/hyperlink" Target="https://twitter.com/turcotimo" TargetMode="External"/><Relationship Id="rId579" Type="http://schemas.openxmlformats.org/officeDocument/2006/relationships/hyperlink" Target="http://pbs.twimg.com/profile_images/765265950811840512/T3h0DADJ_normal.jpg" TargetMode="External"/><Relationship Id="rId786" Type="http://schemas.openxmlformats.org/officeDocument/2006/relationships/hyperlink" Target="http://pbs.twimg.com/profile_images/1174978450257367041/UeD1bVLV_normal.jpg" TargetMode="External"/><Relationship Id="rId993" Type="http://schemas.openxmlformats.org/officeDocument/2006/relationships/hyperlink" Target="http://pbs.twimg.com/profile_images/989053157203464192/EXPM8NB2_normal.jpg" TargetMode="External"/><Relationship Id="rId2467" Type="http://schemas.openxmlformats.org/officeDocument/2006/relationships/hyperlink" Target="https://twitter.com/halilergun" TargetMode="External"/><Relationship Id="rId2674" Type="http://schemas.openxmlformats.org/officeDocument/2006/relationships/hyperlink" Target="https://twitter.com/eytserap" TargetMode="External"/><Relationship Id="rId3518" Type="http://schemas.openxmlformats.org/officeDocument/2006/relationships/hyperlink" Target="https://twitter.com/hayatikarakurt9" TargetMode="External"/><Relationship Id="rId439" Type="http://schemas.openxmlformats.org/officeDocument/2006/relationships/hyperlink" Target="http://pbs.twimg.com/profile_images/1136241106558078978/-5lZVYnR_normal.jpg" TargetMode="External"/><Relationship Id="rId646" Type="http://schemas.openxmlformats.org/officeDocument/2006/relationships/hyperlink" Target="http://pbs.twimg.com/profile_images/950448408065691648/xF9Ru7U__normal.jpg" TargetMode="External"/><Relationship Id="rId1069" Type="http://schemas.openxmlformats.org/officeDocument/2006/relationships/hyperlink" Target="http://pbs.twimg.com/profile_images/1125637853034221569/YL5wSkwD_normal.jpg" TargetMode="External"/><Relationship Id="rId1276" Type="http://schemas.openxmlformats.org/officeDocument/2006/relationships/hyperlink" Target="http://pbs.twimg.com/profile_images/1166335100180684801/8bionpXM_normal.jpg" TargetMode="External"/><Relationship Id="rId1483" Type="http://schemas.openxmlformats.org/officeDocument/2006/relationships/hyperlink" Target="http://pbs.twimg.com/profile_images/491696235859156992/X78zA-gy_normal.jpeg" TargetMode="External"/><Relationship Id="rId2327" Type="http://schemas.openxmlformats.org/officeDocument/2006/relationships/hyperlink" Target="https://twitter.com/bahatutar" TargetMode="External"/><Relationship Id="rId2881" Type="http://schemas.openxmlformats.org/officeDocument/2006/relationships/hyperlink" Target="https://twitter.com/bkmy7" TargetMode="External"/><Relationship Id="rId3725" Type="http://schemas.openxmlformats.org/officeDocument/2006/relationships/hyperlink" Target="https://twitter.com/badilogluu" TargetMode="External"/><Relationship Id="rId506" Type="http://schemas.openxmlformats.org/officeDocument/2006/relationships/hyperlink" Target="http://pbs.twimg.com/profile_images/1178210999268237313/D9FvkaJE_normal.jpg" TargetMode="External"/><Relationship Id="rId853" Type="http://schemas.openxmlformats.org/officeDocument/2006/relationships/hyperlink" Target="http://pbs.twimg.com/profile_images/1101902073006837760/YZjt3fSA_normal.jpg" TargetMode="External"/><Relationship Id="rId1136" Type="http://schemas.openxmlformats.org/officeDocument/2006/relationships/hyperlink" Target="http://pbs.twimg.com/profile_images/843827597897351168/7gBSJ78-_normal.jpg" TargetMode="External"/><Relationship Id="rId1690" Type="http://schemas.openxmlformats.org/officeDocument/2006/relationships/hyperlink" Target="http://pbs.twimg.com/profile_images/1157273273018867712/5IshCdSX_normal.jpg" TargetMode="External"/><Relationship Id="rId2534" Type="http://schemas.openxmlformats.org/officeDocument/2006/relationships/hyperlink" Target="https://twitter.com/buffi2525" TargetMode="External"/><Relationship Id="rId2741" Type="http://schemas.openxmlformats.org/officeDocument/2006/relationships/hyperlink" Target="https://twitter.com/goro999" TargetMode="External"/><Relationship Id="rId713" Type="http://schemas.openxmlformats.org/officeDocument/2006/relationships/hyperlink" Target="http://pbs.twimg.com/profile_images/3182913054/3edaa4b48922a135079874cd34174cc2_normal.jpeg" TargetMode="External"/><Relationship Id="rId920" Type="http://schemas.openxmlformats.org/officeDocument/2006/relationships/hyperlink" Target="http://pbs.twimg.com/profile_images/961537052641845248/tu_423_7_normal.jpg" TargetMode="External"/><Relationship Id="rId1343" Type="http://schemas.openxmlformats.org/officeDocument/2006/relationships/hyperlink" Target="http://pbs.twimg.com/profile_images/1055008700673507328/dEmlJ9X6_normal.jpg" TargetMode="External"/><Relationship Id="rId1550" Type="http://schemas.openxmlformats.org/officeDocument/2006/relationships/hyperlink" Target="http://pbs.twimg.com/profile_images/770660256238141440/9kzVqMLx_normal.jpg" TargetMode="External"/><Relationship Id="rId2601" Type="http://schemas.openxmlformats.org/officeDocument/2006/relationships/hyperlink" Target="https://twitter.com/alirizats61ali" TargetMode="External"/><Relationship Id="rId1203" Type="http://schemas.openxmlformats.org/officeDocument/2006/relationships/hyperlink" Target="http://pbs.twimg.com/profile_images/1169614253973786624/KSor0yZX_normal.jpg" TargetMode="External"/><Relationship Id="rId1410" Type="http://schemas.openxmlformats.org/officeDocument/2006/relationships/hyperlink" Target="http://pbs.twimg.com/profile_images/1134592809883906055/qGM-_ToR_normal.jpg" TargetMode="External"/><Relationship Id="rId3168" Type="http://schemas.openxmlformats.org/officeDocument/2006/relationships/hyperlink" Target="https://twitter.com/asiyekolcakhdp" TargetMode="External"/><Relationship Id="rId3375" Type="http://schemas.openxmlformats.org/officeDocument/2006/relationships/hyperlink" Target="https://twitter.com/enol45685162" TargetMode="External"/><Relationship Id="rId3582" Type="http://schemas.openxmlformats.org/officeDocument/2006/relationships/hyperlink" Target="https://twitter.com/ozdemir1memin" TargetMode="External"/><Relationship Id="rId296" Type="http://schemas.openxmlformats.org/officeDocument/2006/relationships/hyperlink" Target="https://t.co/mOwg3gtVfO" TargetMode="External"/><Relationship Id="rId2184" Type="http://schemas.openxmlformats.org/officeDocument/2006/relationships/hyperlink" Target="https://twitter.com/baristerkoglu" TargetMode="External"/><Relationship Id="rId2391" Type="http://schemas.openxmlformats.org/officeDocument/2006/relationships/hyperlink" Target="https://twitter.com/yksel37726202" TargetMode="External"/><Relationship Id="rId3028" Type="http://schemas.openxmlformats.org/officeDocument/2006/relationships/hyperlink" Target="https://twitter.com/ecdadiosmanli25" TargetMode="External"/><Relationship Id="rId3235" Type="http://schemas.openxmlformats.org/officeDocument/2006/relationships/hyperlink" Target="https://twitter.com/ba3dcyl8yze1fgr" TargetMode="External"/><Relationship Id="rId3442" Type="http://schemas.openxmlformats.org/officeDocument/2006/relationships/hyperlink" Target="https://twitter.com/nisaayss" TargetMode="External"/><Relationship Id="rId156" Type="http://schemas.openxmlformats.org/officeDocument/2006/relationships/hyperlink" Target="https://t.co/0ufvSPEZ9C" TargetMode="External"/><Relationship Id="rId363" Type="http://schemas.openxmlformats.org/officeDocument/2006/relationships/hyperlink" Target="http://pbs.twimg.com/profile_images/826908004167643136/1C4LoizH_normal.jpg" TargetMode="External"/><Relationship Id="rId570" Type="http://schemas.openxmlformats.org/officeDocument/2006/relationships/hyperlink" Target="http://pbs.twimg.com/profile_images/1157743174384852992/hqgD65oF_normal.jpg" TargetMode="External"/><Relationship Id="rId2044" Type="http://schemas.openxmlformats.org/officeDocument/2006/relationships/hyperlink" Target="https://twitter.com/ersindeger2" TargetMode="External"/><Relationship Id="rId2251" Type="http://schemas.openxmlformats.org/officeDocument/2006/relationships/hyperlink" Target="https://twitter.com/tivityali1" TargetMode="External"/><Relationship Id="rId3302" Type="http://schemas.openxmlformats.org/officeDocument/2006/relationships/hyperlink" Target="https://twitter.com/nalihakan" TargetMode="External"/><Relationship Id="rId223" Type="http://schemas.openxmlformats.org/officeDocument/2006/relationships/hyperlink" Target="https://t.co/zT5qbztfUv" TargetMode="External"/><Relationship Id="rId430" Type="http://schemas.openxmlformats.org/officeDocument/2006/relationships/hyperlink" Target="http://pbs.twimg.com/profile_images/936675249273192448/o8WjsN8U_normal.jpg" TargetMode="External"/><Relationship Id="rId1060" Type="http://schemas.openxmlformats.org/officeDocument/2006/relationships/hyperlink" Target="http://pbs.twimg.com/profile_images/378800000067799539/f9992c0a5fc0cb1c473e75efb4fe92a3_normal.jpeg" TargetMode="External"/><Relationship Id="rId2111" Type="http://schemas.openxmlformats.org/officeDocument/2006/relationships/hyperlink" Target="https://twitter.com/ercan_42_rte" TargetMode="External"/><Relationship Id="rId1877" Type="http://schemas.openxmlformats.org/officeDocument/2006/relationships/hyperlink" Target="http://pbs.twimg.com/profile_images/1124635804951875589/P-VTNUfn_normal.jpg" TargetMode="External"/><Relationship Id="rId2928" Type="http://schemas.openxmlformats.org/officeDocument/2006/relationships/hyperlink" Target="https://twitter.com/ahraz5933" TargetMode="External"/><Relationship Id="rId1737" Type="http://schemas.openxmlformats.org/officeDocument/2006/relationships/hyperlink" Target="http://pbs.twimg.com/profile_images/1176250934424477696/zRrTdrtE_normal.jpg" TargetMode="External"/><Relationship Id="rId1944" Type="http://schemas.openxmlformats.org/officeDocument/2006/relationships/hyperlink" Target="http://pbs.twimg.com/profile_images/1170062763575709699/l3GZmdYh_normal.jpg" TargetMode="External"/><Relationship Id="rId3092" Type="http://schemas.openxmlformats.org/officeDocument/2006/relationships/hyperlink" Target="https://twitter.com/ak1asya" TargetMode="External"/><Relationship Id="rId29" Type="http://schemas.openxmlformats.org/officeDocument/2006/relationships/hyperlink" Target="https://t.co/QnJCbJAXgG" TargetMode="External"/><Relationship Id="rId1804" Type="http://schemas.openxmlformats.org/officeDocument/2006/relationships/hyperlink" Target="http://pbs.twimg.com/profile_images/1045024161297559553/j1VpTL3V_normal.jpg" TargetMode="External"/><Relationship Id="rId897" Type="http://schemas.openxmlformats.org/officeDocument/2006/relationships/hyperlink" Target="http://pbs.twimg.com/profile_images/1175143662109503490/KQf4gsoR_normal.jpg" TargetMode="External"/><Relationship Id="rId2578" Type="http://schemas.openxmlformats.org/officeDocument/2006/relationships/hyperlink" Target="https://twitter.com/mywayturkey" TargetMode="External"/><Relationship Id="rId2785" Type="http://schemas.openxmlformats.org/officeDocument/2006/relationships/hyperlink" Target="https://twitter.com/ve" TargetMode="External"/><Relationship Id="rId2992" Type="http://schemas.openxmlformats.org/officeDocument/2006/relationships/hyperlink" Target="https://twitter.com/bernalacin35" TargetMode="External"/><Relationship Id="rId3629" Type="http://schemas.openxmlformats.org/officeDocument/2006/relationships/hyperlink" Target="https://twitter.com/hasmetbaba" TargetMode="External"/><Relationship Id="rId757" Type="http://schemas.openxmlformats.org/officeDocument/2006/relationships/hyperlink" Target="http://pbs.twimg.com/profile_images/1030567266310672385/tII2pDGl_normal.jpg" TargetMode="External"/><Relationship Id="rId964" Type="http://schemas.openxmlformats.org/officeDocument/2006/relationships/hyperlink" Target="http://abs.twimg.com/sticky/default_profile_images/default_profile_normal.png" TargetMode="External"/><Relationship Id="rId1387" Type="http://schemas.openxmlformats.org/officeDocument/2006/relationships/hyperlink" Target="http://pbs.twimg.com/profile_images/520442480194383872/KfGvCtm6_normal.jpeg" TargetMode="External"/><Relationship Id="rId1594" Type="http://schemas.openxmlformats.org/officeDocument/2006/relationships/hyperlink" Target="http://pbs.twimg.com/profile_images/1155359046893035521/1DYnCvG__normal.jpg" TargetMode="External"/><Relationship Id="rId2438" Type="http://schemas.openxmlformats.org/officeDocument/2006/relationships/hyperlink" Target="https://twitter.com/selcukumut1" TargetMode="External"/><Relationship Id="rId2645" Type="http://schemas.openxmlformats.org/officeDocument/2006/relationships/hyperlink" Target="https://twitter.com/hasretsa" TargetMode="External"/><Relationship Id="rId2852" Type="http://schemas.openxmlformats.org/officeDocument/2006/relationships/hyperlink" Target="https://twitter.com/errufai" TargetMode="External"/><Relationship Id="rId93" Type="http://schemas.openxmlformats.org/officeDocument/2006/relationships/hyperlink" Target="https://t.co/oA7feFqu0q" TargetMode="External"/><Relationship Id="rId617" Type="http://schemas.openxmlformats.org/officeDocument/2006/relationships/hyperlink" Target="http://pbs.twimg.com/profile_images/749229337216516096/5O-qjy6G_normal.jpg" TargetMode="External"/><Relationship Id="rId824" Type="http://schemas.openxmlformats.org/officeDocument/2006/relationships/hyperlink" Target="http://pbs.twimg.com/profile_images/626631519428300800/oAkh2Avq_normal.jpg" TargetMode="External"/><Relationship Id="rId1247" Type="http://schemas.openxmlformats.org/officeDocument/2006/relationships/hyperlink" Target="http://pbs.twimg.com/profile_images/1176218403029344256/O1K8bcEw_normal.jpg" TargetMode="External"/><Relationship Id="rId1454" Type="http://schemas.openxmlformats.org/officeDocument/2006/relationships/hyperlink" Target="http://abs.twimg.com/sticky/default_profile_images/default_profile_normal.png" TargetMode="External"/><Relationship Id="rId1661" Type="http://schemas.openxmlformats.org/officeDocument/2006/relationships/hyperlink" Target="http://pbs.twimg.com/profile_images/1144303969138892800/Zc9wAPx0_normal.jpg" TargetMode="External"/><Relationship Id="rId2505" Type="http://schemas.openxmlformats.org/officeDocument/2006/relationships/hyperlink" Target="https://twitter.com/mahiracemi" TargetMode="External"/><Relationship Id="rId2712" Type="http://schemas.openxmlformats.org/officeDocument/2006/relationships/hyperlink" Target="https://twitter.com/turkish_agenda" TargetMode="External"/><Relationship Id="rId1107" Type="http://schemas.openxmlformats.org/officeDocument/2006/relationships/hyperlink" Target="http://pbs.twimg.com/profile_images/1170677344341778432/Sw3sWPeT_normal.jpg" TargetMode="External"/><Relationship Id="rId1314" Type="http://schemas.openxmlformats.org/officeDocument/2006/relationships/hyperlink" Target="http://pbs.twimg.com/profile_images/780466738722967552/anD_Ty7J_normal.jpg" TargetMode="External"/><Relationship Id="rId1521" Type="http://schemas.openxmlformats.org/officeDocument/2006/relationships/hyperlink" Target="http://pbs.twimg.com/profile_images/1166341670725672960/mP4ZgBgg_normal.jpg" TargetMode="External"/><Relationship Id="rId3279" Type="http://schemas.openxmlformats.org/officeDocument/2006/relationships/hyperlink" Target="https://twitter.com/motyeast" TargetMode="External"/><Relationship Id="rId3486" Type="http://schemas.openxmlformats.org/officeDocument/2006/relationships/hyperlink" Target="https://twitter.com/karamandan_com" TargetMode="External"/><Relationship Id="rId3693" Type="http://schemas.openxmlformats.org/officeDocument/2006/relationships/hyperlink" Target="https://twitter.com/emrah_aldemir" TargetMode="External"/><Relationship Id="rId20" Type="http://schemas.openxmlformats.org/officeDocument/2006/relationships/hyperlink" Target="https://t.co/91grZo4iqh" TargetMode="External"/><Relationship Id="rId2088" Type="http://schemas.openxmlformats.org/officeDocument/2006/relationships/hyperlink" Target="https://twitter.com/medeniusul" TargetMode="External"/><Relationship Id="rId2295" Type="http://schemas.openxmlformats.org/officeDocument/2006/relationships/hyperlink" Target="https://twitter.com/grkem57388053" TargetMode="External"/><Relationship Id="rId3139" Type="http://schemas.openxmlformats.org/officeDocument/2006/relationships/hyperlink" Target="https://twitter.com/gulsen_ulker" TargetMode="External"/><Relationship Id="rId3346" Type="http://schemas.openxmlformats.org/officeDocument/2006/relationships/hyperlink" Target="https://twitter.com/sinnerdarwish" TargetMode="External"/><Relationship Id="rId267" Type="http://schemas.openxmlformats.org/officeDocument/2006/relationships/hyperlink" Target="http://t.co/OA25zBAbcD" TargetMode="External"/><Relationship Id="rId474" Type="http://schemas.openxmlformats.org/officeDocument/2006/relationships/hyperlink" Target="http://pbs.twimg.com/profile_images/1166094289878888453/Z4GXXz4c_normal.jpg" TargetMode="External"/><Relationship Id="rId2155" Type="http://schemas.openxmlformats.org/officeDocument/2006/relationships/hyperlink" Target="https://twitter.com/miraclewoman20" TargetMode="External"/><Relationship Id="rId3553" Type="http://schemas.openxmlformats.org/officeDocument/2006/relationships/hyperlink" Target="https://twitter.com/muammeryagan" TargetMode="External"/><Relationship Id="rId127" Type="http://schemas.openxmlformats.org/officeDocument/2006/relationships/hyperlink" Target="http://t.co/XMZt3POWBX" TargetMode="External"/><Relationship Id="rId681" Type="http://schemas.openxmlformats.org/officeDocument/2006/relationships/hyperlink" Target="http://pbs.twimg.com/profile_images/1172985980573356032/9YpIUmgC_normal.jpg" TargetMode="External"/><Relationship Id="rId2362" Type="http://schemas.openxmlformats.org/officeDocument/2006/relationships/hyperlink" Target="https://twitter.com/halukkaptan571" TargetMode="External"/><Relationship Id="rId3206" Type="http://schemas.openxmlformats.org/officeDocument/2006/relationships/hyperlink" Target="https://twitter.com/hulyaogulcan" TargetMode="External"/><Relationship Id="rId3413" Type="http://schemas.openxmlformats.org/officeDocument/2006/relationships/hyperlink" Target="https://twitter.com/leptirss" TargetMode="External"/><Relationship Id="rId3620" Type="http://schemas.openxmlformats.org/officeDocument/2006/relationships/hyperlink" Target="https://twitter.com/nazarboncuk__" TargetMode="External"/><Relationship Id="rId334" Type="http://schemas.openxmlformats.org/officeDocument/2006/relationships/hyperlink" Target="https://t.co/wNuWj3SASp" TargetMode="External"/><Relationship Id="rId541" Type="http://schemas.openxmlformats.org/officeDocument/2006/relationships/hyperlink" Target="http://pbs.twimg.com/profile_images/1074376986108325888/qMF_z1pJ_normal.jpg" TargetMode="External"/><Relationship Id="rId1171" Type="http://schemas.openxmlformats.org/officeDocument/2006/relationships/hyperlink" Target="http://pbs.twimg.com/profile_images/997602570452520960/1x5mc6gL_normal.jpg" TargetMode="External"/><Relationship Id="rId2015" Type="http://schemas.openxmlformats.org/officeDocument/2006/relationships/hyperlink" Target="http://pbs.twimg.com/profile_images/667399984090849280/rLoAPM92_normal.jpg" TargetMode="External"/><Relationship Id="rId2222" Type="http://schemas.openxmlformats.org/officeDocument/2006/relationships/hyperlink" Target="https://twitter.com/ebusena571" TargetMode="External"/><Relationship Id="rId401" Type="http://schemas.openxmlformats.org/officeDocument/2006/relationships/hyperlink" Target="http://pbs.twimg.com/profile_images/983373763310968832/UHFFcRs5_normal.jpg" TargetMode="External"/><Relationship Id="rId1031" Type="http://schemas.openxmlformats.org/officeDocument/2006/relationships/hyperlink" Target="http://pbs.twimg.com/profile_images/1173497698865025024/8E02uDvH_normal.jpg" TargetMode="External"/><Relationship Id="rId1988" Type="http://schemas.openxmlformats.org/officeDocument/2006/relationships/hyperlink" Target="http://pbs.twimg.com/profile_images/1151180563652456448/FQ1otPD3_normal.jpg" TargetMode="External"/><Relationship Id="rId1848" Type="http://schemas.openxmlformats.org/officeDocument/2006/relationships/hyperlink" Target="http://pbs.twimg.com/profile_images/786552276290863104/ErQITSTA_normal.jpg" TargetMode="External"/><Relationship Id="rId3063" Type="http://schemas.openxmlformats.org/officeDocument/2006/relationships/hyperlink" Target="https://twitter.com/uluc_kaptan" TargetMode="External"/><Relationship Id="rId3270" Type="http://schemas.openxmlformats.org/officeDocument/2006/relationships/hyperlink" Target="https://twitter.com/sedence_" TargetMode="External"/><Relationship Id="rId191" Type="http://schemas.openxmlformats.org/officeDocument/2006/relationships/hyperlink" Target="https://t.co/qwg1eicSfQ" TargetMode="External"/><Relationship Id="rId1708" Type="http://schemas.openxmlformats.org/officeDocument/2006/relationships/hyperlink" Target="http://pbs.twimg.com/profile_images/940545436070313984/Rv558ajm_normal.jpg" TargetMode="External"/><Relationship Id="rId1915" Type="http://schemas.openxmlformats.org/officeDocument/2006/relationships/hyperlink" Target="http://pbs.twimg.com/profile_images/1132776233476005888/iBd_McwB_normal.jpg" TargetMode="External"/><Relationship Id="rId3130" Type="http://schemas.openxmlformats.org/officeDocument/2006/relationships/hyperlink" Target="https://twitter.com/ulugnalan" TargetMode="External"/><Relationship Id="rId2689" Type="http://schemas.openxmlformats.org/officeDocument/2006/relationships/hyperlink" Target="https://twitter.com/voltran196" TargetMode="External"/><Relationship Id="rId2896" Type="http://schemas.openxmlformats.org/officeDocument/2006/relationships/hyperlink" Target="https://twitter.com/damlayurr" TargetMode="External"/><Relationship Id="rId868" Type="http://schemas.openxmlformats.org/officeDocument/2006/relationships/hyperlink" Target="http://pbs.twimg.com/profile_images/1110549273584775168/etL-TZm5_normal.jpg" TargetMode="External"/><Relationship Id="rId1498" Type="http://schemas.openxmlformats.org/officeDocument/2006/relationships/hyperlink" Target="http://pbs.twimg.com/profile_images/981572884375195648/r1zTaqNl_normal.jpg" TargetMode="External"/><Relationship Id="rId2549" Type="http://schemas.openxmlformats.org/officeDocument/2006/relationships/hyperlink" Target="https://twitter.com/zeliha19362279" TargetMode="External"/><Relationship Id="rId2756" Type="http://schemas.openxmlformats.org/officeDocument/2006/relationships/hyperlink" Target="https://twitter.com/zal_mzal" TargetMode="External"/><Relationship Id="rId2963" Type="http://schemas.openxmlformats.org/officeDocument/2006/relationships/hyperlink" Target="https://twitter.com/buyukustun_tba" TargetMode="External"/><Relationship Id="rId728" Type="http://schemas.openxmlformats.org/officeDocument/2006/relationships/hyperlink" Target="http://pbs.twimg.com/profile_images/844790335125413888/txBsal1Z_normal.jpg" TargetMode="External"/><Relationship Id="rId935" Type="http://schemas.openxmlformats.org/officeDocument/2006/relationships/hyperlink" Target="http://pbs.twimg.com/profile_images/1113878642755608576/AiLLB8nV_normal.jpg" TargetMode="External"/><Relationship Id="rId1358" Type="http://schemas.openxmlformats.org/officeDocument/2006/relationships/hyperlink" Target="http://pbs.twimg.com/profile_images/1144340486037168128/t3Un19rH_normal.jpg" TargetMode="External"/><Relationship Id="rId1565" Type="http://schemas.openxmlformats.org/officeDocument/2006/relationships/hyperlink" Target="http://pbs.twimg.com/profile_images/1220892033/167057_183597384994124_133190390034824_527100_1580991_n_1__normal.jpg" TargetMode="External"/><Relationship Id="rId1772" Type="http://schemas.openxmlformats.org/officeDocument/2006/relationships/hyperlink" Target="http://pbs.twimg.com/profile_images/1039596330644062210/j4x_rmBZ_normal.jpg" TargetMode="External"/><Relationship Id="rId2409" Type="http://schemas.openxmlformats.org/officeDocument/2006/relationships/hyperlink" Target="https://twitter.com/avcilarbel" TargetMode="External"/><Relationship Id="rId2616" Type="http://schemas.openxmlformats.org/officeDocument/2006/relationships/hyperlink" Target="https://twitter.com/haticegrrr" TargetMode="External"/><Relationship Id="rId64" Type="http://schemas.openxmlformats.org/officeDocument/2006/relationships/hyperlink" Target="https://t.co/7gr55azVaW" TargetMode="External"/><Relationship Id="rId1218" Type="http://schemas.openxmlformats.org/officeDocument/2006/relationships/hyperlink" Target="http://pbs.twimg.com/profile_images/493095815125409792/QcJDrKZa_normal.jpeg" TargetMode="External"/><Relationship Id="rId1425" Type="http://schemas.openxmlformats.org/officeDocument/2006/relationships/hyperlink" Target="http://pbs.twimg.com/profile_images/1040513941544288257/nd0Id6RE_normal.jpg" TargetMode="External"/><Relationship Id="rId2823" Type="http://schemas.openxmlformats.org/officeDocument/2006/relationships/hyperlink" Target="https://twitter.com/ercankidis" TargetMode="External"/><Relationship Id="rId1632" Type="http://schemas.openxmlformats.org/officeDocument/2006/relationships/hyperlink" Target="http://pbs.twimg.com/profile_images/994721961392697344/F_D04rhW_normal.jpg" TargetMode="External"/><Relationship Id="rId2199" Type="http://schemas.openxmlformats.org/officeDocument/2006/relationships/hyperlink" Target="https://twitter.com/ugonultas25" TargetMode="External"/><Relationship Id="rId3597" Type="http://schemas.openxmlformats.org/officeDocument/2006/relationships/hyperlink" Target="https://twitter.com/tirajpres" TargetMode="External"/><Relationship Id="rId3457" Type="http://schemas.openxmlformats.org/officeDocument/2006/relationships/hyperlink" Target="https://twitter.com/kristalsabah" TargetMode="External"/><Relationship Id="rId3664" Type="http://schemas.openxmlformats.org/officeDocument/2006/relationships/hyperlink" Target="https://twitter.com/ceylancetinnn" TargetMode="External"/><Relationship Id="rId378" Type="http://schemas.openxmlformats.org/officeDocument/2006/relationships/hyperlink" Target="http://pbs.twimg.com/profile_images/1089533579237998596/gI1pIgkb_normal.jpg" TargetMode="External"/><Relationship Id="rId585" Type="http://schemas.openxmlformats.org/officeDocument/2006/relationships/hyperlink" Target="http://pbs.twimg.com/profile_images/815343415122595840/UEtD38m7_normal.jpg" TargetMode="External"/><Relationship Id="rId792" Type="http://schemas.openxmlformats.org/officeDocument/2006/relationships/hyperlink" Target="http://pbs.twimg.com/profile_images/1151588895173332993/5JW-KXT6_normal.jpg" TargetMode="External"/><Relationship Id="rId2059" Type="http://schemas.openxmlformats.org/officeDocument/2006/relationships/hyperlink" Target="https://twitter.com/anlgzlcan" TargetMode="External"/><Relationship Id="rId2266" Type="http://schemas.openxmlformats.org/officeDocument/2006/relationships/hyperlink" Target="https://twitter.com/mikdatca" TargetMode="External"/><Relationship Id="rId2473" Type="http://schemas.openxmlformats.org/officeDocument/2006/relationships/hyperlink" Target="https://twitter.com/nsema29" TargetMode="External"/><Relationship Id="rId2680" Type="http://schemas.openxmlformats.org/officeDocument/2006/relationships/hyperlink" Target="https://twitter.com/dytyunus" TargetMode="External"/><Relationship Id="rId3317" Type="http://schemas.openxmlformats.org/officeDocument/2006/relationships/hyperlink" Target="https://twitter.com/dpgenelbaskani" TargetMode="External"/><Relationship Id="rId3524" Type="http://schemas.openxmlformats.org/officeDocument/2006/relationships/hyperlink" Target="https://twitter.com/davuttmr" TargetMode="External"/><Relationship Id="rId238" Type="http://schemas.openxmlformats.org/officeDocument/2006/relationships/hyperlink" Target="https://t.co/cIwlmHTkYe" TargetMode="External"/><Relationship Id="rId445" Type="http://schemas.openxmlformats.org/officeDocument/2006/relationships/hyperlink" Target="http://pbs.twimg.com/profile_images/1168627726326087683/NdUOnWxY_normal.jpg" TargetMode="External"/><Relationship Id="rId652" Type="http://schemas.openxmlformats.org/officeDocument/2006/relationships/hyperlink" Target="http://pbs.twimg.com/profile_images/1087980231502295040/_9aSBOR0_normal.jpg" TargetMode="External"/><Relationship Id="rId1075" Type="http://schemas.openxmlformats.org/officeDocument/2006/relationships/hyperlink" Target="http://pbs.twimg.com/profile_images/825282071966912512/CyXcnvzu_normal.jpg" TargetMode="External"/><Relationship Id="rId1282" Type="http://schemas.openxmlformats.org/officeDocument/2006/relationships/hyperlink" Target="http://pbs.twimg.com/profile_images/1153392965722750977/oJyCrN1s_normal.png" TargetMode="External"/><Relationship Id="rId2126" Type="http://schemas.openxmlformats.org/officeDocument/2006/relationships/hyperlink" Target="https://twitter.com/bisevilemedik" TargetMode="External"/><Relationship Id="rId2333" Type="http://schemas.openxmlformats.org/officeDocument/2006/relationships/hyperlink" Target="https://twitter.com/batuuhannnnn" TargetMode="External"/><Relationship Id="rId2540" Type="http://schemas.openxmlformats.org/officeDocument/2006/relationships/hyperlink" Target="https://twitter.com/kadri06945977" TargetMode="External"/><Relationship Id="rId305" Type="http://schemas.openxmlformats.org/officeDocument/2006/relationships/hyperlink" Target="https://t.co/BlxmOCSBu0" TargetMode="External"/><Relationship Id="rId512" Type="http://schemas.openxmlformats.org/officeDocument/2006/relationships/hyperlink" Target="http://pbs.twimg.com/profile_images/1139861764923961344/Jdn8TIIA_normal.jpg" TargetMode="External"/><Relationship Id="rId1142" Type="http://schemas.openxmlformats.org/officeDocument/2006/relationships/hyperlink" Target="http://pbs.twimg.com/profile_images/712574055086440448/Wp50VyhT_normal.jpg" TargetMode="External"/><Relationship Id="rId2400" Type="http://schemas.openxmlformats.org/officeDocument/2006/relationships/hyperlink" Target="https://twitter.com/ufukocal35" TargetMode="External"/><Relationship Id="rId1002" Type="http://schemas.openxmlformats.org/officeDocument/2006/relationships/hyperlink" Target="http://abs.twimg.com/sticky/default_profile_images/default_profile_normal.png" TargetMode="External"/><Relationship Id="rId1959" Type="http://schemas.openxmlformats.org/officeDocument/2006/relationships/hyperlink" Target="http://pbs.twimg.com/profile_images/678367114659516416/GiuCQUD-_normal.jpg" TargetMode="External"/><Relationship Id="rId3174" Type="http://schemas.openxmlformats.org/officeDocument/2006/relationships/hyperlink" Target="https://twitter.com/krbck__" TargetMode="External"/><Relationship Id="rId1819" Type="http://schemas.openxmlformats.org/officeDocument/2006/relationships/hyperlink" Target="http://pbs.twimg.com/profile_images/645911573114982400/spZA_8Ub_normal.jpg" TargetMode="External"/><Relationship Id="rId3381" Type="http://schemas.openxmlformats.org/officeDocument/2006/relationships/hyperlink" Target="https://twitter.com/trbeyi01" TargetMode="External"/><Relationship Id="rId2190" Type="http://schemas.openxmlformats.org/officeDocument/2006/relationships/hyperlink" Target="https://twitter.com/hasanzkul11" TargetMode="External"/><Relationship Id="rId3034" Type="http://schemas.openxmlformats.org/officeDocument/2006/relationships/hyperlink" Target="https://twitter.com/gksumetin" TargetMode="External"/><Relationship Id="rId3241" Type="http://schemas.openxmlformats.org/officeDocument/2006/relationships/hyperlink" Target="https://twitter.com/_yko__" TargetMode="External"/><Relationship Id="rId162" Type="http://schemas.openxmlformats.org/officeDocument/2006/relationships/hyperlink" Target="https://t.co/4LKQomj8Il" TargetMode="External"/><Relationship Id="rId2050" Type="http://schemas.openxmlformats.org/officeDocument/2006/relationships/hyperlink" Target="https://twitter.com/erkan58597958" TargetMode="External"/><Relationship Id="rId3101" Type="http://schemas.openxmlformats.org/officeDocument/2006/relationships/hyperlink" Target="https://twitter.com/egeninsesi" TargetMode="External"/><Relationship Id="rId979" Type="http://schemas.openxmlformats.org/officeDocument/2006/relationships/hyperlink" Target="http://pbs.twimg.com/profile_images/1071007352235663361/Tqu0FyAh_normal.jpg" TargetMode="External"/><Relationship Id="rId839" Type="http://schemas.openxmlformats.org/officeDocument/2006/relationships/hyperlink" Target="http://pbs.twimg.com/profile_images/1152195646755147776/ovyChMgf_normal.jpg" TargetMode="External"/><Relationship Id="rId1469" Type="http://schemas.openxmlformats.org/officeDocument/2006/relationships/hyperlink" Target="http://pbs.twimg.com/profile_images/1170273299982692353/kghmCklY_normal.jpg" TargetMode="External"/><Relationship Id="rId2867" Type="http://schemas.openxmlformats.org/officeDocument/2006/relationships/hyperlink" Target="https://twitter.com/ankarabbld" TargetMode="External"/><Relationship Id="rId1676" Type="http://schemas.openxmlformats.org/officeDocument/2006/relationships/hyperlink" Target="http://pbs.twimg.com/profile_images/941727090507993089/w_kDTwEa_normal.jpg" TargetMode="External"/><Relationship Id="rId1883" Type="http://schemas.openxmlformats.org/officeDocument/2006/relationships/hyperlink" Target="http://pbs.twimg.com/profile_images/344513261572079582/ea8bf59a9b56b77f5cb660a943c62380_normal.jpeg" TargetMode="External"/><Relationship Id="rId2727" Type="http://schemas.openxmlformats.org/officeDocument/2006/relationships/hyperlink" Target="https://twitter.com/mcpekacar" TargetMode="External"/><Relationship Id="rId2934" Type="http://schemas.openxmlformats.org/officeDocument/2006/relationships/hyperlink" Target="https://twitter.com/kizilelma_" TargetMode="External"/><Relationship Id="rId906" Type="http://schemas.openxmlformats.org/officeDocument/2006/relationships/hyperlink" Target="http://pbs.twimg.com/profile_images/2966836613/94a0eeba5365293c608f1cf44e19fa1d_normal.jpeg" TargetMode="External"/><Relationship Id="rId1329" Type="http://schemas.openxmlformats.org/officeDocument/2006/relationships/hyperlink" Target="http://pbs.twimg.com/profile_images/1165628956659392512/oR5hlGDx_normal.jpg" TargetMode="External"/><Relationship Id="rId1536" Type="http://schemas.openxmlformats.org/officeDocument/2006/relationships/hyperlink" Target="http://pbs.twimg.com/profile_images/1153720699133014016/mpZ-UMTX_normal.jpg" TargetMode="External"/><Relationship Id="rId1743" Type="http://schemas.openxmlformats.org/officeDocument/2006/relationships/hyperlink" Target="http://pbs.twimg.com/profile_images/1009372601251221504/GsaEnwk5_normal.jpg" TargetMode="External"/><Relationship Id="rId1950" Type="http://schemas.openxmlformats.org/officeDocument/2006/relationships/hyperlink" Target="http://pbs.twimg.com/profile_images/997981115490095104/ihKRFsqK_normal.jpg" TargetMode="External"/><Relationship Id="rId35" Type="http://schemas.openxmlformats.org/officeDocument/2006/relationships/hyperlink" Target="https://t.co/2Cz27HoNqm" TargetMode="External"/><Relationship Id="rId1603" Type="http://schemas.openxmlformats.org/officeDocument/2006/relationships/hyperlink" Target="http://pbs.twimg.com/profile_images/976535653415555072/szteIumu_normal.jpg" TargetMode="External"/><Relationship Id="rId1810" Type="http://schemas.openxmlformats.org/officeDocument/2006/relationships/hyperlink" Target="http://pbs.twimg.com/profile_images/1086734488888053761/snyuICKB_normal.jpg" TargetMode="External"/><Relationship Id="rId3568" Type="http://schemas.openxmlformats.org/officeDocument/2006/relationships/hyperlink" Target="https://twitter.com/nuri_pekin" TargetMode="External"/><Relationship Id="rId489" Type="http://schemas.openxmlformats.org/officeDocument/2006/relationships/hyperlink" Target="http://pbs.twimg.com/profile_images/1160869841177382913/KjLS-zFy_normal.jpg" TargetMode="External"/><Relationship Id="rId696" Type="http://schemas.openxmlformats.org/officeDocument/2006/relationships/hyperlink" Target="http://pbs.twimg.com/profile_images/866405422135218177/dukGD3Lu_normal.jpg" TargetMode="External"/><Relationship Id="rId2377" Type="http://schemas.openxmlformats.org/officeDocument/2006/relationships/hyperlink" Target="https://twitter.com/mimararti" TargetMode="External"/><Relationship Id="rId2584" Type="http://schemas.openxmlformats.org/officeDocument/2006/relationships/hyperlink" Target="https://twitter.com/gul98775941" TargetMode="External"/><Relationship Id="rId2791" Type="http://schemas.openxmlformats.org/officeDocument/2006/relationships/hyperlink" Target="https://twitter.com/bernaersz" TargetMode="External"/><Relationship Id="rId3428" Type="http://schemas.openxmlformats.org/officeDocument/2006/relationships/hyperlink" Target="https://twitter.com/sayarbilgi01" TargetMode="External"/><Relationship Id="rId3635" Type="http://schemas.openxmlformats.org/officeDocument/2006/relationships/hyperlink" Target="https://twitter.com/sarallll61" TargetMode="External"/><Relationship Id="rId349" Type="http://schemas.openxmlformats.org/officeDocument/2006/relationships/hyperlink" Target="https://t.co/S8xLuFpYBe" TargetMode="External"/><Relationship Id="rId556" Type="http://schemas.openxmlformats.org/officeDocument/2006/relationships/hyperlink" Target="http://pbs.twimg.com/profile_images/491749938272161792/5bVEL2h9_normal.jpeg" TargetMode="External"/><Relationship Id="rId763" Type="http://schemas.openxmlformats.org/officeDocument/2006/relationships/hyperlink" Target="http://pbs.twimg.com/profile_images/1074400222443433985/I-Rn5iob_normal.jpg" TargetMode="External"/><Relationship Id="rId1186" Type="http://schemas.openxmlformats.org/officeDocument/2006/relationships/hyperlink" Target="http://pbs.twimg.com/profile_images/478949424941776896/HLe8P-ZG_normal.jpeg" TargetMode="External"/><Relationship Id="rId1393" Type="http://schemas.openxmlformats.org/officeDocument/2006/relationships/hyperlink" Target="http://pbs.twimg.com/profile_images/961489559681945600/tKxrv2Ew_normal.jpg" TargetMode="External"/><Relationship Id="rId2237" Type="http://schemas.openxmlformats.org/officeDocument/2006/relationships/hyperlink" Target="https://twitter.com/twitbakani" TargetMode="External"/><Relationship Id="rId2444" Type="http://schemas.openxmlformats.org/officeDocument/2006/relationships/hyperlink" Target="https://twitter.com/birolgurmhp" TargetMode="External"/><Relationship Id="rId209" Type="http://schemas.openxmlformats.org/officeDocument/2006/relationships/hyperlink" Target="https://t.co/LRDFWYSNem" TargetMode="External"/><Relationship Id="rId416" Type="http://schemas.openxmlformats.org/officeDocument/2006/relationships/hyperlink" Target="http://pbs.twimg.com/profile_images/973934737915109376/vrpAbF7m_normal.jpg" TargetMode="External"/><Relationship Id="rId970" Type="http://schemas.openxmlformats.org/officeDocument/2006/relationships/hyperlink" Target="http://pbs.twimg.com/profile_images/531906912107765760/ZoM_R_c4_normal.jpeg" TargetMode="External"/><Relationship Id="rId1046" Type="http://schemas.openxmlformats.org/officeDocument/2006/relationships/hyperlink" Target="http://pbs.twimg.com/profile_images/1171897991415980032/1YsnIBZE_normal.jpg" TargetMode="External"/><Relationship Id="rId1253" Type="http://schemas.openxmlformats.org/officeDocument/2006/relationships/hyperlink" Target="http://pbs.twimg.com/profile_images/1161987903708377088/745ESFTC_normal.jpg" TargetMode="External"/><Relationship Id="rId2651" Type="http://schemas.openxmlformats.org/officeDocument/2006/relationships/hyperlink" Target="https://twitter.com/nenno5" TargetMode="External"/><Relationship Id="rId3702" Type="http://schemas.openxmlformats.org/officeDocument/2006/relationships/hyperlink" Target="https://twitter.com/gyferda" TargetMode="External"/><Relationship Id="rId623" Type="http://schemas.openxmlformats.org/officeDocument/2006/relationships/hyperlink" Target="http://pbs.twimg.com/profile_images/1019292336101249024/GfMwYgEX_normal.jpg" TargetMode="External"/><Relationship Id="rId830" Type="http://schemas.openxmlformats.org/officeDocument/2006/relationships/hyperlink" Target="http://abs.twimg.com/sticky/default_profile_images/default_profile_normal.png" TargetMode="External"/><Relationship Id="rId1460" Type="http://schemas.openxmlformats.org/officeDocument/2006/relationships/hyperlink" Target="http://pbs.twimg.com/profile_images/1148314926294937602/h7pf0p-S_normal.jpg" TargetMode="External"/><Relationship Id="rId2304" Type="http://schemas.openxmlformats.org/officeDocument/2006/relationships/hyperlink" Target="https://twitter.com/zaytungtv" TargetMode="External"/><Relationship Id="rId2511" Type="http://schemas.openxmlformats.org/officeDocument/2006/relationships/hyperlink" Target="https://twitter.com/abihyt" TargetMode="External"/><Relationship Id="rId1113" Type="http://schemas.openxmlformats.org/officeDocument/2006/relationships/hyperlink" Target="http://pbs.twimg.com/profile_images/927943385696096257/RNkWINQt_normal.jpg" TargetMode="External"/><Relationship Id="rId1320" Type="http://schemas.openxmlformats.org/officeDocument/2006/relationships/hyperlink" Target="http://pbs.twimg.com/profile_images/1003089554495229952/kfWitCHI_normal.jpg" TargetMode="External"/><Relationship Id="rId3078" Type="http://schemas.openxmlformats.org/officeDocument/2006/relationships/hyperlink" Target="https://twitter.com/sssdddp" TargetMode="External"/><Relationship Id="rId3285" Type="http://schemas.openxmlformats.org/officeDocument/2006/relationships/hyperlink" Target="https://twitter.com/gldestan4" TargetMode="External"/><Relationship Id="rId3492" Type="http://schemas.openxmlformats.org/officeDocument/2006/relationships/hyperlink" Target="https://twitter.com/rtseyirci" TargetMode="External"/><Relationship Id="rId2094" Type="http://schemas.openxmlformats.org/officeDocument/2006/relationships/hyperlink" Target="https://twitter.com/enveraysevera" TargetMode="External"/><Relationship Id="rId3145" Type="http://schemas.openxmlformats.org/officeDocument/2006/relationships/hyperlink" Target="https://twitter.com/_hadis_" TargetMode="External"/><Relationship Id="rId3352" Type="http://schemas.openxmlformats.org/officeDocument/2006/relationships/hyperlink" Target="https://twitter.com/kodparcasi" TargetMode="External"/><Relationship Id="rId273" Type="http://schemas.openxmlformats.org/officeDocument/2006/relationships/hyperlink" Target="http://t.co/5eda7Mc2ca" TargetMode="External"/><Relationship Id="rId480" Type="http://schemas.openxmlformats.org/officeDocument/2006/relationships/hyperlink" Target="http://pbs.twimg.com/profile_images/1048666057693716482/RkerJhcG_normal.jpg" TargetMode="External"/><Relationship Id="rId2161" Type="http://schemas.openxmlformats.org/officeDocument/2006/relationships/hyperlink" Target="https://twitter.com/d_r_y_82" TargetMode="External"/><Relationship Id="rId3005" Type="http://schemas.openxmlformats.org/officeDocument/2006/relationships/hyperlink" Target="https://twitter.com/bayar0561" TargetMode="External"/><Relationship Id="rId3212" Type="http://schemas.openxmlformats.org/officeDocument/2006/relationships/hyperlink" Target="https://twitter.com/kadirbac2" TargetMode="External"/><Relationship Id="rId133" Type="http://schemas.openxmlformats.org/officeDocument/2006/relationships/hyperlink" Target="https://t.co/juedFYhlEi" TargetMode="External"/><Relationship Id="rId340" Type="http://schemas.openxmlformats.org/officeDocument/2006/relationships/hyperlink" Target="https://t.co/XVr69bcEUP" TargetMode="External"/><Relationship Id="rId2021" Type="http://schemas.openxmlformats.org/officeDocument/2006/relationships/hyperlink" Target="http://pbs.twimg.com/profile_images/1173399749074051072/ykWb4kJ1_normal.jpg" TargetMode="External"/><Relationship Id="rId200" Type="http://schemas.openxmlformats.org/officeDocument/2006/relationships/hyperlink" Target="https://t.co/wVo5xSEQZG" TargetMode="External"/><Relationship Id="rId2978" Type="http://schemas.openxmlformats.org/officeDocument/2006/relationships/hyperlink" Target="https://twitter.com/gok_bel" TargetMode="External"/><Relationship Id="rId1787" Type="http://schemas.openxmlformats.org/officeDocument/2006/relationships/hyperlink" Target="http://pbs.twimg.com/profile_images/963532070294310913/ThQOC1_w_normal.jpg" TargetMode="External"/><Relationship Id="rId1994" Type="http://schemas.openxmlformats.org/officeDocument/2006/relationships/hyperlink" Target="http://pbs.twimg.com/profile_images/1131882937077645314/RsP8w7k-_normal.jpg" TargetMode="External"/><Relationship Id="rId2838" Type="http://schemas.openxmlformats.org/officeDocument/2006/relationships/hyperlink" Target="https://twitter.com/randomhorsejr" TargetMode="External"/><Relationship Id="rId79" Type="http://schemas.openxmlformats.org/officeDocument/2006/relationships/hyperlink" Target="https://t.co/mh23GBNpic" TargetMode="External"/><Relationship Id="rId1647" Type="http://schemas.openxmlformats.org/officeDocument/2006/relationships/hyperlink" Target="http://pbs.twimg.com/profile_images/1005429905646071808/ekgC-Ijp_normal.jpg" TargetMode="External"/><Relationship Id="rId1854" Type="http://schemas.openxmlformats.org/officeDocument/2006/relationships/hyperlink" Target="http://pbs.twimg.com/profile_images/996916535959670784/CnJsjTNe_normal.jpg" TargetMode="External"/><Relationship Id="rId2905" Type="http://schemas.openxmlformats.org/officeDocument/2006/relationships/hyperlink" Target="https://twitter.com/hacer_hazem" TargetMode="External"/><Relationship Id="rId1507" Type="http://schemas.openxmlformats.org/officeDocument/2006/relationships/hyperlink" Target="http://abs.twimg.com/sticky/default_profile_images/default_profile_normal.png" TargetMode="External"/><Relationship Id="rId1714" Type="http://schemas.openxmlformats.org/officeDocument/2006/relationships/hyperlink" Target="http://pbs.twimg.com/profile_images/1156139223482810368/Gl8YPqQw_normal.jpg" TargetMode="External"/><Relationship Id="rId1921" Type="http://schemas.openxmlformats.org/officeDocument/2006/relationships/hyperlink" Target="http://pbs.twimg.com/profile_images/1153282588095799304/_H15sZkj_normal.jpg" TargetMode="External"/><Relationship Id="rId3679" Type="http://schemas.openxmlformats.org/officeDocument/2006/relationships/hyperlink" Target="https://twitter.com/ugurcanozen0535" TargetMode="External"/><Relationship Id="rId2488" Type="http://schemas.openxmlformats.org/officeDocument/2006/relationships/hyperlink" Target="https://twitter.com/zeki_2727" TargetMode="External"/><Relationship Id="rId1297" Type="http://schemas.openxmlformats.org/officeDocument/2006/relationships/hyperlink" Target="http://pbs.twimg.com/profile_images/927228458467495936/f8ahJlu5_normal.jpg" TargetMode="External"/><Relationship Id="rId2695" Type="http://schemas.openxmlformats.org/officeDocument/2006/relationships/hyperlink" Target="https://twitter.com/senanurkutay" TargetMode="External"/><Relationship Id="rId3539" Type="http://schemas.openxmlformats.org/officeDocument/2006/relationships/hyperlink" Target="https://twitter.com/erkan_m_utku" TargetMode="External"/><Relationship Id="rId667" Type="http://schemas.openxmlformats.org/officeDocument/2006/relationships/hyperlink" Target="http://pbs.twimg.com/profile_images/1160620218965774343/Gd1do-Ag_normal.jpg" TargetMode="External"/><Relationship Id="rId874" Type="http://schemas.openxmlformats.org/officeDocument/2006/relationships/hyperlink" Target="http://pbs.twimg.com/profile_images/1173705497851158529/v-8PeLtC_normal.jpg" TargetMode="External"/><Relationship Id="rId2348" Type="http://schemas.openxmlformats.org/officeDocument/2006/relationships/hyperlink" Target="https://twitter.com/eefsun" TargetMode="External"/><Relationship Id="rId2555" Type="http://schemas.openxmlformats.org/officeDocument/2006/relationships/hyperlink" Target="https://twitter.com/arslan__61" TargetMode="External"/><Relationship Id="rId2762" Type="http://schemas.openxmlformats.org/officeDocument/2006/relationships/hyperlink" Target="https://twitter.com/ilhancihaner" TargetMode="External"/><Relationship Id="rId3606" Type="http://schemas.openxmlformats.org/officeDocument/2006/relationships/hyperlink" Target="https://twitter.com/aktif_haber" TargetMode="External"/><Relationship Id="rId527" Type="http://schemas.openxmlformats.org/officeDocument/2006/relationships/hyperlink" Target="http://pbs.twimg.com/profile_images/1138891743854829569/wQhyiDAu_normal.jpg" TargetMode="External"/><Relationship Id="rId734" Type="http://schemas.openxmlformats.org/officeDocument/2006/relationships/hyperlink" Target="http://pbs.twimg.com/profile_images/1137647518286663680/PWx1XHJc_normal.jpg" TargetMode="External"/><Relationship Id="rId941" Type="http://schemas.openxmlformats.org/officeDocument/2006/relationships/hyperlink" Target="http://pbs.twimg.com/profile_images/1162102524305952769/A8rHEiMe_normal.jpg" TargetMode="External"/><Relationship Id="rId1157" Type="http://schemas.openxmlformats.org/officeDocument/2006/relationships/hyperlink" Target="http://pbs.twimg.com/profile_images/1177679958149402625/t7wz1Cgw_normal.jpg" TargetMode="External"/><Relationship Id="rId1364" Type="http://schemas.openxmlformats.org/officeDocument/2006/relationships/hyperlink" Target="http://pbs.twimg.com/profile_images/1162477579087036416/8zxO1coi_normal.jpg" TargetMode="External"/><Relationship Id="rId1571" Type="http://schemas.openxmlformats.org/officeDocument/2006/relationships/hyperlink" Target="http://pbs.twimg.com/profile_images/1142033559072509952/Waupn3pR_normal.jpg" TargetMode="External"/><Relationship Id="rId2208" Type="http://schemas.openxmlformats.org/officeDocument/2006/relationships/hyperlink" Target="https://twitter.com/gulcan24338014" TargetMode="External"/><Relationship Id="rId2415" Type="http://schemas.openxmlformats.org/officeDocument/2006/relationships/hyperlink" Target="https://twitter.com/fiyonk_cilek" TargetMode="External"/><Relationship Id="rId2622" Type="http://schemas.openxmlformats.org/officeDocument/2006/relationships/hyperlink" Target="https://twitter.com/yumurta2000" TargetMode="External"/><Relationship Id="rId70" Type="http://schemas.openxmlformats.org/officeDocument/2006/relationships/hyperlink" Target="https://t.co/N24bhLTC9c" TargetMode="External"/><Relationship Id="rId801" Type="http://schemas.openxmlformats.org/officeDocument/2006/relationships/hyperlink" Target="http://pbs.twimg.com/profile_images/1154482553719533568/HWXb3JbQ_normal.jpg" TargetMode="External"/><Relationship Id="rId1017" Type="http://schemas.openxmlformats.org/officeDocument/2006/relationships/hyperlink" Target="http://pbs.twimg.com/profile_images/1154076411201818625/y0Kl7OEG_normal.jpg" TargetMode="External"/><Relationship Id="rId1224" Type="http://schemas.openxmlformats.org/officeDocument/2006/relationships/hyperlink" Target="http://pbs.twimg.com/profile_images/1150943058621603840/srjgj592_normal.jpg" TargetMode="External"/><Relationship Id="rId1431" Type="http://schemas.openxmlformats.org/officeDocument/2006/relationships/hyperlink" Target="http://pbs.twimg.com/profile_images/1163374583820562432/coIT1ZOq_normal.jpg" TargetMode="External"/><Relationship Id="rId3189" Type="http://schemas.openxmlformats.org/officeDocument/2006/relationships/hyperlink" Target="https://twitter.com/biboyalikusum" TargetMode="External"/><Relationship Id="rId3396" Type="http://schemas.openxmlformats.org/officeDocument/2006/relationships/hyperlink" Target="https://twitter.com/aduman1968" TargetMode="External"/><Relationship Id="rId3049" Type="http://schemas.openxmlformats.org/officeDocument/2006/relationships/hyperlink" Target="https://twitter.com/dumanilknur" TargetMode="External"/><Relationship Id="rId3256" Type="http://schemas.openxmlformats.org/officeDocument/2006/relationships/hyperlink" Target="https://twitter.com/kemalefe2010" TargetMode="External"/><Relationship Id="rId3463" Type="http://schemas.openxmlformats.org/officeDocument/2006/relationships/hyperlink" Target="https://twitter.com/smeydan" TargetMode="External"/><Relationship Id="rId177" Type="http://schemas.openxmlformats.org/officeDocument/2006/relationships/hyperlink" Target="https://t.co/TVW4gF11pP" TargetMode="External"/><Relationship Id="rId384" Type="http://schemas.openxmlformats.org/officeDocument/2006/relationships/hyperlink" Target="http://pbs.twimg.com/profile_images/1129131211027341312/X7X6rn1z_normal.jpg" TargetMode="External"/><Relationship Id="rId591" Type="http://schemas.openxmlformats.org/officeDocument/2006/relationships/hyperlink" Target="http://pbs.twimg.com/profile_images/785476261909069824/kVzd41zh_normal.jpg" TargetMode="External"/><Relationship Id="rId2065" Type="http://schemas.openxmlformats.org/officeDocument/2006/relationships/hyperlink" Target="https://twitter.com/akbayrakcilem" TargetMode="External"/><Relationship Id="rId2272" Type="http://schemas.openxmlformats.org/officeDocument/2006/relationships/hyperlink" Target="https://twitter.com/ntv" TargetMode="External"/><Relationship Id="rId3116" Type="http://schemas.openxmlformats.org/officeDocument/2006/relationships/hyperlink" Target="https://twitter.com/&#305;kucukdemir" TargetMode="External"/><Relationship Id="rId3670" Type="http://schemas.openxmlformats.org/officeDocument/2006/relationships/hyperlink" Target="https://twitter.com/selim64734883" TargetMode="External"/><Relationship Id="rId244" Type="http://schemas.openxmlformats.org/officeDocument/2006/relationships/hyperlink" Target="http://t.co/PZjuyQqf9O" TargetMode="External"/><Relationship Id="rId1081" Type="http://schemas.openxmlformats.org/officeDocument/2006/relationships/hyperlink" Target="http://pbs.twimg.com/profile_images/1054093141970685952/QESupaZR_normal.jpg" TargetMode="External"/><Relationship Id="rId3323" Type="http://schemas.openxmlformats.org/officeDocument/2006/relationships/hyperlink" Target="https://twitter.com/antifinans" TargetMode="External"/><Relationship Id="rId3530" Type="http://schemas.openxmlformats.org/officeDocument/2006/relationships/hyperlink" Target="https://twitter.com/senolyilmaztr" TargetMode="External"/><Relationship Id="rId451" Type="http://schemas.openxmlformats.org/officeDocument/2006/relationships/hyperlink" Target="http://pbs.twimg.com/profile_images/1178414909534740480/amF4SO6p_normal.jpg" TargetMode="External"/><Relationship Id="rId2132" Type="http://schemas.openxmlformats.org/officeDocument/2006/relationships/hyperlink" Target="https://twitter.com/kalemdenkale" TargetMode="External"/><Relationship Id="rId104" Type="http://schemas.openxmlformats.org/officeDocument/2006/relationships/hyperlink" Target="https://t.co/4qw7SUK9uo" TargetMode="External"/><Relationship Id="rId311" Type="http://schemas.openxmlformats.org/officeDocument/2006/relationships/hyperlink" Target="https://t.co/SRJkGOFJaV" TargetMode="External"/><Relationship Id="rId1898" Type="http://schemas.openxmlformats.org/officeDocument/2006/relationships/hyperlink" Target="http://pbs.twimg.com/profile_images/1125500037981720577/P6nXxMAx_normal.jpg" TargetMode="External"/><Relationship Id="rId2949" Type="http://schemas.openxmlformats.org/officeDocument/2006/relationships/hyperlink" Target="https://twitter.com/hurriyet" TargetMode="External"/><Relationship Id="rId1758" Type="http://schemas.openxmlformats.org/officeDocument/2006/relationships/hyperlink" Target="http://pbs.twimg.com/profile_images/810405628132868097/nyzaZN3f_normal.jpg" TargetMode="External"/><Relationship Id="rId2809" Type="http://schemas.openxmlformats.org/officeDocument/2006/relationships/hyperlink" Target="https://twitter.com/m_atlgn" TargetMode="External"/><Relationship Id="rId1965" Type="http://schemas.openxmlformats.org/officeDocument/2006/relationships/hyperlink" Target="http://pbs.twimg.com/profile_images/1076842562747547651/27sNXeDj_normal.jpg" TargetMode="External"/><Relationship Id="rId3180" Type="http://schemas.openxmlformats.org/officeDocument/2006/relationships/hyperlink" Target="https://twitter.com/ertan080808" TargetMode="External"/><Relationship Id="rId1618" Type="http://schemas.openxmlformats.org/officeDocument/2006/relationships/hyperlink" Target="http://pbs.twimg.com/profile_images/911194016594763776/Nmx6kRvA_normal.jpg" TargetMode="External"/><Relationship Id="rId1825" Type="http://schemas.openxmlformats.org/officeDocument/2006/relationships/hyperlink" Target="http://pbs.twimg.com/profile_images/985546682740944896/Yqaw8HS1_normal.jpg" TargetMode="External"/><Relationship Id="rId3040" Type="http://schemas.openxmlformats.org/officeDocument/2006/relationships/hyperlink" Target="https://twitter.com/seherbeyazt" TargetMode="External"/><Relationship Id="rId2599" Type="http://schemas.openxmlformats.org/officeDocument/2006/relationships/hyperlink" Target="https://twitter.com/akkayali3" TargetMode="External"/><Relationship Id="rId778" Type="http://schemas.openxmlformats.org/officeDocument/2006/relationships/hyperlink" Target="http://pbs.twimg.com/profile_images/954259040611258368/IyssRg9N_normal.jpg" TargetMode="External"/><Relationship Id="rId985" Type="http://schemas.openxmlformats.org/officeDocument/2006/relationships/hyperlink" Target="http://pbs.twimg.com/profile_images/1056785574869262339/BK7Q52uB_normal.jpg" TargetMode="External"/><Relationship Id="rId2459" Type="http://schemas.openxmlformats.org/officeDocument/2006/relationships/hyperlink" Target="https://twitter.com/slowlyswing54" TargetMode="External"/><Relationship Id="rId2666" Type="http://schemas.openxmlformats.org/officeDocument/2006/relationships/hyperlink" Target="https://twitter.com/kladremzidonme1" TargetMode="External"/><Relationship Id="rId2873" Type="http://schemas.openxmlformats.org/officeDocument/2006/relationships/hyperlink" Target="https://twitter.com/ayline" TargetMode="External"/><Relationship Id="rId3717" Type="http://schemas.openxmlformats.org/officeDocument/2006/relationships/hyperlink" Target="https://twitter.com/dilekzc38556746" TargetMode="External"/><Relationship Id="rId638" Type="http://schemas.openxmlformats.org/officeDocument/2006/relationships/hyperlink" Target="http://pbs.twimg.com/profile_images/1094918876196933632/ljSIcyXb_normal.jpg" TargetMode="External"/><Relationship Id="rId845" Type="http://schemas.openxmlformats.org/officeDocument/2006/relationships/hyperlink" Target="http://pbs.twimg.com/profile_images/853925522165911553/gWnCOFPn_normal.jpg" TargetMode="External"/><Relationship Id="rId1268" Type="http://schemas.openxmlformats.org/officeDocument/2006/relationships/hyperlink" Target="http://pbs.twimg.com/profile_images/1177954725486108673/K57lrc7D_normal.jpg" TargetMode="External"/><Relationship Id="rId1475" Type="http://schemas.openxmlformats.org/officeDocument/2006/relationships/hyperlink" Target="http://pbs.twimg.com/profile_images/1023851176100540416/C1N8gtZr_normal.jpg" TargetMode="External"/><Relationship Id="rId1682" Type="http://schemas.openxmlformats.org/officeDocument/2006/relationships/hyperlink" Target="http://pbs.twimg.com/profile_images/959336429783601152/tbjtXbbv_normal.jpg" TargetMode="External"/><Relationship Id="rId2319" Type="http://schemas.openxmlformats.org/officeDocument/2006/relationships/hyperlink" Target="https://twitter.com/nazuyanik" TargetMode="External"/><Relationship Id="rId2526" Type="http://schemas.openxmlformats.org/officeDocument/2006/relationships/hyperlink" Target="https://twitter.com/ysm&#305;necrn" TargetMode="External"/><Relationship Id="rId2733" Type="http://schemas.openxmlformats.org/officeDocument/2006/relationships/hyperlink" Target="https://twitter.com/alperdmg" TargetMode="External"/><Relationship Id="rId705" Type="http://schemas.openxmlformats.org/officeDocument/2006/relationships/hyperlink" Target="http://pbs.twimg.com/profile_images/782553635687370752/jbaHAOYt_normal.jpg" TargetMode="External"/><Relationship Id="rId1128" Type="http://schemas.openxmlformats.org/officeDocument/2006/relationships/hyperlink" Target="http://pbs.twimg.com/profile_images/1073851485690191872/yr8FCWPZ_normal.jpg" TargetMode="External"/><Relationship Id="rId1335" Type="http://schemas.openxmlformats.org/officeDocument/2006/relationships/hyperlink" Target="http://pbs.twimg.com/profile_images/1117878828238610435/qjmHN3Ch_normal.jpg" TargetMode="External"/><Relationship Id="rId1542" Type="http://schemas.openxmlformats.org/officeDocument/2006/relationships/hyperlink" Target="http://pbs.twimg.com/profile_images/1017120724799062016/5hPZm26j_normal.jpg" TargetMode="External"/><Relationship Id="rId2940" Type="http://schemas.openxmlformats.org/officeDocument/2006/relationships/hyperlink" Target="https://twitter.com/wiwiwawa85" TargetMode="External"/><Relationship Id="rId912" Type="http://schemas.openxmlformats.org/officeDocument/2006/relationships/hyperlink" Target="http://abs.twimg.com/sticky/default_profile_images/default_profile_normal.png" TargetMode="External"/><Relationship Id="rId2800" Type="http://schemas.openxmlformats.org/officeDocument/2006/relationships/hyperlink" Target="https://twitter.com/banudortok" TargetMode="External"/><Relationship Id="rId41" Type="http://schemas.openxmlformats.org/officeDocument/2006/relationships/hyperlink" Target="https://t.co/YzksZhQXMV" TargetMode="External"/><Relationship Id="rId1402" Type="http://schemas.openxmlformats.org/officeDocument/2006/relationships/hyperlink" Target="http://pbs.twimg.com/profile_images/1089444722576371713/eyug3dt5_normal.jpg" TargetMode="External"/><Relationship Id="rId288" Type="http://schemas.openxmlformats.org/officeDocument/2006/relationships/hyperlink" Target="https://t.co/7IDoW8Ah9W" TargetMode="External"/><Relationship Id="rId3367" Type="http://schemas.openxmlformats.org/officeDocument/2006/relationships/hyperlink" Target="https://twitter.com/kamilari" TargetMode="External"/><Relationship Id="rId3574" Type="http://schemas.openxmlformats.org/officeDocument/2006/relationships/hyperlink" Target="https://twitter.com/hilallozdogan" TargetMode="External"/><Relationship Id="rId495" Type="http://schemas.openxmlformats.org/officeDocument/2006/relationships/hyperlink" Target="http://pbs.twimg.com/profile_images/1175536217196302337/0RVad7p5_normal.jpg" TargetMode="External"/><Relationship Id="rId2176" Type="http://schemas.openxmlformats.org/officeDocument/2006/relationships/hyperlink" Target="https://twitter.com/fatihportakal" TargetMode="External"/><Relationship Id="rId2383" Type="http://schemas.openxmlformats.org/officeDocument/2006/relationships/hyperlink" Target="https://twitter.com/ajansdreklam" TargetMode="External"/><Relationship Id="rId2590" Type="http://schemas.openxmlformats.org/officeDocument/2006/relationships/hyperlink" Target="https://twitter.com/rose94233168" TargetMode="External"/><Relationship Id="rId3227" Type="http://schemas.openxmlformats.org/officeDocument/2006/relationships/hyperlink" Target="https://twitter.com/_a_akbay_" TargetMode="External"/><Relationship Id="rId3434" Type="http://schemas.openxmlformats.org/officeDocument/2006/relationships/hyperlink" Target="https://twitter.com/filizyalnkaya4" TargetMode="External"/><Relationship Id="rId3641" Type="http://schemas.openxmlformats.org/officeDocument/2006/relationships/hyperlink" Target="https://twitter.com/raciozdemir1" TargetMode="External"/><Relationship Id="rId148" Type="http://schemas.openxmlformats.org/officeDocument/2006/relationships/hyperlink" Target="https://t.co/4pF0orgj4u" TargetMode="External"/><Relationship Id="rId355" Type="http://schemas.openxmlformats.org/officeDocument/2006/relationships/hyperlink" Target="http://pbs.twimg.com/profile_images/586131436392046592/YdkXfQah_normal.jpg" TargetMode="External"/><Relationship Id="rId562" Type="http://schemas.openxmlformats.org/officeDocument/2006/relationships/hyperlink" Target="http://pbs.twimg.com/profile_images/1001588417933783041/piKXAsMC_normal.jpg" TargetMode="External"/><Relationship Id="rId1192" Type="http://schemas.openxmlformats.org/officeDocument/2006/relationships/hyperlink" Target="http://pbs.twimg.com/profile_images/1145214376183570432/lCbY9JIm_normal.jpg" TargetMode="External"/><Relationship Id="rId2036" Type="http://schemas.openxmlformats.org/officeDocument/2006/relationships/hyperlink" Target="http://pbs.twimg.com/profile_images/1170292555700998145/rf9rQ89S_normal.jpg" TargetMode="External"/><Relationship Id="rId2243" Type="http://schemas.openxmlformats.org/officeDocument/2006/relationships/hyperlink" Target="https://twitter.com/gulokanigul73" TargetMode="External"/><Relationship Id="rId2450" Type="http://schemas.openxmlformats.org/officeDocument/2006/relationships/hyperlink" Target="https://twitter.com/payitaht31" TargetMode="External"/><Relationship Id="rId3501" Type="http://schemas.openxmlformats.org/officeDocument/2006/relationships/hyperlink" Target="https://twitter.com/sleyman46097732" TargetMode="External"/><Relationship Id="rId215" Type="http://schemas.openxmlformats.org/officeDocument/2006/relationships/hyperlink" Target="https://t.co/27w6toCiBh" TargetMode="External"/><Relationship Id="rId422" Type="http://schemas.openxmlformats.org/officeDocument/2006/relationships/hyperlink" Target="http://pbs.twimg.com/profile_images/1152944856844709889/L-XQAX1E_normal.jpg" TargetMode="External"/><Relationship Id="rId1052" Type="http://schemas.openxmlformats.org/officeDocument/2006/relationships/hyperlink" Target="http://pbs.twimg.com/profile_images/945763628665442304/6Z1x5CvW_normal.jpg" TargetMode="External"/><Relationship Id="rId2103" Type="http://schemas.openxmlformats.org/officeDocument/2006/relationships/hyperlink" Target="https://twitter.com/stailontano" TargetMode="External"/><Relationship Id="rId2310" Type="http://schemas.openxmlformats.org/officeDocument/2006/relationships/hyperlink" Target="https://twitter.com/haradin_" TargetMode="External"/><Relationship Id="rId1869" Type="http://schemas.openxmlformats.org/officeDocument/2006/relationships/hyperlink" Target="http://pbs.twimg.com/profile_images/882557997544865793/uRtw3i9C_normal.jpg" TargetMode="External"/><Relationship Id="rId3084" Type="http://schemas.openxmlformats.org/officeDocument/2006/relationships/hyperlink" Target="https://twitter.com/yasinrem" TargetMode="External"/><Relationship Id="rId3291" Type="http://schemas.openxmlformats.org/officeDocument/2006/relationships/hyperlink" Target="https://twitter.com/bekirazra" TargetMode="External"/><Relationship Id="rId1729" Type="http://schemas.openxmlformats.org/officeDocument/2006/relationships/hyperlink" Target="http://pbs.twimg.com/profile_images/965212362570698753/FdUhirEB_normal.jpg" TargetMode="External"/><Relationship Id="rId1936" Type="http://schemas.openxmlformats.org/officeDocument/2006/relationships/hyperlink" Target="http://pbs.twimg.com/profile_images/1093204952976158720/lhQlscis_normal.jpg" TargetMode="External"/><Relationship Id="rId3151" Type="http://schemas.openxmlformats.org/officeDocument/2006/relationships/hyperlink" Target="https://twitter.com/kucukkay" TargetMode="External"/><Relationship Id="rId3011" Type="http://schemas.openxmlformats.org/officeDocument/2006/relationships/hyperlink" Target="https://twitter.com/nazirekalkangur" TargetMode="External"/><Relationship Id="rId5" Type="http://schemas.openxmlformats.org/officeDocument/2006/relationships/hyperlink" Target="https://t.co/jEog74jtp2" TargetMode="External"/><Relationship Id="rId889" Type="http://schemas.openxmlformats.org/officeDocument/2006/relationships/hyperlink" Target="http://pbs.twimg.com/profile_images/1178020360085745664/tVovuAq0_normal.jpg" TargetMode="External"/><Relationship Id="rId2777" Type="http://schemas.openxmlformats.org/officeDocument/2006/relationships/hyperlink" Target="https://twitter.com/emrealpks" TargetMode="External"/><Relationship Id="rId749" Type="http://schemas.openxmlformats.org/officeDocument/2006/relationships/hyperlink" Target="http://pbs.twimg.com/profile_images/1101709318330744833/f0Vm4oDF_normal.jpg" TargetMode="External"/><Relationship Id="rId1379" Type="http://schemas.openxmlformats.org/officeDocument/2006/relationships/hyperlink" Target="http://pbs.twimg.com/profile_images/1146191074660147201/zy6AcPpt_normal.jpg" TargetMode="External"/><Relationship Id="rId1586" Type="http://schemas.openxmlformats.org/officeDocument/2006/relationships/hyperlink" Target="http://pbs.twimg.com/profile_images/2595785741/image_normal.jpg" TargetMode="External"/><Relationship Id="rId2984" Type="http://schemas.openxmlformats.org/officeDocument/2006/relationships/hyperlink" Target="https://twitter.com/emelsakarya" TargetMode="External"/><Relationship Id="rId609" Type="http://schemas.openxmlformats.org/officeDocument/2006/relationships/hyperlink" Target="http://pbs.twimg.com/profile_images/1171402046597193733/CGlNkOQn_normal.jpg" TargetMode="External"/><Relationship Id="rId956" Type="http://schemas.openxmlformats.org/officeDocument/2006/relationships/hyperlink" Target="http://pbs.twimg.com/profile_images/1176970636767444992/e0DafRAh_normal.jpg" TargetMode="External"/><Relationship Id="rId1239" Type="http://schemas.openxmlformats.org/officeDocument/2006/relationships/hyperlink" Target="http://pbs.twimg.com/profile_images/1609082787/76984_2651923776453_1206536350_101100373_5733865_n_normal.jpg" TargetMode="External"/><Relationship Id="rId1793" Type="http://schemas.openxmlformats.org/officeDocument/2006/relationships/hyperlink" Target="http://pbs.twimg.com/profile_images/1121100845603536896/oXAyNsks_normal.jpg" TargetMode="External"/><Relationship Id="rId2637" Type="http://schemas.openxmlformats.org/officeDocument/2006/relationships/hyperlink" Target="https://twitter.com/mka_murat77" TargetMode="External"/><Relationship Id="rId2844" Type="http://schemas.openxmlformats.org/officeDocument/2006/relationships/hyperlink" Target="https://twitter.com/sevvaldagaynasi" TargetMode="External"/><Relationship Id="rId85" Type="http://schemas.openxmlformats.org/officeDocument/2006/relationships/hyperlink" Target="http://t.co/hGFArgETRi" TargetMode="External"/><Relationship Id="rId816" Type="http://schemas.openxmlformats.org/officeDocument/2006/relationships/hyperlink" Target="http://pbs.twimg.com/profile_images/874040430475845632/7SAyDBkG_normal.jpg" TargetMode="External"/><Relationship Id="rId1446" Type="http://schemas.openxmlformats.org/officeDocument/2006/relationships/hyperlink" Target="http://pbs.twimg.com/profile_images/1141714524023795713/16UYVw_s_normal.jpg" TargetMode="External"/><Relationship Id="rId1653" Type="http://schemas.openxmlformats.org/officeDocument/2006/relationships/hyperlink" Target="http://pbs.twimg.com/profile_images/519738269374767105/GOGXykX-_normal.jpeg" TargetMode="External"/><Relationship Id="rId1860" Type="http://schemas.openxmlformats.org/officeDocument/2006/relationships/hyperlink" Target="http://pbs.twimg.com/profile_images/1579777877/26550_355552509817_634429817_3772103_955720_n_normal.jpg" TargetMode="External"/><Relationship Id="rId2704" Type="http://schemas.openxmlformats.org/officeDocument/2006/relationships/hyperlink" Target="https://twitter.com/irgali1" TargetMode="External"/><Relationship Id="rId2911" Type="http://schemas.openxmlformats.org/officeDocument/2006/relationships/hyperlink" Target="https://twitter.com/yedincideniz" TargetMode="External"/><Relationship Id="rId1306" Type="http://schemas.openxmlformats.org/officeDocument/2006/relationships/hyperlink" Target="http://abs.twimg.com/sticky/default_profile_images/default_profile_normal.png" TargetMode="External"/><Relationship Id="rId1513" Type="http://schemas.openxmlformats.org/officeDocument/2006/relationships/hyperlink" Target="http://pbs.twimg.com/profile_images/1155517422683770881/rhanHVxV_normal.jpg" TargetMode="External"/><Relationship Id="rId1720" Type="http://schemas.openxmlformats.org/officeDocument/2006/relationships/hyperlink" Target="http://pbs.twimg.com/profile_images/454722595628138496/jApeFiYh_normal.jpeg" TargetMode="External"/><Relationship Id="rId12" Type="http://schemas.openxmlformats.org/officeDocument/2006/relationships/hyperlink" Target="https://t.co/yGYVsUFsDE" TargetMode="External"/><Relationship Id="rId3478" Type="http://schemas.openxmlformats.org/officeDocument/2006/relationships/hyperlink" Target="https://twitter.com/s_nci" TargetMode="External"/><Relationship Id="rId3685" Type="http://schemas.openxmlformats.org/officeDocument/2006/relationships/hyperlink" Target="https://twitter.com/mura" TargetMode="External"/><Relationship Id="rId399" Type="http://schemas.openxmlformats.org/officeDocument/2006/relationships/hyperlink" Target="http://pbs.twimg.com/profile_images/824559951578275840/NKpMfKnJ_normal.jpg" TargetMode="External"/><Relationship Id="rId2287" Type="http://schemas.openxmlformats.org/officeDocument/2006/relationships/hyperlink" Target="https://twitter.com/cansinn1907" TargetMode="External"/><Relationship Id="rId2494" Type="http://schemas.openxmlformats.org/officeDocument/2006/relationships/hyperlink" Target="https://twitter.com/ozkankardes" TargetMode="External"/><Relationship Id="rId3338" Type="http://schemas.openxmlformats.org/officeDocument/2006/relationships/hyperlink" Target="https://twitter.com/ozgursiir" TargetMode="External"/><Relationship Id="rId3545" Type="http://schemas.openxmlformats.org/officeDocument/2006/relationships/hyperlink" Target="https://twitter.com/meralpamukk" TargetMode="External"/><Relationship Id="rId259" Type="http://schemas.openxmlformats.org/officeDocument/2006/relationships/hyperlink" Target="http://t.co/5bniBI7rY4" TargetMode="External"/><Relationship Id="rId466" Type="http://schemas.openxmlformats.org/officeDocument/2006/relationships/hyperlink" Target="http://pbs.twimg.com/profile_images/1119065432818892800/CwPSwgoQ_normal.jpg" TargetMode="External"/><Relationship Id="rId673" Type="http://schemas.openxmlformats.org/officeDocument/2006/relationships/hyperlink" Target="http://abs.twimg.com/sticky/default_profile_images/default_profile_normal.png" TargetMode="External"/><Relationship Id="rId880" Type="http://schemas.openxmlformats.org/officeDocument/2006/relationships/hyperlink" Target="http://pbs.twimg.com/profile_images/378800000813436086/dfe51dbb9d1ac7db0ceeeb0e25ee9dd3_normal.jpeg" TargetMode="External"/><Relationship Id="rId1096" Type="http://schemas.openxmlformats.org/officeDocument/2006/relationships/hyperlink" Target="http://pbs.twimg.com/profile_images/1154977025385537536/U6zr9dVx_normal.jpg" TargetMode="External"/><Relationship Id="rId2147" Type="http://schemas.openxmlformats.org/officeDocument/2006/relationships/hyperlink" Target="https://twitter.com/banucum_rt" TargetMode="External"/><Relationship Id="rId2354" Type="http://schemas.openxmlformats.org/officeDocument/2006/relationships/hyperlink" Target="https://twitter.com/sevimlicerenli" TargetMode="External"/><Relationship Id="rId2561" Type="http://schemas.openxmlformats.org/officeDocument/2006/relationships/hyperlink" Target="https://twitter.com/ofluhoca61__" TargetMode="External"/><Relationship Id="rId3405" Type="http://schemas.openxmlformats.org/officeDocument/2006/relationships/hyperlink" Target="https://twitter.com/fatmagne1841" TargetMode="External"/><Relationship Id="rId119" Type="http://schemas.openxmlformats.org/officeDocument/2006/relationships/hyperlink" Target="http://t.co/c5z1QPz2rN" TargetMode="External"/><Relationship Id="rId326" Type="http://schemas.openxmlformats.org/officeDocument/2006/relationships/hyperlink" Target="https://t.co/Qg8Nv0HRfR" TargetMode="External"/><Relationship Id="rId533" Type="http://schemas.openxmlformats.org/officeDocument/2006/relationships/hyperlink" Target="http://pbs.twimg.com/profile_images/1123534280179822592/vuyPFqUp_normal.jpg" TargetMode="External"/><Relationship Id="rId1163" Type="http://schemas.openxmlformats.org/officeDocument/2006/relationships/hyperlink" Target="http://pbs.twimg.com/profile_images/1167194555948654599/Eq6iuEeF_normal.jpg" TargetMode="External"/><Relationship Id="rId1370" Type="http://schemas.openxmlformats.org/officeDocument/2006/relationships/hyperlink" Target="http://pbs.twimg.com/profile_images/1070623154798764032/alZS_-bp_normal.jpg" TargetMode="External"/><Relationship Id="rId2007" Type="http://schemas.openxmlformats.org/officeDocument/2006/relationships/hyperlink" Target="http://pbs.twimg.com/profile_images/868800982167281664/vQsh_o0f_normal.jpg" TargetMode="External"/><Relationship Id="rId2214" Type="http://schemas.openxmlformats.org/officeDocument/2006/relationships/hyperlink" Target="https://twitter.com/arzu70378281" TargetMode="External"/><Relationship Id="rId3612" Type="http://schemas.openxmlformats.org/officeDocument/2006/relationships/hyperlink" Target="https://twitter.com/nejatarar" TargetMode="External"/><Relationship Id="rId740" Type="http://schemas.openxmlformats.org/officeDocument/2006/relationships/hyperlink" Target="http://pbs.twimg.com/profile_images/1002686746033868800/kRcyT7NZ_normal.jpg" TargetMode="External"/><Relationship Id="rId1023" Type="http://schemas.openxmlformats.org/officeDocument/2006/relationships/hyperlink" Target="http://pbs.twimg.com/profile_images/538402627394879488/efrC3At__normal.jpeg" TargetMode="External"/><Relationship Id="rId2421" Type="http://schemas.openxmlformats.org/officeDocument/2006/relationships/hyperlink" Target="https://twitter.com/busekirkoc" TargetMode="External"/><Relationship Id="rId600" Type="http://schemas.openxmlformats.org/officeDocument/2006/relationships/hyperlink" Target="http://pbs.twimg.com/profile_images/1125093407846748165/5laC7dCw_normal.jpg" TargetMode="External"/><Relationship Id="rId1230" Type="http://schemas.openxmlformats.org/officeDocument/2006/relationships/hyperlink" Target="http://pbs.twimg.com/profile_images/1178320226129207297/YirYKMZY_normal.jpg" TargetMode="External"/><Relationship Id="rId3195" Type="http://schemas.openxmlformats.org/officeDocument/2006/relationships/hyperlink" Target="https://twitter.com/tripmccoy" TargetMode="External"/><Relationship Id="rId3055" Type="http://schemas.openxmlformats.org/officeDocument/2006/relationships/hyperlink" Target="https://twitter.com/albatroscu" TargetMode="External"/><Relationship Id="rId3262" Type="http://schemas.openxmlformats.org/officeDocument/2006/relationships/hyperlink" Target="https://twitter.com/tr_cayci" TargetMode="External"/><Relationship Id="rId183" Type="http://schemas.openxmlformats.org/officeDocument/2006/relationships/hyperlink" Target="http://t.co/1vQXvYAB1R" TargetMode="External"/><Relationship Id="rId390" Type="http://schemas.openxmlformats.org/officeDocument/2006/relationships/hyperlink" Target="http://pbs.twimg.com/profile_images/853854513106759680/c4gxMER5_normal.jpg" TargetMode="External"/><Relationship Id="rId1907" Type="http://schemas.openxmlformats.org/officeDocument/2006/relationships/hyperlink" Target="http://pbs.twimg.com/profile_images/1085432319442333696/CBhP-f5i_normal.jpg" TargetMode="External"/><Relationship Id="rId2071" Type="http://schemas.openxmlformats.org/officeDocument/2006/relationships/hyperlink" Target="https://twitter.com/ilhanidris" TargetMode="External"/><Relationship Id="rId3122" Type="http://schemas.openxmlformats.org/officeDocument/2006/relationships/hyperlink" Target="https://twitter.com/ferhandemir25" TargetMode="External"/><Relationship Id="rId250" Type="http://schemas.openxmlformats.org/officeDocument/2006/relationships/hyperlink" Target="https://t.co/IaMPW9mUEf" TargetMode="External"/><Relationship Id="rId110" Type="http://schemas.openxmlformats.org/officeDocument/2006/relationships/hyperlink" Target="http://t.co/Z9ZLJKHkEn" TargetMode="External"/><Relationship Id="rId2888" Type="http://schemas.openxmlformats.org/officeDocument/2006/relationships/hyperlink" Target="https://twitter.com/aylatuna10" TargetMode="External"/><Relationship Id="rId1697" Type="http://schemas.openxmlformats.org/officeDocument/2006/relationships/hyperlink" Target="http://pbs.twimg.com/profile_images/1175311037559648257/Os8d6Vrd_normal.jpg" TargetMode="External"/><Relationship Id="rId2748" Type="http://schemas.openxmlformats.org/officeDocument/2006/relationships/hyperlink" Target="https://twitter.com/robin_hood1212" TargetMode="External"/><Relationship Id="rId2955" Type="http://schemas.openxmlformats.org/officeDocument/2006/relationships/hyperlink" Target="https://twitter.com/selcuk_selvii" TargetMode="External"/><Relationship Id="rId927" Type="http://schemas.openxmlformats.org/officeDocument/2006/relationships/hyperlink" Target="http://pbs.twimg.com/profile_images/1177674980638756865/edXjrPSu_normal.jpg" TargetMode="External"/><Relationship Id="rId1557" Type="http://schemas.openxmlformats.org/officeDocument/2006/relationships/hyperlink" Target="http://abs.twimg.com/sticky/default_profile_images/default_profile_normal.png" TargetMode="External"/><Relationship Id="rId1764" Type="http://schemas.openxmlformats.org/officeDocument/2006/relationships/hyperlink" Target="http://pbs.twimg.com/profile_images/1175966125353525248/F7x3zX4z_normal.jpg" TargetMode="External"/><Relationship Id="rId1971" Type="http://schemas.openxmlformats.org/officeDocument/2006/relationships/hyperlink" Target="http://pbs.twimg.com/profile_images/1162021944033783808/IlZ4qq2b_normal.jpg" TargetMode="External"/><Relationship Id="rId2608" Type="http://schemas.openxmlformats.org/officeDocument/2006/relationships/hyperlink" Target="https://twitter.com/qokhanhva" TargetMode="External"/><Relationship Id="rId2815" Type="http://schemas.openxmlformats.org/officeDocument/2006/relationships/hyperlink" Target="https://twitter.com/erdemlizeynel35" TargetMode="External"/><Relationship Id="rId56" Type="http://schemas.openxmlformats.org/officeDocument/2006/relationships/hyperlink" Target="https://t.co/wgUzTwXKF4" TargetMode="External"/><Relationship Id="rId1417" Type="http://schemas.openxmlformats.org/officeDocument/2006/relationships/hyperlink" Target="http://pbs.twimg.com/profile_images/1127261939200081921/HNnG4tpc_normal.jpg" TargetMode="External"/><Relationship Id="rId1624" Type="http://schemas.openxmlformats.org/officeDocument/2006/relationships/hyperlink" Target="http://pbs.twimg.com/profile_images/1133383461903982593/7H1CGAxs_normal.jpg" TargetMode="External"/><Relationship Id="rId1831" Type="http://schemas.openxmlformats.org/officeDocument/2006/relationships/hyperlink" Target="http://pbs.twimg.com/profile_images/1092389932293898240/DkqW67_E_normal.jpg" TargetMode="External"/><Relationship Id="rId3589" Type="http://schemas.openxmlformats.org/officeDocument/2006/relationships/hyperlink" Target="https://twitter.com/trk_2010" TargetMode="External"/><Relationship Id="rId2398" Type="http://schemas.openxmlformats.org/officeDocument/2006/relationships/hyperlink" Target="https://twitter.com/balm1923" TargetMode="External"/><Relationship Id="rId3449" Type="http://schemas.openxmlformats.org/officeDocument/2006/relationships/hyperlink" Target="https://twitter.com/linamustii" TargetMode="External"/><Relationship Id="rId577" Type="http://schemas.openxmlformats.org/officeDocument/2006/relationships/hyperlink" Target="http://pbs.twimg.com/profile_images/1049766844666732544/r8ctc8Kg_normal.jpg" TargetMode="External"/><Relationship Id="rId2258" Type="http://schemas.openxmlformats.org/officeDocument/2006/relationships/hyperlink" Target="https://twitter.com/demiraluluboy" TargetMode="External"/><Relationship Id="rId3656" Type="http://schemas.openxmlformats.org/officeDocument/2006/relationships/hyperlink" Target="https://twitter.com/sersu1970" TargetMode="External"/><Relationship Id="rId784" Type="http://schemas.openxmlformats.org/officeDocument/2006/relationships/hyperlink" Target="http://pbs.twimg.com/profile_images/1176061457659826179/x9hcOQbD_normal.jpg" TargetMode="External"/><Relationship Id="rId991" Type="http://schemas.openxmlformats.org/officeDocument/2006/relationships/hyperlink" Target="http://pbs.twimg.com/profile_images/1153687398729080832/YFSikN0u_normal.jpg" TargetMode="External"/><Relationship Id="rId1067" Type="http://schemas.openxmlformats.org/officeDocument/2006/relationships/hyperlink" Target="http://pbs.twimg.com/profile_images/1144650637550002177/jUKE9r0b_normal.jpg" TargetMode="External"/><Relationship Id="rId2465" Type="http://schemas.openxmlformats.org/officeDocument/2006/relationships/hyperlink" Target="https://twitter.com/isildikmenoglu" TargetMode="External"/><Relationship Id="rId2672" Type="http://schemas.openxmlformats.org/officeDocument/2006/relationships/hyperlink" Target="https://twitter.com/safiyeavc8" TargetMode="External"/><Relationship Id="rId3309" Type="http://schemas.openxmlformats.org/officeDocument/2006/relationships/hyperlink" Target="https://twitter.com/emd029" TargetMode="External"/><Relationship Id="rId3516" Type="http://schemas.openxmlformats.org/officeDocument/2006/relationships/hyperlink" Target="https://twitter.com/aysuklknmnp" TargetMode="External"/><Relationship Id="rId3723" Type="http://schemas.openxmlformats.org/officeDocument/2006/relationships/hyperlink" Target="https://twitter.com/victory3591" TargetMode="External"/><Relationship Id="rId437" Type="http://schemas.openxmlformats.org/officeDocument/2006/relationships/hyperlink" Target="http://pbs.twimg.com/profile_images/1148573351314677760/r3rI_Zy4_normal.jpg" TargetMode="External"/><Relationship Id="rId644" Type="http://schemas.openxmlformats.org/officeDocument/2006/relationships/hyperlink" Target="http://pbs.twimg.com/profile_images/1165185092333068288/vUm-trPb_normal.jpg" TargetMode="External"/><Relationship Id="rId851" Type="http://schemas.openxmlformats.org/officeDocument/2006/relationships/hyperlink" Target="http://pbs.twimg.com/profile_images/378800000730267157/3e2f5492e95ba23d60a53e502c683809_normal.jpeg" TargetMode="External"/><Relationship Id="rId1274" Type="http://schemas.openxmlformats.org/officeDocument/2006/relationships/hyperlink" Target="http://pbs.twimg.com/profile_images/1164819939863121923/j9yeV206_normal.jpg" TargetMode="External"/><Relationship Id="rId1481" Type="http://schemas.openxmlformats.org/officeDocument/2006/relationships/hyperlink" Target="http://pbs.twimg.com/profile_images/1066793577974571008/0ahj84S3_normal.jpg" TargetMode="External"/><Relationship Id="rId2118" Type="http://schemas.openxmlformats.org/officeDocument/2006/relationships/hyperlink" Target="https://twitter.com/emrkongar" TargetMode="External"/><Relationship Id="rId2325" Type="http://schemas.openxmlformats.org/officeDocument/2006/relationships/hyperlink" Target="https://twitter.com/husrandurdu" TargetMode="External"/><Relationship Id="rId2532" Type="http://schemas.openxmlformats.org/officeDocument/2006/relationships/hyperlink" Target="https://twitter.com/ufukuras" TargetMode="External"/><Relationship Id="rId504" Type="http://schemas.openxmlformats.org/officeDocument/2006/relationships/hyperlink" Target="http://pbs.twimg.com/profile_images/1043641681202098177/re9cMgOL_normal.jpg" TargetMode="External"/><Relationship Id="rId711" Type="http://schemas.openxmlformats.org/officeDocument/2006/relationships/hyperlink" Target="http://pbs.twimg.com/profile_images/1167210080485466113/xaJDHf1z_normal.jpg" TargetMode="External"/><Relationship Id="rId1134" Type="http://schemas.openxmlformats.org/officeDocument/2006/relationships/hyperlink" Target="http://pbs.twimg.com/profile_images/1177666796465410048/IR2Zh3dt_normal.jpg" TargetMode="External"/><Relationship Id="rId1341" Type="http://schemas.openxmlformats.org/officeDocument/2006/relationships/hyperlink" Target="http://pbs.twimg.com/profile_images/1176858461713383424/--2-Ya14_normal.jpg" TargetMode="External"/><Relationship Id="rId1201" Type="http://schemas.openxmlformats.org/officeDocument/2006/relationships/hyperlink" Target="http://pbs.twimg.com/profile_images/1178563901925011456/punBbZ-R_normal.jpg" TargetMode="External"/><Relationship Id="rId3099" Type="http://schemas.openxmlformats.org/officeDocument/2006/relationships/hyperlink" Target="https://twitter.com/kanatliaysin" TargetMode="External"/><Relationship Id="rId3166" Type="http://schemas.openxmlformats.org/officeDocument/2006/relationships/hyperlink" Target="https://twitter.com/sevgidinimiz" TargetMode="External"/><Relationship Id="rId3373" Type="http://schemas.openxmlformats.org/officeDocument/2006/relationships/hyperlink" Target="https://twitter.com/kalemdar" TargetMode="External"/><Relationship Id="rId3580" Type="http://schemas.openxmlformats.org/officeDocument/2006/relationships/hyperlink" Target="https://twitter.com/mmtzycl" TargetMode="External"/><Relationship Id="rId294" Type="http://schemas.openxmlformats.org/officeDocument/2006/relationships/hyperlink" Target="https://t.co/3EvP3VASIe" TargetMode="External"/><Relationship Id="rId2182" Type="http://schemas.openxmlformats.org/officeDocument/2006/relationships/hyperlink" Target="https://twitter.com/profesorfacia" TargetMode="External"/><Relationship Id="rId3026" Type="http://schemas.openxmlformats.org/officeDocument/2006/relationships/hyperlink" Target="https://twitter.com/elburuini1" TargetMode="External"/><Relationship Id="rId3233" Type="http://schemas.openxmlformats.org/officeDocument/2006/relationships/hyperlink" Target="https://twitter.com/nacitaban" TargetMode="External"/><Relationship Id="rId154" Type="http://schemas.openxmlformats.org/officeDocument/2006/relationships/hyperlink" Target="https://t.co/Xp0Xgotqw8" TargetMode="External"/><Relationship Id="rId361" Type="http://schemas.openxmlformats.org/officeDocument/2006/relationships/hyperlink" Target="http://pbs.twimg.com/profile_images/1165425634774065152/6YPNzE71_normal.jpg" TargetMode="External"/><Relationship Id="rId2042" Type="http://schemas.openxmlformats.org/officeDocument/2006/relationships/hyperlink" Target="https://twitter.com/aygenugur" TargetMode="External"/><Relationship Id="rId3440" Type="http://schemas.openxmlformats.org/officeDocument/2006/relationships/hyperlink" Target="https://twitter.com/pervinsomer" TargetMode="External"/><Relationship Id="rId2999" Type="http://schemas.openxmlformats.org/officeDocument/2006/relationships/hyperlink" Target="https://twitter.com/tvtevhid" TargetMode="External"/><Relationship Id="rId3300" Type="http://schemas.openxmlformats.org/officeDocument/2006/relationships/hyperlink" Target="https://twitter.com/1333masa" TargetMode="External"/><Relationship Id="rId221" Type="http://schemas.openxmlformats.org/officeDocument/2006/relationships/hyperlink" Target="https://t.co/dnYev7KUEA" TargetMode="External"/><Relationship Id="rId2859" Type="http://schemas.openxmlformats.org/officeDocument/2006/relationships/hyperlink" Target="https://twitter.com/bilgiguctur74" TargetMode="External"/><Relationship Id="rId1668" Type="http://schemas.openxmlformats.org/officeDocument/2006/relationships/hyperlink" Target="http://pbs.twimg.com/profile_images/1129071228818468864/2vEH6wvi_normal.png" TargetMode="External"/><Relationship Id="rId1875" Type="http://schemas.openxmlformats.org/officeDocument/2006/relationships/hyperlink" Target="http://pbs.twimg.com/profile_images/1106274273696587777/PFmKf6Qo_normal.jpg" TargetMode="External"/><Relationship Id="rId2719" Type="http://schemas.openxmlformats.org/officeDocument/2006/relationships/hyperlink" Target="https://twitter.com/yesil_sigorta" TargetMode="External"/><Relationship Id="rId1528" Type="http://schemas.openxmlformats.org/officeDocument/2006/relationships/hyperlink" Target="http://pbs.twimg.com/profile_images/1016645696789852160/c5zE44bt_normal.jpg" TargetMode="External"/><Relationship Id="rId2926" Type="http://schemas.openxmlformats.org/officeDocument/2006/relationships/hyperlink" Target="https://twitter.com/huseyingungor44" TargetMode="External"/><Relationship Id="rId3090" Type="http://schemas.openxmlformats.org/officeDocument/2006/relationships/hyperlink" Target="https://twitter.com/suayipsikloped" TargetMode="External"/><Relationship Id="rId1735" Type="http://schemas.openxmlformats.org/officeDocument/2006/relationships/hyperlink" Target="http://pbs.twimg.com/profile_images/3059102535/e884b28a1f2011b6407990053ccce3ff_normal.jpeg" TargetMode="External"/><Relationship Id="rId1942" Type="http://schemas.openxmlformats.org/officeDocument/2006/relationships/hyperlink" Target="http://pbs.twimg.com/profile_images/1152698663069782017/EsEU-pF0_normal.jpg" TargetMode="External"/><Relationship Id="rId27" Type="http://schemas.openxmlformats.org/officeDocument/2006/relationships/hyperlink" Target="https://t.co/WF6rSUGUOe" TargetMode="External"/><Relationship Id="rId1802" Type="http://schemas.openxmlformats.org/officeDocument/2006/relationships/hyperlink" Target="http://pbs.twimg.com/profile_images/756019633111564288/dpheOyFD_normal.jpg" TargetMode="External"/><Relationship Id="rId688" Type="http://schemas.openxmlformats.org/officeDocument/2006/relationships/hyperlink" Target="http://pbs.twimg.com/profile_images/1151041785923276800/RZbAtS-x_normal.jpg" TargetMode="External"/><Relationship Id="rId895" Type="http://schemas.openxmlformats.org/officeDocument/2006/relationships/hyperlink" Target="http://pbs.twimg.com/profile_images/783905764947685377/zHR6lSGv_normal.jpg" TargetMode="External"/><Relationship Id="rId2369" Type="http://schemas.openxmlformats.org/officeDocument/2006/relationships/hyperlink" Target="https://twitter.com/tulum_hayri" TargetMode="External"/><Relationship Id="rId2576" Type="http://schemas.openxmlformats.org/officeDocument/2006/relationships/hyperlink" Target="https://twitter.com/pisag0r85" TargetMode="External"/><Relationship Id="rId2783" Type="http://schemas.openxmlformats.org/officeDocument/2006/relationships/hyperlink" Target="https://twitter.com/adilekalkan3" TargetMode="External"/><Relationship Id="rId2990" Type="http://schemas.openxmlformats.org/officeDocument/2006/relationships/hyperlink" Target="https://twitter.com/sluleci" TargetMode="External"/><Relationship Id="rId3627" Type="http://schemas.openxmlformats.org/officeDocument/2006/relationships/hyperlink" Target="https://twitter.com/yusufyzlm3" TargetMode="External"/><Relationship Id="rId548" Type="http://schemas.openxmlformats.org/officeDocument/2006/relationships/hyperlink" Target="http://pbs.twimg.com/profile_images/1170426629782421505/5mCTzRu0_normal.jpg" TargetMode="External"/><Relationship Id="rId755" Type="http://schemas.openxmlformats.org/officeDocument/2006/relationships/hyperlink" Target="http://pbs.twimg.com/profile_images/1163474849513267202/G09vaqBj_normal.jpg" TargetMode="External"/><Relationship Id="rId962" Type="http://schemas.openxmlformats.org/officeDocument/2006/relationships/hyperlink" Target="http://pbs.twimg.com/profile_images/1129066538437435393/qpnk4yI-_normal.jpg" TargetMode="External"/><Relationship Id="rId1178" Type="http://schemas.openxmlformats.org/officeDocument/2006/relationships/hyperlink" Target="http://pbs.twimg.com/profile_images/1147045277968273408/dv7NC0WA_normal.jpg" TargetMode="External"/><Relationship Id="rId1385" Type="http://schemas.openxmlformats.org/officeDocument/2006/relationships/hyperlink" Target="http://pbs.twimg.com/profile_images/1039452530298810368/-PBS_Rt2_normal.jpg" TargetMode="External"/><Relationship Id="rId1592" Type="http://schemas.openxmlformats.org/officeDocument/2006/relationships/hyperlink" Target="http://pbs.twimg.com/profile_images/1022209296900272128/ad2eYHvl_normal.jpg" TargetMode="External"/><Relationship Id="rId2229" Type="http://schemas.openxmlformats.org/officeDocument/2006/relationships/hyperlink" Target="https://twitter.com/frkersn" TargetMode="External"/><Relationship Id="rId2436" Type="http://schemas.openxmlformats.org/officeDocument/2006/relationships/hyperlink" Target="https://twitter.com/turgay20081976" TargetMode="External"/><Relationship Id="rId2643" Type="http://schemas.openxmlformats.org/officeDocument/2006/relationships/hyperlink" Target="https://twitter.com/mstf_bilgili" TargetMode="External"/><Relationship Id="rId2850" Type="http://schemas.openxmlformats.org/officeDocument/2006/relationships/hyperlink" Target="https://twitter.com/necmirt3359" TargetMode="External"/><Relationship Id="rId91" Type="http://schemas.openxmlformats.org/officeDocument/2006/relationships/hyperlink" Target="https://t.co/gw3TlVHtEy" TargetMode="External"/><Relationship Id="rId408" Type="http://schemas.openxmlformats.org/officeDocument/2006/relationships/hyperlink" Target="http://pbs.twimg.com/profile_images/1009087297755770880/iVkd9tgW_normal.jpg" TargetMode="External"/><Relationship Id="rId615" Type="http://schemas.openxmlformats.org/officeDocument/2006/relationships/hyperlink" Target="http://pbs.twimg.com/profile_images/1103602393558724608/kpn6ON-V_normal.png" TargetMode="External"/><Relationship Id="rId822" Type="http://schemas.openxmlformats.org/officeDocument/2006/relationships/hyperlink" Target="http://pbs.twimg.com/profile_images/1176709477661388801/snejzUUG_normal.jpg" TargetMode="External"/><Relationship Id="rId1038" Type="http://schemas.openxmlformats.org/officeDocument/2006/relationships/hyperlink" Target="http://pbs.twimg.com/profile_images/1161937676599250944/6gftl9Pr_normal.jpg" TargetMode="External"/><Relationship Id="rId1245" Type="http://schemas.openxmlformats.org/officeDocument/2006/relationships/hyperlink" Target="http://pbs.twimg.com/profile_images/646888551980900352/pUjXnuZr_normal.jpg" TargetMode="External"/><Relationship Id="rId1452" Type="http://schemas.openxmlformats.org/officeDocument/2006/relationships/hyperlink" Target="http://pbs.twimg.com/profile_images/726838160748105728/Dn7RVaOY_normal.jpg" TargetMode="External"/><Relationship Id="rId2503" Type="http://schemas.openxmlformats.org/officeDocument/2006/relationships/hyperlink" Target="https://twitter.com/bilaltas9" TargetMode="External"/><Relationship Id="rId1105" Type="http://schemas.openxmlformats.org/officeDocument/2006/relationships/hyperlink" Target="http://pbs.twimg.com/profile_images/1177482458087821318/Fwll7NuH_normal.jpg" TargetMode="External"/><Relationship Id="rId1312" Type="http://schemas.openxmlformats.org/officeDocument/2006/relationships/hyperlink" Target="http://pbs.twimg.com/profile_images/1174079126782840832/eUQKEwm-_normal.jpg" TargetMode="External"/><Relationship Id="rId2710" Type="http://schemas.openxmlformats.org/officeDocument/2006/relationships/hyperlink" Target="https://twitter.com/eminpazarci" TargetMode="External"/><Relationship Id="rId3277" Type="http://schemas.openxmlformats.org/officeDocument/2006/relationships/hyperlink" Target="https://twitter.com/sinan_erkal" TargetMode="External"/><Relationship Id="rId198" Type="http://schemas.openxmlformats.org/officeDocument/2006/relationships/hyperlink" Target="https://t.co/kR8CIUGXFJ" TargetMode="External"/><Relationship Id="rId2086" Type="http://schemas.openxmlformats.org/officeDocument/2006/relationships/hyperlink" Target="https://twitter.com/foxhaber" TargetMode="External"/><Relationship Id="rId3484" Type="http://schemas.openxmlformats.org/officeDocument/2006/relationships/hyperlink" Target="https://twitter.com/mehmet3aslan" TargetMode="External"/><Relationship Id="rId3691" Type="http://schemas.openxmlformats.org/officeDocument/2006/relationships/hyperlink" Target="https://twitter.com/sawas_koc" TargetMode="External"/><Relationship Id="rId2293" Type="http://schemas.openxmlformats.org/officeDocument/2006/relationships/hyperlink" Target="https://twitter.com/alantirikci" TargetMode="External"/><Relationship Id="rId3137" Type="http://schemas.openxmlformats.org/officeDocument/2006/relationships/hyperlink" Target="https://twitter.com/caferozilhan" TargetMode="External"/><Relationship Id="rId3344" Type="http://schemas.openxmlformats.org/officeDocument/2006/relationships/hyperlink" Target="https://twitter.com/nevsinmengu" TargetMode="External"/><Relationship Id="rId3551" Type="http://schemas.openxmlformats.org/officeDocument/2006/relationships/hyperlink" Target="https://twitter.com/yevrim" TargetMode="External"/><Relationship Id="rId265" Type="http://schemas.openxmlformats.org/officeDocument/2006/relationships/hyperlink" Target="https://t.co/1WdWz6Ulnm" TargetMode="External"/><Relationship Id="rId472" Type="http://schemas.openxmlformats.org/officeDocument/2006/relationships/hyperlink" Target="http://pbs.twimg.com/profile_images/895332963923185664/Rnuumv5o_normal.jpg" TargetMode="External"/><Relationship Id="rId2153" Type="http://schemas.openxmlformats.org/officeDocument/2006/relationships/hyperlink" Target="https://twitter.com/rukiye64954278" TargetMode="External"/><Relationship Id="rId2360" Type="http://schemas.openxmlformats.org/officeDocument/2006/relationships/hyperlink" Target="https://twitter.com/asimsek5807" TargetMode="External"/><Relationship Id="rId3204" Type="http://schemas.openxmlformats.org/officeDocument/2006/relationships/hyperlink" Target="https://twitter.com/cloudpoint1" TargetMode="External"/><Relationship Id="rId3411" Type="http://schemas.openxmlformats.org/officeDocument/2006/relationships/hyperlink" Target="https://twitter.com/cansuyum_k" TargetMode="External"/><Relationship Id="rId125" Type="http://schemas.openxmlformats.org/officeDocument/2006/relationships/hyperlink" Target="https://t.co/Mv2UZDy7m6" TargetMode="External"/><Relationship Id="rId332" Type="http://schemas.openxmlformats.org/officeDocument/2006/relationships/hyperlink" Target="https://t.co/1vmDBxAhTl" TargetMode="External"/><Relationship Id="rId2013" Type="http://schemas.openxmlformats.org/officeDocument/2006/relationships/hyperlink" Target="http://pbs.twimg.com/profile_images/1130050139018678277/AtCIFx-d_normal.png" TargetMode="External"/><Relationship Id="rId2220" Type="http://schemas.openxmlformats.org/officeDocument/2006/relationships/hyperlink" Target="https://twitter.com/sonfasobukucu" TargetMode="External"/><Relationship Id="rId1779" Type="http://schemas.openxmlformats.org/officeDocument/2006/relationships/hyperlink" Target="http://pbs.twimg.com/profile_images/1141846823021293568/UNHZsBG2_normal.jpg" TargetMode="External"/><Relationship Id="rId1986" Type="http://schemas.openxmlformats.org/officeDocument/2006/relationships/hyperlink" Target="http://pbs.twimg.com/profile_images/1113421276411043841/BYWWMtiK_normal.jpg" TargetMode="External"/><Relationship Id="rId1639" Type="http://schemas.openxmlformats.org/officeDocument/2006/relationships/hyperlink" Target="http://pbs.twimg.com/profile_images/1150470219636326402/1HJ97H_b_normal.png" TargetMode="External"/><Relationship Id="rId1846" Type="http://schemas.openxmlformats.org/officeDocument/2006/relationships/hyperlink" Target="http://pbs.twimg.com/profile_images/878582274836582400/ykrM-pDh_normal.jpg" TargetMode="External"/><Relationship Id="rId3061" Type="http://schemas.openxmlformats.org/officeDocument/2006/relationships/hyperlink" Target="https://twitter.com/basitbirplan" TargetMode="External"/><Relationship Id="rId1706" Type="http://schemas.openxmlformats.org/officeDocument/2006/relationships/hyperlink" Target="http://pbs.twimg.com/profile_images/1037032019635720193/wwJUl4u__normal.jpg" TargetMode="External"/><Relationship Id="rId1913" Type="http://schemas.openxmlformats.org/officeDocument/2006/relationships/hyperlink" Target="http://pbs.twimg.com/profile_images/378800000410363575/714c27244217fd1817d4b5fb907e27fc_normal.jpeg" TargetMode="External"/><Relationship Id="rId799" Type="http://schemas.openxmlformats.org/officeDocument/2006/relationships/hyperlink" Target="http://pbs.twimg.com/profile_images/1177003861304905728/VfMq8uBp_normal.jpg" TargetMode="External"/><Relationship Id="rId2687" Type="http://schemas.openxmlformats.org/officeDocument/2006/relationships/hyperlink" Target="https://twitter.com/ahmethc" TargetMode="External"/><Relationship Id="rId2894" Type="http://schemas.openxmlformats.org/officeDocument/2006/relationships/hyperlink" Target="https://twitter.com/ebupadre" TargetMode="External"/><Relationship Id="rId659" Type="http://schemas.openxmlformats.org/officeDocument/2006/relationships/hyperlink" Target="http://pbs.twimg.com/profile_images/1173281615230984193/_PskR_mj_normal.jpg" TargetMode="External"/><Relationship Id="rId866" Type="http://schemas.openxmlformats.org/officeDocument/2006/relationships/hyperlink" Target="http://pbs.twimg.com/profile_images/1178536206629560320/-gi_24tt_normal.jpg" TargetMode="External"/><Relationship Id="rId1289" Type="http://schemas.openxmlformats.org/officeDocument/2006/relationships/hyperlink" Target="http://pbs.twimg.com/profile_images/1152429491463118850/_kk0keo9_normal.jpg" TargetMode="External"/><Relationship Id="rId1496" Type="http://schemas.openxmlformats.org/officeDocument/2006/relationships/hyperlink" Target="http://pbs.twimg.com/profile_images/866359900976402433/OtD9Cw8W_normal.jpg" TargetMode="External"/><Relationship Id="rId2547" Type="http://schemas.openxmlformats.org/officeDocument/2006/relationships/hyperlink" Target="https://twitter.com/ata_ruh" TargetMode="External"/><Relationship Id="rId519" Type="http://schemas.openxmlformats.org/officeDocument/2006/relationships/hyperlink" Target="http://pbs.twimg.com/profile_images/1098321716651216898/KXWn8UfI_normal.jpg" TargetMode="External"/><Relationship Id="rId1149" Type="http://schemas.openxmlformats.org/officeDocument/2006/relationships/hyperlink" Target="http://pbs.twimg.com/profile_images/1039267815642079233/huV-ohd-_normal.jpg" TargetMode="External"/><Relationship Id="rId1356" Type="http://schemas.openxmlformats.org/officeDocument/2006/relationships/hyperlink" Target="http://pbs.twimg.com/profile_images/882251974602784768/bLl8wjms_normal.jpg" TargetMode="External"/><Relationship Id="rId2754" Type="http://schemas.openxmlformats.org/officeDocument/2006/relationships/hyperlink" Target="https://twitter.com/tr_mentalist_tr" TargetMode="External"/><Relationship Id="rId2961" Type="http://schemas.openxmlformats.org/officeDocument/2006/relationships/hyperlink" Target="https://twitter.com/kurukahvekokusu" TargetMode="External"/><Relationship Id="rId726" Type="http://schemas.openxmlformats.org/officeDocument/2006/relationships/hyperlink" Target="http://pbs.twimg.com/profile_images/1088786707418370048/sV85OYTR_normal.jpg" TargetMode="External"/><Relationship Id="rId933" Type="http://schemas.openxmlformats.org/officeDocument/2006/relationships/hyperlink" Target="http://pbs.twimg.com/profile_images/1125855879583158272/H7HGno9j_normal.jpg" TargetMode="External"/><Relationship Id="rId1009" Type="http://schemas.openxmlformats.org/officeDocument/2006/relationships/hyperlink" Target="http://pbs.twimg.com/profile_images/1178312462501855232/l8hbOTu9_normal.jpg" TargetMode="External"/><Relationship Id="rId1563" Type="http://schemas.openxmlformats.org/officeDocument/2006/relationships/hyperlink" Target="http://pbs.twimg.com/profile_images/1166021211954040835/Y6qwTmV4_normal.jpg" TargetMode="External"/><Relationship Id="rId1770" Type="http://schemas.openxmlformats.org/officeDocument/2006/relationships/hyperlink" Target="http://pbs.twimg.com/profile_images/378800000410244173/84f4c89e96cc7515a0932c82003d6d63_normal.jpeg" TargetMode="External"/><Relationship Id="rId2407" Type="http://schemas.openxmlformats.org/officeDocument/2006/relationships/hyperlink" Target="https://twitter.com/batuhancolak33" TargetMode="External"/><Relationship Id="rId2614" Type="http://schemas.openxmlformats.org/officeDocument/2006/relationships/hyperlink" Target="https://twitter.com/ozlemavci70" TargetMode="External"/><Relationship Id="rId2821" Type="http://schemas.openxmlformats.org/officeDocument/2006/relationships/hyperlink" Target="https://twitter.com/erdal_pertek" TargetMode="External"/><Relationship Id="rId62" Type="http://schemas.openxmlformats.org/officeDocument/2006/relationships/hyperlink" Target="https://t.co/pcBycNIzpm" TargetMode="External"/><Relationship Id="rId1216" Type="http://schemas.openxmlformats.org/officeDocument/2006/relationships/hyperlink" Target="http://pbs.twimg.com/profile_images/1075731126428332034/_KlnqzEV_normal.jpg" TargetMode="External"/><Relationship Id="rId1423" Type="http://schemas.openxmlformats.org/officeDocument/2006/relationships/hyperlink" Target="http://pbs.twimg.com/profile_images/1084412607451287552/FJvT25mJ_normal.jpg" TargetMode="External"/><Relationship Id="rId1630" Type="http://schemas.openxmlformats.org/officeDocument/2006/relationships/hyperlink" Target="http://pbs.twimg.com/profile_images/1087630331786739713/AZT16ViU_normal.jpg" TargetMode="External"/><Relationship Id="rId3388" Type="http://schemas.openxmlformats.org/officeDocument/2006/relationships/hyperlink" Target="https://twitter.com/dolumetrobus" TargetMode="External"/><Relationship Id="rId3595" Type="http://schemas.openxmlformats.org/officeDocument/2006/relationships/hyperlink" Target="https://twitter.com/tebernkireci1" TargetMode="External"/><Relationship Id="rId2197" Type="http://schemas.openxmlformats.org/officeDocument/2006/relationships/hyperlink" Target="https://twitter.com/ahval_tr" TargetMode="External"/><Relationship Id="rId3248" Type="http://schemas.openxmlformats.org/officeDocument/2006/relationships/hyperlink" Target="https://twitter.com/dilay60511638" TargetMode="External"/><Relationship Id="rId3455" Type="http://schemas.openxmlformats.org/officeDocument/2006/relationships/hyperlink" Target="https://twitter.com/avcilarhabermer" TargetMode="External"/><Relationship Id="rId3662" Type="http://schemas.openxmlformats.org/officeDocument/2006/relationships/hyperlink" Target="https://twitter.com/yolcu_7834" TargetMode="External"/><Relationship Id="rId169" Type="http://schemas.openxmlformats.org/officeDocument/2006/relationships/hyperlink" Target="https://t.co/PEp9LxTDcL" TargetMode="External"/><Relationship Id="rId376" Type="http://schemas.openxmlformats.org/officeDocument/2006/relationships/hyperlink" Target="http://pbs.twimg.com/profile_images/1122889409517453312/pmE2-KX8_normal.jpg" TargetMode="External"/><Relationship Id="rId583" Type="http://schemas.openxmlformats.org/officeDocument/2006/relationships/hyperlink" Target="http://pbs.twimg.com/profile_images/1104131201172942848/TE2QT7f-_normal.png" TargetMode="External"/><Relationship Id="rId790" Type="http://schemas.openxmlformats.org/officeDocument/2006/relationships/hyperlink" Target="http://pbs.twimg.com/profile_images/1171058423666024449/Q6H93ybg_normal.jpg" TargetMode="External"/><Relationship Id="rId2057" Type="http://schemas.openxmlformats.org/officeDocument/2006/relationships/hyperlink" Target="https://twitter.com/ynscyln1010" TargetMode="External"/><Relationship Id="rId2264" Type="http://schemas.openxmlformats.org/officeDocument/2006/relationships/hyperlink" Target="https://twitter.com/muratsarica_" TargetMode="External"/><Relationship Id="rId2471" Type="http://schemas.openxmlformats.org/officeDocument/2006/relationships/hyperlink" Target="https://twitter.com/__serkanozdemir" TargetMode="External"/><Relationship Id="rId3108" Type="http://schemas.openxmlformats.org/officeDocument/2006/relationships/hyperlink" Target="https://twitter.com/pappaamerikano" TargetMode="External"/><Relationship Id="rId3315" Type="http://schemas.openxmlformats.org/officeDocument/2006/relationships/hyperlink" Target="https://twitter.com/krandoa50927274" TargetMode="External"/><Relationship Id="rId3522" Type="http://schemas.openxmlformats.org/officeDocument/2006/relationships/hyperlink" Target="https://twitter.com/rtabuzer" TargetMode="External"/><Relationship Id="rId236" Type="http://schemas.openxmlformats.org/officeDocument/2006/relationships/hyperlink" Target="https://t.co/7IDoW8Ah9W" TargetMode="External"/><Relationship Id="rId443" Type="http://schemas.openxmlformats.org/officeDocument/2006/relationships/hyperlink" Target="http://pbs.twimg.com/profile_images/1151859689258397697/9XeDd5zY_normal.jpg" TargetMode="External"/><Relationship Id="rId650" Type="http://schemas.openxmlformats.org/officeDocument/2006/relationships/hyperlink" Target="http://pbs.twimg.com/profile_images/1152947331807027201/RS7Oc79c_normal.jpg" TargetMode="External"/><Relationship Id="rId1073" Type="http://schemas.openxmlformats.org/officeDocument/2006/relationships/hyperlink" Target="http://pbs.twimg.com/profile_images/1069839835395969025/KyuMckYk_normal.jpg" TargetMode="External"/><Relationship Id="rId1280" Type="http://schemas.openxmlformats.org/officeDocument/2006/relationships/hyperlink" Target="http://abs.twimg.com/sticky/default_profile_images/default_profile_normal.png" TargetMode="External"/><Relationship Id="rId2124" Type="http://schemas.openxmlformats.org/officeDocument/2006/relationships/hyperlink" Target="https://twitter.com/romantikesinti" TargetMode="External"/><Relationship Id="rId2331" Type="http://schemas.openxmlformats.org/officeDocument/2006/relationships/hyperlink" Target="https://twitter.com/byhector3" TargetMode="External"/><Relationship Id="rId303" Type="http://schemas.openxmlformats.org/officeDocument/2006/relationships/hyperlink" Target="https://t.co/VeoKv4zHXr" TargetMode="External"/><Relationship Id="rId1140" Type="http://schemas.openxmlformats.org/officeDocument/2006/relationships/hyperlink" Target="http://abs.twimg.com/sticky/default_profile_images/default_profile_normal.png" TargetMode="External"/><Relationship Id="rId510" Type="http://schemas.openxmlformats.org/officeDocument/2006/relationships/hyperlink" Target="http://pbs.twimg.com/profile_images/925343178823172096/hF557wN9_normal.jpg" TargetMode="External"/><Relationship Id="rId1000" Type="http://schemas.openxmlformats.org/officeDocument/2006/relationships/hyperlink" Target="http://pbs.twimg.com/profile_images/898520420831375360/goskzso4_normal.jpg" TargetMode="External"/><Relationship Id="rId1957" Type="http://schemas.openxmlformats.org/officeDocument/2006/relationships/hyperlink" Target="http://pbs.twimg.com/profile_images/1158652334542643200/Wxv6Ra0C_normal.jpg" TargetMode="External"/><Relationship Id="rId1817" Type="http://schemas.openxmlformats.org/officeDocument/2006/relationships/hyperlink" Target="http://pbs.twimg.com/profile_images/551407108089208832/gP_6_wmw_normal.jpeg" TargetMode="External"/><Relationship Id="rId3172" Type="http://schemas.openxmlformats.org/officeDocument/2006/relationships/hyperlink" Target="https://twitter.com/akngegin" TargetMode="External"/><Relationship Id="rId3032" Type="http://schemas.openxmlformats.org/officeDocument/2006/relationships/hyperlink" Target="https://twitter.com/yemrekoklu" TargetMode="External"/><Relationship Id="rId160" Type="http://schemas.openxmlformats.org/officeDocument/2006/relationships/hyperlink" Target="https://t.co/AEUdKRwKv6" TargetMode="External"/><Relationship Id="rId2798" Type="http://schemas.openxmlformats.org/officeDocument/2006/relationships/hyperlink" Target="https://twitter.com/arzu_kutukculer" TargetMode="External"/><Relationship Id="rId977" Type="http://schemas.openxmlformats.org/officeDocument/2006/relationships/hyperlink" Target="http://pbs.twimg.com/profile_images/1140369387167395840/xLoqDbt2_normal.jpg" TargetMode="External"/><Relationship Id="rId2658" Type="http://schemas.openxmlformats.org/officeDocument/2006/relationships/hyperlink" Target="https://twitter.com/gazetesozcu" TargetMode="External"/><Relationship Id="rId2865" Type="http://schemas.openxmlformats.org/officeDocument/2006/relationships/hyperlink" Target="https://twitter.com/cidebelediyesi" TargetMode="External"/><Relationship Id="rId3709" Type="http://schemas.openxmlformats.org/officeDocument/2006/relationships/hyperlink" Target="https://twitter.com/kadir_hanci" TargetMode="External"/><Relationship Id="rId837" Type="http://schemas.openxmlformats.org/officeDocument/2006/relationships/hyperlink" Target="http://pbs.twimg.com/profile_images/618401728464048128/P3vg5G2A_normal.jpg" TargetMode="External"/><Relationship Id="rId1467" Type="http://schemas.openxmlformats.org/officeDocument/2006/relationships/hyperlink" Target="http://pbs.twimg.com/profile_images/1171835539319939077/1KS1XUPp_normal.jpg" TargetMode="External"/><Relationship Id="rId1674" Type="http://schemas.openxmlformats.org/officeDocument/2006/relationships/hyperlink" Target="http://pbs.twimg.com/profile_images/1175722991390482432/9_KJCHaH_normal.jpg" TargetMode="External"/><Relationship Id="rId1881" Type="http://schemas.openxmlformats.org/officeDocument/2006/relationships/hyperlink" Target="http://pbs.twimg.com/profile_images/444376915084730368/K1h3HQK8_normal.jpeg" TargetMode="External"/><Relationship Id="rId2518" Type="http://schemas.openxmlformats.org/officeDocument/2006/relationships/hyperlink" Target="https://twitter.com/ibb_kulishaber" TargetMode="External"/><Relationship Id="rId2725" Type="http://schemas.openxmlformats.org/officeDocument/2006/relationships/hyperlink" Target="https://twitter.com/vysl_gmsts_1299" TargetMode="External"/><Relationship Id="rId2932" Type="http://schemas.openxmlformats.org/officeDocument/2006/relationships/hyperlink" Target="https://twitter.com/alierolali4" TargetMode="External"/><Relationship Id="rId904" Type="http://schemas.openxmlformats.org/officeDocument/2006/relationships/hyperlink" Target="http://abs.twimg.com/sticky/default_profile_images/default_profile_normal.png" TargetMode="External"/><Relationship Id="rId1327" Type="http://schemas.openxmlformats.org/officeDocument/2006/relationships/hyperlink" Target="http://pbs.twimg.com/profile_images/1178399330866253825/oHfb5KDD_normal.jpg" TargetMode="External"/><Relationship Id="rId1534" Type="http://schemas.openxmlformats.org/officeDocument/2006/relationships/hyperlink" Target="http://pbs.twimg.com/profile_images/1177595685157429248/u-XTEdhn_normal.jpg" TargetMode="External"/><Relationship Id="rId1741" Type="http://schemas.openxmlformats.org/officeDocument/2006/relationships/hyperlink" Target="http://pbs.twimg.com/profile_images/1157047513737650176/smwOoQ7W_normal.jpg" TargetMode="External"/><Relationship Id="rId33" Type="http://schemas.openxmlformats.org/officeDocument/2006/relationships/hyperlink" Target="https://t.co/aue3YtpWqi" TargetMode="External"/><Relationship Id="rId1601" Type="http://schemas.openxmlformats.org/officeDocument/2006/relationships/hyperlink" Target="http://pbs.twimg.com/profile_images/1119698244488003594/bHiYvbcx_normal.png" TargetMode="External"/><Relationship Id="rId3499" Type="http://schemas.openxmlformats.org/officeDocument/2006/relationships/hyperlink" Target="https://twitter.com/onrsy" TargetMode="External"/><Relationship Id="rId3359" Type="http://schemas.openxmlformats.org/officeDocument/2006/relationships/hyperlink" Target="https://twitter.com/_delicesine__" TargetMode="External"/><Relationship Id="rId3566" Type="http://schemas.openxmlformats.org/officeDocument/2006/relationships/hyperlink" Target="https://twitter.com/devehac" TargetMode="External"/><Relationship Id="rId487" Type="http://schemas.openxmlformats.org/officeDocument/2006/relationships/hyperlink" Target="http://pbs.twimg.com/profile_images/1043474098867920896/7m_YV1u8_normal.jpg" TargetMode="External"/><Relationship Id="rId694" Type="http://schemas.openxmlformats.org/officeDocument/2006/relationships/hyperlink" Target="http://pbs.twimg.com/profile_images/378800000239006424/92eb4178419954dc8b0b38b6ef573eeb_normal.jpeg" TargetMode="External"/><Relationship Id="rId2168" Type="http://schemas.openxmlformats.org/officeDocument/2006/relationships/hyperlink" Target="https://twitter.com/simaybaygn" TargetMode="External"/><Relationship Id="rId2375" Type="http://schemas.openxmlformats.org/officeDocument/2006/relationships/hyperlink" Target="https://twitter.com/zekibahce" TargetMode="External"/><Relationship Id="rId3219" Type="http://schemas.openxmlformats.org/officeDocument/2006/relationships/hyperlink" Target="https://twitter.com/murattieniste" TargetMode="External"/><Relationship Id="rId347" Type="http://schemas.openxmlformats.org/officeDocument/2006/relationships/hyperlink" Target="https://t.co/bmdMnPKBQT" TargetMode="External"/><Relationship Id="rId1184" Type="http://schemas.openxmlformats.org/officeDocument/2006/relationships/hyperlink" Target="http://pbs.twimg.com/profile_images/1144296729988272130/76gaf30i_normal.jpg" TargetMode="External"/><Relationship Id="rId2028" Type="http://schemas.openxmlformats.org/officeDocument/2006/relationships/hyperlink" Target="http://pbs.twimg.com/profile_images/961531908546093056/eEspFp6w_normal.jpg" TargetMode="External"/><Relationship Id="rId2582" Type="http://schemas.openxmlformats.org/officeDocument/2006/relationships/hyperlink" Target="https://twitter.com/babacanturan58" TargetMode="External"/><Relationship Id="rId3426" Type="http://schemas.openxmlformats.org/officeDocument/2006/relationships/hyperlink" Target="https://twitter.com/phosphenesm" TargetMode="External"/><Relationship Id="rId3633" Type="http://schemas.openxmlformats.org/officeDocument/2006/relationships/hyperlink" Target="https://twitter.com/b_karadenizli1" TargetMode="External"/><Relationship Id="rId554" Type="http://schemas.openxmlformats.org/officeDocument/2006/relationships/hyperlink" Target="http://pbs.twimg.com/profile_images/1157623899842121728/iCVspnmb_normal.jpg" TargetMode="External"/><Relationship Id="rId761" Type="http://schemas.openxmlformats.org/officeDocument/2006/relationships/hyperlink" Target="http://pbs.twimg.com/profile_images/1123345737956438016/PiRzOrvR_normal.jpg" TargetMode="External"/><Relationship Id="rId1391" Type="http://schemas.openxmlformats.org/officeDocument/2006/relationships/hyperlink" Target="http://pbs.twimg.com/profile_images/1174807260725424128/hCGRN0t7_normal.jpg" TargetMode="External"/><Relationship Id="rId2235" Type="http://schemas.openxmlformats.org/officeDocument/2006/relationships/hyperlink" Target="https://twitter.com/propiyonat" TargetMode="External"/><Relationship Id="rId2442" Type="http://schemas.openxmlformats.org/officeDocument/2006/relationships/hyperlink" Target="https://twitter.com/kemal_rt4" TargetMode="External"/><Relationship Id="rId3700" Type="http://schemas.openxmlformats.org/officeDocument/2006/relationships/hyperlink" Target="https://twitter.com/ebullatifasaflm" TargetMode="External"/><Relationship Id="rId207" Type="http://schemas.openxmlformats.org/officeDocument/2006/relationships/hyperlink" Target="http://t.co/dY1hwsMDrl" TargetMode="External"/><Relationship Id="rId414" Type="http://schemas.openxmlformats.org/officeDocument/2006/relationships/hyperlink" Target="http://pbs.twimg.com/profile_images/1147429608482058240/n8UV_KLU_normal.jpg" TargetMode="External"/><Relationship Id="rId621" Type="http://schemas.openxmlformats.org/officeDocument/2006/relationships/hyperlink" Target="http://pbs.twimg.com/profile_images/470321111150764032/UXwlKsE6_normal.jpeg" TargetMode="External"/><Relationship Id="rId1044" Type="http://schemas.openxmlformats.org/officeDocument/2006/relationships/hyperlink" Target="http://pbs.twimg.com/profile_images/1178545056602611712/5ddHbex0_normal.jpg" TargetMode="External"/><Relationship Id="rId1251" Type="http://schemas.openxmlformats.org/officeDocument/2006/relationships/hyperlink" Target="http://pbs.twimg.com/profile_images/1167741185554886657/pReQ7pzY_normal.jpg" TargetMode="External"/><Relationship Id="rId2302" Type="http://schemas.openxmlformats.org/officeDocument/2006/relationships/hyperlink" Target="https://twitter.com/asevincligil" TargetMode="External"/><Relationship Id="rId1111" Type="http://schemas.openxmlformats.org/officeDocument/2006/relationships/hyperlink" Target="http://pbs.twimg.com/profile_images/834369522031288320/gCiN2ark_normal.jpg" TargetMode="External"/><Relationship Id="rId3076" Type="http://schemas.openxmlformats.org/officeDocument/2006/relationships/hyperlink" Target="https://twitter.com/ilkayaltinay" TargetMode="External"/><Relationship Id="rId3283" Type="http://schemas.openxmlformats.org/officeDocument/2006/relationships/hyperlink" Target="https://twitter.com/maliyekonomi" TargetMode="External"/><Relationship Id="rId3490" Type="http://schemas.openxmlformats.org/officeDocument/2006/relationships/hyperlink" Target="https://twitter.com/antepsonnokta" TargetMode="External"/><Relationship Id="rId1928" Type="http://schemas.openxmlformats.org/officeDocument/2006/relationships/hyperlink" Target="http://pbs.twimg.com/profile_images/1079804273133830144/tv5qBuh__normal.jpg" TargetMode="External"/><Relationship Id="rId2092" Type="http://schemas.openxmlformats.org/officeDocument/2006/relationships/hyperlink" Target="https://twitter.com/yns84343042" TargetMode="External"/><Relationship Id="rId3143" Type="http://schemas.openxmlformats.org/officeDocument/2006/relationships/hyperlink" Target="https://twitter.com/sevgi44756431" TargetMode="External"/><Relationship Id="rId3350" Type="http://schemas.openxmlformats.org/officeDocument/2006/relationships/hyperlink" Target="https://twitter.com/avokado200" TargetMode="External"/><Relationship Id="rId271" Type="http://schemas.openxmlformats.org/officeDocument/2006/relationships/hyperlink" Target="https://t.co/1bbWdt80Ca" TargetMode="External"/><Relationship Id="rId3003" Type="http://schemas.openxmlformats.org/officeDocument/2006/relationships/hyperlink" Target="https://twitter.com/ertugrul" TargetMode="External"/><Relationship Id="rId131" Type="http://schemas.openxmlformats.org/officeDocument/2006/relationships/hyperlink" Target="https://t.co/RrsYHCaUgJ" TargetMode="External"/><Relationship Id="rId3210" Type="http://schemas.openxmlformats.org/officeDocument/2006/relationships/hyperlink" Target="https://twitter.com/siyahmetal" TargetMode="External"/><Relationship Id="rId2769" Type="http://schemas.openxmlformats.org/officeDocument/2006/relationships/hyperlink" Target="https://twitter.com/barbarossa_09" TargetMode="External"/><Relationship Id="rId2976" Type="http://schemas.openxmlformats.org/officeDocument/2006/relationships/hyperlink" Target="https://twitter.com/aysegulgungor15" TargetMode="External"/><Relationship Id="rId948" Type="http://schemas.openxmlformats.org/officeDocument/2006/relationships/hyperlink" Target="http://pbs.twimg.com/profile_images/1177127943350489089/oMTNqVOG_normal.jpg" TargetMode="External"/><Relationship Id="rId1578" Type="http://schemas.openxmlformats.org/officeDocument/2006/relationships/hyperlink" Target="http://pbs.twimg.com/profile_images/1176569365094961154/am3GKPOn_normal.jpg" TargetMode="External"/><Relationship Id="rId1785" Type="http://schemas.openxmlformats.org/officeDocument/2006/relationships/hyperlink" Target="http://pbs.twimg.com/profile_images/1011943909575090182/gUSQKS60_normal.jpg" TargetMode="External"/><Relationship Id="rId1992" Type="http://schemas.openxmlformats.org/officeDocument/2006/relationships/hyperlink" Target="http://pbs.twimg.com/profile_images/1173532909590011909/KqJl94Ee_normal.jpg" TargetMode="External"/><Relationship Id="rId2629" Type="http://schemas.openxmlformats.org/officeDocument/2006/relationships/hyperlink" Target="https://twitter.com/canturk6034" TargetMode="External"/><Relationship Id="rId2836" Type="http://schemas.openxmlformats.org/officeDocument/2006/relationships/hyperlink" Target="https://twitter.com/uyuzbela" TargetMode="External"/><Relationship Id="rId77" Type="http://schemas.openxmlformats.org/officeDocument/2006/relationships/hyperlink" Target="https://t.co/AOlR9zzMg3" TargetMode="External"/><Relationship Id="rId808" Type="http://schemas.openxmlformats.org/officeDocument/2006/relationships/hyperlink" Target="http://pbs.twimg.com/profile_images/1778656913/pict_2_-_Copy_normal.png" TargetMode="External"/><Relationship Id="rId1438" Type="http://schemas.openxmlformats.org/officeDocument/2006/relationships/hyperlink" Target="http://pbs.twimg.com/profile_images/1149666695721705472/ViE0tqBR_normal.jpg" TargetMode="External"/><Relationship Id="rId1645" Type="http://schemas.openxmlformats.org/officeDocument/2006/relationships/hyperlink" Target="http://pbs.twimg.com/profile_images/1148247497007095809/PIM3VVDi_normal.jpg" TargetMode="External"/><Relationship Id="rId1852" Type="http://schemas.openxmlformats.org/officeDocument/2006/relationships/hyperlink" Target="http://pbs.twimg.com/profile_images/1123092366770999296/NqQMqfN-_normal.jpg" TargetMode="External"/><Relationship Id="rId2903" Type="http://schemas.openxmlformats.org/officeDocument/2006/relationships/hyperlink" Target="https://twitter.com/arifkoca75" TargetMode="External"/><Relationship Id="rId1505" Type="http://schemas.openxmlformats.org/officeDocument/2006/relationships/hyperlink" Target="http://pbs.twimg.com/profile_images/859837612093317132/guOuZomJ_normal.jpg" TargetMode="External"/><Relationship Id="rId1712" Type="http://schemas.openxmlformats.org/officeDocument/2006/relationships/hyperlink" Target="http://pbs.twimg.com/profile_images/877076513287532545/aH173eCI_normal.jpg" TargetMode="External"/><Relationship Id="rId3677" Type="http://schemas.openxmlformats.org/officeDocument/2006/relationships/hyperlink" Target="https://twitter.com/yucelayci" TargetMode="External"/><Relationship Id="rId598" Type="http://schemas.openxmlformats.org/officeDocument/2006/relationships/hyperlink" Target="http://pbs.twimg.com/profile_images/1017801634158727168/8wRUYmJY_normal.jpg" TargetMode="External"/><Relationship Id="rId2279" Type="http://schemas.openxmlformats.org/officeDocument/2006/relationships/hyperlink" Target="https://twitter.com/mucait43" TargetMode="External"/><Relationship Id="rId2486" Type="http://schemas.openxmlformats.org/officeDocument/2006/relationships/hyperlink" Target="https://twitter.com/limpidae34" TargetMode="External"/><Relationship Id="rId2693" Type="http://schemas.openxmlformats.org/officeDocument/2006/relationships/hyperlink" Target="https://twitter.com/yaban77074622" TargetMode="External"/><Relationship Id="rId3537" Type="http://schemas.openxmlformats.org/officeDocument/2006/relationships/hyperlink" Target="https://twitter.com/muharremcem55" TargetMode="External"/><Relationship Id="rId458" Type="http://schemas.openxmlformats.org/officeDocument/2006/relationships/hyperlink" Target="http://pbs.twimg.com/profile_images/1171682494665646082/wA1p9lCR_normal.jpg" TargetMode="External"/><Relationship Id="rId665" Type="http://schemas.openxmlformats.org/officeDocument/2006/relationships/hyperlink" Target="http://pbs.twimg.com/profile_images/1141978674717216768/BEx0OY4y_normal.jpg" TargetMode="External"/><Relationship Id="rId872" Type="http://schemas.openxmlformats.org/officeDocument/2006/relationships/hyperlink" Target="http://pbs.twimg.com/profile_images/1157578878510145537/6U49f0v0_normal.jpg" TargetMode="External"/><Relationship Id="rId1088" Type="http://schemas.openxmlformats.org/officeDocument/2006/relationships/hyperlink" Target="http://pbs.twimg.com/profile_images/1045581393915510785/psI_7nz0_normal.jpg" TargetMode="External"/><Relationship Id="rId1295" Type="http://schemas.openxmlformats.org/officeDocument/2006/relationships/hyperlink" Target="http://pbs.twimg.com/profile_images/1145425117138345984/YRPExb0c_normal.jpg" TargetMode="External"/><Relationship Id="rId2139" Type="http://schemas.openxmlformats.org/officeDocument/2006/relationships/hyperlink" Target="https://twitter.com/mavi__siir" TargetMode="External"/><Relationship Id="rId2346" Type="http://schemas.openxmlformats.org/officeDocument/2006/relationships/hyperlink" Target="https://twitter.com/karakus_ayla" TargetMode="External"/><Relationship Id="rId2553" Type="http://schemas.openxmlformats.org/officeDocument/2006/relationships/hyperlink" Target="https://twitter.com/olukseyit" TargetMode="External"/><Relationship Id="rId2760" Type="http://schemas.openxmlformats.org/officeDocument/2006/relationships/hyperlink" Target="https://twitter.com/polyannalar" TargetMode="External"/><Relationship Id="rId3604" Type="http://schemas.openxmlformats.org/officeDocument/2006/relationships/hyperlink" Target="https://twitter.com/milliyetci_mka" TargetMode="External"/><Relationship Id="rId318" Type="http://schemas.openxmlformats.org/officeDocument/2006/relationships/hyperlink" Target="https://t.co/ykIa7gXnT2" TargetMode="External"/><Relationship Id="rId525" Type="http://schemas.openxmlformats.org/officeDocument/2006/relationships/hyperlink" Target="http://pbs.twimg.com/profile_images/557568870291349504/0I5AjBrE_normal.jpeg" TargetMode="External"/><Relationship Id="rId732" Type="http://schemas.openxmlformats.org/officeDocument/2006/relationships/hyperlink" Target="http://pbs.twimg.com/profile_images/564145441651298304/BmDc6M9f_normal.jpeg" TargetMode="External"/><Relationship Id="rId1155" Type="http://schemas.openxmlformats.org/officeDocument/2006/relationships/hyperlink" Target="http://pbs.twimg.com/profile_images/1159346069228138496/G4Bqhp_2_normal.jpg" TargetMode="External"/><Relationship Id="rId1362" Type="http://schemas.openxmlformats.org/officeDocument/2006/relationships/hyperlink" Target="http://pbs.twimg.com/profile_images/497110733252231168/jLCbDDpT_normal.jpeg" TargetMode="External"/><Relationship Id="rId2206" Type="http://schemas.openxmlformats.org/officeDocument/2006/relationships/hyperlink" Target="https://twitter.com/karatasbulentde" TargetMode="External"/><Relationship Id="rId2413" Type="http://schemas.openxmlformats.org/officeDocument/2006/relationships/hyperlink" Target="https://twitter.com/hatisyildirim" TargetMode="External"/><Relationship Id="rId2620" Type="http://schemas.openxmlformats.org/officeDocument/2006/relationships/hyperlink" Target="https://twitter.com/xawa73" TargetMode="External"/><Relationship Id="rId1015" Type="http://schemas.openxmlformats.org/officeDocument/2006/relationships/hyperlink" Target="http://pbs.twimg.com/profile_images/652952772359389189/Fl3dlf0w_normal.jpg" TargetMode="External"/><Relationship Id="rId1222" Type="http://schemas.openxmlformats.org/officeDocument/2006/relationships/hyperlink" Target="http://abs.twimg.com/sticky/default_profile_images/default_profile_normal.png" TargetMode="External"/><Relationship Id="rId3187" Type="http://schemas.openxmlformats.org/officeDocument/2006/relationships/hyperlink" Target="https://twitter.com/caglaaydoner" TargetMode="External"/><Relationship Id="rId3394" Type="http://schemas.openxmlformats.org/officeDocument/2006/relationships/hyperlink" Target="https://twitter.com/sevgisahin85" TargetMode="External"/><Relationship Id="rId3047" Type="http://schemas.openxmlformats.org/officeDocument/2006/relationships/hyperlink" Target="https://twitter.com/meryemce53" TargetMode="External"/><Relationship Id="rId175" Type="http://schemas.openxmlformats.org/officeDocument/2006/relationships/hyperlink" Target="https://t.co/Op419ah1qS" TargetMode="External"/><Relationship Id="rId3254" Type="http://schemas.openxmlformats.org/officeDocument/2006/relationships/hyperlink" Target="https://twitter.com/andrologistik" TargetMode="External"/><Relationship Id="rId3461" Type="http://schemas.openxmlformats.org/officeDocument/2006/relationships/hyperlink" Target="https://twitter.com/delizekali_x" TargetMode="External"/><Relationship Id="rId382" Type="http://schemas.openxmlformats.org/officeDocument/2006/relationships/hyperlink" Target="http://pbs.twimg.com/profile_images/378800000225731494/6b8adff8e1d3d5ea7be232de32edd485_normal.jpeg" TargetMode="External"/><Relationship Id="rId2063" Type="http://schemas.openxmlformats.org/officeDocument/2006/relationships/hyperlink" Target="https://twitter.com/melikeedas" TargetMode="External"/><Relationship Id="rId2270" Type="http://schemas.openxmlformats.org/officeDocument/2006/relationships/hyperlink" Target="https://twitter.com/birgun_gazetesi" TargetMode="External"/><Relationship Id="rId3114" Type="http://schemas.openxmlformats.org/officeDocument/2006/relationships/hyperlink" Target="https://twitter.com/gayserili16" TargetMode="External"/><Relationship Id="rId3321" Type="http://schemas.openxmlformats.org/officeDocument/2006/relationships/hyperlink" Target="https://twitter.com/gltengrbz4" TargetMode="External"/><Relationship Id="rId242" Type="http://schemas.openxmlformats.org/officeDocument/2006/relationships/hyperlink" Target="https://t.co/2w5d3Ed5K3" TargetMode="External"/><Relationship Id="rId2130" Type="http://schemas.openxmlformats.org/officeDocument/2006/relationships/hyperlink" Target="https://twitter.com/sadecezulal" TargetMode="External"/><Relationship Id="rId102" Type="http://schemas.openxmlformats.org/officeDocument/2006/relationships/hyperlink" Target="https://t.co/mSg2cQErjO" TargetMode="External"/><Relationship Id="rId1689" Type="http://schemas.openxmlformats.org/officeDocument/2006/relationships/hyperlink" Target="http://pbs.twimg.com/profile_images/2170443280/ivedi_03_normal.jpg" TargetMode="External"/><Relationship Id="rId1896" Type="http://schemas.openxmlformats.org/officeDocument/2006/relationships/hyperlink" Target="http://pbs.twimg.com/profile_images/1253220839/G_r_nt_014_normal.jpg" TargetMode="External"/><Relationship Id="rId2947" Type="http://schemas.openxmlformats.org/officeDocument/2006/relationships/hyperlink" Target="https://twitter.com/fvzgvn" TargetMode="External"/><Relationship Id="rId919" Type="http://schemas.openxmlformats.org/officeDocument/2006/relationships/hyperlink" Target="http://pbs.twimg.com/profile_images/1120147427883753472/kJaIAFNn_normal.jpg" TargetMode="External"/><Relationship Id="rId1549" Type="http://schemas.openxmlformats.org/officeDocument/2006/relationships/hyperlink" Target="http://pbs.twimg.com/profile_images/496684493076316163/qvL3kyhP_normal.jpeg" TargetMode="External"/><Relationship Id="rId1756" Type="http://schemas.openxmlformats.org/officeDocument/2006/relationships/hyperlink" Target="http://pbs.twimg.com/profile_images/677938512277217280/HGtFfEIC_normal.jpg" TargetMode="External"/><Relationship Id="rId1963" Type="http://schemas.openxmlformats.org/officeDocument/2006/relationships/hyperlink" Target="http://abs.twimg.com/sticky/default_profile_images/default_profile_normal.png" TargetMode="External"/><Relationship Id="rId2807" Type="http://schemas.openxmlformats.org/officeDocument/2006/relationships/hyperlink" Target="https://twitter.com/radyoland" TargetMode="External"/><Relationship Id="rId48" Type="http://schemas.openxmlformats.org/officeDocument/2006/relationships/hyperlink" Target="http://t.co/8lCaodhq1D" TargetMode="External"/><Relationship Id="rId1409" Type="http://schemas.openxmlformats.org/officeDocument/2006/relationships/hyperlink" Target="http://pbs.twimg.com/profile_images/1175869958313644032/mdKtRwo5_normal.jpg" TargetMode="External"/><Relationship Id="rId1616" Type="http://schemas.openxmlformats.org/officeDocument/2006/relationships/hyperlink" Target="http://pbs.twimg.com/profile_images/1159954781823229953/dXYUPJt5_normal.jpg" TargetMode="External"/><Relationship Id="rId1823" Type="http://schemas.openxmlformats.org/officeDocument/2006/relationships/hyperlink" Target="http://pbs.twimg.com/profile_images/1151838842854490117/XQjzDSsT_normal.jpg" TargetMode="External"/><Relationship Id="rId2597" Type="http://schemas.openxmlformats.org/officeDocument/2006/relationships/hyperlink" Target="https://twitter.com/whiteberlin36" TargetMode="External"/><Relationship Id="rId3648" Type="http://schemas.openxmlformats.org/officeDocument/2006/relationships/hyperlink" Target="https://twitter.com/yozlu" TargetMode="External"/><Relationship Id="rId569" Type="http://schemas.openxmlformats.org/officeDocument/2006/relationships/hyperlink" Target="http://pbs.twimg.com/profile_images/1131798134995206144/Bq1_KXEL_normal.jpg" TargetMode="External"/><Relationship Id="rId776" Type="http://schemas.openxmlformats.org/officeDocument/2006/relationships/hyperlink" Target="http://pbs.twimg.com/profile_images/685685948693217280/MNgm7yia_normal.jpg" TargetMode="External"/><Relationship Id="rId983" Type="http://schemas.openxmlformats.org/officeDocument/2006/relationships/hyperlink" Target="http://pbs.twimg.com/profile_images/1085822416209756160/5_f_gRAb_normal.jpg" TargetMode="External"/><Relationship Id="rId1199" Type="http://schemas.openxmlformats.org/officeDocument/2006/relationships/hyperlink" Target="http://pbs.twimg.com/profile_images/1130946196246339589/JW5yRV88_normal.jpg" TargetMode="External"/><Relationship Id="rId2457" Type="http://schemas.openxmlformats.org/officeDocument/2006/relationships/hyperlink" Target="https://twitter.com/didemmkorucu" TargetMode="External"/><Relationship Id="rId2664" Type="http://schemas.openxmlformats.org/officeDocument/2006/relationships/hyperlink" Target="https://twitter.com/cilo011" TargetMode="External"/><Relationship Id="rId3508" Type="http://schemas.openxmlformats.org/officeDocument/2006/relationships/hyperlink" Target="https://twitter.com/grnserpil" TargetMode="External"/><Relationship Id="rId429" Type="http://schemas.openxmlformats.org/officeDocument/2006/relationships/hyperlink" Target="http://pbs.twimg.com/profile_images/1154265800334856192/9mjHRuOJ_normal.jpg" TargetMode="External"/><Relationship Id="rId636" Type="http://schemas.openxmlformats.org/officeDocument/2006/relationships/hyperlink" Target="http://pbs.twimg.com/profile_images/996304370890366977/MNkI6ojn_normal.jpg" TargetMode="External"/><Relationship Id="rId1059" Type="http://schemas.openxmlformats.org/officeDocument/2006/relationships/hyperlink" Target="http://pbs.twimg.com/profile_images/1088888718147096577/_uhSk2Nu_normal.jpg" TargetMode="External"/><Relationship Id="rId1266" Type="http://schemas.openxmlformats.org/officeDocument/2006/relationships/hyperlink" Target="http://pbs.twimg.com/profile_images/3737601885/6e2098fa32ff1815865757e0f74a00e4_normal.jpeg" TargetMode="External"/><Relationship Id="rId1473" Type="http://schemas.openxmlformats.org/officeDocument/2006/relationships/hyperlink" Target="http://pbs.twimg.com/profile_images/1150155686485069824/t2zJB2fX_normal.jpg" TargetMode="External"/><Relationship Id="rId2317" Type="http://schemas.openxmlformats.org/officeDocument/2006/relationships/hyperlink" Target="https://twitter.com/1957dali" TargetMode="External"/><Relationship Id="rId2871" Type="http://schemas.openxmlformats.org/officeDocument/2006/relationships/hyperlink" Target="https://twitter.com/iortaylifan" TargetMode="External"/><Relationship Id="rId3715" Type="http://schemas.openxmlformats.org/officeDocument/2006/relationships/hyperlink" Target="https://twitter.com/delilertag3" TargetMode="External"/><Relationship Id="rId843" Type="http://schemas.openxmlformats.org/officeDocument/2006/relationships/hyperlink" Target="http://pbs.twimg.com/profile_images/1177464669205745664/3F2RvZYA_normal.jpg" TargetMode="External"/><Relationship Id="rId1126" Type="http://schemas.openxmlformats.org/officeDocument/2006/relationships/hyperlink" Target="http://pbs.twimg.com/profile_images/842871510121533440/pHqWISvl_normal.jpg" TargetMode="External"/><Relationship Id="rId1680" Type="http://schemas.openxmlformats.org/officeDocument/2006/relationships/hyperlink" Target="http://pbs.twimg.com/profile_images/1170362520474927104/a5ME93SO_normal.jpg" TargetMode="External"/><Relationship Id="rId2524" Type="http://schemas.openxmlformats.org/officeDocument/2006/relationships/hyperlink" Target="https://twitter.com/gebzehaber41" TargetMode="External"/><Relationship Id="rId2731" Type="http://schemas.openxmlformats.org/officeDocument/2006/relationships/hyperlink" Target="https://twitter.com/__istanbul__34" TargetMode="External"/><Relationship Id="rId703" Type="http://schemas.openxmlformats.org/officeDocument/2006/relationships/hyperlink" Target="http://pbs.twimg.com/profile_images/1178284274493087744/PQSKTb72_normal.jpg" TargetMode="External"/><Relationship Id="rId910" Type="http://schemas.openxmlformats.org/officeDocument/2006/relationships/hyperlink" Target="http://pbs.twimg.com/profile_images/1178202542464995329/8tjqEJqD_normal.jpg" TargetMode="External"/><Relationship Id="rId1333" Type="http://schemas.openxmlformats.org/officeDocument/2006/relationships/hyperlink" Target="http://pbs.twimg.com/profile_images/1071377015062872064/0hnaT0Cc_normal.jpg" TargetMode="External"/><Relationship Id="rId1540" Type="http://schemas.openxmlformats.org/officeDocument/2006/relationships/hyperlink" Target="http://pbs.twimg.com/profile_images/3036686113/57a19c07996b6dce1b1ce1994dcabb97_normal.jpeg" TargetMode="External"/><Relationship Id="rId1400" Type="http://schemas.openxmlformats.org/officeDocument/2006/relationships/hyperlink" Target="http://pbs.twimg.com/profile_images/1125656750252752896/gcAbka5C_normal.png" TargetMode="External"/><Relationship Id="rId3298" Type="http://schemas.openxmlformats.org/officeDocument/2006/relationships/hyperlink" Target="https://twitter.com/neslihankrdmr26" TargetMode="External"/><Relationship Id="rId3158" Type="http://schemas.openxmlformats.org/officeDocument/2006/relationships/hyperlink" Target="https://twitter.com/hpinarcik" TargetMode="External"/><Relationship Id="rId3365" Type="http://schemas.openxmlformats.org/officeDocument/2006/relationships/hyperlink" Target="https://twitter.com/kabikavseyn" TargetMode="External"/><Relationship Id="rId3572" Type="http://schemas.openxmlformats.org/officeDocument/2006/relationships/hyperlink" Target="https://twitter.com/&#305;skenderylmazer" TargetMode="External"/><Relationship Id="rId286" Type="http://schemas.openxmlformats.org/officeDocument/2006/relationships/hyperlink" Target="https://t.co/xevpbBUTrM" TargetMode="External"/><Relationship Id="rId493" Type="http://schemas.openxmlformats.org/officeDocument/2006/relationships/hyperlink" Target="http://pbs.twimg.com/profile_images/1072077949199802368/-wm3HyLC_normal.jpg" TargetMode="External"/><Relationship Id="rId2174" Type="http://schemas.openxmlformats.org/officeDocument/2006/relationships/hyperlink" Target="https://twitter.com/ademdum94931677" TargetMode="External"/><Relationship Id="rId2381" Type="http://schemas.openxmlformats.org/officeDocument/2006/relationships/hyperlink" Target="https://twitter.com/mugurdemir" TargetMode="External"/><Relationship Id="rId3018" Type="http://schemas.openxmlformats.org/officeDocument/2006/relationships/hyperlink" Target="https://twitter.com/cnn_celik" TargetMode="External"/><Relationship Id="rId3225" Type="http://schemas.openxmlformats.org/officeDocument/2006/relationships/hyperlink" Target="https://twitter.com/darkelia_" TargetMode="External"/><Relationship Id="rId3432" Type="http://schemas.openxmlformats.org/officeDocument/2006/relationships/hyperlink" Target="https://twitter.com/gazetegunboyu" TargetMode="External"/><Relationship Id="rId146" Type="http://schemas.openxmlformats.org/officeDocument/2006/relationships/hyperlink" Target="http://t.co/Vw2jdlTPiH" TargetMode="External"/><Relationship Id="rId353" Type="http://schemas.openxmlformats.org/officeDocument/2006/relationships/hyperlink" Target="https://t.co/lZOPlEk7rZ" TargetMode="External"/><Relationship Id="rId560" Type="http://schemas.openxmlformats.org/officeDocument/2006/relationships/hyperlink" Target="http://pbs.twimg.com/profile_images/1113786907249577988/LXs4wXBA_normal.png" TargetMode="External"/><Relationship Id="rId1190" Type="http://schemas.openxmlformats.org/officeDocument/2006/relationships/hyperlink" Target="http://pbs.twimg.com/profile_images/1002541733362782208/rdlzbWQ8_normal.jpg" TargetMode="External"/><Relationship Id="rId2034" Type="http://schemas.openxmlformats.org/officeDocument/2006/relationships/hyperlink" Target="http://abs.twimg.com/sticky/default_profile_images/default_profile_normal.png" TargetMode="External"/><Relationship Id="rId2241" Type="http://schemas.openxmlformats.org/officeDocument/2006/relationships/hyperlink" Target="https://twitter.com/ekremvergili6" TargetMode="External"/><Relationship Id="rId213" Type="http://schemas.openxmlformats.org/officeDocument/2006/relationships/hyperlink" Target="https://t.co/1rjJm6PEj1" TargetMode="External"/><Relationship Id="rId420" Type="http://schemas.openxmlformats.org/officeDocument/2006/relationships/hyperlink" Target="http://pbs.twimg.com/profile_images/1151083878960025606/tfi35hb0_normal.jpg" TargetMode="External"/><Relationship Id="rId1050" Type="http://schemas.openxmlformats.org/officeDocument/2006/relationships/hyperlink" Target="http://pbs.twimg.com/profile_images/1152167267674836993/5ViR5B_w_normal.jpg" TargetMode="External"/><Relationship Id="rId2101" Type="http://schemas.openxmlformats.org/officeDocument/2006/relationships/hyperlink" Target="https://twitter.com/vzxky_849" TargetMode="External"/><Relationship Id="rId1867" Type="http://schemas.openxmlformats.org/officeDocument/2006/relationships/hyperlink" Target="http://pbs.twimg.com/profile_images/1086992462940385286/ChUgkFbL_normal.jpg" TargetMode="External"/><Relationship Id="rId2918" Type="http://schemas.openxmlformats.org/officeDocument/2006/relationships/hyperlink" Target="https://twitter.com/mucahidakinci" TargetMode="External"/><Relationship Id="rId1727" Type="http://schemas.openxmlformats.org/officeDocument/2006/relationships/hyperlink" Target="http://pbs.twimg.com/profile_images/1112713223571161089/ZJqzvI35_normal.jpg" TargetMode="External"/><Relationship Id="rId1934" Type="http://schemas.openxmlformats.org/officeDocument/2006/relationships/hyperlink" Target="http://pbs.twimg.com/profile_images/1167844984541908995/PNf3E0sY_normal.jpg" TargetMode="External"/><Relationship Id="rId3082" Type="http://schemas.openxmlformats.org/officeDocument/2006/relationships/hyperlink" Target="https://twitter.com/makbulyilmaz" TargetMode="External"/><Relationship Id="rId19" Type="http://schemas.openxmlformats.org/officeDocument/2006/relationships/hyperlink" Target="https://t.co/ZQktUusKUY" TargetMode="External"/><Relationship Id="rId3" Type="http://schemas.openxmlformats.org/officeDocument/2006/relationships/hyperlink" Target="https://t.co/7CLUDly7Jdfarukkose52@gmail.com" TargetMode="External"/><Relationship Id="rId887" Type="http://schemas.openxmlformats.org/officeDocument/2006/relationships/hyperlink" Target="http://pbs.twimg.com/profile_images/1163152442684579842/KTLzj9ix_normal.jpg" TargetMode="External"/><Relationship Id="rId2568" Type="http://schemas.openxmlformats.org/officeDocument/2006/relationships/hyperlink" Target="https://twitter.com/ccikov" TargetMode="External"/><Relationship Id="rId2775" Type="http://schemas.openxmlformats.org/officeDocument/2006/relationships/hyperlink" Target="https://twitter.com/halktvcomtr" TargetMode="External"/><Relationship Id="rId2982" Type="http://schemas.openxmlformats.org/officeDocument/2006/relationships/hyperlink" Target="https://twitter.com/me_likey_likey_" TargetMode="External"/><Relationship Id="rId3619" Type="http://schemas.openxmlformats.org/officeDocument/2006/relationships/hyperlink" Target="https://twitter.com/geceesendemir1" TargetMode="External"/><Relationship Id="rId747" Type="http://schemas.openxmlformats.org/officeDocument/2006/relationships/hyperlink" Target="http://pbs.twimg.com/profile_images/1143074637355651072/MxI_p6K-_normal.jpg" TargetMode="External"/><Relationship Id="rId954" Type="http://schemas.openxmlformats.org/officeDocument/2006/relationships/hyperlink" Target="http://pbs.twimg.com/profile_images/915249728979374080/VuZUh4Ih_normal.jpg" TargetMode="External"/><Relationship Id="rId1377" Type="http://schemas.openxmlformats.org/officeDocument/2006/relationships/hyperlink" Target="http://pbs.twimg.com/profile_images/1164449006036115456/ZklwjQPs_normal.jpg" TargetMode="External"/><Relationship Id="rId1584" Type="http://schemas.openxmlformats.org/officeDocument/2006/relationships/hyperlink" Target="http://pbs.twimg.com/profile_images/1055133538687897600/8aQc1zcU_normal.jpg" TargetMode="External"/><Relationship Id="rId1791" Type="http://schemas.openxmlformats.org/officeDocument/2006/relationships/hyperlink" Target="http://pbs.twimg.com/profile_images/770262397667999744/iMpbCRIp_normal.jpg" TargetMode="External"/><Relationship Id="rId2428" Type="http://schemas.openxmlformats.org/officeDocument/2006/relationships/hyperlink" Target="https://twitter.com/haberturktv" TargetMode="External"/><Relationship Id="rId2635" Type="http://schemas.openxmlformats.org/officeDocument/2006/relationships/hyperlink" Target="https://twitter.com/asel1983b" TargetMode="External"/><Relationship Id="rId2842" Type="http://schemas.openxmlformats.org/officeDocument/2006/relationships/hyperlink" Target="https://twitter.com/hkocabas" TargetMode="External"/><Relationship Id="rId83" Type="http://schemas.openxmlformats.org/officeDocument/2006/relationships/hyperlink" Target="https://t.co/run6zaN4F9" TargetMode="External"/><Relationship Id="rId607" Type="http://schemas.openxmlformats.org/officeDocument/2006/relationships/hyperlink" Target="http://pbs.twimg.com/profile_images/1106294450224009216/ETeXQV9__normal.jpg" TargetMode="External"/><Relationship Id="rId814" Type="http://schemas.openxmlformats.org/officeDocument/2006/relationships/hyperlink" Target="http://pbs.twimg.com/profile_images/809159775682494470/19vy7pTD_normal.jpg" TargetMode="External"/><Relationship Id="rId1237" Type="http://schemas.openxmlformats.org/officeDocument/2006/relationships/hyperlink" Target="http://pbs.twimg.com/profile_images/1032671199086739457/m_QIXUTm_normal.jpg" TargetMode="External"/><Relationship Id="rId1444" Type="http://schemas.openxmlformats.org/officeDocument/2006/relationships/hyperlink" Target="http://pbs.twimg.com/profile_images/1167061453284814848/GOwfpNC0_normal.jpg" TargetMode="External"/><Relationship Id="rId1651" Type="http://schemas.openxmlformats.org/officeDocument/2006/relationships/hyperlink" Target="http://pbs.twimg.com/profile_images/1173868580905070595/5lkwHU1T_normal.jpg" TargetMode="External"/><Relationship Id="rId2702" Type="http://schemas.openxmlformats.org/officeDocument/2006/relationships/hyperlink" Target="https://twitter.com/yenisafakwriter" TargetMode="External"/><Relationship Id="rId1304" Type="http://schemas.openxmlformats.org/officeDocument/2006/relationships/hyperlink" Target="http://pbs.twimg.com/profile_images/378800000268990737/847108735f13ff07c5da314d8f760334_normal.jpeg" TargetMode="External"/><Relationship Id="rId1511" Type="http://schemas.openxmlformats.org/officeDocument/2006/relationships/hyperlink" Target="http://pbs.twimg.com/profile_images/1152696692363419649/jYWSWFQx_normal.jpg" TargetMode="External"/><Relationship Id="rId3269" Type="http://schemas.openxmlformats.org/officeDocument/2006/relationships/hyperlink" Target="https://twitter.com/1furkanhmmt" TargetMode="External"/><Relationship Id="rId3476" Type="http://schemas.openxmlformats.org/officeDocument/2006/relationships/hyperlink" Target="https://twitter.com/okunduugibi" TargetMode="External"/><Relationship Id="rId3683" Type="http://schemas.openxmlformats.org/officeDocument/2006/relationships/hyperlink" Target="https://twitter.com/13gulayay" TargetMode="External"/><Relationship Id="rId10" Type="http://schemas.openxmlformats.org/officeDocument/2006/relationships/hyperlink" Target="https://t.co/6QUe96RzD0" TargetMode="External"/><Relationship Id="rId397" Type="http://schemas.openxmlformats.org/officeDocument/2006/relationships/hyperlink" Target="http://pbs.twimg.com/profile_images/1175431661917528065/kKJ0uNbJ_normal.jpg" TargetMode="External"/><Relationship Id="rId2078" Type="http://schemas.openxmlformats.org/officeDocument/2006/relationships/hyperlink" Target="https://twitter.com/mertemay" TargetMode="External"/><Relationship Id="rId2285" Type="http://schemas.openxmlformats.org/officeDocument/2006/relationships/hyperlink" Target="https://twitter.com/unserbahn" TargetMode="External"/><Relationship Id="rId2492" Type="http://schemas.openxmlformats.org/officeDocument/2006/relationships/hyperlink" Target="https://twitter.com/politikprofesor" TargetMode="External"/><Relationship Id="rId3129" Type="http://schemas.openxmlformats.org/officeDocument/2006/relationships/hyperlink" Target="https://twitter.com/necmi92759582" TargetMode="External"/><Relationship Id="rId3336" Type="http://schemas.openxmlformats.org/officeDocument/2006/relationships/hyperlink" Target="https://twitter.com/kekce_emin" TargetMode="External"/><Relationship Id="rId257" Type="http://schemas.openxmlformats.org/officeDocument/2006/relationships/hyperlink" Target="https://t.co/WQl4DlAGZ1" TargetMode="External"/><Relationship Id="rId464" Type="http://schemas.openxmlformats.org/officeDocument/2006/relationships/hyperlink" Target="http://pbs.twimg.com/profile_images/1136774432519835650/XCjVWDrw_normal.jpg" TargetMode="External"/><Relationship Id="rId1094" Type="http://schemas.openxmlformats.org/officeDocument/2006/relationships/hyperlink" Target="http://pbs.twimg.com/profile_images/687674805718511616/JKBZaN5b_normal.jpg" TargetMode="External"/><Relationship Id="rId2145" Type="http://schemas.openxmlformats.org/officeDocument/2006/relationships/hyperlink" Target="https://twitter.com/retweetvapuru" TargetMode="External"/><Relationship Id="rId3543" Type="http://schemas.openxmlformats.org/officeDocument/2006/relationships/hyperlink" Target="https://twitter.com/tiberiu39384502" TargetMode="External"/><Relationship Id="rId117" Type="http://schemas.openxmlformats.org/officeDocument/2006/relationships/hyperlink" Target="https://t.co/SD6hkrSwJ8" TargetMode="External"/><Relationship Id="rId671" Type="http://schemas.openxmlformats.org/officeDocument/2006/relationships/hyperlink" Target="http://pbs.twimg.com/profile_images/1174092871/100_2710_normal.jpg" TargetMode="External"/><Relationship Id="rId2352" Type="http://schemas.openxmlformats.org/officeDocument/2006/relationships/hyperlink" Target="https://twitter.com/nrdncnbl" TargetMode="External"/><Relationship Id="rId3403" Type="http://schemas.openxmlformats.org/officeDocument/2006/relationships/hyperlink" Target="https://twitter.com/gercekgundem" TargetMode="External"/><Relationship Id="rId3610" Type="http://schemas.openxmlformats.org/officeDocument/2006/relationships/hyperlink" Target="https://twitter.com/beyzaksoy" TargetMode="External"/><Relationship Id="rId324" Type="http://schemas.openxmlformats.org/officeDocument/2006/relationships/hyperlink" Target="https://t.co/IVcz6u5CBx" TargetMode="External"/><Relationship Id="rId531" Type="http://schemas.openxmlformats.org/officeDocument/2006/relationships/hyperlink" Target="http://pbs.twimg.com/profile_images/1167496047700185089/qjWlx04B_normal.jpg" TargetMode="External"/><Relationship Id="rId1161" Type="http://schemas.openxmlformats.org/officeDocument/2006/relationships/hyperlink" Target="http://pbs.twimg.com/profile_images/1084390795032084480/XzvnBGVd_normal.jpg" TargetMode="External"/><Relationship Id="rId2005" Type="http://schemas.openxmlformats.org/officeDocument/2006/relationships/hyperlink" Target="http://pbs.twimg.com/profile_images/1178543831832285185/gtgdwX46_normal.jpg" TargetMode="External"/><Relationship Id="rId2212" Type="http://schemas.openxmlformats.org/officeDocument/2006/relationships/hyperlink" Target="https://twitter.com/sukanmine" TargetMode="External"/><Relationship Id="rId1021" Type="http://schemas.openxmlformats.org/officeDocument/2006/relationships/hyperlink" Target="http://pbs.twimg.com/profile_images/1165619327606898689/HpdbVsAO_normal.jpg" TargetMode="External"/><Relationship Id="rId1978" Type="http://schemas.openxmlformats.org/officeDocument/2006/relationships/hyperlink" Target="http://pbs.twimg.com/profile_images/911275343142703104/k63LLC-p_normal.jpg" TargetMode="External"/><Relationship Id="rId3193" Type="http://schemas.openxmlformats.org/officeDocument/2006/relationships/hyperlink" Target="https://twitter.com/byscrabble" TargetMode="External"/><Relationship Id="rId1838" Type="http://schemas.openxmlformats.org/officeDocument/2006/relationships/hyperlink" Target="http://pbs.twimg.com/profile_images/1168887620463669250/8eNxUPWo_normal.jpg" TargetMode="External"/><Relationship Id="rId3053" Type="http://schemas.openxmlformats.org/officeDocument/2006/relationships/hyperlink" Target="https://twitter.com/mehmetaliturh10" TargetMode="External"/><Relationship Id="rId3260" Type="http://schemas.openxmlformats.org/officeDocument/2006/relationships/hyperlink" Target="https://twitter.com/mert_s_" TargetMode="External"/><Relationship Id="rId181" Type="http://schemas.openxmlformats.org/officeDocument/2006/relationships/hyperlink" Target="https://t.co/S6VKJuX8O5" TargetMode="External"/><Relationship Id="rId1905" Type="http://schemas.openxmlformats.org/officeDocument/2006/relationships/hyperlink" Target="http://pbs.twimg.com/profile_images/838097524992913409/B3qqeBS2_normal.jpg" TargetMode="External"/><Relationship Id="rId3120" Type="http://schemas.openxmlformats.org/officeDocument/2006/relationships/hyperlink" Target="https://twitter.com/nilgnbasak1" TargetMode="External"/><Relationship Id="rId998" Type="http://schemas.openxmlformats.org/officeDocument/2006/relationships/hyperlink" Target="http://pbs.twimg.com/profile_images/997220632759693312/iRKJrg_n_normal.jpg" TargetMode="External"/><Relationship Id="rId2679" Type="http://schemas.openxmlformats.org/officeDocument/2006/relationships/hyperlink" Target="https://twitter.com/ozermelihh" TargetMode="External"/><Relationship Id="rId2886" Type="http://schemas.openxmlformats.org/officeDocument/2006/relationships/hyperlink" Target="https://twitter.com/raslanbaba" TargetMode="External"/><Relationship Id="rId858" Type="http://schemas.openxmlformats.org/officeDocument/2006/relationships/hyperlink" Target="http://pbs.twimg.com/profile_images/1095321742556434438/vmQ1sNRQ_normal.jpg" TargetMode="External"/><Relationship Id="rId1488" Type="http://schemas.openxmlformats.org/officeDocument/2006/relationships/hyperlink" Target="http://pbs.twimg.com/profile_images/1033045128171212800/WAe4tsNF_normal.jpg" TargetMode="External"/><Relationship Id="rId1695" Type="http://schemas.openxmlformats.org/officeDocument/2006/relationships/hyperlink" Target="http://pbs.twimg.com/profile_images/1055890583527612419/gUrEvjcD_normal.jpg" TargetMode="External"/><Relationship Id="rId2539" Type="http://schemas.openxmlformats.org/officeDocument/2006/relationships/hyperlink" Target="https://twitter.com/saykoss4" TargetMode="External"/><Relationship Id="rId2746" Type="http://schemas.openxmlformats.org/officeDocument/2006/relationships/hyperlink" Target="https://twitter.com/ak55362771" TargetMode="External"/><Relationship Id="rId2953" Type="http://schemas.openxmlformats.org/officeDocument/2006/relationships/hyperlink" Target="https://twitter.com/avcilardagundem" TargetMode="External"/><Relationship Id="rId718" Type="http://schemas.openxmlformats.org/officeDocument/2006/relationships/hyperlink" Target="http://pbs.twimg.com/profile_images/833367949956247553/teW_Cob7_normal.jpg" TargetMode="External"/><Relationship Id="rId925" Type="http://schemas.openxmlformats.org/officeDocument/2006/relationships/hyperlink" Target="http://pbs.twimg.com/profile_images/1166918426327232513/p3iUGkjT_normal.jpg" TargetMode="External"/><Relationship Id="rId1348" Type="http://schemas.openxmlformats.org/officeDocument/2006/relationships/hyperlink" Target="http://pbs.twimg.com/profile_images/1171112513041252352/J4q_RkIO_normal.jpg" TargetMode="External"/><Relationship Id="rId1555" Type="http://schemas.openxmlformats.org/officeDocument/2006/relationships/hyperlink" Target="http://pbs.twimg.com/profile_images/1010722824594579459/TI6UUDIL_normal.jpg" TargetMode="External"/><Relationship Id="rId1762" Type="http://schemas.openxmlformats.org/officeDocument/2006/relationships/hyperlink" Target="http://pbs.twimg.com/profile_images/1176960466653995008/f8WU1jOH_normal.jpg" TargetMode="External"/><Relationship Id="rId2606" Type="http://schemas.openxmlformats.org/officeDocument/2006/relationships/hyperlink" Target="https://twitter.com/brn_ny" TargetMode="External"/><Relationship Id="rId1208" Type="http://schemas.openxmlformats.org/officeDocument/2006/relationships/hyperlink" Target="http://pbs.twimg.com/profile_images/1149653807594258432/r819zBbZ_normal.jpg" TargetMode="External"/><Relationship Id="rId1415" Type="http://schemas.openxmlformats.org/officeDocument/2006/relationships/hyperlink" Target="http://pbs.twimg.com/profile_images/2629956778/712031755cbf72ee4aa1707577376327_normal.jpeg" TargetMode="External"/><Relationship Id="rId2813" Type="http://schemas.openxmlformats.org/officeDocument/2006/relationships/hyperlink" Target="https://twitter.com/suvari3428" TargetMode="External"/><Relationship Id="rId54" Type="http://schemas.openxmlformats.org/officeDocument/2006/relationships/hyperlink" Target="https://t.co/Aa7z6Keso4" TargetMode="External"/><Relationship Id="rId1622" Type="http://schemas.openxmlformats.org/officeDocument/2006/relationships/hyperlink" Target="http://pbs.twimg.com/profile_images/902643692762275841/-n4l_gvU_normal.jpg" TargetMode="External"/><Relationship Id="rId2189" Type="http://schemas.openxmlformats.org/officeDocument/2006/relationships/hyperlink" Target="https://twitter.com/bradypus001" TargetMode="External"/><Relationship Id="rId3587" Type="http://schemas.openxmlformats.org/officeDocument/2006/relationships/hyperlink" Target="https://twitter.com/lilcinpolat" TargetMode="External"/><Relationship Id="rId2396" Type="http://schemas.openxmlformats.org/officeDocument/2006/relationships/hyperlink" Target="https://twitter.com/orhanbursal&#305;" TargetMode="External"/><Relationship Id="rId3447" Type="http://schemas.openxmlformats.org/officeDocument/2006/relationships/hyperlink" Target="https://twitter.com/polatef64170971" TargetMode="External"/><Relationship Id="rId3654" Type="http://schemas.openxmlformats.org/officeDocument/2006/relationships/hyperlink" Target="https://twitter.com/marxolmasaydi" TargetMode="External"/><Relationship Id="rId368" Type="http://schemas.openxmlformats.org/officeDocument/2006/relationships/hyperlink" Target="http://pbs.twimg.com/profile_images/1110911681302011909/01s8qemQ_normal.png" TargetMode="External"/><Relationship Id="rId575" Type="http://schemas.openxmlformats.org/officeDocument/2006/relationships/hyperlink" Target="http://pbs.twimg.com/profile_images/1168230601037701120/hvSlDkrq_normal.jpg" TargetMode="External"/><Relationship Id="rId782" Type="http://schemas.openxmlformats.org/officeDocument/2006/relationships/hyperlink" Target="http://pbs.twimg.com/profile_images/928549633332310016/gACt_Zu5_normal.jpg" TargetMode="External"/><Relationship Id="rId2049" Type="http://schemas.openxmlformats.org/officeDocument/2006/relationships/hyperlink" Target="https://twitter.com/nazimdikbas" TargetMode="External"/><Relationship Id="rId2256" Type="http://schemas.openxmlformats.org/officeDocument/2006/relationships/hyperlink" Target="https://twitter.com/fb0934" TargetMode="External"/><Relationship Id="rId2463" Type="http://schemas.openxmlformats.org/officeDocument/2006/relationships/hyperlink" Target="https://twitter.com/izzet_baskan" TargetMode="External"/><Relationship Id="rId2670" Type="http://schemas.openxmlformats.org/officeDocument/2006/relationships/hyperlink" Target="https://twitter.com/emir8muharrem" TargetMode="External"/><Relationship Id="rId3307" Type="http://schemas.openxmlformats.org/officeDocument/2006/relationships/hyperlink" Target="https://twitter.com/potemkhine" TargetMode="External"/><Relationship Id="rId3514" Type="http://schemas.openxmlformats.org/officeDocument/2006/relationships/hyperlink" Target="https://twitter.com/aylakinsann" TargetMode="External"/><Relationship Id="rId3721" Type="http://schemas.openxmlformats.org/officeDocument/2006/relationships/hyperlink" Target="https://twitter.com/ayhanak21" TargetMode="External"/><Relationship Id="rId228" Type="http://schemas.openxmlformats.org/officeDocument/2006/relationships/hyperlink" Target="https://t.co/OvHgZpntnu" TargetMode="External"/><Relationship Id="rId435" Type="http://schemas.openxmlformats.org/officeDocument/2006/relationships/hyperlink" Target="http://pbs.twimg.com/profile_images/1139642921261654021/kdWND2TD_normal.jpg" TargetMode="External"/><Relationship Id="rId642" Type="http://schemas.openxmlformats.org/officeDocument/2006/relationships/hyperlink" Target="http://pbs.twimg.com/profile_images/1153667572585369600/zCdq_3Oo_normal.jpg" TargetMode="External"/><Relationship Id="rId1065" Type="http://schemas.openxmlformats.org/officeDocument/2006/relationships/hyperlink" Target="http://pbs.twimg.com/profile_images/1067410499267117056/E27YIAeB_normal.jpg" TargetMode="External"/><Relationship Id="rId1272" Type="http://schemas.openxmlformats.org/officeDocument/2006/relationships/hyperlink" Target="http://pbs.twimg.com/profile_images/1125833484713517056/4Br9MaZY_normal.jpg" TargetMode="External"/><Relationship Id="rId2116" Type="http://schemas.openxmlformats.org/officeDocument/2006/relationships/hyperlink" Target="https://twitter.com/cinarlikubbeli" TargetMode="External"/><Relationship Id="rId2323" Type="http://schemas.openxmlformats.org/officeDocument/2006/relationships/hyperlink" Target="https://twitter.com/ergundolek1" TargetMode="External"/><Relationship Id="rId2530" Type="http://schemas.openxmlformats.org/officeDocument/2006/relationships/hyperlink" Target="https://twitter.com/canmbaydemir3" TargetMode="External"/><Relationship Id="rId502" Type="http://schemas.openxmlformats.org/officeDocument/2006/relationships/hyperlink" Target="http://pbs.twimg.com/profile_images/1159066197830361089/Q31N9Kd2_normal.jpg" TargetMode="External"/><Relationship Id="rId1132" Type="http://schemas.openxmlformats.org/officeDocument/2006/relationships/hyperlink" Target="http://pbs.twimg.com/profile_images/965564657384685568/sf4HV34S_normal.jpg" TargetMode="External"/><Relationship Id="rId3097" Type="http://schemas.openxmlformats.org/officeDocument/2006/relationships/hyperlink" Target="https://twitter.com/drercardio" TargetMode="External"/><Relationship Id="rId1949" Type="http://schemas.openxmlformats.org/officeDocument/2006/relationships/hyperlink" Target="http://pbs.twimg.com/profile_images/1133668516933115904/dDUqQj93_normal.jpg" TargetMode="External"/><Relationship Id="rId3164" Type="http://schemas.openxmlformats.org/officeDocument/2006/relationships/hyperlink" Target="https://twitter.com/nihalhatun" TargetMode="External"/><Relationship Id="rId292" Type="http://schemas.openxmlformats.org/officeDocument/2006/relationships/hyperlink" Target="https://t.co/4PKyocNifD" TargetMode="External"/><Relationship Id="rId1809" Type="http://schemas.openxmlformats.org/officeDocument/2006/relationships/hyperlink" Target="http://pbs.twimg.com/profile_images/1146803387670978561/aUKhgmLU_normal.jpg" TargetMode="External"/><Relationship Id="rId3371" Type="http://schemas.openxmlformats.org/officeDocument/2006/relationships/hyperlink" Target="https://twitter.com/fehmiersan" TargetMode="External"/><Relationship Id="rId2180" Type="http://schemas.openxmlformats.org/officeDocument/2006/relationships/hyperlink" Target="https://twitter.com/rzaycel3" TargetMode="External"/><Relationship Id="rId3024" Type="http://schemas.openxmlformats.org/officeDocument/2006/relationships/hyperlink" Target="https://twitter.com/p24punto24" TargetMode="External"/><Relationship Id="rId3231" Type="http://schemas.openxmlformats.org/officeDocument/2006/relationships/hyperlink" Target="https://twitter.com/23hgrksl" TargetMode="External"/><Relationship Id="rId152" Type="http://schemas.openxmlformats.org/officeDocument/2006/relationships/hyperlink" Target="https://t.co/iXEqOhMQtu" TargetMode="External"/><Relationship Id="rId2040" Type="http://schemas.openxmlformats.org/officeDocument/2006/relationships/hyperlink" Target="https://twitter.com/veysel_uzumcu" TargetMode="External"/><Relationship Id="rId2997" Type="http://schemas.openxmlformats.org/officeDocument/2006/relationships/hyperlink" Target="https://twitter.com/mka98355962" TargetMode="External"/><Relationship Id="rId969" Type="http://schemas.openxmlformats.org/officeDocument/2006/relationships/hyperlink" Target="http://pbs.twimg.com/profile_images/1160577490366160896/EovY00vk_normal.jpg" TargetMode="External"/><Relationship Id="rId1599" Type="http://schemas.openxmlformats.org/officeDocument/2006/relationships/hyperlink" Target="http://pbs.twimg.com/profile_images/1167834667690745856/3wK3S_ZS_normal.jpg" TargetMode="External"/><Relationship Id="rId1459" Type="http://schemas.openxmlformats.org/officeDocument/2006/relationships/hyperlink" Target="http://pbs.twimg.com/profile_images/1155956262783160325/KWVlFz5s_normal.jpg" TargetMode="External"/><Relationship Id="rId2857" Type="http://schemas.openxmlformats.org/officeDocument/2006/relationships/hyperlink" Target="https://twitter.com/emekcicigdem" TargetMode="External"/><Relationship Id="rId98" Type="http://schemas.openxmlformats.org/officeDocument/2006/relationships/hyperlink" Target="https://t.co/DXP7RJPsoo" TargetMode="External"/><Relationship Id="rId829" Type="http://schemas.openxmlformats.org/officeDocument/2006/relationships/hyperlink" Target="http://pbs.twimg.com/profile_images/921419643100811264/6Z4HYfy3_normal.jpg" TargetMode="External"/><Relationship Id="rId1666" Type="http://schemas.openxmlformats.org/officeDocument/2006/relationships/hyperlink" Target="http://pbs.twimg.com/profile_images/1162332037803585536/WJrS3Z-v_normal.jpg" TargetMode="External"/><Relationship Id="rId1873" Type="http://schemas.openxmlformats.org/officeDocument/2006/relationships/hyperlink" Target="http://pbs.twimg.com/profile_images/1169541614408294401/9f3Rqkrq_normal.jpg" TargetMode="External"/><Relationship Id="rId2717" Type="http://schemas.openxmlformats.org/officeDocument/2006/relationships/hyperlink" Target="https://twitter.com/sinan69309771" TargetMode="External"/><Relationship Id="rId2924" Type="http://schemas.openxmlformats.org/officeDocument/2006/relationships/hyperlink" Target="https://twitter.com/faruktsc" TargetMode="External"/><Relationship Id="rId1319" Type="http://schemas.openxmlformats.org/officeDocument/2006/relationships/hyperlink" Target="http://pbs.twimg.com/profile_images/1170985167948849152/_3JHrymQ_normal.jpg" TargetMode="External"/><Relationship Id="rId1526" Type="http://schemas.openxmlformats.org/officeDocument/2006/relationships/hyperlink" Target="http://pbs.twimg.com/profile_images/1085019553762078722/BMMRwfFQ_normal.jpg" TargetMode="External"/><Relationship Id="rId1733" Type="http://schemas.openxmlformats.org/officeDocument/2006/relationships/hyperlink" Target="http://pbs.twimg.com/profile_images/1151840398400270336/2kHbZlyN_normal.png" TargetMode="External"/><Relationship Id="rId1940" Type="http://schemas.openxmlformats.org/officeDocument/2006/relationships/hyperlink" Target="http://pbs.twimg.com/profile_images/1139200630751485953/ECHaZBFX_normal.jpg" TargetMode="External"/><Relationship Id="rId25" Type="http://schemas.openxmlformats.org/officeDocument/2006/relationships/hyperlink" Target="https://t.co/Pd7IWOSDF0" TargetMode="External"/><Relationship Id="rId1800" Type="http://schemas.openxmlformats.org/officeDocument/2006/relationships/hyperlink" Target="http://pbs.twimg.com/profile_images/1043595049651585024/CSIEx8qF_normal.jpg" TargetMode="External"/><Relationship Id="rId3698" Type="http://schemas.openxmlformats.org/officeDocument/2006/relationships/hyperlink" Target="https://twitter.com/nuretti10288414" TargetMode="External"/><Relationship Id="rId3558" Type="http://schemas.openxmlformats.org/officeDocument/2006/relationships/hyperlink" Target="https://twitter.com/atamozlu" TargetMode="External"/><Relationship Id="rId479" Type="http://schemas.openxmlformats.org/officeDocument/2006/relationships/hyperlink" Target="http://pbs.twimg.com/profile_images/611429150226821120/Y6JDXMqD_normal.jpg" TargetMode="External"/><Relationship Id="rId686" Type="http://schemas.openxmlformats.org/officeDocument/2006/relationships/hyperlink" Target="http://pbs.twimg.com/profile_images/1178008982247677953/6JOI88-0_normal.jpg" TargetMode="External"/><Relationship Id="rId893" Type="http://schemas.openxmlformats.org/officeDocument/2006/relationships/hyperlink" Target="http://abs.twimg.com/sticky/default_profile_images/default_profile_normal.png" TargetMode="External"/><Relationship Id="rId2367" Type="http://schemas.openxmlformats.org/officeDocument/2006/relationships/hyperlink" Target="https://twitter.com/avicenna_razi" TargetMode="External"/><Relationship Id="rId2574" Type="http://schemas.openxmlformats.org/officeDocument/2006/relationships/hyperlink" Target="https://twitter.com/alibabacan_1" TargetMode="External"/><Relationship Id="rId2781" Type="http://schemas.openxmlformats.org/officeDocument/2006/relationships/hyperlink" Target="https://twitter.com/turgayhoca2013" TargetMode="External"/><Relationship Id="rId3418" Type="http://schemas.openxmlformats.org/officeDocument/2006/relationships/hyperlink" Target="https://twitter.com/rt_karagoz" TargetMode="External"/><Relationship Id="rId3625" Type="http://schemas.openxmlformats.org/officeDocument/2006/relationships/hyperlink" Target="https://twitter.com/olgun_mediha" TargetMode="External"/><Relationship Id="rId339" Type="http://schemas.openxmlformats.org/officeDocument/2006/relationships/hyperlink" Target="https://t.co/T77WtxwsL7" TargetMode="External"/><Relationship Id="rId546" Type="http://schemas.openxmlformats.org/officeDocument/2006/relationships/hyperlink" Target="http://pbs.twimg.com/profile_images/891846825510043648/aqJRYvyD_normal.jpg" TargetMode="External"/><Relationship Id="rId753" Type="http://schemas.openxmlformats.org/officeDocument/2006/relationships/hyperlink" Target="http://pbs.twimg.com/profile_images/617846881209741312/CF_FF_d9_normal.jpg" TargetMode="External"/><Relationship Id="rId1176" Type="http://schemas.openxmlformats.org/officeDocument/2006/relationships/hyperlink" Target="http://pbs.twimg.com/profile_images/1091373364558643202/-JbaAmvj_normal.jpg" TargetMode="External"/><Relationship Id="rId1383" Type="http://schemas.openxmlformats.org/officeDocument/2006/relationships/hyperlink" Target="http://pbs.twimg.com/profile_images/1142934945855410176/3f8EaAQS_normal.jpg" TargetMode="External"/><Relationship Id="rId2227" Type="http://schemas.openxmlformats.org/officeDocument/2006/relationships/hyperlink" Target="https://twitter.com/hashus1099" TargetMode="External"/><Relationship Id="rId2434" Type="http://schemas.openxmlformats.org/officeDocument/2006/relationships/hyperlink" Target="https://twitter.com/gurkanhacir" TargetMode="External"/><Relationship Id="rId406" Type="http://schemas.openxmlformats.org/officeDocument/2006/relationships/hyperlink" Target="http://abs.twimg.com/sticky/default_profile_images/default_profile_normal.png" TargetMode="External"/><Relationship Id="rId960" Type="http://schemas.openxmlformats.org/officeDocument/2006/relationships/hyperlink" Target="http://pbs.twimg.com/profile_images/1022586869731807232/BV_MAvuh_normal.jpg" TargetMode="External"/><Relationship Id="rId1036" Type="http://schemas.openxmlformats.org/officeDocument/2006/relationships/hyperlink" Target="http://pbs.twimg.com/profile_images/1130329449818411009/oyzv5ow-_normal.png" TargetMode="External"/><Relationship Id="rId1243" Type="http://schemas.openxmlformats.org/officeDocument/2006/relationships/hyperlink" Target="http://pbs.twimg.com/profile_images/1129617050715000833/9Rs_JMky_normal.jpg" TargetMode="External"/><Relationship Id="rId1590" Type="http://schemas.openxmlformats.org/officeDocument/2006/relationships/hyperlink" Target="http://pbs.twimg.com/profile_images/1001915953054208001/I1cjXFNW_normal.jpg" TargetMode="External"/><Relationship Id="rId2641" Type="http://schemas.openxmlformats.org/officeDocument/2006/relationships/hyperlink" Target="https://twitter.com/milenyumkahin" TargetMode="External"/><Relationship Id="rId613" Type="http://schemas.openxmlformats.org/officeDocument/2006/relationships/hyperlink" Target="http://pbs.twimg.com/profile_images/988203612777123845/9kodRcou_normal.jpg" TargetMode="External"/><Relationship Id="rId820" Type="http://schemas.openxmlformats.org/officeDocument/2006/relationships/hyperlink" Target="http://pbs.twimg.com/profile_images/1115561662910693376/pvxDsfsf_normal.jpg" TargetMode="External"/><Relationship Id="rId1450" Type="http://schemas.openxmlformats.org/officeDocument/2006/relationships/hyperlink" Target="http://pbs.twimg.com/profile_images/1148335725169000450/KGd66qff_normal.png" TargetMode="External"/><Relationship Id="rId2501" Type="http://schemas.openxmlformats.org/officeDocument/2006/relationships/hyperlink" Target="https://twitter.com/banuguven" TargetMode="External"/><Relationship Id="rId1103" Type="http://schemas.openxmlformats.org/officeDocument/2006/relationships/hyperlink" Target="http://pbs.twimg.com/profile_images/1042670236548444160/tW70xHEQ_normal.jpg" TargetMode="External"/><Relationship Id="rId1310" Type="http://schemas.openxmlformats.org/officeDocument/2006/relationships/hyperlink" Target="http://pbs.twimg.com/profile_images/1105128920247123968/1kpxi8yP_normal.jpg" TargetMode="External"/><Relationship Id="rId3068" Type="http://schemas.openxmlformats.org/officeDocument/2006/relationships/hyperlink" Target="https://twitter.com/buserelax" TargetMode="External"/><Relationship Id="rId3275" Type="http://schemas.openxmlformats.org/officeDocument/2006/relationships/hyperlink" Target="https://twitter.com/kamurantoktanis" TargetMode="External"/><Relationship Id="rId3482" Type="http://schemas.openxmlformats.org/officeDocument/2006/relationships/hyperlink" Target="https://twitter.com/tomrishan4" TargetMode="External"/><Relationship Id="rId196" Type="http://schemas.openxmlformats.org/officeDocument/2006/relationships/hyperlink" Target="https://t.co/Kh7pJ3nbTb" TargetMode="External"/><Relationship Id="rId2084" Type="http://schemas.openxmlformats.org/officeDocument/2006/relationships/hyperlink" Target="https://twitter.com/aalk32843067" TargetMode="External"/><Relationship Id="rId2291" Type="http://schemas.openxmlformats.org/officeDocument/2006/relationships/hyperlink" Target="https://twitter.com/onuryilmaz1903" TargetMode="External"/><Relationship Id="rId3135" Type="http://schemas.openxmlformats.org/officeDocument/2006/relationships/hyperlink" Target="https://twitter.com/vuralkulak" TargetMode="External"/><Relationship Id="rId3342" Type="http://schemas.openxmlformats.org/officeDocument/2006/relationships/hyperlink" Target="https://twitter.com/eneseaytas" TargetMode="External"/><Relationship Id="rId263" Type="http://schemas.openxmlformats.org/officeDocument/2006/relationships/hyperlink" Target="https://t.co/GIGde1VQM0" TargetMode="External"/><Relationship Id="rId470" Type="http://schemas.openxmlformats.org/officeDocument/2006/relationships/hyperlink" Target="http://pbs.twimg.com/profile_images/466699416523399169/4cRvApMb_normal.png" TargetMode="External"/><Relationship Id="rId2151" Type="http://schemas.openxmlformats.org/officeDocument/2006/relationships/hyperlink" Target="https://twitter.com/cemalsureyadize" TargetMode="External"/><Relationship Id="rId3202" Type="http://schemas.openxmlformats.org/officeDocument/2006/relationships/hyperlink" Target="https://twitter.com/ayd&#305;nak&#305;nc&#305;1903" TargetMode="External"/><Relationship Id="rId123" Type="http://schemas.openxmlformats.org/officeDocument/2006/relationships/hyperlink" Target="https://t.co/9QrmMyKRLJ" TargetMode="External"/><Relationship Id="rId330" Type="http://schemas.openxmlformats.org/officeDocument/2006/relationships/hyperlink" Target="http://t.co/eBB2a5FKxr" TargetMode="External"/><Relationship Id="rId2011" Type="http://schemas.openxmlformats.org/officeDocument/2006/relationships/hyperlink" Target="http://pbs.twimg.com/profile_images/1147954297516244993/fqrqL1F5_normal.jpg" TargetMode="External"/><Relationship Id="rId2968" Type="http://schemas.openxmlformats.org/officeDocument/2006/relationships/hyperlink" Target="https://twitter.com/onurseckinn34" TargetMode="External"/><Relationship Id="rId1777" Type="http://schemas.openxmlformats.org/officeDocument/2006/relationships/hyperlink" Target="http://pbs.twimg.com/profile_images/1160612429430235150/2sxQsL-V_normal.jpg" TargetMode="External"/><Relationship Id="rId1984" Type="http://schemas.openxmlformats.org/officeDocument/2006/relationships/hyperlink" Target="http://pbs.twimg.com/profile_images/378800000457338015/b086900c53afde839a4f1d59bb850159_normal.jpeg" TargetMode="External"/><Relationship Id="rId2828" Type="http://schemas.openxmlformats.org/officeDocument/2006/relationships/hyperlink" Target="https://twitter.com/anilarinardinda" TargetMode="External"/><Relationship Id="rId69" Type="http://schemas.openxmlformats.org/officeDocument/2006/relationships/hyperlink" Target="https://t.co/9gBcsI1xuJ" TargetMode="External"/><Relationship Id="rId1637" Type="http://schemas.openxmlformats.org/officeDocument/2006/relationships/hyperlink" Target="http://pbs.twimg.com/profile_images/1126413629237207040/3iLNvb6A_normal.jpg" TargetMode="External"/><Relationship Id="rId1844" Type="http://schemas.openxmlformats.org/officeDocument/2006/relationships/hyperlink" Target="http://pbs.twimg.com/profile_images/855130543960281089/Q48Wc-iR_normal.jpg" TargetMode="External"/><Relationship Id="rId1704" Type="http://schemas.openxmlformats.org/officeDocument/2006/relationships/hyperlink" Target="http://pbs.twimg.com/profile_images/1148556027710844928/tJNSyWtr_normal.jpg" TargetMode="External"/><Relationship Id="rId1911" Type="http://schemas.openxmlformats.org/officeDocument/2006/relationships/hyperlink" Target="http://pbs.twimg.com/profile_images/1143925780260556807/pCMrlG4T_normal.jpg" TargetMode="External"/><Relationship Id="rId3669" Type="http://schemas.openxmlformats.org/officeDocument/2006/relationships/hyperlink" Target="https://twitter.com/elifakanakan" TargetMode="External"/><Relationship Id="rId797" Type="http://schemas.openxmlformats.org/officeDocument/2006/relationships/hyperlink" Target="http://pbs.twimg.com/profile_images/1073113560409096193/EpsVYZ-G_normal.jpg" TargetMode="External"/><Relationship Id="rId2478" Type="http://schemas.openxmlformats.org/officeDocument/2006/relationships/hyperlink" Target="https://twitter.com/sarikocmurat" TargetMode="External"/><Relationship Id="rId1287" Type="http://schemas.openxmlformats.org/officeDocument/2006/relationships/hyperlink" Target="http://pbs.twimg.com/profile_images/1108456407526006786/39w5wJB0_normal.jpg" TargetMode="External"/><Relationship Id="rId2685" Type="http://schemas.openxmlformats.org/officeDocument/2006/relationships/hyperlink" Target="https://twitter.com/trthaber" TargetMode="External"/><Relationship Id="rId2892" Type="http://schemas.openxmlformats.org/officeDocument/2006/relationships/hyperlink" Target="https://twitter.com/unsal_tk" TargetMode="External"/><Relationship Id="rId3529" Type="http://schemas.openxmlformats.org/officeDocument/2006/relationships/hyperlink" Target="https://twitter.com/manolyaak_" TargetMode="External"/><Relationship Id="rId657" Type="http://schemas.openxmlformats.org/officeDocument/2006/relationships/hyperlink" Target="http://pbs.twimg.com/profile_images/876040917102276609/Q0wmL8DJ_normal.jpg" TargetMode="External"/><Relationship Id="rId864" Type="http://schemas.openxmlformats.org/officeDocument/2006/relationships/hyperlink" Target="http://pbs.twimg.com/profile_images/991760030411165696/sKOmGJJy_normal.jpg" TargetMode="External"/><Relationship Id="rId1494" Type="http://schemas.openxmlformats.org/officeDocument/2006/relationships/hyperlink" Target="http://pbs.twimg.com/profile_images/1024979082310823937/l_Ieu_m5_normal.jpg" TargetMode="External"/><Relationship Id="rId2338" Type="http://schemas.openxmlformats.org/officeDocument/2006/relationships/hyperlink" Target="https://twitter.com/bencedelale" TargetMode="External"/><Relationship Id="rId2545" Type="http://schemas.openxmlformats.org/officeDocument/2006/relationships/hyperlink" Target="https://twitter.com/niyazignen" TargetMode="External"/><Relationship Id="rId2752" Type="http://schemas.openxmlformats.org/officeDocument/2006/relationships/hyperlink" Target="https://twitter.com/mehmeteminselu1" TargetMode="External"/><Relationship Id="rId517" Type="http://schemas.openxmlformats.org/officeDocument/2006/relationships/hyperlink" Target="http://pbs.twimg.com/profile_images/948371324304527360/utmELv07_normal.jpg" TargetMode="External"/><Relationship Id="rId724" Type="http://schemas.openxmlformats.org/officeDocument/2006/relationships/hyperlink" Target="http://pbs.twimg.com/profile_images/683717969394950144/ODJ-ZuCz_normal.jpg" TargetMode="External"/><Relationship Id="rId931" Type="http://schemas.openxmlformats.org/officeDocument/2006/relationships/hyperlink" Target="http://pbs.twimg.com/profile_images/1006609009963687938/PvydSyyV_normal.jpg" TargetMode="External"/><Relationship Id="rId1147" Type="http://schemas.openxmlformats.org/officeDocument/2006/relationships/hyperlink" Target="http://abs.twimg.com/sticky/default_profile_images/default_profile_normal.png" TargetMode="External"/><Relationship Id="rId1354" Type="http://schemas.openxmlformats.org/officeDocument/2006/relationships/hyperlink" Target="http://pbs.twimg.com/profile_images/763009098740891648/xBRsbty1_normal.jpg" TargetMode="External"/><Relationship Id="rId1561" Type="http://schemas.openxmlformats.org/officeDocument/2006/relationships/hyperlink" Target="http://pbs.twimg.com/profile_images/1161913663957213184/SFj-r5Bp_normal.jpg" TargetMode="External"/><Relationship Id="rId2405" Type="http://schemas.openxmlformats.org/officeDocument/2006/relationships/hyperlink" Target="https://twitter.com/dilekculculoglu" TargetMode="External"/><Relationship Id="rId2612" Type="http://schemas.openxmlformats.org/officeDocument/2006/relationships/hyperlink" Target="https://twitter.com/nihanaksakalli" TargetMode="External"/><Relationship Id="rId60" Type="http://schemas.openxmlformats.org/officeDocument/2006/relationships/hyperlink" Target="https://t.co/9APlyzOTCI" TargetMode="External"/><Relationship Id="rId1007" Type="http://schemas.openxmlformats.org/officeDocument/2006/relationships/hyperlink" Target="http://pbs.twimg.com/profile_images/1162336219759616000/yXFRGrEc_normal.jpg" TargetMode="External"/><Relationship Id="rId1214" Type="http://schemas.openxmlformats.org/officeDocument/2006/relationships/hyperlink" Target="http://pbs.twimg.com/profile_images/1178198967953362944/iexoZV3R_normal.jpg" TargetMode="External"/><Relationship Id="rId1421" Type="http://schemas.openxmlformats.org/officeDocument/2006/relationships/hyperlink" Target="http://pbs.twimg.com/profile_images/1120795695445938176/ROqFwj9J_normal.jpg" TargetMode="External"/><Relationship Id="rId3179" Type="http://schemas.openxmlformats.org/officeDocument/2006/relationships/hyperlink" Target="https://twitter.com/hazaristanbul" TargetMode="External"/><Relationship Id="rId3386" Type="http://schemas.openxmlformats.org/officeDocument/2006/relationships/hyperlink" Target="https://twitter.com/_59tr" TargetMode="External"/><Relationship Id="rId3593" Type="http://schemas.openxmlformats.org/officeDocument/2006/relationships/hyperlink" Target="https://twitter.com/yuksel_ercan" TargetMode="External"/><Relationship Id="rId2195" Type="http://schemas.openxmlformats.org/officeDocument/2006/relationships/hyperlink" Target="https://twitter.com/paleosismolog" TargetMode="External"/><Relationship Id="rId3039" Type="http://schemas.openxmlformats.org/officeDocument/2006/relationships/hyperlink" Target="https://twitter.com/krkt1216" TargetMode="External"/><Relationship Id="rId3246" Type="http://schemas.openxmlformats.org/officeDocument/2006/relationships/hyperlink" Target="https://twitter.com/hepmuhalif3" TargetMode="External"/><Relationship Id="rId3453" Type="http://schemas.openxmlformats.org/officeDocument/2006/relationships/hyperlink" Target="https://twitter.com/cavitay" TargetMode="External"/><Relationship Id="rId167" Type="http://schemas.openxmlformats.org/officeDocument/2006/relationships/hyperlink" Target="https://t.co/9BsmU6r3cC" TargetMode="External"/><Relationship Id="rId374" Type="http://schemas.openxmlformats.org/officeDocument/2006/relationships/hyperlink" Target="http://pbs.twimg.com/profile_images/1163115291548835840/2Th0nrCK_normal.jpg" TargetMode="External"/><Relationship Id="rId581" Type="http://schemas.openxmlformats.org/officeDocument/2006/relationships/hyperlink" Target="http://pbs.twimg.com/profile_images/800304580198330372/-7QQv_Wd_normal.jpg" TargetMode="External"/><Relationship Id="rId2055" Type="http://schemas.openxmlformats.org/officeDocument/2006/relationships/hyperlink" Target="https://twitter.com/aysunnusya1" TargetMode="External"/><Relationship Id="rId2262" Type="http://schemas.openxmlformats.org/officeDocument/2006/relationships/hyperlink" Target="https://twitter.com/baranemreer" TargetMode="External"/><Relationship Id="rId3106" Type="http://schemas.openxmlformats.org/officeDocument/2006/relationships/hyperlink" Target="https://twitter.com/unver_43" TargetMode="External"/><Relationship Id="rId3660" Type="http://schemas.openxmlformats.org/officeDocument/2006/relationships/hyperlink" Target="https://twitter.com/nnediyosoon" TargetMode="External"/><Relationship Id="rId234" Type="http://schemas.openxmlformats.org/officeDocument/2006/relationships/hyperlink" Target="https://t.co/iStN9CMQts" TargetMode="External"/><Relationship Id="rId3313" Type="http://schemas.openxmlformats.org/officeDocument/2006/relationships/hyperlink" Target="https://twitter.com/ahan38870763" TargetMode="External"/><Relationship Id="rId3520" Type="http://schemas.openxmlformats.org/officeDocument/2006/relationships/hyperlink" Target="https://twitter.com/gzkyum" TargetMode="External"/><Relationship Id="rId441" Type="http://schemas.openxmlformats.org/officeDocument/2006/relationships/hyperlink" Target="http://pbs.twimg.com/profile_images/1171138984036245509/Niyv7XBw_normal.jpg" TargetMode="External"/><Relationship Id="rId1071" Type="http://schemas.openxmlformats.org/officeDocument/2006/relationships/hyperlink" Target="http://pbs.twimg.com/profile_images/1126114625878142981/ezx7J1dK_normal.jpg" TargetMode="External"/><Relationship Id="rId2122" Type="http://schemas.openxmlformats.org/officeDocument/2006/relationships/hyperlink" Target="https://twitter.com/serdaribrahimke" TargetMode="External"/><Relationship Id="rId301" Type="http://schemas.openxmlformats.org/officeDocument/2006/relationships/hyperlink" Target="https://t.co/Q6b8p7owDU" TargetMode="External"/><Relationship Id="rId1888" Type="http://schemas.openxmlformats.org/officeDocument/2006/relationships/hyperlink" Target="http://pbs.twimg.com/profile_images/452586260/baba_normal.JPG" TargetMode="External"/><Relationship Id="rId2939" Type="http://schemas.openxmlformats.org/officeDocument/2006/relationships/hyperlink" Target="https://twitter.com/dayibey33" TargetMode="External"/><Relationship Id="rId1748" Type="http://schemas.openxmlformats.org/officeDocument/2006/relationships/hyperlink" Target="http://pbs.twimg.com/profile_images/1168284827155648512/N4fNS-gw_normal.jpg" TargetMode="External"/><Relationship Id="rId1955" Type="http://schemas.openxmlformats.org/officeDocument/2006/relationships/hyperlink" Target="http://pbs.twimg.com/profile_images/1057580771752460289/I7pq6T7i_normal.jpg" TargetMode="External"/><Relationship Id="rId3170" Type="http://schemas.openxmlformats.org/officeDocument/2006/relationships/hyperlink" Target="https://twitter.com/yusuf_ca" TargetMode="External"/><Relationship Id="rId1608" Type="http://schemas.openxmlformats.org/officeDocument/2006/relationships/hyperlink" Target="http://pbs.twimg.com/profile_images/1146884807567314950/aBbXFo15_normal.jpg" TargetMode="External"/><Relationship Id="rId1815" Type="http://schemas.openxmlformats.org/officeDocument/2006/relationships/hyperlink" Target="http://pbs.twimg.com/profile_images/1082757335481753603/-CQApR1s_normal.jpg" TargetMode="External"/><Relationship Id="rId3030" Type="http://schemas.openxmlformats.org/officeDocument/2006/relationships/hyperlink" Target="https://twitter.com/cekumoff" TargetMode="External"/><Relationship Id="rId2589" Type="http://schemas.openxmlformats.org/officeDocument/2006/relationships/hyperlink" Target="https://twitter.com/tahsin_ceylan" TargetMode="External"/><Relationship Id="rId2796" Type="http://schemas.openxmlformats.org/officeDocument/2006/relationships/hyperlink" Target="https://twitter.com/erol_yeliz" TargetMode="External"/><Relationship Id="rId768" Type="http://schemas.openxmlformats.org/officeDocument/2006/relationships/hyperlink" Target="http://pbs.twimg.com/profile_images/1152905158621351936/HTv0ESdX_normal.jpg" TargetMode="External"/><Relationship Id="rId975" Type="http://schemas.openxmlformats.org/officeDocument/2006/relationships/hyperlink" Target="http://pbs.twimg.com/profile_images/1175011751731089408/R0QhBBwD_normal.png" TargetMode="External"/><Relationship Id="rId1398" Type="http://schemas.openxmlformats.org/officeDocument/2006/relationships/hyperlink" Target="http://pbs.twimg.com/profile_images/519135303039483904/-g-pC_47_normal.jpeg" TargetMode="External"/><Relationship Id="rId2449" Type="http://schemas.openxmlformats.org/officeDocument/2006/relationships/hyperlink" Target="https://twitter.com/gurkaynakgonenc" TargetMode="External"/><Relationship Id="rId2656" Type="http://schemas.openxmlformats.org/officeDocument/2006/relationships/hyperlink" Target="https://twitter.com/rainandsea" TargetMode="External"/><Relationship Id="rId2863" Type="http://schemas.openxmlformats.org/officeDocument/2006/relationships/hyperlink" Target="https://twitter.com/zeydankaralar01" TargetMode="External"/><Relationship Id="rId3707" Type="http://schemas.openxmlformats.org/officeDocument/2006/relationships/hyperlink" Target="https://twitter.com/hemdemleneneler" TargetMode="External"/><Relationship Id="rId628" Type="http://schemas.openxmlformats.org/officeDocument/2006/relationships/hyperlink" Target="http://pbs.twimg.com/profile_images/1131723745175977984/9Iht0MtZ_normal.jpg" TargetMode="External"/><Relationship Id="rId835" Type="http://schemas.openxmlformats.org/officeDocument/2006/relationships/hyperlink" Target="http://pbs.twimg.com/profile_images/1158782177846419457/LWe9S6rn_normal.jpg" TargetMode="External"/><Relationship Id="rId1258" Type="http://schemas.openxmlformats.org/officeDocument/2006/relationships/hyperlink" Target="http://pbs.twimg.com/profile_images/1146388036416135168/MsA1NRwL_normal.jpg" TargetMode="External"/><Relationship Id="rId1465" Type="http://schemas.openxmlformats.org/officeDocument/2006/relationships/hyperlink" Target="http://pbs.twimg.com/profile_images/1120996024326205440/b4MphAws_normal.jpg" TargetMode="External"/><Relationship Id="rId1672" Type="http://schemas.openxmlformats.org/officeDocument/2006/relationships/hyperlink" Target="http://pbs.twimg.com/profile_images/1167926916495503361/e7O3vFFv_normal.jpg" TargetMode="External"/><Relationship Id="rId2309" Type="http://schemas.openxmlformats.org/officeDocument/2006/relationships/hyperlink" Target="https://twitter.com/ahmetarifoglu2" TargetMode="External"/><Relationship Id="rId2516" Type="http://schemas.openxmlformats.org/officeDocument/2006/relationships/hyperlink" Target="https://twitter.com/rapor2" TargetMode="External"/><Relationship Id="rId2723" Type="http://schemas.openxmlformats.org/officeDocument/2006/relationships/hyperlink" Target="https://twitter.com/neriman1903bj" TargetMode="External"/><Relationship Id="rId1118" Type="http://schemas.openxmlformats.org/officeDocument/2006/relationships/hyperlink" Target="http://pbs.twimg.com/profile_images/1149081503672012802/4WFNHYpv_normal.jpg" TargetMode="External"/><Relationship Id="rId1325" Type="http://schemas.openxmlformats.org/officeDocument/2006/relationships/hyperlink" Target="http://pbs.twimg.com/profile_images/1178012775777525760/_SsSIJU1_normal.jpg" TargetMode="External"/><Relationship Id="rId1532" Type="http://schemas.openxmlformats.org/officeDocument/2006/relationships/hyperlink" Target="http://pbs.twimg.com/profile_images/1165684847362355202/RDfr3AAf_normal.jpg" TargetMode="External"/><Relationship Id="rId2930" Type="http://schemas.openxmlformats.org/officeDocument/2006/relationships/hyperlink" Target="https://twitter.com/reyhannurpinar" TargetMode="External"/><Relationship Id="rId902" Type="http://schemas.openxmlformats.org/officeDocument/2006/relationships/hyperlink" Target="http://pbs.twimg.com/profile_images/2484726168/3spgzf6pae43qsfzwfcz_normal.jpeg" TargetMode="External"/><Relationship Id="rId3497" Type="http://schemas.openxmlformats.org/officeDocument/2006/relationships/hyperlink" Target="https://twitter.com/hcokorekler" TargetMode="External"/><Relationship Id="rId31" Type="http://schemas.openxmlformats.org/officeDocument/2006/relationships/hyperlink" Target="https://t.co/FI1FzbC43f" TargetMode="External"/><Relationship Id="rId2099" Type="http://schemas.openxmlformats.org/officeDocument/2006/relationships/hyperlink" Target="https://twitter.com/korsan1923" TargetMode="External"/><Relationship Id="rId278" Type="http://schemas.openxmlformats.org/officeDocument/2006/relationships/hyperlink" Target="https://t.co/d8iMdUMXJ1" TargetMode="External"/><Relationship Id="rId3357" Type="http://schemas.openxmlformats.org/officeDocument/2006/relationships/hyperlink" Target="https://twitter.com/emrekayr6" TargetMode="External"/><Relationship Id="rId3564" Type="http://schemas.openxmlformats.org/officeDocument/2006/relationships/hyperlink" Target="https://twitter.com/kafkuru" TargetMode="External"/><Relationship Id="rId485" Type="http://schemas.openxmlformats.org/officeDocument/2006/relationships/hyperlink" Target="http://pbs.twimg.com/profile_images/976085623944699904/iZga2279_normal.jpg" TargetMode="External"/><Relationship Id="rId692" Type="http://schemas.openxmlformats.org/officeDocument/2006/relationships/hyperlink" Target="http://pbs.twimg.com/profile_images/847295807078268928/RDZf8nsI_normal.jpg" TargetMode="External"/><Relationship Id="rId2166" Type="http://schemas.openxmlformats.org/officeDocument/2006/relationships/hyperlink" Target="https://twitter.com/haciykk" TargetMode="External"/><Relationship Id="rId2373" Type="http://schemas.openxmlformats.org/officeDocument/2006/relationships/hyperlink" Target="https://twitter.com/fidan_hakaner" TargetMode="External"/><Relationship Id="rId2580" Type="http://schemas.openxmlformats.org/officeDocument/2006/relationships/hyperlink" Target="https://twitter.com/canan14681089" TargetMode="External"/><Relationship Id="rId3217" Type="http://schemas.openxmlformats.org/officeDocument/2006/relationships/hyperlink" Target="https://twitter.com/cayirmeral1r" TargetMode="External"/><Relationship Id="rId3424" Type="http://schemas.openxmlformats.org/officeDocument/2006/relationships/hyperlink" Target="https://twitter.com/rachidamalak41" TargetMode="External"/><Relationship Id="rId3631" Type="http://schemas.openxmlformats.org/officeDocument/2006/relationships/hyperlink" Target="https://twitter.com/senay4ak" TargetMode="External"/><Relationship Id="rId138" Type="http://schemas.openxmlformats.org/officeDocument/2006/relationships/hyperlink" Target="https://t.co/wGzHwfPz72" TargetMode="External"/><Relationship Id="rId345" Type="http://schemas.openxmlformats.org/officeDocument/2006/relationships/hyperlink" Target="https://t.co/yC92luqSrt" TargetMode="External"/><Relationship Id="rId552" Type="http://schemas.openxmlformats.org/officeDocument/2006/relationships/hyperlink" Target="http://pbs.twimg.com/profile_images/1079459836016902145/Y1LafVsb_normal.jpg" TargetMode="External"/><Relationship Id="rId1182" Type="http://schemas.openxmlformats.org/officeDocument/2006/relationships/hyperlink" Target="http://pbs.twimg.com/profile_images/1130096832636432384/FWTpw6F1_normal.jpg" TargetMode="External"/><Relationship Id="rId2026" Type="http://schemas.openxmlformats.org/officeDocument/2006/relationships/hyperlink" Target="http://pbs.twimg.com/profile_images/661168133793796097/5whrfF6g_normal.jpg" TargetMode="External"/><Relationship Id="rId2233" Type="http://schemas.openxmlformats.org/officeDocument/2006/relationships/hyperlink" Target="https://twitter.com/mustafasavran14" TargetMode="External"/><Relationship Id="rId2440" Type="http://schemas.openxmlformats.org/officeDocument/2006/relationships/hyperlink" Target="https://twitter.com/enveryucel" TargetMode="External"/><Relationship Id="rId205" Type="http://schemas.openxmlformats.org/officeDocument/2006/relationships/hyperlink" Target="https://t.co/CMbJEVPj5g" TargetMode="External"/><Relationship Id="rId412" Type="http://schemas.openxmlformats.org/officeDocument/2006/relationships/hyperlink" Target="http://pbs.twimg.com/profile_images/1147531211398623238/5dwWogA2_normal.jpg" TargetMode="External"/><Relationship Id="rId1042" Type="http://schemas.openxmlformats.org/officeDocument/2006/relationships/hyperlink" Target="http://pbs.twimg.com/profile_images/1129860219914334211/KHEaRcBU_normal.jpg" TargetMode="External"/><Relationship Id="rId2300" Type="http://schemas.openxmlformats.org/officeDocument/2006/relationships/hyperlink" Target="https://twitter.com/yelizzkoray" TargetMode="External"/><Relationship Id="rId1999" Type="http://schemas.openxmlformats.org/officeDocument/2006/relationships/hyperlink" Target="http://pbs.twimg.com/profile_images/638406357125873664/hVRuaGre_normal.jpg" TargetMode="External"/><Relationship Id="rId1859" Type="http://schemas.openxmlformats.org/officeDocument/2006/relationships/hyperlink" Target="http://pbs.twimg.com/profile_images/1008228666097184770/IWV2hH76_normal.jpg" TargetMode="External"/><Relationship Id="rId3074" Type="http://schemas.openxmlformats.org/officeDocument/2006/relationships/hyperlink" Target="https://twitter.com/sinoplevent" TargetMode="External"/><Relationship Id="rId1719" Type="http://schemas.openxmlformats.org/officeDocument/2006/relationships/hyperlink" Target="http://pbs.twimg.com/profile_images/1151132651274719236/H6tD2-Ua_normal.jpg" TargetMode="External"/><Relationship Id="rId1926" Type="http://schemas.openxmlformats.org/officeDocument/2006/relationships/hyperlink" Target="http://pbs.twimg.com/profile_images/1176879764059168768/0K_v3f2g_normal.jpg" TargetMode="External"/><Relationship Id="rId3281" Type="http://schemas.openxmlformats.org/officeDocument/2006/relationships/hyperlink" Target="https://twitter.com/nomad_ebr" TargetMode="External"/><Relationship Id="rId2090" Type="http://schemas.openxmlformats.org/officeDocument/2006/relationships/hyperlink" Target="https://twitter.com/serdal_uruc" TargetMode="External"/><Relationship Id="rId3141" Type="http://schemas.openxmlformats.org/officeDocument/2006/relationships/hyperlink" Target="https://twitter.com/yavuzkocac&#305;k" TargetMode="External"/><Relationship Id="rId3001" Type="http://schemas.openxmlformats.org/officeDocument/2006/relationships/hyperlink" Target="https://twitter.com/cevadahmet" TargetMode="External"/><Relationship Id="rId879" Type="http://schemas.openxmlformats.org/officeDocument/2006/relationships/hyperlink" Target="http://pbs.twimg.com/profile_images/1084539137741504512/Ur1RYaSo_normal.jpg" TargetMode="External"/><Relationship Id="rId2767" Type="http://schemas.openxmlformats.org/officeDocument/2006/relationships/hyperlink" Target="https://twitter.com/turgev" TargetMode="External"/><Relationship Id="rId739" Type="http://schemas.openxmlformats.org/officeDocument/2006/relationships/hyperlink" Target="http://pbs.twimg.com/profile_images/1178240646647369728/YH8krxSX_normal.jpg" TargetMode="External"/><Relationship Id="rId1369" Type="http://schemas.openxmlformats.org/officeDocument/2006/relationships/hyperlink" Target="http://pbs.twimg.com/profile_images/466607414125412352/05qUtGlb_normal.jpeg" TargetMode="External"/><Relationship Id="rId1576" Type="http://schemas.openxmlformats.org/officeDocument/2006/relationships/hyperlink" Target="http://pbs.twimg.com/profile_images/1009038720488443904/qfm7ODGg_normal.jpg" TargetMode="External"/><Relationship Id="rId2974" Type="http://schemas.openxmlformats.org/officeDocument/2006/relationships/hyperlink" Target="https://twitter.com/syannkar1" TargetMode="External"/><Relationship Id="rId946" Type="http://schemas.openxmlformats.org/officeDocument/2006/relationships/hyperlink" Target="http://pbs.twimg.com/profile_images/1161733426652897280/4hLBJfGw_normal.jpg" TargetMode="External"/><Relationship Id="rId1229" Type="http://schemas.openxmlformats.org/officeDocument/2006/relationships/hyperlink" Target="http://pbs.twimg.com/profile_images/1119289287177113601/lQHgDJRE_normal.jpg" TargetMode="External"/><Relationship Id="rId1783" Type="http://schemas.openxmlformats.org/officeDocument/2006/relationships/hyperlink" Target="http://pbs.twimg.com/profile_images/918550721859112960/dz4KXinR_normal.jpg" TargetMode="External"/><Relationship Id="rId1990" Type="http://schemas.openxmlformats.org/officeDocument/2006/relationships/hyperlink" Target="http://pbs.twimg.com/profile_images/3063810619/8b94efa804f9333ff37964933efb8d14_normal.jpeg" TargetMode="External"/><Relationship Id="rId2627" Type="http://schemas.openxmlformats.org/officeDocument/2006/relationships/hyperlink" Target="https://twitter.com/serhatyildiran" TargetMode="External"/><Relationship Id="rId2834" Type="http://schemas.openxmlformats.org/officeDocument/2006/relationships/hyperlink" Target="https://twitter.com/nurettnocak1" TargetMode="External"/><Relationship Id="rId75" Type="http://schemas.openxmlformats.org/officeDocument/2006/relationships/hyperlink" Target="https://t.co/EsnMSviOgR" TargetMode="External"/><Relationship Id="rId806" Type="http://schemas.openxmlformats.org/officeDocument/2006/relationships/hyperlink" Target="http://pbs.twimg.com/profile_images/1175536259353186306/3htyb9I1_normal.jpg" TargetMode="External"/><Relationship Id="rId1436" Type="http://schemas.openxmlformats.org/officeDocument/2006/relationships/hyperlink" Target="http://pbs.twimg.com/profile_images/1145122736035024896/rC8ddH_i_normal.jpg" TargetMode="External"/><Relationship Id="rId1643" Type="http://schemas.openxmlformats.org/officeDocument/2006/relationships/hyperlink" Target="http://pbs.twimg.com/profile_images/997355001591853056/1FujtwkK_normal.jpg" TargetMode="External"/><Relationship Id="rId1850" Type="http://schemas.openxmlformats.org/officeDocument/2006/relationships/hyperlink" Target="http://pbs.twimg.com/profile_images/786141218329751552/pPg4mhP4_normal.jpg" TargetMode="External"/><Relationship Id="rId2901" Type="http://schemas.openxmlformats.org/officeDocument/2006/relationships/hyperlink" Target="https://twitter.com/hatiicep" TargetMode="External"/><Relationship Id="rId1503" Type="http://schemas.openxmlformats.org/officeDocument/2006/relationships/hyperlink" Target="http://pbs.twimg.com/profile_images/1153368925826162689/OYS6CGwY_normal.jpg" TargetMode="External"/><Relationship Id="rId1710" Type="http://schemas.openxmlformats.org/officeDocument/2006/relationships/hyperlink" Target="http://pbs.twimg.com/profile_images/1154682983238000640/XKv3eMVr_normal.jpg" TargetMode="External"/><Relationship Id="rId3468" Type="http://schemas.openxmlformats.org/officeDocument/2006/relationships/hyperlink" Target="https://twitter.com/dsyvx" TargetMode="External"/><Relationship Id="rId3675" Type="http://schemas.openxmlformats.org/officeDocument/2006/relationships/hyperlink" Target="https://twitter.com/yunusem38726146" TargetMode="External"/><Relationship Id="rId389" Type="http://schemas.openxmlformats.org/officeDocument/2006/relationships/hyperlink" Target="http://pbs.twimg.com/profile_images/1130048171202293760/kbyjOP9N_normal.jpg" TargetMode="External"/><Relationship Id="rId596" Type="http://schemas.openxmlformats.org/officeDocument/2006/relationships/hyperlink" Target="http://pbs.twimg.com/profile_images/724947437853376513/a2ymg2-u_normal.jpg" TargetMode="External"/><Relationship Id="rId2277" Type="http://schemas.openxmlformats.org/officeDocument/2006/relationships/hyperlink" Target="https://twitter.com/berceste77" TargetMode="External"/><Relationship Id="rId2484" Type="http://schemas.openxmlformats.org/officeDocument/2006/relationships/hyperlink" Target="https://twitter.com/elifkorkutgirg2" TargetMode="External"/><Relationship Id="rId2691" Type="http://schemas.openxmlformats.org/officeDocument/2006/relationships/hyperlink" Target="https://twitter.com/uzaktabiryer" TargetMode="External"/><Relationship Id="rId3328" Type="http://schemas.openxmlformats.org/officeDocument/2006/relationships/hyperlink" Target="https://twitter.com/kurtu04" TargetMode="External"/><Relationship Id="rId3535" Type="http://schemas.openxmlformats.org/officeDocument/2006/relationships/hyperlink" Target="https://twitter.com/cizmesizmehmet" TargetMode="External"/><Relationship Id="rId249" Type="http://schemas.openxmlformats.org/officeDocument/2006/relationships/hyperlink" Target="https://t.co/quLK8Hoejz" TargetMode="External"/><Relationship Id="rId456" Type="http://schemas.openxmlformats.org/officeDocument/2006/relationships/hyperlink" Target="http://pbs.twimg.com/profile_images/378800000662808360/a91a5aac630f6ef9a6c73d9a14008217_normal.jpeg" TargetMode="External"/><Relationship Id="rId663" Type="http://schemas.openxmlformats.org/officeDocument/2006/relationships/hyperlink" Target="http://pbs.twimg.com/profile_images/1124357015516663809/eBjKh_VR_normal.jpg" TargetMode="External"/><Relationship Id="rId870" Type="http://schemas.openxmlformats.org/officeDocument/2006/relationships/hyperlink" Target="http://pbs.twimg.com/profile_images/1129466773584175105/bMdS3jiM_normal.jpg" TargetMode="External"/><Relationship Id="rId1086" Type="http://schemas.openxmlformats.org/officeDocument/2006/relationships/hyperlink" Target="http://abs.twimg.com/sticky/default_profile_images/default_profile_normal.png" TargetMode="External"/><Relationship Id="rId1293" Type="http://schemas.openxmlformats.org/officeDocument/2006/relationships/hyperlink" Target="http://pbs.twimg.com/profile_images/980700428169109504/b_67519N_normal.jpg" TargetMode="External"/><Relationship Id="rId2137" Type="http://schemas.openxmlformats.org/officeDocument/2006/relationships/hyperlink" Target="https://twitter.com/zehraakoc_" TargetMode="External"/><Relationship Id="rId2344" Type="http://schemas.openxmlformats.org/officeDocument/2006/relationships/hyperlink" Target="https://twitter.com/gazeteduvar" TargetMode="External"/><Relationship Id="rId2551" Type="http://schemas.openxmlformats.org/officeDocument/2006/relationships/hyperlink" Target="https://twitter.com/hasanda33511670" TargetMode="External"/><Relationship Id="rId109" Type="http://schemas.openxmlformats.org/officeDocument/2006/relationships/hyperlink" Target="https://t.co/OvUh2ELKDj" TargetMode="External"/><Relationship Id="rId316" Type="http://schemas.openxmlformats.org/officeDocument/2006/relationships/hyperlink" Target="https://t.co/FeZyohEynH" TargetMode="External"/><Relationship Id="rId523" Type="http://schemas.openxmlformats.org/officeDocument/2006/relationships/hyperlink" Target="http://pbs.twimg.com/profile_images/1174565898792951814/7D606ur1_normal.jpg" TargetMode="External"/><Relationship Id="rId1153" Type="http://schemas.openxmlformats.org/officeDocument/2006/relationships/hyperlink" Target="http://pbs.twimg.com/profile_images/1091763899366600705/BPrsGRsI_normal.jpg" TargetMode="External"/><Relationship Id="rId2204" Type="http://schemas.openxmlformats.org/officeDocument/2006/relationships/hyperlink" Target="https://twitter.com/washatti" TargetMode="External"/><Relationship Id="rId3602" Type="http://schemas.openxmlformats.org/officeDocument/2006/relationships/hyperlink" Target="https://twitter.com/hby34" TargetMode="External"/><Relationship Id="rId730" Type="http://schemas.openxmlformats.org/officeDocument/2006/relationships/hyperlink" Target="http://pbs.twimg.com/profile_images/888328982160175106/KpjcSCKy_normal.jpg" TargetMode="External"/><Relationship Id="rId1013" Type="http://schemas.openxmlformats.org/officeDocument/2006/relationships/hyperlink" Target="http://pbs.twimg.com/profile_images/1125843512912744449/0oCe-OH2_normal.jpg" TargetMode="External"/><Relationship Id="rId1360" Type="http://schemas.openxmlformats.org/officeDocument/2006/relationships/hyperlink" Target="http://pbs.twimg.com/profile_images/1140295743095410688/IPye_jNL_normal.jpg" TargetMode="External"/><Relationship Id="rId2411" Type="http://schemas.openxmlformats.org/officeDocument/2006/relationships/hyperlink" Target="https://twitter.com/kcc45521638" TargetMode="External"/><Relationship Id="rId1220" Type="http://schemas.openxmlformats.org/officeDocument/2006/relationships/hyperlink" Target="http://pbs.twimg.com/profile_images/1073653340200976384/BT3nWLTo_normal.jpg" TargetMode="External"/><Relationship Id="rId3185" Type="http://schemas.openxmlformats.org/officeDocument/2006/relationships/hyperlink" Target="https://twitter.com/petekozt" TargetMode="External"/><Relationship Id="rId3392" Type="http://schemas.openxmlformats.org/officeDocument/2006/relationships/hyperlink" Target="https://twitter.com/glinkksal1" TargetMode="External"/><Relationship Id="rId3045" Type="http://schemas.openxmlformats.org/officeDocument/2006/relationships/hyperlink" Target="https://twitter.com/alev_rheyma" TargetMode="External"/><Relationship Id="rId3252" Type="http://schemas.openxmlformats.org/officeDocument/2006/relationships/hyperlink" Target="https://twitter.com/xoceanmanx" TargetMode="External"/><Relationship Id="rId173" Type="http://schemas.openxmlformats.org/officeDocument/2006/relationships/hyperlink" Target="https://t.co/I8j5BIPiRb" TargetMode="External"/><Relationship Id="rId380" Type="http://schemas.openxmlformats.org/officeDocument/2006/relationships/hyperlink" Target="http://pbs.twimg.com/profile_images/1166325575184764929/BINPSi6R_normal.jpg" TargetMode="External"/><Relationship Id="rId2061" Type="http://schemas.openxmlformats.org/officeDocument/2006/relationships/hyperlink" Target="https://twitter.com/esra_rengiz76" TargetMode="External"/><Relationship Id="rId3112" Type="http://schemas.openxmlformats.org/officeDocument/2006/relationships/hyperlink" Target="https://twitter.com/psg_inside" TargetMode="External"/><Relationship Id="rId240" Type="http://schemas.openxmlformats.org/officeDocument/2006/relationships/hyperlink" Target="https://t.co/LFwxdjmdBx" TargetMode="External"/><Relationship Id="rId100" Type="http://schemas.openxmlformats.org/officeDocument/2006/relationships/hyperlink" Target="https://t.co/D39v7TtYeB" TargetMode="External"/><Relationship Id="rId2878" Type="http://schemas.openxmlformats.org/officeDocument/2006/relationships/hyperlink" Target="https://twitter.com/emlakdergisi" TargetMode="External"/><Relationship Id="rId1687" Type="http://schemas.openxmlformats.org/officeDocument/2006/relationships/hyperlink" Target="http://pbs.twimg.com/profile_images/1165187175148924934/Mau7Hpbn_normal.jpg" TargetMode="External"/><Relationship Id="rId1894" Type="http://schemas.openxmlformats.org/officeDocument/2006/relationships/hyperlink" Target="http://pbs.twimg.com/profile_images/1128403157229481985/j7xgvbFM_normal.jpg" TargetMode="External"/><Relationship Id="rId2738" Type="http://schemas.openxmlformats.org/officeDocument/2006/relationships/hyperlink" Target="https://twitter.com/avci_meral" TargetMode="External"/><Relationship Id="rId2945" Type="http://schemas.openxmlformats.org/officeDocument/2006/relationships/hyperlink" Target="https://twitter.com/trevzmez" TargetMode="External"/><Relationship Id="rId917" Type="http://schemas.openxmlformats.org/officeDocument/2006/relationships/hyperlink" Target="http://pbs.twimg.com/profile_images/1178404912599879682/54uBWqFg_normal.jpg" TargetMode="External"/><Relationship Id="rId1547" Type="http://schemas.openxmlformats.org/officeDocument/2006/relationships/hyperlink" Target="http://pbs.twimg.com/profile_images/378800000284507594/d41a43dc6d2143a428a87c984fcd76c1_normal.jpeg" TargetMode="External"/><Relationship Id="rId1754" Type="http://schemas.openxmlformats.org/officeDocument/2006/relationships/hyperlink" Target="http://pbs.twimg.com/profile_images/1137399739065016321/1zN2cAgX_normal.jpg" TargetMode="External"/><Relationship Id="rId1961" Type="http://schemas.openxmlformats.org/officeDocument/2006/relationships/hyperlink" Target="http://pbs.twimg.com/profile_images/1118220562571067399/ySgaO43s_normal.jpg" TargetMode="External"/><Relationship Id="rId2805" Type="http://schemas.openxmlformats.org/officeDocument/2006/relationships/hyperlink" Target="https://twitter.com/ermanbilgin" TargetMode="External"/><Relationship Id="rId46" Type="http://schemas.openxmlformats.org/officeDocument/2006/relationships/hyperlink" Target="https://t.co/RTc6AizBjU" TargetMode="External"/><Relationship Id="rId1407" Type="http://schemas.openxmlformats.org/officeDocument/2006/relationships/hyperlink" Target="http://pbs.twimg.com/profile_images/1070713493442228225/iwoJNfdV_normal.jpg" TargetMode="External"/><Relationship Id="rId1614" Type="http://schemas.openxmlformats.org/officeDocument/2006/relationships/hyperlink" Target="http://pbs.twimg.com/profile_images/1159874898367565824/CEVXQBsr_normal.jpg" TargetMode="External"/><Relationship Id="rId1821" Type="http://schemas.openxmlformats.org/officeDocument/2006/relationships/hyperlink" Target="http://pbs.twimg.com/profile_images/1142855243006390272/MXtXp92o_normal.jpg" TargetMode="External"/><Relationship Id="rId3579" Type="http://schemas.openxmlformats.org/officeDocument/2006/relationships/hyperlink" Target="https://twitter.com/kucukka" TargetMode="External"/><Relationship Id="rId2388" Type="http://schemas.openxmlformats.org/officeDocument/2006/relationships/hyperlink" Target="https://twitter.com/esinalacaa" TargetMode="External"/><Relationship Id="rId2595" Type="http://schemas.openxmlformats.org/officeDocument/2006/relationships/hyperlink" Target="https://twitter.com/tamerdalak" TargetMode="External"/><Relationship Id="rId3439" Type="http://schemas.openxmlformats.org/officeDocument/2006/relationships/hyperlink" Target="https://twitter.com/alim_unsal" TargetMode="External"/><Relationship Id="rId567" Type="http://schemas.openxmlformats.org/officeDocument/2006/relationships/hyperlink" Target="http://pbs.twimg.com/profile_images/538755471323058176/zAdNg4bC_normal.jpeg" TargetMode="External"/><Relationship Id="rId1197" Type="http://schemas.openxmlformats.org/officeDocument/2006/relationships/hyperlink" Target="http://pbs.twimg.com/profile_images/2337999467/resim_normal.jpg" TargetMode="External"/><Relationship Id="rId2248" Type="http://schemas.openxmlformats.org/officeDocument/2006/relationships/hyperlink" Target="https://twitter.com/ferdkaza1" TargetMode="External"/><Relationship Id="rId3646" Type="http://schemas.openxmlformats.org/officeDocument/2006/relationships/hyperlink" Target="https://twitter.com/chiavenesca" TargetMode="External"/><Relationship Id="rId774" Type="http://schemas.openxmlformats.org/officeDocument/2006/relationships/hyperlink" Target="http://pbs.twimg.com/profile_images/1129857409395113986/g7LhyhWS_normal.jpg" TargetMode="External"/><Relationship Id="rId981" Type="http://schemas.openxmlformats.org/officeDocument/2006/relationships/hyperlink" Target="http://pbs.twimg.com/profile_images/1175489110531870722/SZTsGVHp_normal.jpg" TargetMode="External"/><Relationship Id="rId1057" Type="http://schemas.openxmlformats.org/officeDocument/2006/relationships/hyperlink" Target="http://pbs.twimg.com/profile_images/1176576426268602376/ygZyRszn_normal.jpg" TargetMode="External"/><Relationship Id="rId2455" Type="http://schemas.openxmlformats.org/officeDocument/2006/relationships/hyperlink" Target="https://twitter.com/papatyalidusler" TargetMode="External"/><Relationship Id="rId2662" Type="http://schemas.openxmlformats.org/officeDocument/2006/relationships/hyperlink" Target="https://twitter.com/siringalata" TargetMode="External"/><Relationship Id="rId3506" Type="http://schemas.openxmlformats.org/officeDocument/2006/relationships/hyperlink" Target="https://twitter.com/suratsiz8" TargetMode="External"/><Relationship Id="rId3713" Type="http://schemas.openxmlformats.org/officeDocument/2006/relationships/hyperlink" Target="https://twitter.com/e_tititiger" TargetMode="External"/><Relationship Id="rId427" Type="http://schemas.openxmlformats.org/officeDocument/2006/relationships/hyperlink" Target="http://pbs.twimg.com/profile_images/1170057543374245888/PGTCudnu_normal.jpg" TargetMode="External"/><Relationship Id="rId634" Type="http://schemas.openxmlformats.org/officeDocument/2006/relationships/hyperlink" Target="http://pbs.twimg.com/profile_images/1092836240846667776/p7C6FSiM_normal.jpg" TargetMode="External"/><Relationship Id="rId841" Type="http://schemas.openxmlformats.org/officeDocument/2006/relationships/hyperlink" Target="http://pbs.twimg.com/profile_images/1129660433022050304/uOzvRiLM_normal.jpg" TargetMode="External"/><Relationship Id="rId1264" Type="http://schemas.openxmlformats.org/officeDocument/2006/relationships/hyperlink" Target="http://pbs.twimg.com/profile_images/1013777263014400000/v0nyRQho_normal.jpg" TargetMode="External"/><Relationship Id="rId1471" Type="http://schemas.openxmlformats.org/officeDocument/2006/relationships/hyperlink" Target="http://pbs.twimg.com/profile_images/1122144185916719104/pUlqDEcX_normal.jpg" TargetMode="External"/><Relationship Id="rId2108" Type="http://schemas.openxmlformats.org/officeDocument/2006/relationships/hyperlink" Target="https://twitter.com/nacigorur" TargetMode="External"/><Relationship Id="rId2315" Type="http://schemas.openxmlformats.org/officeDocument/2006/relationships/hyperlink" Target="https://twitter.com/ahmetburakreis" TargetMode="External"/><Relationship Id="rId2522" Type="http://schemas.openxmlformats.org/officeDocument/2006/relationships/hyperlink" Target="https://twitter.com/4d580435ddd1429" TargetMode="External"/><Relationship Id="rId701" Type="http://schemas.openxmlformats.org/officeDocument/2006/relationships/hyperlink" Target="http://pbs.twimg.com/profile_images/501300975940825088/iENkrYaX_normal.jpeg" TargetMode="External"/><Relationship Id="rId1124" Type="http://schemas.openxmlformats.org/officeDocument/2006/relationships/hyperlink" Target="http://pbs.twimg.com/profile_images/837036725264334848/ynmgR6Ux_normal.jpg" TargetMode="External"/><Relationship Id="rId1331" Type="http://schemas.openxmlformats.org/officeDocument/2006/relationships/hyperlink" Target="http://pbs.twimg.com/profile_images/1113110016838590464/cHSgGc9w_normal.jpg" TargetMode="External"/><Relationship Id="rId3089" Type="http://schemas.openxmlformats.org/officeDocument/2006/relationships/hyperlink" Target="https://twitter.com/ftaylangs_1905" TargetMode="External"/><Relationship Id="rId3296" Type="http://schemas.openxmlformats.org/officeDocument/2006/relationships/hyperlink" Target="https://twitter.com/kadriyeoztunal" TargetMode="External"/><Relationship Id="rId3156" Type="http://schemas.openxmlformats.org/officeDocument/2006/relationships/hyperlink" Target="https://twitter.com/kumtemir_ahmet" TargetMode="External"/><Relationship Id="rId3363" Type="http://schemas.openxmlformats.org/officeDocument/2006/relationships/hyperlink" Target="https://twitter.com/beratcakir2012" TargetMode="External"/><Relationship Id="rId284" Type="http://schemas.openxmlformats.org/officeDocument/2006/relationships/hyperlink" Target="https://t.co/A7cUdIhvry" TargetMode="External"/><Relationship Id="rId491" Type="http://schemas.openxmlformats.org/officeDocument/2006/relationships/hyperlink" Target="http://pbs.twimg.com/profile_images/1146836501583552512/Ap-BdQdk_normal.jpg" TargetMode="External"/><Relationship Id="rId2172" Type="http://schemas.openxmlformats.org/officeDocument/2006/relationships/hyperlink" Target="https://twitter.com/garipliktalibi" TargetMode="External"/><Relationship Id="rId3016" Type="http://schemas.openxmlformats.org/officeDocument/2006/relationships/hyperlink" Target="https://twitter.com/ezgyrs" TargetMode="External"/><Relationship Id="rId3223" Type="http://schemas.openxmlformats.org/officeDocument/2006/relationships/hyperlink" Target="https://twitter.com/erhankacay" TargetMode="External"/><Relationship Id="rId3570" Type="http://schemas.openxmlformats.org/officeDocument/2006/relationships/hyperlink" Target="https://twitter.com/altanomur" TargetMode="External"/><Relationship Id="rId144" Type="http://schemas.openxmlformats.org/officeDocument/2006/relationships/hyperlink" Target="https://t.co/J2GjzE6wfw" TargetMode="External"/><Relationship Id="rId3430" Type="http://schemas.openxmlformats.org/officeDocument/2006/relationships/hyperlink" Target="https://twitter.com/3asliyehukuk" TargetMode="External"/><Relationship Id="rId351" Type="http://schemas.openxmlformats.org/officeDocument/2006/relationships/hyperlink" Target="https://t.co/twxHxOtlG0" TargetMode="External"/><Relationship Id="rId2032" Type="http://schemas.openxmlformats.org/officeDocument/2006/relationships/hyperlink" Target="http://abs.twimg.com/sticky/default_profile_images/default_profile_normal.png" TargetMode="External"/><Relationship Id="rId2989" Type="http://schemas.openxmlformats.org/officeDocument/2006/relationships/hyperlink" Target="https://twitter.com/mercek59" TargetMode="External"/><Relationship Id="rId211" Type="http://schemas.openxmlformats.org/officeDocument/2006/relationships/hyperlink" Target="https://t.co/QFCW5efNBE" TargetMode="External"/><Relationship Id="rId1798" Type="http://schemas.openxmlformats.org/officeDocument/2006/relationships/hyperlink" Target="http://pbs.twimg.com/profile_images/2403423515/zn9whfyu8rk05o2w1iod_normal.jpeg" TargetMode="External"/><Relationship Id="rId2849" Type="http://schemas.openxmlformats.org/officeDocument/2006/relationships/hyperlink" Target="https://twitter.com/sait__sahin" TargetMode="External"/><Relationship Id="rId1658" Type="http://schemas.openxmlformats.org/officeDocument/2006/relationships/hyperlink" Target="http://pbs.twimg.com/profile_images/968930376335986692/FdcbtUPR_normal.jpg" TargetMode="External"/><Relationship Id="rId1865" Type="http://schemas.openxmlformats.org/officeDocument/2006/relationships/hyperlink" Target="http://pbs.twimg.com/profile_images/479249359213957121/FpGtFgTW_normal.jpeg" TargetMode="External"/><Relationship Id="rId2709" Type="http://schemas.openxmlformats.org/officeDocument/2006/relationships/hyperlink" Target="https://twitter.com/ziyagun23" TargetMode="External"/><Relationship Id="rId1518" Type="http://schemas.openxmlformats.org/officeDocument/2006/relationships/hyperlink" Target="http://pbs.twimg.com/profile_images/1138099436532449281/F53ihS6x_normal.jpg" TargetMode="External"/><Relationship Id="rId2916" Type="http://schemas.openxmlformats.org/officeDocument/2006/relationships/hyperlink" Target="https://twitter.com/wunjoo1" TargetMode="External"/><Relationship Id="rId3080" Type="http://schemas.openxmlformats.org/officeDocument/2006/relationships/hyperlink" Target="https://twitter.com/namutedeyyin" TargetMode="External"/><Relationship Id="rId1725" Type="http://schemas.openxmlformats.org/officeDocument/2006/relationships/hyperlink" Target="http://pbs.twimg.com/profile_images/1170391514553495552/cd6ZzPBw_normal.png" TargetMode="External"/><Relationship Id="rId1932" Type="http://schemas.openxmlformats.org/officeDocument/2006/relationships/hyperlink" Target="http://pbs.twimg.com/profile_images/1119330249660096514/I0i44gcd_normal.jpg" TargetMode="External"/><Relationship Id="rId17" Type="http://schemas.openxmlformats.org/officeDocument/2006/relationships/hyperlink" Target="https://t.co/xxv3FCNSxf" TargetMode="External"/><Relationship Id="rId2499" Type="http://schemas.openxmlformats.org/officeDocument/2006/relationships/hyperlink" Target="https://twitter.com/cihanbjkcarsi" TargetMode="External"/><Relationship Id="rId1" Type="http://schemas.openxmlformats.org/officeDocument/2006/relationships/hyperlink" Target="https://t.co/e2mDQ6HG3u" TargetMode="External"/><Relationship Id="rId678" Type="http://schemas.openxmlformats.org/officeDocument/2006/relationships/hyperlink" Target="http://abs.twimg.com/sticky/default_profile_images/default_profile_normal.png" TargetMode="External"/><Relationship Id="rId885" Type="http://schemas.openxmlformats.org/officeDocument/2006/relationships/hyperlink" Target="http://pbs.twimg.com/profile_images/1126043033076674560/4EY35Cla_normal.jpg" TargetMode="External"/><Relationship Id="rId2359" Type="http://schemas.openxmlformats.org/officeDocument/2006/relationships/hyperlink" Target="https://twitter.com/yigitbulutt" TargetMode="External"/><Relationship Id="rId2566" Type="http://schemas.openxmlformats.org/officeDocument/2006/relationships/hyperlink" Target="https://twitter.com/okur201" TargetMode="External"/><Relationship Id="rId2773" Type="http://schemas.openxmlformats.org/officeDocument/2006/relationships/hyperlink" Target="https://twitter.com/ahu_kurklu" TargetMode="External"/><Relationship Id="rId2980" Type="http://schemas.openxmlformats.org/officeDocument/2006/relationships/hyperlink" Target="https://twitter.com/sputnik_tr" TargetMode="External"/><Relationship Id="rId3617" Type="http://schemas.openxmlformats.org/officeDocument/2006/relationships/hyperlink" Target="https://twitter.com/zaferozmutaf" TargetMode="External"/><Relationship Id="rId538" Type="http://schemas.openxmlformats.org/officeDocument/2006/relationships/hyperlink" Target="http://pbs.twimg.com/profile_images/1162018399905570816/xlAJ-hjS_normal.jpg" TargetMode="External"/><Relationship Id="rId745" Type="http://schemas.openxmlformats.org/officeDocument/2006/relationships/hyperlink" Target="http://pbs.twimg.com/profile_images/710127656084316160/4WjaK9m6_normal.jpg" TargetMode="External"/><Relationship Id="rId952" Type="http://schemas.openxmlformats.org/officeDocument/2006/relationships/hyperlink" Target="http://pbs.twimg.com/profile_images/1109128586336837632/cN3wSDA7_normal.jpg" TargetMode="External"/><Relationship Id="rId1168" Type="http://schemas.openxmlformats.org/officeDocument/2006/relationships/hyperlink" Target="http://pbs.twimg.com/profile_images/1175773832621281280/CObcl2FV_normal.jpg" TargetMode="External"/><Relationship Id="rId1375" Type="http://schemas.openxmlformats.org/officeDocument/2006/relationships/hyperlink" Target="http://pbs.twimg.com/profile_images/1150553207652999168/VxPookfH_normal.jpg" TargetMode="External"/><Relationship Id="rId1582" Type="http://schemas.openxmlformats.org/officeDocument/2006/relationships/hyperlink" Target="http://pbs.twimg.com/profile_images/1178048604562493441/Wmo0qRaJ_normal.jpg" TargetMode="External"/><Relationship Id="rId2219" Type="http://schemas.openxmlformats.org/officeDocument/2006/relationships/hyperlink" Target="https://twitter.com/izzetdas" TargetMode="External"/><Relationship Id="rId2426" Type="http://schemas.openxmlformats.org/officeDocument/2006/relationships/hyperlink" Target="https://twitter.com/umtcik" TargetMode="External"/><Relationship Id="rId2633" Type="http://schemas.openxmlformats.org/officeDocument/2006/relationships/hyperlink" Target="https://twitter.com/mfatihkutan" TargetMode="External"/><Relationship Id="rId81" Type="http://schemas.openxmlformats.org/officeDocument/2006/relationships/hyperlink" Target="https://t.co/VFbVTNi1A8" TargetMode="External"/><Relationship Id="rId605" Type="http://schemas.openxmlformats.org/officeDocument/2006/relationships/hyperlink" Target="http://pbs.twimg.com/profile_images/1130351943023550464/mBHGiykS_normal.jpg" TargetMode="External"/><Relationship Id="rId812" Type="http://schemas.openxmlformats.org/officeDocument/2006/relationships/hyperlink" Target="http://pbs.twimg.com/profile_images/1129105154689687552/mYCJ7mu6_normal.jpg" TargetMode="External"/><Relationship Id="rId1028" Type="http://schemas.openxmlformats.org/officeDocument/2006/relationships/hyperlink" Target="http://pbs.twimg.com/profile_images/1152018757402996743/arQlGzUG_normal.jpg" TargetMode="External"/><Relationship Id="rId1235" Type="http://schemas.openxmlformats.org/officeDocument/2006/relationships/hyperlink" Target="http://abs.twimg.com/sticky/default_profile_images/default_profile_normal.png" TargetMode="External"/><Relationship Id="rId1442" Type="http://schemas.openxmlformats.org/officeDocument/2006/relationships/hyperlink" Target="http://pbs.twimg.com/profile_images/1178308275105914880/CPzLPtuw_normal.jpg" TargetMode="External"/><Relationship Id="rId2840" Type="http://schemas.openxmlformats.org/officeDocument/2006/relationships/hyperlink" Target="https://twitter.com/ahmetzl51773545" TargetMode="External"/><Relationship Id="rId1302" Type="http://schemas.openxmlformats.org/officeDocument/2006/relationships/hyperlink" Target="http://pbs.twimg.com/profile_images/1022726628332523520/zBKFkRTt_normal.jpg" TargetMode="External"/><Relationship Id="rId2700" Type="http://schemas.openxmlformats.org/officeDocument/2006/relationships/hyperlink" Target="https://twitter.com/mahmut321" TargetMode="External"/><Relationship Id="rId3267" Type="http://schemas.openxmlformats.org/officeDocument/2006/relationships/hyperlink" Target="https://twitter.com/elisaakcay" TargetMode="External"/><Relationship Id="rId188" Type="http://schemas.openxmlformats.org/officeDocument/2006/relationships/hyperlink" Target="https://t.co/pCWc8I9q0i" TargetMode="External"/><Relationship Id="rId395" Type="http://schemas.openxmlformats.org/officeDocument/2006/relationships/hyperlink" Target="http://pbs.twimg.com/profile_images/1133352758432673793/eWFLVIrz_normal.jpg" TargetMode="External"/><Relationship Id="rId2076" Type="http://schemas.openxmlformats.org/officeDocument/2006/relationships/hyperlink" Target="https://twitter.com/zzgr_zgr" TargetMode="External"/><Relationship Id="rId3474" Type="http://schemas.openxmlformats.org/officeDocument/2006/relationships/hyperlink" Target="https://twitter.com/bahtiyarmuhacir" TargetMode="External"/><Relationship Id="rId3681" Type="http://schemas.openxmlformats.org/officeDocument/2006/relationships/hyperlink" Target="https://twitter.com/tlaypolat" TargetMode="External"/><Relationship Id="rId2283" Type="http://schemas.openxmlformats.org/officeDocument/2006/relationships/hyperlink" Target="https://twitter.com/zasuman" TargetMode="External"/><Relationship Id="rId2490" Type="http://schemas.openxmlformats.org/officeDocument/2006/relationships/hyperlink" Target="https://twitter.com/ibrahimozdabak" TargetMode="External"/><Relationship Id="rId3127" Type="http://schemas.openxmlformats.org/officeDocument/2006/relationships/hyperlink" Target="https://twitter.com/afadesenyurt" TargetMode="External"/><Relationship Id="rId3334" Type="http://schemas.openxmlformats.org/officeDocument/2006/relationships/hyperlink" Target="https://twitter.com/hnmeda" TargetMode="External"/><Relationship Id="rId3541" Type="http://schemas.openxmlformats.org/officeDocument/2006/relationships/hyperlink" Target="https://twitter.com/sercncim" TargetMode="External"/><Relationship Id="rId255" Type="http://schemas.openxmlformats.org/officeDocument/2006/relationships/hyperlink" Target="https://t.co/PiCGqUGyZb" TargetMode="External"/><Relationship Id="rId462" Type="http://schemas.openxmlformats.org/officeDocument/2006/relationships/hyperlink" Target="http://pbs.twimg.com/profile_images/1173330498699112449/UiEpMGCS_normal.jpg" TargetMode="External"/><Relationship Id="rId1092" Type="http://schemas.openxmlformats.org/officeDocument/2006/relationships/hyperlink" Target="http://pbs.twimg.com/profile_images/1034935248562388992/qmGhxULa_normal.jpg" TargetMode="External"/><Relationship Id="rId2143" Type="http://schemas.openxmlformats.org/officeDocument/2006/relationships/hyperlink" Target="https://twitter.com/cansuaktas240" TargetMode="External"/><Relationship Id="rId2350" Type="http://schemas.openxmlformats.org/officeDocument/2006/relationships/hyperlink" Target="https://twitter.com/eavci10" TargetMode="External"/><Relationship Id="rId3401" Type="http://schemas.openxmlformats.org/officeDocument/2006/relationships/hyperlink" Target="https://twitter.com/lmaz_gulgun" TargetMode="External"/><Relationship Id="rId115" Type="http://schemas.openxmlformats.org/officeDocument/2006/relationships/hyperlink" Target="https://t.co/Cz2GsEEcfZ" TargetMode="External"/><Relationship Id="rId322" Type="http://schemas.openxmlformats.org/officeDocument/2006/relationships/hyperlink" Target="http://t.co/tSEfxGyQzj" TargetMode="External"/><Relationship Id="rId2003" Type="http://schemas.openxmlformats.org/officeDocument/2006/relationships/hyperlink" Target="http://pbs.twimg.com/profile_images/1038436032029581312/vi-9oL1f_normal.jpg" TargetMode="External"/><Relationship Id="rId2210" Type="http://schemas.openxmlformats.org/officeDocument/2006/relationships/hyperlink" Target="https://twitter.com/navyangel07" TargetMode="External"/><Relationship Id="rId1769" Type="http://schemas.openxmlformats.org/officeDocument/2006/relationships/hyperlink" Target="http://pbs.twimg.com/profile_images/1142426325241749504/FUghG0xj_normal.jpg" TargetMode="External"/><Relationship Id="rId1976" Type="http://schemas.openxmlformats.org/officeDocument/2006/relationships/hyperlink" Target="http://pbs.twimg.com/profile_images/1117399953024933888/NNo4IYPK_normal.jpg" TargetMode="External"/><Relationship Id="rId3191" Type="http://schemas.openxmlformats.org/officeDocument/2006/relationships/hyperlink" Target="https://twitter.com/b&#305;nciri" TargetMode="External"/><Relationship Id="rId1629" Type="http://schemas.openxmlformats.org/officeDocument/2006/relationships/hyperlink" Target="http://pbs.twimg.com/profile_images/1157931633099661312/0ae-flzQ_normal.jpg" TargetMode="External"/><Relationship Id="rId1836" Type="http://schemas.openxmlformats.org/officeDocument/2006/relationships/hyperlink" Target="http://pbs.twimg.com/profile_images/1151936820776701952/6ErFl_hZ_normal.jpg" TargetMode="External"/><Relationship Id="rId1903" Type="http://schemas.openxmlformats.org/officeDocument/2006/relationships/hyperlink" Target="http://pbs.twimg.com/profile_images/791562879040356352/ZNxyOLsw_normal.jpg" TargetMode="External"/><Relationship Id="rId3051" Type="http://schemas.openxmlformats.org/officeDocument/2006/relationships/hyperlink" Target="https://twitter.com/haticekiriss" TargetMode="External"/><Relationship Id="rId789" Type="http://schemas.openxmlformats.org/officeDocument/2006/relationships/hyperlink" Target="http://pbs.twimg.com/profile_images/1085400158068719616/WUP4ZSpX_normal.jpg" TargetMode="External"/><Relationship Id="rId996" Type="http://schemas.openxmlformats.org/officeDocument/2006/relationships/hyperlink" Target="http://pbs.twimg.com/profile_images/770706062974607360/ikk0ZDg-_normal.jpg" TargetMode="External"/><Relationship Id="rId2677" Type="http://schemas.openxmlformats.org/officeDocument/2006/relationships/hyperlink" Target="https://twitter.com/kokocanbooo" TargetMode="External"/><Relationship Id="rId2884" Type="http://schemas.openxmlformats.org/officeDocument/2006/relationships/hyperlink" Target="https://twitter.com/pscluleburgaz" TargetMode="External"/><Relationship Id="rId3728" Type="http://schemas.openxmlformats.org/officeDocument/2006/relationships/vmlDrawing" Target="../drawings/vmlDrawing2.vml"/><Relationship Id="rId649" Type="http://schemas.openxmlformats.org/officeDocument/2006/relationships/hyperlink" Target="http://pbs.twimg.com/profile_images/900352471352172547/AFpQjgWC_normal.jpg" TargetMode="External"/><Relationship Id="rId856" Type="http://schemas.openxmlformats.org/officeDocument/2006/relationships/hyperlink" Target="http://pbs.twimg.com/profile_images/1103051051769434115/l-i1LlTb_normal.jpg" TargetMode="External"/><Relationship Id="rId1279" Type="http://schemas.openxmlformats.org/officeDocument/2006/relationships/hyperlink" Target="http://pbs.twimg.com/profile_images/879758326036299776/i1oxIfXB_normal.jpg" TargetMode="External"/><Relationship Id="rId1486" Type="http://schemas.openxmlformats.org/officeDocument/2006/relationships/hyperlink" Target="http://pbs.twimg.com/profile_images/1169686438591520772/kX9TNJZu_normal.jpg" TargetMode="External"/><Relationship Id="rId2537" Type="http://schemas.openxmlformats.org/officeDocument/2006/relationships/hyperlink" Target="https://twitter.com/ayguntarim84" TargetMode="External"/><Relationship Id="rId509" Type="http://schemas.openxmlformats.org/officeDocument/2006/relationships/hyperlink" Target="http://pbs.twimg.com/profile_images/1069648089630294016/0o0PnIj5_normal.jpg" TargetMode="External"/><Relationship Id="rId1139" Type="http://schemas.openxmlformats.org/officeDocument/2006/relationships/hyperlink" Target="http://pbs.twimg.com/profile_images/981776271062552578/wb5kQDnA_normal.jpg" TargetMode="External"/><Relationship Id="rId1346" Type="http://schemas.openxmlformats.org/officeDocument/2006/relationships/hyperlink" Target="http://abs.twimg.com/sticky/default_profile_images/default_profile_normal.png" TargetMode="External"/><Relationship Id="rId1693" Type="http://schemas.openxmlformats.org/officeDocument/2006/relationships/hyperlink" Target="http://pbs.twimg.com/profile_images/1048601363612160000/gEQXhLwi_normal.jpg" TargetMode="External"/><Relationship Id="rId2744" Type="http://schemas.openxmlformats.org/officeDocument/2006/relationships/hyperlink" Target="https://twitter.com/turk_ulun4934" TargetMode="External"/><Relationship Id="rId2951" Type="http://schemas.openxmlformats.org/officeDocument/2006/relationships/hyperlink" Target="https://twitter.com/feronia62" TargetMode="External"/><Relationship Id="rId716" Type="http://schemas.openxmlformats.org/officeDocument/2006/relationships/hyperlink" Target="http://pbs.twimg.com/profile_images/1115284601407266818/RwbvR1r1_normal.jpg" TargetMode="External"/><Relationship Id="rId923" Type="http://schemas.openxmlformats.org/officeDocument/2006/relationships/hyperlink" Target="http://pbs.twimg.com/profile_images/1164899184970993672/1KsPejam_normal.jpg" TargetMode="External"/><Relationship Id="rId1553" Type="http://schemas.openxmlformats.org/officeDocument/2006/relationships/hyperlink" Target="http://pbs.twimg.com/profile_images/1176058775867932672/LzUMkP_h_normal.jpg" TargetMode="External"/><Relationship Id="rId1760" Type="http://schemas.openxmlformats.org/officeDocument/2006/relationships/hyperlink" Target="http://pbs.twimg.com/profile_images/1165175329687818240/FMIWkOZE_normal.jpg" TargetMode="External"/><Relationship Id="rId2604" Type="http://schemas.openxmlformats.org/officeDocument/2006/relationships/hyperlink" Target="https://twitter.com/sinemums" TargetMode="External"/><Relationship Id="rId2811" Type="http://schemas.openxmlformats.org/officeDocument/2006/relationships/hyperlink" Target="https://twitter.com/oguzhanbaydur" TargetMode="External"/><Relationship Id="rId52" Type="http://schemas.openxmlformats.org/officeDocument/2006/relationships/hyperlink" Target="https://t.co/F3fLcf5sH7" TargetMode="External"/><Relationship Id="rId1206" Type="http://schemas.openxmlformats.org/officeDocument/2006/relationships/hyperlink" Target="http://pbs.twimg.com/profile_images/1158337237869879301/TiRsVFuB_normal.jpg" TargetMode="External"/><Relationship Id="rId1413" Type="http://schemas.openxmlformats.org/officeDocument/2006/relationships/hyperlink" Target="http://pbs.twimg.com/profile_images/1151115141758562305/sLUMFnV7_normal.jpg" TargetMode="External"/><Relationship Id="rId1620" Type="http://schemas.openxmlformats.org/officeDocument/2006/relationships/hyperlink" Target="http://pbs.twimg.com/profile_images/1176137221390458880/ZSrEbnVh_normal.jpg" TargetMode="External"/><Relationship Id="rId3378" Type="http://schemas.openxmlformats.org/officeDocument/2006/relationships/hyperlink" Target="https://twitter.com/halildisli95" TargetMode="External"/><Relationship Id="rId3585" Type="http://schemas.openxmlformats.org/officeDocument/2006/relationships/hyperlink" Target="https://twitter.com/tulayisk65" TargetMode="External"/><Relationship Id="rId299" Type="http://schemas.openxmlformats.org/officeDocument/2006/relationships/hyperlink" Target="https://t.co/HBXPi7WmRB" TargetMode="External"/><Relationship Id="rId2187" Type="http://schemas.openxmlformats.org/officeDocument/2006/relationships/hyperlink" Target="https://twitter.com/iyldrmm" TargetMode="External"/><Relationship Id="rId2394" Type="http://schemas.openxmlformats.org/officeDocument/2006/relationships/hyperlink" Target="https://twitter.com/ozcanamabasdag1" TargetMode="External"/><Relationship Id="rId3238" Type="http://schemas.openxmlformats.org/officeDocument/2006/relationships/hyperlink" Target="https://twitter.com/fidemce" TargetMode="External"/><Relationship Id="rId3445" Type="http://schemas.openxmlformats.org/officeDocument/2006/relationships/hyperlink" Target="https://twitter.com/ysfaydmr" TargetMode="External"/><Relationship Id="rId3652" Type="http://schemas.openxmlformats.org/officeDocument/2006/relationships/hyperlink" Target="https://twitter.com/huseyinn1947" TargetMode="External"/><Relationship Id="rId159" Type="http://schemas.openxmlformats.org/officeDocument/2006/relationships/hyperlink" Target="https://t.co/sG7wneZRcp" TargetMode="External"/><Relationship Id="rId366" Type="http://schemas.openxmlformats.org/officeDocument/2006/relationships/hyperlink" Target="http://pbs.twimg.com/profile_images/1178301032247545857/eyERiUFO_normal.jpg" TargetMode="External"/><Relationship Id="rId573" Type="http://schemas.openxmlformats.org/officeDocument/2006/relationships/hyperlink" Target="http://pbs.twimg.com/profile_images/965315612321943553/uAFqWdls_normal.jpg" TargetMode="External"/><Relationship Id="rId780" Type="http://schemas.openxmlformats.org/officeDocument/2006/relationships/hyperlink" Target="http://abs.twimg.com/sticky/default_profile_images/default_profile_normal.png" TargetMode="External"/><Relationship Id="rId2047" Type="http://schemas.openxmlformats.org/officeDocument/2006/relationships/hyperlink" Target="https://twitter.com/hetenketenabi" TargetMode="External"/><Relationship Id="rId2254" Type="http://schemas.openxmlformats.org/officeDocument/2006/relationships/hyperlink" Target="https://twitter.com/defrimm53" TargetMode="External"/><Relationship Id="rId2461" Type="http://schemas.openxmlformats.org/officeDocument/2006/relationships/hyperlink" Target="https://twitter.com/heterodoks" TargetMode="External"/><Relationship Id="rId3305" Type="http://schemas.openxmlformats.org/officeDocument/2006/relationships/hyperlink" Target="https://twitter.com/sabrsever" TargetMode="External"/><Relationship Id="rId3512" Type="http://schemas.openxmlformats.org/officeDocument/2006/relationships/hyperlink" Target="https://twitter.com/mustafa&#305;mat4" TargetMode="External"/><Relationship Id="rId226" Type="http://schemas.openxmlformats.org/officeDocument/2006/relationships/hyperlink" Target="https://t.co/FHu8auPU3Z" TargetMode="External"/><Relationship Id="rId433" Type="http://schemas.openxmlformats.org/officeDocument/2006/relationships/hyperlink" Target="http://pbs.twimg.com/profile_images/1177159087097819142/RVcaEXFT_normal.jpg" TargetMode="External"/><Relationship Id="rId1063" Type="http://schemas.openxmlformats.org/officeDocument/2006/relationships/hyperlink" Target="http://pbs.twimg.com/profile_images/1109353872433340416/s0oP1nj1_normal.jpg" TargetMode="External"/><Relationship Id="rId1270" Type="http://schemas.openxmlformats.org/officeDocument/2006/relationships/hyperlink" Target="http://pbs.twimg.com/profile_images/1165692531197337600/Y7vP2kJ2_normal.jpg" TargetMode="External"/><Relationship Id="rId2114" Type="http://schemas.openxmlformats.org/officeDocument/2006/relationships/hyperlink" Target="https://twitter.com/tanerturkay" TargetMode="External"/><Relationship Id="rId640" Type="http://schemas.openxmlformats.org/officeDocument/2006/relationships/hyperlink" Target="http://pbs.twimg.com/profile_images/1130002789445308416/E-M-vzOJ_normal.jpg" TargetMode="External"/><Relationship Id="rId2321" Type="http://schemas.openxmlformats.org/officeDocument/2006/relationships/hyperlink" Target="https://twitter.com/yilmazeraybasti" TargetMode="External"/><Relationship Id="rId500" Type="http://schemas.openxmlformats.org/officeDocument/2006/relationships/hyperlink" Target="http://pbs.twimg.com/profile_images/1175840371479318530/zKYSuwIX_normal.jpg" TargetMode="External"/><Relationship Id="rId1130" Type="http://schemas.openxmlformats.org/officeDocument/2006/relationships/hyperlink" Target="http://pbs.twimg.com/profile_images/1135286501321924609/J-E-Pgrj_normal.jpg" TargetMode="External"/><Relationship Id="rId1947" Type="http://schemas.openxmlformats.org/officeDocument/2006/relationships/hyperlink" Target="http://pbs.twimg.com/profile_images/1147571515547893760/vYQCzVZA_normal.jpg" TargetMode="External"/><Relationship Id="rId3095" Type="http://schemas.openxmlformats.org/officeDocument/2006/relationships/hyperlink" Target="https://twitter.com/fatmaka68968106" TargetMode="External"/><Relationship Id="rId1807" Type="http://schemas.openxmlformats.org/officeDocument/2006/relationships/hyperlink" Target="http://pbs.twimg.com/profile_images/1176901759014453250/93kOFxJO_normal.jpg" TargetMode="External"/><Relationship Id="rId3162" Type="http://schemas.openxmlformats.org/officeDocument/2006/relationships/hyperlink" Target="https://twitter.com/tonymontana652" TargetMode="External"/><Relationship Id="rId290" Type="http://schemas.openxmlformats.org/officeDocument/2006/relationships/hyperlink" Target="http://t.co/V9ACkrQcQb" TargetMode="External"/><Relationship Id="rId3022" Type="http://schemas.openxmlformats.org/officeDocument/2006/relationships/hyperlink" Target="https://twitter.com/basakyildirim_" TargetMode="External"/><Relationship Id="rId150" Type="http://schemas.openxmlformats.org/officeDocument/2006/relationships/hyperlink" Target="https://t.co/FVHS6ArLKs" TargetMode="External"/><Relationship Id="rId2788" Type="http://schemas.openxmlformats.org/officeDocument/2006/relationships/hyperlink" Target="https://twitter.com/eyt_haktir" TargetMode="External"/><Relationship Id="rId2995" Type="http://schemas.openxmlformats.org/officeDocument/2006/relationships/hyperlink" Target="https://twitter.com/epivatessp" TargetMode="External"/><Relationship Id="rId967" Type="http://schemas.openxmlformats.org/officeDocument/2006/relationships/hyperlink" Target="http://pbs.twimg.com/profile_images/1095609437673451520/xF3NPArX_normal.jpg" TargetMode="External"/><Relationship Id="rId1597" Type="http://schemas.openxmlformats.org/officeDocument/2006/relationships/hyperlink" Target="http://pbs.twimg.com/profile_images/1150379281878585344/IkhFRjz2_normal.jpg" TargetMode="External"/><Relationship Id="rId2648" Type="http://schemas.openxmlformats.org/officeDocument/2006/relationships/hyperlink" Target="https://twitter.com/atasoner____" TargetMode="External"/><Relationship Id="rId2855" Type="http://schemas.openxmlformats.org/officeDocument/2006/relationships/hyperlink" Target="https://twitter.com/erenali_" TargetMode="External"/><Relationship Id="rId96" Type="http://schemas.openxmlformats.org/officeDocument/2006/relationships/hyperlink" Target="https://t.co/eIUwg50Aq5" TargetMode="External"/><Relationship Id="rId827" Type="http://schemas.openxmlformats.org/officeDocument/2006/relationships/hyperlink" Target="http://pbs.twimg.com/profile_images/1172869110390317061/M_dbKQXF_normal.jpg" TargetMode="External"/><Relationship Id="rId1457" Type="http://schemas.openxmlformats.org/officeDocument/2006/relationships/hyperlink" Target="http://pbs.twimg.com/profile_images/1156638849755488256/aRLLKRRa_normal.jpg" TargetMode="External"/><Relationship Id="rId1664" Type="http://schemas.openxmlformats.org/officeDocument/2006/relationships/hyperlink" Target="http://pbs.twimg.com/profile_images/1150321430552293377/tIWQHwTH_normal.jpg" TargetMode="External"/><Relationship Id="rId1871" Type="http://schemas.openxmlformats.org/officeDocument/2006/relationships/hyperlink" Target="http://pbs.twimg.com/profile_images/506878252074696704/fBLRqu3s_normal.jpeg" TargetMode="External"/><Relationship Id="rId2508" Type="http://schemas.openxmlformats.org/officeDocument/2006/relationships/hyperlink" Target="https://twitter.com/nevermore26" TargetMode="External"/><Relationship Id="rId2715" Type="http://schemas.openxmlformats.org/officeDocument/2006/relationships/hyperlink" Target="https://twitter.com/mikailkarli" TargetMode="External"/><Relationship Id="rId2922" Type="http://schemas.openxmlformats.org/officeDocument/2006/relationships/hyperlink" Target="https://twitter.com/uuripek10" TargetMode="External"/><Relationship Id="rId1317" Type="http://schemas.openxmlformats.org/officeDocument/2006/relationships/hyperlink" Target="http://pbs.twimg.com/profile_images/1172860065705091072/xC3gVNmN_normal.jpg" TargetMode="External"/><Relationship Id="rId1524" Type="http://schemas.openxmlformats.org/officeDocument/2006/relationships/hyperlink" Target="http://abs.twimg.com/sticky/default_profile_images/default_profile_normal.png" TargetMode="External"/><Relationship Id="rId1731" Type="http://schemas.openxmlformats.org/officeDocument/2006/relationships/hyperlink" Target="http://pbs.twimg.com/profile_images/1097928797033246721/fnZ4vP6W_normal.jpg" TargetMode="External"/><Relationship Id="rId23" Type="http://schemas.openxmlformats.org/officeDocument/2006/relationships/hyperlink" Target="https://t.co/QkisptQa7h" TargetMode="External"/><Relationship Id="rId3489" Type="http://schemas.openxmlformats.org/officeDocument/2006/relationships/hyperlink" Target="https://twitter.com/seckinerim" TargetMode="External"/><Relationship Id="rId3696" Type="http://schemas.openxmlformats.org/officeDocument/2006/relationships/hyperlink" Target="https://twitter.com/_baskanerdogan" TargetMode="External"/><Relationship Id="rId2298" Type="http://schemas.openxmlformats.org/officeDocument/2006/relationships/hyperlink" Target="https://twitter.com/drsezai" TargetMode="External"/><Relationship Id="rId3349" Type="http://schemas.openxmlformats.org/officeDocument/2006/relationships/hyperlink" Target="https://twitter.com/demirturk1940" TargetMode="External"/><Relationship Id="rId3556" Type="http://schemas.openxmlformats.org/officeDocument/2006/relationships/hyperlink" Target="https://twitter.com/y_caloglu" TargetMode="External"/><Relationship Id="rId477" Type="http://schemas.openxmlformats.org/officeDocument/2006/relationships/hyperlink" Target="http://pbs.twimg.com/profile_images/1079090327716331520/x9v5CwRr_normal.jpg" TargetMode="External"/><Relationship Id="rId684" Type="http://schemas.openxmlformats.org/officeDocument/2006/relationships/hyperlink" Target="http://pbs.twimg.com/profile_images/1154144410810159104/bWDpYuq8_normal.jpg" TargetMode="External"/><Relationship Id="rId2158" Type="http://schemas.openxmlformats.org/officeDocument/2006/relationships/hyperlink" Target="https://twitter.com/ve_leyl" TargetMode="External"/><Relationship Id="rId2365" Type="http://schemas.openxmlformats.org/officeDocument/2006/relationships/hyperlink" Target="https://twitter.com/altunsoyleyla" TargetMode="External"/><Relationship Id="rId3209" Type="http://schemas.openxmlformats.org/officeDocument/2006/relationships/hyperlink" Target="https://twitter.com/&#305;s&#305;lker" TargetMode="External"/><Relationship Id="rId337" Type="http://schemas.openxmlformats.org/officeDocument/2006/relationships/hyperlink" Target="https://t.co/e13SkMcMXg" TargetMode="External"/><Relationship Id="rId891" Type="http://schemas.openxmlformats.org/officeDocument/2006/relationships/hyperlink" Target="http://pbs.twimg.com/profile_images/1147738291166502913/Ma13bT_i_normal.jpg" TargetMode="External"/><Relationship Id="rId2018" Type="http://schemas.openxmlformats.org/officeDocument/2006/relationships/hyperlink" Target="http://pbs.twimg.com/profile_images/734805602698964992/Pxg6kqGM_normal.jpg" TargetMode="External"/><Relationship Id="rId2572" Type="http://schemas.openxmlformats.org/officeDocument/2006/relationships/hyperlink" Target="https://twitter.com/ufuk72668" TargetMode="External"/><Relationship Id="rId3416" Type="http://schemas.openxmlformats.org/officeDocument/2006/relationships/hyperlink" Target="https://twitter.com/un_unsal" TargetMode="External"/><Relationship Id="rId3623" Type="http://schemas.openxmlformats.org/officeDocument/2006/relationships/hyperlink" Target="https://twitter.com/1forza1903" TargetMode="External"/><Relationship Id="rId544" Type="http://schemas.openxmlformats.org/officeDocument/2006/relationships/hyperlink" Target="http://pbs.twimg.com/profile_images/1128241836240396288/D0Mc5mag_normal.jpg" TargetMode="External"/><Relationship Id="rId751" Type="http://schemas.openxmlformats.org/officeDocument/2006/relationships/hyperlink" Target="http://pbs.twimg.com/profile_images/1176811611639746562/mlwPkcSe_normal.jpg" TargetMode="External"/><Relationship Id="rId1174" Type="http://schemas.openxmlformats.org/officeDocument/2006/relationships/hyperlink" Target="http://pbs.twimg.com/profile_images/1158392806098046978/oXgAEaO6_normal.jpg" TargetMode="External"/><Relationship Id="rId1381" Type="http://schemas.openxmlformats.org/officeDocument/2006/relationships/hyperlink" Target="http://pbs.twimg.com/profile_images/1164866853291929600/gyYTzwCo_normal.jpg" TargetMode="External"/><Relationship Id="rId2225" Type="http://schemas.openxmlformats.org/officeDocument/2006/relationships/hyperlink" Target="https://twitter.com/onuncukoydegsli" TargetMode="External"/><Relationship Id="rId2432" Type="http://schemas.openxmlformats.org/officeDocument/2006/relationships/hyperlink" Target="https://twitter.com/solhaberportali" TargetMode="External"/><Relationship Id="rId404" Type="http://schemas.openxmlformats.org/officeDocument/2006/relationships/hyperlink" Target="http://pbs.twimg.com/profile_images/889135013165498368/tMVw7vJE_normal.jpg" TargetMode="External"/><Relationship Id="rId611" Type="http://schemas.openxmlformats.org/officeDocument/2006/relationships/hyperlink" Target="http://pbs.twimg.com/profile_images/958703787136385025/6FsoEz1l_normal.jpg" TargetMode="External"/><Relationship Id="rId1034" Type="http://schemas.openxmlformats.org/officeDocument/2006/relationships/hyperlink" Target="http://pbs.twimg.com/profile_images/1168507375004913664/ikE1wLX2_normal.jpg" TargetMode="External"/><Relationship Id="rId1241" Type="http://schemas.openxmlformats.org/officeDocument/2006/relationships/hyperlink" Target="http://pbs.twimg.com/profile_images/1167194447714705413/Ip6IFNwI_normal.jpg" TargetMode="External"/><Relationship Id="rId1101" Type="http://schemas.openxmlformats.org/officeDocument/2006/relationships/hyperlink" Target="http://pbs.twimg.com/profile_images/1173139239455903744/9ZFhmiuQ_normal.jpg" TargetMode="External"/><Relationship Id="rId3066" Type="http://schemas.openxmlformats.org/officeDocument/2006/relationships/hyperlink" Target="https://twitter.com/nese94_1905" TargetMode="External"/><Relationship Id="rId3273" Type="http://schemas.openxmlformats.org/officeDocument/2006/relationships/hyperlink" Target="https://twitter.com/forumpolitika" TargetMode="External"/><Relationship Id="rId3480" Type="http://schemas.openxmlformats.org/officeDocument/2006/relationships/hyperlink" Target="https://twitter.com/mkozturk" TargetMode="External"/><Relationship Id="rId194" Type="http://schemas.openxmlformats.org/officeDocument/2006/relationships/hyperlink" Target="https://t.co/dRhhYpR6lB" TargetMode="External"/><Relationship Id="rId1918" Type="http://schemas.openxmlformats.org/officeDocument/2006/relationships/hyperlink" Target="http://pbs.twimg.com/profile_images/876121890548584448/dtMPlMrE_normal.jpg" TargetMode="External"/><Relationship Id="rId2082" Type="http://schemas.openxmlformats.org/officeDocument/2006/relationships/hyperlink" Target="https://twitter.com/aut26aut" TargetMode="External"/><Relationship Id="rId3133" Type="http://schemas.openxmlformats.org/officeDocument/2006/relationships/hyperlink" Target="https://twitter.com/foruc6" TargetMode="External"/><Relationship Id="rId261" Type="http://schemas.openxmlformats.org/officeDocument/2006/relationships/hyperlink" Target="https://t.co/6uyGV6CmKe" TargetMode="External"/><Relationship Id="rId3340" Type="http://schemas.openxmlformats.org/officeDocument/2006/relationships/hyperlink" Target="https://twitter.com/metinguner46" TargetMode="External"/><Relationship Id="rId2899" Type="http://schemas.openxmlformats.org/officeDocument/2006/relationships/hyperlink" Target="https://twitter.com/kenan86029305" TargetMode="External"/><Relationship Id="rId3200" Type="http://schemas.openxmlformats.org/officeDocument/2006/relationships/hyperlink" Target="https://twitter.com/mgulluoglu" TargetMode="External"/><Relationship Id="rId121" Type="http://schemas.openxmlformats.org/officeDocument/2006/relationships/hyperlink" Target="https://t.co/oXFfdsg0w6" TargetMode="External"/><Relationship Id="rId2759" Type="http://schemas.openxmlformats.org/officeDocument/2006/relationships/hyperlink" Target="https://twitter.com/sonyolcuabbas" TargetMode="External"/><Relationship Id="rId2966" Type="http://schemas.openxmlformats.org/officeDocument/2006/relationships/hyperlink" Target="https://twitter.com/mehmetcan198" TargetMode="External"/><Relationship Id="rId938" Type="http://schemas.openxmlformats.org/officeDocument/2006/relationships/hyperlink" Target="http://pbs.twimg.com/profile_images/1155771606289047552/yMqK8YeM_normal.jpg" TargetMode="External"/><Relationship Id="rId1568" Type="http://schemas.openxmlformats.org/officeDocument/2006/relationships/hyperlink" Target="http://pbs.twimg.com/profile_images/1020259958775058432/GJX-WZsm_normal.jpg" TargetMode="External"/><Relationship Id="rId1775" Type="http://schemas.openxmlformats.org/officeDocument/2006/relationships/hyperlink" Target="http://pbs.twimg.com/profile_images/1119211233599733761/tWvEDFVy_normal.png" TargetMode="External"/><Relationship Id="rId2619" Type="http://schemas.openxmlformats.org/officeDocument/2006/relationships/hyperlink" Target="https://twitter.com/sakineaydinalp" TargetMode="External"/><Relationship Id="rId2826" Type="http://schemas.openxmlformats.org/officeDocument/2006/relationships/hyperlink" Target="https://twitter.com/basaran_mavruk" TargetMode="External"/><Relationship Id="rId67" Type="http://schemas.openxmlformats.org/officeDocument/2006/relationships/hyperlink" Target="https://t.co/UxAS2JswLT" TargetMode="External"/><Relationship Id="rId1428" Type="http://schemas.openxmlformats.org/officeDocument/2006/relationships/hyperlink" Target="http://pbs.twimg.com/profile_images/1058311310302154752/edKh_YsJ_normal.jpg" TargetMode="External"/><Relationship Id="rId1635" Type="http://schemas.openxmlformats.org/officeDocument/2006/relationships/hyperlink" Target="http://pbs.twimg.com/profile_images/842673640000905216/TPlmp_FQ_normal.jpg" TargetMode="External"/><Relationship Id="rId1982" Type="http://schemas.openxmlformats.org/officeDocument/2006/relationships/hyperlink" Target="http://pbs.twimg.com/profile_images/964377922973782016/zzE5iQhW_normal.jpg" TargetMode="External"/><Relationship Id="rId1842" Type="http://schemas.openxmlformats.org/officeDocument/2006/relationships/hyperlink" Target="http://pbs.twimg.com/profile_images/1148197196392816641/EJZAbV0x_normal.jpg" TargetMode="External"/><Relationship Id="rId1702" Type="http://schemas.openxmlformats.org/officeDocument/2006/relationships/hyperlink" Target="http://pbs.twimg.com/profile_images/1166383862383034370/mzIOAqFZ_normal.jpg" TargetMode="External"/><Relationship Id="rId3667" Type="http://schemas.openxmlformats.org/officeDocument/2006/relationships/hyperlink" Target="https://twitter.com/bahar1984_" TargetMode="External"/><Relationship Id="rId588" Type="http://schemas.openxmlformats.org/officeDocument/2006/relationships/hyperlink" Target="http://pbs.twimg.com/profile_images/932318978298597376/10LI-RTi_normal.jpg" TargetMode="External"/><Relationship Id="rId795" Type="http://schemas.openxmlformats.org/officeDocument/2006/relationships/hyperlink" Target="http://pbs.twimg.com/profile_images/1062611082462879744/EJD65bNE_normal.jpg" TargetMode="External"/><Relationship Id="rId2269" Type="http://schemas.openxmlformats.org/officeDocument/2006/relationships/hyperlink" Target="https://twitter.com/ibrhmvarli" TargetMode="External"/><Relationship Id="rId2476" Type="http://schemas.openxmlformats.org/officeDocument/2006/relationships/hyperlink" Target="https://twitter.com/ekremakdoan" TargetMode="External"/><Relationship Id="rId2683" Type="http://schemas.openxmlformats.org/officeDocument/2006/relationships/hyperlink" Target="https://twitter.com/muratyc42405782" TargetMode="External"/><Relationship Id="rId2890" Type="http://schemas.openxmlformats.org/officeDocument/2006/relationships/hyperlink" Target="https://twitter.com/emryardimci" TargetMode="External"/><Relationship Id="rId3527" Type="http://schemas.openxmlformats.org/officeDocument/2006/relationships/hyperlink" Target="https://twitter.com/cetin_petek" TargetMode="External"/><Relationship Id="rId448" Type="http://schemas.openxmlformats.org/officeDocument/2006/relationships/hyperlink" Target="http://pbs.twimg.com/profile_images/1174256861303980034/XkDwdyAt_normal.jpg" TargetMode="External"/><Relationship Id="rId655" Type="http://schemas.openxmlformats.org/officeDocument/2006/relationships/hyperlink" Target="http://pbs.twimg.com/profile_images/1142205806382931973/qXOKhV-P_normal.jpg" TargetMode="External"/><Relationship Id="rId862" Type="http://schemas.openxmlformats.org/officeDocument/2006/relationships/hyperlink" Target="http://pbs.twimg.com/profile_images/1103411886069071872/SUpyQuFQ_normal.jpg" TargetMode="External"/><Relationship Id="rId1078" Type="http://schemas.openxmlformats.org/officeDocument/2006/relationships/hyperlink" Target="http://pbs.twimg.com/profile_images/834453544694607873/BbA3pmXB_normal.jpg" TargetMode="External"/><Relationship Id="rId1285" Type="http://schemas.openxmlformats.org/officeDocument/2006/relationships/hyperlink" Target="http://pbs.twimg.com/profile_images/1171477829533356037/YBbiPkMs_normal.png" TargetMode="External"/><Relationship Id="rId1492" Type="http://schemas.openxmlformats.org/officeDocument/2006/relationships/hyperlink" Target="http://pbs.twimg.com/profile_images/855399368064684034/dahg_5xJ_normal.jpg" TargetMode="External"/><Relationship Id="rId2129" Type="http://schemas.openxmlformats.org/officeDocument/2006/relationships/hyperlink" Target="https://twitter.com/aybukekiriilmis" TargetMode="External"/><Relationship Id="rId2336" Type="http://schemas.openxmlformats.org/officeDocument/2006/relationships/hyperlink" Target="https://twitter.com/haberler" TargetMode="External"/><Relationship Id="rId2543" Type="http://schemas.openxmlformats.org/officeDocument/2006/relationships/hyperlink" Target="https://twitter.com/eralpbayraktar" TargetMode="External"/><Relationship Id="rId2750" Type="http://schemas.openxmlformats.org/officeDocument/2006/relationships/hyperlink" Target="https://twitter.com/serdarsahinog&#305;u" TargetMode="External"/><Relationship Id="rId308" Type="http://schemas.openxmlformats.org/officeDocument/2006/relationships/hyperlink" Target="https://t.co/jzyf7KcH0n" TargetMode="External"/><Relationship Id="rId515" Type="http://schemas.openxmlformats.org/officeDocument/2006/relationships/hyperlink" Target="http://pbs.twimg.com/profile_images/1163559575158738944/8LOBvGvE_normal.jpg" TargetMode="External"/><Relationship Id="rId722" Type="http://schemas.openxmlformats.org/officeDocument/2006/relationships/hyperlink" Target="http://pbs.twimg.com/profile_images/1012702210977759235/rmcQB5Ks_normal.jpg" TargetMode="External"/><Relationship Id="rId1145" Type="http://schemas.openxmlformats.org/officeDocument/2006/relationships/hyperlink" Target="http://pbs.twimg.com/profile_images/1112954226597093376/g3d0k_r__normal.jpg" TargetMode="External"/><Relationship Id="rId1352" Type="http://schemas.openxmlformats.org/officeDocument/2006/relationships/hyperlink" Target="http://pbs.twimg.com/profile_images/1028312644875440128/8ywRCKHO_normal.jpg" TargetMode="External"/><Relationship Id="rId2403" Type="http://schemas.openxmlformats.org/officeDocument/2006/relationships/hyperlink" Target="https://twitter.com/sozcumuratoglu" TargetMode="External"/><Relationship Id="rId1005" Type="http://schemas.openxmlformats.org/officeDocument/2006/relationships/hyperlink" Target="http://pbs.twimg.com/profile_images/1077163270870568960/U9Qvp-Qs_normal.jpg" TargetMode="External"/><Relationship Id="rId1212" Type="http://schemas.openxmlformats.org/officeDocument/2006/relationships/hyperlink" Target="http://pbs.twimg.com/profile_images/1178265186467233792/xUkFqsYq_normal.jpg" TargetMode="External"/><Relationship Id="rId2610" Type="http://schemas.openxmlformats.org/officeDocument/2006/relationships/hyperlink" Target="https://twitter.com/aygul2372" TargetMode="External"/><Relationship Id="rId3177" Type="http://schemas.openxmlformats.org/officeDocument/2006/relationships/hyperlink" Target="https://twitter.com/osmandnz7278" TargetMode="External"/><Relationship Id="rId3037" Type="http://schemas.openxmlformats.org/officeDocument/2006/relationships/hyperlink" Target="https://twitter.com/anegatifa" TargetMode="External"/><Relationship Id="rId3384" Type="http://schemas.openxmlformats.org/officeDocument/2006/relationships/hyperlink" Target="https://twitter.com/eminezade" TargetMode="External"/><Relationship Id="rId3591" Type="http://schemas.openxmlformats.org/officeDocument/2006/relationships/hyperlink" Target="https://twitter.com/kurt_saim" TargetMode="External"/><Relationship Id="rId2193" Type="http://schemas.openxmlformats.org/officeDocument/2006/relationships/hyperlink" Target="https://twitter.com/demetbilgeee" TargetMode="External"/><Relationship Id="rId3244" Type="http://schemas.openxmlformats.org/officeDocument/2006/relationships/hyperlink" Target="https://twitter.com/sevimozaydin" TargetMode="External"/><Relationship Id="rId3451" Type="http://schemas.openxmlformats.org/officeDocument/2006/relationships/hyperlink" Target="https://twitter.com/akaberuhu2" TargetMode="External"/><Relationship Id="rId165" Type="http://schemas.openxmlformats.org/officeDocument/2006/relationships/hyperlink" Target="https://t.co/RPXaNcI802" TargetMode="External"/><Relationship Id="rId372" Type="http://schemas.openxmlformats.org/officeDocument/2006/relationships/hyperlink" Target="http://pbs.twimg.com/profile_images/1120795017927380992/aRGwjN1e_normal.png" TargetMode="External"/><Relationship Id="rId677" Type="http://schemas.openxmlformats.org/officeDocument/2006/relationships/hyperlink" Target="http://pbs.twimg.com/profile_images/808633422793031681/u9ILzXuY_normal.jpg" TargetMode="External"/><Relationship Id="rId2053" Type="http://schemas.openxmlformats.org/officeDocument/2006/relationships/hyperlink" Target="https://twitter.com/mmcelikel" TargetMode="External"/><Relationship Id="rId2260" Type="http://schemas.openxmlformats.org/officeDocument/2006/relationships/hyperlink" Target="https://twitter.com/setokaina" TargetMode="External"/><Relationship Id="rId2358" Type="http://schemas.openxmlformats.org/officeDocument/2006/relationships/hyperlink" Target="https://twitter.com/isotunca" TargetMode="External"/><Relationship Id="rId3104" Type="http://schemas.openxmlformats.org/officeDocument/2006/relationships/hyperlink" Target="https://twitter.com/erk_yasin" TargetMode="External"/><Relationship Id="rId3311" Type="http://schemas.openxmlformats.org/officeDocument/2006/relationships/hyperlink" Target="https://twitter.com/thisisveraa" TargetMode="External"/><Relationship Id="rId232" Type="http://schemas.openxmlformats.org/officeDocument/2006/relationships/hyperlink" Target="https://t.co/6SgOIIP2TZ" TargetMode="External"/><Relationship Id="rId884" Type="http://schemas.openxmlformats.org/officeDocument/2006/relationships/hyperlink" Target="http://pbs.twimg.com/profile_images/1130920136834277378/cRKSAB_c_normal.jpg" TargetMode="External"/><Relationship Id="rId2120" Type="http://schemas.openxmlformats.org/officeDocument/2006/relationships/hyperlink" Target="https://twitter.com/raptomia" TargetMode="External"/><Relationship Id="rId2565" Type="http://schemas.openxmlformats.org/officeDocument/2006/relationships/hyperlink" Target="https://twitter.com/irmaovagimoglu" TargetMode="External"/><Relationship Id="rId2772" Type="http://schemas.openxmlformats.org/officeDocument/2006/relationships/hyperlink" Target="https://twitter.com/hsnbozkurt" TargetMode="External"/><Relationship Id="rId3409" Type="http://schemas.openxmlformats.org/officeDocument/2006/relationships/hyperlink" Target="https://twitter.com/bediiercantekin" TargetMode="External"/><Relationship Id="rId3616" Type="http://schemas.openxmlformats.org/officeDocument/2006/relationships/hyperlink" Target="https://twitter.com/banu29670662" TargetMode="External"/><Relationship Id="rId537" Type="http://schemas.openxmlformats.org/officeDocument/2006/relationships/hyperlink" Target="http://pbs.twimg.com/profile_images/1173195648256139265/BrwdAMdj_normal.jpg" TargetMode="External"/><Relationship Id="rId744" Type="http://schemas.openxmlformats.org/officeDocument/2006/relationships/hyperlink" Target="http://pbs.twimg.com/profile_images/864913214777282562/4sjynP_I_normal.jpg" TargetMode="External"/><Relationship Id="rId951" Type="http://schemas.openxmlformats.org/officeDocument/2006/relationships/hyperlink" Target="http://pbs.twimg.com/profile_images/1125496000846675969/2uOoFfOA_normal.png" TargetMode="External"/><Relationship Id="rId1167" Type="http://schemas.openxmlformats.org/officeDocument/2006/relationships/hyperlink" Target="http://pbs.twimg.com/profile_images/1177866296194732032/d8Kzg46N_normal.jpg" TargetMode="External"/><Relationship Id="rId1374" Type="http://schemas.openxmlformats.org/officeDocument/2006/relationships/hyperlink" Target="http://pbs.twimg.com/profile_images/624423113783021569/H5LRxOFu_normal.jpg" TargetMode="External"/><Relationship Id="rId1581" Type="http://schemas.openxmlformats.org/officeDocument/2006/relationships/hyperlink" Target="http://pbs.twimg.com/profile_images/1156891989998276608/0ZqL7HUD_normal.jpg" TargetMode="External"/><Relationship Id="rId1679" Type="http://schemas.openxmlformats.org/officeDocument/2006/relationships/hyperlink" Target="http://pbs.twimg.com/profile_images/1172915250015932420/-s3GQzUr_normal.jpg" TargetMode="External"/><Relationship Id="rId2218" Type="http://schemas.openxmlformats.org/officeDocument/2006/relationships/hyperlink" Target="https://twitter.com/nc91244095" TargetMode="External"/><Relationship Id="rId2425" Type="http://schemas.openxmlformats.org/officeDocument/2006/relationships/hyperlink" Target="https://twitter.com/cihanpolat1923" TargetMode="External"/><Relationship Id="rId2632" Type="http://schemas.openxmlformats.org/officeDocument/2006/relationships/hyperlink" Target="https://twitter.com/bittigidiyo" TargetMode="External"/><Relationship Id="rId80" Type="http://schemas.openxmlformats.org/officeDocument/2006/relationships/hyperlink" Target="https://t.co/RkIBe92Eal" TargetMode="External"/><Relationship Id="rId604" Type="http://schemas.openxmlformats.org/officeDocument/2006/relationships/hyperlink" Target="http://pbs.twimg.com/profile_images/378800000706601183/837c53035adbecab5ee322593700a2b9_normal.jpeg" TargetMode="External"/><Relationship Id="rId811" Type="http://schemas.openxmlformats.org/officeDocument/2006/relationships/hyperlink" Target="http://pbs.twimg.com/profile_images/1151046196741496832/8MlJqqhS_normal.jpg" TargetMode="External"/><Relationship Id="rId1027" Type="http://schemas.openxmlformats.org/officeDocument/2006/relationships/hyperlink" Target="http://abs.twimg.com/sticky/default_profile_images/default_profile_normal.png" TargetMode="External"/><Relationship Id="rId1234" Type="http://schemas.openxmlformats.org/officeDocument/2006/relationships/hyperlink" Target="http://pbs.twimg.com/profile_images/1174388430907875328/5DVEb1FW_normal.jpg" TargetMode="External"/><Relationship Id="rId1441" Type="http://schemas.openxmlformats.org/officeDocument/2006/relationships/hyperlink" Target="http://pbs.twimg.com/profile_images/912057102188851201/qrFMczNZ_normal.jpg" TargetMode="External"/><Relationship Id="rId1886" Type="http://schemas.openxmlformats.org/officeDocument/2006/relationships/hyperlink" Target="http://pbs.twimg.com/profile_images/1072840325016752129/bZ9VLaQb_normal.jpg" TargetMode="External"/><Relationship Id="rId2937" Type="http://schemas.openxmlformats.org/officeDocument/2006/relationships/hyperlink" Target="https://twitter.com/bugecekalsan" TargetMode="External"/><Relationship Id="rId909" Type="http://schemas.openxmlformats.org/officeDocument/2006/relationships/hyperlink" Target="http://pbs.twimg.com/profile_images/608291846528237569/ujUfWZ7J_normal.jpg" TargetMode="External"/><Relationship Id="rId1301" Type="http://schemas.openxmlformats.org/officeDocument/2006/relationships/hyperlink" Target="http://pbs.twimg.com/profile_images/762784531325804544/C81JAwSD_normal.jpg" TargetMode="External"/><Relationship Id="rId1539" Type="http://schemas.openxmlformats.org/officeDocument/2006/relationships/hyperlink" Target="http://pbs.twimg.com/profile_images/635162029012221952/CVhWDVU7_normal.jpg" TargetMode="External"/><Relationship Id="rId1746" Type="http://schemas.openxmlformats.org/officeDocument/2006/relationships/hyperlink" Target="http://pbs.twimg.com/profile_images/1178383921467334656/fE732Go__normal.jpg" TargetMode="External"/><Relationship Id="rId1953" Type="http://schemas.openxmlformats.org/officeDocument/2006/relationships/hyperlink" Target="http://pbs.twimg.com/profile_images/1130009316348579840/JFrsVcnz_normal.jpg" TargetMode="External"/><Relationship Id="rId3199" Type="http://schemas.openxmlformats.org/officeDocument/2006/relationships/hyperlink" Target="https://twitter.com/kubrapc" TargetMode="External"/><Relationship Id="rId38" Type="http://schemas.openxmlformats.org/officeDocument/2006/relationships/hyperlink" Target="https://t.co/Oqc5dRETso" TargetMode="External"/><Relationship Id="rId1606" Type="http://schemas.openxmlformats.org/officeDocument/2006/relationships/hyperlink" Target="http://pbs.twimg.com/profile_images/1152315360802197509/UZ3elRg0_normal.jpg" TargetMode="External"/><Relationship Id="rId1813" Type="http://schemas.openxmlformats.org/officeDocument/2006/relationships/hyperlink" Target="http://pbs.twimg.com/profile_images/1061121292970196992/pxw78aPe_normal.jpg" TargetMode="External"/><Relationship Id="rId3059" Type="http://schemas.openxmlformats.org/officeDocument/2006/relationships/hyperlink" Target="https://twitter.com/kararhaber" TargetMode="External"/><Relationship Id="rId3266" Type="http://schemas.openxmlformats.org/officeDocument/2006/relationships/hyperlink" Target="https://twitter.com/fatmakayaalp651" TargetMode="External"/><Relationship Id="rId3473" Type="http://schemas.openxmlformats.org/officeDocument/2006/relationships/hyperlink" Target="https://twitter.com/elaldisakine" TargetMode="External"/><Relationship Id="rId187" Type="http://schemas.openxmlformats.org/officeDocument/2006/relationships/hyperlink" Target="https://t.co/wSwJP8ALlw" TargetMode="External"/><Relationship Id="rId394" Type="http://schemas.openxmlformats.org/officeDocument/2006/relationships/hyperlink" Target="http://pbs.twimg.com/profile_images/1128781995973271552/5jxhZwKB_normal.jpg" TargetMode="External"/><Relationship Id="rId2075" Type="http://schemas.openxmlformats.org/officeDocument/2006/relationships/hyperlink" Target="https://twitter.com/akursatoral" TargetMode="External"/><Relationship Id="rId2282" Type="http://schemas.openxmlformats.org/officeDocument/2006/relationships/hyperlink" Target="https://twitter.com/necm&#305;ye65" TargetMode="External"/><Relationship Id="rId3126" Type="http://schemas.openxmlformats.org/officeDocument/2006/relationships/hyperlink" Target="https://twitter.com/gldnylmz1_51" TargetMode="External"/><Relationship Id="rId3680" Type="http://schemas.openxmlformats.org/officeDocument/2006/relationships/hyperlink" Target="https://twitter.com/szymkwk" TargetMode="External"/><Relationship Id="rId254" Type="http://schemas.openxmlformats.org/officeDocument/2006/relationships/hyperlink" Target="http://t.co/PCdt76qqGC" TargetMode="External"/><Relationship Id="rId699" Type="http://schemas.openxmlformats.org/officeDocument/2006/relationships/hyperlink" Target="http://pbs.twimg.com/profile_images/1055491935337660417/8L8TYkAp_normal.jpg" TargetMode="External"/><Relationship Id="rId1091" Type="http://schemas.openxmlformats.org/officeDocument/2006/relationships/hyperlink" Target="http://pbs.twimg.com/profile_images/1127652964385140738/_BwJFnek_normal.jpg" TargetMode="External"/><Relationship Id="rId2587" Type="http://schemas.openxmlformats.org/officeDocument/2006/relationships/hyperlink" Target="https://twitter.com/demiray_asansor" TargetMode="External"/><Relationship Id="rId2794" Type="http://schemas.openxmlformats.org/officeDocument/2006/relationships/hyperlink" Target="https://twitter.com/binargilesoyle" TargetMode="External"/><Relationship Id="rId3333" Type="http://schemas.openxmlformats.org/officeDocument/2006/relationships/hyperlink" Target="https://twitter.com/eminekaldirim" TargetMode="External"/><Relationship Id="rId3540" Type="http://schemas.openxmlformats.org/officeDocument/2006/relationships/hyperlink" Target="https://twitter.com/nurcanyldrm16" TargetMode="External"/><Relationship Id="rId3638" Type="http://schemas.openxmlformats.org/officeDocument/2006/relationships/hyperlink" Target="https://twitter.com/oyaturhaner" TargetMode="External"/><Relationship Id="rId114" Type="http://schemas.openxmlformats.org/officeDocument/2006/relationships/hyperlink" Target="http://t.co/Fqsi0adwlz" TargetMode="External"/><Relationship Id="rId461" Type="http://schemas.openxmlformats.org/officeDocument/2006/relationships/hyperlink" Target="http://pbs.twimg.com/profile_images/1177644440820895746/vZ8KjpL-_normal.jpg" TargetMode="External"/><Relationship Id="rId559" Type="http://schemas.openxmlformats.org/officeDocument/2006/relationships/hyperlink" Target="http://abs.twimg.com/sticky/default_profile_images/default_profile_normal.png" TargetMode="External"/><Relationship Id="rId766" Type="http://schemas.openxmlformats.org/officeDocument/2006/relationships/hyperlink" Target="http://pbs.twimg.com/profile_images/1130976589561368577/rZ7bHzbA_normal.jpg" TargetMode="External"/><Relationship Id="rId1189" Type="http://schemas.openxmlformats.org/officeDocument/2006/relationships/hyperlink" Target="http://pbs.twimg.com/profile_images/1173561484636577797/avf-IU3Q_normal.jpg" TargetMode="External"/><Relationship Id="rId1396" Type="http://schemas.openxmlformats.org/officeDocument/2006/relationships/hyperlink" Target="http://pbs.twimg.com/profile_images/1023055608604438529/jM6cPc9V_normal.jpg" TargetMode="External"/><Relationship Id="rId2142" Type="http://schemas.openxmlformats.org/officeDocument/2006/relationships/hyperlink" Target="https://twitter.com/jokerrr_rt" TargetMode="External"/><Relationship Id="rId2447" Type="http://schemas.openxmlformats.org/officeDocument/2006/relationships/hyperlink" Target="https://twitter.com/can_y_can" TargetMode="External"/><Relationship Id="rId3400" Type="http://schemas.openxmlformats.org/officeDocument/2006/relationships/hyperlink" Target="https://twitter.com/hesap19698842" TargetMode="External"/><Relationship Id="rId321" Type="http://schemas.openxmlformats.org/officeDocument/2006/relationships/hyperlink" Target="https://t.co/ZJcT2Dt0iG" TargetMode="External"/><Relationship Id="rId419" Type="http://schemas.openxmlformats.org/officeDocument/2006/relationships/hyperlink" Target="http://pbs.twimg.com/profile_images/1171303073731489792/27qj9Sp__normal.jpg" TargetMode="External"/><Relationship Id="rId626" Type="http://schemas.openxmlformats.org/officeDocument/2006/relationships/hyperlink" Target="http://pbs.twimg.com/profile_images/1177834231118077952/NCJa9DSC_normal.jpg" TargetMode="External"/><Relationship Id="rId973" Type="http://schemas.openxmlformats.org/officeDocument/2006/relationships/hyperlink" Target="http://pbs.twimg.com/profile_images/1161637809024905216/b1qqVYIN_normal.jpg" TargetMode="External"/><Relationship Id="rId1049" Type="http://schemas.openxmlformats.org/officeDocument/2006/relationships/hyperlink" Target="http://pbs.twimg.com/profile_images/1149790857651982336/n8uUztNd_normal.jpg" TargetMode="External"/><Relationship Id="rId1256" Type="http://schemas.openxmlformats.org/officeDocument/2006/relationships/hyperlink" Target="http://pbs.twimg.com/profile_images/1166271738952462336/r8N5Ep7R_normal.jpg" TargetMode="External"/><Relationship Id="rId2002" Type="http://schemas.openxmlformats.org/officeDocument/2006/relationships/hyperlink" Target="http://pbs.twimg.com/profile_images/584432886364921856/r2i85i4O_normal.jpg" TargetMode="External"/><Relationship Id="rId2307" Type="http://schemas.openxmlformats.org/officeDocument/2006/relationships/hyperlink" Target="https://twitter.com/hasturksadiye" TargetMode="External"/><Relationship Id="rId2654" Type="http://schemas.openxmlformats.org/officeDocument/2006/relationships/hyperlink" Target="https://twitter.com/uurahn50979944" TargetMode="External"/><Relationship Id="rId2861" Type="http://schemas.openxmlformats.org/officeDocument/2006/relationships/hyperlink" Target="https://twitter.com/karabayramcemil" TargetMode="External"/><Relationship Id="rId2959" Type="http://schemas.openxmlformats.org/officeDocument/2006/relationships/hyperlink" Target="https://twitter.com/sedat56" TargetMode="External"/><Relationship Id="rId3705" Type="http://schemas.openxmlformats.org/officeDocument/2006/relationships/hyperlink" Target="https://twitter.com/recep_cini_" TargetMode="External"/><Relationship Id="rId833" Type="http://schemas.openxmlformats.org/officeDocument/2006/relationships/hyperlink" Target="http://pbs.twimg.com/profile_images/1103684102492995584/ILHD_VTh_normal.jpg" TargetMode="External"/><Relationship Id="rId1116" Type="http://schemas.openxmlformats.org/officeDocument/2006/relationships/hyperlink" Target="http://pbs.twimg.com/profile_images/1103230910344896515/0Npt8wZF_normal.jpg" TargetMode="External"/><Relationship Id="rId1463" Type="http://schemas.openxmlformats.org/officeDocument/2006/relationships/hyperlink" Target="http://pbs.twimg.com/profile_images/513341513783205888/GNwcpkzq_normal.jpeg" TargetMode="External"/><Relationship Id="rId1670" Type="http://schemas.openxmlformats.org/officeDocument/2006/relationships/hyperlink" Target="http://pbs.twimg.com/profile_images/1171711206031286272/vfb3rQjH_normal.jpg" TargetMode="External"/><Relationship Id="rId1768" Type="http://schemas.openxmlformats.org/officeDocument/2006/relationships/hyperlink" Target="http://pbs.twimg.com/profile_images/1095244194380161024/1GxlzojM_normal.jpg" TargetMode="External"/><Relationship Id="rId2514" Type="http://schemas.openxmlformats.org/officeDocument/2006/relationships/hyperlink" Target="https://twitter.com/beritan122123" TargetMode="External"/><Relationship Id="rId2721" Type="http://schemas.openxmlformats.org/officeDocument/2006/relationships/hyperlink" Target="https://twitter.com/binerbaris" TargetMode="External"/><Relationship Id="rId2819" Type="http://schemas.openxmlformats.org/officeDocument/2006/relationships/hyperlink" Target="https://twitter.com/ahaber" TargetMode="External"/><Relationship Id="rId900" Type="http://schemas.openxmlformats.org/officeDocument/2006/relationships/hyperlink" Target="http://pbs.twimg.com/profile_images/1129845754053447683/rzISBwmV_normal.jpg" TargetMode="External"/><Relationship Id="rId1323" Type="http://schemas.openxmlformats.org/officeDocument/2006/relationships/hyperlink" Target="http://pbs.twimg.com/profile_images/1096005960269811714/d1Tw36De_normal.jpg" TargetMode="External"/><Relationship Id="rId1530" Type="http://schemas.openxmlformats.org/officeDocument/2006/relationships/hyperlink" Target="http://pbs.twimg.com/profile_images/1172824257551880197/r2ZvoplO_normal.jpg" TargetMode="External"/><Relationship Id="rId1628" Type="http://schemas.openxmlformats.org/officeDocument/2006/relationships/hyperlink" Target="http://abs.twimg.com/sticky/default_profile_images/default_profile_normal.png" TargetMode="External"/><Relationship Id="rId1975" Type="http://schemas.openxmlformats.org/officeDocument/2006/relationships/hyperlink" Target="http://pbs.twimg.com/profile_images/1175493922195464193/QNlAyraK_normal.jpg" TargetMode="External"/><Relationship Id="rId3190" Type="http://schemas.openxmlformats.org/officeDocument/2006/relationships/hyperlink" Target="https://twitter.com/gecedusu" TargetMode="External"/><Relationship Id="rId1835" Type="http://schemas.openxmlformats.org/officeDocument/2006/relationships/hyperlink" Target="http://pbs.twimg.com/profile_images/1141274966215839744/dm9HWfKj_normal.jpg" TargetMode="External"/><Relationship Id="rId3050" Type="http://schemas.openxmlformats.org/officeDocument/2006/relationships/hyperlink" Target="https://twitter.com/saloturka" TargetMode="External"/><Relationship Id="rId3288" Type="http://schemas.openxmlformats.org/officeDocument/2006/relationships/hyperlink" Target="https://twitter.com/son__depremler" TargetMode="External"/><Relationship Id="rId3495" Type="http://schemas.openxmlformats.org/officeDocument/2006/relationships/hyperlink" Target="https://twitter.com/eisnnsie" TargetMode="External"/><Relationship Id="rId1902" Type="http://schemas.openxmlformats.org/officeDocument/2006/relationships/hyperlink" Target="http://pbs.twimg.com/profile_images/938080600954634240/UNU-sqcC_normal.jpg" TargetMode="External"/><Relationship Id="rId2097" Type="http://schemas.openxmlformats.org/officeDocument/2006/relationships/hyperlink" Target="https://twitter.com/fbliumut34" TargetMode="External"/><Relationship Id="rId3148" Type="http://schemas.openxmlformats.org/officeDocument/2006/relationships/hyperlink" Target="https://twitter.com/yeniasircomtr" TargetMode="External"/><Relationship Id="rId3355" Type="http://schemas.openxmlformats.org/officeDocument/2006/relationships/hyperlink" Target="https://twitter.com/tcbuyuksehir" TargetMode="External"/><Relationship Id="rId3562" Type="http://schemas.openxmlformats.org/officeDocument/2006/relationships/hyperlink" Target="https://twitter.com/mrg725" TargetMode="External"/><Relationship Id="rId276" Type="http://schemas.openxmlformats.org/officeDocument/2006/relationships/hyperlink" Target="https://t.co/W3oaCSHE0w" TargetMode="External"/><Relationship Id="rId483" Type="http://schemas.openxmlformats.org/officeDocument/2006/relationships/hyperlink" Target="http://pbs.twimg.com/profile_images/1104045741184561153/A_GK82is_normal.jpg" TargetMode="External"/><Relationship Id="rId690" Type="http://schemas.openxmlformats.org/officeDocument/2006/relationships/hyperlink" Target="http://pbs.twimg.com/profile_images/1152270579115933699/dKt7K95F_normal.jpg" TargetMode="External"/><Relationship Id="rId2164" Type="http://schemas.openxmlformats.org/officeDocument/2006/relationships/hyperlink" Target="https://twitter.com/tc_bildiskemal" TargetMode="External"/><Relationship Id="rId2371" Type="http://schemas.openxmlformats.org/officeDocument/2006/relationships/hyperlink" Target="https://twitter.com/yavuztrcn" TargetMode="External"/><Relationship Id="rId3008" Type="http://schemas.openxmlformats.org/officeDocument/2006/relationships/hyperlink" Target="https://twitter.com/galipeminoglu" TargetMode="External"/><Relationship Id="rId3215" Type="http://schemas.openxmlformats.org/officeDocument/2006/relationships/hyperlink" Target="https://twitter.com/avantmen33" TargetMode="External"/><Relationship Id="rId3422" Type="http://schemas.openxmlformats.org/officeDocument/2006/relationships/hyperlink" Target="https://twitter.com/okancanligil" TargetMode="External"/><Relationship Id="rId136" Type="http://schemas.openxmlformats.org/officeDocument/2006/relationships/hyperlink" Target="https://t.co/vsursGi6bm" TargetMode="External"/><Relationship Id="rId343" Type="http://schemas.openxmlformats.org/officeDocument/2006/relationships/hyperlink" Target="https://t.co/m5CRzXrEYf" TargetMode="External"/><Relationship Id="rId550" Type="http://schemas.openxmlformats.org/officeDocument/2006/relationships/hyperlink" Target="http://pbs.twimg.com/profile_images/879761788690104325/uqxbXI-__normal.jpg" TargetMode="External"/><Relationship Id="rId788" Type="http://schemas.openxmlformats.org/officeDocument/2006/relationships/hyperlink" Target="http://pbs.twimg.com/profile_images/1084431348964704256/vUt--hj-_normal.jpg" TargetMode="External"/><Relationship Id="rId995" Type="http://schemas.openxmlformats.org/officeDocument/2006/relationships/hyperlink" Target="http://pbs.twimg.com/profile_images/1120043073457803264/QQ_Qelsn_normal.jpg" TargetMode="External"/><Relationship Id="rId1180" Type="http://schemas.openxmlformats.org/officeDocument/2006/relationships/hyperlink" Target="http://pbs.twimg.com/profile_images/1120328193578348544/zAW2O18V_normal.jpg" TargetMode="External"/><Relationship Id="rId2024" Type="http://schemas.openxmlformats.org/officeDocument/2006/relationships/hyperlink" Target="http://pbs.twimg.com/profile_images/606161949097881600/kcJitB0A_normal.jpg" TargetMode="External"/><Relationship Id="rId2231" Type="http://schemas.openxmlformats.org/officeDocument/2006/relationships/hyperlink" Target="https://twitter.com/byhn39078834" TargetMode="External"/><Relationship Id="rId2469" Type="http://schemas.openxmlformats.org/officeDocument/2006/relationships/hyperlink" Target="https://twitter.com/melihaokur2" TargetMode="External"/><Relationship Id="rId2676" Type="http://schemas.openxmlformats.org/officeDocument/2006/relationships/hyperlink" Target="https://twitter.com/mbmavi61" TargetMode="External"/><Relationship Id="rId2883" Type="http://schemas.openxmlformats.org/officeDocument/2006/relationships/hyperlink" Target="https://twitter.com/1881_kuvvacimka" TargetMode="External"/><Relationship Id="rId3727" Type="http://schemas.openxmlformats.org/officeDocument/2006/relationships/printerSettings" Target="../printerSettings/printerSettings2.bin"/><Relationship Id="rId203" Type="http://schemas.openxmlformats.org/officeDocument/2006/relationships/hyperlink" Target="https://t.co/gI5MMPdOSb" TargetMode="External"/><Relationship Id="rId648" Type="http://schemas.openxmlformats.org/officeDocument/2006/relationships/hyperlink" Target="http://pbs.twimg.com/profile_images/1052937789254320130/lziv6EBS_normal.jpg" TargetMode="External"/><Relationship Id="rId855" Type="http://schemas.openxmlformats.org/officeDocument/2006/relationships/hyperlink" Target="http://pbs.twimg.com/profile_images/1129707809053007872/bAn8Jpt-_normal.jpg" TargetMode="External"/><Relationship Id="rId1040" Type="http://schemas.openxmlformats.org/officeDocument/2006/relationships/hyperlink" Target="http://pbs.twimg.com/profile_images/1166472828645990401/7uUUdpyy_normal.jpg" TargetMode="External"/><Relationship Id="rId1278" Type="http://schemas.openxmlformats.org/officeDocument/2006/relationships/hyperlink" Target="http://pbs.twimg.com/profile_images/988058896198758400/9KuwVuBK_normal.jpg" TargetMode="External"/><Relationship Id="rId1485" Type="http://schemas.openxmlformats.org/officeDocument/2006/relationships/hyperlink" Target="http://pbs.twimg.com/profile_images/812326141272981504/jf3OqZNT_normal.jpg" TargetMode="External"/><Relationship Id="rId1692" Type="http://schemas.openxmlformats.org/officeDocument/2006/relationships/hyperlink" Target="http://pbs.twimg.com/profile_images/1151992605384695808/1AfaP5Rd_normal.jpg" TargetMode="External"/><Relationship Id="rId2329" Type="http://schemas.openxmlformats.org/officeDocument/2006/relationships/hyperlink" Target="https://twitter.com/yunusozgumus" TargetMode="External"/><Relationship Id="rId2536" Type="http://schemas.openxmlformats.org/officeDocument/2006/relationships/hyperlink" Target="https://twitter.com/hasanfaruk_08" TargetMode="External"/><Relationship Id="rId2743" Type="http://schemas.openxmlformats.org/officeDocument/2006/relationships/hyperlink" Target="https://twitter.com/smailzb94922646" TargetMode="External"/><Relationship Id="rId410" Type="http://schemas.openxmlformats.org/officeDocument/2006/relationships/hyperlink" Target="http://pbs.twimg.com/profile_images/1177969846803472384/hg4DTfXd_normal.jpg" TargetMode="External"/><Relationship Id="rId508" Type="http://schemas.openxmlformats.org/officeDocument/2006/relationships/hyperlink" Target="http://pbs.twimg.com/profile_images/1159742907416530945/pVlUZdPk_normal.jpg" TargetMode="External"/><Relationship Id="rId715" Type="http://schemas.openxmlformats.org/officeDocument/2006/relationships/hyperlink" Target="http://abs.twimg.com/sticky/default_profile_images/default_profile_normal.png" TargetMode="External"/><Relationship Id="rId922" Type="http://schemas.openxmlformats.org/officeDocument/2006/relationships/hyperlink" Target="http://pbs.twimg.com/profile_images/451834680921571328/rITH7qHR_normal.jpeg" TargetMode="External"/><Relationship Id="rId1138" Type="http://schemas.openxmlformats.org/officeDocument/2006/relationships/hyperlink" Target="http://pbs.twimg.com/profile_images/1152335688022597635/KVp0h1uq_normal.jpg" TargetMode="External"/><Relationship Id="rId1345" Type="http://schemas.openxmlformats.org/officeDocument/2006/relationships/hyperlink" Target="http://pbs.twimg.com/profile_images/1157672834430357505/oGn1Wmom_normal.jpg" TargetMode="External"/><Relationship Id="rId1552" Type="http://schemas.openxmlformats.org/officeDocument/2006/relationships/hyperlink" Target="http://pbs.twimg.com/profile_images/1151566329520017408/XKJUnNjQ_normal.jpg" TargetMode="External"/><Relationship Id="rId1997" Type="http://schemas.openxmlformats.org/officeDocument/2006/relationships/hyperlink" Target="http://pbs.twimg.com/profile_images/925774809757298689/TrHrhHtF_normal.jpg" TargetMode="External"/><Relationship Id="rId2603" Type="http://schemas.openxmlformats.org/officeDocument/2006/relationships/hyperlink" Target="https://twitter.com/comarseven" TargetMode="External"/><Relationship Id="rId2950" Type="http://schemas.openxmlformats.org/officeDocument/2006/relationships/hyperlink" Target="https://twitter.com/bulentulgerr" TargetMode="External"/><Relationship Id="rId1205" Type="http://schemas.openxmlformats.org/officeDocument/2006/relationships/hyperlink" Target="http://abs.twimg.com/sticky/default_profile_images/default_profile_normal.png" TargetMode="External"/><Relationship Id="rId1857" Type="http://schemas.openxmlformats.org/officeDocument/2006/relationships/hyperlink" Target="http://pbs.twimg.com/profile_images/1178559570005897216/2BMbyptt_normal.jpg" TargetMode="External"/><Relationship Id="rId2810" Type="http://schemas.openxmlformats.org/officeDocument/2006/relationships/hyperlink" Target="https://twitter.com/okyanuso0_" TargetMode="External"/><Relationship Id="rId2908" Type="http://schemas.openxmlformats.org/officeDocument/2006/relationships/hyperlink" Target="https://twitter.com/nejbakan" TargetMode="External"/><Relationship Id="rId51" Type="http://schemas.openxmlformats.org/officeDocument/2006/relationships/hyperlink" Target="https://t.co/8ZlpDI5NNm" TargetMode="External"/><Relationship Id="rId1412" Type="http://schemas.openxmlformats.org/officeDocument/2006/relationships/hyperlink" Target="http://pbs.twimg.com/profile_images/1157056068284903429/rUABAHF1_normal.jpg" TargetMode="External"/><Relationship Id="rId1717" Type="http://schemas.openxmlformats.org/officeDocument/2006/relationships/hyperlink" Target="http://pbs.twimg.com/profile_images/971737713350270976/eQBRmaM3_normal.jpg" TargetMode="External"/><Relationship Id="rId1924" Type="http://schemas.openxmlformats.org/officeDocument/2006/relationships/hyperlink" Target="http://pbs.twimg.com/profile_images/1017387952488566785/3_0oMtPJ_normal.jpg" TargetMode="External"/><Relationship Id="rId3072" Type="http://schemas.openxmlformats.org/officeDocument/2006/relationships/hyperlink" Target="https://twitter.com/meltemurtezaog1" TargetMode="External"/><Relationship Id="rId3377" Type="http://schemas.openxmlformats.org/officeDocument/2006/relationships/hyperlink" Target="https://twitter.com/olcul18327800" TargetMode="External"/><Relationship Id="rId298" Type="http://schemas.openxmlformats.org/officeDocument/2006/relationships/hyperlink" Target="http://t.co/snYOfgoUJK" TargetMode="External"/><Relationship Id="rId3584" Type="http://schemas.openxmlformats.org/officeDocument/2006/relationships/hyperlink" Target="https://twitter.com/f" TargetMode="External"/><Relationship Id="rId158" Type="http://schemas.openxmlformats.org/officeDocument/2006/relationships/hyperlink" Target="https://t.co/9b5sZ5MEPo" TargetMode="External"/><Relationship Id="rId2186" Type="http://schemas.openxmlformats.org/officeDocument/2006/relationships/hyperlink" Target="https://twitter.com/__koliva5" TargetMode="External"/><Relationship Id="rId2393" Type="http://schemas.openxmlformats.org/officeDocument/2006/relationships/hyperlink" Target="https://twitter.com/birsenim1919" TargetMode="External"/><Relationship Id="rId2698" Type="http://schemas.openxmlformats.org/officeDocument/2006/relationships/hyperlink" Target="https://twitter.com/aytkn32" TargetMode="External"/><Relationship Id="rId3237" Type="http://schemas.openxmlformats.org/officeDocument/2006/relationships/hyperlink" Target="https://twitter.com/melis___c" TargetMode="External"/><Relationship Id="rId3444" Type="http://schemas.openxmlformats.org/officeDocument/2006/relationships/hyperlink" Target="https://twitter.com/mehmet_d3" TargetMode="External"/><Relationship Id="rId3651" Type="http://schemas.openxmlformats.org/officeDocument/2006/relationships/hyperlink" Target="https://twitter.com/tr_demirvedat" TargetMode="External"/><Relationship Id="rId365" Type="http://schemas.openxmlformats.org/officeDocument/2006/relationships/hyperlink" Target="http://pbs.twimg.com/profile_images/1178407009907027968/unvFzFyd_normal.jpg" TargetMode="External"/><Relationship Id="rId572" Type="http://schemas.openxmlformats.org/officeDocument/2006/relationships/hyperlink" Target="http://pbs.twimg.com/profile_images/1153446767423315968/dlHoUnXY_normal.jpg" TargetMode="External"/><Relationship Id="rId2046" Type="http://schemas.openxmlformats.org/officeDocument/2006/relationships/hyperlink" Target="https://twitter.com/yambaxx" TargetMode="External"/><Relationship Id="rId2253" Type="http://schemas.openxmlformats.org/officeDocument/2006/relationships/hyperlink" Target="https://twitter.com/celal_hocaniz" TargetMode="External"/><Relationship Id="rId2460" Type="http://schemas.openxmlformats.org/officeDocument/2006/relationships/hyperlink" Target="https://twitter.com/burhansagsen" TargetMode="External"/><Relationship Id="rId3304" Type="http://schemas.openxmlformats.org/officeDocument/2006/relationships/hyperlink" Target="https://twitter.com/blnturker" TargetMode="External"/><Relationship Id="rId3511" Type="http://schemas.openxmlformats.org/officeDocument/2006/relationships/hyperlink" Target="https://twitter.com/mtepe63" TargetMode="External"/><Relationship Id="rId225" Type="http://schemas.openxmlformats.org/officeDocument/2006/relationships/hyperlink" Target="https://t.co/ZXjcJ9KPQ9" TargetMode="External"/><Relationship Id="rId432" Type="http://schemas.openxmlformats.org/officeDocument/2006/relationships/hyperlink" Target="http://pbs.twimg.com/profile_images/824880208888991745/EN0cTPzs_normal.jpg" TargetMode="External"/><Relationship Id="rId877" Type="http://schemas.openxmlformats.org/officeDocument/2006/relationships/hyperlink" Target="http://pbs.twimg.com/profile_images/1117562183611760641/g4rEhtCV_normal.jpg" TargetMode="External"/><Relationship Id="rId1062" Type="http://schemas.openxmlformats.org/officeDocument/2006/relationships/hyperlink" Target="http://pbs.twimg.com/profile_images/1109741069716074496/u07Os7QO_normal.jpg" TargetMode="External"/><Relationship Id="rId2113" Type="http://schemas.openxmlformats.org/officeDocument/2006/relationships/hyperlink" Target="https://twitter.com/ononhareket" TargetMode="External"/><Relationship Id="rId2320" Type="http://schemas.openxmlformats.org/officeDocument/2006/relationships/hyperlink" Target="https://twitter.com/ismailcemelemen" TargetMode="External"/><Relationship Id="rId2558" Type="http://schemas.openxmlformats.org/officeDocument/2006/relationships/hyperlink" Target="https://twitter.com/zhl53573179" TargetMode="External"/><Relationship Id="rId2765" Type="http://schemas.openxmlformats.org/officeDocument/2006/relationships/hyperlink" Target="https://twitter.com/narikbag" TargetMode="External"/><Relationship Id="rId2972" Type="http://schemas.openxmlformats.org/officeDocument/2006/relationships/hyperlink" Target="https://twitter.com/biz10tv" TargetMode="External"/><Relationship Id="rId3609" Type="http://schemas.openxmlformats.org/officeDocument/2006/relationships/hyperlink" Target="https://twitter.com/kerem83054643" TargetMode="External"/><Relationship Id="rId737" Type="http://schemas.openxmlformats.org/officeDocument/2006/relationships/hyperlink" Target="http://pbs.twimg.com/profile_images/1170992152224178176/2LT1UVNZ_normal.jpg" TargetMode="External"/><Relationship Id="rId944" Type="http://schemas.openxmlformats.org/officeDocument/2006/relationships/hyperlink" Target="http://abs.twimg.com/sticky/default_profile_images/default_profile_normal.png" TargetMode="External"/><Relationship Id="rId1367" Type="http://schemas.openxmlformats.org/officeDocument/2006/relationships/hyperlink" Target="http://pbs.twimg.com/profile_images/1091686952208875520/HqZhsbTg_normal.jpg" TargetMode="External"/><Relationship Id="rId1574" Type="http://schemas.openxmlformats.org/officeDocument/2006/relationships/hyperlink" Target="http://abs.twimg.com/sticky/default_profile_images/default_profile_normal.png" TargetMode="External"/><Relationship Id="rId1781" Type="http://schemas.openxmlformats.org/officeDocument/2006/relationships/hyperlink" Target="http://pbs.twimg.com/profile_images/718562308230889472/_zaq8NA6_normal.jpg" TargetMode="External"/><Relationship Id="rId2418" Type="http://schemas.openxmlformats.org/officeDocument/2006/relationships/hyperlink" Target="https://twitter.com/mehmetalisaygi6" TargetMode="External"/><Relationship Id="rId2625" Type="http://schemas.openxmlformats.org/officeDocument/2006/relationships/hyperlink" Target="https://twitter.com/oftellioglu" TargetMode="External"/><Relationship Id="rId2832" Type="http://schemas.openxmlformats.org/officeDocument/2006/relationships/hyperlink" Target="https://twitter.com/avcisirvan" TargetMode="External"/><Relationship Id="rId73" Type="http://schemas.openxmlformats.org/officeDocument/2006/relationships/hyperlink" Target="https://t.co/QlBpHIBgSx" TargetMode="External"/><Relationship Id="rId804" Type="http://schemas.openxmlformats.org/officeDocument/2006/relationships/hyperlink" Target="http://pbs.twimg.com/profile_images/1173280774356967425/pi2Vl-rH_normal.jpg" TargetMode="External"/><Relationship Id="rId1227" Type="http://schemas.openxmlformats.org/officeDocument/2006/relationships/hyperlink" Target="http://pbs.twimg.com/profile_images/932860009381335040/lt7m5SdP_normal.jpg" TargetMode="External"/><Relationship Id="rId1434" Type="http://schemas.openxmlformats.org/officeDocument/2006/relationships/hyperlink" Target="http://pbs.twimg.com/profile_images/756489634004234240/_D85AbSb_normal.jpg" TargetMode="External"/><Relationship Id="rId1641" Type="http://schemas.openxmlformats.org/officeDocument/2006/relationships/hyperlink" Target="http://pbs.twimg.com/profile_images/865467226064801792/ULYGuP5e_normal.jpg" TargetMode="External"/><Relationship Id="rId1879" Type="http://schemas.openxmlformats.org/officeDocument/2006/relationships/hyperlink" Target="http://pbs.twimg.com/profile_images/1051487622076526593/4FZH4zeR_normal.jpg" TargetMode="External"/><Relationship Id="rId3094" Type="http://schemas.openxmlformats.org/officeDocument/2006/relationships/hyperlink" Target="https://twitter.com/cnsu9191" TargetMode="External"/><Relationship Id="rId1501" Type="http://schemas.openxmlformats.org/officeDocument/2006/relationships/hyperlink" Target="http://abs.twimg.com/sticky/default_profile_images/default_profile_normal.png" TargetMode="External"/><Relationship Id="rId1739" Type="http://schemas.openxmlformats.org/officeDocument/2006/relationships/hyperlink" Target="http://pbs.twimg.com/profile_images/1174375728277794817/_oEaesih_normal.jpg" TargetMode="External"/><Relationship Id="rId1946" Type="http://schemas.openxmlformats.org/officeDocument/2006/relationships/hyperlink" Target="http://pbs.twimg.com/profile_images/1167817023772123138/ZshO9cH0_normal.jpg" TargetMode="External"/><Relationship Id="rId3399" Type="http://schemas.openxmlformats.org/officeDocument/2006/relationships/hyperlink" Target="https://twitter.com/nuriengin55" TargetMode="External"/><Relationship Id="rId1806" Type="http://schemas.openxmlformats.org/officeDocument/2006/relationships/hyperlink" Target="http://pbs.twimg.com/profile_images/1175775422824558592/ArNXDA1A_normal.jpg" TargetMode="External"/><Relationship Id="rId3161" Type="http://schemas.openxmlformats.org/officeDocument/2006/relationships/hyperlink" Target="https://twitter.com/ozanaydin0732" TargetMode="External"/><Relationship Id="rId3259" Type="http://schemas.openxmlformats.org/officeDocument/2006/relationships/hyperlink" Target="https://twitter.com/harunkilic52" TargetMode="External"/><Relationship Id="rId3466" Type="http://schemas.openxmlformats.org/officeDocument/2006/relationships/hyperlink" Target="https://twitter.com/ichbinbori" TargetMode="External"/><Relationship Id="rId387" Type="http://schemas.openxmlformats.org/officeDocument/2006/relationships/hyperlink" Target="http://pbs.twimg.com/profile_images/1113766125161127936/wqaHZ_Pv_normal.jpg" TargetMode="External"/><Relationship Id="rId594" Type="http://schemas.openxmlformats.org/officeDocument/2006/relationships/hyperlink" Target="http://pbs.twimg.com/profile_images/1166278009004990464/XXjJnVmX_normal.jpg" TargetMode="External"/><Relationship Id="rId2068" Type="http://schemas.openxmlformats.org/officeDocument/2006/relationships/hyperlink" Target="https://twitter.com/candundaradasi" TargetMode="External"/><Relationship Id="rId2275" Type="http://schemas.openxmlformats.org/officeDocument/2006/relationships/hyperlink" Target="https://twitter.com/ridvanyildi" TargetMode="External"/><Relationship Id="rId3021" Type="http://schemas.openxmlformats.org/officeDocument/2006/relationships/hyperlink" Target="https://twitter.com/cagrimelikoglu" TargetMode="External"/><Relationship Id="rId3119" Type="http://schemas.openxmlformats.org/officeDocument/2006/relationships/hyperlink" Target="https://twitter.com/depremtahmini" TargetMode="External"/><Relationship Id="rId3326" Type="http://schemas.openxmlformats.org/officeDocument/2006/relationships/hyperlink" Target="https://twitter.com/habercomsosyal" TargetMode="External"/><Relationship Id="rId3673" Type="http://schemas.openxmlformats.org/officeDocument/2006/relationships/hyperlink" Target="https://twitter.com/plancimehmet" TargetMode="External"/><Relationship Id="rId247" Type="http://schemas.openxmlformats.org/officeDocument/2006/relationships/hyperlink" Target="https://t.co/7IDoW8Ah9W" TargetMode="External"/><Relationship Id="rId899" Type="http://schemas.openxmlformats.org/officeDocument/2006/relationships/hyperlink" Target="http://pbs.twimg.com/profile_images/1171970569203519488/9ebEfwPH_normal.jpg" TargetMode="External"/><Relationship Id="rId1084" Type="http://schemas.openxmlformats.org/officeDocument/2006/relationships/hyperlink" Target="http://pbs.twimg.com/profile_images/415491149126578176/laKJUdxz_normal.jpeg" TargetMode="External"/><Relationship Id="rId2482" Type="http://schemas.openxmlformats.org/officeDocument/2006/relationships/hyperlink" Target="https://twitter.com/elif_akyldz1" TargetMode="External"/><Relationship Id="rId2787" Type="http://schemas.openxmlformats.org/officeDocument/2006/relationships/hyperlink" Target="https://twitter.com/rterdogan" TargetMode="External"/><Relationship Id="rId3533" Type="http://schemas.openxmlformats.org/officeDocument/2006/relationships/hyperlink" Target="https://twitter.com/recaifbiznik" TargetMode="External"/><Relationship Id="rId107" Type="http://schemas.openxmlformats.org/officeDocument/2006/relationships/hyperlink" Target="https://t.co/AChhi0ozws" TargetMode="External"/><Relationship Id="rId454" Type="http://schemas.openxmlformats.org/officeDocument/2006/relationships/hyperlink" Target="http://pbs.twimg.com/profile_images/1163547038136578049/p2N632Dv_normal.jpg" TargetMode="External"/><Relationship Id="rId661" Type="http://schemas.openxmlformats.org/officeDocument/2006/relationships/hyperlink" Target="http://pbs.twimg.com/profile_images/916563658842497026/HWVmu2hs_normal.jpg" TargetMode="External"/><Relationship Id="rId759" Type="http://schemas.openxmlformats.org/officeDocument/2006/relationships/hyperlink" Target="http://pbs.twimg.com/profile_images/981838362184241152/PWGTWFwj_normal.jpg" TargetMode="External"/><Relationship Id="rId966" Type="http://schemas.openxmlformats.org/officeDocument/2006/relationships/hyperlink" Target="http://pbs.twimg.com/profile_images/1169009471378599937/fm1rmKbl_normal.jpg" TargetMode="External"/><Relationship Id="rId1291" Type="http://schemas.openxmlformats.org/officeDocument/2006/relationships/hyperlink" Target="http://pbs.twimg.com/profile_images/582790239887966208/fqHK6j98_normal.jpg" TargetMode="External"/><Relationship Id="rId1389" Type="http://schemas.openxmlformats.org/officeDocument/2006/relationships/hyperlink" Target="http://pbs.twimg.com/profile_images/606092421357793280/jtGIvoFJ_normal.jpg" TargetMode="External"/><Relationship Id="rId1596" Type="http://schemas.openxmlformats.org/officeDocument/2006/relationships/hyperlink" Target="http://pbs.twimg.com/profile_images/1009107077866934272/jZ9q5SLQ_normal.jpg" TargetMode="External"/><Relationship Id="rId2135" Type="http://schemas.openxmlformats.org/officeDocument/2006/relationships/hyperlink" Target="https://twitter.com/yenimedya00" TargetMode="External"/><Relationship Id="rId2342" Type="http://schemas.openxmlformats.org/officeDocument/2006/relationships/hyperlink" Target="https://twitter.com/gercekler63" TargetMode="External"/><Relationship Id="rId2647" Type="http://schemas.openxmlformats.org/officeDocument/2006/relationships/hyperlink" Target="https://twitter.com/gunerih2" TargetMode="External"/><Relationship Id="rId2994" Type="http://schemas.openxmlformats.org/officeDocument/2006/relationships/hyperlink" Target="https://twitter.com/volkanozyilmaz" TargetMode="External"/><Relationship Id="rId3600" Type="http://schemas.openxmlformats.org/officeDocument/2006/relationships/hyperlink" Target="https://twitter.com/pinark82" TargetMode="External"/><Relationship Id="rId314" Type="http://schemas.openxmlformats.org/officeDocument/2006/relationships/hyperlink" Target="http://t.co/0HpHdBpBAr" TargetMode="External"/><Relationship Id="rId521" Type="http://schemas.openxmlformats.org/officeDocument/2006/relationships/hyperlink" Target="http://pbs.twimg.com/profile_images/1066808533952413702/Zv0ZhAnN_normal.jpg" TargetMode="External"/><Relationship Id="rId619" Type="http://schemas.openxmlformats.org/officeDocument/2006/relationships/hyperlink" Target="http://pbs.twimg.com/profile_images/1150474914186633218/-xHj8bHd_normal.jpg" TargetMode="External"/><Relationship Id="rId1151" Type="http://schemas.openxmlformats.org/officeDocument/2006/relationships/hyperlink" Target="http://pbs.twimg.com/profile_images/1054361423457980416/Wy8KCQDN_normal.jpg" TargetMode="External"/><Relationship Id="rId1249" Type="http://schemas.openxmlformats.org/officeDocument/2006/relationships/hyperlink" Target="http://pbs.twimg.com/profile_images/1126382127711432711/yHbZC1-D_normal.jpg" TargetMode="External"/><Relationship Id="rId2202" Type="http://schemas.openxmlformats.org/officeDocument/2006/relationships/hyperlink" Target="https://twitter.com/celebi_kahraman" TargetMode="External"/><Relationship Id="rId2854" Type="http://schemas.openxmlformats.org/officeDocument/2006/relationships/hyperlink" Target="https://twitter.com/ahlaakife_rte" TargetMode="External"/><Relationship Id="rId95" Type="http://schemas.openxmlformats.org/officeDocument/2006/relationships/hyperlink" Target="https://t.co/zj4x3NoopO" TargetMode="External"/><Relationship Id="rId826" Type="http://schemas.openxmlformats.org/officeDocument/2006/relationships/hyperlink" Target="http://pbs.twimg.com/profile_images/545301721635766273/AtB6HTou_normal.jpeg" TargetMode="External"/><Relationship Id="rId1011" Type="http://schemas.openxmlformats.org/officeDocument/2006/relationships/hyperlink" Target="http://pbs.twimg.com/profile_images/885248686342766592/RZlf7LCq_normal.jpg" TargetMode="External"/><Relationship Id="rId1109" Type="http://schemas.openxmlformats.org/officeDocument/2006/relationships/hyperlink" Target="http://pbs.twimg.com/profile_images/525393742510186496/BJX75tCq_normal.jpeg" TargetMode="External"/><Relationship Id="rId1456" Type="http://schemas.openxmlformats.org/officeDocument/2006/relationships/hyperlink" Target="http://pbs.twimg.com/profile_images/1174680385726365696/MglxkVB2_normal.jpg" TargetMode="External"/><Relationship Id="rId1663" Type="http://schemas.openxmlformats.org/officeDocument/2006/relationships/hyperlink" Target="http://pbs.twimg.com/profile_images/963144399126491137/iaK1Az_2_normal.jpg" TargetMode="External"/><Relationship Id="rId1870" Type="http://schemas.openxmlformats.org/officeDocument/2006/relationships/hyperlink" Target="http://pbs.twimg.com/profile_images/1099056864929738752/H1Jz51yM_normal.jpg" TargetMode="External"/><Relationship Id="rId1968" Type="http://schemas.openxmlformats.org/officeDocument/2006/relationships/hyperlink" Target="http://pbs.twimg.com/profile_images/1136996889688236039/S7kbs0P__normal.jpg" TargetMode="External"/><Relationship Id="rId2507" Type="http://schemas.openxmlformats.org/officeDocument/2006/relationships/hyperlink" Target="https://twitter.com/dramaparam" TargetMode="External"/><Relationship Id="rId2714" Type="http://schemas.openxmlformats.org/officeDocument/2006/relationships/hyperlink" Target="https://twitter.com/yaktrading" TargetMode="External"/><Relationship Id="rId2921" Type="http://schemas.openxmlformats.org/officeDocument/2006/relationships/hyperlink" Target="https://twitter.com/adiyaman15or" TargetMode="External"/><Relationship Id="rId1316" Type="http://schemas.openxmlformats.org/officeDocument/2006/relationships/hyperlink" Target="http://abs.twimg.com/sticky/default_profile_images/default_profile_normal.png" TargetMode="External"/><Relationship Id="rId1523" Type="http://schemas.openxmlformats.org/officeDocument/2006/relationships/hyperlink" Target="http://pbs.twimg.com/profile_images/1138401457290522625/njDr1cYC_normal.png" TargetMode="External"/><Relationship Id="rId1730" Type="http://schemas.openxmlformats.org/officeDocument/2006/relationships/hyperlink" Target="http://pbs.twimg.com/profile_images/1157255676135129088/bF_aR5PQ_normal.jpg" TargetMode="External"/><Relationship Id="rId3183" Type="http://schemas.openxmlformats.org/officeDocument/2006/relationships/hyperlink" Target="https://twitter.com/antiiseptik" TargetMode="External"/><Relationship Id="rId3390" Type="http://schemas.openxmlformats.org/officeDocument/2006/relationships/hyperlink" Target="https://twitter.com/dekorasyonx" TargetMode="External"/><Relationship Id="rId22" Type="http://schemas.openxmlformats.org/officeDocument/2006/relationships/hyperlink" Target="https://t.co/pHBBs98cYO" TargetMode="External"/><Relationship Id="rId1828" Type="http://schemas.openxmlformats.org/officeDocument/2006/relationships/hyperlink" Target="http://pbs.twimg.com/profile_images/782635379253993476/D4gxTDfE_normal.jpg" TargetMode="External"/><Relationship Id="rId3043" Type="http://schemas.openxmlformats.org/officeDocument/2006/relationships/hyperlink" Target="https://twitter.com/melekonuronur" TargetMode="External"/><Relationship Id="rId3250" Type="http://schemas.openxmlformats.org/officeDocument/2006/relationships/hyperlink" Target="https://twitter.com/ozler_gulcan" TargetMode="External"/><Relationship Id="rId3488" Type="http://schemas.openxmlformats.org/officeDocument/2006/relationships/hyperlink" Target="https://twitter.com/savasunludogan" TargetMode="External"/><Relationship Id="rId3695" Type="http://schemas.openxmlformats.org/officeDocument/2006/relationships/hyperlink" Target="https://twitter.com/suleymansoylu" TargetMode="External"/><Relationship Id="rId171" Type="http://schemas.openxmlformats.org/officeDocument/2006/relationships/hyperlink" Target="https://t.co/dwV1snzFUw" TargetMode="External"/><Relationship Id="rId2297" Type="http://schemas.openxmlformats.org/officeDocument/2006/relationships/hyperlink" Target="https://twitter.com/grn1604" TargetMode="External"/><Relationship Id="rId3348" Type="http://schemas.openxmlformats.org/officeDocument/2006/relationships/hyperlink" Target="https://twitter.com/nslhnnats" TargetMode="External"/><Relationship Id="rId3555" Type="http://schemas.openxmlformats.org/officeDocument/2006/relationships/hyperlink" Target="https://twitter.com/arikamil" TargetMode="External"/><Relationship Id="rId269" Type="http://schemas.openxmlformats.org/officeDocument/2006/relationships/hyperlink" Target="https://t.co/V0OxiQaxKU" TargetMode="External"/><Relationship Id="rId476" Type="http://schemas.openxmlformats.org/officeDocument/2006/relationships/hyperlink" Target="http://pbs.twimg.com/profile_images/1142539070398259203/oSAKVQu2_normal.jpg" TargetMode="External"/><Relationship Id="rId683" Type="http://schemas.openxmlformats.org/officeDocument/2006/relationships/hyperlink" Target="http://pbs.twimg.com/profile_images/978012499256672261/g0JbWFht_normal.jpg" TargetMode="External"/><Relationship Id="rId890" Type="http://schemas.openxmlformats.org/officeDocument/2006/relationships/hyperlink" Target="http://pbs.twimg.com/profile_images/1176915798830530560/VTGcjops_normal.jpg" TargetMode="External"/><Relationship Id="rId2157" Type="http://schemas.openxmlformats.org/officeDocument/2006/relationships/hyperlink" Target="https://twitter.com/yavuz51007359" TargetMode="External"/><Relationship Id="rId2364" Type="http://schemas.openxmlformats.org/officeDocument/2006/relationships/hyperlink" Target="https://twitter.com/turktelekom" TargetMode="External"/><Relationship Id="rId2571" Type="http://schemas.openxmlformats.org/officeDocument/2006/relationships/hyperlink" Target="https://twitter.com/wberk09" TargetMode="External"/><Relationship Id="rId3110" Type="http://schemas.openxmlformats.org/officeDocument/2006/relationships/hyperlink" Target="https://twitter.com/sistemsakz" TargetMode="External"/><Relationship Id="rId3208" Type="http://schemas.openxmlformats.org/officeDocument/2006/relationships/hyperlink" Target="https://twitter.com/gayetmutevazi" TargetMode="External"/><Relationship Id="rId3415" Type="http://schemas.openxmlformats.org/officeDocument/2006/relationships/hyperlink" Target="https://twitter.com/sufleecik" TargetMode="External"/><Relationship Id="rId129" Type="http://schemas.openxmlformats.org/officeDocument/2006/relationships/hyperlink" Target="http://t.co/ocf5eu5GZo" TargetMode="External"/><Relationship Id="rId336" Type="http://schemas.openxmlformats.org/officeDocument/2006/relationships/hyperlink" Target="http://t.co/xvKMBQIZ2Z" TargetMode="External"/><Relationship Id="rId543" Type="http://schemas.openxmlformats.org/officeDocument/2006/relationships/hyperlink" Target="http://pbs.twimg.com/profile_images/1171912825624834054/qSKZgK_Z_normal.jpg" TargetMode="External"/><Relationship Id="rId988" Type="http://schemas.openxmlformats.org/officeDocument/2006/relationships/hyperlink" Target="http://pbs.twimg.com/profile_images/732175787953115136/FnIPeIKi_normal.jpg" TargetMode="External"/><Relationship Id="rId1173" Type="http://schemas.openxmlformats.org/officeDocument/2006/relationships/hyperlink" Target="http://pbs.twimg.com/profile_images/1110497236880900096/nvJaPgc5_normal.png" TargetMode="External"/><Relationship Id="rId1380" Type="http://schemas.openxmlformats.org/officeDocument/2006/relationships/hyperlink" Target="http://pbs.twimg.com/profile_images/1167331404306427904/FSTZItUU_normal.jpg" TargetMode="External"/><Relationship Id="rId2017" Type="http://schemas.openxmlformats.org/officeDocument/2006/relationships/hyperlink" Target="http://pbs.twimg.com/profile_images/1114221909187624962/6O_CXwZF_normal.jpg" TargetMode="External"/><Relationship Id="rId2224" Type="http://schemas.openxmlformats.org/officeDocument/2006/relationships/hyperlink" Target="https://twitter.com/__mihman__" TargetMode="External"/><Relationship Id="rId2669" Type="http://schemas.openxmlformats.org/officeDocument/2006/relationships/hyperlink" Target="https://twitter.com/tilfiningargeta" TargetMode="External"/><Relationship Id="rId2876" Type="http://schemas.openxmlformats.org/officeDocument/2006/relationships/hyperlink" Target="https://twitter.com/egitmenbey" TargetMode="External"/><Relationship Id="rId3622" Type="http://schemas.openxmlformats.org/officeDocument/2006/relationships/hyperlink" Target="https://twitter.com/sosyetehaci2" TargetMode="External"/><Relationship Id="rId403" Type="http://schemas.openxmlformats.org/officeDocument/2006/relationships/hyperlink" Target="http://pbs.twimg.com/profile_images/1134538165723832320/Ps3YyNiP_normal.png" TargetMode="External"/><Relationship Id="rId750" Type="http://schemas.openxmlformats.org/officeDocument/2006/relationships/hyperlink" Target="http://pbs.twimg.com/profile_images/1175314629330911232/qN7eNcId_normal.jpg" TargetMode="External"/><Relationship Id="rId848" Type="http://schemas.openxmlformats.org/officeDocument/2006/relationships/hyperlink" Target="http://pbs.twimg.com/profile_images/3074191358/f5005e15e91775c3f9ececad365244e9_normal.jpeg" TargetMode="External"/><Relationship Id="rId1033" Type="http://schemas.openxmlformats.org/officeDocument/2006/relationships/hyperlink" Target="http://pbs.twimg.com/profile_images/1178421037375115270/kA7QMi21_normal.jpg" TargetMode="External"/><Relationship Id="rId1478" Type="http://schemas.openxmlformats.org/officeDocument/2006/relationships/hyperlink" Target="http://pbs.twimg.com/profile_images/1173033253193863169/uYZOUsBH_normal.jpg" TargetMode="External"/><Relationship Id="rId1685" Type="http://schemas.openxmlformats.org/officeDocument/2006/relationships/hyperlink" Target="http://pbs.twimg.com/profile_images/848618719244890112/Qd1ZaBEc_normal.jpg" TargetMode="External"/><Relationship Id="rId1892" Type="http://schemas.openxmlformats.org/officeDocument/2006/relationships/hyperlink" Target="http://pbs.twimg.com/profile_images/1594521017/-what-you-love-and-do-it-often-if-you-dont-like-something-change-it-if-you-dont-like-your-job-quit-if-you-dont-have-enough-time-stop-watching-tv-_107853521_normal.jpg" TargetMode="External"/><Relationship Id="rId2431" Type="http://schemas.openxmlformats.org/officeDocument/2006/relationships/hyperlink" Target="https://twitter.com/dirrenincce" TargetMode="External"/><Relationship Id="rId2529" Type="http://schemas.openxmlformats.org/officeDocument/2006/relationships/hyperlink" Target="https://twitter.com/avukatbahatttin" TargetMode="External"/><Relationship Id="rId2736" Type="http://schemas.openxmlformats.org/officeDocument/2006/relationships/hyperlink" Target="https://twitter.com/newbahar00" TargetMode="External"/><Relationship Id="rId610" Type="http://schemas.openxmlformats.org/officeDocument/2006/relationships/hyperlink" Target="http://pbs.twimg.com/profile_images/1159913156443017216/7Iml5w7d_normal.jpg" TargetMode="External"/><Relationship Id="rId708" Type="http://schemas.openxmlformats.org/officeDocument/2006/relationships/hyperlink" Target="http://pbs.twimg.com/profile_images/1127676825688260609/BTGbVnWp_normal.jpg" TargetMode="External"/><Relationship Id="rId915" Type="http://schemas.openxmlformats.org/officeDocument/2006/relationships/hyperlink" Target="http://pbs.twimg.com/profile_images/1167127745165451264/gCDG9X8A_normal.jpg" TargetMode="External"/><Relationship Id="rId1240" Type="http://schemas.openxmlformats.org/officeDocument/2006/relationships/hyperlink" Target="http://pbs.twimg.com/profile_images/634097526623371268/vZ39agYF_normal.jpg" TargetMode="External"/><Relationship Id="rId1338" Type="http://schemas.openxmlformats.org/officeDocument/2006/relationships/hyperlink" Target="http://pbs.twimg.com/profile_images/1169694497313382400/QtkCPXyN_normal.jpg" TargetMode="External"/><Relationship Id="rId1545" Type="http://schemas.openxmlformats.org/officeDocument/2006/relationships/hyperlink" Target="http://pbs.twimg.com/profile_images/1151070282922283008/P8_YRiFd_normal.jpg" TargetMode="External"/><Relationship Id="rId2943" Type="http://schemas.openxmlformats.org/officeDocument/2006/relationships/hyperlink" Target="https://twitter.com/vatanse14797324" TargetMode="External"/><Relationship Id="rId1100" Type="http://schemas.openxmlformats.org/officeDocument/2006/relationships/hyperlink" Target="http://pbs.twimg.com/profile_images/1151410974240444416/yVvaD7hU_normal.jpg" TargetMode="External"/><Relationship Id="rId1405" Type="http://schemas.openxmlformats.org/officeDocument/2006/relationships/hyperlink" Target="http://pbs.twimg.com/profile_images/1151709759743102976/n2OvDA9k_normal.jpg" TargetMode="External"/><Relationship Id="rId1752" Type="http://schemas.openxmlformats.org/officeDocument/2006/relationships/hyperlink" Target="http://pbs.twimg.com/profile_images/444209814856404992/W8Pm7khs_normal.jpeg" TargetMode="External"/><Relationship Id="rId2803" Type="http://schemas.openxmlformats.org/officeDocument/2006/relationships/hyperlink" Target="https://twitter.com/karlarerisin" TargetMode="External"/><Relationship Id="rId44" Type="http://schemas.openxmlformats.org/officeDocument/2006/relationships/hyperlink" Target="https://t.co/5nomtMELS0" TargetMode="External"/><Relationship Id="rId1612" Type="http://schemas.openxmlformats.org/officeDocument/2006/relationships/hyperlink" Target="http://pbs.twimg.com/profile_images/1170421362583900160/XDSJLjUA_normal.jpg" TargetMode="External"/><Relationship Id="rId1917" Type="http://schemas.openxmlformats.org/officeDocument/2006/relationships/hyperlink" Target="http://pbs.twimg.com/profile_images/953399677751308293/1ezHJkgl_normal.jpg" TargetMode="External"/><Relationship Id="rId3065" Type="http://schemas.openxmlformats.org/officeDocument/2006/relationships/hyperlink" Target="https://twitter.com/5_alfat" TargetMode="External"/><Relationship Id="rId3272" Type="http://schemas.openxmlformats.org/officeDocument/2006/relationships/hyperlink" Target="https://twitter.com/ertugrulfilizay" TargetMode="External"/><Relationship Id="rId193" Type="http://schemas.openxmlformats.org/officeDocument/2006/relationships/hyperlink" Target="https://t.co/ERo4WYL56h" TargetMode="External"/><Relationship Id="rId498" Type="http://schemas.openxmlformats.org/officeDocument/2006/relationships/hyperlink" Target="http://pbs.twimg.com/profile_images/1102199827876724736/LPT7vrDk_normal.jpg" TargetMode="External"/><Relationship Id="rId2081" Type="http://schemas.openxmlformats.org/officeDocument/2006/relationships/hyperlink" Target="https://twitter.com/retweetfadil" TargetMode="External"/><Relationship Id="rId2179" Type="http://schemas.openxmlformats.org/officeDocument/2006/relationships/hyperlink" Target="https://twitter.com/forcething" TargetMode="External"/><Relationship Id="rId3132" Type="http://schemas.openxmlformats.org/officeDocument/2006/relationships/hyperlink" Target="https://twitter.com/suheyla91737059" TargetMode="External"/><Relationship Id="rId3577" Type="http://schemas.openxmlformats.org/officeDocument/2006/relationships/hyperlink" Target="https://twitter.com/kucu" TargetMode="External"/><Relationship Id="rId260" Type="http://schemas.openxmlformats.org/officeDocument/2006/relationships/hyperlink" Target="https://t.co/JGXYJvnj3r" TargetMode="External"/><Relationship Id="rId2386" Type="http://schemas.openxmlformats.org/officeDocument/2006/relationships/hyperlink" Target="https://twitter.com/bakir54" TargetMode="External"/><Relationship Id="rId2593" Type="http://schemas.openxmlformats.org/officeDocument/2006/relationships/hyperlink" Target="https://twitter.com/&#305;silay_demir" TargetMode="External"/><Relationship Id="rId3437" Type="http://schemas.openxmlformats.org/officeDocument/2006/relationships/hyperlink" Target="https://twitter.com/huseyinuctepe" TargetMode="External"/><Relationship Id="rId3644" Type="http://schemas.openxmlformats.org/officeDocument/2006/relationships/hyperlink" Target="https://twitter.com/afife_akgl" TargetMode="External"/><Relationship Id="rId120" Type="http://schemas.openxmlformats.org/officeDocument/2006/relationships/hyperlink" Target="https://t.co/WfT0Z0c2Ax" TargetMode="External"/><Relationship Id="rId358" Type="http://schemas.openxmlformats.org/officeDocument/2006/relationships/hyperlink" Target="http://pbs.twimg.com/profile_images/1148652733471371264/ed_wzOJO_normal.png" TargetMode="External"/><Relationship Id="rId565" Type="http://schemas.openxmlformats.org/officeDocument/2006/relationships/hyperlink" Target="http://pbs.twimg.com/profile_images/973155188616912896/YYHUSQBH_normal.jpg" TargetMode="External"/><Relationship Id="rId772" Type="http://schemas.openxmlformats.org/officeDocument/2006/relationships/hyperlink" Target="http://pbs.twimg.com/profile_images/974795922650562560/kriRKv5L_normal.jpg" TargetMode="External"/><Relationship Id="rId1195" Type="http://schemas.openxmlformats.org/officeDocument/2006/relationships/hyperlink" Target="http://pbs.twimg.com/profile_images/486789671595159553/giCXht8-_normal.jpeg" TargetMode="External"/><Relationship Id="rId2039" Type="http://schemas.openxmlformats.org/officeDocument/2006/relationships/hyperlink" Target="http://pbs.twimg.com/profile_images/1164539388665221120/8cO7bcs2_normal.jpg" TargetMode="External"/><Relationship Id="rId2246" Type="http://schemas.openxmlformats.org/officeDocument/2006/relationships/hyperlink" Target="https://twitter.com/yusufdede38" TargetMode="External"/><Relationship Id="rId2453" Type="http://schemas.openxmlformats.org/officeDocument/2006/relationships/hyperlink" Target="https://twitter.com/semihevliyaolu" TargetMode="External"/><Relationship Id="rId2660" Type="http://schemas.openxmlformats.org/officeDocument/2006/relationships/hyperlink" Target="https://twitter.com/ataolarslan" TargetMode="External"/><Relationship Id="rId2898" Type="http://schemas.openxmlformats.org/officeDocument/2006/relationships/hyperlink" Target="https://twitter.com/ozguryilmaz25" TargetMode="External"/><Relationship Id="rId3504" Type="http://schemas.openxmlformats.org/officeDocument/2006/relationships/hyperlink" Target="https://twitter.com/basgan" TargetMode="External"/><Relationship Id="rId3711" Type="http://schemas.openxmlformats.org/officeDocument/2006/relationships/hyperlink" Target="https://twitter.com/mehmetgogus" TargetMode="External"/><Relationship Id="rId218" Type="http://schemas.openxmlformats.org/officeDocument/2006/relationships/hyperlink" Target="https://t.co/TSpkGP2CyS" TargetMode="External"/><Relationship Id="rId425" Type="http://schemas.openxmlformats.org/officeDocument/2006/relationships/hyperlink" Target="http://pbs.twimg.com/profile_images/845743695815172096/xtxlq11H_normal.jpg" TargetMode="External"/><Relationship Id="rId632" Type="http://schemas.openxmlformats.org/officeDocument/2006/relationships/hyperlink" Target="http://pbs.twimg.com/profile_images/1424696394/S6300460_normal.JPG" TargetMode="External"/><Relationship Id="rId1055" Type="http://schemas.openxmlformats.org/officeDocument/2006/relationships/hyperlink" Target="http://pbs.twimg.com/profile_images/1017889099238334469/Td4pvFN5_normal.jpg" TargetMode="External"/><Relationship Id="rId1262" Type="http://schemas.openxmlformats.org/officeDocument/2006/relationships/hyperlink" Target="http://pbs.twimg.com/profile_images/878142629363539968/_NSLvG0i_normal.jpg" TargetMode="External"/><Relationship Id="rId2106" Type="http://schemas.openxmlformats.org/officeDocument/2006/relationships/hyperlink" Target="https://twitter.com/aydinemincan" TargetMode="External"/><Relationship Id="rId2313" Type="http://schemas.openxmlformats.org/officeDocument/2006/relationships/hyperlink" Target="https://twitter.com/is____o" TargetMode="External"/><Relationship Id="rId2520" Type="http://schemas.openxmlformats.org/officeDocument/2006/relationships/hyperlink" Target="https://twitter.com/mgorkemyildiz" TargetMode="External"/><Relationship Id="rId2758" Type="http://schemas.openxmlformats.org/officeDocument/2006/relationships/hyperlink" Target="https://twitter.com/imekoluppatlam1" TargetMode="External"/><Relationship Id="rId2965" Type="http://schemas.openxmlformats.org/officeDocument/2006/relationships/hyperlink" Target="https://twitter.com/tasalugur" TargetMode="External"/><Relationship Id="rId937" Type="http://schemas.openxmlformats.org/officeDocument/2006/relationships/hyperlink" Target="http://abs.twimg.com/sticky/default_profile_images/default_profile_normal.png" TargetMode="External"/><Relationship Id="rId1122" Type="http://schemas.openxmlformats.org/officeDocument/2006/relationships/hyperlink" Target="http://pbs.twimg.com/profile_images/1148300079650000897/kOXo43xB_normal.jpg" TargetMode="External"/><Relationship Id="rId1567" Type="http://schemas.openxmlformats.org/officeDocument/2006/relationships/hyperlink" Target="http://pbs.twimg.com/profile_images/1021666941973479424/PyV1I-U8_normal.jpg" TargetMode="External"/><Relationship Id="rId1774" Type="http://schemas.openxmlformats.org/officeDocument/2006/relationships/hyperlink" Target="http://pbs.twimg.com/profile_images/1150594264772034560/ddUORoSU_normal.jpg" TargetMode="External"/><Relationship Id="rId1981" Type="http://schemas.openxmlformats.org/officeDocument/2006/relationships/hyperlink" Target="http://pbs.twimg.com/profile_images/1178357480927219713/B_1n9PsF_normal.jpg" TargetMode="External"/><Relationship Id="rId2618" Type="http://schemas.openxmlformats.org/officeDocument/2006/relationships/hyperlink" Target="https://twitter.com/arslantokincan" TargetMode="External"/><Relationship Id="rId2825" Type="http://schemas.openxmlformats.org/officeDocument/2006/relationships/hyperlink" Target="https://twitter.com/sssbbl777" TargetMode="External"/><Relationship Id="rId66" Type="http://schemas.openxmlformats.org/officeDocument/2006/relationships/hyperlink" Target="https://t.co/gLPB5ktdIm" TargetMode="External"/><Relationship Id="rId1427" Type="http://schemas.openxmlformats.org/officeDocument/2006/relationships/hyperlink" Target="http://pbs.twimg.com/profile_images/1157990072064589825/QdkMZLaR_normal.jpg" TargetMode="External"/><Relationship Id="rId1634" Type="http://schemas.openxmlformats.org/officeDocument/2006/relationships/hyperlink" Target="http://abs.twimg.com/sticky/default_profile_images/default_profile_normal.png" TargetMode="External"/><Relationship Id="rId1841" Type="http://schemas.openxmlformats.org/officeDocument/2006/relationships/hyperlink" Target="http://pbs.twimg.com/profile_images/1178439917464109057/IVUaiqLw_normal.jpg" TargetMode="External"/><Relationship Id="rId3087" Type="http://schemas.openxmlformats.org/officeDocument/2006/relationships/hyperlink" Target="https://twitter.com/osmankaya07" TargetMode="External"/><Relationship Id="rId3294" Type="http://schemas.openxmlformats.org/officeDocument/2006/relationships/hyperlink" Target="https://twitter.com/mehmetcelik150" TargetMode="External"/><Relationship Id="rId1939" Type="http://schemas.openxmlformats.org/officeDocument/2006/relationships/hyperlink" Target="http://pbs.twimg.com/profile_images/1169686736500404226/M0viFv6l_normal.jpg" TargetMode="External"/><Relationship Id="rId3599" Type="http://schemas.openxmlformats.org/officeDocument/2006/relationships/hyperlink" Target="https://twitter.com/cannuryetiskin" TargetMode="External"/><Relationship Id="rId1701" Type="http://schemas.openxmlformats.org/officeDocument/2006/relationships/hyperlink" Target="http://pbs.twimg.com/profile_images/741809971944382465/UhWw2-Pp_normal.jpg" TargetMode="External"/><Relationship Id="rId3154" Type="http://schemas.openxmlformats.org/officeDocument/2006/relationships/hyperlink" Target="https://twitter.com/kemalistpars" TargetMode="External"/><Relationship Id="rId3361" Type="http://schemas.openxmlformats.org/officeDocument/2006/relationships/hyperlink" Target="https://twitter.com/mayaayse1" TargetMode="External"/><Relationship Id="rId3459" Type="http://schemas.openxmlformats.org/officeDocument/2006/relationships/hyperlink" Target="https://twitter.com/aynurozturks" TargetMode="External"/><Relationship Id="rId3666" Type="http://schemas.openxmlformats.org/officeDocument/2006/relationships/hyperlink" Target="https://twitter.com/ozkirali" TargetMode="External"/><Relationship Id="rId282" Type="http://schemas.openxmlformats.org/officeDocument/2006/relationships/hyperlink" Target="https://t.co/mqwvId5Nr6" TargetMode="External"/><Relationship Id="rId587" Type="http://schemas.openxmlformats.org/officeDocument/2006/relationships/hyperlink" Target="http://pbs.twimg.com/profile_images/867840416288313344/7986HwWh_normal.jpg" TargetMode="External"/><Relationship Id="rId2170" Type="http://schemas.openxmlformats.org/officeDocument/2006/relationships/hyperlink" Target="https://twitter.com/5kapseli3" TargetMode="External"/><Relationship Id="rId2268" Type="http://schemas.openxmlformats.org/officeDocument/2006/relationships/hyperlink" Target="https://twitter.com/waldorfmuppet1" TargetMode="External"/><Relationship Id="rId3014" Type="http://schemas.openxmlformats.org/officeDocument/2006/relationships/hyperlink" Target="https://twitter.com/rayansamman7" TargetMode="External"/><Relationship Id="rId3221" Type="http://schemas.openxmlformats.org/officeDocument/2006/relationships/hyperlink" Target="https://twitter.com/evladl_osmanll" TargetMode="External"/><Relationship Id="rId3319" Type="http://schemas.openxmlformats.org/officeDocument/2006/relationships/hyperlink" Target="https://twitter.com/nadjafiliz" TargetMode="External"/><Relationship Id="rId8" Type="http://schemas.openxmlformats.org/officeDocument/2006/relationships/hyperlink" Target="https://t.co/vuqfWPbtXH" TargetMode="External"/><Relationship Id="rId142" Type="http://schemas.openxmlformats.org/officeDocument/2006/relationships/hyperlink" Target="https://t.co/pU925qHJck" TargetMode="External"/><Relationship Id="rId447" Type="http://schemas.openxmlformats.org/officeDocument/2006/relationships/hyperlink" Target="http://pbs.twimg.com/profile_images/1122480244479397888/mrJdb_1X_normal.jpg" TargetMode="External"/><Relationship Id="rId794" Type="http://schemas.openxmlformats.org/officeDocument/2006/relationships/hyperlink" Target="http://pbs.twimg.com/profile_images/896253419387801600/SgPlKOXd_normal.jpg" TargetMode="External"/><Relationship Id="rId1077" Type="http://schemas.openxmlformats.org/officeDocument/2006/relationships/hyperlink" Target="http://pbs.twimg.com/profile_images/3737604326/648bc31f33b6c75d682fa88cf209e566_normal.jpeg" TargetMode="External"/><Relationship Id="rId2030" Type="http://schemas.openxmlformats.org/officeDocument/2006/relationships/hyperlink" Target="http://abs.twimg.com/sticky/default_profile_images/default_profile_normal.png" TargetMode="External"/><Relationship Id="rId2128" Type="http://schemas.openxmlformats.org/officeDocument/2006/relationships/hyperlink" Target="https://twitter.com/celofe23" TargetMode="External"/><Relationship Id="rId2475" Type="http://schemas.openxmlformats.org/officeDocument/2006/relationships/hyperlink" Target="https://twitter.com/aydnmermerci" TargetMode="External"/><Relationship Id="rId2682" Type="http://schemas.openxmlformats.org/officeDocument/2006/relationships/hyperlink" Target="https://twitter.com/buyuk_gokhan" TargetMode="External"/><Relationship Id="rId2987" Type="http://schemas.openxmlformats.org/officeDocument/2006/relationships/hyperlink" Target="https://twitter.com/gulpar52" TargetMode="External"/><Relationship Id="rId3526" Type="http://schemas.openxmlformats.org/officeDocument/2006/relationships/hyperlink" Target="https://twitter.com/reis_rte6" TargetMode="External"/><Relationship Id="rId654" Type="http://schemas.openxmlformats.org/officeDocument/2006/relationships/hyperlink" Target="http://pbs.twimg.com/profile_images/1171013424576389121/0Fsgh8sb_normal.jpg" TargetMode="External"/><Relationship Id="rId861" Type="http://schemas.openxmlformats.org/officeDocument/2006/relationships/hyperlink" Target="http://pbs.twimg.com/profile_images/921679675520319488/ezGIVXoq_normal.jpg" TargetMode="External"/><Relationship Id="rId959" Type="http://schemas.openxmlformats.org/officeDocument/2006/relationships/hyperlink" Target="http://pbs.twimg.com/profile_images/1158473794366976005/xL1oLJ9-_normal.jpg" TargetMode="External"/><Relationship Id="rId1284" Type="http://schemas.openxmlformats.org/officeDocument/2006/relationships/hyperlink" Target="http://pbs.twimg.com/profile_images/492262115588059136/TJxe2CSB_normal.jpeg" TargetMode="External"/><Relationship Id="rId1491" Type="http://schemas.openxmlformats.org/officeDocument/2006/relationships/hyperlink" Target="http://pbs.twimg.com/profile_images/887581779443556352/CaJo10Mw_normal.jpg" TargetMode="External"/><Relationship Id="rId1589" Type="http://schemas.openxmlformats.org/officeDocument/2006/relationships/hyperlink" Target="http://pbs.twimg.com/profile_images/1120022891360399360/NpcXpY7H_normal.jpg" TargetMode="External"/><Relationship Id="rId2335" Type="http://schemas.openxmlformats.org/officeDocument/2006/relationships/hyperlink" Target="https://twitter.com/duvesimali" TargetMode="External"/><Relationship Id="rId2542" Type="http://schemas.openxmlformats.org/officeDocument/2006/relationships/hyperlink" Target="https://twitter.com/bedo_bedi" TargetMode="External"/><Relationship Id="rId307" Type="http://schemas.openxmlformats.org/officeDocument/2006/relationships/hyperlink" Target="https://t.co/vZwnyzbphX" TargetMode="External"/><Relationship Id="rId514" Type="http://schemas.openxmlformats.org/officeDocument/2006/relationships/hyperlink" Target="http://pbs.twimg.com/profile_images/1044595917876285440/A1yLxP6U_normal.jpg" TargetMode="External"/><Relationship Id="rId721" Type="http://schemas.openxmlformats.org/officeDocument/2006/relationships/hyperlink" Target="http://pbs.twimg.com/profile_images/378800000186390935/d99274d7194888eba19c40014b1e0eaf_normal.jpeg" TargetMode="External"/><Relationship Id="rId1144" Type="http://schemas.openxmlformats.org/officeDocument/2006/relationships/hyperlink" Target="http://pbs.twimg.com/profile_images/1168428188063735808/hYY8bloe_normal.jpg" TargetMode="External"/><Relationship Id="rId1351" Type="http://schemas.openxmlformats.org/officeDocument/2006/relationships/hyperlink" Target="http://pbs.twimg.com/profile_images/1135894786894966785/nJOwQz7k_normal.jpg" TargetMode="External"/><Relationship Id="rId1449" Type="http://schemas.openxmlformats.org/officeDocument/2006/relationships/hyperlink" Target="http://pbs.twimg.com/profile_images/930810725878165504/EPUJXhly_normal.jpg" TargetMode="External"/><Relationship Id="rId1796" Type="http://schemas.openxmlformats.org/officeDocument/2006/relationships/hyperlink" Target="http://pbs.twimg.com/profile_images/854986709968334850/omdRE1be_normal.jpg" TargetMode="External"/><Relationship Id="rId2402" Type="http://schemas.openxmlformats.org/officeDocument/2006/relationships/hyperlink" Target="https://twitter.com/ayekocaolu7" TargetMode="External"/><Relationship Id="rId2847" Type="http://schemas.openxmlformats.org/officeDocument/2006/relationships/hyperlink" Target="https://twitter.com/mustazafgenclik" TargetMode="External"/><Relationship Id="rId88" Type="http://schemas.openxmlformats.org/officeDocument/2006/relationships/hyperlink" Target="https://t.co/S6VKJveJFD" TargetMode="External"/><Relationship Id="rId819" Type="http://schemas.openxmlformats.org/officeDocument/2006/relationships/hyperlink" Target="http://pbs.twimg.com/profile_images/1173846671853330432/JZwbYprf_normal.jpg" TargetMode="External"/><Relationship Id="rId1004" Type="http://schemas.openxmlformats.org/officeDocument/2006/relationships/hyperlink" Target="http://pbs.twimg.com/profile_images/1136896088533872641/ILpyovNs_normal.jpg" TargetMode="External"/><Relationship Id="rId1211" Type="http://schemas.openxmlformats.org/officeDocument/2006/relationships/hyperlink" Target="http://pbs.twimg.com/profile_images/1055185226530480128/Nv5s3Bb0_normal.jpg" TargetMode="External"/><Relationship Id="rId1656" Type="http://schemas.openxmlformats.org/officeDocument/2006/relationships/hyperlink" Target="http://pbs.twimg.com/profile_images/929776917640867840/BwK8ZJZa_normal.jpg" TargetMode="External"/><Relationship Id="rId1863" Type="http://schemas.openxmlformats.org/officeDocument/2006/relationships/hyperlink" Target="http://pbs.twimg.com/profile_images/445516968750116864/fWM6EZ5d_normal.jpeg" TargetMode="External"/><Relationship Id="rId2707" Type="http://schemas.openxmlformats.org/officeDocument/2006/relationships/hyperlink" Target="https://twitter.com/haticek33745715" TargetMode="External"/><Relationship Id="rId2914" Type="http://schemas.openxmlformats.org/officeDocument/2006/relationships/hyperlink" Target="https://twitter.com/mazzanti_mario" TargetMode="External"/><Relationship Id="rId1309" Type="http://schemas.openxmlformats.org/officeDocument/2006/relationships/hyperlink" Target="http://pbs.twimg.com/profile_images/1060249053307568130/7Iso_o5Q_normal.jpg" TargetMode="External"/><Relationship Id="rId1516" Type="http://schemas.openxmlformats.org/officeDocument/2006/relationships/hyperlink" Target="http://pbs.twimg.com/profile_images/611929962535350272/W4CHYp68_normal.jpg" TargetMode="External"/><Relationship Id="rId1723" Type="http://schemas.openxmlformats.org/officeDocument/2006/relationships/hyperlink" Target="http://pbs.twimg.com/profile_images/1162435957016186880/VxvtUZX5_normal.jpg" TargetMode="External"/><Relationship Id="rId1930" Type="http://schemas.openxmlformats.org/officeDocument/2006/relationships/hyperlink" Target="http://pbs.twimg.com/profile_images/894161336447455232/qlisPZAB_normal.jpg" TargetMode="External"/><Relationship Id="rId3176" Type="http://schemas.openxmlformats.org/officeDocument/2006/relationships/hyperlink" Target="https://twitter.com/a3655499" TargetMode="External"/><Relationship Id="rId3383" Type="http://schemas.openxmlformats.org/officeDocument/2006/relationships/hyperlink" Target="https://twitter.com/dilekdy" TargetMode="External"/><Relationship Id="rId3590" Type="http://schemas.openxmlformats.org/officeDocument/2006/relationships/hyperlink" Target="https://twitter.com/alicanselin10" TargetMode="External"/><Relationship Id="rId15" Type="http://schemas.openxmlformats.org/officeDocument/2006/relationships/hyperlink" Target="https://t.co/V3lDzYlGm5" TargetMode="External"/><Relationship Id="rId2192" Type="http://schemas.openxmlformats.org/officeDocument/2006/relationships/hyperlink" Target="https://twitter.com/bianet_org" TargetMode="External"/><Relationship Id="rId3036" Type="http://schemas.openxmlformats.org/officeDocument/2006/relationships/hyperlink" Target="https://twitter.com/eyt_48" TargetMode="External"/><Relationship Id="rId3243" Type="http://schemas.openxmlformats.org/officeDocument/2006/relationships/hyperlink" Target="https://twitter.com/praetorian_61" TargetMode="External"/><Relationship Id="rId3688" Type="http://schemas.openxmlformats.org/officeDocument/2006/relationships/hyperlink" Target="https://twitter.com/incigokcelik" TargetMode="External"/><Relationship Id="rId164" Type="http://schemas.openxmlformats.org/officeDocument/2006/relationships/hyperlink" Target="https://t.co/OWz30A7InN" TargetMode="External"/><Relationship Id="rId371" Type="http://schemas.openxmlformats.org/officeDocument/2006/relationships/hyperlink" Target="http://pbs.twimg.com/profile_images/809830870261567488/G1NoOH2U_normal.jpg" TargetMode="External"/><Relationship Id="rId2052" Type="http://schemas.openxmlformats.org/officeDocument/2006/relationships/hyperlink" Target="https://twitter.com/lulideftt" TargetMode="External"/><Relationship Id="rId2497" Type="http://schemas.openxmlformats.org/officeDocument/2006/relationships/hyperlink" Target="https://twitter.com/bekliyen_omer" TargetMode="External"/><Relationship Id="rId3450" Type="http://schemas.openxmlformats.org/officeDocument/2006/relationships/hyperlink" Target="https://twitter.com/gkmnbs" TargetMode="External"/><Relationship Id="rId3548" Type="http://schemas.openxmlformats.org/officeDocument/2006/relationships/hyperlink" Target="https://twitter.com/snmceylann" TargetMode="External"/><Relationship Id="rId469" Type="http://schemas.openxmlformats.org/officeDocument/2006/relationships/hyperlink" Target="http://pbs.twimg.com/profile_images/1171153526120169472/4FWzxy-Q_normal.jpg" TargetMode="External"/><Relationship Id="rId676" Type="http://schemas.openxmlformats.org/officeDocument/2006/relationships/hyperlink" Target="http://pbs.twimg.com/profile_images/1080377431117176835/VWn8T8Vc_normal.jpg" TargetMode="External"/><Relationship Id="rId883" Type="http://schemas.openxmlformats.org/officeDocument/2006/relationships/hyperlink" Target="http://pbs.twimg.com/profile_images/739433956693663744/ncjI1n9V_normal.jpg" TargetMode="External"/><Relationship Id="rId1099" Type="http://schemas.openxmlformats.org/officeDocument/2006/relationships/hyperlink" Target="http://pbs.twimg.com/profile_images/1163922647/db002_normal.jpg" TargetMode="External"/><Relationship Id="rId2357" Type="http://schemas.openxmlformats.org/officeDocument/2006/relationships/hyperlink" Target="https://twitter.com/habibe87912339" TargetMode="External"/><Relationship Id="rId2564" Type="http://schemas.openxmlformats.org/officeDocument/2006/relationships/hyperlink" Target="https://twitter.com/ulkgun1" TargetMode="External"/><Relationship Id="rId3103" Type="http://schemas.openxmlformats.org/officeDocument/2006/relationships/hyperlink" Target="https://twitter.com/cengizkhk672" TargetMode="External"/><Relationship Id="rId3310" Type="http://schemas.openxmlformats.org/officeDocument/2006/relationships/hyperlink" Target="https://twitter.com/nilguntuncerr" TargetMode="External"/><Relationship Id="rId3408" Type="http://schemas.openxmlformats.org/officeDocument/2006/relationships/hyperlink" Target="https://twitter.com/sevincaydin1995" TargetMode="External"/><Relationship Id="rId3615" Type="http://schemas.openxmlformats.org/officeDocument/2006/relationships/hyperlink" Target="https://twitter.com/fatmacumhurefe" TargetMode="External"/><Relationship Id="rId231" Type="http://schemas.openxmlformats.org/officeDocument/2006/relationships/hyperlink" Target="https://t.co/fxBHvTMEpt" TargetMode="External"/><Relationship Id="rId329" Type="http://schemas.openxmlformats.org/officeDocument/2006/relationships/hyperlink" Target="https://t.co/U81qPCTzlm" TargetMode="External"/><Relationship Id="rId536" Type="http://schemas.openxmlformats.org/officeDocument/2006/relationships/hyperlink" Target="http://pbs.twimg.com/profile_images/1172801753726758914/IMlaqSps_normal.jpg" TargetMode="External"/><Relationship Id="rId1166" Type="http://schemas.openxmlformats.org/officeDocument/2006/relationships/hyperlink" Target="http://pbs.twimg.com/profile_images/1163221456894988289/dIdJ0chf_normal.jpg" TargetMode="External"/><Relationship Id="rId1373" Type="http://schemas.openxmlformats.org/officeDocument/2006/relationships/hyperlink" Target="http://pbs.twimg.com/profile_images/1119723326505717760/A0zL6m-R_normal.jpg" TargetMode="External"/><Relationship Id="rId2217" Type="http://schemas.openxmlformats.org/officeDocument/2006/relationships/hyperlink" Target="https://twitter.com/colakrengin" TargetMode="External"/><Relationship Id="rId2771" Type="http://schemas.openxmlformats.org/officeDocument/2006/relationships/hyperlink" Target="https://twitter.com/ugurdundarsozcu" TargetMode="External"/><Relationship Id="rId2869" Type="http://schemas.openxmlformats.org/officeDocument/2006/relationships/hyperlink" Target="https://twitter.com/zetlorento" TargetMode="External"/><Relationship Id="rId743" Type="http://schemas.openxmlformats.org/officeDocument/2006/relationships/hyperlink" Target="http://pbs.twimg.com/profile_images/1105704711141969921/xWzHmVaS_normal.jpg" TargetMode="External"/><Relationship Id="rId950" Type="http://schemas.openxmlformats.org/officeDocument/2006/relationships/hyperlink" Target="http://pbs.twimg.com/profile_images/997731806660018182/MvgnPvDT_normal.jpg" TargetMode="External"/><Relationship Id="rId1026" Type="http://schemas.openxmlformats.org/officeDocument/2006/relationships/hyperlink" Target="http://pbs.twimg.com/profile_images/762959504841506816/4Ouvt9fd_normal.jpg" TargetMode="External"/><Relationship Id="rId1580" Type="http://schemas.openxmlformats.org/officeDocument/2006/relationships/hyperlink" Target="http://pbs.twimg.com/profile_images/981241652479254530/oModaFSQ_normal.jpg" TargetMode="External"/><Relationship Id="rId1678" Type="http://schemas.openxmlformats.org/officeDocument/2006/relationships/hyperlink" Target="http://pbs.twimg.com/profile_images/915759310399049728/qe9WiQtN_normal.jpg" TargetMode="External"/><Relationship Id="rId1885" Type="http://schemas.openxmlformats.org/officeDocument/2006/relationships/hyperlink" Target="http://pbs.twimg.com/profile_images/633734304342798336/Uja8Tlht_normal.jpg" TargetMode="External"/><Relationship Id="rId2424" Type="http://schemas.openxmlformats.org/officeDocument/2006/relationships/hyperlink" Target="https://twitter.com/saliho24549914" TargetMode="External"/><Relationship Id="rId2631" Type="http://schemas.openxmlformats.org/officeDocument/2006/relationships/hyperlink" Target="https://twitter.com/ilkbahar49" TargetMode="External"/><Relationship Id="rId2729" Type="http://schemas.openxmlformats.org/officeDocument/2006/relationships/hyperlink" Target="https://twitter.com/utkumdeniz" TargetMode="External"/><Relationship Id="rId2936" Type="http://schemas.openxmlformats.org/officeDocument/2006/relationships/hyperlink" Target="https://twitter.com/ersin&#305;nonu" TargetMode="External"/><Relationship Id="rId603" Type="http://schemas.openxmlformats.org/officeDocument/2006/relationships/hyperlink" Target="http://pbs.twimg.com/profile_images/1120741002690617344/Tcc8BTNh_normal.jpg" TargetMode="External"/><Relationship Id="rId810" Type="http://schemas.openxmlformats.org/officeDocument/2006/relationships/hyperlink" Target="http://pbs.twimg.com/profile_images/754775930439172096/N-VJo81U_normal.jpg" TargetMode="External"/><Relationship Id="rId908" Type="http://schemas.openxmlformats.org/officeDocument/2006/relationships/hyperlink" Target="http://abs.twimg.com/sticky/default_profile_images/default_profile_normal.png" TargetMode="External"/><Relationship Id="rId1233" Type="http://schemas.openxmlformats.org/officeDocument/2006/relationships/hyperlink" Target="http://pbs.twimg.com/profile_images/1138959237768450049/p6MjoUdK_normal.jpg" TargetMode="External"/><Relationship Id="rId1440" Type="http://schemas.openxmlformats.org/officeDocument/2006/relationships/hyperlink" Target="http://pbs.twimg.com/profile_images/1177211793288105985/-cwNRDLH_normal.jpg" TargetMode="External"/><Relationship Id="rId1538" Type="http://schemas.openxmlformats.org/officeDocument/2006/relationships/hyperlink" Target="http://pbs.twimg.com/profile_images/1156274596603211781/wBh9TTe6_normal.jpg" TargetMode="External"/><Relationship Id="rId1300" Type="http://schemas.openxmlformats.org/officeDocument/2006/relationships/hyperlink" Target="http://pbs.twimg.com/profile_images/1001559457657184257/XnN4eIB5_normal.jpg" TargetMode="External"/><Relationship Id="rId1745" Type="http://schemas.openxmlformats.org/officeDocument/2006/relationships/hyperlink" Target="http://pbs.twimg.com/profile_images/1125767142366949377/-DEYmorN_normal.png" TargetMode="External"/><Relationship Id="rId1952" Type="http://schemas.openxmlformats.org/officeDocument/2006/relationships/hyperlink" Target="http://pbs.twimg.com/profile_images/1172631947497095168/jUWF_Zci_normal.jpg" TargetMode="External"/><Relationship Id="rId3198" Type="http://schemas.openxmlformats.org/officeDocument/2006/relationships/hyperlink" Target="https://twitter.com/feneravrasya" TargetMode="External"/><Relationship Id="rId37" Type="http://schemas.openxmlformats.org/officeDocument/2006/relationships/hyperlink" Target="https://t.co/sI66gA7zbQ" TargetMode="External"/><Relationship Id="rId1605" Type="http://schemas.openxmlformats.org/officeDocument/2006/relationships/hyperlink" Target="http://pbs.twimg.com/profile_images/1011656283127246848/xmMW8Fjk_normal.jpg" TargetMode="External"/><Relationship Id="rId1812" Type="http://schemas.openxmlformats.org/officeDocument/2006/relationships/hyperlink" Target="http://pbs.twimg.com/profile_images/1160835021671940096/YBcWry1v_normal.jpg" TargetMode="External"/><Relationship Id="rId3058" Type="http://schemas.openxmlformats.org/officeDocument/2006/relationships/hyperlink" Target="https://twitter.com/alafektenade" TargetMode="External"/><Relationship Id="rId3265" Type="http://schemas.openxmlformats.org/officeDocument/2006/relationships/hyperlink" Target="https://twitter.com/seyfilim1" TargetMode="External"/><Relationship Id="rId3472" Type="http://schemas.openxmlformats.org/officeDocument/2006/relationships/hyperlink" Target="https://twitter.com/ylmaznacizyol" TargetMode="External"/><Relationship Id="rId186" Type="http://schemas.openxmlformats.org/officeDocument/2006/relationships/hyperlink" Target="https://t.co/l0318Sc0Kh" TargetMode="External"/><Relationship Id="rId393" Type="http://schemas.openxmlformats.org/officeDocument/2006/relationships/hyperlink" Target="http://pbs.twimg.com/profile_images/1176137859142737920/xCtS2_Fm_normal.jpg" TargetMode="External"/><Relationship Id="rId2074" Type="http://schemas.openxmlformats.org/officeDocument/2006/relationships/hyperlink" Target="https://twitter.com/ccanannnnnn" TargetMode="External"/><Relationship Id="rId2281" Type="http://schemas.openxmlformats.org/officeDocument/2006/relationships/hyperlink" Target="https://twitter.com/patan_28" TargetMode="External"/><Relationship Id="rId3125" Type="http://schemas.openxmlformats.org/officeDocument/2006/relationships/hyperlink" Target="https://twitter.com/dnz_ce" TargetMode="External"/><Relationship Id="rId3332" Type="http://schemas.openxmlformats.org/officeDocument/2006/relationships/hyperlink" Target="https://twitter.com/karabay_gulay" TargetMode="External"/><Relationship Id="rId253" Type="http://schemas.openxmlformats.org/officeDocument/2006/relationships/hyperlink" Target="https://t.co/B0Hg8INaDN" TargetMode="External"/><Relationship Id="rId460" Type="http://schemas.openxmlformats.org/officeDocument/2006/relationships/hyperlink" Target="http://pbs.twimg.com/profile_images/1126374337605402624/N-ujweE__normal.jpg" TargetMode="External"/><Relationship Id="rId698" Type="http://schemas.openxmlformats.org/officeDocument/2006/relationships/hyperlink" Target="http://pbs.twimg.com/profile_images/994126232861233152/dNZJL7mg_normal.jpg" TargetMode="External"/><Relationship Id="rId1090" Type="http://schemas.openxmlformats.org/officeDocument/2006/relationships/hyperlink" Target="http://abs.twimg.com/sticky/default_profile_images/default_profile_normal.png" TargetMode="External"/><Relationship Id="rId2141" Type="http://schemas.openxmlformats.org/officeDocument/2006/relationships/hyperlink" Target="https://twitter.com/bu_dava_hak" TargetMode="External"/><Relationship Id="rId2379" Type="http://schemas.openxmlformats.org/officeDocument/2006/relationships/hyperlink" Target="https://twitter.com/yldrmustfa" TargetMode="External"/><Relationship Id="rId2586" Type="http://schemas.openxmlformats.org/officeDocument/2006/relationships/hyperlink" Target="https://twitter.com/lm_ergin" TargetMode="External"/><Relationship Id="rId2793" Type="http://schemas.openxmlformats.org/officeDocument/2006/relationships/hyperlink" Target="https://twitter.com/serkan7753" TargetMode="External"/><Relationship Id="rId3637" Type="http://schemas.openxmlformats.org/officeDocument/2006/relationships/hyperlink" Target="https://twitter.com/menaktaha" TargetMode="External"/><Relationship Id="rId113" Type="http://schemas.openxmlformats.org/officeDocument/2006/relationships/hyperlink" Target="https://t.co/rHVVSc4jMg" TargetMode="External"/><Relationship Id="rId320" Type="http://schemas.openxmlformats.org/officeDocument/2006/relationships/hyperlink" Target="https://t.co/RfSuR3Jx7z" TargetMode="External"/><Relationship Id="rId558" Type="http://schemas.openxmlformats.org/officeDocument/2006/relationships/hyperlink" Target="http://pbs.twimg.com/profile_images/1087406272356462598/j9YyjG1w_normal.jpg" TargetMode="External"/><Relationship Id="rId765" Type="http://schemas.openxmlformats.org/officeDocument/2006/relationships/hyperlink" Target="http://pbs.twimg.com/profile_images/1020269002361319425/-d5HNhgl_normal.jpg" TargetMode="External"/><Relationship Id="rId972" Type="http://schemas.openxmlformats.org/officeDocument/2006/relationships/hyperlink" Target="http://pbs.twimg.com/profile_images/1149359343843913731/zrmWK6Gr_normal.jpg" TargetMode="External"/><Relationship Id="rId1188" Type="http://schemas.openxmlformats.org/officeDocument/2006/relationships/hyperlink" Target="http://pbs.twimg.com/profile_images/1162343094316097536/Rd7thWiK_normal.jpg" TargetMode="External"/><Relationship Id="rId1395" Type="http://schemas.openxmlformats.org/officeDocument/2006/relationships/hyperlink" Target="http://pbs.twimg.com/profile_images/1151075646103326720/sFSNa_BF_normal.jpg" TargetMode="External"/><Relationship Id="rId2001" Type="http://schemas.openxmlformats.org/officeDocument/2006/relationships/hyperlink" Target="http://pbs.twimg.com/profile_images/1817168313/Upload_normal.jpg" TargetMode="External"/><Relationship Id="rId2239" Type="http://schemas.openxmlformats.org/officeDocument/2006/relationships/hyperlink" Target="https://twitter.com/darkphobiaa" TargetMode="External"/><Relationship Id="rId2446" Type="http://schemas.openxmlformats.org/officeDocument/2006/relationships/hyperlink" Target="https://twitter.com/_mhpistanbul_" TargetMode="External"/><Relationship Id="rId2653" Type="http://schemas.openxmlformats.org/officeDocument/2006/relationships/hyperlink" Target="https://twitter.com/kukuli_53" TargetMode="External"/><Relationship Id="rId2860" Type="http://schemas.openxmlformats.org/officeDocument/2006/relationships/hyperlink" Target="https://twitter.com/yeniakit" TargetMode="External"/><Relationship Id="rId3704" Type="http://schemas.openxmlformats.org/officeDocument/2006/relationships/hyperlink" Target="https://twitter.com/volkanbykkartal" TargetMode="External"/><Relationship Id="rId418" Type="http://schemas.openxmlformats.org/officeDocument/2006/relationships/hyperlink" Target="http://pbs.twimg.com/profile_images/1170774614940758016/o2T1RXyA_normal.jpg" TargetMode="External"/><Relationship Id="rId625" Type="http://schemas.openxmlformats.org/officeDocument/2006/relationships/hyperlink" Target="http://abs.twimg.com/sticky/default_profile_images/default_profile_normal.png" TargetMode="External"/><Relationship Id="rId832" Type="http://schemas.openxmlformats.org/officeDocument/2006/relationships/hyperlink" Target="http://pbs.twimg.com/profile_images/1134051734295388160/ompErxux_normal.jpg" TargetMode="External"/><Relationship Id="rId1048" Type="http://schemas.openxmlformats.org/officeDocument/2006/relationships/hyperlink" Target="http://pbs.twimg.com/profile_images/1175307255366991872/8LBDC1Vy_normal.jpg" TargetMode="External"/><Relationship Id="rId1255" Type="http://schemas.openxmlformats.org/officeDocument/2006/relationships/hyperlink" Target="http://pbs.twimg.com/profile_images/1155081137808650240/sZ8biFA__normal.jpg" TargetMode="External"/><Relationship Id="rId1462" Type="http://schemas.openxmlformats.org/officeDocument/2006/relationships/hyperlink" Target="http://pbs.twimg.com/profile_images/744290850004426752/GZL4OpFb_normal.jpg" TargetMode="External"/><Relationship Id="rId2306" Type="http://schemas.openxmlformats.org/officeDocument/2006/relationships/hyperlink" Target="https://twitter.com/fatmaatakk" TargetMode="External"/><Relationship Id="rId2513" Type="http://schemas.openxmlformats.org/officeDocument/2006/relationships/hyperlink" Target="https://twitter.com/rustembatum" TargetMode="External"/><Relationship Id="rId2958" Type="http://schemas.openxmlformats.org/officeDocument/2006/relationships/hyperlink" Target="https://twitter.com/soylusariye" TargetMode="External"/><Relationship Id="rId1115" Type="http://schemas.openxmlformats.org/officeDocument/2006/relationships/hyperlink" Target="http://abs.twimg.com/sticky/default_profile_images/default_profile_normal.png" TargetMode="External"/><Relationship Id="rId1322" Type="http://schemas.openxmlformats.org/officeDocument/2006/relationships/hyperlink" Target="http://pbs.twimg.com/profile_images/378800000067693470/96a4cc05648301b08ea83a79cc6e1fc1_normal.jpeg" TargetMode="External"/><Relationship Id="rId1767" Type="http://schemas.openxmlformats.org/officeDocument/2006/relationships/hyperlink" Target="http://pbs.twimg.com/profile_images/1127975245346951168/Aetq-fc1_normal.jpg" TargetMode="External"/><Relationship Id="rId1974" Type="http://schemas.openxmlformats.org/officeDocument/2006/relationships/hyperlink" Target="http://pbs.twimg.com/profile_images/1100448545746890755/SUlxG7oL_normal.jpg" TargetMode="External"/><Relationship Id="rId2720" Type="http://schemas.openxmlformats.org/officeDocument/2006/relationships/hyperlink" Target="https://twitter.com/ylmaz_caner" TargetMode="External"/><Relationship Id="rId2818" Type="http://schemas.openxmlformats.org/officeDocument/2006/relationships/hyperlink" Target="https://twitter.com/mhptbmmgrubu" TargetMode="External"/><Relationship Id="rId59" Type="http://schemas.openxmlformats.org/officeDocument/2006/relationships/hyperlink" Target="https://t.co/ANqAgDCWyl" TargetMode="External"/><Relationship Id="rId1627" Type="http://schemas.openxmlformats.org/officeDocument/2006/relationships/hyperlink" Target="http://pbs.twimg.com/profile_images/948218117855043584/y9zIGXz0_normal.jpg" TargetMode="External"/><Relationship Id="rId1834" Type="http://schemas.openxmlformats.org/officeDocument/2006/relationships/hyperlink" Target="http://pbs.twimg.com/profile_images/1083747968660967424/AAQPJaLB_normal.jpg" TargetMode="External"/><Relationship Id="rId3287" Type="http://schemas.openxmlformats.org/officeDocument/2006/relationships/hyperlink" Target="https://twitter.com/marineblauuz" TargetMode="External"/><Relationship Id="rId2096" Type="http://schemas.openxmlformats.org/officeDocument/2006/relationships/hyperlink" Target="https://twitter.com/hzlandrc" TargetMode="External"/><Relationship Id="rId3494" Type="http://schemas.openxmlformats.org/officeDocument/2006/relationships/hyperlink" Target="https://twitter.com/fausdust" TargetMode="External"/><Relationship Id="rId1901" Type="http://schemas.openxmlformats.org/officeDocument/2006/relationships/hyperlink" Target="http://pbs.twimg.com/profile_images/1177995972636561408/sSMWw0-l_normal.jpg" TargetMode="External"/><Relationship Id="rId3147" Type="http://schemas.openxmlformats.org/officeDocument/2006/relationships/hyperlink" Target="https://twitter.com/murat018" TargetMode="External"/><Relationship Id="rId3354" Type="http://schemas.openxmlformats.org/officeDocument/2006/relationships/hyperlink" Target="https://twitter.com/imuratramizoglu" TargetMode="External"/><Relationship Id="rId3561" Type="http://schemas.openxmlformats.org/officeDocument/2006/relationships/hyperlink" Target="https://twitter.com/bertandanisogl" TargetMode="External"/><Relationship Id="rId3659" Type="http://schemas.openxmlformats.org/officeDocument/2006/relationships/hyperlink" Target="https://twitter.com/cmeral" TargetMode="External"/><Relationship Id="rId275" Type="http://schemas.openxmlformats.org/officeDocument/2006/relationships/hyperlink" Target="https://t.co/AxQPRrtHpO" TargetMode="External"/><Relationship Id="rId482" Type="http://schemas.openxmlformats.org/officeDocument/2006/relationships/hyperlink" Target="http://pbs.twimg.com/profile_images/892151136358207488/ejajD69Q_normal.jpg" TargetMode="External"/><Relationship Id="rId2163" Type="http://schemas.openxmlformats.org/officeDocument/2006/relationships/hyperlink" Target="https://twitter.com/eyt_cin" TargetMode="External"/><Relationship Id="rId2370" Type="http://schemas.openxmlformats.org/officeDocument/2006/relationships/hyperlink" Target="https://twitter.com/guclumete" TargetMode="External"/><Relationship Id="rId3007" Type="http://schemas.openxmlformats.org/officeDocument/2006/relationships/hyperlink" Target="https://twitter.com/asliercanli" TargetMode="External"/><Relationship Id="rId3214" Type="http://schemas.openxmlformats.org/officeDocument/2006/relationships/hyperlink" Target="https://twitter.com/mustfsnmz" TargetMode="External"/><Relationship Id="rId3421" Type="http://schemas.openxmlformats.org/officeDocument/2006/relationships/hyperlink" Target="https://twitter.com/kemalse93278913" TargetMode="External"/><Relationship Id="rId135" Type="http://schemas.openxmlformats.org/officeDocument/2006/relationships/hyperlink" Target="https://t.co/MQwXnpUjw8" TargetMode="External"/><Relationship Id="rId342" Type="http://schemas.openxmlformats.org/officeDocument/2006/relationships/hyperlink" Target="https://t.co/lzRJRDViM2" TargetMode="External"/><Relationship Id="rId787" Type="http://schemas.openxmlformats.org/officeDocument/2006/relationships/hyperlink" Target="http://pbs.twimg.com/profile_images/1172006703044468736/ew4n59Gb_normal.jpg" TargetMode="External"/><Relationship Id="rId994" Type="http://schemas.openxmlformats.org/officeDocument/2006/relationships/hyperlink" Target="http://pbs.twimg.com/profile_images/978309056468279296/VZoDpetk_normal.jpg" TargetMode="External"/><Relationship Id="rId2023" Type="http://schemas.openxmlformats.org/officeDocument/2006/relationships/hyperlink" Target="http://pbs.twimg.com/profile_images/1055893785593499649/n_coVCJS_normal.jpg" TargetMode="External"/><Relationship Id="rId2230" Type="http://schemas.openxmlformats.org/officeDocument/2006/relationships/hyperlink" Target="https://twitter.com/bunduqdari" TargetMode="External"/><Relationship Id="rId2468" Type="http://schemas.openxmlformats.org/officeDocument/2006/relationships/hyperlink" Target="https://twitter.com/pollyanna4141" TargetMode="External"/><Relationship Id="rId2675" Type="http://schemas.openxmlformats.org/officeDocument/2006/relationships/hyperlink" Target="https://twitter.com/okkesozeksi" TargetMode="External"/><Relationship Id="rId2882" Type="http://schemas.openxmlformats.org/officeDocument/2006/relationships/hyperlink" Target="https://twitter.com/turk2981" TargetMode="External"/><Relationship Id="rId3519" Type="http://schemas.openxmlformats.org/officeDocument/2006/relationships/hyperlink" Target="https://twitter.com/kasri_arifan25" TargetMode="External"/><Relationship Id="rId3726" Type="http://schemas.openxmlformats.org/officeDocument/2006/relationships/hyperlink" Target="https://twitter.com/vatan_sancak" TargetMode="External"/><Relationship Id="rId202" Type="http://schemas.openxmlformats.org/officeDocument/2006/relationships/hyperlink" Target="https://t.co/G810AqmK5S" TargetMode="External"/><Relationship Id="rId647" Type="http://schemas.openxmlformats.org/officeDocument/2006/relationships/hyperlink" Target="http://pbs.twimg.com/profile_images/489623223273676800/3_8gsSGG_normal.jpeg" TargetMode="External"/><Relationship Id="rId854" Type="http://schemas.openxmlformats.org/officeDocument/2006/relationships/hyperlink" Target="http://pbs.twimg.com/profile_images/3386617260/4f1fdf67c7724bd943ef321e11d965ba_normal.jpeg" TargetMode="External"/><Relationship Id="rId1277" Type="http://schemas.openxmlformats.org/officeDocument/2006/relationships/hyperlink" Target="http://pbs.twimg.com/profile_images/972792763912720384/UVTLqEJJ_normal.jpg" TargetMode="External"/><Relationship Id="rId1484" Type="http://schemas.openxmlformats.org/officeDocument/2006/relationships/hyperlink" Target="http://pbs.twimg.com/profile_images/1149329830149836800/CdMNj7x4_normal.jpg" TargetMode="External"/><Relationship Id="rId1691" Type="http://schemas.openxmlformats.org/officeDocument/2006/relationships/hyperlink" Target="http://pbs.twimg.com/profile_images/1165975540538511361/pWJtcphJ_normal.jpg" TargetMode="External"/><Relationship Id="rId2328" Type="http://schemas.openxmlformats.org/officeDocument/2006/relationships/hyperlink" Target="https://twitter.com/istshd" TargetMode="External"/><Relationship Id="rId2535" Type="http://schemas.openxmlformats.org/officeDocument/2006/relationships/hyperlink" Target="https://twitter.com/filozofemirhan" TargetMode="External"/><Relationship Id="rId2742" Type="http://schemas.openxmlformats.org/officeDocument/2006/relationships/hyperlink" Target="https://twitter.com/eylem1221" TargetMode="External"/><Relationship Id="rId507" Type="http://schemas.openxmlformats.org/officeDocument/2006/relationships/hyperlink" Target="http://pbs.twimg.com/profile_images/426476904795746304/UN7tGYPW_normal.png" TargetMode="External"/><Relationship Id="rId714" Type="http://schemas.openxmlformats.org/officeDocument/2006/relationships/hyperlink" Target="http://pbs.twimg.com/profile_images/964105369734836227/0EU97f3L_normal.jpg" TargetMode="External"/><Relationship Id="rId921" Type="http://schemas.openxmlformats.org/officeDocument/2006/relationships/hyperlink" Target="http://pbs.twimg.com/profile_images/1137219045416210432/qx21ADGx_normal.jpg" TargetMode="External"/><Relationship Id="rId1137" Type="http://schemas.openxmlformats.org/officeDocument/2006/relationships/hyperlink" Target="http://pbs.twimg.com/profile_images/1178559603510038529/dxObHdwj_normal.jpg" TargetMode="External"/><Relationship Id="rId1344" Type="http://schemas.openxmlformats.org/officeDocument/2006/relationships/hyperlink" Target="http://pbs.twimg.com/profile_images/857341397103411204/R5tC0V1G_normal.jpg" TargetMode="External"/><Relationship Id="rId1551" Type="http://schemas.openxmlformats.org/officeDocument/2006/relationships/hyperlink" Target="http://pbs.twimg.com/profile_images/1011360992377307136/fz5ipckv_normal.jpg" TargetMode="External"/><Relationship Id="rId1789" Type="http://schemas.openxmlformats.org/officeDocument/2006/relationships/hyperlink" Target="http://pbs.twimg.com/profile_images/811677158632517633/mWEGNXLG_normal.jpg" TargetMode="External"/><Relationship Id="rId1996" Type="http://schemas.openxmlformats.org/officeDocument/2006/relationships/hyperlink" Target="http://pbs.twimg.com/profile_images/875768219088429057/jkORYO_4_normal.jpg" TargetMode="External"/><Relationship Id="rId2602" Type="http://schemas.openxmlformats.org/officeDocument/2006/relationships/hyperlink" Target="https://twitter.com/sadecezencefil" TargetMode="External"/><Relationship Id="rId50" Type="http://schemas.openxmlformats.org/officeDocument/2006/relationships/hyperlink" Target="http://t.co/rcsmQKzGJZ" TargetMode="External"/><Relationship Id="rId1204" Type="http://schemas.openxmlformats.org/officeDocument/2006/relationships/hyperlink" Target="http://pbs.twimg.com/profile_images/764490430260076544/jXYy8yPr_normal.jpg" TargetMode="External"/><Relationship Id="rId1411" Type="http://schemas.openxmlformats.org/officeDocument/2006/relationships/hyperlink" Target="http://pbs.twimg.com/profile_images/1077592890233315329/VJ3NeGDC_normal.jpg" TargetMode="External"/><Relationship Id="rId1649" Type="http://schemas.openxmlformats.org/officeDocument/2006/relationships/hyperlink" Target="http://pbs.twimg.com/profile_images/1174539205126569987/1buLKWh__normal.jpg" TargetMode="External"/><Relationship Id="rId1856" Type="http://schemas.openxmlformats.org/officeDocument/2006/relationships/hyperlink" Target="http://abs.twimg.com/sticky/default_profile_images/default_profile_normal.png" TargetMode="External"/><Relationship Id="rId2907" Type="http://schemas.openxmlformats.org/officeDocument/2006/relationships/hyperlink" Target="https://twitter.com/bold_pilot_22" TargetMode="External"/><Relationship Id="rId3071" Type="http://schemas.openxmlformats.org/officeDocument/2006/relationships/hyperlink" Target="https://twitter.com/erenmhrbn" TargetMode="External"/><Relationship Id="rId1509" Type="http://schemas.openxmlformats.org/officeDocument/2006/relationships/hyperlink" Target="http://pbs.twimg.com/profile_images/2886661798/2554458544a78fada5a7c0245958e97e_normal.png" TargetMode="External"/><Relationship Id="rId1716" Type="http://schemas.openxmlformats.org/officeDocument/2006/relationships/hyperlink" Target="http://pbs.twimg.com/profile_images/1045373623954001920/hsyIg18t_normal.jpg" TargetMode="External"/><Relationship Id="rId1923" Type="http://schemas.openxmlformats.org/officeDocument/2006/relationships/hyperlink" Target="http://pbs.twimg.com/profile_images/1172411769660116992/hVoheWRu_normal.jpg" TargetMode="External"/><Relationship Id="rId3169" Type="http://schemas.openxmlformats.org/officeDocument/2006/relationships/hyperlink" Target="https://twitter.com/kalsarikannit_" TargetMode="External"/><Relationship Id="rId3376" Type="http://schemas.openxmlformats.org/officeDocument/2006/relationships/hyperlink" Target="https://twitter.com/ivedihabercom" TargetMode="External"/><Relationship Id="rId3583" Type="http://schemas.openxmlformats.org/officeDocument/2006/relationships/hyperlink" Target="https://twitter.com/ekrem" TargetMode="External"/><Relationship Id="rId297" Type="http://schemas.openxmlformats.org/officeDocument/2006/relationships/hyperlink" Target="https://t.co/0KYj5K26gT" TargetMode="External"/><Relationship Id="rId2185" Type="http://schemas.openxmlformats.org/officeDocument/2006/relationships/hyperlink" Target="https://twitter.com/eniyisiaynen" TargetMode="External"/><Relationship Id="rId2392" Type="http://schemas.openxmlformats.org/officeDocument/2006/relationships/hyperlink" Target="https://twitter.com/aydemirbulent" TargetMode="External"/><Relationship Id="rId3029" Type="http://schemas.openxmlformats.org/officeDocument/2006/relationships/hyperlink" Target="https://twitter.com/umutmurare" TargetMode="External"/><Relationship Id="rId3236" Type="http://schemas.openxmlformats.org/officeDocument/2006/relationships/hyperlink" Target="https://twitter.com/bektasplaton" TargetMode="External"/><Relationship Id="rId157" Type="http://schemas.openxmlformats.org/officeDocument/2006/relationships/hyperlink" Target="http://t.co/w3HmMEXsvI" TargetMode="External"/><Relationship Id="rId364" Type="http://schemas.openxmlformats.org/officeDocument/2006/relationships/hyperlink" Target="http://pbs.twimg.com/profile_images/1176814224170979328/QK2drgpL_normal.jpg" TargetMode="External"/><Relationship Id="rId2045" Type="http://schemas.openxmlformats.org/officeDocument/2006/relationships/hyperlink" Target="https://twitter.com/birtutamtwitt" TargetMode="External"/><Relationship Id="rId2697" Type="http://schemas.openxmlformats.org/officeDocument/2006/relationships/hyperlink" Target="https://twitter.com/ozgur_karaduman" TargetMode="External"/><Relationship Id="rId3443" Type="http://schemas.openxmlformats.org/officeDocument/2006/relationships/hyperlink" Target="https://twitter.com/adiltopuz" TargetMode="External"/><Relationship Id="rId3650" Type="http://schemas.openxmlformats.org/officeDocument/2006/relationships/hyperlink" Target="https://twitter.com/beyhandemircio2" TargetMode="External"/><Relationship Id="rId571" Type="http://schemas.openxmlformats.org/officeDocument/2006/relationships/hyperlink" Target="http://pbs.twimg.com/profile_images/1129214083776040961/ZreJ8-GL_normal.jpg" TargetMode="External"/><Relationship Id="rId669" Type="http://schemas.openxmlformats.org/officeDocument/2006/relationships/hyperlink" Target="http://pbs.twimg.com/profile_images/923977860003586048/pRkEWj1p_normal.jpg" TargetMode="External"/><Relationship Id="rId876" Type="http://schemas.openxmlformats.org/officeDocument/2006/relationships/hyperlink" Target="http://pbs.twimg.com/profile_images/1153985173853286403/2O46lZaI_normal.jpg" TargetMode="External"/><Relationship Id="rId1299" Type="http://schemas.openxmlformats.org/officeDocument/2006/relationships/hyperlink" Target="http://pbs.twimg.com/profile_images/1175142963288129538/jjPLIGXE_normal.jpg" TargetMode="External"/><Relationship Id="rId2252" Type="http://schemas.openxmlformats.org/officeDocument/2006/relationships/hyperlink" Target="https://twitter.com/ilyadaksk" TargetMode="External"/><Relationship Id="rId2557" Type="http://schemas.openxmlformats.org/officeDocument/2006/relationships/hyperlink" Target="https://twitter.com/ahaktar" TargetMode="External"/><Relationship Id="rId3303" Type="http://schemas.openxmlformats.org/officeDocument/2006/relationships/hyperlink" Target="https://twitter.com/paranoidpeople3" TargetMode="External"/><Relationship Id="rId3510" Type="http://schemas.openxmlformats.org/officeDocument/2006/relationships/hyperlink" Target="https://twitter.com/drgulperi" TargetMode="External"/><Relationship Id="rId3608" Type="http://schemas.openxmlformats.org/officeDocument/2006/relationships/hyperlink" Target="https://twitter.com/filizkayan1907" TargetMode="External"/><Relationship Id="rId224" Type="http://schemas.openxmlformats.org/officeDocument/2006/relationships/hyperlink" Target="https://t.co/CrsPflCNpB" TargetMode="External"/><Relationship Id="rId431" Type="http://schemas.openxmlformats.org/officeDocument/2006/relationships/hyperlink" Target="http://pbs.twimg.com/profile_images/1141062776837873665/qxvSBnf8_normal.png" TargetMode="External"/><Relationship Id="rId529" Type="http://schemas.openxmlformats.org/officeDocument/2006/relationships/hyperlink" Target="http://pbs.twimg.com/profile_images/1056819218275020800/PAN3A4TJ_normal.jpg" TargetMode="External"/><Relationship Id="rId736" Type="http://schemas.openxmlformats.org/officeDocument/2006/relationships/hyperlink" Target="http://pbs.twimg.com/profile_images/1061381546387652608/O9BwJ_Sm_normal.jpg" TargetMode="External"/><Relationship Id="rId1061" Type="http://schemas.openxmlformats.org/officeDocument/2006/relationships/hyperlink" Target="http://pbs.twimg.com/profile_images/1154190594480267264/JvD7MGps_normal.jpg" TargetMode="External"/><Relationship Id="rId1159" Type="http://schemas.openxmlformats.org/officeDocument/2006/relationships/hyperlink" Target="http://pbs.twimg.com/profile_images/1169997339102257152/7A-VXJ89_normal.jpg" TargetMode="External"/><Relationship Id="rId1366" Type="http://schemas.openxmlformats.org/officeDocument/2006/relationships/hyperlink" Target="http://pbs.twimg.com/profile_images/739856787843747840/5syDTQm8_normal.jpg" TargetMode="External"/><Relationship Id="rId2112" Type="http://schemas.openxmlformats.org/officeDocument/2006/relationships/hyperlink" Target="https://twitter.com/sennagumus" TargetMode="External"/><Relationship Id="rId2417" Type="http://schemas.openxmlformats.org/officeDocument/2006/relationships/hyperlink" Target="https://twitter.com/ilerihaber" TargetMode="External"/><Relationship Id="rId2764" Type="http://schemas.openxmlformats.org/officeDocument/2006/relationships/hyperlink" Target="https://twitter.com/celalaydogan1" TargetMode="External"/><Relationship Id="rId2971" Type="http://schemas.openxmlformats.org/officeDocument/2006/relationships/hyperlink" Target="https://twitter.com/onursal62151" TargetMode="External"/><Relationship Id="rId943" Type="http://schemas.openxmlformats.org/officeDocument/2006/relationships/hyperlink" Target="http://pbs.twimg.com/profile_images/959307319275266048/xPkXo4m2_normal.jpg" TargetMode="External"/><Relationship Id="rId1019" Type="http://schemas.openxmlformats.org/officeDocument/2006/relationships/hyperlink" Target="http://pbs.twimg.com/profile_images/1142874185229881345/gAEoQeRH_normal.jpg" TargetMode="External"/><Relationship Id="rId1573" Type="http://schemas.openxmlformats.org/officeDocument/2006/relationships/hyperlink" Target="http://pbs.twimg.com/profile_images/1150992104719622145/2M37Ra8w_normal.jpg" TargetMode="External"/><Relationship Id="rId1780" Type="http://schemas.openxmlformats.org/officeDocument/2006/relationships/hyperlink" Target="http://pbs.twimg.com/profile_images/1014164991958814721/ckC9vnxZ_normal.jpg" TargetMode="External"/><Relationship Id="rId1878" Type="http://schemas.openxmlformats.org/officeDocument/2006/relationships/hyperlink" Target="http://pbs.twimg.com/profile_images/481049036796227585/F4bHcNo3_normal.jpeg" TargetMode="External"/><Relationship Id="rId2624" Type="http://schemas.openxmlformats.org/officeDocument/2006/relationships/hyperlink" Target="https://twitter.com/ufukdeirmenci9" TargetMode="External"/><Relationship Id="rId2831" Type="http://schemas.openxmlformats.org/officeDocument/2006/relationships/hyperlink" Target="https://twitter.com/abulalper" TargetMode="External"/><Relationship Id="rId2929" Type="http://schemas.openxmlformats.org/officeDocument/2006/relationships/hyperlink" Target="https://twitter.com/halimetti" TargetMode="External"/><Relationship Id="rId72" Type="http://schemas.openxmlformats.org/officeDocument/2006/relationships/hyperlink" Target="https://t.co/YPNqFh4M6g" TargetMode="External"/><Relationship Id="rId803" Type="http://schemas.openxmlformats.org/officeDocument/2006/relationships/hyperlink" Target="http://pbs.twimg.com/profile_images/1089995365/ibrahim_ozdabak_b_normal.jpg" TargetMode="External"/><Relationship Id="rId1226" Type="http://schemas.openxmlformats.org/officeDocument/2006/relationships/hyperlink" Target="http://pbs.twimg.com/profile_images/1151034016595881985/oS-21Jvs_normal.jpg" TargetMode="External"/><Relationship Id="rId1433" Type="http://schemas.openxmlformats.org/officeDocument/2006/relationships/hyperlink" Target="http://pbs.twimg.com/profile_images/1116432658979008512/iT7QwbOC_normal.jpg" TargetMode="External"/><Relationship Id="rId1640" Type="http://schemas.openxmlformats.org/officeDocument/2006/relationships/hyperlink" Target="http://pbs.twimg.com/profile_images/932948372373364736/xIjuHypT_normal.jpg" TargetMode="External"/><Relationship Id="rId1738" Type="http://schemas.openxmlformats.org/officeDocument/2006/relationships/hyperlink" Target="http://pbs.twimg.com/profile_images/1153792089617866755/OXRNTinL_normal.jpg" TargetMode="External"/><Relationship Id="rId3093" Type="http://schemas.openxmlformats.org/officeDocument/2006/relationships/hyperlink" Target="https://twitter.com/kvlcm_capulcu" TargetMode="External"/><Relationship Id="rId1500" Type="http://schemas.openxmlformats.org/officeDocument/2006/relationships/hyperlink" Target="http://pbs.twimg.com/profile_images/1159800841731223552/0V66Yvm9_normal.jpg" TargetMode="External"/><Relationship Id="rId1945" Type="http://schemas.openxmlformats.org/officeDocument/2006/relationships/hyperlink" Target="http://pbs.twimg.com/profile_images/951190527692738560/qCHIuPU3_normal.jpg" TargetMode="External"/><Relationship Id="rId3160" Type="http://schemas.openxmlformats.org/officeDocument/2006/relationships/hyperlink" Target="https://twitter.com/mbesirsahin4" TargetMode="External"/><Relationship Id="rId3398" Type="http://schemas.openxmlformats.org/officeDocument/2006/relationships/hyperlink" Target="https://twitter.com/butuner_ozgur" TargetMode="External"/><Relationship Id="rId1805" Type="http://schemas.openxmlformats.org/officeDocument/2006/relationships/hyperlink" Target="http://pbs.twimg.com/profile_images/1168617794918846464/cLCGtmz3_normal.jpg" TargetMode="External"/><Relationship Id="rId3020" Type="http://schemas.openxmlformats.org/officeDocument/2006/relationships/hyperlink" Target="https://twitter.com/aytbsbyk" TargetMode="External"/><Relationship Id="rId3258" Type="http://schemas.openxmlformats.org/officeDocument/2006/relationships/hyperlink" Target="https://twitter.com/cetusaa" TargetMode="External"/><Relationship Id="rId3465" Type="http://schemas.openxmlformats.org/officeDocument/2006/relationships/hyperlink" Target="https://twitter.com/ekahifa" TargetMode="External"/><Relationship Id="rId3672" Type="http://schemas.openxmlformats.org/officeDocument/2006/relationships/hyperlink" Target="https://twitter.com/aylinkecisi" TargetMode="External"/><Relationship Id="rId179" Type="http://schemas.openxmlformats.org/officeDocument/2006/relationships/hyperlink" Target="http://t.co/7GENmaMCvQ" TargetMode="External"/><Relationship Id="rId386" Type="http://schemas.openxmlformats.org/officeDocument/2006/relationships/hyperlink" Target="http://pbs.twimg.com/profile_images/435799852757577728/SS7f7i7m_normal.jpeg" TargetMode="External"/><Relationship Id="rId593" Type="http://schemas.openxmlformats.org/officeDocument/2006/relationships/hyperlink" Target="http://pbs.twimg.com/profile_images/1052293364035579904/ow2-L2fG_normal.jpg" TargetMode="External"/><Relationship Id="rId2067" Type="http://schemas.openxmlformats.org/officeDocument/2006/relationships/hyperlink" Target="https://twitter.com/alpturac" TargetMode="External"/><Relationship Id="rId2274" Type="http://schemas.openxmlformats.org/officeDocument/2006/relationships/hyperlink" Target="https://twitter.com/sevkiyilmaz" TargetMode="External"/><Relationship Id="rId2481" Type="http://schemas.openxmlformats.org/officeDocument/2006/relationships/hyperlink" Target="https://twitter.com/efe60ayhan" TargetMode="External"/><Relationship Id="rId3118" Type="http://schemas.openxmlformats.org/officeDocument/2006/relationships/hyperlink" Target="https://twitter.com/fatih_2515" TargetMode="External"/><Relationship Id="rId3325" Type="http://schemas.openxmlformats.org/officeDocument/2006/relationships/hyperlink" Target="https://twitter.com/zafer84" TargetMode="External"/><Relationship Id="rId3532" Type="http://schemas.openxmlformats.org/officeDocument/2006/relationships/hyperlink" Target="https://twitter.com/liderrte34" TargetMode="External"/><Relationship Id="rId246" Type="http://schemas.openxmlformats.org/officeDocument/2006/relationships/hyperlink" Target="https://t.co/e9mTqka2p1" TargetMode="External"/><Relationship Id="rId453" Type="http://schemas.openxmlformats.org/officeDocument/2006/relationships/hyperlink" Target="http://pbs.twimg.com/profile_images/1075796744389189632/UYiYMo7N_normal.jpg" TargetMode="External"/><Relationship Id="rId660" Type="http://schemas.openxmlformats.org/officeDocument/2006/relationships/hyperlink" Target="http://pbs.twimg.com/profile_images/1175804939496579072/EKj0xT_y_normal.jpg" TargetMode="External"/><Relationship Id="rId898" Type="http://schemas.openxmlformats.org/officeDocument/2006/relationships/hyperlink" Target="http://pbs.twimg.com/profile_images/378800000148275585/77ed7685d1c59e89df840796f84abe60_normal.jpeg" TargetMode="External"/><Relationship Id="rId1083" Type="http://schemas.openxmlformats.org/officeDocument/2006/relationships/hyperlink" Target="http://pbs.twimg.com/profile_images/808666695690817537/ebgRn-5p_normal.jpg" TargetMode="External"/><Relationship Id="rId1290" Type="http://schemas.openxmlformats.org/officeDocument/2006/relationships/hyperlink" Target="http://pbs.twimg.com/profile_images/1120379251151208449/65Rx3lDn_normal.jpg" TargetMode="External"/><Relationship Id="rId2134" Type="http://schemas.openxmlformats.org/officeDocument/2006/relationships/hyperlink" Target="https://twitter.com/deryaalty" TargetMode="External"/><Relationship Id="rId2341" Type="http://schemas.openxmlformats.org/officeDocument/2006/relationships/hyperlink" Target="https://twitter.com/halkcbaskan" TargetMode="External"/><Relationship Id="rId2579" Type="http://schemas.openxmlformats.org/officeDocument/2006/relationships/hyperlink" Target="https://twitter.com/kavurdbey" TargetMode="External"/><Relationship Id="rId2786" Type="http://schemas.openxmlformats.org/officeDocument/2006/relationships/hyperlink" Target="https://twitter.com/dbdevletbahceli" TargetMode="External"/><Relationship Id="rId2993" Type="http://schemas.openxmlformats.org/officeDocument/2006/relationships/hyperlink" Target="https://twitter.com/hurriyeteren" TargetMode="External"/><Relationship Id="rId106" Type="http://schemas.openxmlformats.org/officeDocument/2006/relationships/hyperlink" Target="https://t.co/ktX6WSg3KD" TargetMode="External"/><Relationship Id="rId313" Type="http://schemas.openxmlformats.org/officeDocument/2006/relationships/hyperlink" Target="https://t.co/NmNFz6anuX" TargetMode="External"/><Relationship Id="rId758" Type="http://schemas.openxmlformats.org/officeDocument/2006/relationships/hyperlink" Target="http://pbs.twimg.com/profile_images/1017017748830998528/qy4KoSwW_normal.jpg" TargetMode="External"/><Relationship Id="rId965" Type="http://schemas.openxmlformats.org/officeDocument/2006/relationships/hyperlink" Target="http://pbs.twimg.com/profile_images/1148860241318162439/C9eFMBCO_normal.jpg" TargetMode="External"/><Relationship Id="rId1150" Type="http://schemas.openxmlformats.org/officeDocument/2006/relationships/hyperlink" Target="http://pbs.twimg.com/profile_images/1163089806894751745/2XJB3Xu-_normal.jpg" TargetMode="External"/><Relationship Id="rId1388" Type="http://schemas.openxmlformats.org/officeDocument/2006/relationships/hyperlink" Target="http://pbs.twimg.com/profile_images/1178270651909595137/a9PAoXyp_normal.jpg" TargetMode="External"/><Relationship Id="rId1595" Type="http://schemas.openxmlformats.org/officeDocument/2006/relationships/hyperlink" Target="http://pbs.twimg.com/profile_images/1131585297773473793/V4kFKSAU_normal.jpg" TargetMode="External"/><Relationship Id="rId2439" Type="http://schemas.openxmlformats.org/officeDocument/2006/relationships/hyperlink" Target="https://twitter.com/meltemguzelordu" TargetMode="External"/><Relationship Id="rId2646" Type="http://schemas.openxmlformats.org/officeDocument/2006/relationships/hyperlink" Target="https://twitter.com/olmasa_mektubun" TargetMode="External"/><Relationship Id="rId2853" Type="http://schemas.openxmlformats.org/officeDocument/2006/relationships/hyperlink" Target="https://twitter.com/ssrreett" TargetMode="External"/><Relationship Id="rId94" Type="http://schemas.openxmlformats.org/officeDocument/2006/relationships/hyperlink" Target="https://t.co/l6lemzXNPN" TargetMode="External"/><Relationship Id="rId520" Type="http://schemas.openxmlformats.org/officeDocument/2006/relationships/hyperlink" Target="http://pbs.twimg.com/profile_images/1148327441527689217/1QpS06D6_normal.png" TargetMode="External"/><Relationship Id="rId618" Type="http://schemas.openxmlformats.org/officeDocument/2006/relationships/hyperlink" Target="http://pbs.twimg.com/profile_images/1158008762592047104/m9iTdx4f_normal.jpg" TargetMode="External"/><Relationship Id="rId825" Type="http://schemas.openxmlformats.org/officeDocument/2006/relationships/hyperlink" Target="http://pbs.twimg.com/profile_images/673695271763746816/O--H9z2q_normal.jpg" TargetMode="External"/><Relationship Id="rId1248" Type="http://schemas.openxmlformats.org/officeDocument/2006/relationships/hyperlink" Target="http://abs.twimg.com/sticky/default_profile_images/default_profile_normal.png" TargetMode="External"/><Relationship Id="rId1455" Type="http://schemas.openxmlformats.org/officeDocument/2006/relationships/hyperlink" Target="http://pbs.twimg.com/profile_images/1151210628662648832/RZsV9zWb_normal.jpg" TargetMode="External"/><Relationship Id="rId1662" Type="http://schemas.openxmlformats.org/officeDocument/2006/relationships/hyperlink" Target="http://pbs.twimg.com/profile_images/1170095914809274368/m6F8V-pg_normal.jpg" TargetMode="External"/><Relationship Id="rId2201" Type="http://schemas.openxmlformats.org/officeDocument/2006/relationships/hyperlink" Target="https://twitter.com/vedaat5" TargetMode="External"/><Relationship Id="rId2506" Type="http://schemas.openxmlformats.org/officeDocument/2006/relationships/hyperlink" Target="https://twitter.com/kemal_rt5" TargetMode="External"/><Relationship Id="rId1010" Type="http://schemas.openxmlformats.org/officeDocument/2006/relationships/hyperlink" Target="http://pbs.twimg.com/profile_images/1083660471444688897/yVfn1ZlM_normal.jpg" TargetMode="External"/><Relationship Id="rId1108" Type="http://schemas.openxmlformats.org/officeDocument/2006/relationships/hyperlink" Target="http://pbs.twimg.com/profile_images/1158076698899992582/TIYqyZ37_normal.jpg" TargetMode="External"/><Relationship Id="rId1315" Type="http://schemas.openxmlformats.org/officeDocument/2006/relationships/hyperlink" Target="http://pbs.twimg.com/profile_images/1173596930296954881/-TbZkBO2_normal.jpg" TargetMode="External"/><Relationship Id="rId1967" Type="http://schemas.openxmlformats.org/officeDocument/2006/relationships/hyperlink" Target="http://pbs.twimg.com/profile_images/896039648602066944/23VODTPE_normal.jpg" TargetMode="External"/><Relationship Id="rId2713" Type="http://schemas.openxmlformats.org/officeDocument/2006/relationships/hyperlink" Target="https://twitter.com/t24comtr" TargetMode="External"/><Relationship Id="rId2920" Type="http://schemas.openxmlformats.org/officeDocument/2006/relationships/hyperlink" Target="https://twitter.com/muratgener" TargetMode="External"/><Relationship Id="rId1522" Type="http://schemas.openxmlformats.org/officeDocument/2006/relationships/hyperlink" Target="http://pbs.twimg.com/profile_images/866350810376134656/iG_8vJlR_normal.jpg" TargetMode="External"/><Relationship Id="rId21" Type="http://schemas.openxmlformats.org/officeDocument/2006/relationships/hyperlink" Target="https://t.co/GCIZiDjU9W" TargetMode="External"/><Relationship Id="rId2089" Type="http://schemas.openxmlformats.org/officeDocument/2006/relationships/hyperlink" Target="https://twitter.com/septicfield" TargetMode="External"/><Relationship Id="rId3487" Type="http://schemas.openxmlformats.org/officeDocument/2006/relationships/hyperlink" Target="https://twitter.com/umittseeen" TargetMode="External"/><Relationship Id="rId3694" Type="http://schemas.openxmlformats.org/officeDocument/2006/relationships/hyperlink" Target="https://twitter.com/ulubeyceken" TargetMode="External"/><Relationship Id="rId2296" Type="http://schemas.openxmlformats.org/officeDocument/2006/relationships/hyperlink" Target="https://twitter.com/besersasaradsli" TargetMode="External"/><Relationship Id="rId3347" Type="http://schemas.openxmlformats.org/officeDocument/2006/relationships/hyperlink" Target="https://twitter.com/razentak" TargetMode="External"/><Relationship Id="rId3554" Type="http://schemas.openxmlformats.org/officeDocument/2006/relationships/hyperlink" Target="https://twitter.com/zcanzen60077272" TargetMode="External"/><Relationship Id="rId268" Type="http://schemas.openxmlformats.org/officeDocument/2006/relationships/hyperlink" Target="https://t.co/uGkHxr11Kv" TargetMode="External"/><Relationship Id="rId475" Type="http://schemas.openxmlformats.org/officeDocument/2006/relationships/hyperlink" Target="http://pbs.twimg.com/profile_images/1178542113178423302/-q5i0_FL_normal.jpg" TargetMode="External"/><Relationship Id="rId682" Type="http://schemas.openxmlformats.org/officeDocument/2006/relationships/hyperlink" Target="http://pbs.twimg.com/profile_images/3089998099/c5897f86fd65ee405e3641c7654578cd_normal.jpeg" TargetMode="External"/><Relationship Id="rId2156" Type="http://schemas.openxmlformats.org/officeDocument/2006/relationships/hyperlink" Target="https://twitter.com/ilkkursungazete" TargetMode="External"/><Relationship Id="rId2363" Type="http://schemas.openxmlformats.org/officeDocument/2006/relationships/hyperlink" Target="https://twitter.com/taambesus" TargetMode="External"/><Relationship Id="rId2570" Type="http://schemas.openxmlformats.org/officeDocument/2006/relationships/hyperlink" Target="https://twitter.com/hulya_bengu" TargetMode="External"/><Relationship Id="rId3207" Type="http://schemas.openxmlformats.org/officeDocument/2006/relationships/hyperlink" Target="https://twitter.com/ramazan32150991" TargetMode="External"/><Relationship Id="rId3414" Type="http://schemas.openxmlformats.org/officeDocument/2006/relationships/hyperlink" Target="https://twitter.com/gurbuzhusmen" TargetMode="External"/><Relationship Id="rId3621" Type="http://schemas.openxmlformats.org/officeDocument/2006/relationships/hyperlink" Target="https://twitter.com/cemal_denizli" TargetMode="External"/><Relationship Id="rId128" Type="http://schemas.openxmlformats.org/officeDocument/2006/relationships/hyperlink" Target="https://t.co/SRP0PFRHnr" TargetMode="External"/><Relationship Id="rId335" Type="http://schemas.openxmlformats.org/officeDocument/2006/relationships/hyperlink" Target="https://t.co/E1S1n2pjUT" TargetMode="External"/><Relationship Id="rId542" Type="http://schemas.openxmlformats.org/officeDocument/2006/relationships/hyperlink" Target="http://pbs.twimg.com/profile_images/1150727760370896896/LraGRMRc_normal.jpg" TargetMode="External"/><Relationship Id="rId1172" Type="http://schemas.openxmlformats.org/officeDocument/2006/relationships/hyperlink" Target="http://abs.twimg.com/sticky/default_profile_images/default_profile_normal.png" TargetMode="External"/><Relationship Id="rId2016" Type="http://schemas.openxmlformats.org/officeDocument/2006/relationships/hyperlink" Target="http://pbs.twimg.com/profile_images/1024982022945730563/HG_xVDzK_normal.jpg" TargetMode="External"/><Relationship Id="rId2223" Type="http://schemas.openxmlformats.org/officeDocument/2006/relationships/hyperlink" Target="https://twitter.com/58_yigidom_58" TargetMode="External"/><Relationship Id="rId2430" Type="http://schemas.openxmlformats.org/officeDocument/2006/relationships/hyperlink" Target="https://twitter.com/daesy55676957" TargetMode="External"/><Relationship Id="rId402" Type="http://schemas.openxmlformats.org/officeDocument/2006/relationships/hyperlink" Target="http://pbs.twimg.com/profile_images/1120975078857027584/8Q37713G_normal.jpg" TargetMode="External"/><Relationship Id="rId1032" Type="http://schemas.openxmlformats.org/officeDocument/2006/relationships/hyperlink" Target="http://pbs.twimg.com/profile_images/1098930268390543360/sjr07xQp_normal.png" TargetMode="External"/><Relationship Id="rId1989" Type="http://schemas.openxmlformats.org/officeDocument/2006/relationships/hyperlink" Target="http://pbs.twimg.com/profile_images/1033466910590099457/U5N6-g_r_normal.jpg" TargetMode="External"/><Relationship Id="rId1849" Type="http://schemas.openxmlformats.org/officeDocument/2006/relationships/hyperlink" Target="http://pbs.twimg.com/profile_images/749565532454719488/WBn-nGDV_normal.jpg" TargetMode="External"/><Relationship Id="rId3064" Type="http://schemas.openxmlformats.org/officeDocument/2006/relationships/hyperlink" Target="https://twitter.com/38_sadecenur" TargetMode="External"/><Relationship Id="rId192" Type="http://schemas.openxmlformats.org/officeDocument/2006/relationships/hyperlink" Target="https://t.co/y9gsKjItx6" TargetMode="External"/><Relationship Id="rId1709" Type="http://schemas.openxmlformats.org/officeDocument/2006/relationships/hyperlink" Target="http://pbs.twimg.com/profile_images/993937883730935814/IFqQJGq4_normal.jpg" TargetMode="External"/><Relationship Id="rId1916" Type="http://schemas.openxmlformats.org/officeDocument/2006/relationships/hyperlink" Target="http://pbs.twimg.com/profile_images/788393286083997696/2uW8Gfm__normal.jpg" TargetMode="External"/><Relationship Id="rId3271" Type="http://schemas.openxmlformats.org/officeDocument/2006/relationships/hyperlink" Target="https://twitter.com/degiseniyok" TargetMode="External"/><Relationship Id="rId2080" Type="http://schemas.openxmlformats.org/officeDocument/2006/relationships/hyperlink" Target="https://twitter.com/basaksecen" TargetMode="External"/><Relationship Id="rId3131" Type="http://schemas.openxmlformats.org/officeDocument/2006/relationships/hyperlink" Target="https://twitter.com/m_cemilkilic" TargetMode="External"/><Relationship Id="rId2897" Type="http://schemas.openxmlformats.org/officeDocument/2006/relationships/hyperlink" Target="https://twitter.com/htcglnr" TargetMode="External"/><Relationship Id="rId869" Type="http://schemas.openxmlformats.org/officeDocument/2006/relationships/hyperlink" Target="http://pbs.twimg.com/profile_images/1173995490440036352/STw_Z7-v_normal.jpg" TargetMode="External"/><Relationship Id="rId1499" Type="http://schemas.openxmlformats.org/officeDocument/2006/relationships/hyperlink" Target="http://pbs.twimg.com/profile_images/1174087251447427075/NM1Id_3i_normal.jpg" TargetMode="External"/><Relationship Id="rId729" Type="http://schemas.openxmlformats.org/officeDocument/2006/relationships/hyperlink" Target="http://pbs.twimg.com/profile_images/1137425613701156865/P1U33Eis_normal.jpg" TargetMode="External"/><Relationship Id="rId1359" Type="http://schemas.openxmlformats.org/officeDocument/2006/relationships/hyperlink" Target="http://pbs.twimg.com/profile_images/1119887919722975232/KD0Pq9mD_normal.jpg" TargetMode="External"/><Relationship Id="rId2757" Type="http://schemas.openxmlformats.org/officeDocument/2006/relationships/hyperlink" Target="https://twitter.com/mb_rte" TargetMode="External"/><Relationship Id="rId2964" Type="http://schemas.openxmlformats.org/officeDocument/2006/relationships/hyperlink" Target="https://twitter.com/hasanmerrak2" TargetMode="External"/><Relationship Id="rId936" Type="http://schemas.openxmlformats.org/officeDocument/2006/relationships/hyperlink" Target="http://pbs.twimg.com/profile_images/1110652340451901441/RM5E9mLI_normal.jpg" TargetMode="External"/><Relationship Id="rId1219" Type="http://schemas.openxmlformats.org/officeDocument/2006/relationships/hyperlink" Target="http://pbs.twimg.com/profile_images/974382653981057024/EydFJQjv_normal.jpg" TargetMode="External"/><Relationship Id="rId1566" Type="http://schemas.openxmlformats.org/officeDocument/2006/relationships/hyperlink" Target="http://pbs.twimg.com/profile_images/1153065512856891398/UvW8WbD0_normal.jpg" TargetMode="External"/><Relationship Id="rId1773" Type="http://schemas.openxmlformats.org/officeDocument/2006/relationships/hyperlink" Target="http://pbs.twimg.com/profile_images/1105874939138195456/DTiP4811_normal.jpg" TargetMode="External"/><Relationship Id="rId1980" Type="http://schemas.openxmlformats.org/officeDocument/2006/relationships/hyperlink" Target="http://pbs.twimg.com/profile_images/1178381579531497473/1DT4i4La_normal.jpg" TargetMode="External"/><Relationship Id="rId2617" Type="http://schemas.openxmlformats.org/officeDocument/2006/relationships/hyperlink" Target="https://twitter.com/elifars42314493" TargetMode="External"/><Relationship Id="rId2824" Type="http://schemas.openxmlformats.org/officeDocument/2006/relationships/hyperlink" Target="https://twitter.com/pasabey89190986" TargetMode="External"/><Relationship Id="rId65" Type="http://schemas.openxmlformats.org/officeDocument/2006/relationships/hyperlink" Target="https://t.co/k16Fef0jJb" TargetMode="External"/><Relationship Id="rId1426" Type="http://schemas.openxmlformats.org/officeDocument/2006/relationships/hyperlink" Target="http://pbs.twimg.com/profile_images/1108505382245318658/3t9DtMkE_normal.jpg" TargetMode="External"/><Relationship Id="rId1633" Type="http://schemas.openxmlformats.org/officeDocument/2006/relationships/hyperlink" Target="http://pbs.twimg.com/profile_images/1172437106745995264/IouusYIG_normal.jpg" TargetMode="External"/><Relationship Id="rId1840" Type="http://schemas.openxmlformats.org/officeDocument/2006/relationships/hyperlink" Target="http://pbs.twimg.com/profile_images/1166999022495776768/x7C_hm1Y_normal.jpg" TargetMode="External"/><Relationship Id="rId1700" Type="http://schemas.openxmlformats.org/officeDocument/2006/relationships/hyperlink" Target="http://pbs.twimg.com/profile_images/1091446088668770304/YTK0RzSZ_normal.jpg" TargetMode="External"/><Relationship Id="rId3598" Type="http://schemas.openxmlformats.org/officeDocument/2006/relationships/hyperlink" Target="https://twitter.com/darksta30114016" TargetMode="External"/><Relationship Id="rId3458" Type="http://schemas.openxmlformats.org/officeDocument/2006/relationships/hyperlink" Target="https://twitter.com/cupcucuk" TargetMode="External"/><Relationship Id="rId3665" Type="http://schemas.openxmlformats.org/officeDocument/2006/relationships/hyperlink" Target="https://twitter.com/nurgunozkaynak" TargetMode="External"/><Relationship Id="rId379" Type="http://schemas.openxmlformats.org/officeDocument/2006/relationships/hyperlink" Target="http://pbs.twimg.com/profile_images/1153339956561158146/6mZu8K46_normal.jpg" TargetMode="External"/><Relationship Id="rId586" Type="http://schemas.openxmlformats.org/officeDocument/2006/relationships/hyperlink" Target="http://pbs.twimg.com/profile_images/1148269311557062656/qDIC6mGn_normal.jpg" TargetMode="External"/><Relationship Id="rId793" Type="http://schemas.openxmlformats.org/officeDocument/2006/relationships/hyperlink" Target="http://pbs.twimg.com/profile_images/1172630392702152704/kSU6-rmY_normal.jpg" TargetMode="External"/><Relationship Id="rId2267" Type="http://schemas.openxmlformats.org/officeDocument/2006/relationships/hyperlink" Target="https://twitter.com/aort_abi" TargetMode="External"/><Relationship Id="rId2474" Type="http://schemas.openxmlformats.org/officeDocument/2006/relationships/hyperlink" Target="https://twitter.com/46_rte" TargetMode="External"/><Relationship Id="rId2681" Type="http://schemas.openxmlformats.org/officeDocument/2006/relationships/hyperlink" Target="https://twitter.com/abdulbakicoskn" TargetMode="External"/><Relationship Id="rId3318" Type="http://schemas.openxmlformats.org/officeDocument/2006/relationships/hyperlink" Target="https://twitter.com/orhangozelle" TargetMode="External"/><Relationship Id="rId3525" Type="http://schemas.openxmlformats.org/officeDocument/2006/relationships/hyperlink" Target="https://twitter.com/erkanreis11" TargetMode="External"/><Relationship Id="rId239" Type="http://schemas.openxmlformats.org/officeDocument/2006/relationships/hyperlink" Target="https://t.co/OIfV3hAy99" TargetMode="External"/><Relationship Id="rId446" Type="http://schemas.openxmlformats.org/officeDocument/2006/relationships/hyperlink" Target="http://pbs.twimg.com/profile_images/1108374005160075266/DK_pACSv_normal.jpg" TargetMode="External"/><Relationship Id="rId653" Type="http://schemas.openxmlformats.org/officeDocument/2006/relationships/hyperlink" Target="http://pbs.twimg.com/profile_images/1169820321790038017/QLIkmE-n_normal.jpg" TargetMode="External"/><Relationship Id="rId1076" Type="http://schemas.openxmlformats.org/officeDocument/2006/relationships/hyperlink" Target="http://pbs.twimg.com/profile_images/869279323630563329/mnk6RtvX_normal.jpg" TargetMode="External"/><Relationship Id="rId1283" Type="http://schemas.openxmlformats.org/officeDocument/2006/relationships/hyperlink" Target="http://pbs.twimg.com/profile_images/1173967552273367048/xrYGGYTT_normal.jpg" TargetMode="External"/><Relationship Id="rId1490" Type="http://schemas.openxmlformats.org/officeDocument/2006/relationships/hyperlink" Target="http://pbs.twimg.com/profile_images/1140180978419339266/RBbnH3Xm_normal.jpg" TargetMode="External"/><Relationship Id="rId2127" Type="http://schemas.openxmlformats.org/officeDocument/2006/relationships/hyperlink" Target="https://twitter.com/bomontiblog" TargetMode="External"/><Relationship Id="rId2334" Type="http://schemas.openxmlformats.org/officeDocument/2006/relationships/hyperlink" Target="https://twitter.com/ilvurur" TargetMode="External"/><Relationship Id="rId306" Type="http://schemas.openxmlformats.org/officeDocument/2006/relationships/hyperlink" Target="https://t.co/nYvRptejsq" TargetMode="External"/><Relationship Id="rId860" Type="http://schemas.openxmlformats.org/officeDocument/2006/relationships/hyperlink" Target="http://pbs.twimg.com/profile_images/1148280037097058306/_mPgZYgq_normal.jpg" TargetMode="External"/><Relationship Id="rId1143" Type="http://schemas.openxmlformats.org/officeDocument/2006/relationships/hyperlink" Target="http://pbs.twimg.com/profile_images/1127952573468684296/MjuNMHYG_normal.jpg" TargetMode="External"/><Relationship Id="rId2541" Type="http://schemas.openxmlformats.org/officeDocument/2006/relationships/hyperlink" Target="https://twitter.com/aynuraltinkaya" TargetMode="External"/><Relationship Id="rId513" Type="http://schemas.openxmlformats.org/officeDocument/2006/relationships/hyperlink" Target="http://pbs.twimg.com/profile_images/655846080341540864/CCIvtych_normal.jpg" TargetMode="External"/><Relationship Id="rId720" Type="http://schemas.openxmlformats.org/officeDocument/2006/relationships/hyperlink" Target="http://pbs.twimg.com/profile_images/1174232181092360192/czxPjinS_normal.jpg" TargetMode="External"/><Relationship Id="rId1350" Type="http://schemas.openxmlformats.org/officeDocument/2006/relationships/hyperlink" Target="http://pbs.twimg.com/profile_images/1173517945986781190/_hlXjPjG_normal.jpg" TargetMode="External"/><Relationship Id="rId2401" Type="http://schemas.openxmlformats.org/officeDocument/2006/relationships/hyperlink" Target="https://twitter.com/ufukcoskunn" TargetMode="External"/><Relationship Id="rId1003" Type="http://schemas.openxmlformats.org/officeDocument/2006/relationships/hyperlink" Target="http://pbs.twimg.com/profile_images/843228110149566464/nmyOGxUx_normal.jpg" TargetMode="External"/><Relationship Id="rId1210" Type="http://schemas.openxmlformats.org/officeDocument/2006/relationships/hyperlink" Target="http://pbs.twimg.com/profile_images/1162823266454724608/n5c75nzu_normal.jpg" TargetMode="External"/><Relationship Id="rId3175" Type="http://schemas.openxmlformats.org/officeDocument/2006/relationships/hyperlink" Target="https://twitter.com/bilal7289" TargetMode="External"/><Relationship Id="rId3382" Type="http://schemas.openxmlformats.org/officeDocument/2006/relationships/hyperlink" Target="https://twitter.com/delilertag" TargetMode="External"/><Relationship Id="rId2191" Type="http://schemas.openxmlformats.org/officeDocument/2006/relationships/hyperlink" Target="https://twitter.com/ozerozcimen" TargetMode="External"/><Relationship Id="rId3035" Type="http://schemas.openxmlformats.org/officeDocument/2006/relationships/hyperlink" Target="https://twitter.com/kuliskusu" TargetMode="External"/><Relationship Id="rId3242" Type="http://schemas.openxmlformats.org/officeDocument/2006/relationships/hyperlink" Target="https://twitter.com/ekmekveguldpg" TargetMode="External"/><Relationship Id="rId163" Type="http://schemas.openxmlformats.org/officeDocument/2006/relationships/hyperlink" Target="https://t.co/Cb6UHmGdLh" TargetMode="External"/><Relationship Id="rId370" Type="http://schemas.openxmlformats.org/officeDocument/2006/relationships/hyperlink" Target="http://pbs.twimg.com/profile_images/1118220839537786880/2VcLywaU_normal.jpg" TargetMode="External"/><Relationship Id="rId2051" Type="http://schemas.openxmlformats.org/officeDocument/2006/relationships/hyperlink" Target="https://twitter.com/l&#305;fel0u&#305;save" TargetMode="External"/><Relationship Id="rId3102" Type="http://schemas.openxmlformats.org/officeDocument/2006/relationships/hyperlink" Target="https://twitter.com/ozkan_dalgic" TargetMode="External"/><Relationship Id="rId230" Type="http://schemas.openxmlformats.org/officeDocument/2006/relationships/hyperlink" Target="https://t.co/A3CEpHKG9X" TargetMode="External"/><Relationship Id="rId2868" Type="http://schemas.openxmlformats.org/officeDocument/2006/relationships/hyperlink" Target="https://twitter.com/yavruzombie" TargetMode="External"/><Relationship Id="rId1677" Type="http://schemas.openxmlformats.org/officeDocument/2006/relationships/hyperlink" Target="http://pbs.twimg.com/profile_images/1055841133799112704/o-IXzTUk_normal.jpg" TargetMode="External"/><Relationship Id="rId1884" Type="http://schemas.openxmlformats.org/officeDocument/2006/relationships/hyperlink" Target="http://pbs.twimg.com/profile_images/993345986180284417/ZVFKSmH8_normal.jpg" TargetMode="External"/><Relationship Id="rId2728" Type="http://schemas.openxmlformats.org/officeDocument/2006/relationships/hyperlink" Target="https://twitter.com/semseddinbektas" TargetMode="External"/><Relationship Id="rId2935" Type="http://schemas.openxmlformats.org/officeDocument/2006/relationships/hyperlink" Target="https://twitter.com/gullale65" TargetMode="External"/><Relationship Id="rId907" Type="http://schemas.openxmlformats.org/officeDocument/2006/relationships/hyperlink" Target="http://pbs.twimg.com/profile_images/1105039799759572993/HjH6KNMb_normal.jpg" TargetMode="External"/><Relationship Id="rId1537" Type="http://schemas.openxmlformats.org/officeDocument/2006/relationships/hyperlink" Target="http://pbs.twimg.com/profile_images/1151388264919646208/fTtRJINK_normal.jpg" TargetMode="External"/><Relationship Id="rId1744" Type="http://schemas.openxmlformats.org/officeDocument/2006/relationships/hyperlink" Target="http://pbs.twimg.com/profile_images/695501578695008256/7GvSk2ba_normal.jpg" TargetMode="External"/><Relationship Id="rId1951" Type="http://schemas.openxmlformats.org/officeDocument/2006/relationships/hyperlink" Target="http://pbs.twimg.com/profile_images/552187978416914433/5kVUc03i_normal.jpeg" TargetMode="External"/><Relationship Id="rId36" Type="http://schemas.openxmlformats.org/officeDocument/2006/relationships/hyperlink" Target="https://t.co/31xqJbf98T" TargetMode="External"/><Relationship Id="rId1604" Type="http://schemas.openxmlformats.org/officeDocument/2006/relationships/hyperlink" Target="http://abs.twimg.com/sticky/default_profile_images/default_profile_normal.png" TargetMode="External"/><Relationship Id="rId1811" Type="http://schemas.openxmlformats.org/officeDocument/2006/relationships/hyperlink" Target="http://pbs.twimg.com/profile_images/1153276042058096640/z8jbRZsR_normal.png" TargetMode="External"/><Relationship Id="rId3569" Type="http://schemas.openxmlformats.org/officeDocument/2006/relationships/hyperlink" Target="https://twitter.com/avkalicicek" TargetMode="External"/><Relationship Id="rId697" Type="http://schemas.openxmlformats.org/officeDocument/2006/relationships/hyperlink" Target="http://pbs.twimg.com/profile_images/1126917384923766784/lM57yyyL_normal.jpg" TargetMode="External"/><Relationship Id="rId2378" Type="http://schemas.openxmlformats.org/officeDocument/2006/relationships/hyperlink" Target="https://twitter.com/deri_nnnn1903" TargetMode="External"/><Relationship Id="rId3429" Type="http://schemas.openxmlformats.org/officeDocument/2006/relationships/hyperlink" Target="https://twitter.com/terket_ist" TargetMode="External"/><Relationship Id="rId1187" Type="http://schemas.openxmlformats.org/officeDocument/2006/relationships/hyperlink" Target="http://abs.twimg.com/sticky/default_profile_images/default_profile_normal.png" TargetMode="External"/><Relationship Id="rId2585" Type="http://schemas.openxmlformats.org/officeDocument/2006/relationships/hyperlink" Target="https://twitter.com/swanpy" TargetMode="External"/><Relationship Id="rId2792" Type="http://schemas.openxmlformats.org/officeDocument/2006/relationships/hyperlink" Target="https://twitter.com/stellaesterella" TargetMode="External"/><Relationship Id="rId3636" Type="http://schemas.openxmlformats.org/officeDocument/2006/relationships/hyperlink" Target="https://twitter.com/halkahaber" TargetMode="External"/><Relationship Id="rId557" Type="http://schemas.openxmlformats.org/officeDocument/2006/relationships/hyperlink" Target="http://pbs.twimg.com/profile_images/1119646203505979392/1sMTReg0_normal.jpg" TargetMode="External"/><Relationship Id="rId764" Type="http://schemas.openxmlformats.org/officeDocument/2006/relationships/hyperlink" Target="http://pbs.twimg.com/profile_images/1178466749341155329/4Q29j6jG_normal.jpg" TargetMode="External"/><Relationship Id="rId971" Type="http://schemas.openxmlformats.org/officeDocument/2006/relationships/hyperlink" Target="http://pbs.twimg.com/profile_images/598482594401882113/USVlP7kX_normal.jpg" TargetMode="External"/><Relationship Id="rId1394" Type="http://schemas.openxmlformats.org/officeDocument/2006/relationships/hyperlink" Target="http://pbs.twimg.com/profile_images/1151162559296397312/-alcmBKD_normal.jpg" TargetMode="External"/><Relationship Id="rId2238" Type="http://schemas.openxmlformats.org/officeDocument/2006/relationships/hyperlink" Target="https://twitter.com/mehmetoksz27" TargetMode="External"/><Relationship Id="rId2445" Type="http://schemas.openxmlformats.org/officeDocument/2006/relationships/hyperlink" Target="https://twitter.com/ifarukaksu" TargetMode="External"/><Relationship Id="rId2652" Type="http://schemas.openxmlformats.org/officeDocument/2006/relationships/hyperlink" Target="https://twitter.com/kutlulaika" TargetMode="External"/><Relationship Id="rId3703" Type="http://schemas.openxmlformats.org/officeDocument/2006/relationships/hyperlink" Target="https://twitter.com/alevihaber2" TargetMode="External"/><Relationship Id="rId417" Type="http://schemas.openxmlformats.org/officeDocument/2006/relationships/hyperlink" Target="http://pbs.twimg.com/profile_images/1176915897484812288/j7iJoXru_normal.jpg" TargetMode="External"/><Relationship Id="rId624" Type="http://schemas.openxmlformats.org/officeDocument/2006/relationships/hyperlink" Target="http://pbs.twimg.com/profile_images/1169582009951432705/m77PgTx6_normal.jpg" TargetMode="External"/><Relationship Id="rId831" Type="http://schemas.openxmlformats.org/officeDocument/2006/relationships/hyperlink" Target="http://pbs.twimg.com/profile_images/1175285622094913536/unHRAoTG_normal.jpg" TargetMode="External"/><Relationship Id="rId1047" Type="http://schemas.openxmlformats.org/officeDocument/2006/relationships/hyperlink" Target="http://pbs.twimg.com/profile_images/1111713706822590466/Zmy7vnxA_normal.png" TargetMode="External"/><Relationship Id="rId1254" Type="http://schemas.openxmlformats.org/officeDocument/2006/relationships/hyperlink" Target="http://pbs.twimg.com/profile_images/1170413919283945474/pmmrgZ4O_normal.jpg" TargetMode="External"/><Relationship Id="rId1461" Type="http://schemas.openxmlformats.org/officeDocument/2006/relationships/hyperlink" Target="http://pbs.twimg.com/profile_images/1165252410673106947/mXo5ScOy_normal.jpg" TargetMode="External"/><Relationship Id="rId2305" Type="http://schemas.openxmlformats.org/officeDocument/2006/relationships/hyperlink" Target="https://twitter.com/gokboru070" TargetMode="External"/><Relationship Id="rId2512" Type="http://schemas.openxmlformats.org/officeDocument/2006/relationships/hyperlink" Target="https://twitter.com/serpilbingr" TargetMode="External"/><Relationship Id="rId1114" Type="http://schemas.openxmlformats.org/officeDocument/2006/relationships/hyperlink" Target="http://pbs.twimg.com/profile_images/1159486739779674113/_VPNqhSn_normal.jpg" TargetMode="External"/><Relationship Id="rId1321" Type="http://schemas.openxmlformats.org/officeDocument/2006/relationships/hyperlink" Target="http://pbs.twimg.com/profile_images/648579699061444609/MRuql_3C_normal.jpg" TargetMode="External"/><Relationship Id="rId3079" Type="http://schemas.openxmlformats.org/officeDocument/2006/relationships/hyperlink" Target="https://twitter.com/ham__zal" TargetMode="External"/><Relationship Id="rId3286" Type="http://schemas.openxmlformats.org/officeDocument/2006/relationships/hyperlink" Target="https://twitter.com/linayildizz" TargetMode="External"/><Relationship Id="rId3493" Type="http://schemas.openxmlformats.org/officeDocument/2006/relationships/hyperlink" Target="https://twitter.com/samta85589888" TargetMode="External"/><Relationship Id="rId2095" Type="http://schemas.openxmlformats.org/officeDocument/2006/relationships/hyperlink" Target="https://twitter.com/mucellatugrul" TargetMode="External"/><Relationship Id="rId3146" Type="http://schemas.openxmlformats.org/officeDocument/2006/relationships/hyperlink" Target="https://twitter.com/zennurecakmak1" TargetMode="External"/><Relationship Id="rId3353" Type="http://schemas.openxmlformats.org/officeDocument/2006/relationships/hyperlink" Target="https://twitter.com/mesut_karaaytu" TargetMode="External"/><Relationship Id="rId274" Type="http://schemas.openxmlformats.org/officeDocument/2006/relationships/hyperlink" Target="https://t.co/tFoepgJKXE" TargetMode="External"/><Relationship Id="rId481" Type="http://schemas.openxmlformats.org/officeDocument/2006/relationships/hyperlink" Target="http://pbs.twimg.com/profile_images/1172415771604963328/maOkTUUx_normal.jpg" TargetMode="External"/><Relationship Id="rId2162" Type="http://schemas.openxmlformats.org/officeDocument/2006/relationships/hyperlink" Target="https://twitter.com/sevi3359" TargetMode="External"/><Relationship Id="rId3006" Type="http://schemas.openxmlformats.org/officeDocument/2006/relationships/hyperlink" Target="https://twitter.com/mm_guler" TargetMode="External"/><Relationship Id="rId3560" Type="http://schemas.openxmlformats.org/officeDocument/2006/relationships/hyperlink" Target="https://twitter.com/kelesoglumemo" TargetMode="External"/><Relationship Id="rId134" Type="http://schemas.openxmlformats.org/officeDocument/2006/relationships/hyperlink" Target="https://t.co/8uMmDz0vWZ" TargetMode="External"/><Relationship Id="rId3213" Type="http://schemas.openxmlformats.org/officeDocument/2006/relationships/hyperlink" Target="https://twitter.com/sevimsoylu12" TargetMode="External"/><Relationship Id="rId3420" Type="http://schemas.openxmlformats.org/officeDocument/2006/relationships/hyperlink" Target="https://twitter.com/sad&#305;ozdem&#305;r" TargetMode="External"/><Relationship Id="rId341" Type="http://schemas.openxmlformats.org/officeDocument/2006/relationships/hyperlink" Target="http://t.co/Joe8qwt24V" TargetMode="External"/><Relationship Id="rId2022" Type="http://schemas.openxmlformats.org/officeDocument/2006/relationships/hyperlink" Target="http://pbs.twimg.com/profile_images/644065247062585344/dcFfkIpa_normal.jpg" TargetMode="External"/><Relationship Id="rId2979" Type="http://schemas.openxmlformats.org/officeDocument/2006/relationships/hyperlink" Target="https://twitter.com/erdemgrtp" TargetMode="External"/><Relationship Id="rId201" Type="http://schemas.openxmlformats.org/officeDocument/2006/relationships/hyperlink" Target="https://t.co/G810AqmK5S" TargetMode="External"/><Relationship Id="rId1788" Type="http://schemas.openxmlformats.org/officeDocument/2006/relationships/hyperlink" Target="http://pbs.twimg.com/profile_images/1148495590625554432/YZHkjL44_normal.jpg" TargetMode="External"/><Relationship Id="rId1995" Type="http://schemas.openxmlformats.org/officeDocument/2006/relationships/hyperlink" Target="http://pbs.twimg.com/profile_images/1339513556/image001_normal.gif" TargetMode="External"/><Relationship Id="rId2839" Type="http://schemas.openxmlformats.org/officeDocument/2006/relationships/hyperlink" Target="https://twitter.com/istigna3" TargetMode="External"/><Relationship Id="rId1648" Type="http://schemas.openxmlformats.org/officeDocument/2006/relationships/hyperlink" Target="http://pbs.twimg.com/profile_images/1113435669391712256/hFvcnIvQ_normal.jpg" TargetMode="External"/><Relationship Id="rId1508" Type="http://schemas.openxmlformats.org/officeDocument/2006/relationships/hyperlink" Target="http://pbs.twimg.com/profile_images/1027864435006824454/l5BEeUB3_normal.jpg" TargetMode="External"/><Relationship Id="rId1855" Type="http://schemas.openxmlformats.org/officeDocument/2006/relationships/hyperlink" Target="http://pbs.twimg.com/profile_images/985534313180647425/nQU_7W8y_normal.jpg" TargetMode="External"/><Relationship Id="rId2906" Type="http://schemas.openxmlformats.org/officeDocument/2006/relationships/hyperlink" Target="https://twitter.com/esezaies" TargetMode="External"/><Relationship Id="rId3070" Type="http://schemas.openxmlformats.org/officeDocument/2006/relationships/hyperlink" Target="https://twitter.com/elif7075" TargetMode="External"/><Relationship Id="rId1715" Type="http://schemas.openxmlformats.org/officeDocument/2006/relationships/hyperlink" Target="http://abs.twimg.com/sticky/default_profile_images/default_profile_normal.png" TargetMode="External"/><Relationship Id="rId1922" Type="http://schemas.openxmlformats.org/officeDocument/2006/relationships/hyperlink" Target="http://pbs.twimg.com/profile_images/1161401423839617025/cc4SNwcN_normal.jpg" TargetMode="External"/><Relationship Id="rId2489" Type="http://schemas.openxmlformats.org/officeDocument/2006/relationships/hyperlink" Target="https://twitter.com/hasansaribuga" TargetMode="External"/><Relationship Id="rId2696" Type="http://schemas.openxmlformats.org/officeDocument/2006/relationships/hyperlink" Target="https://twitter.com/ziyafilik" TargetMode="External"/><Relationship Id="rId668" Type="http://schemas.openxmlformats.org/officeDocument/2006/relationships/hyperlink" Target="http://pbs.twimg.com/profile_images/1167459377714008064/Visw3zQn_normal.jpg" TargetMode="External"/><Relationship Id="rId875" Type="http://schemas.openxmlformats.org/officeDocument/2006/relationships/hyperlink" Target="http://pbs.twimg.com/profile_images/1163884848018317312/BV7iqFCf_normal.jpg" TargetMode="External"/><Relationship Id="rId1298" Type="http://schemas.openxmlformats.org/officeDocument/2006/relationships/hyperlink" Target="http://pbs.twimg.com/profile_images/749160762904567808/qVU6LG4p_normal.jpg" TargetMode="External"/><Relationship Id="rId2349" Type="http://schemas.openxmlformats.org/officeDocument/2006/relationships/hyperlink" Target="https://twitter.com/supersinko" TargetMode="External"/><Relationship Id="rId2556" Type="http://schemas.openxmlformats.org/officeDocument/2006/relationships/hyperlink" Target="https://twitter.com/aoronmercanson" TargetMode="External"/><Relationship Id="rId2763" Type="http://schemas.openxmlformats.org/officeDocument/2006/relationships/hyperlink" Target="https://twitter.com/ersinkndr" TargetMode="External"/><Relationship Id="rId2970" Type="http://schemas.openxmlformats.org/officeDocument/2006/relationships/hyperlink" Target="https://twitter.com/reyhansnn" TargetMode="External"/><Relationship Id="rId3607" Type="http://schemas.openxmlformats.org/officeDocument/2006/relationships/hyperlink" Target="https://twitter.com/molaselcuk" TargetMode="External"/><Relationship Id="rId528" Type="http://schemas.openxmlformats.org/officeDocument/2006/relationships/hyperlink" Target="http://pbs.twimg.com/profile_images/1049745201047187456/-IxKfO2R_normal.jpg" TargetMode="External"/><Relationship Id="rId735" Type="http://schemas.openxmlformats.org/officeDocument/2006/relationships/hyperlink" Target="http://pbs.twimg.com/profile_images/1129783643151454208/be9CNPHL_normal.jpg" TargetMode="External"/><Relationship Id="rId942" Type="http://schemas.openxmlformats.org/officeDocument/2006/relationships/hyperlink" Target="http://pbs.twimg.com/profile_images/1033800308529475587/3adYp-Jo_normal.jpg" TargetMode="External"/><Relationship Id="rId1158" Type="http://schemas.openxmlformats.org/officeDocument/2006/relationships/hyperlink" Target="http://pbs.twimg.com/profile_images/1161755008356048898/vtKk6v7E_normal.jpg" TargetMode="External"/><Relationship Id="rId1365" Type="http://schemas.openxmlformats.org/officeDocument/2006/relationships/hyperlink" Target="http://pbs.twimg.com/profile_images/999377164439973888/E2g1Ft-J_normal.jpg" TargetMode="External"/><Relationship Id="rId1572" Type="http://schemas.openxmlformats.org/officeDocument/2006/relationships/hyperlink" Target="http://pbs.twimg.com/profile_images/2559182027/8i7r8lu07m4vp9olrcbs_normal.jpeg" TargetMode="External"/><Relationship Id="rId2209" Type="http://schemas.openxmlformats.org/officeDocument/2006/relationships/hyperlink" Target="https://twitter.com/filizarslanistc" TargetMode="External"/><Relationship Id="rId2416" Type="http://schemas.openxmlformats.org/officeDocument/2006/relationships/hyperlink" Target="https://twitter.com/tahadmr25" TargetMode="External"/><Relationship Id="rId2623" Type="http://schemas.openxmlformats.org/officeDocument/2006/relationships/hyperlink" Target="https://twitter.com/yilmazatabey2" TargetMode="External"/><Relationship Id="rId1018" Type="http://schemas.openxmlformats.org/officeDocument/2006/relationships/hyperlink" Target="http://pbs.twimg.com/profile_images/2822973384/1fef0b4fba92d62dbabee71e17c0c6aa_normal.png" TargetMode="External"/><Relationship Id="rId1225" Type="http://schemas.openxmlformats.org/officeDocument/2006/relationships/hyperlink" Target="http://pbs.twimg.com/profile_images/1148503981603393536/SUa-h-sP_normal.jpg" TargetMode="External"/><Relationship Id="rId1432" Type="http://schemas.openxmlformats.org/officeDocument/2006/relationships/hyperlink" Target="http://pbs.twimg.com/profile_images/504617164096425984/GnGLjKnu_normal.jpeg" TargetMode="External"/><Relationship Id="rId2830" Type="http://schemas.openxmlformats.org/officeDocument/2006/relationships/hyperlink" Target="https://twitter.com/oznur1976oznur" TargetMode="External"/><Relationship Id="rId71" Type="http://schemas.openxmlformats.org/officeDocument/2006/relationships/hyperlink" Target="https://t.co/IcuJcx3uzr" TargetMode="External"/><Relationship Id="rId802" Type="http://schemas.openxmlformats.org/officeDocument/2006/relationships/hyperlink" Target="http://pbs.twimg.com/profile_images/458595788348612609/J3CFhBSS_normal.jpeg" TargetMode="External"/><Relationship Id="rId3397" Type="http://schemas.openxmlformats.org/officeDocument/2006/relationships/hyperlink" Target="https://twitter.com/ilay_aksoy" TargetMode="External"/><Relationship Id="rId178" Type="http://schemas.openxmlformats.org/officeDocument/2006/relationships/hyperlink" Target="http://t.co/ZGVUdmiSSn" TargetMode="External"/><Relationship Id="rId3257" Type="http://schemas.openxmlformats.org/officeDocument/2006/relationships/hyperlink" Target="https://twitter.com/yamanmusa46" TargetMode="External"/><Relationship Id="rId3464" Type="http://schemas.openxmlformats.org/officeDocument/2006/relationships/hyperlink" Target="https://twitter.com/ksoslff" TargetMode="External"/><Relationship Id="rId3671" Type="http://schemas.openxmlformats.org/officeDocument/2006/relationships/hyperlink" Target="https://twitter.com/dijemm" TargetMode="External"/><Relationship Id="rId385" Type="http://schemas.openxmlformats.org/officeDocument/2006/relationships/hyperlink" Target="http://pbs.twimg.com/profile_images/1177118246312583168/2fuMJbQI_normal.jpg" TargetMode="External"/><Relationship Id="rId592" Type="http://schemas.openxmlformats.org/officeDocument/2006/relationships/hyperlink" Target="http://pbs.twimg.com/profile_images/1158368453201399808/gxgyIqFz_normal.jpg" TargetMode="External"/><Relationship Id="rId2066" Type="http://schemas.openxmlformats.org/officeDocument/2006/relationships/hyperlink" Target="https://twitter.com/cosarf" TargetMode="External"/><Relationship Id="rId2273" Type="http://schemas.openxmlformats.org/officeDocument/2006/relationships/hyperlink" Target="https://twitter.com/fs4yin" TargetMode="External"/><Relationship Id="rId2480" Type="http://schemas.openxmlformats.org/officeDocument/2006/relationships/hyperlink" Target="https://twitter.com/ezo_ist" TargetMode="External"/><Relationship Id="rId3117" Type="http://schemas.openxmlformats.org/officeDocument/2006/relationships/hyperlink" Target="https://twitter.com/orumluu2" TargetMode="External"/><Relationship Id="rId3324" Type="http://schemas.openxmlformats.org/officeDocument/2006/relationships/hyperlink" Target="https://twitter.com/sesenene" TargetMode="External"/><Relationship Id="rId3531" Type="http://schemas.openxmlformats.org/officeDocument/2006/relationships/hyperlink" Target="https://twitter.com/kayaleyla1" TargetMode="External"/><Relationship Id="rId245" Type="http://schemas.openxmlformats.org/officeDocument/2006/relationships/hyperlink" Target="https://t.co/rlgYYuJbcQ" TargetMode="External"/><Relationship Id="rId452" Type="http://schemas.openxmlformats.org/officeDocument/2006/relationships/hyperlink" Target="http://pbs.twimg.com/profile_images/1167766687615242241/-1tS46y__normal.jpg" TargetMode="External"/><Relationship Id="rId1082" Type="http://schemas.openxmlformats.org/officeDocument/2006/relationships/hyperlink" Target="http://abs.twimg.com/sticky/default_profile_images/default_profile_normal.png" TargetMode="External"/><Relationship Id="rId2133" Type="http://schemas.openxmlformats.org/officeDocument/2006/relationships/hyperlink" Target="https://twitter.com/kimbumelike1" TargetMode="External"/><Relationship Id="rId2340" Type="http://schemas.openxmlformats.org/officeDocument/2006/relationships/hyperlink" Target="https://twitter.com/ertetikp" TargetMode="External"/><Relationship Id="rId105" Type="http://schemas.openxmlformats.org/officeDocument/2006/relationships/hyperlink" Target="https://t.co/JGqkEprYq4" TargetMode="External"/><Relationship Id="rId312" Type="http://schemas.openxmlformats.org/officeDocument/2006/relationships/hyperlink" Target="https://t.co/hH22d1BCEA" TargetMode="External"/><Relationship Id="rId2200" Type="http://schemas.openxmlformats.org/officeDocument/2006/relationships/hyperlink" Target="https://twitter.com/hasemierol" TargetMode="External"/><Relationship Id="rId1899" Type="http://schemas.openxmlformats.org/officeDocument/2006/relationships/hyperlink" Target="http://pbs.twimg.com/profile_images/930175207154880512/3FZ8YyZB_normal.jpg" TargetMode="External"/><Relationship Id="rId1759" Type="http://schemas.openxmlformats.org/officeDocument/2006/relationships/hyperlink" Target="http://pbs.twimg.com/profile_images/837342111905230848/cYw5FhZ-_normal.jpg" TargetMode="External"/><Relationship Id="rId1966" Type="http://schemas.openxmlformats.org/officeDocument/2006/relationships/hyperlink" Target="http://pbs.twimg.com/profile_images/1164163671569944577/PqmV4CWU_normal.jpg" TargetMode="External"/><Relationship Id="rId3181" Type="http://schemas.openxmlformats.org/officeDocument/2006/relationships/hyperlink" Target="https://twitter.com/musdyyy" TargetMode="External"/><Relationship Id="rId1619" Type="http://schemas.openxmlformats.org/officeDocument/2006/relationships/hyperlink" Target="http://pbs.twimg.com/profile_images/982959179005661184/KtYz07fL_normal.jpg" TargetMode="External"/><Relationship Id="rId1826" Type="http://schemas.openxmlformats.org/officeDocument/2006/relationships/hyperlink" Target="http://pbs.twimg.com/profile_images/1073269888796553216/KjCquEiK_normal.jpg" TargetMode="External"/><Relationship Id="rId3041" Type="http://schemas.openxmlformats.org/officeDocument/2006/relationships/hyperlink" Target="https://twitter.com/orhanaydin6" TargetMode="External"/><Relationship Id="rId779" Type="http://schemas.openxmlformats.org/officeDocument/2006/relationships/hyperlink" Target="http://pbs.twimg.com/profile_images/1108366831230861312/PWfXSPLH_normal.png" TargetMode="External"/><Relationship Id="rId986" Type="http://schemas.openxmlformats.org/officeDocument/2006/relationships/hyperlink" Target="http://pbs.twimg.com/profile_images/1082881388184068102/zLDYDkD3_normal.jpg" TargetMode="External"/><Relationship Id="rId2667" Type="http://schemas.openxmlformats.org/officeDocument/2006/relationships/hyperlink" Target="https://twitter.com/atanurbarut" TargetMode="External"/><Relationship Id="rId3718" Type="http://schemas.openxmlformats.org/officeDocument/2006/relationships/hyperlink" Target="https://twitter.com/etkili_insan" TargetMode="External"/><Relationship Id="rId639" Type="http://schemas.openxmlformats.org/officeDocument/2006/relationships/hyperlink" Target="http://pbs.twimg.com/profile_images/758547871255949312/qSYwWJSL_normal.jpg" TargetMode="External"/><Relationship Id="rId1269" Type="http://schemas.openxmlformats.org/officeDocument/2006/relationships/hyperlink" Target="http://pbs.twimg.com/profile_images/875166354097176579/MWRwrQU2_normal.jpg" TargetMode="External"/><Relationship Id="rId1476" Type="http://schemas.openxmlformats.org/officeDocument/2006/relationships/hyperlink" Target="http://pbs.twimg.com/profile_images/1116599420026404864/lJQKPxQ1_normal.jpg" TargetMode="External"/><Relationship Id="rId2874" Type="http://schemas.openxmlformats.org/officeDocument/2006/relationships/hyperlink" Target="https://twitter.com/ylmzsz30" TargetMode="External"/><Relationship Id="rId846" Type="http://schemas.openxmlformats.org/officeDocument/2006/relationships/hyperlink" Target="http://pbs.twimg.com/profile_images/1052633121458450433/VUTIuPHX_normal.jpg" TargetMode="External"/><Relationship Id="rId1129" Type="http://schemas.openxmlformats.org/officeDocument/2006/relationships/hyperlink" Target="http://pbs.twimg.com/profile_images/452080425792720896/9ySaKboU_normal.jpeg" TargetMode="External"/><Relationship Id="rId1683" Type="http://schemas.openxmlformats.org/officeDocument/2006/relationships/hyperlink" Target="http://abs.twimg.com/sticky/default_profile_images/default_profile_normal.png" TargetMode="External"/><Relationship Id="rId1890" Type="http://schemas.openxmlformats.org/officeDocument/2006/relationships/hyperlink" Target="http://abs.twimg.com/sticky/default_profile_images/default_profile_normal.png" TargetMode="External"/><Relationship Id="rId2527" Type="http://schemas.openxmlformats.org/officeDocument/2006/relationships/hyperlink" Target="https://twitter.com/btl60" TargetMode="External"/><Relationship Id="rId2734" Type="http://schemas.openxmlformats.org/officeDocument/2006/relationships/hyperlink" Target="https://twitter.com/caglarcilara" TargetMode="External"/><Relationship Id="rId2941" Type="http://schemas.openxmlformats.org/officeDocument/2006/relationships/hyperlink" Target="https://twitter.com/ben01145066" TargetMode="External"/><Relationship Id="rId706" Type="http://schemas.openxmlformats.org/officeDocument/2006/relationships/hyperlink" Target="http://pbs.twimg.com/profile_images/1123559366777556992/PyuhWDAQ_normal.jpg" TargetMode="External"/><Relationship Id="rId913" Type="http://schemas.openxmlformats.org/officeDocument/2006/relationships/hyperlink" Target="http://pbs.twimg.com/profile_images/1001533191830888449/6TOrG1hG_normal.jpg" TargetMode="External"/><Relationship Id="rId1336" Type="http://schemas.openxmlformats.org/officeDocument/2006/relationships/hyperlink" Target="http://pbs.twimg.com/profile_images/1149427778162515968/58kiwn_B_normal.jpg" TargetMode="External"/><Relationship Id="rId1543" Type="http://schemas.openxmlformats.org/officeDocument/2006/relationships/hyperlink" Target="http://pbs.twimg.com/profile_images/847710286110875650/r8_4gWxe_normal.jpg" TargetMode="External"/><Relationship Id="rId1750" Type="http://schemas.openxmlformats.org/officeDocument/2006/relationships/hyperlink" Target="http://pbs.twimg.com/profile_images/1106596055615975429/4_SqJgYP_normal.jpg" TargetMode="External"/><Relationship Id="rId2801" Type="http://schemas.openxmlformats.org/officeDocument/2006/relationships/hyperlink" Target="https://twitter.com/serkanzcan15" TargetMode="External"/><Relationship Id="rId42" Type="http://schemas.openxmlformats.org/officeDocument/2006/relationships/hyperlink" Target="https://t.co/7IDoW8Ah9W" TargetMode="External"/><Relationship Id="rId1403" Type="http://schemas.openxmlformats.org/officeDocument/2006/relationships/hyperlink" Target="http://pbs.twimg.com/profile_images/1006470740726702081/568honCN_normal.jpg" TargetMode="External"/><Relationship Id="rId1610" Type="http://schemas.openxmlformats.org/officeDocument/2006/relationships/hyperlink" Target="http://abs.twimg.com/sticky/default_profile_images/default_profile_normal.png" TargetMode="External"/><Relationship Id="rId3368" Type="http://schemas.openxmlformats.org/officeDocument/2006/relationships/hyperlink" Target="https://twitter.com/dertlikarinca41" TargetMode="External"/><Relationship Id="rId3575" Type="http://schemas.openxmlformats.org/officeDocument/2006/relationships/hyperlink" Target="https://twitter.com/kucukkaya" TargetMode="External"/><Relationship Id="rId289" Type="http://schemas.openxmlformats.org/officeDocument/2006/relationships/hyperlink" Target="https://t.co/1dnkXdHCIC" TargetMode="External"/><Relationship Id="rId496" Type="http://schemas.openxmlformats.org/officeDocument/2006/relationships/hyperlink" Target="http://pbs.twimg.com/profile_images/1159734783855009792/7EzZgGvC_normal.jpg" TargetMode="External"/><Relationship Id="rId2177" Type="http://schemas.openxmlformats.org/officeDocument/2006/relationships/hyperlink" Target="https://twitter.com/haberkuliss" TargetMode="External"/><Relationship Id="rId2384" Type="http://schemas.openxmlformats.org/officeDocument/2006/relationships/hyperlink" Target="https://twitter.com/ismail_umay" TargetMode="External"/><Relationship Id="rId2591" Type="http://schemas.openxmlformats.org/officeDocument/2006/relationships/hyperlink" Target="https://twitter.com/ayperi19608868" TargetMode="External"/><Relationship Id="rId3228" Type="http://schemas.openxmlformats.org/officeDocument/2006/relationships/hyperlink" Target="https://twitter.com/yildarado" TargetMode="External"/><Relationship Id="rId3435" Type="http://schemas.openxmlformats.org/officeDocument/2006/relationships/hyperlink" Target="https://twitter.com/ie_korkmaz" TargetMode="External"/><Relationship Id="rId3642" Type="http://schemas.openxmlformats.org/officeDocument/2006/relationships/hyperlink" Target="https://twitter.com/mahsum70453759" TargetMode="External"/><Relationship Id="rId149" Type="http://schemas.openxmlformats.org/officeDocument/2006/relationships/hyperlink" Target="https://t.co/dDyW52LRCG" TargetMode="External"/><Relationship Id="rId356" Type="http://schemas.openxmlformats.org/officeDocument/2006/relationships/hyperlink" Target="http://pbs.twimg.com/profile_images/1156292485439791104/FMUdRjLK_normal.jpg" TargetMode="External"/><Relationship Id="rId563" Type="http://schemas.openxmlformats.org/officeDocument/2006/relationships/hyperlink" Target="http://pbs.twimg.com/profile_images/597791977015517184/Uk7it4Bc_normal.jpg" TargetMode="External"/><Relationship Id="rId770" Type="http://schemas.openxmlformats.org/officeDocument/2006/relationships/hyperlink" Target="http://pbs.twimg.com/profile_images/1173857418947760128/dB1a3PIX_normal.jpg" TargetMode="External"/><Relationship Id="rId1193" Type="http://schemas.openxmlformats.org/officeDocument/2006/relationships/hyperlink" Target="http://pbs.twimg.com/profile_images/1051479627829563392/gHW7ujQb_normal.jpg" TargetMode="External"/><Relationship Id="rId2037" Type="http://schemas.openxmlformats.org/officeDocument/2006/relationships/hyperlink" Target="http://pbs.twimg.com/profile_images/890902156114616322/-Ob_Fpw5_normal.jpg" TargetMode="External"/><Relationship Id="rId2244" Type="http://schemas.openxmlformats.org/officeDocument/2006/relationships/hyperlink" Target="https://twitter.com/fikriakyuz99" TargetMode="External"/><Relationship Id="rId2451" Type="http://schemas.openxmlformats.org/officeDocument/2006/relationships/hyperlink" Target="https://twitter.com/sla_ecem_" TargetMode="External"/><Relationship Id="rId216" Type="http://schemas.openxmlformats.org/officeDocument/2006/relationships/hyperlink" Target="https://t.co/50A3gG9md9" TargetMode="External"/><Relationship Id="rId423" Type="http://schemas.openxmlformats.org/officeDocument/2006/relationships/hyperlink" Target="http://pbs.twimg.com/profile_images/1133475331594174464/9RRNvSpe_normal.jpg" TargetMode="External"/><Relationship Id="rId1053" Type="http://schemas.openxmlformats.org/officeDocument/2006/relationships/hyperlink" Target="http://pbs.twimg.com/profile_images/3764088521/0077be9c1eeb0021cb60070f2f48e404_normal.jpeg" TargetMode="External"/><Relationship Id="rId1260" Type="http://schemas.openxmlformats.org/officeDocument/2006/relationships/hyperlink" Target="http://pbs.twimg.com/profile_images/1114280403282558978/j87UQWGv_normal.png" TargetMode="External"/><Relationship Id="rId2104" Type="http://schemas.openxmlformats.org/officeDocument/2006/relationships/hyperlink" Target="https://twitter.com/nocontextdtweb" TargetMode="External"/><Relationship Id="rId3502" Type="http://schemas.openxmlformats.org/officeDocument/2006/relationships/hyperlink" Target="https://twitter.com/hencerisen" TargetMode="External"/><Relationship Id="rId630" Type="http://schemas.openxmlformats.org/officeDocument/2006/relationships/hyperlink" Target="http://pbs.twimg.com/profile_images/378800000000227576/c24dc8f7ffc56801f77eeeaa19d49f17_normal.jpeg" TargetMode="External"/><Relationship Id="rId2311" Type="http://schemas.openxmlformats.org/officeDocument/2006/relationships/hyperlink" Target="https://twitter.com/siyahmanifesto" TargetMode="External"/><Relationship Id="rId1120" Type="http://schemas.openxmlformats.org/officeDocument/2006/relationships/hyperlink" Target="http://pbs.twimg.com/profile_images/685445564897570817/hUa8ONBV_normal.jpg" TargetMode="External"/><Relationship Id="rId1937" Type="http://schemas.openxmlformats.org/officeDocument/2006/relationships/hyperlink" Target="http://pbs.twimg.com/profile_images/1149041110070824961/KxmZYjGN_normal.jpg" TargetMode="External"/><Relationship Id="rId3085" Type="http://schemas.openxmlformats.org/officeDocument/2006/relationships/hyperlink" Target="https://twitter.com/rahimgunes" TargetMode="External"/><Relationship Id="rId3292" Type="http://schemas.openxmlformats.org/officeDocument/2006/relationships/hyperlink" Target="https://twitter.com/kosedagzeki" TargetMode="External"/><Relationship Id="rId3152" Type="http://schemas.openxmlformats.org/officeDocument/2006/relationships/hyperlink" Target="https://twitter.com/hulya_ylmz2509" TargetMode="External"/><Relationship Id="rId280" Type="http://schemas.openxmlformats.org/officeDocument/2006/relationships/hyperlink" Target="https://t.co/7yNqQ8oUch" TargetMode="External"/><Relationship Id="rId3012" Type="http://schemas.openxmlformats.org/officeDocument/2006/relationships/hyperlink" Target="https://twitter.com/gesoogesso" TargetMode="External"/><Relationship Id="rId140" Type="http://schemas.openxmlformats.org/officeDocument/2006/relationships/hyperlink" Target="https://t.co/QfVRct4kYA" TargetMode="External"/><Relationship Id="rId6" Type="http://schemas.openxmlformats.org/officeDocument/2006/relationships/hyperlink" Target="https://t.co/hvzK5njay7" TargetMode="External"/><Relationship Id="rId2778" Type="http://schemas.openxmlformats.org/officeDocument/2006/relationships/hyperlink" Target="https://twitter.com/ademakb07986647" TargetMode="External"/><Relationship Id="rId2985" Type="http://schemas.openxmlformats.org/officeDocument/2006/relationships/hyperlink" Target="https://twitter.com/hasimturan1" TargetMode="External"/><Relationship Id="rId957" Type="http://schemas.openxmlformats.org/officeDocument/2006/relationships/hyperlink" Target="http://pbs.twimg.com/profile_images/1167374956445011968/tBeyEA8c_normal.jpg" TargetMode="External"/><Relationship Id="rId1587" Type="http://schemas.openxmlformats.org/officeDocument/2006/relationships/hyperlink" Target="http://pbs.twimg.com/profile_images/1178408018683289600/jvg-pvi7_normal.jpg" TargetMode="External"/><Relationship Id="rId1794" Type="http://schemas.openxmlformats.org/officeDocument/2006/relationships/hyperlink" Target="http://pbs.twimg.com/profile_images/1123646638755655682/XA2rJH2U_normal.jpg" TargetMode="External"/><Relationship Id="rId2638" Type="http://schemas.openxmlformats.org/officeDocument/2006/relationships/hyperlink" Target="https://twitter.com/ajanstarafsiz" TargetMode="External"/><Relationship Id="rId2845" Type="http://schemas.openxmlformats.org/officeDocument/2006/relationships/hyperlink" Target="https://twitter.com/nuranbarnx" TargetMode="External"/><Relationship Id="rId86" Type="http://schemas.openxmlformats.org/officeDocument/2006/relationships/hyperlink" Target="http://t.co/eWqvjxwaI5" TargetMode="External"/><Relationship Id="rId817" Type="http://schemas.openxmlformats.org/officeDocument/2006/relationships/hyperlink" Target="http://pbs.twimg.com/profile_images/1175838851148996608/VGIYGV_d_normal.jpg" TargetMode="External"/><Relationship Id="rId1447" Type="http://schemas.openxmlformats.org/officeDocument/2006/relationships/hyperlink" Target="http://pbs.twimg.com/profile_images/1175312689477902337/8TRpn4vi_normal.jpg" TargetMode="External"/><Relationship Id="rId1654" Type="http://schemas.openxmlformats.org/officeDocument/2006/relationships/hyperlink" Target="http://pbs.twimg.com/profile_images/378800000548543108/c0b3f76b2bbb65fc2b8928c651f27fd4_normal.jpeg" TargetMode="External"/><Relationship Id="rId1861" Type="http://schemas.openxmlformats.org/officeDocument/2006/relationships/hyperlink" Target="http://pbs.twimg.com/profile_images/1130980731218464768/_-mIoqcQ_normal.jpg" TargetMode="External"/><Relationship Id="rId2705" Type="http://schemas.openxmlformats.org/officeDocument/2006/relationships/hyperlink" Target="https://twitter.com/m&#305;n&#305;posta" TargetMode="External"/><Relationship Id="rId2912" Type="http://schemas.openxmlformats.org/officeDocument/2006/relationships/hyperlink" Target="https://twitter.com/z__zengin" TargetMode="External"/><Relationship Id="rId1307" Type="http://schemas.openxmlformats.org/officeDocument/2006/relationships/hyperlink" Target="http://pbs.twimg.com/profile_images/659665018108190721/Uyo7Dert_normal.jpg" TargetMode="External"/><Relationship Id="rId1514" Type="http://schemas.openxmlformats.org/officeDocument/2006/relationships/hyperlink" Target="http://pbs.twimg.com/profile_images/1177123651138850816/029KAuDQ_normal.jpg" TargetMode="External"/><Relationship Id="rId1721" Type="http://schemas.openxmlformats.org/officeDocument/2006/relationships/hyperlink" Target="http://pbs.twimg.com/profile_images/1115365893591175174/O08ttFk1_normal.jpg" TargetMode="External"/><Relationship Id="rId13" Type="http://schemas.openxmlformats.org/officeDocument/2006/relationships/hyperlink" Target="https://t.co/Ll0b2WqZsv" TargetMode="External"/><Relationship Id="rId3479" Type="http://schemas.openxmlformats.org/officeDocument/2006/relationships/hyperlink" Target="https://twitter.com/muratkartal1806" TargetMode="External"/><Relationship Id="rId3686" Type="http://schemas.openxmlformats.org/officeDocument/2006/relationships/hyperlink" Target="https://twitter.com/tubistthh" TargetMode="External"/><Relationship Id="rId2288" Type="http://schemas.openxmlformats.org/officeDocument/2006/relationships/hyperlink" Target="https://twitter.com/mami587_eyt_eyt" TargetMode="External"/><Relationship Id="rId2495" Type="http://schemas.openxmlformats.org/officeDocument/2006/relationships/hyperlink" Target="https://twitter.com/merol98" TargetMode="External"/><Relationship Id="rId3339" Type="http://schemas.openxmlformats.org/officeDocument/2006/relationships/hyperlink" Target="https://twitter.com/ahmet_ahmedoglu" TargetMode="External"/><Relationship Id="rId467" Type="http://schemas.openxmlformats.org/officeDocument/2006/relationships/hyperlink" Target="http://pbs.twimg.com/profile_images/1121454765043531777/q9tyX9mE_normal.jpg" TargetMode="External"/><Relationship Id="rId1097" Type="http://schemas.openxmlformats.org/officeDocument/2006/relationships/hyperlink" Target="http://pbs.twimg.com/profile_images/1096526730523742208/66hrS6P8_normal.jpg" TargetMode="External"/><Relationship Id="rId2148" Type="http://schemas.openxmlformats.org/officeDocument/2006/relationships/hyperlink" Target="https://twitter.com/trakyalion1905" TargetMode="External"/><Relationship Id="rId3546" Type="http://schemas.openxmlformats.org/officeDocument/2006/relationships/hyperlink" Target="https://twitter.com/essim_" TargetMode="External"/><Relationship Id="rId674" Type="http://schemas.openxmlformats.org/officeDocument/2006/relationships/hyperlink" Target="http://pbs.twimg.com/profile_images/505854654623006721/cRiir-81_normal.jpeg" TargetMode="External"/><Relationship Id="rId881" Type="http://schemas.openxmlformats.org/officeDocument/2006/relationships/hyperlink" Target="http://pbs.twimg.com/profile_images/1101170309581979648/4o2kG6lD_normal.jpg" TargetMode="External"/><Relationship Id="rId2355" Type="http://schemas.openxmlformats.org/officeDocument/2006/relationships/hyperlink" Target="https://twitter.com/pnargul5" TargetMode="External"/><Relationship Id="rId2562" Type="http://schemas.openxmlformats.org/officeDocument/2006/relationships/hyperlink" Target="https://twitter.com/astrologrosa" TargetMode="External"/><Relationship Id="rId3406" Type="http://schemas.openxmlformats.org/officeDocument/2006/relationships/hyperlink" Target="https://twitter.com/_akgercekler" TargetMode="External"/><Relationship Id="rId3613" Type="http://schemas.openxmlformats.org/officeDocument/2006/relationships/hyperlink" Target="https://twitter.com/hhcrshhn" TargetMode="External"/><Relationship Id="rId327" Type="http://schemas.openxmlformats.org/officeDocument/2006/relationships/hyperlink" Target="https://t.co/LvqciOm9t3" TargetMode="External"/><Relationship Id="rId534" Type="http://schemas.openxmlformats.org/officeDocument/2006/relationships/hyperlink" Target="http://pbs.twimg.com/profile_images/1176946408512991233/vc2h4GpW_normal.jpg" TargetMode="External"/><Relationship Id="rId741" Type="http://schemas.openxmlformats.org/officeDocument/2006/relationships/hyperlink" Target="http://pbs.twimg.com/profile_images/810781766139211776/sDQUmmtL_normal.jpg" TargetMode="External"/><Relationship Id="rId1164" Type="http://schemas.openxmlformats.org/officeDocument/2006/relationships/hyperlink" Target="http://pbs.twimg.com/profile_images/1006982363212021760/1_aQyi9L_normal.jpg" TargetMode="External"/><Relationship Id="rId1371" Type="http://schemas.openxmlformats.org/officeDocument/2006/relationships/hyperlink" Target="http://pbs.twimg.com/profile_images/968303109431799811/Y-ZH893V_normal.jpg" TargetMode="External"/><Relationship Id="rId2008" Type="http://schemas.openxmlformats.org/officeDocument/2006/relationships/hyperlink" Target="http://pbs.twimg.com/profile_images/1151078124295196672/it93i8jf_normal.jpg" TargetMode="External"/><Relationship Id="rId2215" Type="http://schemas.openxmlformats.org/officeDocument/2006/relationships/hyperlink" Target="https://twitter.com/a&#305;brahimyalcin" TargetMode="External"/><Relationship Id="rId2422" Type="http://schemas.openxmlformats.org/officeDocument/2006/relationships/hyperlink" Target="https://twitter.com/devecihukuk" TargetMode="External"/><Relationship Id="rId601" Type="http://schemas.openxmlformats.org/officeDocument/2006/relationships/hyperlink" Target="http://abs.twimg.com/sticky/default_profile_images/default_profile_normal.png" TargetMode="External"/><Relationship Id="rId1024" Type="http://schemas.openxmlformats.org/officeDocument/2006/relationships/hyperlink" Target="http://pbs.twimg.com/profile_images/1169311795347111936/6Uq41rlq_normal.jpg" TargetMode="External"/><Relationship Id="rId1231" Type="http://schemas.openxmlformats.org/officeDocument/2006/relationships/hyperlink" Target="http://pbs.twimg.com/profile_images/892255164/ma2003_normal.jpg" TargetMode="External"/><Relationship Id="rId3196" Type="http://schemas.openxmlformats.org/officeDocument/2006/relationships/hyperlink" Target="https://twitter.com/mblentkafadar" TargetMode="External"/><Relationship Id="rId3056" Type="http://schemas.openxmlformats.org/officeDocument/2006/relationships/hyperlink" Target="https://twitter.com/metinsonalp" TargetMode="External"/><Relationship Id="rId3263" Type="http://schemas.openxmlformats.org/officeDocument/2006/relationships/hyperlink" Target="https://twitter.com/yirmidorttv" TargetMode="External"/><Relationship Id="rId3470" Type="http://schemas.openxmlformats.org/officeDocument/2006/relationships/hyperlink" Target="https://twitter.com/rgbdertli" TargetMode="External"/><Relationship Id="rId184" Type="http://schemas.openxmlformats.org/officeDocument/2006/relationships/hyperlink" Target="https://t.co/Rxg3ZF3c2o" TargetMode="External"/><Relationship Id="rId391" Type="http://schemas.openxmlformats.org/officeDocument/2006/relationships/hyperlink" Target="http://pbs.twimg.com/profile_images/773067859631235072/qiqlEBbL_normal.jpg" TargetMode="External"/><Relationship Id="rId1908" Type="http://schemas.openxmlformats.org/officeDocument/2006/relationships/hyperlink" Target="http://pbs.twimg.com/profile_images/1169510907904516096/Gt6wKeR-_normal.jpg" TargetMode="External"/><Relationship Id="rId2072" Type="http://schemas.openxmlformats.org/officeDocument/2006/relationships/hyperlink" Target="https://twitter.com/upnkup" TargetMode="External"/><Relationship Id="rId3123" Type="http://schemas.openxmlformats.org/officeDocument/2006/relationships/hyperlink" Target="https://twitter.com/eytkenaneyt" TargetMode="External"/><Relationship Id="rId251" Type="http://schemas.openxmlformats.org/officeDocument/2006/relationships/hyperlink" Target="https://t.co/ZKqL2VuJJc" TargetMode="External"/><Relationship Id="rId3330" Type="http://schemas.openxmlformats.org/officeDocument/2006/relationships/hyperlink" Target="https://twitter.com/bahri_kaptan" TargetMode="External"/><Relationship Id="rId2889" Type="http://schemas.openxmlformats.org/officeDocument/2006/relationships/hyperlink" Target="https://twitter.com/nuri_genc1" TargetMode="External"/><Relationship Id="rId111" Type="http://schemas.openxmlformats.org/officeDocument/2006/relationships/hyperlink" Target="https://t.co/aTS49pmpt3" TargetMode="External"/><Relationship Id="rId1698" Type="http://schemas.openxmlformats.org/officeDocument/2006/relationships/hyperlink" Target="http://pbs.twimg.com/profile_images/1070697512523259904/9tqFEJGy_normal.jpg" TargetMode="External"/><Relationship Id="rId2749" Type="http://schemas.openxmlformats.org/officeDocument/2006/relationships/hyperlink" Target="https://twitter.com/sahtursigorta" TargetMode="External"/><Relationship Id="rId2956" Type="http://schemas.openxmlformats.org/officeDocument/2006/relationships/hyperlink" Target="https://twitter.com/mustafayks_" TargetMode="External"/><Relationship Id="rId928" Type="http://schemas.openxmlformats.org/officeDocument/2006/relationships/hyperlink" Target="http://pbs.twimg.com/profile_images/1165714080960843776/08x6MgTN_normal.jpg" TargetMode="External"/><Relationship Id="rId1558" Type="http://schemas.openxmlformats.org/officeDocument/2006/relationships/hyperlink" Target="http://pbs.twimg.com/profile_images/1162808409273577473/4wTqwLvI_normal.jpg" TargetMode="External"/><Relationship Id="rId1765" Type="http://schemas.openxmlformats.org/officeDocument/2006/relationships/hyperlink" Target="http://pbs.twimg.com/profile_images/981945854629236738/XTy-dPIf_normal.jpg" TargetMode="External"/><Relationship Id="rId2609" Type="http://schemas.openxmlformats.org/officeDocument/2006/relationships/hyperlink" Target="https://twitter.com/erman76erman" TargetMode="External"/><Relationship Id="rId57" Type="http://schemas.openxmlformats.org/officeDocument/2006/relationships/hyperlink" Target="https://t.co/xZHVhbSg0j" TargetMode="External"/><Relationship Id="rId1418" Type="http://schemas.openxmlformats.org/officeDocument/2006/relationships/hyperlink" Target="http://pbs.twimg.com/profile_images/1149378502199775232/WTDTTd47_normal.jpg" TargetMode="External"/><Relationship Id="rId1972" Type="http://schemas.openxmlformats.org/officeDocument/2006/relationships/hyperlink" Target="http://pbs.twimg.com/profile_images/989447893257019395/ke5LQaoI_normal.jpg" TargetMode="External"/><Relationship Id="rId2816" Type="http://schemas.openxmlformats.org/officeDocument/2006/relationships/hyperlink" Target="https://twitter.com/gurbuzumit" TargetMode="External"/><Relationship Id="rId1625" Type="http://schemas.openxmlformats.org/officeDocument/2006/relationships/hyperlink" Target="http://pbs.twimg.com/profile_images/1140965734505484289/2CqpBC5x_normal.png" TargetMode="External"/><Relationship Id="rId1832" Type="http://schemas.openxmlformats.org/officeDocument/2006/relationships/hyperlink" Target="http://pbs.twimg.com/profile_images/1165199021696331777/H6bKPUSg_normal.jpg" TargetMode="External"/><Relationship Id="rId2399" Type="http://schemas.openxmlformats.org/officeDocument/2006/relationships/hyperlink" Target="https://twitter.com/mkasirinbab" TargetMode="External"/><Relationship Id="rId3657" Type="http://schemas.openxmlformats.org/officeDocument/2006/relationships/hyperlink" Target="https://twitter.com/vedatbykaydn" TargetMode="External"/><Relationship Id="rId578" Type="http://schemas.openxmlformats.org/officeDocument/2006/relationships/hyperlink" Target="http://pbs.twimg.com/profile_images/1053269827282968578/siPFzqRF_normal.jpg" TargetMode="External"/><Relationship Id="rId785" Type="http://schemas.openxmlformats.org/officeDocument/2006/relationships/hyperlink" Target="http://pbs.twimg.com/profile_images/1110436025850052608/3i0mnpaP_normal.jpg" TargetMode="External"/><Relationship Id="rId992" Type="http://schemas.openxmlformats.org/officeDocument/2006/relationships/hyperlink" Target="http://pbs.twimg.com/profile_images/1157922551869464576/nH9bQrvC_normal.jpg" TargetMode="External"/><Relationship Id="rId2259" Type="http://schemas.openxmlformats.org/officeDocument/2006/relationships/hyperlink" Target="https://twitter.com/av_selimyavuz" TargetMode="External"/><Relationship Id="rId2466" Type="http://schemas.openxmlformats.org/officeDocument/2006/relationships/hyperlink" Target="https://twitter.com/duna51" TargetMode="External"/><Relationship Id="rId2673" Type="http://schemas.openxmlformats.org/officeDocument/2006/relationships/hyperlink" Target="https://twitter.com/vdjh9lypve9endl" TargetMode="External"/><Relationship Id="rId2880" Type="http://schemas.openxmlformats.org/officeDocument/2006/relationships/hyperlink" Target="https://twitter.com/denizsahin002" TargetMode="External"/><Relationship Id="rId3517" Type="http://schemas.openxmlformats.org/officeDocument/2006/relationships/hyperlink" Target="https://twitter.com/ogzhnyel" TargetMode="External"/><Relationship Id="rId3724" Type="http://schemas.openxmlformats.org/officeDocument/2006/relationships/hyperlink" Target="https://twitter.com/cumcuma" TargetMode="External"/><Relationship Id="rId438" Type="http://schemas.openxmlformats.org/officeDocument/2006/relationships/hyperlink" Target="http://pbs.twimg.com/profile_images/1130750834965401601/7pYIQUIb_normal.png" TargetMode="External"/><Relationship Id="rId645" Type="http://schemas.openxmlformats.org/officeDocument/2006/relationships/hyperlink" Target="http://pbs.twimg.com/profile_images/493068244492615680/k7O4ainX_normal.jpeg" TargetMode="External"/><Relationship Id="rId852" Type="http://schemas.openxmlformats.org/officeDocument/2006/relationships/hyperlink" Target="http://pbs.twimg.com/profile_images/1080893947315146758/_-S8OXoX_normal.jpg" TargetMode="External"/><Relationship Id="rId1068" Type="http://schemas.openxmlformats.org/officeDocument/2006/relationships/hyperlink" Target="http://pbs.twimg.com/profile_images/1175078254362943490/9quHlEz0_normal.jpg" TargetMode="External"/><Relationship Id="rId1275" Type="http://schemas.openxmlformats.org/officeDocument/2006/relationships/hyperlink" Target="http://pbs.twimg.com/profile_images/1103989688476594176/Cp-WlvqX_normal.png" TargetMode="External"/><Relationship Id="rId1482" Type="http://schemas.openxmlformats.org/officeDocument/2006/relationships/hyperlink" Target="http://pbs.twimg.com/profile_images/1167970498044497920/HOYSzPSn_normal.jpg" TargetMode="External"/><Relationship Id="rId2119" Type="http://schemas.openxmlformats.org/officeDocument/2006/relationships/hyperlink" Target="https://twitter.com/ruhykokturk" TargetMode="External"/><Relationship Id="rId2326" Type="http://schemas.openxmlformats.org/officeDocument/2006/relationships/hyperlink" Target="https://twitter.com/sidarece" TargetMode="External"/><Relationship Id="rId2533" Type="http://schemas.openxmlformats.org/officeDocument/2006/relationships/hyperlink" Target="https://twitter.com/erdoana70791948" TargetMode="External"/><Relationship Id="rId2740" Type="http://schemas.openxmlformats.org/officeDocument/2006/relationships/hyperlink" Target="https://twitter.com/lkulac" TargetMode="External"/><Relationship Id="rId505" Type="http://schemas.openxmlformats.org/officeDocument/2006/relationships/hyperlink" Target="http://pbs.twimg.com/profile_images/446609697731121152/4gtxA4_n_normal.png" TargetMode="External"/><Relationship Id="rId712" Type="http://schemas.openxmlformats.org/officeDocument/2006/relationships/hyperlink" Target="http://pbs.twimg.com/profile_images/1176515647574020106/UCpZIXc4_normal.jpg" TargetMode="External"/><Relationship Id="rId1135" Type="http://schemas.openxmlformats.org/officeDocument/2006/relationships/hyperlink" Target="http://pbs.twimg.com/profile_images/1055079633740271616/2L41teav_normal.jpg" TargetMode="External"/><Relationship Id="rId1342" Type="http://schemas.openxmlformats.org/officeDocument/2006/relationships/hyperlink" Target="http://pbs.twimg.com/profile_images/1152299417795485698/AiiqiqZN_normal.jpg" TargetMode="External"/><Relationship Id="rId1202" Type="http://schemas.openxmlformats.org/officeDocument/2006/relationships/hyperlink" Target="http://pbs.twimg.com/profile_images/938484105334919168/wkOcK_oU_normal.jpg" TargetMode="External"/><Relationship Id="rId2600" Type="http://schemas.openxmlformats.org/officeDocument/2006/relationships/hyperlink" Target="https://twitter.com/hep_sap_olan" TargetMode="External"/><Relationship Id="rId3167" Type="http://schemas.openxmlformats.org/officeDocument/2006/relationships/hyperlink" Target="https://twitter.com/minik89903151" TargetMode="External"/><Relationship Id="rId295" Type="http://schemas.openxmlformats.org/officeDocument/2006/relationships/hyperlink" Target="http://t.co/NV0lQLcZmD" TargetMode="External"/><Relationship Id="rId3374" Type="http://schemas.openxmlformats.org/officeDocument/2006/relationships/hyperlink" Target="https://twitter.com/ahmetay_" TargetMode="External"/><Relationship Id="rId3581" Type="http://schemas.openxmlformats.org/officeDocument/2006/relationships/hyperlink" Target="https://twitter.com/gncrelf" TargetMode="External"/><Relationship Id="rId2183" Type="http://schemas.openxmlformats.org/officeDocument/2006/relationships/hyperlink" Target="https://twitter.com/anaforss" TargetMode="External"/><Relationship Id="rId2390" Type="http://schemas.openxmlformats.org/officeDocument/2006/relationships/hyperlink" Target="https://twitter.com/sevda__er" TargetMode="External"/><Relationship Id="rId3027" Type="http://schemas.openxmlformats.org/officeDocument/2006/relationships/hyperlink" Target="https://twitter.com/lazyildiz34" TargetMode="External"/><Relationship Id="rId3234" Type="http://schemas.openxmlformats.org/officeDocument/2006/relationships/hyperlink" Target="https://twitter.com/huseyingokce_28" TargetMode="External"/><Relationship Id="rId3441" Type="http://schemas.openxmlformats.org/officeDocument/2006/relationships/hyperlink" Target="https://twitter.com/cansaricoban" TargetMode="External"/><Relationship Id="rId155" Type="http://schemas.openxmlformats.org/officeDocument/2006/relationships/hyperlink" Target="https://t.co/Ntxd8A91q8" TargetMode="External"/><Relationship Id="rId362" Type="http://schemas.openxmlformats.org/officeDocument/2006/relationships/hyperlink" Target="http://pbs.twimg.com/profile_images/1107018210250027008/g2Lxmwe3_normal.jpg" TargetMode="External"/><Relationship Id="rId2043" Type="http://schemas.openxmlformats.org/officeDocument/2006/relationships/hyperlink" Target="https://twitter.com/tc_istanbul" TargetMode="External"/><Relationship Id="rId2250" Type="http://schemas.openxmlformats.org/officeDocument/2006/relationships/hyperlink" Target="https://twitter.com/gulbanugy" TargetMode="External"/><Relationship Id="rId3301" Type="http://schemas.openxmlformats.org/officeDocument/2006/relationships/hyperlink" Target="https://twitter.com/7_resit" TargetMode="External"/><Relationship Id="rId222" Type="http://schemas.openxmlformats.org/officeDocument/2006/relationships/hyperlink" Target="https://t.co/Kk2RIwcnYt" TargetMode="External"/><Relationship Id="rId2110" Type="http://schemas.openxmlformats.org/officeDocument/2006/relationships/hyperlink" Target="https://twitter.com/aklingozu" TargetMode="External"/><Relationship Id="rId1669" Type="http://schemas.openxmlformats.org/officeDocument/2006/relationships/hyperlink" Target="http://pbs.twimg.com/profile_images/1041608350008524805/ErGZm81F_normal.jpg" TargetMode="External"/><Relationship Id="rId1876" Type="http://schemas.openxmlformats.org/officeDocument/2006/relationships/hyperlink" Target="http://pbs.twimg.com/profile_images/1148173320363356160/yyhb17hj_normal.jpg" TargetMode="External"/><Relationship Id="rId2927" Type="http://schemas.openxmlformats.org/officeDocument/2006/relationships/hyperlink" Target="https://twitter.com/serda777" TargetMode="External"/><Relationship Id="rId3091" Type="http://schemas.openxmlformats.org/officeDocument/2006/relationships/hyperlink" Target="https://twitter.com/aksuberfinn" TargetMode="External"/><Relationship Id="rId1529" Type="http://schemas.openxmlformats.org/officeDocument/2006/relationships/hyperlink" Target="http://pbs.twimg.com/profile_images/1165362121808519173/THZobs7K_normal.jpg" TargetMode="External"/><Relationship Id="rId1736" Type="http://schemas.openxmlformats.org/officeDocument/2006/relationships/hyperlink" Target="http://abs.twimg.com/sticky/default_profile_images/default_profile_normal.png" TargetMode="External"/><Relationship Id="rId1943" Type="http://schemas.openxmlformats.org/officeDocument/2006/relationships/hyperlink" Target="http://pbs.twimg.com/profile_images/968473704463241216/x2gnoMxD_normal.jpg" TargetMode="External"/><Relationship Id="rId28" Type="http://schemas.openxmlformats.org/officeDocument/2006/relationships/hyperlink" Target="https://t.co/2jdeyh3ZtU" TargetMode="External"/><Relationship Id="rId1803" Type="http://schemas.openxmlformats.org/officeDocument/2006/relationships/hyperlink" Target="http://pbs.twimg.com/profile_images/1031798994819866624/8YbW7NJF_normal.jpg" TargetMode="External"/><Relationship Id="rId689" Type="http://schemas.openxmlformats.org/officeDocument/2006/relationships/hyperlink" Target="http://pbs.twimg.com/profile_images/1143831100948647936/fxqJszJ5_normal.jpg" TargetMode="External"/><Relationship Id="rId896" Type="http://schemas.openxmlformats.org/officeDocument/2006/relationships/hyperlink" Target="http://pbs.twimg.com/profile_images/1070065324135993345/YIJnCGph_normal.jpg" TargetMode="External"/><Relationship Id="rId2577" Type="http://schemas.openxmlformats.org/officeDocument/2006/relationships/hyperlink" Target="https://twitter.com/halkborazani" TargetMode="External"/><Relationship Id="rId2784" Type="http://schemas.openxmlformats.org/officeDocument/2006/relationships/hyperlink" Target="https://twitter.com/sefa09252986" TargetMode="External"/><Relationship Id="rId3628" Type="http://schemas.openxmlformats.org/officeDocument/2006/relationships/hyperlink" Target="https://twitter.com/serginuguz" TargetMode="External"/><Relationship Id="rId549" Type="http://schemas.openxmlformats.org/officeDocument/2006/relationships/hyperlink" Target="http://pbs.twimg.com/profile_images/993122041804066816/2arbYRmJ_normal.jpg" TargetMode="External"/><Relationship Id="rId756" Type="http://schemas.openxmlformats.org/officeDocument/2006/relationships/hyperlink" Target="http://pbs.twimg.com/profile_images/1140962129362726912/6PqbhIMt_normal.jpg" TargetMode="External"/><Relationship Id="rId1179" Type="http://schemas.openxmlformats.org/officeDocument/2006/relationships/hyperlink" Target="http://pbs.twimg.com/profile_images/1146093835052867589/SenfDHqj_normal.jpg" TargetMode="External"/><Relationship Id="rId1386" Type="http://schemas.openxmlformats.org/officeDocument/2006/relationships/hyperlink" Target="http://pbs.twimg.com/profile_images/934804016948830208/6Gh0HfWV_normal.jpg" TargetMode="External"/><Relationship Id="rId1593" Type="http://schemas.openxmlformats.org/officeDocument/2006/relationships/hyperlink" Target="http://abs.twimg.com/sticky/default_profile_images/default_profile_normal.png" TargetMode="External"/><Relationship Id="rId2437" Type="http://schemas.openxmlformats.org/officeDocument/2006/relationships/hyperlink" Target="https://twitter.com/politic_tr" TargetMode="External"/><Relationship Id="rId2991" Type="http://schemas.openxmlformats.org/officeDocument/2006/relationships/hyperlink" Target="https://twitter.com/unalguner1" TargetMode="External"/><Relationship Id="rId409" Type="http://schemas.openxmlformats.org/officeDocument/2006/relationships/hyperlink" Target="http://pbs.twimg.com/profile_images/1165175861563330560/q1yp-t1a_normal.jpg" TargetMode="External"/><Relationship Id="rId963" Type="http://schemas.openxmlformats.org/officeDocument/2006/relationships/hyperlink" Target="http://pbs.twimg.com/profile_images/903381462413651974/S6q1qUI6_normal.jpg" TargetMode="External"/><Relationship Id="rId1039" Type="http://schemas.openxmlformats.org/officeDocument/2006/relationships/hyperlink" Target="http://pbs.twimg.com/profile_images/872042813692813313/IGLVo0lR_normal.jpg" TargetMode="External"/><Relationship Id="rId1246" Type="http://schemas.openxmlformats.org/officeDocument/2006/relationships/hyperlink" Target="http://pbs.twimg.com/profile_images/1139207701400096768/jZgtRBGe_normal.jpg" TargetMode="External"/><Relationship Id="rId2644" Type="http://schemas.openxmlformats.org/officeDocument/2006/relationships/hyperlink" Target="https://twitter.com/hobladmaseansi" TargetMode="External"/><Relationship Id="rId2851" Type="http://schemas.openxmlformats.org/officeDocument/2006/relationships/hyperlink" Target="https://twitter.com/aysbltbulut" TargetMode="External"/><Relationship Id="rId92" Type="http://schemas.openxmlformats.org/officeDocument/2006/relationships/hyperlink" Target="https://t.co/bVzIyLSioB" TargetMode="External"/><Relationship Id="rId616" Type="http://schemas.openxmlformats.org/officeDocument/2006/relationships/hyperlink" Target="http://pbs.twimg.com/profile_images/1150871391522177029/Oe6gQglj_normal.jpg" TargetMode="External"/><Relationship Id="rId823" Type="http://schemas.openxmlformats.org/officeDocument/2006/relationships/hyperlink" Target="http://pbs.twimg.com/profile_images/675244944550924288/zlKMkyis_normal.jpg" TargetMode="External"/><Relationship Id="rId1453" Type="http://schemas.openxmlformats.org/officeDocument/2006/relationships/hyperlink" Target="http://pbs.twimg.com/profile_images/1174261588594954246/9SLdcWix_normal.jpg" TargetMode="External"/><Relationship Id="rId1660" Type="http://schemas.openxmlformats.org/officeDocument/2006/relationships/hyperlink" Target="http://pbs.twimg.com/profile_images/493332501457158144/pyR5TJ8V_normal.jpeg" TargetMode="External"/><Relationship Id="rId2504" Type="http://schemas.openxmlformats.org/officeDocument/2006/relationships/hyperlink" Target="https://twitter.com/kyzersuze" TargetMode="External"/><Relationship Id="rId2711" Type="http://schemas.openxmlformats.org/officeDocument/2006/relationships/hyperlink" Target="https://twitter.com/ogulcaanarslan" TargetMode="External"/><Relationship Id="rId1106" Type="http://schemas.openxmlformats.org/officeDocument/2006/relationships/hyperlink" Target="http://pbs.twimg.com/profile_images/730475675266781184/jEdGhM0J_normal.jpg" TargetMode="External"/><Relationship Id="rId1313" Type="http://schemas.openxmlformats.org/officeDocument/2006/relationships/hyperlink" Target="http://pbs.twimg.com/profile_images/629408064949587972/Vmfp_eFr_normal.jpg" TargetMode="External"/><Relationship Id="rId1520" Type="http://schemas.openxmlformats.org/officeDocument/2006/relationships/hyperlink" Target="http://pbs.twimg.com/profile_images/954011579368050688/CAE2BA0p_normal.jpg" TargetMode="External"/><Relationship Id="rId3278" Type="http://schemas.openxmlformats.org/officeDocument/2006/relationships/hyperlink" Target="https://twitter.com/dnz_sen" TargetMode="External"/><Relationship Id="rId3485" Type="http://schemas.openxmlformats.org/officeDocument/2006/relationships/hyperlink" Target="https://twitter.com/mujde_isil" TargetMode="External"/><Relationship Id="rId3692" Type="http://schemas.openxmlformats.org/officeDocument/2006/relationships/hyperlink" Target="https://twitter.com/aleyna81002135" TargetMode="External"/><Relationship Id="rId199" Type="http://schemas.openxmlformats.org/officeDocument/2006/relationships/hyperlink" Target="https://t.co/wx4NohxU55" TargetMode="External"/><Relationship Id="rId2087" Type="http://schemas.openxmlformats.org/officeDocument/2006/relationships/hyperlink" Target="https://twitter.com/tamer0571" TargetMode="External"/><Relationship Id="rId2294" Type="http://schemas.openxmlformats.org/officeDocument/2006/relationships/hyperlink" Target="https://twitter.com/muhammetyzcm" TargetMode="External"/><Relationship Id="rId3138" Type="http://schemas.openxmlformats.org/officeDocument/2006/relationships/hyperlink" Target="https://twitter.com/yasin__rte" TargetMode="External"/><Relationship Id="rId3345" Type="http://schemas.openxmlformats.org/officeDocument/2006/relationships/hyperlink" Target="https://twitter.com/sino_dinoo" TargetMode="External"/><Relationship Id="rId3552" Type="http://schemas.openxmlformats.org/officeDocument/2006/relationships/hyperlink" Target="https://twitter.com/elcnerdinc" TargetMode="External"/><Relationship Id="rId266" Type="http://schemas.openxmlformats.org/officeDocument/2006/relationships/hyperlink" Target="https://t.co/DjtOWXsmFY" TargetMode="External"/><Relationship Id="rId473" Type="http://schemas.openxmlformats.org/officeDocument/2006/relationships/hyperlink" Target="http://pbs.twimg.com/profile_images/1130000288193089538/wuWIK3f2_normal.jpg" TargetMode="External"/><Relationship Id="rId680" Type="http://schemas.openxmlformats.org/officeDocument/2006/relationships/hyperlink" Target="http://pbs.twimg.com/profile_images/1173996991866650625/cK0rzt3b_normal.jpg" TargetMode="External"/><Relationship Id="rId2154" Type="http://schemas.openxmlformats.org/officeDocument/2006/relationships/hyperlink" Target="https://twitter.com/fahoogerbeets" TargetMode="External"/><Relationship Id="rId2361" Type="http://schemas.openxmlformats.org/officeDocument/2006/relationships/hyperlink" Target="https://twitter.com/gkhnkaraduman" TargetMode="External"/><Relationship Id="rId3205" Type="http://schemas.openxmlformats.org/officeDocument/2006/relationships/hyperlink" Target="https://twitter.com/deliyimkiben3rt" TargetMode="External"/><Relationship Id="rId3412" Type="http://schemas.openxmlformats.org/officeDocument/2006/relationships/hyperlink" Target="https://twitter.com/nezih86094021" TargetMode="External"/><Relationship Id="rId126" Type="http://schemas.openxmlformats.org/officeDocument/2006/relationships/hyperlink" Target="http://t.co/hYflWaQ4en" TargetMode="External"/><Relationship Id="rId333" Type="http://schemas.openxmlformats.org/officeDocument/2006/relationships/hyperlink" Target="https://t.co/gSfe1jUXcP" TargetMode="External"/><Relationship Id="rId540" Type="http://schemas.openxmlformats.org/officeDocument/2006/relationships/hyperlink" Target="http://pbs.twimg.com/profile_images/1169681851641999360/q3APjaxU_normal.jpg" TargetMode="External"/><Relationship Id="rId1170" Type="http://schemas.openxmlformats.org/officeDocument/2006/relationships/hyperlink" Target="http://pbs.twimg.com/profile_images/1122769483205156864/Gy8kEgHD_normal.jpg" TargetMode="External"/><Relationship Id="rId2014" Type="http://schemas.openxmlformats.org/officeDocument/2006/relationships/hyperlink" Target="http://pbs.twimg.com/profile_images/1153742273089290241/IpLO7KvD_normal.jpg" TargetMode="External"/><Relationship Id="rId2221" Type="http://schemas.openxmlformats.org/officeDocument/2006/relationships/hyperlink" Target="https://twitter.com/gokhanozbek" TargetMode="External"/><Relationship Id="rId1030" Type="http://schemas.openxmlformats.org/officeDocument/2006/relationships/hyperlink" Target="http://abs.twimg.com/sticky/default_profile_images/default_profile_normal.png" TargetMode="External"/><Relationship Id="rId400" Type="http://schemas.openxmlformats.org/officeDocument/2006/relationships/hyperlink" Target="http://pbs.twimg.com/profile_images/1175466564419805186/dxEnq2mc_normal.jpg" TargetMode="External"/><Relationship Id="rId1987" Type="http://schemas.openxmlformats.org/officeDocument/2006/relationships/hyperlink" Target="http://pbs.twimg.com/profile_images/1176756278888153089/pGa-dyvL_normal.jpg" TargetMode="External"/><Relationship Id="rId1847" Type="http://schemas.openxmlformats.org/officeDocument/2006/relationships/hyperlink" Target="http://pbs.twimg.com/profile_images/1023126040175157248/PjEOv_51_normal.jpg" TargetMode="External"/><Relationship Id="rId1707" Type="http://schemas.openxmlformats.org/officeDocument/2006/relationships/hyperlink" Target="http://pbs.twimg.com/profile_images/1167930826782195718/E5xRKtEB_normal.jpg" TargetMode="External"/><Relationship Id="rId3062" Type="http://schemas.openxmlformats.org/officeDocument/2006/relationships/hyperlink" Target="https://twitter.com/0whatthehell" TargetMode="External"/><Relationship Id="rId190" Type="http://schemas.openxmlformats.org/officeDocument/2006/relationships/hyperlink" Target="https://t.co/jyY5HiJbLG" TargetMode="External"/><Relationship Id="rId1914" Type="http://schemas.openxmlformats.org/officeDocument/2006/relationships/hyperlink" Target="http://pbs.twimg.com/profile_images/1133129878386237441/njU0f1Ug_normal.jpg" TargetMode="External"/><Relationship Id="rId2688" Type="http://schemas.openxmlformats.org/officeDocument/2006/relationships/hyperlink" Target="https://twitter.com/atakemalercan" TargetMode="External"/><Relationship Id="rId2895" Type="http://schemas.openxmlformats.org/officeDocument/2006/relationships/hyperlink" Target="https://twitter.com/kaptanevren" TargetMode="External"/><Relationship Id="rId867" Type="http://schemas.openxmlformats.org/officeDocument/2006/relationships/hyperlink" Target="http://pbs.twimg.com/profile_images/1010422357889044481/lZOqWLbS_normal.jpg" TargetMode="External"/><Relationship Id="rId1497" Type="http://schemas.openxmlformats.org/officeDocument/2006/relationships/hyperlink" Target="http://pbs.twimg.com/profile_images/1149353315974746112/rjFGvnGZ_normal.jpg" TargetMode="External"/><Relationship Id="rId2548" Type="http://schemas.openxmlformats.org/officeDocument/2006/relationships/hyperlink" Target="https://twitter.com/ivanbelarus" TargetMode="External"/><Relationship Id="rId2755" Type="http://schemas.openxmlformats.org/officeDocument/2006/relationships/hyperlink" Target="https://twitter.com/adaaylis" TargetMode="External"/><Relationship Id="rId2962" Type="http://schemas.openxmlformats.org/officeDocument/2006/relationships/hyperlink" Target="https://twitter.com/pelinbatutr" TargetMode="External"/><Relationship Id="rId727" Type="http://schemas.openxmlformats.org/officeDocument/2006/relationships/hyperlink" Target="http://pbs.twimg.com/profile_images/1172692984380497920/kTAjF7Xd_normal.jpg" TargetMode="External"/><Relationship Id="rId934" Type="http://schemas.openxmlformats.org/officeDocument/2006/relationships/hyperlink" Target="http://pbs.twimg.com/profile_images/1010810482087907329/HISk5Ls2_normal.jpg" TargetMode="External"/><Relationship Id="rId1357" Type="http://schemas.openxmlformats.org/officeDocument/2006/relationships/hyperlink" Target="http://pbs.twimg.com/profile_images/1147062273091022853/cBwH3spB_normal.png" TargetMode="External"/><Relationship Id="rId1564" Type="http://schemas.openxmlformats.org/officeDocument/2006/relationships/hyperlink" Target="http://pbs.twimg.com/profile_images/583019389403938817/NjjHUkcS_normal.png" TargetMode="External"/><Relationship Id="rId1771" Type="http://schemas.openxmlformats.org/officeDocument/2006/relationships/hyperlink" Target="http://pbs.twimg.com/profile_images/569501386006859776/0BDBsdNM_normal.jpeg" TargetMode="External"/><Relationship Id="rId2408" Type="http://schemas.openxmlformats.org/officeDocument/2006/relationships/hyperlink" Target="https://twitter.com/ktaskin70" TargetMode="External"/><Relationship Id="rId2615" Type="http://schemas.openxmlformats.org/officeDocument/2006/relationships/hyperlink" Target="https://twitter.com/utopicia" TargetMode="External"/><Relationship Id="rId2822" Type="http://schemas.openxmlformats.org/officeDocument/2006/relationships/hyperlink" Target="https://twitter.com/sadksezgin8" TargetMode="External"/><Relationship Id="rId63" Type="http://schemas.openxmlformats.org/officeDocument/2006/relationships/hyperlink" Target="https://t.co/6Z04jmeSTs" TargetMode="External"/><Relationship Id="rId1217" Type="http://schemas.openxmlformats.org/officeDocument/2006/relationships/hyperlink" Target="http://pbs.twimg.com/profile_images/1177302547905884161/j7REdbXA_normal.jpg" TargetMode="External"/><Relationship Id="rId1424" Type="http://schemas.openxmlformats.org/officeDocument/2006/relationships/hyperlink" Target="http://pbs.twimg.com/profile_images/1178561352434143232/4Bnjsrzi_normal.jpg" TargetMode="External"/><Relationship Id="rId1631" Type="http://schemas.openxmlformats.org/officeDocument/2006/relationships/hyperlink" Target="http://pbs.twimg.com/profile_images/673404632643842048/qeIx_diq_normal.jpg" TargetMode="External"/><Relationship Id="rId3389" Type="http://schemas.openxmlformats.org/officeDocument/2006/relationships/hyperlink" Target="https://twitter.com/kerimakkis" TargetMode="External"/><Relationship Id="rId3596" Type="http://schemas.openxmlformats.org/officeDocument/2006/relationships/hyperlink" Target="https://twitter.com/mani09745667" TargetMode="External"/><Relationship Id="rId2198" Type="http://schemas.openxmlformats.org/officeDocument/2006/relationships/hyperlink" Target="https://twitter.com/sigortagundem" TargetMode="External"/><Relationship Id="rId3249" Type="http://schemas.openxmlformats.org/officeDocument/2006/relationships/hyperlink" Target="https://twitter.com/akyolreal" TargetMode="External"/><Relationship Id="rId3456" Type="http://schemas.openxmlformats.org/officeDocument/2006/relationships/hyperlink" Target="https://twitter.com/denizaltunays" TargetMode="External"/><Relationship Id="rId377" Type="http://schemas.openxmlformats.org/officeDocument/2006/relationships/hyperlink" Target="http://pbs.twimg.com/profile_images/881543100149223425/hjFAmurf_normal.jpg" TargetMode="External"/><Relationship Id="rId584" Type="http://schemas.openxmlformats.org/officeDocument/2006/relationships/hyperlink" Target="http://pbs.twimg.com/profile_images/694812341242847232/OTFo1zOU_normal.jpg" TargetMode="External"/><Relationship Id="rId2058" Type="http://schemas.openxmlformats.org/officeDocument/2006/relationships/hyperlink" Target="https://twitter.com/demarkesports" TargetMode="External"/><Relationship Id="rId2265" Type="http://schemas.openxmlformats.org/officeDocument/2006/relationships/hyperlink" Target="https://twitter.com/refiyese" TargetMode="External"/><Relationship Id="rId3109" Type="http://schemas.openxmlformats.org/officeDocument/2006/relationships/hyperlink" Target="https://twitter.com/davyjon53625012" TargetMode="External"/><Relationship Id="rId3663" Type="http://schemas.openxmlformats.org/officeDocument/2006/relationships/hyperlink" Target="https://twitter.com/ylmz_uzngl" TargetMode="External"/><Relationship Id="rId237" Type="http://schemas.openxmlformats.org/officeDocument/2006/relationships/hyperlink" Target="https://t.co/LuREO34PCv" TargetMode="External"/><Relationship Id="rId791" Type="http://schemas.openxmlformats.org/officeDocument/2006/relationships/hyperlink" Target="http://pbs.twimg.com/profile_images/1152619173232685056/nq8_TXMB_normal.jpg" TargetMode="External"/><Relationship Id="rId1074" Type="http://schemas.openxmlformats.org/officeDocument/2006/relationships/hyperlink" Target="http://abs.twimg.com/sticky/default_profile_images/default_profile_normal.png" TargetMode="External"/><Relationship Id="rId2472" Type="http://schemas.openxmlformats.org/officeDocument/2006/relationships/hyperlink" Target="https://twitter.com/nurayemekliogl1" TargetMode="External"/><Relationship Id="rId3316" Type="http://schemas.openxmlformats.org/officeDocument/2006/relationships/hyperlink" Target="https://twitter.com/ekremerayarda" TargetMode="External"/><Relationship Id="rId3523" Type="http://schemas.openxmlformats.org/officeDocument/2006/relationships/hyperlink" Target="https://twitter.com/selin_21081992" TargetMode="External"/><Relationship Id="rId3730" Type="http://schemas.openxmlformats.org/officeDocument/2006/relationships/comments" Target="../comments2.xml"/><Relationship Id="rId444" Type="http://schemas.openxmlformats.org/officeDocument/2006/relationships/hyperlink" Target="http://pbs.twimg.com/profile_images/1178334403359051779/cG28zwBc_normal.jpg" TargetMode="External"/><Relationship Id="rId651" Type="http://schemas.openxmlformats.org/officeDocument/2006/relationships/hyperlink" Target="http://pbs.twimg.com/profile_images/1109462586066722817/PhkQ9-Po_normal.png" TargetMode="External"/><Relationship Id="rId1281" Type="http://schemas.openxmlformats.org/officeDocument/2006/relationships/hyperlink" Target="http://pbs.twimg.com/profile_images/820611918947880960/cnvXyv8G_normal.jpg" TargetMode="External"/><Relationship Id="rId2125" Type="http://schemas.openxmlformats.org/officeDocument/2006/relationships/hyperlink" Target="https://twitter.com/minasungu" TargetMode="External"/><Relationship Id="rId2332" Type="http://schemas.openxmlformats.org/officeDocument/2006/relationships/hyperlink" Target="https://twitter.com/mehmety80098153" TargetMode="External"/><Relationship Id="rId304" Type="http://schemas.openxmlformats.org/officeDocument/2006/relationships/hyperlink" Target="https://t.co/DMhh9sFnCT" TargetMode="External"/><Relationship Id="rId511" Type="http://schemas.openxmlformats.org/officeDocument/2006/relationships/hyperlink" Target="http://pbs.twimg.com/profile_images/2633852658/d7267a0ff4e4024d9f75c3376d15260e_normal.jpeg" TargetMode="External"/><Relationship Id="rId1141" Type="http://schemas.openxmlformats.org/officeDocument/2006/relationships/hyperlink" Target="http://pbs.twimg.com/profile_images/1164272642536460289/5I77cIzO_normal.jpg" TargetMode="External"/><Relationship Id="rId1001" Type="http://schemas.openxmlformats.org/officeDocument/2006/relationships/hyperlink" Target="http://pbs.twimg.com/profile_images/1113687708239564800/NXESklCH_normal.jpg" TargetMode="External"/><Relationship Id="rId1958" Type="http://schemas.openxmlformats.org/officeDocument/2006/relationships/hyperlink" Target="http://pbs.twimg.com/profile_images/1170088449677942784/GwHMGjAt_normal.jpg" TargetMode="External"/><Relationship Id="rId3173" Type="http://schemas.openxmlformats.org/officeDocument/2006/relationships/hyperlink" Target="https://twitter.com/omerfaruqd2" TargetMode="External"/><Relationship Id="rId3380" Type="http://schemas.openxmlformats.org/officeDocument/2006/relationships/hyperlink" Target="https://twitter.com/say_cem" TargetMode="External"/><Relationship Id="rId1818" Type="http://schemas.openxmlformats.org/officeDocument/2006/relationships/hyperlink" Target="http://pbs.twimg.com/profile_images/1175515432582823937/AnWlt6Gn_normal.jpg" TargetMode="External"/><Relationship Id="rId3033" Type="http://schemas.openxmlformats.org/officeDocument/2006/relationships/hyperlink" Target="https://twitter.com/saadeta98727817" TargetMode="External"/><Relationship Id="rId3240" Type="http://schemas.openxmlformats.org/officeDocument/2006/relationships/hyperlink" Target="https://twitter.com/s_byrkc" TargetMode="External"/><Relationship Id="rId161" Type="http://schemas.openxmlformats.org/officeDocument/2006/relationships/hyperlink" Target="http://t.co/RF2SMYfZEz" TargetMode="External"/><Relationship Id="rId2799" Type="http://schemas.openxmlformats.org/officeDocument/2006/relationships/hyperlink" Target="https://twitter.com/moguz1961" TargetMode="External"/><Relationship Id="rId3100" Type="http://schemas.openxmlformats.org/officeDocument/2006/relationships/hyperlink" Target="https://twitter.com/cemko09cem" TargetMode="External"/><Relationship Id="rId978" Type="http://schemas.openxmlformats.org/officeDocument/2006/relationships/hyperlink" Target="http://pbs.twimg.com/profile_images/1156942790766583809/2fwmmixZ_normal.jpg" TargetMode="External"/><Relationship Id="rId2659" Type="http://schemas.openxmlformats.org/officeDocument/2006/relationships/hyperlink" Target="https://twitter.com/joker79880929" TargetMode="External"/><Relationship Id="rId2866" Type="http://schemas.openxmlformats.org/officeDocument/2006/relationships/hyperlink" Target="https://twitter.com/mansuryavas06" TargetMode="External"/><Relationship Id="rId838" Type="http://schemas.openxmlformats.org/officeDocument/2006/relationships/hyperlink" Target="http://pbs.twimg.com/profile_images/591939829216063488/UQK6iIbd_normal.jpg" TargetMode="External"/><Relationship Id="rId1468" Type="http://schemas.openxmlformats.org/officeDocument/2006/relationships/hyperlink" Target="http://pbs.twimg.com/profile_images/1170914205266075649/QP6j1bMs_normal.jpg" TargetMode="External"/><Relationship Id="rId1675" Type="http://schemas.openxmlformats.org/officeDocument/2006/relationships/hyperlink" Target="http://pbs.twimg.com/profile_images/922487127006261248/nmqxsKPb_normal.jpg" TargetMode="External"/><Relationship Id="rId1882" Type="http://schemas.openxmlformats.org/officeDocument/2006/relationships/hyperlink" Target="http://pbs.twimg.com/profile_images/820606161682571265/HzOpiSkt_normal.jpg" TargetMode="External"/><Relationship Id="rId2519" Type="http://schemas.openxmlformats.org/officeDocument/2006/relationships/hyperlink" Target="https://twitter.com/mcahitsayr1" TargetMode="External"/><Relationship Id="rId2726" Type="http://schemas.openxmlformats.org/officeDocument/2006/relationships/hyperlink" Target="https://twitter.com/cgdskrk" TargetMode="External"/><Relationship Id="rId1328" Type="http://schemas.openxmlformats.org/officeDocument/2006/relationships/hyperlink" Target="http://pbs.twimg.com/profile_images/1169231348512579584/sqChge9x_normal.jpg" TargetMode="External"/><Relationship Id="rId1535" Type="http://schemas.openxmlformats.org/officeDocument/2006/relationships/hyperlink" Target="http://abs.twimg.com/sticky/default_profile_images/default_profile_normal.png" TargetMode="External"/><Relationship Id="rId2933" Type="http://schemas.openxmlformats.org/officeDocument/2006/relationships/hyperlink" Target="https://twitter.com/pz8wjqtk1ssz" TargetMode="External"/><Relationship Id="rId905" Type="http://schemas.openxmlformats.org/officeDocument/2006/relationships/hyperlink" Target="http://pbs.twimg.com/profile_images/754311886120882176/3ZYdSOqk_normal.jpg" TargetMode="External"/><Relationship Id="rId1742" Type="http://schemas.openxmlformats.org/officeDocument/2006/relationships/hyperlink" Target="http://pbs.twimg.com/profile_images/948652573824880640/iMkSPshw_normal.jpg" TargetMode="External"/><Relationship Id="rId34" Type="http://schemas.openxmlformats.org/officeDocument/2006/relationships/hyperlink" Target="https://t.co/MujUQNXbM4" TargetMode="External"/><Relationship Id="rId1602" Type="http://schemas.openxmlformats.org/officeDocument/2006/relationships/hyperlink" Target="http://pbs.twimg.com/profile_images/1170557080954200065/M9ZZnYpJ_normal.jpg" TargetMode="External"/><Relationship Id="rId3567" Type="http://schemas.openxmlformats.org/officeDocument/2006/relationships/hyperlink" Target="https://twitter.com/zeynepsarac" TargetMode="External"/><Relationship Id="rId488" Type="http://schemas.openxmlformats.org/officeDocument/2006/relationships/hyperlink" Target="http://pbs.twimg.com/profile_images/1171002490256580608/__VxnfbA_normal.jpg" TargetMode="External"/><Relationship Id="rId695" Type="http://schemas.openxmlformats.org/officeDocument/2006/relationships/hyperlink" Target="http://pbs.twimg.com/profile_images/1094634444735025153/wZNmHNZs_normal.jpg" TargetMode="External"/><Relationship Id="rId2169" Type="http://schemas.openxmlformats.org/officeDocument/2006/relationships/hyperlink" Target="https://twitter.com/hakankerimhamdi" TargetMode="External"/><Relationship Id="rId2376" Type="http://schemas.openxmlformats.org/officeDocument/2006/relationships/hyperlink" Target="https://twitter.com/ozaymakar" TargetMode="External"/><Relationship Id="rId2583" Type="http://schemas.openxmlformats.org/officeDocument/2006/relationships/hyperlink" Target="https://twitter.com/esmayanik" TargetMode="External"/><Relationship Id="rId2790" Type="http://schemas.openxmlformats.org/officeDocument/2006/relationships/hyperlink" Target="https://twitter.com/adnanturfan" TargetMode="External"/><Relationship Id="rId3427" Type="http://schemas.openxmlformats.org/officeDocument/2006/relationships/hyperlink" Target="https://twitter.com/7_akir" TargetMode="External"/><Relationship Id="rId3634" Type="http://schemas.openxmlformats.org/officeDocument/2006/relationships/hyperlink" Target="https://twitter.com/taner_hukul" TargetMode="External"/><Relationship Id="rId348" Type="http://schemas.openxmlformats.org/officeDocument/2006/relationships/hyperlink" Target="https://t.co/I3iZFdgubh" TargetMode="External"/><Relationship Id="rId555" Type="http://schemas.openxmlformats.org/officeDocument/2006/relationships/hyperlink" Target="http://pbs.twimg.com/profile_images/1146054948792102912/u7L0stN1_normal.jpg" TargetMode="External"/><Relationship Id="rId762" Type="http://schemas.openxmlformats.org/officeDocument/2006/relationships/hyperlink" Target="http://pbs.twimg.com/profile_images/1025669017787355137/DTWW82eV_normal.jpg" TargetMode="External"/><Relationship Id="rId1185" Type="http://schemas.openxmlformats.org/officeDocument/2006/relationships/hyperlink" Target="http://pbs.twimg.com/profile_images/1138099359898357760/25Cpc-S4_normal.jpg" TargetMode="External"/><Relationship Id="rId1392" Type="http://schemas.openxmlformats.org/officeDocument/2006/relationships/hyperlink" Target="http://pbs.twimg.com/profile_images/1133013173538369537/bwvfKgy1_normal.png" TargetMode="External"/><Relationship Id="rId2029" Type="http://schemas.openxmlformats.org/officeDocument/2006/relationships/hyperlink" Target="http://abs.twimg.com/sticky/default_profile_images/default_profile_normal.png" TargetMode="External"/><Relationship Id="rId2236" Type="http://schemas.openxmlformats.org/officeDocument/2006/relationships/hyperlink" Target="https://twitter.com/guvenkamac" TargetMode="External"/><Relationship Id="rId2443" Type="http://schemas.openxmlformats.org/officeDocument/2006/relationships/hyperlink" Target="https://twitter.com/kmuratbaynal" TargetMode="External"/><Relationship Id="rId2650" Type="http://schemas.openxmlformats.org/officeDocument/2006/relationships/hyperlink" Target="https://twitter.com/gerilim___" TargetMode="External"/><Relationship Id="rId3701" Type="http://schemas.openxmlformats.org/officeDocument/2006/relationships/hyperlink" Target="https://twitter.com/zicco01769387" TargetMode="External"/><Relationship Id="rId208" Type="http://schemas.openxmlformats.org/officeDocument/2006/relationships/hyperlink" Target="http://t.co/Fn6M6SpRLX" TargetMode="External"/><Relationship Id="rId415" Type="http://schemas.openxmlformats.org/officeDocument/2006/relationships/hyperlink" Target="http://pbs.twimg.com/profile_images/1144215841925410821/bsy1OG58_normal.jpg" TargetMode="External"/><Relationship Id="rId622" Type="http://schemas.openxmlformats.org/officeDocument/2006/relationships/hyperlink" Target="http://abs.twimg.com/sticky/default_profile_images/default_profile_normal.png" TargetMode="External"/><Relationship Id="rId1045" Type="http://schemas.openxmlformats.org/officeDocument/2006/relationships/hyperlink" Target="http://pbs.twimg.com/profile_images/750739426704228353/dMOoAPmS_normal.jpg" TargetMode="External"/><Relationship Id="rId1252" Type="http://schemas.openxmlformats.org/officeDocument/2006/relationships/hyperlink" Target="http://pbs.twimg.com/profile_images/1176193982889713666/dJU62X60_normal.jpg" TargetMode="External"/><Relationship Id="rId2303" Type="http://schemas.openxmlformats.org/officeDocument/2006/relationships/hyperlink" Target="https://twitter.com/freeforza" TargetMode="External"/><Relationship Id="rId2510" Type="http://schemas.openxmlformats.org/officeDocument/2006/relationships/hyperlink" Target="https://twitter.com/celikmchelik" TargetMode="External"/><Relationship Id="rId1112" Type="http://schemas.openxmlformats.org/officeDocument/2006/relationships/hyperlink" Target="http://pbs.twimg.com/profile_images/1155262338175590400/f1J-sbwc_normal.jpg" TargetMode="External"/><Relationship Id="rId3077" Type="http://schemas.openxmlformats.org/officeDocument/2006/relationships/hyperlink" Target="https://twitter.com/karahanask" TargetMode="External"/><Relationship Id="rId3284" Type="http://schemas.openxmlformats.org/officeDocument/2006/relationships/hyperlink" Target="https://twitter.com/bergutay_kzlkya" TargetMode="External"/><Relationship Id="rId1929" Type="http://schemas.openxmlformats.org/officeDocument/2006/relationships/hyperlink" Target="http://abs.twimg.com/sticky/default_profile_images/default_profile_normal.png" TargetMode="External"/><Relationship Id="rId2093" Type="http://schemas.openxmlformats.org/officeDocument/2006/relationships/hyperlink" Target="https://twitter.com/ozayban" TargetMode="External"/><Relationship Id="rId3491" Type="http://schemas.openxmlformats.org/officeDocument/2006/relationships/hyperlink" Target="https://twitter.com/tatamzl" TargetMode="External"/><Relationship Id="rId3144" Type="http://schemas.openxmlformats.org/officeDocument/2006/relationships/hyperlink" Target="https://twitter.com/vahide1333" TargetMode="External"/><Relationship Id="rId3351" Type="http://schemas.openxmlformats.org/officeDocument/2006/relationships/hyperlink" Target="https://twitter.com/apan12264405" TargetMode="External"/><Relationship Id="rId272" Type="http://schemas.openxmlformats.org/officeDocument/2006/relationships/hyperlink" Target="https://t.co/KKHjnEIWBH" TargetMode="External"/><Relationship Id="rId2160" Type="http://schemas.openxmlformats.org/officeDocument/2006/relationships/hyperlink" Target="https://twitter.com/ramazanq3" TargetMode="External"/><Relationship Id="rId3004" Type="http://schemas.openxmlformats.org/officeDocument/2006/relationships/hyperlink" Target="https://twitter.com/tcmmvar" TargetMode="External"/><Relationship Id="rId3211" Type="http://schemas.openxmlformats.org/officeDocument/2006/relationships/hyperlink" Target="https://twitter.com/karasarzeybegi" TargetMode="External"/><Relationship Id="rId132" Type="http://schemas.openxmlformats.org/officeDocument/2006/relationships/hyperlink" Target="https://t.co/BKYxEmfBgk" TargetMode="External"/><Relationship Id="rId2020" Type="http://schemas.openxmlformats.org/officeDocument/2006/relationships/hyperlink" Target="http://pbs.twimg.com/profile_images/948635299088920576/Z3a5RdM-_normal.jpg" TargetMode="External"/><Relationship Id="rId1579" Type="http://schemas.openxmlformats.org/officeDocument/2006/relationships/hyperlink" Target="http://abs.twimg.com/sticky/default_profile_images/default_profile_normal.png" TargetMode="External"/><Relationship Id="rId2977" Type="http://schemas.openxmlformats.org/officeDocument/2006/relationships/hyperlink" Target="https://twitter.com/ebruata_" TargetMode="External"/><Relationship Id="rId949" Type="http://schemas.openxmlformats.org/officeDocument/2006/relationships/hyperlink" Target="http://pbs.twimg.com/profile_images/1172251832879583245/DKX_9H4K_normal.jpg" TargetMode="External"/><Relationship Id="rId1786" Type="http://schemas.openxmlformats.org/officeDocument/2006/relationships/hyperlink" Target="http://pbs.twimg.com/profile_images/1148216532784357376/3ec9aBye_normal.jpg" TargetMode="External"/><Relationship Id="rId1993" Type="http://schemas.openxmlformats.org/officeDocument/2006/relationships/hyperlink" Target="http://pbs.twimg.com/profile_images/1150450273820860417/vMUZC_Ie_normal.jpg" TargetMode="External"/><Relationship Id="rId2837" Type="http://schemas.openxmlformats.org/officeDocument/2006/relationships/hyperlink" Target="https://twitter.com/adaletinsafti" TargetMode="External"/><Relationship Id="rId78" Type="http://schemas.openxmlformats.org/officeDocument/2006/relationships/hyperlink" Target="https://t.co/i7cxXdBwjw" TargetMode="External"/><Relationship Id="rId809" Type="http://schemas.openxmlformats.org/officeDocument/2006/relationships/hyperlink" Target="http://pbs.twimg.com/profile_images/1178390428468547584/UzP7Yb2n_normal.jpg" TargetMode="External"/><Relationship Id="rId1439" Type="http://schemas.openxmlformats.org/officeDocument/2006/relationships/hyperlink" Target="http://pbs.twimg.com/profile_images/1166224592798662656/_tnL66lj_normal.jpg" TargetMode="External"/><Relationship Id="rId1646" Type="http://schemas.openxmlformats.org/officeDocument/2006/relationships/hyperlink" Target="http://pbs.twimg.com/profile_images/1059543233422913536/P-1GHDWR_normal.jpg" TargetMode="External"/><Relationship Id="rId1853" Type="http://schemas.openxmlformats.org/officeDocument/2006/relationships/hyperlink" Target="http://pbs.twimg.com/profile_images/710212464059813888/tLiIuDob_normal.jpg" TargetMode="External"/><Relationship Id="rId2904" Type="http://schemas.openxmlformats.org/officeDocument/2006/relationships/hyperlink" Target="https://twitter.com/nsiaaci" TargetMode="External"/><Relationship Id="rId1506" Type="http://schemas.openxmlformats.org/officeDocument/2006/relationships/hyperlink" Target="http://pbs.twimg.com/profile_images/378800000430213860/416c7f253edb43681d54f792dc2cd085_normal.jpeg" TargetMode="External"/><Relationship Id="rId1713" Type="http://schemas.openxmlformats.org/officeDocument/2006/relationships/hyperlink" Target="http://pbs.twimg.com/profile_images/1033804362273959936/bckaB9-4_normal.jpg" TargetMode="External"/><Relationship Id="rId1920" Type="http://schemas.openxmlformats.org/officeDocument/2006/relationships/hyperlink" Target="http://pbs.twimg.com/profile_images/1152360913728675840/SCN75qRj_normal.jpg" TargetMode="External"/><Relationship Id="rId3678" Type="http://schemas.openxmlformats.org/officeDocument/2006/relationships/hyperlink" Target="https://twitter.com/anadolu48851854" TargetMode="External"/><Relationship Id="rId599" Type="http://schemas.openxmlformats.org/officeDocument/2006/relationships/hyperlink" Target="http://pbs.twimg.com/profile_images/1169924853400555522/hFJoizhm_normal.jpg" TargetMode="External"/><Relationship Id="rId2487" Type="http://schemas.openxmlformats.org/officeDocument/2006/relationships/hyperlink" Target="https://twitter.com/yprkhsngl" TargetMode="External"/><Relationship Id="rId2694" Type="http://schemas.openxmlformats.org/officeDocument/2006/relationships/hyperlink" Target="https://twitter.com/ilaudavinci" TargetMode="External"/><Relationship Id="rId3538" Type="http://schemas.openxmlformats.org/officeDocument/2006/relationships/hyperlink" Target="https://twitter.com/demsultan" TargetMode="External"/><Relationship Id="rId459" Type="http://schemas.openxmlformats.org/officeDocument/2006/relationships/hyperlink" Target="http://pbs.twimg.com/profile_images/1118997699158843393/5f6-1YKM_normal.jpg" TargetMode="External"/><Relationship Id="rId666" Type="http://schemas.openxmlformats.org/officeDocument/2006/relationships/hyperlink" Target="http://pbs.twimg.com/profile_images/1165350728803725312/ym7JBr9t_normal.jpg" TargetMode="External"/><Relationship Id="rId873" Type="http://schemas.openxmlformats.org/officeDocument/2006/relationships/hyperlink" Target="http://pbs.twimg.com/profile_images/1150462538880040962/uZOI8A8M_normal.jpg" TargetMode="External"/><Relationship Id="rId1089" Type="http://schemas.openxmlformats.org/officeDocument/2006/relationships/hyperlink" Target="http://pbs.twimg.com/profile_images/1157342306904805376/AOJ8F1eB_normal.jpg" TargetMode="External"/><Relationship Id="rId1296" Type="http://schemas.openxmlformats.org/officeDocument/2006/relationships/hyperlink" Target="http://pbs.twimg.com/profile_images/1176582118614425603/TADK_qcr_normal.jpg" TargetMode="External"/><Relationship Id="rId2347" Type="http://schemas.openxmlformats.org/officeDocument/2006/relationships/hyperlink" Target="https://twitter.com/oznurbsr" TargetMode="External"/><Relationship Id="rId2554" Type="http://schemas.openxmlformats.org/officeDocument/2006/relationships/hyperlink" Target="https://twitter.com/barbarosansalfn" TargetMode="External"/><Relationship Id="rId319" Type="http://schemas.openxmlformats.org/officeDocument/2006/relationships/hyperlink" Target="https://t.co/ix1OuKUGCB" TargetMode="External"/><Relationship Id="rId526" Type="http://schemas.openxmlformats.org/officeDocument/2006/relationships/hyperlink" Target="http://pbs.twimg.com/profile_images/1087570736452173824/lAb_AoGb_normal.jpg" TargetMode="External"/><Relationship Id="rId1156" Type="http://schemas.openxmlformats.org/officeDocument/2006/relationships/hyperlink" Target="http://pbs.twimg.com/profile_images/565578752097525761/OioR55Fm_normal.jpeg" TargetMode="External"/><Relationship Id="rId1363" Type="http://schemas.openxmlformats.org/officeDocument/2006/relationships/hyperlink" Target="http://pbs.twimg.com/profile_images/929052510052081664/2PXLYRVX_normal.jpg" TargetMode="External"/><Relationship Id="rId2207" Type="http://schemas.openxmlformats.org/officeDocument/2006/relationships/hyperlink" Target="https://twitter.com/youtube" TargetMode="External"/><Relationship Id="rId2761" Type="http://schemas.openxmlformats.org/officeDocument/2006/relationships/hyperlink" Target="https://twitter.com/fidancetecioglu" TargetMode="External"/><Relationship Id="rId3605" Type="http://schemas.openxmlformats.org/officeDocument/2006/relationships/hyperlink" Target="https://twitter.com/nazlivarlik" TargetMode="External"/><Relationship Id="rId733" Type="http://schemas.openxmlformats.org/officeDocument/2006/relationships/hyperlink" Target="http://pbs.twimg.com/profile_images/1070919436717174785/cEx98Ufd_normal.jpg" TargetMode="External"/><Relationship Id="rId940" Type="http://schemas.openxmlformats.org/officeDocument/2006/relationships/hyperlink" Target="http://pbs.twimg.com/profile_images/1178273999006179328/OFGqvdwG_normal.jpg" TargetMode="External"/><Relationship Id="rId1016" Type="http://schemas.openxmlformats.org/officeDocument/2006/relationships/hyperlink" Target="http://pbs.twimg.com/profile_images/1088171134921641985/4AM17wvF_normal.jpg" TargetMode="External"/><Relationship Id="rId1570" Type="http://schemas.openxmlformats.org/officeDocument/2006/relationships/hyperlink" Target="http://pbs.twimg.com/profile_images/1011892906083389441/kCW_9JcP_normal.jpg" TargetMode="External"/><Relationship Id="rId2414" Type="http://schemas.openxmlformats.org/officeDocument/2006/relationships/hyperlink" Target="https://twitter.com/sefa_said" TargetMode="External"/><Relationship Id="rId2621" Type="http://schemas.openxmlformats.org/officeDocument/2006/relationships/hyperlink" Target="https://twitter.com/nzhks" TargetMode="External"/><Relationship Id="rId800" Type="http://schemas.openxmlformats.org/officeDocument/2006/relationships/hyperlink" Target="http://pbs.twimg.com/profile_images/1113814823647817728/QqBknKxU_normal.jpg" TargetMode="External"/><Relationship Id="rId1223" Type="http://schemas.openxmlformats.org/officeDocument/2006/relationships/hyperlink" Target="http://pbs.twimg.com/profile_images/473760040864591872/-Agl828E_normal.jpeg" TargetMode="External"/><Relationship Id="rId1430" Type="http://schemas.openxmlformats.org/officeDocument/2006/relationships/hyperlink" Target="http://pbs.twimg.com/profile_images/1175136143194636289/O5bRBMPD_normal.jpg" TargetMode="External"/><Relationship Id="rId3188" Type="http://schemas.openxmlformats.org/officeDocument/2006/relationships/hyperlink" Target="https://twitter.com/fatmapalaz8" TargetMode="External"/><Relationship Id="rId3395" Type="http://schemas.openxmlformats.org/officeDocument/2006/relationships/hyperlink" Target="https://twitter.com/muslumeg1" TargetMode="External"/><Relationship Id="rId3048" Type="http://schemas.openxmlformats.org/officeDocument/2006/relationships/hyperlink" Target="https://twitter.com/tekhedefs" TargetMode="External"/><Relationship Id="rId3255" Type="http://schemas.openxmlformats.org/officeDocument/2006/relationships/hyperlink" Target="https://twitter.com/djsln81" TargetMode="External"/><Relationship Id="rId3462" Type="http://schemas.openxmlformats.org/officeDocument/2006/relationships/hyperlink" Target="https://twitter.com/humpheryvanwe" TargetMode="External"/><Relationship Id="rId176" Type="http://schemas.openxmlformats.org/officeDocument/2006/relationships/hyperlink" Target="https://t.co/HuSOpGlHTB" TargetMode="External"/><Relationship Id="rId383" Type="http://schemas.openxmlformats.org/officeDocument/2006/relationships/hyperlink" Target="http://pbs.twimg.com/profile_images/1164055889252442112/M5GbwMh6_normal.jpg" TargetMode="External"/><Relationship Id="rId590" Type="http://schemas.openxmlformats.org/officeDocument/2006/relationships/hyperlink" Target="http://pbs.twimg.com/profile_images/1150997831760666625/-gBtk3Ww_normal.jpg" TargetMode="External"/><Relationship Id="rId2064" Type="http://schemas.openxmlformats.org/officeDocument/2006/relationships/hyperlink" Target="https://twitter.com/donatgazi" TargetMode="External"/><Relationship Id="rId2271" Type="http://schemas.openxmlformats.org/officeDocument/2006/relationships/hyperlink" Target="https://twitter.com/faatihtamer" TargetMode="External"/><Relationship Id="rId3115" Type="http://schemas.openxmlformats.org/officeDocument/2006/relationships/hyperlink" Target="https://twitter.com/deryaalbayrak35" TargetMode="External"/><Relationship Id="rId3322" Type="http://schemas.openxmlformats.org/officeDocument/2006/relationships/hyperlink" Target="https://twitter.com/saygun75" TargetMode="External"/><Relationship Id="rId243" Type="http://schemas.openxmlformats.org/officeDocument/2006/relationships/hyperlink" Target="https://t.co/R3uzaz1QDM" TargetMode="External"/><Relationship Id="rId450" Type="http://schemas.openxmlformats.org/officeDocument/2006/relationships/hyperlink" Target="http://pbs.twimg.com/profile_images/1169908376135843841/okpDG3-J_normal.jpg" TargetMode="External"/><Relationship Id="rId1080" Type="http://schemas.openxmlformats.org/officeDocument/2006/relationships/hyperlink" Target="http://pbs.twimg.com/profile_images/1154362918554808323/zBId2-7T_normal.jpg" TargetMode="External"/><Relationship Id="rId2131" Type="http://schemas.openxmlformats.org/officeDocument/2006/relationships/hyperlink" Target="https://twitter.com/tumbfact" TargetMode="External"/><Relationship Id="rId103" Type="http://schemas.openxmlformats.org/officeDocument/2006/relationships/hyperlink" Target="https://t.co/TNWSqbVnPd" TargetMode="External"/><Relationship Id="rId310" Type="http://schemas.openxmlformats.org/officeDocument/2006/relationships/hyperlink" Target="https://t.co/lzR8HK6HSb" TargetMode="External"/><Relationship Id="rId1897" Type="http://schemas.openxmlformats.org/officeDocument/2006/relationships/hyperlink" Target="http://pbs.twimg.com/profile_images/1176516572208349185/u_XMpR4D_normal.jpg" TargetMode="External"/><Relationship Id="rId2948" Type="http://schemas.openxmlformats.org/officeDocument/2006/relationships/hyperlink" Target="https://twitter.com/erkanzd04173683" TargetMode="External"/><Relationship Id="rId1757" Type="http://schemas.openxmlformats.org/officeDocument/2006/relationships/hyperlink" Target="http://pbs.twimg.com/profile_images/416297429713973248/3Z3XAJeN_normal.png" TargetMode="External"/><Relationship Id="rId1964" Type="http://schemas.openxmlformats.org/officeDocument/2006/relationships/hyperlink" Target="http://pbs.twimg.com/profile_images/1089997039025487873/AeAeE3jH_normal.jpg" TargetMode="External"/><Relationship Id="rId2808" Type="http://schemas.openxmlformats.org/officeDocument/2006/relationships/hyperlink" Target="https://twitter.com/kafaradyo" TargetMode="External"/><Relationship Id="rId49" Type="http://schemas.openxmlformats.org/officeDocument/2006/relationships/hyperlink" Target="https://t.co/k4cHLbKt8o" TargetMode="External"/><Relationship Id="rId1617" Type="http://schemas.openxmlformats.org/officeDocument/2006/relationships/hyperlink" Target="http://pbs.twimg.com/profile_images/1167421023928705024/_1QIVnpa_normal.jpg" TargetMode="External"/><Relationship Id="rId1824" Type="http://schemas.openxmlformats.org/officeDocument/2006/relationships/hyperlink" Target="http://pbs.twimg.com/profile_images/537169364680970241/p4EmoxbV_normal.jpeg" TargetMode="External"/><Relationship Id="rId2598" Type="http://schemas.openxmlformats.org/officeDocument/2006/relationships/hyperlink" Target="https://twitter.com/atilla_22" TargetMode="External"/><Relationship Id="rId3649" Type="http://schemas.openxmlformats.org/officeDocument/2006/relationships/hyperlink" Target="https://twitter.com/sigortazeytin" TargetMode="External"/><Relationship Id="rId777" Type="http://schemas.openxmlformats.org/officeDocument/2006/relationships/hyperlink" Target="http://pbs.twimg.com/profile_images/1122977133255700480/-wjTTNfz_normal.jpg" TargetMode="External"/><Relationship Id="rId984" Type="http://schemas.openxmlformats.org/officeDocument/2006/relationships/hyperlink" Target="http://pbs.twimg.com/profile_images/958316742043987968/qYEElUAh_normal.jpg" TargetMode="External"/><Relationship Id="rId2458" Type="http://schemas.openxmlformats.org/officeDocument/2006/relationships/hyperlink" Target="https://twitter.com/gulgun53649621" TargetMode="External"/><Relationship Id="rId2665" Type="http://schemas.openxmlformats.org/officeDocument/2006/relationships/hyperlink" Target="https://twitter.com/aradayazaroyle" TargetMode="External"/><Relationship Id="rId2872" Type="http://schemas.openxmlformats.org/officeDocument/2006/relationships/hyperlink" Target="https://twitter.com/deliyimkiben2rt" TargetMode="External"/><Relationship Id="rId3509" Type="http://schemas.openxmlformats.org/officeDocument/2006/relationships/hyperlink" Target="https://twitter.com/fundakorkmaz75" TargetMode="External"/><Relationship Id="rId3716" Type="http://schemas.openxmlformats.org/officeDocument/2006/relationships/hyperlink" Target="https://twitter.com/0533_600" TargetMode="External"/><Relationship Id="rId637" Type="http://schemas.openxmlformats.org/officeDocument/2006/relationships/hyperlink" Target="http://pbs.twimg.com/profile_images/1151847050008584193/mpAnw6VB_normal.jpg" TargetMode="External"/><Relationship Id="rId844" Type="http://schemas.openxmlformats.org/officeDocument/2006/relationships/hyperlink" Target="http://pbs.twimg.com/profile_images/577833537933455361/PZpBkA_c_normal.jpeg" TargetMode="External"/><Relationship Id="rId1267" Type="http://schemas.openxmlformats.org/officeDocument/2006/relationships/hyperlink" Target="http://pbs.twimg.com/profile_images/1167166885445681153/3tZX34rC_normal.jpg" TargetMode="External"/><Relationship Id="rId1474" Type="http://schemas.openxmlformats.org/officeDocument/2006/relationships/hyperlink" Target="http://pbs.twimg.com/profile_images/1157751463487180806/c2QwO921_normal.jpg" TargetMode="External"/><Relationship Id="rId1681" Type="http://schemas.openxmlformats.org/officeDocument/2006/relationships/hyperlink" Target="http://pbs.twimg.com/profile_images/1130208292461002752/xbbko5FH_normal.jpg" TargetMode="External"/><Relationship Id="rId2318" Type="http://schemas.openxmlformats.org/officeDocument/2006/relationships/hyperlink" Target="https://twitter.com/adilserdars" TargetMode="External"/><Relationship Id="rId2525" Type="http://schemas.openxmlformats.org/officeDocument/2006/relationships/hyperlink" Target="https://twitter.com/depremtr" TargetMode="External"/><Relationship Id="rId2732" Type="http://schemas.openxmlformats.org/officeDocument/2006/relationships/hyperlink" Target="https://twitter.com/gursesgulumser" TargetMode="External"/><Relationship Id="rId704" Type="http://schemas.openxmlformats.org/officeDocument/2006/relationships/hyperlink" Target="http://abs.twimg.com/sticky/default_profile_images/default_profile_normal.png" TargetMode="External"/><Relationship Id="rId911" Type="http://schemas.openxmlformats.org/officeDocument/2006/relationships/hyperlink" Target="http://pbs.twimg.com/profile_images/378800000064406977/062e50d252eca01c6c056d910e42e4c3_normal.jpeg" TargetMode="External"/><Relationship Id="rId1127" Type="http://schemas.openxmlformats.org/officeDocument/2006/relationships/hyperlink" Target="http://pbs.twimg.com/profile_images/568498476271415296/BbOrIADH_normal.png" TargetMode="External"/><Relationship Id="rId1334" Type="http://schemas.openxmlformats.org/officeDocument/2006/relationships/hyperlink" Target="http://pbs.twimg.com/profile_images/1057346524756262912/oZ6uDub__normal.jpg" TargetMode="External"/><Relationship Id="rId1541" Type="http://schemas.openxmlformats.org/officeDocument/2006/relationships/hyperlink" Target="http://pbs.twimg.com/profile_images/885776518793891840/vEJkgWMD_normal.jpg" TargetMode="External"/><Relationship Id="rId40" Type="http://schemas.openxmlformats.org/officeDocument/2006/relationships/hyperlink" Target="http://t.co/C2vJTXrWGl" TargetMode="External"/><Relationship Id="rId1401" Type="http://schemas.openxmlformats.org/officeDocument/2006/relationships/hyperlink" Target="http://pbs.twimg.com/profile_images/1083324717711400960/7waMCMiK_normal.jpg" TargetMode="External"/><Relationship Id="rId3299" Type="http://schemas.openxmlformats.org/officeDocument/2006/relationships/hyperlink" Target="https://twitter.com/hakanen24367149" TargetMode="External"/><Relationship Id="rId3159" Type="http://schemas.openxmlformats.org/officeDocument/2006/relationships/hyperlink" Target="https://twitter.com/sinanksr" TargetMode="External"/><Relationship Id="rId3366" Type="http://schemas.openxmlformats.org/officeDocument/2006/relationships/hyperlink" Target="https://twitter.com/medyaadami" TargetMode="External"/><Relationship Id="rId3573" Type="http://schemas.openxmlformats.org/officeDocument/2006/relationships/hyperlink" Target="https://twitter.com/demircanozcelik" TargetMode="External"/><Relationship Id="rId287" Type="http://schemas.openxmlformats.org/officeDocument/2006/relationships/hyperlink" Target="https://t.co/vxTolQvhot" TargetMode="External"/><Relationship Id="rId494" Type="http://schemas.openxmlformats.org/officeDocument/2006/relationships/hyperlink" Target="http://pbs.twimg.com/profile_images/1127676034915143686/fnRCTV3S_normal.jpg" TargetMode="External"/><Relationship Id="rId2175" Type="http://schemas.openxmlformats.org/officeDocument/2006/relationships/hyperlink" Target="https://twitter.com/yagmurgursogut" TargetMode="External"/><Relationship Id="rId2382" Type="http://schemas.openxmlformats.org/officeDocument/2006/relationships/hyperlink" Target="https://twitter.com/mustafa25051" TargetMode="External"/><Relationship Id="rId3019" Type="http://schemas.openxmlformats.org/officeDocument/2006/relationships/hyperlink" Target="https://twitter.com/trenchkot" TargetMode="External"/><Relationship Id="rId3226" Type="http://schemas.openxmlformats.org/officeDocument/2006/relationships/hyperlink" Target="https://twitter.com/omerguler_60" TargetMode="External"/><Relationship Id="rId147" Type="http://schemas.openxmlformats.org/officeDocument/2006/relationships/hyperlink" Target="https://t.co/QBmPH6yKaH" TargetMode="External"/><Relationship Id="rId354" Type="http://schemas.openxmlformats.org/officeDocument/2006/relationships/hyperlink" Target="http://pbs.twimg.com/profile_images/1118806401885900801/PsVg_j6d_normal.png" TargetMode="External"/><Relationship Id="rId1191" Type="http://schemas.openxmlformats.org/officeDocument/2006/relationships/hyperlink" Target="http://pbs.twimg.com/profile_images/681186713109159936/VzyUS69o_normal.png" TargetMode="External"/><Relationship Id="rId2035" Type="http://schemas.openxmlformats.org/officeDocument/2006/relationships/hyperlink" Target="http://pbs.twimg.com/profile_images/824314087811252236/atG7a8aA_normal.jpg" TargetMode="External"/><Relationship Id="rId3433" Type="http://schemas.openxmlformats.org/officeDocument/2006/relationships/hyperlink" Target="https://twitter.com/qorkew" TargetMode="External"/><Relationship Id="rId3640" Type="http://schemas.openxmlformats.org/officeDocument/2006/relationships/hyperlink" Target="https://twitter.com/elmasgenc" TargetMode="External"/><Relationship Id="rId561" Type="http://schemas.openxmlformats.org/officeDocument/2006/relationships/hyperlink" Target="http://pbs.twimg.com/profile_images/1042053677316497409/65BCDrb5_normal.jpg" TargetMode="External"/><Relationship Id="rId2242" Type="http://schemas.openxmlformats.org/officeDocument/2006/relationships/hyperlink" Target="https://twitter.com/ferhaty90238831" TargetMode="External"/><Relationship Id="rId3500" Type="http://schemas.openxmlformats.org/officeDocument/2006/relationships/hyperlink" Target="https://twitter.com/gultekin209" TargetMode="External"/><Relationship Id="rId214" Type="http://schemas.openxmlformats.org/officeDocument/2006/relationships/hyperlink" Target="http://t.co/j9Wue9k9fn" TargetMode="External"/><Relationship Id="rId421" Type="http://schemas.openxmlformats.org/officeDocument/2006/relationships/hyperlink" Target="http://pbs.twimg.com/profile_images/1178192855904477185/BeQJrRji_normal.jpg" TargetMode="External"/><Relationship Id="rId1051" Type="http://schemas.openxmlformats.org/officeDocument/2006/relationships/hyperlink" Target="http://pbs.twimg.com/profile_images/928659899218907137/bbU181Ng_normal.jpg" TargetMode="External"/><Relationship Id="rId2102" Type="http://schemas.openxmlformats.org/officeDocument/2006/relationships/hyperlink" Target="https://twitter.com/44tmr" TargetMode="External"/><Relationship Id="rId1868" Type="http://schemas.openxmlformats.org/officeDocument/2006/relationships/hyperlink" Target="http://pbs.twimg.com/profile_images/1129274093491109888/2UhC3i6R_normal.png" TargetMode="External"/><Relationship Id="rId2919" Type="http://schemas.openxmlformats.org/officeDocument/2006/relationships/hyperlink" Target="https://twitter.com/isaatyapan93" TargetMode="External"/><Relationship Id="rId3083" Type="http://schemas.openxmlformats.org/officeDocument/2006/relationships/hyperlink" Target="https://twitter.com/oguzpechenek" TargetMode="External"/><Relationship Id="rId3290" Type="http://schemas.openxmlformats.org/officeDocument/2006/relationships/hyperlink" Target="https://twitter.com/nazlidediki" TargetMode="External"/><Relationship Id="rId1728" Type="http://schemas.openxmlformats.org/officeDocument/2006/relationships/hyperlink" Target="http://pbs.twimg.com/profile_images/1159460622200987648/w3yI8yhc_normal.jpg" TargetMode="External"/><Relationship Id="rId1935" Type="http://schemas.openxmlformats.org/officeDocument/2006/relationships/hyperlink" Target="http://pbs.twimg.com/profile_images/1175979832343240705/18vN6E0G_normal.jpg" TargetMode="External"/><Relationship Id="rId3150" Type="http://schemas.openxmlformats.org/officeDocument/2006/relationships/hyperlink" Target="https://twitter.com/mehmettitiz" TargetMode="External"/><Relationship Id="rId3010" Type="http://schemas.openxmlformats.org/officeDocument/2006/relationships/hyperlink" Target="https://twitter.com/tukenmez76" TargetMode="External"/><Relationship Id="rId4" Type="http://schemas.openxmlformats.org/officeDocument/2006/relationships/hyperlink" Target="https://t.co/ADx5wkCCs5" TargetMode="External"/><Relationship Id="rId888" Type="http://schemas.openxmlformats.org/officeDocument/2006/relationships/hyperlink" Target="http://pbs.twimg.com/profile_images/1131055518385090560/4POGDZsY_normal.png" TargetMode="External"/><Relationship Id="rId2569" Type="http://schemas.openxmlformats.org/officeDocument/2006/relationships/hyperlink" Target="https://twitter.com/sasamirqafarov" TargetMode="External"/><Relationship Id="rId2776" Type="http://schemas.openxmlformats.org/officeDocument/2006/relationships/hyperlink" Target="https://twitter.com/maxxroyal0701" TargetMode="External"/><Relationship Id="rId2983" Type="http://schemas.openxmlformats.org/officeDocument/2006/relationships/hyperlink" Target="https://twitter.com/marktuxan" TargetMode="External"/><Relationship Id="rId748" Type="http://schemas.openxmlformats.org/officeDocument/2006/relationships/hyperlink" Target="http://pbs.twimg.com/profile_images/1148142911923658753/VGCzEEu0_normal.jpg" TargetMode="External"/><Relationship Id="rId955" Type="http://schemas.openxmlformats.org/officeDocument/2006/relationships/hyperlink" Target="http://pbs.twimg.com/profile_images/1169311499271229440/g6KZhwxA_normal.jpg" TargetMode="External"/><Relationship Id="rId1378" Type="http://schemas.openxmlformats.org/officeDocument/2006/relationships/hyperlink" Target="http://pbs.twimg.com/profile_images/865357874259795969/_4ol2Ny1_normal.jpg" TargetMode="External"/><Relationship Id="rId1585" Type="http://schemas.openxmlformats.org/officeDocument/2006/relationships/hyperlink" Target="http://pbs.twimg.com/profile_images/1090055350718472192/0UENvW2o_normal.jpg" TargetMode="External"/><Relationship Id="rId1792" Type="http://schemas.openxmlformats.org/officeDocument/2006/relationships/hyperlink" Target="http://pbs.twimg.com/profile_images/1171842075748425728/nmAIDI1P_normal.jpg" TargetMode="External"/><Relationship Id="rId2429" Type="http://schemas.openxmlformats.org/officeDocument/2006/relationships/hyperlink" Target="https://twitter.com/sonay_ingrit" TargetMode="External"/><Relationship Id="rId2636" Type="http://schemas.openxmlformats.org/officeDocument/2006/relationships/hyperlink" Target="https://twitter.com/akhgunerigoks" TargetMode="External"/><Relationship Id="rId2843" Type="http://schemas.openxmlformats.org/officeDocument/2006/relationships/hyperlink" Target="https://twitter.com/sevincerbirsen" TargetMode="External"/><Relationship Id="rId84" Type="http://schemas.openxmlformats.org/officeDocument/2006/relationships/hyperlink" Target="https://t.co/cfYmfFyBHZ" TargetMode="External"/><Relationship Id="rId608" Type="http://schemas.openxmlformats.org/officeDocument/2006/relationships/hyperlink" Target="http://pbs.twimg.com/profile_images/1172222705875206145/j50dMZNw_normal.jpg" TargetMode="External"/><Relationship Id="rId815" Type="http://schemas.openxmlformats.org/officeDocument/2006/relationships/hyperlink" Target="http://pbs.twimg.com/profile_images/1165127316709806081/YHJQrvcT_normal.jpg" TargetMode="External"/><Relationship Id="rId1238" Type="http://schemas.openxmlformats.org/officeDocument/2006/relationships/hyperlink" Target="http://pbs.twimg.com/profile_images/1161006292250570752/dAZs1Psi_normal.jpg" TargetMode="External"/><Relationship Id="rId1445" Type="http://schemas.openxmlformats.org/officeDocument/2006/relationships/hyperlink" Target="http://pbs.twimg.com/profile_images/1023710311319302144/h_HCLshg_normal.jpg" TargetMode="External"/><Relationship Id="rId1652" Type="http://schemas.openxmlformats.org/officeDocument/2006/relationships/hyperlink" Target="http://pbs.twimg.com/profile_images/832921214385537025/OicwVq9J_normal.jpg" TargetMode="External"/><Relationship Id="rId1305" Type="http://schemas.openxmlformats.org/officeDocument/2006/relationships/hyperlink" Target="http://pbs.twimg.com/profile_images/651165122488987648/50oRePOr_normal.jpg" TargetMode="External"/><Relationship Id="rId2703" Type="http://schemas.openxmlformats.org/officeDocument/2006/relationships/hyperlink" Target="https://twitter.com/orta_dogulu" TargetMode="External"/><Relationship Id="rId2910" Type="http://schemas.openxmlformats.org/officeDocument/2006/relationships/hyperlink" Target="https://twitter.com/nesebiah&#305;skal&#305;" TargetMode="External"/><Relationship Id="rId1512" Type="http://schemas.openxmlformats.org/officeDocument/2006/relationships/hyperlink" Target="http://pbs.twimg.com/profile_images/1165293982622081025/M4kYdF9O_normal.jpg" TargetMode="External"/><Relationship Id="rId11" Type="http://schemas.openxmlformats.org/officeDocument/2006/relationships/hyperlink" Target="http://odatv.com/yazar/cemsay" TargetMode="External"/><Relationship Id="rId398" Type="http://schemas.openxmlformats.org/officeDocument/2006/relationships/hyperlink" Target="http://pbs.twimg.com/profile_images/1143758205274771457/iIUKGkP9_normal.jpg" TargetMode="External"/><Relationship Id="rId2079" Type="http://schemas.openxmlformats.org/officeDocument/2006/relationships/hyperlink" Target="https://twitter.com/bagcbir" TargetMode="External"/><Relationship Id="rId3477" Type="http://schemas.openxmlformats.org/officeDocument/2006/relationships/hyperlink" Target="https://twitter.com/ahmeth03" TargetMode="External"/><Relationship Id="rId3684" Type="http://schemas.openxmlformats.org/officeDocument/2006/relationships/hyperlink" Target="https://twitter.com/rafi5535" TargetMode="External"/><Relationship Id="rId2286" Type="http://schemas.openxmlformats.org/officeDocument/2006/relationships/hyperlink" Target="https://twitter.com/burcuulus1" TargetMode="External"/><Relationship Id="rId2493" Type="http://schemas.openxmlformats.org/officeDocument/2006/relationships/hyperlink" Target="https://twitter.com/masumses" TargetMode="External"/><Relationship Id="rId3337" Type="http://schemas.openxmlformats.org/officeDocument/2006/relationships/hyperlink" Target="https://twitter.com/konyaparsanali" TargetMode="External"/><Relationship Id="rId3544" Type="http://schemas.openxmlformats.org/officeDocument/2006/relationships/hyperlink" Target="https://twitter.com/aksugebru" TargetMode="External"/><Relationship Id="rId258" Type="http://schemas.openxmlformats.org/officeDocument/2006/relationships/hyperlink" Target="https://t.co/ZxT0XeNv3h" TargetMode="External"/><Relationship Id="rId465" Type="http://schemas.openxmlformats.org/officeDocument/2006/relationships/hyperlink" Target="http://pbs.twimg.com/profile_images/715483261288325121/LqEEB5It_normal.jpg" TargetMode="External"/><Relationship Id="rId672" Type="http://schemas.openxmlformats.org/officeDocument/2006/relationships/hyperlink" Target="http://pbs.twimg.com/profile_images/1153084414160769027/sC2rdA_q_normal.jpg" TargetMode="External"/><Relationship Id="rId1095" Type="http://schemas.openxmlformats.org/officeDocument/2006/relationships/hyperlink" Target="http://pbs.twimg.com/profile_images/1174950570198568960/ussHbGg8_normal.jpg" TargetMode="External"/><Relationship Id="rId2146" Type="http://schemas.openxmlformats.org/officeDocument/2006/relationships/hyperlink" Target="https://twitter.com/birminikpika" TargetMode="External"/><Relationship Id="rId2353" Type="http://schemas.openxmlformats.org/officeDocument/2006/relationships/hyperlink" Target="https://twitter.com/ballilokmayiz" TargetMode="External"/><Relationship Id="rId2560" Type="http://schemas.openxmlformats.org/officeDocument/2006/relationships/hyperlink" Target="https://twitter.com/gngrdalas" TargetMode="External"/><Relationship Id="rId3404" Type="http://schemas.openxmlformats.org/officeDocument/2006/relationships/hyperlink" Target="https://twitter.com/ulasguler" TargetMode="External"/><Relationship Id="rId3611" Type="http://schemas.openxmlformats.org/officeDocument/2006/relationships/hyperlink" Target="https://twitter.com/soranakoyan" TargetMode="External"/><Relationship Id="rId118" Type="http://schemas.openxmlformats.org/officeDocument/2006/relationships/hyperlink" Target="https://t.co/UxsnW0gA4F" TargetMode="External"/><Relationship Id="rId325" Type="http://schemas.openxmlformats.org/officeDocument/2006/relationships/hyperlink" Target="https://t.co/mOtlCPlUjU" TargetMode="External"/><Relationship Id="rId532" Type="http://schemas.openxmlformats.org/officeDocument/2006/relationships/hyperlink" Target="http://pbs.twimg.com/profile_images/1128645932046798850/K3sirnz__normal.jpg" TargetMode="External"/><Relationship Id="rId1162" Type="http://schemas.openxmlformats.org/officeDocument/2006/relationships/hyperlink" Target="http://pbs.twimg.com/profile_images/1155394947278868481/JgE9Coqq_normal.jpg" TargetMode="External"/><Relationship Id="rId2006" Type="http://schemas.openxmlformats.org/officeDocument/2006/relationships/hyperlink" Target="http://pbs.twimg.com/profile_images/956254962845147136/sns_dHTL_normal.jpg" TargetMode="External"/><Relationship Id="rId2213" Type="http://schemas.openxmlformats.org/officeDocument/2006/relationships/hyperlink" Target="https://twitter.com/lusburak" TargetMode="External"/><Relationship Id="rId2420" Type="http://schemas.openxmlformats.org/officeDocument/2006/relationships/hyperlink" Target="https://twitter.com/hakany71" TargetMode="External"/><Relationship Id="rId1022" Type="http://schemas.openxmlformats.org/officeDocument/2006/relationships/hyperlink" Target="http://pbs.twimg.com/profile_images/1148355242238578689/e6f3kS2m_normal.jpg" TargetMode="External"/><Relationship Id="rId1979" Type="http://schemas.openxmlformats.org/officeDocument/2006/relationships/hyperlink" Target="http://pbs.twimg.com/profile_images/563417172735565824/O0ZkIPzs_normal.jpeg" TargetMode="External"/><Relationship Id="rId3194" Type="http://schemas.openxmlformats.org/officeDocument/2006/relationships/hyperlink" Target="https://twitter.com/mars3430447265" TargetMode="External"/><Relationship Id="rId1839" Type="http://schemas.openxmlformats.org/officeDocument/2006/relationships/hyperlink" Target="http://pbs.twimg.com/profile_images/1174751367870713857/eRR6VZJm_normal.jpg" TargetMode="External"/><Relationship Id="rId3054" Type="http://schemas.openxmlformats.org/officeDocument/2006/relationships/hyperlink" Target="https://twitter.com/akadirkaraduman" TargetMode="External"/><Relationship Id="rId182" Type="http://schemas.openxmlformats.org/officeDocument/2006/relationships/hyperlink" Target="https://t.co/YqQBTcZcio" TargetMode="External"/><Relationship Id="rId1906" Type="http://schemas.openxmlformats.org/officeDocument/2006/relationships/hyperlink" Target="http://pbs.twimg.com/profile_images/1164834755348586496/P3rq6ef5_normal.jpg" TargetMode="External"/><Relationship Id="rId3261" Type="http://schemas.openxmlformats.org/officeDocument/2006/relationships/hyperlink" Target="https://twitter.com/bzkrthly" TargetMode="External"/><Relationship Id="rId2070" Type="http://schemas.openxmlformats.org/officeDocument/2006/relationships/hyperlink" Target="https://twitter.com/denizakt65" TargetMode="External"/><Relationship Id="rId3121" Type="http://schemas.openxmlformats.org/officeDocument/2006/relationships/hyperlink" Target="https://twitter.com/canankurt79" TargetMode="External"/><Relationship Id="rId999" Type="http://schemas.openxmlformats.org/officeDocument/2006/relationships/hyperlink" Target="http://pbs.twimg.com/profile_images/3598884221/62f7f06beb210ee98ef2262e94fd1b30_normal.jpeg" TargetMode="External"/><Relationship Id="rId2887" Type="http://schemas.openxmlformats.org/officeDocument/2006/relationships/hyperlink" Target="https://twitter.com/sertelkemal" TargetMode="External"/><Relationship Id="rId859" Type="http://schemas.openxmlformats.org/officeDocument/2006/relationships/hyperlink" Target="http://pbs.twimg.com/profile_images/1141411723691339776/Rcq4_IMS_normal.jpg" TargetMode="External"/><Relationship Id="rId1489" Type="http://schemas.openxmlformats.org/officeDocument/2006/relationships/hyperlink" Target="http://pbs.twimg.com/profile_images/1109370891253833728/Qj0WxLBB_normal.jpg" TargetMode="External"/><Relationship Id="rId1696" Type="http://schemas.openxmlformats.org/officeDocument/2006/relationships/hyperlink" Target="http://pbs.twimg.com/profile_images/1030874369436905473/4BoPnyBB_normal.jpg" TargetMode="External"/><Relationship Id="rId1349" Type="http://schemas.openxmlformats.org/officeDocument/2006/relationships/hyperlink" Target="http://pbs.twimg.com/profile_images/1178243703015645184/WRaV-M60_normal.jpg" TargetMode="External"/><Relationship Id="rId2747" Type="http://schemas.openxmlformats.org/officeDocument/2006/relationships/hyperlink" Target="https://twitter.com/marxadam" TargetMode="External"/><Relationship Id="rId2954" Type="http://schemas.openxmlformats.org/officeDocument/2006/relationships/hyperlink" Target="https://twitter.com/avcilar_merkez" TargetMode="External"/><Relationship Id="rId719" Type="http://schemas.openxmlformats.org/officeDocument/2006/relationships/hyperlink" Target="http://pbs.twimg.com/profile_images/1129749677883174912/83-dpWH__normal.jpg" TargetMode="External"/><Relationship Id="rId926" Type="http://schemas.openxmlformats.org/officeDocument/2006/relationships/hyperlink" Target="http://abs.twimg.com/sticky/default_profile_images/default_profile_normal.png" TargetMode="External"/><Relationship Id="rId1556" Type="http://schemas.openxmlformats.org/officeDocument/2006/relationships/hyperlink" Target="http://pbs.twimg.com/profile_images/1037314931467661312/CxUAlVin_normal.jpg" TargetMode="External"/><Relationship Id="rId1763" Type="http://schemas.openxmlformats.org/officeDocument/2006/relationships/hyperlink" Target="http://pbs.twimg.com/profile_images/1101059979421904896/fXmsfAiW_normal.jpg" TargetMode="External"/><Relationship Id="rId1970" Type="http://schemas.openxmlformats.org/officeDocument/2006/relationships/hyperlink" Target="http://pbs.twimg.com/profile_images/1000135519177715713/5qGapo8V_normal.jpg" TargetMode="External"/><Relationship Id="rId2607" Type="http://schemas.openxmlformats.org/officeDocument/2006/relationships/hyperlink" Target="https://twitter.com/aysefasulya" TargetMode="External"/><Relationship Id="rId2814" Type="http://schemas.openxmlformats.org/officeDocument/2006/relationships/hyperlink" Target="https://twitter.com/haber3com" TargetMode="External"/><Relationship Id="rId55" Type="http://schemas.openxmlformats.org/officeDocument/2006/relationships/hyperlink" Target="https://t.co/1q2KxkOhva" TargetMode="External"/><Relationship Id="rId1209" Type="http://schemas.openxmlformats.org/officeDocument/2006/relationships/hyperlink" Target="http://pbs.twimg.com/profile_images/1170064366798090241/j58z-Eyp_normal.jpg" TargetMode="External"/><Relationship Id="rId1416" Type="http://schemas.openxmlformats.org/officeDocument/2006/relationships/hyperlink" Target="http://pbs.twimg.com/profile_images/1165623796457451520/fk3KTxK8_normal.jpg" TargetMode="External"/><Relationship Id="rId1623" Type="http://schemas.openxmlformats.org/officeDocument/2006/relationships/hyperlink" Target="http://pbs.twimg.com/profile_images/1143917169186672640/LNkDpWp0_normal.jpg" TargetMode="External"/><Relationship Id="rId1830" Type="http://schemas.openxmlformats.org/officeDocument/2006/relationships/hyperlink" Target="http://pbs.twimg.com/profile_images/887086608641609728/QoKS0nGr_normal.jpg" TargetMode="External"/><Relationship Id="rId3588" Type="http://schemas.openxmlformats.org/officeDocument/2006/relationships/hyperlink" Target="https://twitter.com/aahmetkayra" TargetMode="External"/><Relationship Id="rId2397" Type="http://schemas.openxmlformats.org/officeDocument/2006/relationships/hyperlink" Target="https://twitter.com/cigdosca" TargetMode="External"/><Relationship Id="rId3448" Type="http://schemas.openxmlformats.org/officeDocument/2006/relationships/hyperlink" Target="https://twitter.com/aksubora" TargetMode="External"/><Relationship Id="rId3655" Type="http://schemas.openxmlformats.org/officeDocument/2006/relationships/hyperlink" Target="https://twitter.com/cemalszer1907" TargetMode="External"/><Relationship Id="rId369" Type="http://schemas.openxmlformats.org/officeDocument/2006/relationships/hyperlink" Target="http://pbs.twimg.com/profile_images/1108645743055785984/vxF86Vna_normal.jpg" TargetMode="External"/><Relationship Id="rId576" Type="http://schemas.openxmlformats.org/officeDocument/2006/relationships/hyperlink" Target="http://pbs.twimg.com/profile_images/1025770454081003520/EImSHfYX_normal.jpg" TargetMode="External"/><Relationship Id="rId783" Type="http://schemas.openxmlformats.org/officeDocument/2006/relationships/hyperlink" Target="http://pbs.twimg.com/profile_images/1072782521329483776/rBvw82i1_normal.jpg" TargetMode="External"/><Relationship Id="rId990" Type="http://schemas.openxmlformats.org/officeDocument/2006/relationships/hyperlink" Target="http://abs.twimg.com/sticky/default_profile_images/default_profile_normal.png" TargetMode="External"/><Relationship Id="rId2257" Type="http://schemas.openxmlformats.org/officeDocument/2006/relationships/hyperlink" Target="https://twitter.com/tcfbfbfbkalp" TargetMode="External"/><Relationship Id="rId2464" Type="http://schemas.openxmlformats.org/officeDocument/2006/relationships/hyperlink" Target="https://twitter.com/muhammedbzkir" TargetMode="External"/><Relationship Id="rId2671" Type="http://schemas.openxmlformats.org/officeDocument/2006/relationships/hyperlink" Target="https://twitter.com/patikagazete" TargetMode="External"/><Relationship Id="rId3308" Type="http://schemas.openxmlformats.org/officeDocument/2006/relationships/hyperlink" Target="https://twitter.com/kelmezer" TargetMode="External"/><Relationship Id="rId3515" Type="http://schemas.openxmlformats.org/officeDocument/2006/relationships/hyperlink" Target="https://twitter.com/nihatbehramoglu" TargetMode="External"/><Relationship Id="rId229" Type="http://schemas.openxmlformats.org/officeDocument/2006/relationships/hyperlink" Target="https://t.co/MfCpmMieUE" TargetMode="External"/><Relationship Id="rId436" Type="http://schemas.openxmlformats.org/officeDocument/2006/relationships/hyperlink" Target="http://pbs.twimg.com/profile_images/1151824144197136384/YIZ0pGkY_normal.jpg" TargetMode="External"/><Relationship Id="rId643" Type="http://schemas.openxmlformats.org/officeDocument/2006/relationships/hyperlink" Target="http://pbs.twimg.com/profile_images/1151238630675046403/tFAV0QHo_normal.jpg" TargetMode="External"/><Relationship Id="rId1066" Type="http://schemas.openxmlformats.org/officeDocument/2006/relationships/hyperlink" Target="http://pbs.twimg.com/profile_images/418480646877884417/CsZPv_13_normal.jpeg" TargetMode="External"/><Relationship Id="rId1273" Type="http://schemas.openxmlformats.org/officeDocument/2006/relationships/hyperlink" Target="http://pbs.twimg.com/profile_images/1177983272867045383/5NHOEwYP_normal.png" TargetMode="External"/><Relationship Id="rId1480" Type="http://schemas.openxmlformats.org/officeDocument/2006/relationships/hyperlink" Target="http://pbs.twimg.com/profile_images/1163803950564413442/MX0JwvEM_normal.jpg" TargetMode="External"/><Relationship Id="rId2117" Type="http://schemas.openxmlformats.org/officeDocument/2006/relationships/hyperlink" Target="https://twitter.com/toprak_mim" TargetMode="External"/><Relationship Id="rId2324" Type="http://schemas.openxmlformats.org/officeDocument/2006/relationships/hyperlink" Target="https://twitter.com/dalierzincanli" TargetMode="External"/><Relationship Id="rId3722" Type="http://schemas.openxmlformats.org/officeDocument/2006/relationships/hyperlink" Target="https://twitter.com/eminehulyasen" TargetMode="External"/><Relationship Id="rId850" Type="http://schemas.openxmlformats.org/officeDocument/2006/relationships/hyperlink" Target="http://pbs.twimg.com/profile_images/886060532029108229/LldimeY__normal.jpg" TargetMode="External"/><Relationship Id="rId1133" Type="http://schemas.openxmlformats.org/officeDocument/2006/relationships/hyperlink" Target="http://pbs.twimg.com/profile_images/886292013209059329/-Jnez1IC_normal.jpg" TargetMode="External"/><Relationship Id="rId2531" Type="http://schemas.openxmlformats.org/officeDocument/2006/relationships/hyperlink" Target="https://twitter.com/cag_tay" TargetMode="External"/><Relationship Id="rId503" Type="http://schemas.openxmlformats.org/officeDocument/2006/relationships/hyperlink" Target="http://pbs.twimg.com/profile_images/730804376747544576/zn9IN0Ia_normal.jpg" TargetMode="External"/><Relationship Id="rId710" Type="http://schemas.openxmlformats.org/officeDocument/2006/relationships/hyperlink" Target="http://pbs.twimg.com/profile_images/1105509293594476545/IM7LiZqL_normal.jpg" TargetMode="External"/><Relationship Id="rId1340" Type="http://schemas.openxmlformats.org/officeDocument/2006/relationships/hyperlink" Target="http://pbs.twimg.com/profile_images/1170007128632963072/VL2Ep1TF_normal.jpg" TargetMode="External"/><Relationship Id="rId3098" Type="http://schemas.openxmlformats.org/officeDocument/2006/relationships/hyperlink" Target="https://twitter.com/mustafaalit" TargetMode="External"/><Relationship Id="rId1200" Type="http://schemas.openxmlformats.org/officeDocument/2006/relationships/hyperlink" Target="http://pbs.twimg.com/profile_images/1004324187949948928/osZ1xNq5_normal.jpg" TargetMode="External"/><Relationship Id="rId3165" Type="http://schemas.openxmlformats.org/officeDocument/2006/relationships/hyperlink" Target="https://twitter.com/dilaayturk" TargetMode="External"/><Relationship Id="rId3372" Type="http://schemas.openxmlformats.org/officeDocument/2006/relationships/hyperlink" Target="https://twitter.com/rayifoglu" TargetMode="External"/><Relationship Id="rId293" Type="http://schemas.openxmlformats.org/officeDocument/2006/relationships/hyperlink" Target="https://t.co/N51SJHQNAO" TargetMode="External"/><Relationship Id="rId2181" Type="http://schemas.openxmlformats.org/officeDocument/2006/relationships/hyperlink" Target="https://twitter.com/yasin_teoman" TargetMode="External"/><Relationship Id="rId3025" Type="http://schemas.openxmlformats.org/officeDocument/2006/relationships/hyperlink" Target="https://twitter.com/brahimgkts" TargetMode="External"/><Relationship Id="rId3232" Type="http://schemas.openxmlformats.org/officeDocument/2006/relationships/hyperlink" Target="https://twitter.com/istanbull0069" TargetMode="External"/><Relationship Id="rId153" Type="http://schemas.openxmlformats.org/officeDocument/2006/relationships/hyperlink" Target="https://t.co/HdJ3uSW10C" TargetMode="External"/><Relationship Id="rId360" Type="http://schemas.openxmlformats.org/officeDocument/2006/relationships/hyperlink" Target="http://pbs.twimg.com/profile_images/2992037774/5585f3bcbbcc607101106cc493a2656a_normal.jpeg" TargetMode="External"/><Relationship Id="rId2041" Type="http://schemas.openxmlformats.org/officeDocument/2006/relationships/hyperlink" Target="https://twitter.com/ekrem_imamoglu" TargetMode="External"/><Relationship Id="rId220" Type="http://schemas.openxmlformats.org/officeDocument/2006/relationships/hyperlink" Target="https://t.co/uM4DwRJvkg" TargetMode="External"/><Relationship Id="rId2998" Type="http://schemas.openxmlformats.org/officeDocument/2006/relationships/hyperlink" Target="https://twitter.com/osmanyavuzdemi2" TargetMode="External"/><Relationship Id="rId2858" Type="http://schemas.openxmlformats.org/officeDocument/2006/relationships/hyperlink" Target="https://twitter.com/sgozdeaslan" TargetMode="External"/><Relationship Id="rId99" Type="http://schemas.openxmlformats.org/officeDocument/2006/relationships/hyperlink" Target="https://t.co/hfMDwK4z1W" TargetMode="External"/><Relationship Id="rId1667" Type="http://schemas.openxmlformats.org/officeDocument/2006/relationships/hyperlink" Target="http://pbs.twimg.com/profile_images/3086042177/17932d5abdc488d392365acf69151ea7_normal.jpeg" TargetMode="External"/><Relationship Id="rId1874" Type="http://schemas.openxmlformats.org/officeDocument/2006/relationships/hyperlink" Target="http://pbs.twimg.com/profile_images/1164093373428490241/lQrNCzoz_normal.jpg" TargetMode="External"/><Relationship Id="rId2718" Type="http://schemas.openxmlformats.org/officeDocument/2006/relationships/hyperlink" Target="https://twitter.com/fakir83830608" TargetMode="External"/><Relationship Id="rId2925" Type="http://schemas.openxmlformats.org/officeDocument/2006/relationships/hyperlink" Target="https://twitter.com/a_cavlan" TargetMode="External"/><Relationship Id="rId1527" Type="http://schemas.openxmlformats.org/officeDocument/2006/relationships/hyperlink" Target="http://pbs.twimg.com/profile_images/1088798375338799104/0moHhA1U_normal.jpg" TargetMode="External"/><Relationship Id="rId1734" Type="http://schemas.openxmlformats.org/officeDocument/2006/relationships/hyperlink" Target="http://pbs.twimg.com/profile_images/1055886259573481478/wup_ejaR_normal.jpg" TargetMode="External"/><Relationship Id="rId1941" Type="http://schemas.openxmlformats.org/officeDocument/2006/relationships/hyperlink" Target="http://pbs.twimg.com/profile_images/1151066486141870080/yt82C__9_normal.jpg" TargetMode="External"/><Relationship Id="rId26" Type="http://schemas.openxmlformats.org/officeDocument/2006/relationships/hyperlink" Target="https://t.co/leKeXuIyQs" TargetMode="External"/><Relationship Id="rId3699" Type="http://schemas.openxmlformats.org/officeDocument/2006/relationships/hyperlink" Target="https://twitter.com/58sagla" TargetMode="External"/><Relationship Id="rId1801" Type="http://schemas.openxmlformats.org/officeDocument/2006/relationships/hyperlink" Target="http://pbs.twimg.com/profile_images/1069598626685624320/7utPhvWg_normal.jpg" TargetMode="External"/><Relationship Id="rId3559" Type="http://schemas.openxmlformats.org/officeDocument/2006/relationships/hyperlink" Target="https://twitter.com/celal2023" TargetMode="External"/><Relationship Id="rId687" Type="http://schemas.openxmlformats.org/officeDocument/2006/relationships/hyperlink" Target="http://pbs.twimg.com/profile_images/1012789632973574145/m7r4V7d4_normal.jpg" TargetMode="External"/><Relationship Id="rId2368" Type="http://schemas.openxmlformats.org/officeDocument/2006/relationships/hyperlink" Target="https://twitter.com/_foodsloverss" TargetMode="External"/><Relationship Id="rId894" Type="http://schemas.openxmlformats.org/officeDocument/2006/relationships/hyperlink" Target="http://pbs.twimg.com/profile_images/663316834368806912/mdxQzY2q_normal.jpg" TargetMode="External"/><Relationship Id="rId1177" Type="http://schemas.openxmlformats.org/officeDocument/2006/relationships/hyperlink" Target="http://pbs.twimg.com/profile_images/995414521379467264/nO0yMAI0_normal.jpg" TargetMode="External"/><Relationship Id="rId2575" Type="http://schemas.openxmlformats.org/officeDocument/2006/relationships/hyperlink" Target="https://twitter.com/dw_turkce" TargetMode="External"/><Relationship Id="rId2782" Type="http://schemas.openxmlformats.org/officeDocument/2006/relationships/hyperlink" Target="https://twitter.com/necatiozkan" TargetMode="External"/><Relationship Id="rId3419" Type="http://schemas.openxmlformats.org/officeDocument/2006/relationships/hyperlink" Target="https://twitter.com/unlu_nazmiye" TargetMode="External"/><Relationship Id="rId3626" Type="http://schemas.openxmlformats.org/officeDocument/2006/relationships/hyperlink" Target="https://twitter.com/kuzey86907372" TargetMode="External"/><Relationship Id="rId547" Type="http://schemas.openxmlformats.org/officeDocument/2006/relationships/hyperlink" Target="http://pbs.twimg.com/profile_images/1042338818098122752/GI_rsFor_normal.jpg" TargetMode="External"/><Relationship Id="rId754" Type="http://schemas.openxmlformats.org/officeDocument/2006/relationships/hyperlink" Target="http://pbs.twimg.com/profile_images/1155184934010675201/NLrHa4FO_normal.jpg" TargetMode="External"/><Relationship Id="rId961" Type="http://schemas.openxmlformats.org/officeDocument/2006/relationships/hyperlink" Target="http://pbs.twimg.com/profile_images/1173391318917230593/fhR175Q5_normal.jpg" TargetMode="External"/><Relationship Id="rId1384" Type="http://schemas.openxmlformats.org/officeDocument/2006/relationships/hyperlink" Target="http://pbs.twimg.com/profile_images/1144226695765008384/A72vEERc_normal.jpg" TargetMode="External"/><Relationship Id="rId1591" Type="http://schemas.openxmlformats.org/officeDocument/2006/relationships/hyperlink" Target="http://pbs.twimg.com/profile_images/1149786582821588992/5EOvOFaY_normal.jpg" TargetMode="External"/><Relationship Id="rId2228" Type="http://schemas.openxmlformats.org/officeDocument/2006/relationships/hyperlink" Target="https://twitter.com/cyaltirak" TargetMode="External"/><Relationship Id="rId2435" Type="http://schemas.openxmlformats.org/officeDocument/2006/relationships/hyperlink" Target="https://twitter.com/blodiebowie" TargetMode="External"/><Relationship Id="rId2642" Type="http://schemas.openxmlformats.org/officeDocument/2006/relationships/hyperlink" Target="https://twitter.com/bysrpl" TargetMode="External"/><Relationship Id="rId90" Type="http://schemas.openxmlformats.org/officeDocument/2006/relationships/hyperlink" Target="https://t.co/ErWEyZpMgG" TargetMode="External"/><Relationship Id="rId407" Type="http://schemas.openxmlformats.org/officeDocument/2006/relationships/hyperlink" Target="http://pbs.twimg.com/profile_images/872709191189876736/qM-uHuCO_normal.jpg" TargetMode="External"/><Relationship Id="rId614" Type="http://schemas.openxmlformats.org/officeDocument/2006/relationships/hyperlink" Target="http://pbs.twimg.com/profile_images/1128301244324429825/9R-t3rsj_normal.png" TargetMode="External"/><Relationship Id="rId821" Type="http://schemas.openxmlformats.org/officeDocument/2006/relationships/hyperlink" Target="http://pbs.twimg.com/profile_images/1167185255620665345/_FVERrOY_normal.jpg" TargetMode="External"/><Relationship Id="rId1037" Type="http://schemas.openxmlformats.org/officeDocument/2006/relationships/hyperlink" Target="http://pbs.twimg.com/profile_images/1107076974135201797/RQQlUd0X_normal.jpg" TargetMode="External"/><Relationship Id="rId1244" Type="http://schemas.openxmlformats.org/officeDocument/2006/relationships/hyperlink" Target="http://pbs.twimg.com/profile_images/756084761198723072/P1hI0niO_normal.jpg" TargetMode="External"/><Relationship Id="rId1451" Type="http://schemas.openxmlformats.org/officeDocument/2006/relationships/hyperlink" Target="http://pbs.twimg.com/profile_images/1176950670588616706/TSy7hk3U_normal.jpg" TargetMode="External"/><Relationship Id="rId2502" Type="http://schemas.openxmlformats.org/officeDocument/2006/relationships/hyperlink" Target="https://twitter.com/m4sy4f" TargetMode="External"/><Relationship Id="rId1104" Type="http://schemas.openxmlformats.org/officeDocument/2006/relationships/hyperlink" Target="http://pbs.twimg.com/profile_images/1113532737246375938/2s5YNmMS_normal.jpg" TargetMode="External"/><Relationship Id="rId1311" Type="http://schemas.openxmlformats.org/officeDocument/2006/relationships/hyperlink" Target="http://abs.twimg.com/sticky/default_profile_images/default_profile_normal.png" TargetMode="External"/><Relationship Id="rId3069" Type="http://schemas.openxmlformats.org/officeDocument/2006/relationships/hyperlink" Target="https://twitter.com/kocak_refik" TargetMode="External"/><Relationship Id="rId3276" Type="http://schemas.openxmlformats.org/officeDocument/2006/relationships/hyperlink" Target="https://twitter.com/brcntt" TargetMode="External"/><Relationship Id="rId3483" Type="http://schemas.openxmlformats.org/officeDocument/2006/relationships/hyperlink" Target="https://twitter.com/helalmermi" TargetMode="External"/><Relationship Id="rId3690" Type="http://schemas.openxmlformats.org/officeDocument/2006/relationships/hyperlink" Target="https://twitter.com/genceroguzhann" TargetMode="External"/><Relationship Id="rId197" Type="http://schemas.openxmlformats.org/officeDocument/2006/relationships/hyperlink" Target="https://t.co/Gkapl6JEYr" TargetMode="External"/><Relationship Id="rId2085" Type="http://schemas.openxmlformats.org/officeDocument/2006/relationships/hyperlink" Target="https://twitter.com/kucukkaya&#305;smail" TargetMode="External"/><Relationship Id="rId2292" Type="http://schemas.openxmlformats.org/officeDocument/2006/relationships/hyperlink" Target="https://twitter.com/hamurab20388347" TargetMode="External"/><Relationship Id="rId3136" Type="http://schemas.openxmlformats.org/officeDocument/2006/relationships/hyperlink" Target="https://twitter.com/halilah39878907" TargetMode="External"/><Relationship Id="rId3343" Type="http://schemas.openxmlformats.org/officeDocument/2006/relationships/hyperlink" Target="https://twitter.com/tolgatek1n" TargetMode="External"/><Relationship Id="rId264" Type="http://schemas.openxmlformats.org/officeDocument/2006/relationships/hyperlink" Target="https://t.co/PLJCFWqLZs" TargetMode="External"/><Relationship Id="rId471" Type="http://schemas.openxmlformats.org/officeDocument/2006/relationships/hyperlink" Target="http://pbs.twimg.com/profile_images/1174388795246075906/bn6V8Tev_normal.jpg" TargetMode="External"/><Relationship Id="rId2152" Type="http://schemas.openxmlformats.org/officeDocument/2006/relationships/hyperlink" Target="https://twitter.com/retweetgemisi" TargetMode="External"/><Relationship Id="rId3550" Type="http://schemas.openxmlformats.org/officeDocument/2006/relationships/hyperlink" Target="https://twitter.com/haluk_eyidogan" TargetMode="External"/><Relationship Id="rId124" Type="http://schemas.openxmlformats.org/officeDocument/2006/relationships/hyperlink" Target="https://t.co/WOiwhPz4yX" TargetMode="External"/><Relationship Id="rId3203" Type="http://schemas.openxmlformats.org/officeDocument/2006/relationships/hyperlink" Target="https://twitter.com/elfzynpchndmr" TargetMode="External"/><Relationship Id="rId3410" Type="http://schemas.openxmlformats.org/officeDocument/2006/relationships/hyperlink" Target="https://twitter.com/black64348287" TargetMode="External"/><Relationship Id="rId331" Type="http://schemas.openxmlformats.org/officeDocument/2006/relationships/hyperlink" Target="https://t.co/ydJSdWhdG9" TargetMode="External"/><Relationship Id="rId2012" Type="http://schemas.openxmlformats.org/officeDocument/2006/relationships/hyperlink" Target="http://pbs.twimg.com/profile_images/1113144929390399491/C0H9tpwb_normal.jpg" TargetMode="External"/><Relationship Id="rId2969" Type="http://schemas.openxmlformats.org/officeDocument/2006/relationships/hyperlink" Target="https://twitter.com/tiyatroynuyorum" TargetMode="External"/><Relationship Id="rId1778" Type="http://schemas.openxmlformats.org/officeDocument/2006/relationships/hyperlink" Target="http://pbs.twimg.com/profile_images/1154157265890533376/F9N0GwIL_normal.jpg" TargetMode="External"/><Relationship Id="rId1985" Type="http://schemas.openxmlformats.org/officeDocument/2006/relationships/hyperlink" Target="http://pbs.twimg.com/profile_images/1052467936575676416/qPy7vv-F_normal.jpg" TargetMode="External"/><Relationship Id="rId2829" Type="http://schemas.openxmlformats.org/officeDocument/2006/relationships/hyperlink" Target="https://twitter.com/deniz_zeyrek" TargetMode="External"/><Relationship Id="rId1638" Type="http://schemas.openxmlformats.org/officeDocument/2006/relationships/hyperlink" Target="http://pbs.twimg.com/profile_images/1099328137513578496/HUXA1B8r_normal.png" TargetMode="External"/><Relationship Id="rId1845" Type="http://schemas.openxmlformats.org/officeDocument/2006/relationships/hyperlink" Target="http://pbs.twimg.com/profile_images/1127359287485976580/aO3uPppY_normal.jpg" TargetMode="External"/><Relationship Id="rId3060" Type="http://schemas.openxmlformats.org/officeDocument/2006/relationships/hyperlink" Target="https://twitter.com/secilbaydas" TargetMode="External"/><Relationship Id="rId1705" Type="http://schemas.openxmlformats.org/officeDocument/2006/relationships/hyperlink" Target="http://pbs.twimg.com/profile_images/2486238470/33sltc7z5wvgl0b56ud1_normal.jpeg" TargetMode="External"/><Relationship Id="rId1912" Type="http://schemas.openxmlformats.org/officeDocument/2006/relationships/hyperlink" Target="http://abs.twimg.com/sticky/default_profile_images/default_profile_normal.png" TargetMode="External"/><Relationship Id="rId798" Type="http://schemas.openxmlformats.org/officeDocument/2006/relationships/hyperlink" Target="http://pbs.twimg.com/profile_images/1167326438640349184/kxWoh1tk_normal.jpg" TargetMode="External"/><Relationship Id="rId2479" Type="http://schemas.openxmlformats.org/officeDocument/2006/relationships/hyperlink" Target="https://twitter.com/ahmetalpay63" TargetMode="External"/><Relationship Id="rId2686" Type="http://schemas.openxmlformats.org/officeDocument/2006/relationships/hyperlink" Target="https://twitter.com/hannandan" TargetMode="External"/><Relationship Id="rId2893" Type="http://schemas.openxmlformats.org/officeDocument/2006/relationships/hyperlink" Target="https://twitter.com/accmcp" TargetMode="External"/><Relationship Id="rId658" Type="http://schemas.openxmlformats.org/officeDocument/2006/relationships/hyperlink" Target="http://pbs.twimg.com/profile_images/619770789529825280/fQA1kYu3_normal.jpg" TargetMode="External"/><Relationship Id="rId865" Type="http://schemas.openxmlformats.org/officeDocument/2006/relationships/hyperlink" Target="http://pbs.twimg.com/profile_images/1057734598791217153/swcozWOK_normal.jpg" TargetMode="External"/><Relationship Id="rId1288" Type="http://schemas.openxmlformats.org/officeDocument/2006/relationships/hyperlink" Target="http://pbs.twimg.com/profile_images/1148511384315015168/eIGybKxm_normal.png" TargetMode="External"/><Relationship Id="rId1495" Type="http://schemas.openxmlformats.org/officeDocument/2006/relationships/hyperlink" Target="http://pbs.twimg.com/profile_images/748070732270280704/RHGAP3Io_normal.jpg" TargetMode="External"/><Relationship Id="rId2339" Type="http://schemas.openxmlformats.org/officeDocument/2006/relationships/hyperlink" Target="https://twitter.com/aycanemar" TargetMode="External"/><Relationship Id="rId2546" Type="http://schemas.openxmlformats.org/officeDocument/2006/relationships/hyperlink" Target="https://twitter.com/nilglll" TargetMode="External"/><Relationship Id="rId2753" Type="http://schemas.openxmlformats.org/officeDocument/2006/relationships/hyperlink" Target="https://twitter.com/serkanozgoz" TargetMode="External"/><Relationship Id="rId2960" Type="http://schemas.openxmlformats.org/officeDocument/2006/relationships/hyperlink" Target="https://twitter.com/mahmuree_chp" TargetMode="External"/><Relationship Id="rId518" Type="http://schemas.openxmlformats.org/officeDocument/2006/relationships/hyperlink" Target="http://pbs.twimg.com/profile_images/1158038677173522432/Ea-amDO4_normal.jpg" TargetMode="External"/><Relationship Id="rId725" Type="http://schemas.openxmlformats.org/officeDocument/2006/relationships/hyperlink" Target="http://pbs.twimg.com/profile_images/1085843268871413761/LOz6Gc2J_normal.jpg" TargetMode="External"/><Relationship Id="rId932" Type="http://schemas.openxmlformats.org/officeDocument/2006/relationships/hyperlink" Target="http://pbs.twimg.com/profile_images/1074343907654291456/C595YQN2_normal.jpg" TargetMode="External"/><Relationship Id="rId1148" Type="http://schemas.openxmlformats.org/officeDocument/2006/relationships/hyperlink" Target="http://pbs.twimg.com/profile_images/992514363356602370/E_kHmq_C_normal.jpg" TargetMode="External"/><Relationship Id="rId1355" Type="http://schemas.openxmlformats.org/officeDocument/2006/relationships/hyperlink" Target="http://pbs.twimg.com/profile_images/1114596031495323653/5dei13KG_normal.jpg" TargetMode="External"/><Relationship Id="rId1562" Type="http://schemas.openxmlformats.org/officeDocument/2006/relationships/hyperlink" Target="http://pbs.twimg.com/profile_images/1172955807375343620/3sXXI74i_normal.jpg" TargetMode="External"/><Relationship Id="rId2406" Type="http://schemas.openxmlformats.org/officeDocument/2006/relationships/hyperlink" Target="https://twitter.com/jongorgel" TargetMode="External"/><Relationship Id="rId2613" Type="http://schemas.openxmlformats.org/officeDocument/2006/relationships/hyperlink" Target="https://twitter.com/ahmetya09494490" TargetMode="External"/><Relationship Id="rId1008" Type="http://schemas.openxmlformats.org/officeDocument/2006/relationships/hyperlink" Target="http://pbs.twimg.com/profile_images/1026797659674357760/_6eaLkWj_normal.jpg" TargetMode="External"/><Relationship Id="rId1215" Type="http://schemas.openxmlformats.org/officeDocument/2006/relationships/hyperlink" Target="http://pbs.twimg.com/profile_images/1137064078428573697/R-fbmU7d_normal.jpg" TargetMode="External"/><Relationship Id="rId1422" Type="http://schemas.openxmlformats.org/officeDocument/2006/relationships/hyperlink" Target="http://pbs.twimg.com/profile_images/1152274406229585921/55_W5Csh_normal.jpg" TargetMode="External"/><Relationship Id="rId2820" Type="http://schemas.openxmlformats.org/officeDocument/2006/relationships/hyperlink" Target="https://twitter.com/o_zlm" TargetMode="External"/><Relationship Id="rId61" Type="http://schemas.openxmlformats.org/officeDocument/2006/relationships/hyperlink" Target="https://t.co/8M0mtwc2X8" TargetMode="External"/><Relationship Id="rId3387" Type="http://schemas.openxmlformats.org/officeDocument/2006/relationships/hyperlink" Target="https://twitter.com/esriiko" TargetMode="External"/><Relationship Id="rId2196" Type="http://schemas.openxmlformats.org/officeDocument/2006/relationships/hyperlink" Target="https://twitter.com/islamoglua" TargetMode="External"/><Relationship Id="rId3594" Type="http://schemas.openxmlformats.org/officeDocument/2006/relationships/hyperlink" Target="https://twitter.com/kireccitebernus" TargetMode="External"/><Relationship Id="rId168" Type="http://schemas.openxmlformats.org/officeDocument/2006/relationships/hyperlink" Target="https://t.co/H7uWJdsXN5" TargetMode="External"/><Relationship Id="rId3247" Type="http://schemas.openxmlformats.org/officeDocument/2006/relationships/hyperlink" Target="https://twitter.com/uzer_" TargetMode="External"/><Relationship Id="rId3454" Type="http://schemas.openxmlformats.org/officeDocument/2006/relationships/hyperlink" Target="https://twitter.com/e_ulukaya1907" TargetMode="External"/><Relationship Id="rId3661" Type="http://schemas.openxmlformats.org/officeDocument/2006/relationships/hyperlink" Target="https://twitter.com/abdullah_utar" TargetMode="External"/><Relationship Id="rId375" Type="http://schemas.openxmlformats.org/officeDocument/2006/relationships/hyperlink" Target="http://pbs.twimg.com/profile_images/1176198851734200321/KbeO-AiS_normal.jpg" TargetMode="External"/><Relationship Id="rId582" Type="http://schemas.openxmlformats.org/officeDocument/2006/relationships/hyperlink" Target="http://pbs.twimg.com/profile_images/855009450352050176/eGGr9Q9C_normal.jpg" TargetMode="External"/><Relationship Id="rId2056" Type="http://schemas.openxmlformats.org/officeDocument/2006/relationships/hyperlink" Target="https://twitter.com/enveryan" TargetMode="External"/><Relationship Id="rId2263" Type="http://schemas.openxmlformats.org/officeDocument/2006/relationships/hyperlink" Target="https://twitter.com/unverdituncay" TargetMode="External"/><Relationship Id="rId2470" Type="http://schemas.openxmlformats.org/officeDocument/2006/relationships/hyperlink" Target="https://twitter.com/boratrkmen" TargetMode="External"/><Relationship Id="rId3107" Type="http://schemas.openxmlformats.org/officeDocument/2006/relationships/hyperlink" Target="https://twitter.com/aydemirferudun" TargetMode="External"/><Relationship Id="rId3314" Type="http://schemas.openxmlformats.org/officeDocument/2006/relationships/hyperlink" Target="https://twitter.com/betulilhan" TargetMode="External"/><Relationship Id="rId3521" Type="http://schemas.openxmlformats.org/officeDocument/2006/relationships/hyperlink" Target="https://twitter.com/guraymollaoglu" TargetMode="External"/><Relationship Id="rId235" Type="http://schemas.openxmlformats.org/officeDocument/2006/relationships/hyperlink" Target="https://t.co/3X6QfoeQoV" TargetMode="External"/><Relationship Id="rId442" Type="http://schemas.openxmlformats.org/officeDocument/2006/relationships/hyperlink" Target="http://pbs.twimg.com/profile_images/1161699434587152385/nmFe_MfG_normal.jpg" TargetMode="External"/><Relationship Id="rId1072" Type="http://schemas.openxmlformats.org/officeDocument/2006/relationships/hyperlink" Target="http://pbs.twimg.com/profile_images/1169145066218299392/anytxc4t_normal.jpg" TargetMode="External"/><Relationship Id="rId2123" Type="http://schemas.openxmlformats.org/officeDocument/2006/relationships/hyperlink" Target="https://twitter.com/gulebilirimhaha" TargetMode="External"/><Relationship Id="rId2330" Type="http://schemas.openxmlformats.org/officeDocument/2006/relationships/hyperlink" Target="https://twitter.com/themarginale" TargetMode="External"/><Relationship Id="rId302" Type="http://schemas.openxmlformats.org/officeDocument/2006/relationships/hyperlink" Target="http://t.co/EKHBbINkVf" TargetMode="External"/><Relationship Id="rId1889" Type="http://schemas.openxmlformats.org/officeDocument/2006/relationships/hyperlink" Target="http://pbs.twimg.com/profile_images/1178108407737454592/JcSA2tHt_normal.jpg" TargetMode="External"/><Relationship Id="rId1749" Type="http://schemas.openxmlformats.org/officeDocument/2006/relationships/hyperlink" Target="http://pbs.twimg.com/profile_images/1148508654708101121/s0KXB3_g_normal.jpg" TargetMode="External"/><Relationship Id="rId1956" Type="http://schemas.openxmlformats.org/officeDocument/2006/relationships/hyperlink" Target="http://abs.twimg.com/sticky/default_profile_images/default_profile_normal.png" TargetMode="External"/><Relationship Id="rId3171" Type="http://schemas.openxmlformats.org/officeDocument/2006/relationships/hyperlink" Target="https://twitter.com/enissisik" TargetMode="External"/><Relationship Id="rId1609" Type="http://schemas.openxmlformats.org/officeDocument/2006/relationships/hyperlink" Target="http://pbs.twimg.com/profile_images/1175951321121341440/Nud51ipL_normal.jpg" TargetMode="External"/><Relationship Id="rId1816" Type="http://schemas.openxmlformats.org/officeDocument/2006/relationships/hyperlink" Target="http://pbs.twimg.com/profile_images/849270907076046852/iykiVVjP_normal.jpg" TargetMode="External"/><Relationship Id="rId3031" Type="http://schemas.openxmlformats.org/officeDocument/2006/relationships/hyperlink" Target="https://twitter.com/cuneytozdemir" TargetMode="External"/><Relationship Id="rId2797" Type="http://schemas.openxmlformats.org/officeDocument/2006/relationships/hyperlink" Target="https://twitter.com/kurtbrsen" TargetMode="External"/><Relationship Id="rId769" Type="http://schemas.openxmlformats.org/officeDocument/2006/relationships/hyperlink" Target="http://pbs.twimg.com/profile_images/1092512671793070080/4zt2zRiI_normal.jpg" TargetMode="External"/><Relationship Id="rId976" Type="http://schemas.openxmlformats.org/officeDocument/2006/relationships/hyperlink" Target="http://pbs.twimg.com/profile_images/1144356099891572736/R3_ihwLW_normal.jpg" TargetMode="External"/><Relationship Id="rId1399" Type="http://schemas.openxmlformats.org/officeDocument/2006/relationships/hyperlink" Target="http://pbs.twimg.com/profile_images/1001177587891228673/4ManII1Z_normal.jpg" TargetMode="External"/><Relationship Id="rId2657" Type="http://schemas.openxmlformats.org/officeDocument/2006/relationships/hyperlink" Target="https://twitter.com/dostlar3347" TargetMode="External"/><Relationship Id="rId629" Type="http://schemas.openxmlformats.org/officeDocument/2006/relationships/hyperlink" Target="http://pbs.twimg.com/profile_images/912281266174742531/JspW9glv_normal.jpg" TargetMode="External"/><Relationship Id="rId1259" Type="http://schemas.openxmlformats.org/officeDocument/2006/relationships/hyperlink" Target="http://pbs.twimg.com/profile_images/797532145094901761/mIR5oYmi_normal.jpg" TargetMode="External"/><Relationship Id="rId1466" Type="http://schemas.openxmlformats.org/officeDocument/2006/relationships/hyperlink" Target="http://pbs.twimg.com/profile_images/703143591502217217/uS1_4c13_normal.jpg" TargetMode="External"/><Relationship Id="rId2864" Type="http://schemas.openxmlformats.org/officeDocument/2006/relationships/hyperlink" Target="https://twitter.com/adana_bld" TargetMode="External"/><Relationship Id="rId3708" Type="http://schemas.openxmlformats.org/officeDocument/2006/relationships/hyperlink" Target="https://twitter.com/seyfulahturksoy" TargetMode="External"/><Relationship Id="rId836" Type="http://schemas.openxmlformats.org/officeDocument/2006/relationships/hyperlink" Target="http://pbs.twimg.com/profile_images/1167870271384014848/s5By_Sk9_normal.jpg" TargetMode="External"/><Relationship Id="rId1119" Type="http://schemas.openxmlformats.org/officeDocument/2006/relationships/hyperlink" Target="http://pbs.twimg.com/profile_images/780774838227103744/afq6jqm3_normal.jpg" TargetMode="External"/><Relationship Id="rId1673" Type="http://schemas.openxmlformats.org/officeDocument/2006/relationships/hyperlink" Target="http://pbs.twimg.com/profile_images/1143623322107830272/gPF8t40t_normal.jpg" TargetMode="External"/><Relationship Id="rId1880" Type="http://schemas.openxmlformats.org/officeDocument/2006/relationships/hyperlink" Target="http://pbs.twimg.com/profile_images/906430565339017216/UmpEfvJi_normal.jpg" TargetMode="External"/><Relationship Id="rId2517" Type="http://schemas.openxmlformats.org/officeDocument/2006/relationships/hyperlink" Target="https://twitter.com/tbincan" TargetMode="External"/><Relationship Id="rId2724" Type="http://schemas.openxmlformats.org/officeDocument/2006/relationships/hyperlink" Target="https://twitter.com/hakanakyuz85" TargetMode="External"/><Relationship Id="rId2931" Type="http://schemas.openxmlformats.org/officeDocument/2006/relationships/hyperlink" Target="https://twitter.com/erbay59" TargetMode="External"/><Relationship Id="rId903" Type="http://schemas.openxmlformats.org/officeDocument/2006/relationships/hyperlink" Target="http://pbs.twimg.com/profile_images/1140363010885603328/6qS6aDbV_normal.jpg" TargetMode="External"/><Relationship Id="rId1326" Type="http://schemas.openxmlformats.org/officeDocument/2006/relationships/hyperlink" Target="http://pbs.twimg.com/profile_images/864207416694628352/z7hIPhh6_normal.jpg" TargetMode="External"/><Relationship Id="rId1533" Type="http://schemas.openxmlformats.org/officeDocument/2006/relationships/hyperlink" Target="http://pbs.twimg.com/profile_images/1160478346255511552/nfUSNdsj_normal.jpg" TargetMode="External"/><Relationship Id="rId1740" Type="http://schemas.openxmlformats.org/officeDocument/2006/relationships/hyperlink" Target="http://pbs.twimg.com/profile_images/501298948204552192/J0oPZuFC_normal.jpeg" TargetMode="External"/><Relationship Id="rId32" Type="http://schemas.openxmlformats.org/officeDocument/2006/relationships/hyperlink" Target="https://t.co/5q5hyk0i3D" TargetMode="External"/><Relationship Id="rId1600" Type="http://schemas.openxmlformats.org/officeDocument/2006/relationships/hyperlink" Target="http://pbs.twimg.com/profile_images/968468630303371265/POupFjyQ_normal.jpg" TargetMode="External"/><Relationship Id="rId3498" Type="http://schemas.openxmlformats.org/officeDocument/2006/relationships/hyperlink" Target="https://twitter.com/afadbaskanlik" TargetMode="External"/><Relationship Id="rId3358" Type="http://schemas.openxmlformats.org/officeDocument/2006/relationships/hyperlink" Target="https://twitter.com/b_mujdenur" TargetMode="External"/><Relationship Id="rId3565" Type="http://schemas.openxmlformats.org/officeDocument/2006/relationships/hyperlink" Target="https://twitter.com/zekikayahan" TargetMode="External"/><Relationship Id="rId279" Type="http://schemas.openxmlformats.org/officeDocument/2006/relationships/hyperlink" Target="https://t.co/mjM8k5nF5Q" TargetMode="External"/><Relationship Id="rId486" Type="http://schemas.openxmlformats.org/officeDocument/2006/relationships/hyperlink" Target="http://pbs.twimg.com/profile_images/1148291893203259392/e4tNv7lY_normal.jpg" TargetMode="External"/><Relationship Id="rId693" Type="http://schemas.openxmlformats.org/officeDocument/2006/relationships/hyperlink" Target="http://pbs.twimg.com/profile_images/1173199507561037824/P2i_wlz8_normal.jpg" TargetMode="External"/><Relationship Id="rId2167" Type="http://schemas.openxmlformats.org/officeDocument/2006/relationships/hyperlink" Target="https://twitter.com/fener27gfb" TargetMode="External"/><Relationship Id="rId2374" Type="http://schemas.openxmlformats.org/officeDocument/2006/relationships/hyperlink" Target="https://twitter.com/ahmetcoskun511" TargetMode="External"/><Relationship Id="rId2581" Type="http://schemas.openxmlformats.org/officeDocument/2006/relationships/hyperlink" Target="https://twitter.com/nurgulck" TargetMode="External"/><Relationship Id="rId3218" Type="http://schemas.openxmlformats.org/officeDocument/2006/relationships/hyperlink" Target="https://twitter.com/cinarrozan" TargetMode="External"/><Relationship Id="rId3425" Type="http://schemas.openxmlformats.org/officeDocument/2006/relationships/hyperlink" Target="https://twitter.com/baskent1525" TargetMode="External"/><Relationship Id="rId3632" Type="http://schemas.openxmlformats.org/officeDocument/2006/relationships/hyperlink" Target="https://twitter.com/serkan_ficici" TargetMode="External"/><Relationship Id="rId139" Type="http://schemas.openxmlformats.org/officeDocument/2006/relationships/hyperlink" Target="https://t.co/Wst52tfBKi" TargetMode="External"/><Relationship Id="rId346" Type="http://schemas.openxmlformats.org/officeDocument/2006/relationships/hyperlink" Target="http://t.co/1K108dMo26" TargetMode="External"/><Relationship Id="rId553" Type="http://schemas.openxmlformats.org/officeDocument/2006/relationships/hyperlink" Target="http://pbs.twimg.com/profile_images/837972859888742400/j5oWl0XM_normal.jpg" TargetMode="External"/><Relationship Id="rId760" Type="http://schemas.openxmlformats.org/officeDocument/2006/relationships/hyperlink" Target="http://pbs.twimg.com/profile_images/607173386675101696/ZDM-ASJi_normal.jpg" TargetMode="External"/><Relationship Id="rId1183" Type="http://schemas.openxmlformats.org/officeDocument/2006/relationships/hyperlink" Target="http://abs.twimg.com/sticky/default_profile_images/default_profile_normal.png" TargetMode="External"/><Relationship Id="rId1390" Type="http://schemas.openxmlformats.org/officeDocument/2006/relationships/hyperlink" Target="http://pbs.twimg.com/profile_images/1151711384960425984/kdMHqPkr_normal.jpg" TargetMode="External"/><Relationship Id="rId2027" Type="http://schemas.openxmlformats.org/officeDocument/2006/relationships/hyperlink" Target="http://pbs.twimg.com/profile_images/1168915562753343500/jWefcqlh_normal.jpg" TargetMode="External"/><Relationship Id="rId2234" Type="http://schemas.openxmlformats.org/officeDocument/2006/relationships/hyperlink" Target="https://twitter.com/bokunucikarma" TargetMode="External"/><Relationship Id="rId2441" Type="http://schemas.openxmlformats.org/officeDocument/2006/relationships/hyperlink" Target="https://twitter.com/tatasomer" TargetMode="External"/><Relationship Id="rId206" Type="http://schemas.openxmlformats.org/officeDocument/2006/relationships/hyperlink" Target="https://t.co/eWZWvz3pQ4" TargetMode="External"/><Relationship Id="rId413" Type="http://schemas.openxmlformats.org/officeDocument/2006/relationships/hyperlink" Target="http://pbs.twimg.com/profile_images/1166789587357831168/KAwNA1pJ_normal.jpg" TargetMode="External"/><Relationship Id="rId1043" Type="http://schemas.openxmlformats.org/officeDocument/2006/relationships/hyperlink" Target="http://pbs.twimg.com/profile_images/1090916392096989184/pi3xXsyz_normal.jpg" TargetMode="External"/><Relationship Id="rId620" Type="http://schemas.openxmlformats.org/officeDocument/2006/relationships/hyperlink" Target="http://abs.twimg.com/sticky/default_profile_images/default_profile_normal.png" TargetMode="External"/><Relationship Id="rId1250" Type="http://schemas.openxmlformats.org/officeDocument/2006/relationships/hyperlink" Target="http://pbs.twimg.com/profile_images/1176480614855467008/Aebzt3kT_normal.jpg" TargetMode="External"/><Relationship Id="rId2301" Type="http://schemas.openxmlformats.org/officeDocument/2006/relationships/hyperlink" Target="https://twitter.com/avukatjan" TargetMode="External"/><Relationship Id="rId1110" Type="http://schemas.openxmlformats.org/officeDocument/2006/relationships/hyperlink" Target="http://pbs.twimg.com/profile_images/584451714549428225/kPAytRh__normal.jpg" TargetMode="External"/><Relationship Id="rId1927" Type="http://schemas.openxmlformats.org/officeDocument/2006/relationships/hyperlink" Target="http://pbs.twimg.com/profile_images/1165323263318396930/hfNo77df_normal.jpg" TargetMode="External"/><Relationship Id="rId3075" Type="http://schemas.openxmlformats.org/officeDocument/2006/relationships/hyperlink" Target="https://twitter.com/senjorjlu" TargetMode="External"/><Relationship Id="rId3282" Type="http://schemas.openxmlformats.org/officeDocument/2006/relationships/hyperlink" Target="https://twitter.com/hayatdevr&#305;m" TargetMode="External"/><Relationship Id="rId2091" Type="http://schemas.openxmlformats.org/officeDocument/2006/relationships/hyperlink" Target="https://twitter.com/dusunduren_deli" TargetMode="External"/><Relationship Id="rId3142" Type="http://schemas.openxmlformats.org/officeDocument/2006/relationships/hyperlink" Target="https://twitter.com/drkerem" TargetMode="External"/><Relationship Id="rId270" Type="http://schemas.openxmlformats.org/officeDocument/2006/relationships/hyperlink" Target="https://t.co/6M4CujMZi7" TargetMode="External"/><Relationship Id="rId3002" Type="http://schemas.openxmlformats.org/officeDocument/2006/relationships/hyperlink" Target="https://twitter.com/pektaspektas3" TargetMode="External"/><Relationship Id="rId130" Type="http://schemas.openxmlformats.org/officeDocument/2006/relationships/hyperlink" Target="https://t.co/wRrSw3OVwv" TargetMode="External"/><Relationship Id="rId2768" Type="http://schemas.openxmlformats.org/officeDocument/2006/relationships/hyperlink" Target="https://twitter.com/zcan43809267" TargetMode="External"/><Relationship Id="rId2975" Type="http://schemas.openxmlformats.org/officeDocument/2006/relationships/hyperlink" Target="https://twitter.com/hayvakfi" TargetMode="External"/><Relationship Id="rId947" Type="http://schemas.openxmlformats.org/officeDocument/2006/relationships/hyperlink" Target="http://pbs.twimg.com/profile_images/1168473508386619393/OxzYk9h4_normal.jpg" TargetMode="External"/><Relationship Id="rId1577" Type="http://schemas.openxmlformats.org/officeDocument/2006/relationships/hyperlink" Target="http://pbs.twimg.com/profile_images/644440477803118592/k4pNk3zK_normal.jpg" TargetMode="External"/><Relationship Id="rId1784" Type="http://schemas.openxmlformats.org/officeDocument/2006/relationships/hyperlink" Target="http://pbs.twimg.com/profile_images/880224374258794496/oB1ieFu3_normal.jpg" TargetMode="External"/><Relationship Id="rId1991" Type="http://schemas.openxmlformats.org/officeDocument/2006/relationships/hyperlink" Target="http://pbs.twimg.com/profile_images/1017218187673440259/nbPuYHUd_normal.jpg" TargetMode="External"/><Relationship Id="rId2628" Type="http://schemas.openxmlformats.org/officeDocument/2006/relationships/hyperlink" Target="https://twitter.com/adanac67" TargetMode="External"/><Relationship Id="rId2835" Type="http://schemas.openxmlformats.org/officeDocument/2006/relationships/hyperlink" Target="https://twitter.com/&#305;ornekal" TargetMode="External"/><Relationship Id="rId76" Type="http://schemas.openxmlformats.org/officeDocument/2006/relationships/hyperlink" Target="https://t.co/lzhzvQm93k" TargetMode="External"/><Relationship Id="rId807" Type="http://schemas.openxmlformats.org/officeDocument/2006/relationships/hyperlink" Target="http://pbs.twimg.com/profile_images/951051116388732929/2q5c54zA_normal.jpg" TargetMode="External"/><Relationship Id="rId1437" Type="http://schemas.openxmlformats.org/officeDocument/2006/relationships/hyperlink" Target="http://pbs.twimg.com/profile_images/1151567474787278848/fTX-jL2i_normal.jpg" TargetMode="External"/><Relationship Id="rId1644" Type="http://schemas.openxmlformats.org/officeDocument/2006/relationships/hyperlink" Target="http://pbs.twimg.com/profile_images/997397859715596288/5DNMLNjW_normal.jpg" TargetMode="External"/><Relationship Id="rId1851" Type="http://schemas.openxmlformats.org/officeDocument/2006/relationships/hyperlink" Target="http://pbs.twimg.com/profile_images/1172782783950987265/W9cTDiQm_normal.jpg" TargetMode="External"/><Relationship Id="rId2902" Type="http://schemas.openxmlformats.org/officeDocument/2006/relationships/hyperlink" Target="https://twitter.com/ucucuyakup" TargetMode="External"/><Relationship Id="rId1504" Type="http://schemas.openxmlformats.org/officeDocument/2006/relationships/hyperlink" Target="http://pbs.twimg.com/profile_images/1176395557683761153/WYWConyf_normal.jpg" TargetMode="External"/><Relationship Id="rId1711" Type="http://schemas.openxmlformats.org/officeDocument/2006/relationships/hyperlink" Target="http://abs.twimg.com/sticky/default_profile_images/default_profile_normal.png" TargetMode="External"/><Relationship Id="rId3469" Type="http://schemas.openxmlformats.org/officeDocument/2006/relationships/hyperlink" Target="https://twitter.com/kasif0781" TargetMode="External"/><Relationship Id="rId3676" Type="http://schemas.openxmlformats.org/officeDocument/2006/relationships/hyperlink" Target="https://twitter.com/glseren39166687" TargetMode="External"/><Relationship Id="rId597" Type="http://schemas.openxmlformats.org/officeDocument/2006/relationships/hyperlink" Target="http://pbs.twimg.com/profile_images/1419298461/Baskan_0383_normal.jpg" TargetMode="External"/><Relationship Id="rId2278" Type="http://schemas.openxmlformats.org/officeDocument/2006/relationships/hyperlink" Target="https://twitter.com/tunaevli" TargetMode="External"/><Relationship Id="rId2485" Type="http://schemas.openxmlformats.org/officeDocument/2006/relationships/hyperlink" Target="https://twitter.com/marie_fb" TargetMode="External"/><Relationship Id="rId3329" Type="http://schemas.openxmlformats.org/officeDocument/2006/relationships/hyperlink" Target="https://twitter.com/aketen1" TargetMode="External"/><Relationship Id="rId457" Type="http://schemas.openxmlformats.org/officeDocument/2006/relationships/hyperlink" Target="http://pbs.twimg.com/profile_images/1177325037562601472/Lcmig1yh_normal.jpg" TargetMode="External"/><Relationship Id="rId1087" Type="http://schemas.openxmlformats.org/officeDocument/2006/relationships/hyperlink" Target="http://pbs.twimg.com/profile_images/705865147877888001/IKz8AE3V_normal.jpg" TargetMode="External"/><Relationship Id="rId1294" Type="http://schemas.openxmlformats.org/officeDocument/2006/relationships/hyperlink" Target="http://pbs.twimg.com/profile_images/1176366561621401602/35V3e4yq_normal.jpg" TargetMode="External"/><Relationship Id="rId2138" Type="http://schemas.openxmlformats.org/officeDocument/2006/relationships/hyperlink" Target="https://twitter.com/denizkara_06" TargetMode="External"/><Relationship Id="rId2692" Type="http://schemas.openxmlformats.org/officeDocument/2006/relationships/hyperlink" Target="https://twitter.com/hayberfatihi77" TargetMode="External"/><Relationship Id="rId3536" Type="http://schemas.openxmlformats.org/officeDocument/2006/relationships/hyperlink" Target="https://twitter.com/sirvanakbas" TargetMode="External"/><Relationship Id="rId664" Type="http://schemas.openxmlformats.org/officeDocument/2006/relationships/hyperlink" Target="http://pbs.twimg.com/profile_images/1177469418957201409/xWxjA-JJ_normal.jpg" TargetMode="External"/><Relationship Id="rId871" Type="http://schemas.openxmlformats.org/officeDocument/2006/relationships/hyperlink" Target="http://abs.twimg.com/sticky/default_profile_images/default_profile_normal.png" TargetMode="External"/><Relationship Id="rId2345" Type="http://schemas.openxmlformats.org/officeDocument/2006/relationships/hyperlink" Target="https://twitter.com/farukkose52" TargetMode="External"/><Relationship Id="rId2552" Type="http://schemas.openxmlformats.org/officeDocument/2006/relationships/hyperlink" Target="https://twitter.com/eyt_salim" TargetMode="External"/><Relationship Id="rId3603" Type="http://schemas.openxmlformats.org/officeDocument/2006/relationships/hyperlink" Target="https://twitter.com/dca3434" TargetMode="External"/><Relationship Id="rId317" Type="http://schemas.openxmlformats.org/officeDocument/2006/relationships/hyperlink" Target="https://t.co/6M4CujMZi7" TargetMode="External"/><Relationship Id="rId524" Type="http://schemas.openxmlformats.org/officeDocument/2006/relationships/hyperlink" Target="http://pbs.twimg.com/profile_images/933945984907956224/7y2MVm1Z_normal.jpg" TargetMode="External"/><Relationship Id="rId731" Type="http://schemas.openxmlformats.org/officeDocument/2006/relationships/hyperlink" Target="http://pbs.twimg.com/profile_images/1166770992334721028/2EX2B6RL_normal.jpg" TargetMode="External"/><Relationship Id="rId1154" Type="http://schemas.openxmlformats.org/officeDocument/2006/relationships/hyperlink" Target="http://pbs.twimg.com/profile_images/1090498836726980608/7WA-qmO2_normal.jpg" TargetMode="External"/><Relationship Id="rId1361" Type="http://schemas.openxmlformats.org/officeDocument/2006/relationships/hyperlink" Target="http://pbs.twimg.com/profile_images/1173219644519399424/ciAVHtgD_normal.jpg" TargetMode="External"/><Relationship Id="rId2205" Type="http://schemas.openxmlformats.org/officeDocument/2006/relationships/hyperlink" Target="https://twitter.com/emreyavuz1907" TargetMode="External"/><Relationship Id="rId2412" Type="http://schemas.openxmlformats.org/officeDocument/2006/relationships/hyperlink" Target="https://twitter.com/havarenamedya" TargetMode="External"/><Relationship Id="rId1014" Type="http://schemas.openxmlformats.org/officeDocument/2006/relationships/hyperlink" Target="http://pbs.twimg.com/profile_images/906011015900413952/x-Z0Uve7_normal.jpg" TargetMode="External"/><Relationship Id="rId1221" Type="http://schemas.openxmlformats.org/officeDocument/2006/relationships/hyperlink" Target="http://abs.twimg.com/sticky/default_profile_images/default_profile_normal.png" TargetMode="External"/><Relationship Id="rId3186" Type="http://schemas.openxmlformats.org/officeDocument/2006/relationships/hyperlink" Target="https://twitter.com/ademkurt1903" TargetMode="External"/><Relationship Id="rId3393" Type="http://schemas.openxmlformats.org/officeDocument/2006/relationships/hyperlink" Target="https://twitter.com/emircankaptan99" TargetMode="External"/><Relationship Id="rId3046" Type="http://schemas.openxmlformats.org/officeDocument/2006/relationships/hyperlink" Target="https://twitter.com/beitanmk" TargetMode="External"/><Relationship Id="rId3253" Type="http://schemas.openxmlformats.org/officeDocument/2006/relationships/hyperlink" Target="https://twitter.com/ozlemcimenozer" TargetMode="External"/><Relationship Id="rId3460" Type="http://schemas.openxmlformats.org/officeDocument/2006/relationships/hyperlink" Target="https://twitter.com/albina_46_19y" TargetMode="External"/><Relationship Id="rId174" Type="http://schemas.openxmlformats.org/officeDocument/2006/relationships/hyperlink" Target="https://t.co/HyaNvhxQmM" TargetMode="External"/><Relationship Id="rId381" Type="http://schemas.openxmlformats.org/officeDocument/2006/relationships/hyperlink" Target="http://pbs.twimg.com/profile_images/952835889302032386/DPn3g3V1_normal.jpg" TargetMode="External"/><Relationship Id="rId2062" Type="http://schemas.openxmlformats.org/officeDocument/2006/relationships/hyperlink" Target="https://twitter.com/omergen11" TargetMode="External"/><Relationship Id="rId3113" Type="http://schemas.openxmlformats.org/officeDocument/2006/relationships/hyperlink" Target="https://twitter.com/halilsoyletmez" TargetMode="External"/><Relationship Id="rId241" Type="http://schemas.openxmlformats.org/officeDocument/2006/relationships/hyperlink" Target="https://t.co/vJholp2JKJ" TargetMode="External"/><Relationship Id="rId3320" Type="http://schemas.openxmlformats.org/officeDocument/2006/relationships/hyperlink" Target="https://twitter.com/burakoksuz" TargetMode="External"/><Relationship Id="rId2879" Type="http://schemas.openxmlformats.org/officeDocument/2006/relationships/hyperlink" Target="https://twitter.com/stt2525" TargetMode="External"/><Relationship Id="rId101" Type="http://schemas.openxmlformats.org/officeDocument/2006/relationships/hyperlink" Target="https://t.co/zfNJBwzU88" TargetMode="External"/><Relationship Id="rId1688" Type="http://schemas.openxmlformats.org/officeDocument/2006/relationships/hyperlink" Target="http://pbs.twimg.com/profile_images/755735325507514368/jIf_j_1k_normal.jpg" TargetMode="External"/><Relationship Id="rId1895" Type="http://schemas.openxmlformats.org/officeDocument/2006/relationships/hyperlink" Target="http://pbs.twimg.com/profile_images/1152839235529007106/Q7OAuZSI_normal.jpg" TargetMode="External"/><Relationship Id="rId2739" Type="http://schemas.openxmlformats.org/officeDocument/2006/relationships/hyperlink" Target="https://twitter.com/erikjoh69746851" TargetMode="External"/><Relationship Id="rId2946" Type="http://schemas.openxmlformats.org/officeDocument/2006/relationships/hyperlink" Target="https://twitter.com/askimguney" TargetMode="External"/><Relationship Id="rId918" Type="http://schemas.openxmlformats.org/officeDocument/2006/relationships/hyperlink" Target="http://pbs.twimg.com/profile_images/1168292029937397761/RBiDIPIl_normal.jpg" TargetMode="External"/><Relationship Id="rId1548" Type="http://schemas.openxmlformats.org/officeDocument/2006/relationships/hyperlink" Target="http://pbs.twimg.com/profile_images/1051440441542004738/tytrPSw6_normal.jpg" TargetMode="External"/><Relationship Id="rId1755" Type="http://schemas.openxmlformats.org/officeDocument/2006/relationships/hyperlink" Target="http://pbs.twimg.com/profile_images/1174675083207610368/pgHsSCL-_normal.jpg" TargetMode="External"/><Relationship Id="rId1408" Type="http://schemas.openxmlformats.org/officeDocument/2006/relationships/hyperlink" Target="http://abs.twimg.com/sticky/default_profile_images/default_profile_normal.png" TargetMode="External"/><Relationship Id="rId1962" Type="http://schemas.openxmlformats.org/officeDocument/2006/relationships/hyperlink" Target="http://pbs.twimg.com/profile_images/496687311917027331/rRWmPq_O_normal.png" TargetMode="External"/><Relationship Id="rId2806" Type="http://schemas.openxmlformats.org/officeDocument/2006/relationships/hyperlink" Target="https://twitter.com/fizy" TargetMode="External"/><Relationship Id="rId47" Type="http://schemas.openxmlformats.org/officeDocument/2006/relationships/hyperlink" Target="https://t.co/9NmgHJJ6pK" TargetMode="External"/><Relationship Id="rId1615" Type="http://schemas.openxmlformats.org/officeDocument/2006/relationships/hyperlink" Target="http://pbs.twimg.com/profile_images/1041691309168308224/IDWN917c_normal.jpg" TargetMode="External"/><Relationship Id="rId1822" Type="http://schemas.openxmlformats.org/officeDocument/2006/relationships/hyperlink" Target="http://pbs.twimg.com/profile_images/893414090231746560/oTiREz2R_normal.jpg" TargetMode="External"/><Relationship Id="rId2389" Type="http://schemas.openxmlformats.org/officeDocument/2006/relationships/hyperlink" Target="https://twitter.com/elelechp" TargetMode="External"/><Relationship Id="rId2596" Type="http://schemas.openxmlformats.org/officeDocument/2006/relationships/hyperlink" Target="https://twitter.com/metinuca" TargetMode="External"/><Relationship Id="rId3647" Type="http://schemas.openxmlformats.org/officeDocument/2006/relationships/hyperlink" Target="https://twitter.com/sadiksoztutan" TargetMode="External"/><Relationship Id="rId568" Type="http://schemas.openxmlformats.org/officeDocument/2006/relationships/hyperlink" Target="http://pbs.twimg.com/profile_images/1140627935461892098/CyT-K_mE_normal.png" TargetMode="External"/><Relationship Id="rId775" Type="http://schemas.openxmlformats.org/officeDocument/2006/relationships/hyperlink" Target="http://pbs.twimg.com/profile_images/1164899843665530880/sRZYcySU_normal.jpg" TargetMode="External"/><Relationship Id="rId982" Type="http://schemas.openxmlformats.org/officeDocument/2006/relationships/hyperlink" Target="http://pbs.twimg.com/profile_images/1129823613023150081/enzhMhad_normal.jpg" TargetMode="External"/><Relationship Id="rId1198" Type="http://schemas.openxmlformats.org/officeDocument/2006/relationships/hyperlink" Target="http://pbs.twimg.com/profile_images/1049760571925700609/TmKZLWKQ_normal.jpg" TargetMode="External"/><Relationship Id="rId2249" Type="http://schemas.openxmlformats.org/officeDocument/2006/relationships/hyperlink" Target="https://twitter.com/giyas54" TargetMode="External"/><Relationship Id="rId2456" Type="http://schemas.openxmlformats.org/officeDocument/2006/relationships/hyperlink" Target="https://twitter.com/ylmaz35027805" TargetMode="External"/><Relationship Id="rId2663" Type="http://schemas.openxmlformats.org/officeDocument/2006/relationships/hyperlink" Target="https://twitter.com/ocakdantalip" TargetMode="External"/><Relationship Id="rId2870" Type="http://schemas.openxmlformats.org/officeDocument/2006/relationships/hyperlink" Target="https://twitter.com/buzfan" TargetMode="External"/><Relationship Id="rId3507" Type="http://schemas.openxmlformats.org/officeDocument/2006/relationships/hyperlink" Target="https://twitter.com/muallayldz6" TargetMode="External"/><Relationship Id="rId3714" Type="http://schemas.openxmlformats.org/officeDocument/2006/relationships/hyperlink" Target="https://twitter.com/futkaner" TargetMode="External"/><Relationship Id="rId428" Type="http://schemas.openxmlformats.org/officeDocument/2006/relationships/hyperlink" Target="http://pbs.twimg.com/profile_images/1162828121483239429/P2qbK90W_normal.jpg" TargetMode="External"/><Relationship Id="rId635" Type="http://schemas.openxmlformats.org/officeDocument/2006/relationships/hyperlink" Target="http://pbs.twimg.com/profile_images/1171453430251978752/1kF5LYDC_normal.jpg" TargetMode="External"/><Relationship Id="rId842" Type="http://schemas.openxmlformats.org/officeDocument/2006/relationships/hyperlink" Target="http://pbs.twimg.com/profile_images/1054336226487140352/0VZeyEsE_normal.jpg" TargetMode="External"/><Relationship Id="rId1058" Type="http://schemas.openxmlformats.org/officeDocument/2006/relationships/hyperlink" Target="http://pbs.twimg.com/profile_images/957756401413181441/e624JHzW_normal.jpg" TargetMode="External"/><Relationship Id="rId1265" Type="http://schemas.openxmlformats.org/officeDocument/2006/relationships/hyperlink" Target="http://pbs.twimg.com/profile_images/876100846299295745/rGU_dI_g_normal.jpg" TargetMode="External"/><Relationship Id="rId1472" Type="http://schemas.openxmlformats.org/officeDocument/2006/relationships/hyperlink" Target="http://pbs.twimg.com/profile_images/1172156088139046912/EcXBPZnv_normal.jpg" TargetMode="External"/><Relationship Id="rId2109" Type="http://schemas.openxmlformats.org/officeDocument/2006/relationships/hyperlink" Target="https://twitter.com/yamannayhann" TargetMode="External"/><Relationship Id="rId2316" Type="http://schemas.openxmlformats.org/officeDocument/2006/relationships/hyperlink" Target="https://twitter.com/nesrinnas" TargetMode="External"/><Relationship Id="rId2523" Type="http://schemas.openxmlformats.org/officeDocument/2006/relationships/hyperlink" Target="https://twitter.com/hakanemre2007" TargetMode="External"/><Relationship Id="rId2730" Type="http://schemas.openxmlformats.org/officeDocument/2006/relationships/hyperlink" Target="https://twitter.com/ghostman1903" TargetMode="External"/><Relationship Id="rId702" Type="http://schemas.openxmlformats.org/officeDocument/2006/relationships/hyperlink" Target="http://pbs.twimg.com/profile_images/1028612737587396608/X3nRdAW6_normal.jpg" TargetMode="External"/><Relationship Id="rId1125" Type="http://schemas.openxmlformats.org/officeDocument/2006/relationships/hyperlink" Target="http://pbs.twimg.com/profile_images/1106626932765065217/T3BNUQS7_normal.jpg" TargetMode="External"/><Relationship Id="rId1332" Type="http://schemas.openxmlformats.org/officeDocument/2006/relationships/hyperlink" Target="http://pbs.twimg.com/profile_images/1309329470/2008_12_26_Onur_Facebook_normal.jpg" TargetMode="External"/><Relationship Id="rId3297" Type="http://schemas.openxmlformats.org/officeDocument/2006/relationships/hyperlink" Target="https://twitter.com/abdulsamed1989" TargetMode="External"/><Relationship Id="rId3157" Type="http://schemas.openxmlformats.org/officeDocument/2006/relationships/hyperlink" Target="https://twitter.com/okantroy" TargetMode="External"/><Relationship Id="rId285" Type="http://schemas.openxmlformats.org/officeDocument/2006/relationships/hyperlink" Target="https://t.co/vGJUYPSysh" TargetMode="External"/><Relationship Id="rId3364" Type="http://schemas.openxmlformats.org/officeDocument/2006/relationships/hyperlink" Target="https://twitter.com/eyt_ts" TargetMode="External"/><Relationship Id="rId3571" Type="http://schemas.openxmlformats.org/officeDocument/2006/relationships/hyperlink" Target="https://twitter.com/ayeahnaykut1" TargetMode="External"/><Relationship Id="rId492" Type="http://schemas.openxmlformats.org/officeDocument/2006/relationships/hyperlink" Target="http://pbs.twimg.com/profile_images/1123906044663599108/tGsrIXRK_normal.png" TargetMode="External"/><Relationship Id="rId2173" Type="http://schemas.openxmlformats.org/officeDocument/2006/relationships/hyperlink" Target="https://twitter.com/erdog4ns4koglu" TargetMode="External"/><Relationship Id="rId2380" Type="http://schemas.openxmlformats.org/officeDocument/2006/relationships/hyperlink" Target="https://twitter.com/zeynepzonguldak" TargetMode="External"/><Relationship Id="rId3017" Type="http://schemas.openxmlformats.org/officeDocument/2006/relationships/hyperlink" Target="https://twitter.com/servetgoksu" TargetMode="External"/><Relationship Id="rId3224" Type="http://schemas.openxmlformats.org/officeDocument/2006/relationships/hyperlink" Target="https://twitter.com/mebpersonelcom" TargetMode="External"/><Relationship Id="rId3431" Type="http://schemas.openxmlformats.org/officeDocument/2006/relationships/hyperlink" Target="https://twitter.com/parolanuh" TargetMode="External"/><Relationship Id="rId145" Type="http://schemas.openxmlformats.org/officeDocument/2006/relationships/hyperlink" Target="https://t.co/1BdoxSDgPQ" TargetMode="External"/><Relationship Id="rId352" Type="http://schemas.openxmlformats.org/officeDocument/2006/relationships/hyperlink" Target="http://t.co/ZIFV3sNOac" TargetMode="External"/><Relationship Id="rId2033" Type="http://schemas.openxmlformats.org/officeDocument/2006/relationships/hyperlink" Target="http://pbs.twimg.com/profile_images/1062815597778612224/a-NGRymV_normal.jpg" TargetMode="External"/><Relationship Id="rId2240" Type="http://schemas.openxmlformats.org/officeDocument/2006/relationships/hyperlink" Target="https://twitter.com/ephesus_univ" TargetMode="External"/><Relationship Id="rId212" Type="http://schemas.openxmlformats.org/officeDocument/2006/relationships/hyperlink" Target="https://t.co/SAvbMejRQt" TargetMode="External"/><Relationship Id="rId1799" Type="http://schemas.openxmlformats.org/officeDocument/2006/relationships/hyperlink" Target="http://pbs.twimg.com/profile_images/477857187956396033/-0mLixvK_normal.jpeg" TargetMode="External"/><Relationship Id="rId2100" Type="http://schemas.openxmlformats.org/officeDocument/2006/relationships/hyperlink" Target="https://twitter.com/nolcakbulkenin1" TargetMode="External"/><Relationship Id="rId1659" Type="http://schemas.openxmlformats.org/officeDocument/2006/relationships/hyperlink" Target="http://abs.twimg.com/sticky/default_profile_images/default_profile_normal.png" TargetMode="External"/><Relationship Id="rId1866" Type="http://schemas.openxmlformats.org/officeDocument/2006/relationships/hyperlink" Target="http://pbs.twimg.com/profile_images/884398332709416960/hH_UlXUg_normal.jpg" TargetMode="External"/><Relationship Id="rId2917" Type="http://schemas.openxmlformats.org/officeDocument/2006/relationships/hyperlink" Target="https://twitter.com/makmuh1976" TargetMode="External"/><Relationship Id="rId3081" Type="http://schemas.openxmlformats.org/officeDocument/2006/relationships/hyperlink" Target="https://twitter.com/fuatoktay" TargetMode="External"/><Relationship Id="rId1519" Type="http://schemas.openxmlformats.org/officeDocument/2006/relationships/hyperlink" Target="http://pbs.twimg.com/profile_images/1076767286541910016/ARrhY0pE_normal.jpg" TargetMode="External"/><Relationship Id="rId1726" Type="http://schemas.openxmlformats.org/officeDocument/2006/relationships/hyperlink" Target="http://pbs.twimg.com/profile_images/1155899704208691200/txiOE8ma_normal.jpg" TargetMode="External"/><Relationship Id="rId1933" Type="http://schemas.openxmlformats.org/officeDocument/2006/relationships/hyperlink" Target="http://pbs.twimg.com/profile_images/1043044064264945664/3ILqE4LJ_normal.jpg" TargetMode="External"/><Relationship Id="rId18" Type="http://schemas.openxmlformats.org/officeDocument/2006/relationships/hyperlink" Target="https://t.co/E6AUcjTJgb" TargetMode="External"/><Relationship Id="rId679" Type="http://schemas.openxmlformats.org/officeDocument/2006/relationships/hyperlink" Target="http://abs.twimg.com/sticky/default_profile_images/default_profile_normal.png" TargetMode="External"/><Relationship Id="rId886" Type="http://schemas.openxmlformats.org/officeDocument/2006/relationships/hyperlink" Target="http://pbs.twimg.com/profile_images/555671698838532096/pb5D_wKs_normal.jpeg" TargetMode="External"/><Relationship Id="rId2567" Type="http://schemas.openxmlformats.org/officeDocument/2006/relationships/hyperlink" Target="https://twitter.com/suuralti0" TargetMode="External"/><Relationship Id="rId2774" Type="http://schemas.openxmlformats.org/officeDocument/2006/relationships/hyperlink" Target="https://twitter.com/ozguryasar2121" TargetMode="External"/><Relationship Id="rId3618" Type="http://schemas.openxmlformats.org/officeDocument/2006/relationships/hyperlink" Target="https://twitter.com/zaferarapkirli" TargetMode="External"/><Relationship Id="rId2" Type="http://schemas.openxmlformats.org/officeDocument/2006/relationships/hyperlink" Target="https://t.co/Pe0Op9njXp" TargetMode="External"/><Relationship Id="rId539" Type="http://schemas.openxmlformats.org/officeDocument/2006/relationships/hyperlink" Target="http://pbs.twimg.com/profile_images/1164251722467950593/zRrIsrMv_normal.jpg" TargetMode="External"/><Relationship Id="rId746" Type="http://schemas.openxmlformats.org/officeDocument/2006/relationships/hyperlink" Target="http://pbs.twimg.com/profile_images/1140295582977875968/QpgkzLi-_normal.jpg" TargetMode="External"/><Relationship Id="rId1169" Type="http://schemas.openxmlformats.org/officeDocument/2006/relationships/hyperlink" Target="http://pbs.twimg.com/profile_images/1020814039918751745/SWS7JJsW_normal.jpg" TargetMode="External"/><Relationship Id="rId1376" Type="http://schemas.openxmlformats.org/officeDocument/2006/relationships/hyperlink" Target="http://pbs.twimg.com/profile_images/975414877081751554/tptSSpG6_normal.jpg" TargetMode="External"/><Relationship Id="rId1583" Type="http://schemas.openxmlformats.org/officeDocument/2006/relationships/hyperlink" Target="http://pbs.twimg.com/profile_images/1135618013863038977/amxK_Vjx_normal.jpg" TargetMode="External"/><Relationship Id="rId2427" Type="http://schemas.openxmlformats.org/officeDocument/2006/relationships/hyperlink" Target="https://twitter.com/hulyahokenek" TargetMode="External"/><Relationship Id="rId2981" Type="http://schemas.openxmlformats.org/officeDocument/2006/relationships/hyperlink" Target="https://twitter.com/snky1907_" TargetMode="External"/><Relationship Id="rId953" Type="http://schemas.openxmlformats.org/officeDocument/2006/relationships/hyperlink" Target="http://pbs.twimg.com/profile_images/1132427148164239360/1KRx8RAh_normal.jpg" TargetMode="External"/><Relationship Id="rId1029" Type="http://schemas.openxmlformats.org/officeDocument/2006/relationships/hyperlink" Target="http://pbs.twimg.com/profile_images/469003318463721472/dcVcQtWG_normal.jpeg" TargetMode="External"/><Relationship Id="rId1236" Type="http://schemas.openxmlformats.org/officeDocument/2006/relationships/hyperlink" Target="http://pbs.twimg.com/profile_images/1126054873999519749/5YAuyf9b_normal.jpg" TargetMode="External"/><Relationship Id="rId1790" Type="http://schemas.openxmlformats.org/officeDocument/2006/relationships/hyperlink" Target="http://pbs.twimg.com/profile_images/1148139094612090881/0VsrYHCG_normal.jpg" TargetMode="External"/><Relationship Id="rId2634" Type="http://schemas.openxmlformats.org/officeDocument/2006/relationships/hyperlink" Target="https://twitter.com/brart6" TargetMode="External"/><Relationship Id="rId2841" Type="http://schemas.openxmlformats.org/officeDocument/2006/relationships/hyperlink" Target="https://twitter.com/sukrualniacik" TargetMode="External"/><Relationship Id="rId82" Type="http://schemas.openxmlformats.org/officeDocument/2006/relationships/hyperlink" Target="https://t.co/h6H9Cpzip4" TargetMode="External"/><Relationship Id="rId606" Type="http://schemas.openxmlformats.org/officeDocument/2006/relationships/hyperlink" Target="http://pbs.twimg.com/profile_images/1010070471197495296/wittc8Hx_normal.jpg" TargetMode="External"/><Relationship Id="rId813" Type="http://schemas.openxmlformats.org/officeDocument/2006/relationships/hyperlink" Target="http://pbs.twimg.com/profile_images/1156278955403554816/RAXQIAbt_normal.jpg" TargetMode="External"/><Relationship Id="rId1443" Type="http://schemas.openxmlformats.org/officeDocument/2006/relationships/hyperlink" Target="http://pbs.twimg.com/profile_images/787371233000194049/5o1P8zQI_normal.jpg" TargetMode="External"/><Relationship Id="rId1650" Type="http://schemas.openxmlformats.org/officeDocument/2006/relationships/hyperlink" Target="http://pbs.twimg.com/profile_images/941993543794556928/-3kvp8R9_normal.jpg" TargetMode="External"/><Relationship Id="rId2701" Type="http://schemas.openxmlformats.org/officeDocument/2006/relationships/hyperlink" Target="https://twitter.com/nurdnkarapanir" TargetMode="External"/><Relationship Id="rId1303" Type="http://schemas.openxmlformats.org/officeDocument/2006/relationships/hyperlink" Target="http://pbs.twimg.com/profile_images/1056995568369704960/7yFAkzsx_normal.jpg" TargetMode="External"/><Relationship Id="rId1510" Type="http://schemas.openxmlformats.org/officeDocument/2006/relationships/hyperlink" Target="http://pbs.twimg.com/profile_images/805461072882913280/Oh_cm0TU_normal.jpg" TargetMode="External"/><Relationship Id="rId3268" Type="http://schemas.openxmlformats.org/officeDocument/2006/relationships/hyperlink" Target="https://twitter.com/ekara_official" TargetMode="External"/><Relationship Id="rId3475" Type="http://schemas.openxmlformats.org/officeDocument/2006/relationships/hyperlink" Target="https://twitter.com/arzuhan81_38" TargetMode="External"/><Relationship Id="rId3682" Type="http://schemas.openxmlformats.org/officeDocument/2006/relationships/hyperlink" Target="https://twitter.com/ngnecati" TargetMode="External"/><Relationship Id="rId189" Type="http://schemas.openxmlformats.org/officeDocument/2006/relationships/hyperlink" Target="https://t.co/Capt2tTE6D" TargetMode="External"/><Relationship Id="rId396" Type="http://schemas.openxmlformats.org/officeDocument/2006/relationships/hyperlink" Target="http://pbs.twimg.com/profile_images/864026895586865152/qMMji9Bl_normal.jpg" TargetMode="External"/><Relationship Id="rId2077" Type="http://schemas.openxmlformats.org/officeDocument/2006/relationships/hyperlink" Target="https://twitter.com/brsgulmez" TargetMode="External"/><Relationship Id="rId2284" Type="http://schemas.openxmlformats.org/officeDocument/2006/relationships/hyperlink" Target="https://twitter.com/06melihgokcek" TargetMode="External"/><Relationship Id="rId2491" Type="http://schemas.openxmlformats.org/officeDocument/2006/relationships/hyperlink" Target="https://twitter.com/yuxel76" TargetMode="External"/><Relationship Id="rId3128" Type="http://schemas.openxmlformats.org/officeDocument/2006/relationships/hyperlink" Target="https://twitter.com/ahmetkaan79" TargetMode="External"/><Relationship Id="rId3335" Type="http://schemas.openxmlformats.org/officeDocument/2006/relationships/hyperlink" Target="https://twitter.com/zeynepeksi64" TargetMode="External"/><Relationship Id="rId3542" Type="http://schemas.openxmlformats.org/officeDocument/2006/relationships/hyperlink" Target="https://twitter.com/suna_altundas" TargetMode="External"/><Relationship Id="rId256" Type="http://schemas.openxmlformats.org/officeDocument/2006/relationships/hyperlink" Target="https://t.co/g266nQXmqR" TargetMode="External"/><Relationship Id="rId463" Type="http://schemas.openxmlformats.org/officeDocument/2006/relationships/hyperlink" Target="http://pbs.twimg.com/profile_images/1145994257305669632/_-jEzjsV_normal.jpg" TargetMode="External"/><Relationship Id="rId670" Type="http://schemas.openxmlformats.org/officeDocument/2006/relationships/hyperlink" Target="http://pbs.twimg.com/profile_images/1137829964366135296/E0Lq0FVt_normal.jpg" TargetMode="External"/><Relationship Id="rId1093" Type="http://schemas.openxmlformats.org/officeDocument/2006/relationships/hyperlink" Target="http://pbs.twimg.com/profile_images/735720663634173952/kRwSziMO_normal.jpg" TargetMode="External"/><Relationship Id="rId2144" Type="http://schemas.openxmlformats.org/officeDocument/2006/relationships/hyperlink" Target="https://twitter.com/hazretitwitt" TargetMode="External"/><Relationship Id="rId2351" Type="http://schemas.openxmlformats.org/officeDocument/2006/relationships/hyperlink" Target="https://twitter.com/usyinn" TargetMode="External"/><Relationship Id="rId3402" Type="http://schemas.openxmlformats.org/officeDocument/2006/relationships/hyperlink" Target="https://twitter.com/oi0025" TargetMode="External"/><Relationship Id="rId116" Type="http://schemas.openxmlformats.org/officeDocument/2006/relationships/hyperlink" Target="https://t.co/tewoRPtbvo" TargetMode="External"/><Relationship Id="rId323" Type="http://schemas.openxmlformats.org/officeDocument/2006/relationships/hyperlink" Target="https://t.co/v7WK0bjCcw" TargetMode="External"/><Relationship Id="rId530" Type="http://schemas.openxmlformats.org/officeDocument/2006/relationships/hyperlink" Target="http://pbs.twimg.com/profile_images/1163821929062518787/iADbnwsd_normal.jpg" TargetMode="External"/><Relationship Id="rId1160" Type="http://schemas.openxmlformats.org/officeDocument/2006/relationships/hyperlink" Target="http://pbs.twimg.com/profile_images/1094962555540463616/d17Au1yQ_normal.jpg" TargetMode="External"/><Relationship Id="rId2004" Type="http://schemas.openxmlformats.org/officeDocument/2006/relationships/hyperlink" Target="http://pbs.twimg.com/profile_images/462680472750141440/HgG2czT7_normal.jpeg" TargetMode="External"/><Relationship Id="rId2211" Type="http://schemas.openxmlformats.org/officeDocument/2006/relationships/hyperlink" Target="https://twitter.com/aslankral344" TargetMode="External"/><Relationship Id="rId1020" Type="http://schemas.openxmlformats.org/officeDocument/2006/relationships/hyperlink" Target="http://pbs.twimg.com/profile_images/1157773054707212290/CYxj3DGy_normal.jpg" TargetMode="External"/><Relationship Id="rId1977" Type="http://schemas.openxmlformats.org/officeDocument/2006/relationships/hyperlink" Target="http://pbs.twimg.com/profile_images/1143843216858451968/XY0lfwm6_normal.jpg" TargetMode="External"/><Relationship Id="rId1837" Type="http://schemas.openxmlformats.org/officeDocument/2006/relationships/hyperlink" Target="http://pbs.twimg.com/profile_images/1151745458441728005/UVFTUMUx_normal.jpg" TargetMode="External"/><Relationship Id="rId3192" Type="http://schemas.openxmlformats.org/officeDocument/2006/relationships/hyperlink" Target="https://twitter.com/fultansatih" TargetMode="External"/><Relationship Id="rId3052" Type="http://schemas.openxmlformats.org/officeDocument/2006/relationships/hyperlink" Target="https://twitter.com/tamamsatamammm" TargetMode="External"/><Relationship Id="rId180" Type="http://schemas.openxmlformats.org/officeDocument/2006/relationships/hyperlink" Target="https://t.co/CQbIzPQhiG" TargetMode="External"/><Relationship Id="rId1904" Type="http://schemas.openxmlformats.org/officeDocument/2006/relationships/hyperlink" Target="http://pbs.twimg.com/profile_images/1142139342254739457/KeQj7mAR_normal.jpg" TargetMode="External"/><Relationship Id="rId997" Type="http://schemas.openxmlformats.org/officeDocument/2006/relationships/hyperlink" Target="http://pbs.twimg.com/profile_images/986919354838208512/bM7Fjwx6_normal.jpg" TargetMode="External"/><Relationship Id="rId2678" Type="http://schemas.openxmlformats.org/officeDocument/2006/relationships/hyperlink" Target="https://twitter.com/26lafebesi26" TargetMode="External"/><Relationship Id="rId2885" Type="http://schemas.openxmlformats.org/officeDocument/2006/relationships/hyperlink" Target="https://twitter.com/__darklight0" TargetMode="External"/><Relationship Id="rId3729" Type="http://schemas.openxmlformats.org/officeDocument/2006/relationships/table" Target="../tables/table2.xml"/><Relationship Id="rId857" Type="http://schemas.openxmlformats.org/officeDocument/2006/relationships/hyperlink" Target="http://pbs.twimg.com/profile_images/1175497100651651072/6xjZ-MTf_normal.jpg" TargetMode="External"/><Relationship Id="rId1487" Type="http://schemas.openxmlformats.org/officeDocument/2006/relationships/hyperlink" Target="http://pbs.twimg.com/profile_images/1126245653124911104/HxoRnXsm_normal.jpg" TargetMode="External"/><Relationship Id="rId1694" Type="http://schemas.openxmlformats.org/officeDocument/2006/relationships/hyperlink" Target="http://pbs.twimg.com/profile_images/1143780391846850561/zrZ_MmIE_normal.jpg" TargetMode="External"/><Relationship Id="rId2538" Type="http://schemas.openxmlformats.org/officeDocument/2006/relationships/hyperlink" Target="https://twitter.com/akkusersin57" TargetMode="External"/><Relationship Id="rId2745" Type="http://schemas.openxmlformats.org/officeDocument/2006/relationships/hyperlink" Target="https://twitter.com/haticeefkan" TargetMode="External"/><Relationship Id="rId2952" Type="http://schemas.openxmlformats.org/officeDocument/2006/relationships/hyperlink" Target="https://twitter.com/alkantln" TargetMode="External"/><Relationship Id="rId717" Type="http://schemas.openxmlformats.org/officeDocument/2006/relationships/hyperlink" Target="http://pbs.twimg.com/profile_images/378800000446229159/4bfcc05e051dcd7b130b7fd6e342ebc5_normal.jpeg" TargetMode="External"/><Relationship Id="rId924" Type="http://schemas.openxmlformats.org/officeDocument/2006/relationships/hyperlink" Target="http://pbs.twimg.com/profile_images/1130174343634464770/J3ol8Ebg_normal.png" TargetMode="External"/><Relationship Id="rId1347" Type="http://schemas.openxmlformats.org/officeDocument/2006/relationships/hyperlink" Target="http://pbs.twimg.com/profile_images/1152959504377626625/nj7r2bfL_normal.jpg" TargetMode="External"/><Relationship Id="rId1554" Type="http://schemas.openxmlformats.org/officeDocument/2006/relationships/hyperlink" Target="http://pbs.twimg.com/profile_images/443293420824854528/WC0tny0R_normal.jpeg" TargetMode="External"/><Relationship Id="rId1761" Type="http://schemas.openxmlformats.org/officeDocument/2006/relationships/hyperlink" Target="http://pbs.twimg.com/profile_images/1029431442688880640/Gc4z2HW7_normal.jpg" TargetMode="External"/><Relationship Id="rId2605" Type="http://schemas.openxmlformats.org/officeDocument/2006/relationships/hyperlink" Target="https://twitter.com/trabzon_leeei" TargetMode="External"/><Relationship Id="rId2812" Type="http://schemas.openxmlformats.org/officeDocument/2006/relationships/hyperlink" Target="https://twitter.com/trigerosman" TargetMode="External"/><Relationship Id="rId53" Type="http://schemas.openxmlformats.org/officeDocument/2006/relationships/hyperlink" Target="https://t.co/FKJXYaIRBe" TargetMode="External"/><Relationship Id="rId1207" Type="http://schemas.openxmlformats.org/officeDocument/2006/relationships/hyperlink" Target="http://pbs.twimg.com/profile_images/1177162365974056960/Ht9AA8js_normal.jpg" TargetMode="External"/><Relationship Id="rId1414" Type="http://schemas.openxmlformats.org/officeDocument/2006/relationships/hyperlink" Target="http://pbs.twimg.com/profile_images/1015570367191113728/uVlDoxaH_normal.jpg" TargetMode="External"/><Relationship Id="rId1621" Type="http://schemas.openxmlformats.org/officeDocument/2006/relationships/hyperlink" Target="http://pbs.twimg.com/profile_images/1173667356566020096/5cnV28DY_normal.jpg" TargetMode="External"/><Relationship Id="rId3379" Type="http://schemas.openxmlformats.org/officeDocument/2006/relationships/hyperlink" Target="https://twitter.com/nurtenkarademi2" TargetMode="External"/><Relationship Id="rId3586" Type="http://schemas.openxmlformats.org/officeDocument/2006/relationships/hyperlink" Target="https://twitter.com/whitepinetr" TargetMode="External"/><Relationship Id="rId2188" Type="http://schemas.openxmlformats.org/officeDocument/2006/relationships/hyperlink" Target="https://twitter.com/kandilli_info" TargetMode="External"/><Relationship Id="rId2395" Type="http://schemas.openxmlformats.org/officeDocument/2006/relationships/hyperlink" Target="https://twitter.com/nadidegursess" TargetMode="External"/><Relationship Id="rId3239" Type="http://schemas.openxmlformats.org/officeDocument/2006/relationships/hyperlink" Target="https://twitter.com/birveremli" TargetMode="External"/><Relationship Id="rId3446" Type="http://schemas.openxmlformats.org/officeDocument/2006/relationships/hyperlink" Target="https://twitter.com/veysibicer" TargetMode="External"/><Relationship Id="rId367" Type="http://schemas.openxmlformats.org/officeDocument/2006/relationships/hyperlink" Target="http://pbs.twimg.com/profile_images/917062714505224192/diVIFQim_normal.jpg" TargetMode="External"/><Relationship Id="rId574" Type="http://schemas.openxmlformats.org/officeDocument/2006/relationships/hyperlink" Target="http://pbs.twimg.com/profile_images/1176568158435651584/OWvnRmO6_normal.jpg" TargetMode="External"/><Relationship Id="rId2048" Type="http://schemas.openxmlformats.org/officeDocument/2006/relationships/hyperlink" Target="https://twitter.com/ortabudala" TargetMode="External"/><Relationship Id="rId2255" Type="http://schemas.openxmlformats.org/officeDocument/2006/relationships/hyperlink" Target="https://twitter.com/ankahabera" TargetMode="External"/><Relationship Id="rId3653" Type="http://schemas.openxmlformats.org/officeDocument/2006/relationships/hyperlink" Target="https://twitter.com/khrmn_mrve" TargetMode="External"/><Relationship Id="rId227" Type="http://schemas.openxmlformats.org/officeDocument/2006/relationships/hyperlink" Target="https://t.co/WERNjTc2Ex" TargetMode="External"/><Relationship Id="rId781" Type="http://schemas.openxmlformats.org/officeDocument/2006/relationships/hyperlink" Target="http://pbs.twimg.com/profile_images/897203389116928000/x3IrvopG_normal.jpg" TargetMode="External"/><Relationship Id="rId2462" Type="http://schemas.openxmlformats.org/officeDocument/2006/relationships/hyperlink" Target="https://twitter.com/canalicihan" TargetMode="External"/><Relationship Id="rId3306" Type="http://schemas.openxmlformats.org/officeDocument/2006/relationships/hyperlink" Target="https://twitter.com/helvac67murat" TargetMode="External"/><Relationship Id="rId3513" Type="http://schemas.openxmlformats.org/officeDocument/2006/relationships/hyperlink" Target="https://twitter.com/bircan8002" TargetMode="External"/><Relationship Id="rId3720" Type="http://schemas.openxmlformats.org/officeDocument/2006/relationships/hyperlink" Target="https://twitter.com/zkatranci" TargetMode="External"/><Relationship Id="rId434" Type="http://schemas.openxmlformats.org/officeDocument/2006/relationships/hyperlink" Target="http://pbs.twimg.com/profile_images/1174719911660326912/jILj-Cfb_normal.jpg" TargetMode="External"/><Relationship Id="rId641" Type="http://schemas.openxmlformats.org/officeDocument/2006/relationships/hyperlink" Target="http://pbs.twimg.com/profile_images/1168645102862049280/8VcWXj8o_normal.jpg" TargetMode="External"/><Relationship Id="rId1064" Type="http://schemas.openxmlformats.org/officeDocument/2006/relationships/hyperlink" Target="http://pbs.twimg.com/profile_images/1133870990335840256/HrnE5c6y_normal.jpg" TargetMode="External"/><Relationship Id="rId1271" Type="http://schemas.openxmlformats.org/officeDocument/2006/relationships/hyperlink" Target="http://pbs.twimg.com/profile_images/822757027311132675/eBQJIw9W_normal.jpg" TargetMode="External"/><Relationship Id="rId2115" Type="http://schemas.openxmlformats.org/officeDocument/2006/relationships/hyperlink" Target="https://twitter.com/dryagci" TargetMode="External"/><Relationship Id="rId2322" Type="http://schemas.openxmlformats.org/officeDocument/2006/relationships/hyperlink" Target="https://twitter.com/cumhuriyetgzt" TargetMode="External"/><Relationship Id="rId501" Type="http://schemas.openxmlformats.org/officeDocument/2006/relationships/hyperlink" Target="http://pbs.twimg.com/profile_images/865159282240520196/OCjNvH47_normal.jpg" TargetMode="External"/><Relationship Id="rId1131" Type="http://schemas.openxmlformats.org/officeDocument/2006/relationships/hyperlink" Target="http://pbs.twimg.com/profile_images/1075380140069277696/f1b5OIam_normal.jpg" TargetMode="External"/><Relationship Id="rId3096" Type="http://schemas.openxmlformats.org/officeDocument/2006/relationships/hyperlink" Target="https://twitter.com/demir_derya" TargetMode="External"/><Relationship Id="rId1948" Type="http://schemas.openxmlformats.org/officeDocument/2006/relationships/hyperlink" Target="http://pbs.twimg.com/profile_images/1132194507276115968/YwKtXlUl_normal.jpg" TargetMode="External"/><Relationship Id="rId3163" Type="http://schemas.openxmlformats.org/officeDocument/2006/relationships/hyperlink" Target="https://twitter.com/fthbarlin" TargetMode="External"/><Relationship Id="rId3370" Type="http://schemas.openxmlformats.org/officeDocument/2006/relationships/hyperlink" Target="https://twitter.com/cahidekonca" TargetMode="External"/><Relationship Id="rId291" Type="http://schemas.openxmlformats.org/officeDocument/2006/relationships/hyperlink" Target="https://t.co/QLltTZgjM6" TargetMode="External"/><Relationship Id="rId1808" Type="http://schemas.openxmlformats.org/officeDocument/2006/relationships/hyperlink" Target="http://pbs.twimg.com/profile_images/905325768850460677/nsRmqhWT_normal.jpg" TargetMode="External"/><Relationship Id="rId3023" Type="http://schemas.openxmlformats.org/officeDocument/2006/relationships/hyperlink" Target="https://twitter.com/nihatipoglu" TargetMode="External"/><Relationship Id="rId151" Type="http://schemas.openxmlformats.org/officeDocument/2006/relationships/hyperlink" Target="https://t.co/SLWAzKogeB" TargetMode="External"/><Relationship Id="rId3230" Type="http://schemas.openxmlformats.org/officeDocument/2006/relationships/hyperlink" Target="https://twitter.com/guneysimsek35" TargetMode="External"/><Relationship Id="rId2789" Type="http://schemas.openxmlformats.org/officeDocument/2006/relationships/hyperlink" Target="https://twitter.com/peker_azmi" TargetMode="External"/><Relationship Id="rId2996" Type="http://schemas.openxmlformats.org/officeDocument/2006/relationships/hyperlink" Target="https://twitter.com/srpkrzm" TargetMode="External"/><Relationship Id="rId968" Type="http://schemas.openxmlformats.org/officeDocument/2006/relationships/hyperlink" Target="http://pbs.twimg.com/profile_images/972089602650583040/8eI-E0Ka_normal.jpg" TargetMode="External"/><Relationship Id="rId1598" Type="http://schemas.openxmlformats.org/officeDocument/2006/relationships/hyperlink" Target="http://pbs.twimg.com/profile_images/1075389858137468928/X_Z5Wyx0_normal.jpg" TargetMode="External"/><Relationship Id="rId2649" Type="http://schemas.openxmlformats.org/officeDocument/2006/relationships/hyperlink" Target="https://twitter.com/butterfly649" TargetMode="External"/><Relationship Id="rId2856" Type="http://schemas.openxmlformats.org/officeDocument/2006/relationships/hyperlink" Target="https://twitter.com/aydinonsoy" TargetMode="External"/><Relationship Id="rId97" Type="http://schemas.openxmlformats.org/officeDocument/2006/relationships/hyperlink" Target="http://t.co/8SwnT3Zxnc" TargetMode="External"/><Relationship Id="rId828" Type="http://schemas.openxmlformats.org/officeDocument/2006/relationships/hyperlink" Target="http://pbs.twimg.com/profile_images/860838926600351744/JojPcll7_normal.jpg" TargetMode="External"/><Relationship Id="rId1458" Type="http://schemas.openxmlformats.org/officeDocument/2006/relationships/hyperlink" Target="http://pbs.twimg.com/profile_images/1064153060203786240/BUmXBEzU_normal.jpg" TargetMode="External"/><Relationship Id="rId1665" Type="http://schemas.openxmlformats.org/officeDocument/2006/relationships/hyperlink" Target="http://pbs.twimg.com/profile_images/1130193825090211840/xmN4CQqd_normal.png" TargetMode="External"/><Relationship Id="rId1872" Type="http://schemas.openxmlformats.org/officeDocument/2006/relationships/hyperlink" Target="http://pbs.twimg.com/profile_images/1156666370467258369/lzqFvQD6_normal.png" TargetMode="External"/><Relationship Id="rId2509" Type="http://schemas.openxmlformats.org/officeDocument/2006/relationships/hyperlink" Target="https://twitter.com/zeynepsu61" TargetMode="External"/><Relationship Id="rId2716" Type="http://schemas.openxmlformats.org/officeDocument/2006/relationships/hyperlink" Target="https://twitter.com/ensonhaber" TargetMode="External"/><Relationship Id="rId1318" Type="http://schemas.openxmlformats.org/officeDocument/2006/relationships/hyperlink" Target="http://pbs.twimg.com/profile_images/1161955861947977729/mE-Feik-_normal.jpg" TargetMode="External"/><Relationship Id="rId1525" Type="http://schemas.openxmlformats.org/officeDocument/2006/relationships/hyperlink" Target="http://pbs.twimg.com/profile_images/1063105209222774790/eG-RlXj2_normal.jpg" TargetMode="External"/><Relationship Id="rId2923" Type="http://schemas.openxmlformats.org/officeDocument/2006/relationships/hyperlink" Target="https://twitter.com/theerheart" TargetMode="External"/><Relationship Id="rId1732" Type="http://schemas.openxmlformats.org/officeDocument/2006/relationships/hyperlink" Target="http://pbs.twimg.com/profile_images/1177335538635935752/jMpNQykt_normal.jpg" TargetMode="External"/><Relationship Id="rId24" Type="http://schemas.openxmlformats.org/officeDocument/2006/relationships/hyperlink" Target="https://t.co/zRDAPE1O6E" TargetMode="External"/><Relationship Id="rId2299" Type="http://schemas.openxmlformats.org/officeDocument/2006/relationships/hyperlink" Target="https://twitter.com/gulerarslan8181" TargetMode="External"/><Relationship Id="rId3697" Type="http://schemas.openxmlformats.org/officeDocument/2006/relationships/hyperlink" Target="https://twitter.com/beratalbayrak" TargetMode="External"/><Relationship Id="rId3557" Type="http://schemas.openxmlformats.org/officeDocument/2006/relationships/hyperlink" Target="https://twitter.com/cevdetugurtepe" TargetMode="External"/><Relationship Id="rId478" Type="http://schemas.openxmlformats.org/officeDocument/2006/relationships/hyperlink" Target="http://pbs.twimg.com/profile_images/1038108934836576256/XZwBAJVK_normal.jpg" TargetMode="External"/><Relationship Id="rId685" Type="http://schemas.openxmlformats.org/officeDocument/2006/relationships/hyperlink" Target="http://pbs.twimg.com/profile_images/1139599032530153473/CiSqAQVi_normal.jpg" TargetMode="External"/><Relationship Id="rId892" Type="http://schemas.openxmlformats.org/officeDocument/2006/relationships/hyperlink" Target="http://pbs.twimg.com/profile_images/988435773463638017/xss6kgXS_normal.jpg" TargetMode="External"/><Relationship Id="rId2159" Type="http://schemas.openxmlformats.org/officeDocument/2006/relationships/hyperlink" Target="https://twitter.com/metcihan" TargetMode="External"/><Relationship Id="rId2366" Type="http://schemas.openxmlformats.org/officeDocument/2006/relationships/hyperlink" Target="https://twitter.com/gulhansacc" TargetMode="External"/><Relationship Id="rId2573" Type="http://schemas.openxmlformats.org/officeDocument/2006/relationships/hyperlink" Target="https://twitter.com/cumhuriyetkdn" TargetMode="External"/><Relationship Id="rId2780" Type="http://schemas.openxmlformats.org/officeDocument/2006/relationships/hyperlink" Target="https://twitter.com/hyldrm1211" TargetMode="External"/><Relationship Id="rId3417" Type="http://schemas.openxmlformats.org/officeDocument/2006/relationships/hyperlink" Target="https://twitter.com/akutayselami" TargetMode="External"/><Relationship Id="rId3624" Type="http://schemas.openxmlformats.org/officeDocument/2006/relationships/hyperlink" Target="https://twitter.com/&#305;lgen_kalender" TargetMode="External"/><Relationship Id="rId338" Type="http://schemas.openxmlformats.org/officeDocument/2006/relationships/hyperlink" Target="https://t.co/CJ0LJtiubs" TargetMode="External"/><Relationship Id="rId545" Type="http://schemas.openxmlformats.org/officeDocument/2006/relationships/hyperlink" Target="http://pbs.twimg.com/profile_images/1174752422729781250/wQHWP_fW_normal.jpg" TargetMode="External"/><Relationship Id="rId752" Type="http://schemas.openxmlformats.org/officeDocument/2006/relationships/hyperlink" Target="http://pbs.twimg.com/profile_images/1169886396363853824/b7NOCYXF_normal.jpg" TargetMode="External"/><Relationship Id="rId1175" Type="http://schemas.openxmlformats.org/officeDocument/2006/relationships/hyperlink" Target="http://pbs.twimg.com/profile_images/1035459455503269888/66CFHXtV_normal.jpg" TargetMode="External"/><Relationship Id="rId1382" Type="http://schemas.openxmlformats.org/officeDocument/2006/relationships/hyperlink" Target="http://pbs.twimg.com/profile_images/1148000706135306242/PylltQIv_normal.jpg" TargetMode="External"/><Relationship Id="rId2019" Type="http://schemas.openxmlformats.org/officeDocument/2006/relationships/hyperlink" Target="http://pbs.twimg.com/profile_images/646941125362716672/vnWJL_Ja_normal.jpg" TargetMode="External"/><Relationship Id="rId2226" Type="http://schemas.openxmlformats.org/officeDocument/2006/relationships/hyperlink" Target="https://twitter.com/mstselanik" TargetMode="External"/><Relationship Id="rId2433" Type="http://schemas.openxmlformats.org/officeDocument/2006/relationships/hyperlink" Target="https://twitter.com/celaltoparlakli" TargetMode="External"/><Relationship Id="rId2640" Type="http://schemas.openxmlformats.org/officeDocument/2006/relationships/hyperlink" Target="https://twitter.com/celenk_sibel" TargetMode="External"/><Relationship Id="rId405" Type="http://schemas.openxmlformats.org/officeDocument/2006/relationships/hyperlink" Target="http://pbs.twimg.com/profile_images/1152543415290216449/amDpqYCp_normal.jpg" TargetMode="External"/><Relationship Id="rId612" Type="http://schemas.openxmlformats.org/officeDocument/2006/relationships/hyperlink" Target="http://pbs.twimg.com/profile_images/1127068878000013312/TcoDLLWn_normal.jpg" TargetMode="External"/><Relationship Id="rId1035" Type="http://schemas.openxmlformats.org/officeDocument/2006/relationships/hyperlink" Target="http://pbs.twimg.com/profile_images/416599978912391168/Kjlnvf9n_normal.jpeg" TargetMode="External"/><Relationship Id="rId1242" Type="http://schemas.openxmlformats.org/officeDocument/2006/relationships/hyperlink" Target="http://pbs.twimg.com/profile_images/831170955682598912/Jw3PvgXn_normal.jpg" TargetMode="External"/><Relationship Id="rId2500" Type="http://schemas.openxmlformats.org/officeDocument/2006/relationships/hyperlink" Target="https://twitter.com/odmanasli" TargetMode="External"/><Relationship Id="rId1102" Type="http://schemas.openxmlformats.org/officeDocument/2006/relationships/hyperlink" Target="http://pbs.twimg.com/profile_images/986897894103011328/9JuDOIeL_normal.jpg" TargetMode="External"/><Relationship Id="rId3067" Type="http://schemas.openxmlformats.org/officeDocument/2006/relationships/hyperlink" Target="https://twitter.com/fatihtezcan" TargetMode="External"/><Relationship Id="rId3274" Type="http://schemas.openxmlformats.org/officeDocument/2006/relationships/hyperlink" Target="https://twitter.com/bordomamavits" TargetMode="External"/><Relationship Id="rId195" Type="http://schemas.openxmlformats.org/officeDocument/2006/relationships/hyperlink" Target="https://t.co/sMPfkLLkkP" TargetMode="External"/><Relationship Id="rId1919" Type="http://schemas.openxmlformats.org/officeDocument/2006/relationships/hyperlink" Target="http://pbs.twimg.com/profile_images/813192612521897984/J5YWCbZh_normal.jpg" TargetMode="External"/><Relationship Id="rId3481" Type="http://schemas.openxmlformats.org/officeDocument/2006/relationships/hyperlink" Target="https://twitter.com/negatifsephiye" TargetMode="External"/><Relationship Id="rId2083" Type="http://schemas.openxmlformats.org/officeDocument/2006/relationships/hyperlink" Target="https://twitter.com/avalia_yeni_hsp" TargetMode="External"/><Relationship Id="rId2290" Type="http://schemas.openxmlformats.org/officeDocument/2006/relationships/hyperlink" Target="https://twitter.com/gulljonathan1" TargetMode="External"/><Relationship Id="rId3134" Type="http://schemas.openxmlformats.org/officeDocument/2006/relationships/hyperlink" Target="https://twitter.com/bilemedim1023" TargetMode="External"/><Relationship Id="rId3341" Type="http://schemas.openxmlformats.org/officeDocument/2006/relationships/hyperlink" Target="https://twitter.com/didemaydemir1" TargetMode="External"/><Relationship Id="rId262" Type="http://schemas.openxmlformats.org/officeDocument/2006/relationships/hyperlink" Target="https://t.co/0QIPabsmZF" TargetMode="External"/><Relationship Id="rId2150" Type="http://schemas.openxmlformats.org/officeDocument/2006/relationships/hyperlink" Target="https://twitter.com/adam_rt_atar" TargetMode="External"/><Relationship Id="rId3201" Type="http://schemas.openxmlformats.org/officeDocument/2006/relationships/hyperlink" Target="https://twitter.com/tbozkurthoca" TargetMode="External"/><Relationship Id="rId122" Type="http://schemas.openxmlformats.org/officeDocument/2006/relationships/hyperlink" Target="http://t.co/FsWIbIJqEY" TargetMode="External"/><Relationship Id="rId2010" Type="http://schemas.openxmlformats.org/officeDocument/2006/relationships/hyperlink" Target="http://pbs.twimg.com/profile_images/1151219912582430720/wOCchMF7_normal.png" TargetMode="External"/><Relationship Id="rId1569" Type="http://schemas.openxmlformats.org/officeDocument/2006/relationships/hyperlink" Target="http://pbs.twimg.com/profile_images/1146372897965072388/LiCcwAkF_normal.jpg" TargetMode="External"/><Relationship Id="rId2967" Type="http://schemas.openxmlformats.org/officeDocument/2006/relationships/hyperlink" Target="https://twitter.com/nrykmn19" TargetMode="External"/><Relationship Id="rId939" Type="http://schemas.openxmlformats.org/officeDocument/2006/relationships/hyperlink" Target="http://pbs.twimg.com/profile_images/1053530040590393345/sdklBnH2_normal.jpg" TargetMode="External"/><Relationship Id="rId1776" Type="http://schemas.openxmlformats.org/officeDocument/2006/relationships/hyperlink" Target="http://pbs.twimg.com/profile_images/764801273145229312/gwKGQ1U-_normal.jpg" TargetMode="External"/><Relationship Id="rId1983" Type="http://schemas.openxmlformats.org/officeDocument/2006/relationships/hyperlink" Target="http://pbs.twimg.com/profile_images/1116070671891738625/Mh_u6Yb6_normal.jpg" TargetMode="External"/><Relationship Id="rId2827" Type="http://schemas.openxmlformats.org/officeDocument/2006/relationships/hyperlink" Target="https://twitter.com/bernaanalizarti" TargetMode="External"/><Relationship Id="rId68" Type="http://schemas.openxmlformats.org/officeDocument/2006/relationships/hyperlink" Target="https://t.co/hWoAMLCiii" TargetMode="External"/><Relationship Id="rId1429" Type="http://schemas.openxmlformats.org/officeDocument/2006/relationships/hyperlink" Target="http://pbs.twimg.com/profile_images/959170641147592707/PtW4FHSd_normal.jpg" TargetMode="External"/><Relationship Id="rId1636" Type="http://schemas.openxmlformats.org/officeDocument/2006/relationships/hyperlink" Target="http://pbs.twimg.com/profile_images/476384109494034432/5g4JbK4Y_normal.jpeg" TargetMode="External"/><Relationship Id="rId1843" Type="http://schemas.openxmlformats.org/officeDocument/2006/relationships/hyperlink" Target="http://pbs.twimg.com/profile_images/378800000609269655/e577cd33a3f9e04daad4807919a3ee73_normal.jpeg" TargetMode="External"/><Relationship Id="rId1703" Type="http://schemas.openxmlformats.org/officeDocument/2006/relationships/hyperlink" Target="http://pbs.twimg.com/profile_images/1068944992691982337/GTOJ9Bw2_normal.jpg" TargetMode="External"/><Relationship Id="rId1910" Type="http://schemas.openxmlformats.org/officeDocument/2006/relationships/hyperlink" Target="http://pbs.twimg.com/profile_images/1157042138145705984/QaFCRHz6_normal.jpg" TargetMode="External"/><Relationship Id="rId3668" Type="http://schemas.openxmlformats.org/officeDocument/2006/relationships/hyperlink" Target="https://twitter.com/kuzucuk_nezir" TargetMode="External"/><Relationship Id="rId589" Type="http://schemas.openxmlformats.org/officeDocument/2006/relationships/hyperlink" Target="http://pbs.twimg.com/profile_images/1178299650345984000/Xa5XBlX8_normal.jpg" TargetMode="External"/><Relationship Id="rId796" Type="http://schemas.openxmlformats.org/officeDocument/2006/relationships/hyperlink" Target="http://pbs.twimg.com/profile_images/651297766027628544/xywJ2OYp_normal.jpg" TargetMode="External"/><Relationship Id="rId2477" Type="http://schemas.openxmlformats.org/officeDocument/2006/relationships/hyperlink" Target="https://twitter.com/denizimsimavi2" TargetMode="External"/><Relationship Id="rId2684" Type="http://schemas.openxmlformats.org/officeDocument/2006/relationships/hyperlink" Target="https://twitter.com/avfatmabenli" TargetMode="External"/><Relationship Id="rId3528" Type="http://schemas.openxmlformats.org/officeDocument/2006/relationships/hyperlink" Target="https://twitter.com/selcukors2" TargetMode="External"/><Relationship Id="rId449" Type="http://schemas.openxmlformats.org/officeDocument/2006/relationships/hyperlink" Target="http://pbs.twimg.com/profile_images/1135477038620520448/GlmX-DmB_normal.jpg" TargetMode="External"/><Relationship Id="rId656" Type="http://schemas.openxmlformats.org/officeDocument/2006/relationships/hyperlink" Target="http://abs.twimg.com/sticky/default_profile_images/default_profile_normal.png" TargetMode="External"/><Relationship Id="rId863" Type="http://schemas.openxmlformats.org/officeDocument/2006/relationships/hyperlink" Target="http://pbs.twimg.com/profile_images/1137443547102240768/prRQLjKq_normal.jpg" TargetMode="External"/><Relationship Id="rId1079" Type="http://schemas.openxmlformats.org/officeDocument/2006/relationships/hyperlink" Target="http://pbs.twimg.com/profile_images/960520132979281920/ftq1zfd6_normal.jpg" TargetMode="External"/><Relationship Id="rId1286" Type="http://schemas.openxmlformats.org/officeDocument/2006/relationships/hyperlink" Target="http://pbs.twimg.com/profile_images/1176529651545624576/blBLLFsT_normal.jpg" TargetMode="External"/><Relationship Id="rId1493" Type="http://schemas.openxmlformats.org/officeDocument/2006/relationships/hyperlink" Target="http://pbs.twimg.com/profile_images/1157298410631946241/tsNMHTz5_normal.jpg" TargetMode="External"/><Relationship Id="rId2337" Type="http://schemas.openxmlformats.org/officeDocument/2006/relationships/hyperlink" Target="https://twitter.com/kemal_rt3" TargetMode="External"/><Relationship Id="rId2544" Type="http://schemas.openxmlformats.org/officeDocument/2006/relationships/hyperlink" Target="https://twitter.com/sanemnazidil" TargetMode="External"/><Relationship Id="rId2891" Type="http://schemas.openxmlformats.org/officeDocument/2006/relationships/hyperlink" Target="https://twitter.com/yenisafakyazari" TargetMode="External"/><Relationship Id="rId309" Type="http://schemas.openxmlformats.org/officeDocument/2006/relationships/hyperlink" Target="https://t.co/a2LFBXMXRv" TargetMode="External"/><Relationship Id="rId516" Type="http://schemas.openxmlformats.org/officeDocument/2006/relationships/hyperlink" Target="http://pbs.twimg.com/profile_images/795883415035904000/a_xUBxzD_normal.jpg" TargetMode="External"/><Relationship Id="rId1146" Type="http://schemas.openxmlformats.org/officeDocument/2006/relationships/hyperlink" Target="http://pbs.twimg.com/profile_images/591498326526152704/uj_Lj0ck_normal.jpg" TargetMode="External"/><Relationship Id="rId2751" Type="http://schemas.openxmlformats.org/officeDocument/2006/relationships/hyperlink" Target="https://twitter.com/yikik10545621" TargetMode="External"/><Relationship Id="rId723" Type="http://schemas.openxmlformats.org/officeDocument/2006/relationships/hyperlink" Target="http://pbs.twimg.com/profile_images/1163883073328549888/z30Y3I5w_normal.jpg" TargetMode="External"/><Relationship Id="rId930" Type="http://schemas.openxmlformats.org/officeDocument/2006/relationships/hyperlink" Target="http://abs.twimg.com/sticky/default_profile_images/default_profile_normal.png" TargetMode="External"/><Relationship Id="rId1006" Type="http://schemas.openxmlformats.org/officeDocument/2006/relationships/hyperlink" Target="http://pbs.twimg.com/profile_images/1113152506736074752/OAjvTgOR_normal.png" TargetMode="External"/><Relationship Id="rId1353" Type="http://schemas.openxmlformats.org/officeDocument/2006/relationships/hyperlink" Target="http://pbs.twimg.com/profile_images/558368504010002432/JcaXrQRF_normal.jpeg" TargetMode="External"/><Relationship Id="rId1560" Type="http://schemas.openxmlformats.org/officeDocument/2006/relationships/hyperlink" Target="http://pbs.twimg.com/profile_images/1021477213714169859/Wnyd4zLV_normal.jpg" TargetMode="External"/><Relationship Id="rId2404" Type="http://schemas.openxmlformats.org/officeDocument/2006/relationships/hyperlink" Target="https://twitter.com/lutfiyeoztrk" TargetMode="External"/><Relationship Id="rId2611" Type="http://schemas.openxmlformats.org/officeDocument/2006/relationships/hyperlink" Target="https://twitter.com/bizirgan" TargetMode="External"/><Relationship Id="rId1213" Type="http://schemas.openxmlformats.org/officeDocument/2006/relationships/hyperlink" Target="http://pbs.twimg.com/profile_images/344513261568171812/b3071e94b1dc7073f547f7df3a5a81ae_normal.jpeg" TargetMode="External"/><Relationship Id="rId1420" Type="http://schemas.openxmlformats.org/officeDocument/2006/relationships/hyperlink" Target="http://pbs.twimg.com/profile_images/1155013348041342976/Tfcn9hFv_normal.jpg" TargetMode="External"/><Relationship Id="rId3178" Type="http://schemas.openxmlformats.org/officeDocument/2006/relationships/hyperlink" Target="https://twitter.com/ay55078827" TargetMode="External"/><Relationship Id="rId3385" Type="http://schemas.openxmlformats.org/officeDocument/2006/relationships/hyperlink" Target="https://twitter.com/lp27177663" TargetMode="External"/><Relationship Id="rId3592" Type="http://schemas.openxmlformats.org/officeDocument/2006/relationships/hyperlink" Target="https://twitter.com/sancaklenver" TargetMode="External"/><Relationship Id="rId2194" Type="http://schemas.openxmlformats.org/officeDocument/2006/relationships/hyperlink" Target="https://twitter.com/bulamiyorumya" TargetMode="External"/><Relationship Id="rId3038" Type="http://schemas.openxmlformats.org/officeDocument/2006/relationships/hyperlink" Target="https://twitter.com/13522014mami" TargetMode="External"/><Relationship Id="rId3245" Type="http://schemas.openxmlformats.org/officeDocument/2006/relationships/hyperlink" Target="https://twitter.com/marloooonn" TargetMode="External"/><Relationship Id="rId3452" Type="http://schemas.openxmlformats.org/officeDocument/2006/relationships/hyperlink" Target="https://twitter.com/gokcenayperi" TargetMode="External"/><Relationship Id="rId166" Type="http://schemas.openxmlformats.org/officeDocument/2006/relationships/hyperlink" Target="http://t.co/cqd22yKS3R" TargetMode="External"/><Relationship Id="rId373" Type="http://schemas.openxmlformats.org/officeDocument/2006/relationships/hyperlink" Target="http://pbs.twimg.com/profile_images/1162487635715268608/P0RJyugn_normal.jpg" TargetMode="External"/><Relationship Id="rId580" Type="http://schemas.openxmlformats.org/officeDocument/2006/relationships/hyperlink" Target="http://pbs.twimg.com/profile_images/969559129504337922/rOBgjzsi_normal.jpg" TargetMode="External"/><Relationship Id="rId2054" Type="http://schemas.openxmlformats.org/officeDocument/2006/relationships/hyperlink" Target="https://twitter.com/nihatsirdar" TargetMode="External"/><Relationship Id="rId2261" Type="http://schemas.openxmlformats.org/officeDocument/2006/relationships/hyperlink" Target="https://twitter.com/sciencehex" TargetMode="External"/><Relationship Id="rId3105" Type="http://schemas.openxmlformats.org/officeDocument/2006/relationships/hyperlink" Target="https://twitter.com/cakma_perfect" TargetMode="External"/><Relationship Id="rId3312" Type="http://schemas.openxmlformats.org/officeDocument/2006/relationships/hyperlink" Target="https://twitter.com/bakannce1" TargetMode="External"/><Relationship Id="rId233" Type="http://schemas.openxmlformats.org/officeDocument/2006/relationships/hyperlink" Target="https://t.co/BkWr746R1K" TargetMode="External"/><Relationship Id="rId440" Type="http://schemas.openxmlformats.org/officeDocument/2006/relationships/hyperlink" Target="http://pbs.twimg.com/profile_images/1139928658511089664/s02wKibJ_normal.jpg" TargetMode="External"/><Relationship Id="rId1070" Type="http://schemas.openxmlformats.org/officeDocument/2006/relationships/hyperlink" Target="http://pbs.twimg.com/profile_images/1178286429211938816/KY29Hz_K_normal.jpg" TargetMode="External"/><Relationship Id="rId2121" Type="http://schemas.openxmlformats.org/officeDocument/2006/relationships/hyperlink" Target="https://twitter.com/adilerthesab" TargetMode="External"/><Relationship Id="rId300" Type="http://schemas.openxmlformats.org/officeDocument/2006/relationships/hyperlink" Target="https://t.co/z0YQdLONkQ" TargetMode="External"/><Relationship Id="rId1887" Type="http://schemas.openxmlformats.org/officeDocument/2006/relationships/hyperlink" Target="http://pbs.twimg.com/profile_images/1124390668997144576/xsVPehKM_normal.jpg" TargetMode="External"/><Relationship Id="rId2938" Type="http://schemas.openxmlformats.org/officeDocument/2006/relationships/hyperlink" Target="https://twitter.com/grkanak80207540" TargetMode="External"/><Relationship Id="rId1747" Type="http://schemas.openxmlformats.org/officeDocument/2006/relationships/hyperlink" Target="http://pbs.twimg.com/profile_images/1142700859953991680/PGaUeFco_normal.jpg" TargetMode="External"/><Relationship Id="rId1954" Type="http://schemas.openxmlformats.org/officeDocument/2006/relationships/hyperlink" Target="http://pbs.twimg.com/profile_images/855844908858585089/Z8m9YIFn_normal.jpg" TargetMode="External"/><Relationship Id="rId39" Type="http://schemas.openxmlformats.org/officeDocument/2006/relationships/hyperlink" Target="https://t.co/duHZyqNYJd" TargetMode="External"/><Relationship Id="rId1607" Type="http://schemas.openxmlformats.org/officeDocument/2006/relationships/hyperlink" Target="http://pbs.twimg.com/profile_images/1140593208935768067/q6bz6_Hv_normal.jpg" TargetMode="External"/><Relationship Id="rId1814" Type="http://schemas.openxmlformats.org/officeDocument/2006/relationships/hyperlink" Target="http://abs.twimg.com/sticky/default_profile_images/default_profile_normal.png" TargetMode="External"/><Relationship Id="rId2588" Type="http://schemas.openxmlformats.org/officeDocument/2006/relationships/hyperlink" Target="https://twitter.com/slymnoz" TargetMode="External"/><Relationship Id="rId1397" Type="http://schemas.openxmlformats.org/officeDocument/2006/relationships/hyperlink" Target="http://pbs.twimg.com/profile_images/1176890121297248256/1xnuVBWG_normal.jpg" TargetMode="External"/><Relationship Id="rId2795" Type="http://schemas.openxmlformats.org/officeDocument/2006/relationships/hyperlink" Target="https://twitter.com/onlibero6" TargetMode="External"/><Relationship Id="rId3639" Type="http://schemas.openxmlformats.org/officeDocument/2006/relationships/hyperlink" Target="https://twitter.com/safranes" TargetMode="External"/><Relationship Id="rId767" Type="http://schemas.openxmlformats.org/officeDocument/2006/relationships/hyperlink" Target="http://pbs.twimg.com/profile_images/1143627185133117440/LqSLmyLk_normal.jpg" TargetMode="External"/><Relationship Id="rId974" Type="http://schemas.openxmlformats.org/officeDocument/2006/relationships/hyperlink" Target="http://pbs.twimg.com/profile_images/755396763733856256/F25SHDJd_normal.jpg" TargetMode="External"/><Relationship Id="rId2448" Type="http://schemas.openxmlformats.org/officeDocument/2006/relationships/hyperlink" Target="https://twitter.com/evolkanc" TargetMode="External"/><Relationship Id="rId2655" Type="http://schemas.openxmlformats.org/officeDocument/2006/relationships/hyperlink" Target="https://twitter.com/istanbulbld" TargetMode="External"/><Relationship Id="rId2862" Type="http://schemas.openxmlformats.org/officeDocument/2006/relationships/hyperlink" Target="https://twitter.com/farzetkihaley" TargetMode="External"/><Relationship Id="rId3706" Type="http://schemas.openxmlformats.org/officeDocument/2006/relationships/hyperlink" Target="https://twitter.com/ozlemkilic70" TargetMode="External"/><Relationship Id="rId627" Type="http://schemas.openxmlformats.org/officeDocument/2006/relationships/hyperlink" Target="http://pbs.twimg.com/profile_images/1178180242290151425/sHicwPyf_normal.jpg" TargetMode="External"/><Relationship Id="rId834" Type="http://schemas.openxmlformats.org/officeDocument/2006/relationships/hyperlink" Target="http://pbs.twimg.com/profile_images/1053737233147150336/cur7x7Yj_normal.jpg" TargetMode="External"/><Relationship Id="rId1257" Type="http://schemas.openxmlformats.org/officeDocument/2006/relationships/hyperlink" Target="http://pbs.twimg.com/profile_images/1031135702652792832/l8h6RbzR_normal.jpg" TargetMode="External"/><Relationship Id="rId1464" Type="http://schemas.openxmlformats.org/officeDocument/2006/relationships/hyperlink" Target="http://pbs.twimg.com/profile_images/965657370/56906213_normal.jpg" TargetMode="External"/><Relationship Id="rId1671" Type="http://schemas.openxmlformats.org/officeDocument/2006/relationships/hyperlink" Target="http://pbs.twimg.com/profile_images/1177110408345411585/s7WGEeUX_normal.jpg" TargetMode="External"/><Relationship Id="rId2308" Type="http://schemas.openxmlformats.org/officeDocument/2006/relationships/hyperlink" Target="https://twitter.com/vapurfilozofu" TargetMode="External"/><Relationship Id="rId2515" Type="http://schemas.openxmlformats.org/officeDocument/2006/relationships/hyperlink" Target="https://twitter.com/tiginaray" TargetMode="External"/><Relationship Id="rId2722" Type="http://schemas.openxmlformats.org/officeDocument/2006/relationships/hyperlink" Target="https://twitter.com/mirzatokpinar" TargetMode="External"/><Relationship Id="rId901" Type="http://schemas.openxmlformats.org/officeDocument/2006/relationships/hyperlink" Target="http://pbs.twimg.com/profile_images/1151568621723930627/WUJ-z08j_normal.jpg" TargetMode="External"/><Relationship Id="rId1117" Type="http://schemas.openxmlformats.org/officeDocument/2006/relationships/hyperlink" Target="http://pbs.twimg.com/profile_images/1101912104800522242/um8BHRv4_normal.jpg" TargetMode="External"/><Relationship Id="rId1324" Type="http://schemas.openxmlformats.org/officeDocument/2006/relationships/hyperlink" Target="http://pbs.twimg.com/profile_images/879455407026188288/KFTVTYfP_normal.jpg" TargetMode="External"/><Relationship Id="rId1531" Type="http://schemas.openxmlformats.org/officeDocument/2006/relationships/hyperlink" Target="http://pbs.twimg.com/profile_images/1150016217320742912/arfQ1f-__normal.jpg" TargetMode="External"/><Relationship Id="rId30" Type="http://schemas.openxmlformats.org/officeDocument/2006/relationships/hyperlink" Target="https://t.co/wqKmRgarKH" TargetMode="External"/><Relationship Id="rId3289" Type="http://schemas.openxmlformats.org/officeDocument/2006/relationships/hyperlink" Target="https://twitter.com/iinizde11187165" TargetMode="External"/><Relationship Id="rId3496" Type="http://schemas.openxmlformats.org/officeDocument/2006/relationships/hyperlink" Target="https://twitter.com/ata_ca" TargetMode="External"/><Relationship Id="rId2098" Type="http://schemas.openxmlformats.org/officeDocument/2006/relationships/hyperlink" Target="https://twitter.com/isostar75" TargetMode="External"/><Relationship Id="rId3149" Type="http://schemas.openxmlformats.org/officeDocument/2006/relationships/hyperlink" Target="https://twitter.com/leventuzumcu" TargetMode="External"/><Relationship Id="rId3356" Type="http://schemas.openxmlformats.org/officeDocument/2006/relationships/hyperlink" Target="https://twitter.com/berna_sayan" TargetMode="External"/><Relationship Id="rId3563" Type="http://schemas.openxmlformats.org/officeDocument/2006/relationships/hyperlink" Target="https://twitter.com/kedimuezza" TargetMode="External"/><Relationship Id="rId277" Type="http://schemas.openxmlformats.org/officeDocument/2006/relationships/hyperlink" Target="https://t.co/mEbzRD6S7Z" TargetMode="External"/><Relationship Id="rId484" Type="http://schemas.openxmlformats.org/officeDocument/2006/relationships/hyperlink" Target="http://pbs.twimg.com/profile_images/1177308308518133761/3874-tQK_normal.jpg" TargetMode="External"/><Relationship Id="rId2165" Type="http://schemas.openxmlformats.org/officeDocument/2006/relationships/hyperlink" Target="https://twitter.com/i_k_b_a_l" TargetMode="External"/><Relationship Id="rId3009" Type="http://schemas.openxmlformats.org/officeDocument/2006/relationships/hyperlink" Target="https://twitter.com/rohen_gunerkus" TargetMode="External"/><Relationship Id="rId3216" Type="http://schemas.openxmlformats.org/officeDocument/2006/relationships/hyperlink" Target="https://twitter.com/busra_rt_" TargetMode="External"/><Relationship Id="rId137" Type="http://schemas.openxmlformats.org/officeDocument/2006/relationships/hyperlink" Target="https://t.co/XhXXf5KNqk" TargetMode="External"/><Relationship Id="rId344" Type="http://schemas.openxmlformats.org/officeDocument/2006/relationships/hyperlink" Target="https://t.co/2y3mwPfgyW" TargetMode="External"/><Relationship Id="rId691" Type="http://schemas.openxmlformats.org/officeDocument/2006/relationships/hyperlink" Target="http://pbs.twimg.com/profile_images/1178557894138224640/lvZ3TZ0e_normal.jpg" TargetMode="External"/><Relationship Id="rId2025" Type="http://schemas.openxmlformats.org/officeDocument/2006/relationships/hyperlink" Target="http://pbs.twimg.com/profile_images/1149183908296220673/ekZtlpOf_normal.jpg" TargetMode="External"/><Relationship Id="rId2372" Type="http://schemas.openxmlformats.org/officeDocument/2006/relationships/hyperlink" Target="https://twitter.com/mehmet_kukus" TargetMode="External"/><Relationship Id="rId3423" Type="http://schemas.openxmlformats.org/officeDocument/2006/relationships/hyperlink" Target="https://twitter.com/metingu13013588" TargetMode="External"/><Relationship Id="rId3630" Type="http://schemas.openxmlformats.org/officeDocument/2006/relationships/hyperlink" Target="https://twitter.com/zuhalrte" TargetMode="External"/><Relationship Id="rId551" Type="http://schemas.openxmlformats.org/officeDocument/2006/relationships/hyperlink" Target="http://pbs.twimg.com/profile_images/1146417181493813248/fVCwK9Hr_normal.jpg" TargetMode="External"/><Relationship Id="rId1181" Type="http://schemas.openxmlformats.org/officeDocument/2006/relationships/hyperlink" Target="http://pbs.twimg.com/profile_images/1175014823949737985/HH6CJ56p_normal.jpg" TargetMode="External"/><Relationship Id="rId2232" Type="http://schemas.openxmlformats.org/officeDocument/2006/relationships/hyperlink" Target="https://twitter.com/yasemn4203" TargetMode="External"/><Relationship Id="rId204" Type="http://schemas.openxmlformats.org/officeDocument/2006/relationships/hyperlink" Target="https://t.co/jDFpbTtH9w" TargetMode="External"/><Relationship Id="rId411" Type="http://schemas.openxmlformats.org/officeDocument/2006/relationships/hyperlink" Target="http://pbs.twimg.com/profile_images/1142812264711540736/KiO6qiKA_normal.jpg" TargetMode="External"/><Relationship Id="rId1041" Type="http://schemas.openxmlformats.org/officeDocument/2006/relationships/hyperlink" Target="http://pbs.twimg.com/profile_images/1043869474837925888/U6OTyPXn_normal.jpg" TargetMode="External"/><Relationship Id="rId1998" Type="http://schemas.openxmlformats.org/officeDocument/2006/relationships/hyperlink" Target="http://pbs.twimg.com/profile_images/2375743246/ig13iq1mch3sikkl6qrl_normal.jpeg" TargetMode="External"/><Relationship Id="rId1858" Type="http://schemas.openxmlformats.org/officeDocument/2006/relationships/hyperlink" Target="http://pbs.twimg.com/profile_images/1124792601566224385/-l7HFMkB_normal.jpg" TargetMode="External"/><Relationship Id="rId2909" Type="http://schemas.openxmlformats.org/officeDocument/2006/relationships/hyperlink" Target="https://twitter.com/tlinkl14" TargetMode="External"/><Relationship Id="rId3073" Type="http://schemas.openxmlformats.org/officeDocument/2006/relationships/hyperlink" Target="https://twitter.com/kbracolakk" TargetMode="External"/><Relationship Id="rId3280" Type="http://schemas.openxmlformats.org/officeDocument/2006/relationships/hyperlink" Target="https://twitter.com/sahin695" TargetMode="External"/><Relationship Id="rId1718" Type="http://schemas.openxmlformats.org/officeDocument/2006/relationships/hyperlink" Target="http://pbs.twimg.com/profile_images/1093547562773200898/XuewMa0x_normal.jpg" TargetMode="External"/><Relationship Id="rId1925" Type="http://schemas.openxmlformats.org/officeDocument/2006/relationships/hyperlink" Target="http://pbs.twimg.com/profile_images/567049097358868482/r1Ycl9gI_normal.jpeg" TargetMode="External"/><Relationship Id="rId3140" Type="http://schemas.openxmlformats.org/officeDocument/2006/relationships/hyperlink" Target="https://twitter.com/washingtonzort" TargetMode="External"/><Relationship Id="rId2699" Type="http://schemas.openxmlformats.org/officeDocument/2006/relationships/hyperlink" Target="https://twitter.com/ditrianumtr" TargetMode="External"/><Relationship Id="rId3000" Type="http://schemas.openxmlformats.org/officeDocument/2006/relationships/hyperlink" Target="https://twitter.com/mutumaniaa" TargetMode="External"/><Relationship Id="rId878" Type="http://schemas.openxmlformats.org/officeDocument/2006/relationships/hyperlink" Target="http://pbs.twimg.com/profile_images/1368856767/100_normal.JPG" TargetMode="External"/><Relationship Id="rId2559" Type="http://schemas.openxmlformats.org/officeDocument/2006/relationships/hyperlink" Target="https://twitter.com/elifarslangur" TargetMode="External"/><Relationship Id="rId2766" Type="http://schemas.openxmlformats.org/officeDocument/2006/relationships/hyperlink" Target="https://twitter.com/eminecitir" TargetMode="External"/><Relationship Id="rId2973" Type="http://schemas.openxmlformats.org/officeDocument/2006/relationships/hyperlink" Target="https://twitter.com/vatandelisi561" TargetMode="External"/><Relationship Id="rId738" Type="http://schemas.openxmlformats.org/officeDocument/2006/relationships/hyperlink" Target="http://pbs.twimg.com/profile_images/537172295106977792/inigFecY_normal.jpeg" TargetMode="External"/><Relationship Id="rId945" Type="http://schemas.openxmlformats.org/officeDocument/2006/relationships/hyperlink" Target="http://pbs.twimg.com/profile_images/1137080192860590080/yy8QoJ6p_normal.jpg" TargetMode="External"/><Relationship Id="rId1368" Type="http://schemas.openxmlformats.org/officeDocument/2006/relationships/hyperlink" Target="http://pbs.twimg.com/profile_images/537298583427354624/07Zi2Pb-_normal.jpeg" TargetMode="External"/><Relationship Id="rId1575" Type="http://schemas.openxmlformats.org/officeDocument/2006/relationships/hyperlink" Target="http://pbs.twimg.com/profile_images/1153062567360831490/_q_DsSVw_normal.jpg" TargetMode="External"/><Relationship Id="rId1782" Type="http://schemas.openxmlformats.org/officeDocument/2006/relationships/hyperlink" Target="http://pbs.twimg.com/profile_images/1144183388183642112/B1hheYwO_normal.jpg" TargetMode="External"/><Relationship Id="rId2419" Type="http://schemas.openxmlformats.org/officeDocument/2006/relationships/hyperlink" Target="https://twitter.com/kadrikose" TargetMode="External"/><Relationship Id="rId2626" Type="http://schemas.openxmlformats.org/officeDocument/2006/relationships/hyperlink" Target="https://twitter.com/uzunabdurrahman" TargetMode="External"/><Relationship Id="rId2833" Type="http://schemas.openxmlformats.org/officeDocument/2006/relationships/hyperlink" Target="https://twitter.com/ozguncoban" TargetMode="External"/><Relationship Id="rId74" Type="http://schemas.openxmlformats.org/officeDocument/2006/relationships/hyperlink" Target="https://t.co/TnxpauTMeH" TargetMode="External"/><Relationship Id="rId805" Type="http://schemas.openxmlformats.org/officeDocument/2006/relationships/hyperlink" Target="http://pbs.twimg.com/profile_images/1170355379580149760/Y_rDpOjP_normal.jpg" TargetMode="External"/><Relationship Id="rId1228" Type="http://schemas.openxmlformats.org/officeDocument/2006/relationships/hyperlink" Target="http://pbs.twimg.com/profile_images/1121397712606433281/hFV1Hk63_normal.jpg" TargetMode="External"/><Relationship Id="rId1435" Type="http://schemas.openxmlformats.org/officeDocument/2006/relationships/hyperlink" Target="http://pbs.twimg.com/profile_images/951544407626526720/CxNsS8QX_normal.jpg" TargetMode="External"/><Relationship Id="rId1642" Type="http://schemas.openxmlformats.org/officeDocument/2006/relationships/hyperlink" Target="http://pbs.twimg.com/profile_images/1143983220888915968/sOfgbhPE_normal.jpg" TargetMode="External"/><Relationship Id="rId2900" Type="http://schemas.openxmlformats.org/officeDocument/2006/relationships/hyperlink" Target="https://twitter.com/umut_tutal" TargetMode="External"/><Relationship Id="rId1502" Type="http://schemas.openxmlformats.org/officeDocument/2006/relationships/hyperlink" Target="http://pbs.twimg.com/profile_images/1070637540196147202/3YFX8L5t_normal.jpg" TargetMode="External"/><Relationship Id="rId388" Type="http://schemas.openxmlformats.org/officeDocument/2006/relationships/hyperlink" Target="http://pbs.twimg.com/profile_images/1152109117701595138/-E-Tp3WT_normal.jpg" TargetMode="External"/><Relationship Id="rId2069" Type="http://schemas.openxmlformats.org/officeDocument/2006/relationships/hyperlink" Target="https://twitter.com/keremceea" TargetMode="External"/><Relationship Id="rId3467" Type="http://schemas.openxmlformats.org/officeDocument/2006/relationships/hyperlink" Target="https://twitter.com/vatan5151" TargetMode="External"/><Relationship Id="rId3674" Type="http://schemas.openxmlformats.org/officeDocument/2006/relationships/hyperlink" Target="https://twitter.com/berhansimsek" TargetMode="External"/><Relationship Id="rId595" Type="http://schemas.openxmlformats.org/officeDocument/2006/relationships/hyperlink" Target="http://pbs.twimg.com/profile_images/1066604498335031296/qtJ-oHbi_normal.jpg" TargetMode="External"/><Relationship Id="rId2276" Type="http://schemas.openxmlformats.org/officeDocument/2006/relationships/hyperlink" Target="https://twitter.com/mete_gullu" TargetMode="External"/><Relationship Id="rId2483" Type="http://schemas.openxmlformats.org/officeDocument/2006/relationships/hyperlink" Target="https://twitter.com/osmanozturk28" TargetMode="External"/><Relationship Id="rId2690" Type="http://schemas.openxmlformats.org/officeDocument/2006/relationships/hyperlink" Target="https://twitter.com/slmnakyl" TargetMode="External"/><Relationship Id="rId3327" Type="http://schemas.openxmlformats.org/officeDocument/2006/relationships/hyperlink" Target="https://twitter.com/ephesusefe35" TargetMode="External"/><Relationship Id="rId3534" Type="http://schemas.openxmlformats.org/officeDocument/2006/relationships/hyperlink" Target="https://twitter.com/eqjbd7v4vj5xpgq" TargetMode="External"/><Relationship Id="rId248" Type="http://schemas.openxmlformats.org/officeDocument/2006/relationships/hyperlink" Target="https://t.co/6RiTHCj387" TargetMode="External"/><Relationship Id="rId455" Type="http://schemas.openxmlformats.org/officeDocument/2006/relationships/hyperlink" Target="http://pbs.twimg.com/profile_images/1142239329865084928/0Y5pzI3p_normal.jpg" TargetMode="External"/><Relationship Id="rId662" Type="http://schemas.openxmlformats.org/officeDocument/2006/relationships/hyperlink" Target="http://pbs.twimg.com/profile_images/1143091199689015296/RW9-caSc_normal.jpg" TargetMode="External"/><Relationship Id="rId1085" Type="http://schemas.openxmlformats.org/officeDocument/2006/relationships/hyperlink" Target="http://pbs.twimg.com/profile_images/1162732596780052487/Q7G__NJd_normal.jpg" TargetMode="External"/><Relationship Id="rId1292" Type="http://schemas.openxmlformats.org/officeDocument/2006/relationships/hyperlink" Target="http://pbs.twimg.com/profile_images/1126215067677143040/ZvOdh32t_normal.jpg" TargetMode="External"/><Relationship Id="rId2136" Type="http://schemas.openxmlformats.org/officeDocument/2006/relationships/hyperlink" Target="https://twitter.com/mavismavi07" TargetMode="External"/><Relationship Id="rId2343" Type="http://schemas.openxmlformats.org/officeDocument/2006/relationships/hyperlink" Target="https://twitter.com/cingirklisaat" TargetMode="External"/><Relationship Id="rId2550" Type="http://schemas.openxmlformats.org/officeDocument/2006/relationships/hyperlink" Target="https://twitter.com/huseyinocak" TargetMode="External"/><Relationship Id="rId3601" Type="http://schemas.openxmlformats.org/officeDocument/2006/relationships/hyperlink" Target="https://twitter.com/bahrifb" TargetMode="External"/><Relationship Id="rId108" Type="http://schemas.openxmlformats.org/officeDocument/2006/relationships/hyperlink" Target="https://t.co/x5FXLWm24o" TargetMode="External"/><Relationship Id="rId315" Type="http://schemas.openxmlformats.org/officeDocument/2006/relationships/hyperlink" Target="https://t.co/MNRVwaK2VS" TargetMode="External"/><Relationship Id="rId522" Type="http://schemas.openxmlformats.org/officeDocument/2006/relationships/hyperlink" Target="http://pbs.twimg.com/profile_images/1139548461525868546/t74RgsEp_normal.jpg" TargetMode="External"/><Relationship Id="rId1152" Type="http://schemas.openxmlformats.org/officeDocument/2006/relationships/hyperlink" Target="http://pbs.twimg.com/profile_images/1177546561947099137/aMLIy0yO_normal.jpg" TargetMode="External"/><Relationship Id="rId2203" Type="http://schemas.openxmlformats.org/officeDocument/2006/relationships/hyperlink" Target="https://twitter.com/calamity69" TargetMode="External"/><Relationship Id="rId2410" Type="http://schemas.openxmlformats.org/officeDocument/2006/relationships/hyperlink" Target="https://twitter.com/sevintaskiran" TargetMode="External"/><Relationship Id="rId1012" Type="http://schemas.openxmlformats.org/officeDocument/2006/relationships/hyperlink" Target="http://pbs.twimg.com/profile_images/1126711911955832833/GsYh2GKS_normal.jpg" TargetMode="External"/><Relationship Id="rId1969" Type="http://schemas.openxmlformats.org/officeDocument/2006/relationships/hyperlink" Target="http://abs.twimg.com/sticky/default_profile_images/default_profile_normal.png" TargetMode="External"/><Relationship Id="rId3184" Type="http://schemas.openxmlformats.org/officeDocument/2006/relationships/hyperlink" Target="https://twitter.com/destnymka10" TargetMode="External"/><Relationship Id="rId1829" Type="http://schemas.openxmlformats.org/officeDocument/2006/relationships/hyperlink" Target="http://pbs.twimg.com/profile_images/1125566401987715074/KSzeygBQ_normal.jpg" TargetMode="External"/><Relationship Id="rId3391" Type="http://schemas.openxmlformats.org/officeDocument/2006/relationships/hyperlink" Target="https://twitter.com/hikmetceyhan21" TargetMode="External"/><Relationship Id="rId3044" Type="http://schemas.openxmlformats.org/officeDocument/2006/relationships/hyperlink" Target="https://twitter.com/bekiservet" TargetMode="External"/><Relationship Id="rId3251" Type="http://schemas.openxmlformats.org/officeDocument/2006/relationships/hyperlink" Target="https://twitter.com/cematakanoguz" TargetMode="External"/><Relationship Id="rId172" Type="http://schemas.openxmlformats.org/officeDocument/2006/relationships/hyperlink" Target="https://t.co/EFetSW4rvG" TargetMode="External"/><Relationship Id="rId2060" Type="http://schemas.openxmlformats.org/officeDocument/2006/relationships/hyperlink" Target="https://twitter.com/uyuzserseri" TargetMode="External"/><Relationship Id="rId3111" Type="http://schemas.openxmlformats.org/officeDocument/2006/relationships/hyperlink" Target="https://twitter.com/beratya38445488" TargetMode="External"/><Relationship Id="rId989" Type="http://schemas.openxmlformats.org/officeDocument/2006/relationships/hyperlink" Target="http://pbs.twimg.com/profile_images/1025469812141641728/Sou5WTBe_normal.jpg" TargetMode="External"/><Relationship Id="rId2877" Type="http://schemas.openxmlformats.org/officeDocument/2006/relationships/hyperlink" Target="https://twitter.com/ekinoxemlak" TargetMode="External"/><Relationship Id="rId849" Type="http://schemas.openxmlformats.org/officeDocument/2006/relationships/hyperlink" Target="http://pbs.twimg.com/profile_images/1151393347396919296/WPPPj5wc_normal.jpg" TargetMode="External"/><Relationship Id="rId1479" Type="http://schemas.openxmlformats.org/officeDocument/2006/relationships/hyperlink" Target="http://pbs.twimg.com/profile_images/1145760594496229378/5PWaL4US_normal.jpg" TargetMode="External"/><Relationship Id="rId1686" Type="http://schemas.openxmlformats.org/officeDocument/2006/relationships/hyperlink" Target="http://pbs.twimg.com/profile_images/850701996227256320/3bSskCFk_normal.jpg" TargetMode="External"/><Relationship Id="rId1339" Type="http://schemas.openxmlformats.org/officeDocument/2006/relationships/hyperlink" Target="http://pbs.twimg.com/profile_images/841637253550088192/Pye2doOi_normal.jpg" TargetMode="External"/><Relationship Id="rId1893" Type="http://schemas.openxmlformats.org/officeDocument/2006/relationships/hyperlink" Target="http://pbs.twimg.com/profile_images/709784169786777600/vQDgOA6-_normal.jpg" TargetMode="External"/><Relationship Id="rId2737" Type="http://schemas.openxmlformats.org/officeDocument/2006/relationships/hyperlink" Target="https://twitter.com/hquzel_" TargetMode="External"/><Relationship Id="rId2944" Type="http://schemas.openxmlformats.org/officeDocument/2006/relationships/hyperlink" Target="https://twitter.com/yigittcetin" TargetMode="External"/><Relationship Id="rId709" Type="http://schemas.openxmlformats.org/officeDocument/2006/relationships/hyperlink" Target="http://pbs.twimg.com/profile_images/547798473462923265/lfK7ltAh_normal.jpeg" TargetMode="External"/><Relationship Id="rId916" Type="http://schemas.openxmlformats.org/officeDocument/2006/relationships/hyperlink" Target="http://pbs.twimg.com/profile_images/709452805732433922/UY0Xo_6a_normal.jpg" TargetMode="External"/><Relationship Id="rId1546" Type="http://schemas.openxmlformats.org/officeDocument/2006/relationships/hyperlink" Target="http://pbs.twimg.com/profile_images/1165923044424081409/4NVxpFda_normal.jpg" TargetMode="External"/><Relationship Id="rId1753" Type="http://schemas.openxmlformats.org/officeDocument/2006/relationships/hyperlink" Target="http://pbs.twimg.com/profile_images/1159930416020803586/zA8nSB0H_normal.jpg" TargetMode="External"/><Relationship Id="rId1960" Type="http://schemas.openxmlformats.org/officeDocument/2006/relationships/hyperlink" Target="http://pbs.twimg.com/profile_images/902062780286685184/GCgOsxv4_normal.jpg" TargetMode="External"/><Relationship Id="rId2804" Type="http://schemas.openxmlformats.org/officeDocument/2006/relationships/hyperlink" Target="https://twitter.com/ozer_v" TargetMode="External"/><Relationship Id="rId45" Type="http://schemas.openxmlformats.org/officeDocument/2006/relationships/hyperlink" Target="https://t.co/ebjzvb6EiM" TargetMode="External"/><Relationship Id="rId1406" Type="http://schemas.openxmlformats.org/officeDocument/2006/relationships/hyperlink" Target="http://pbs.twimg.com/profile_images/2045884845/kanser-2030-da-iki-misli-artabilir_normal.jpg" TargetMode="External"/><Relationship Id="rId1613" Type="http://schemas.openxmlformats.org/officeDocument/2006/relationships/hyperlink" Target="http://pbs.twimg.com/profile_images/1154703867453542400/zdgE32uX_normal.jpg" TargetMode="External"/><Relationship Id="rId1820" Type="http://schemas.openxmlformats.org/officeDocument/2006/relationships/hyperlink" Target="http://pbs.twimg.com/profile_images/1047865369749282817/xKL29W0K_normal.jpg" TargetMode="External"/><Relationship Id="rId3578" Type="http://schemas.openxmlformats.org/officeDocument/2006/relationships/hyperlink" Target="https://twitter.com/onurkeles44" TargetMode="External"/><Relationship Id="rId499" Type="http://schemas.openxmlformats.org/officeDocument/2006/relationships/hyperlink" Target="http://pbs.twimg.com/profile_images/1148674150401236994/oJHPkZ9o_normal.jpg" TargetMode="External"/><Relationship Id="rId2387" Type="http://schemas.openxmlformats.org/officeDocument/2006/relationships/hyperlink" Target="https://twitter.com/orhune" TargetMode="External"/><Relationship Id="rId2594" Type="http://schemas.openxmlformats.org/officeDocument/2006/relationships/hyperlink" Target="https://twitter.com/nilimsi" TargetMode="External"/><Relationship Id="rId3438" Type="http://schemas.openxmlformats.org/officeDocument/2006/relationships/hyperlink" Target="https://twitter.com/orhan54hendek" TargetMode="External"/><Relationship Id="rId3645" Type="http://schemas.openxmlformats.org/officeDocument/2006/relationships/hyperlink" Target="https://twitter.com/ruhsatsizavhanm" TargetMode="External"/><Relationship Id="rId359" Type="http://schemas.openxmlformats.org/officeDocument/2006/relationships/hyperlink" Target="http://pbs.twimg.com/profile_images/1177261020743688195/L-FMp_rm_normal.jpg" TargetMode="External"/><Relationship Id="rId566" Type="http://schemas.openxmlformats.org/officeDocument/2006/relationships/hyperlink" Target="http://pbs.twimg.com/profile_images/1177613547859337216/fkMUJ-mN_normal.jpg" TargetMode="External"/><Relationship Id="rId773" Type="http://schemas.openxmlformats.org/officeDocument/2006/relationships/hyperlink" Target="http://pbs.twimg.com/profile_images/1020017870644940800/iWNtdSMW_normal.jpg" TargetMode="External"/><Relationship Id="rId1196" Type="http://schemas.openxmlformats.org/officeDocument/2006/relationships/hyperlink" Target="http://pbs.twimg.com/profile_images/1126787553636564993/hxwbDRDb_normal.jpg" TargetMode="External"/><Relationship Id="rId2247" Type="http://schemas.openxmlformats.org/officeDocument/2006/relationships/hyperlink" Target="https://twitter.com/fuatugur" TargetMode="External"/><Relationship Id="rId2454" Type="http://schemas.openxmlformats.org/officeDocument/2006/relationships/hyperlink" Target="https://twitter.com/gulay_oneri" TargetMode="External"/><Relationship Id="rId3505" Type="http://schemas.openxmlformats.org/officeDocument/2006/relationships/hyperlink" Target="https://twitter.com/sairim_1_1" TargetMode="External"/><Relationship Id="rId219" Type="http://schemas.openxmlformats.org/officeDocument/2006/relationships/hyperlink" Target="https://t.co/K0WSkxt3qa" TargetMode="External"/><Relationship Id="rId426" Type="http://schemas.openxmlformats.org/officeDocument/2006/relationships/hyperlink" Target="http://pbs.twimg.com/profile_images/1177934551278116865/Alo913n7_normal.jpg" TargetMode="External"/><Relationship Id="rId633" Type="http://schemas.openxmlformats.org/officeDocument/2006/relationships/hyperlink" Target="http://pbs.twimg.com/profile_images/1092718680864100352/qsaJLGIN_normal.jpg" TargetMode="External"/><Relationship Id="rId980" Type="http://schemas.openxmlformats.org/officeDocument/2006/relationships/hyperlink" Target="http://pbs.twimg.com/profile_images/1148169489785196544/QQ5pnQ8B_normal.jpg" TargetMode="External"/><Relationship Id="rId1056" Type="http://schemas.openxmlformats.org/officeDocument/2006/relationships/hyperlink" Target="http://pbs.twimg.com/profile_images/1118965423234527233/GT2C0ds3_normal.jpg" TargetMode="External"/><Relationship Id="rId1263" Type="http://schemas.openxmlformats.org/officeDocument/2006/relationships/hyperlink" Target="http://pbs.twimg.com/profile_images/529711134119849986/Z1speOYL_normal.jpeg" TargetMode="External"/><Relationship Id="rId2107" Type="http://schemas.openxmlformats.org/officeDocument/2006/relationships/hyperlink" Target="https://twitter.com/zeynebka_" TargetMode="External"/><Relationship Id="rId2314" Type="http://schemas.openxmlformats.org/officeDocument/2006/relationships/hyperlink" Target="https://twitter.com/trapyese" TargetMode="External"/><Relationship Id="rId2661" Type="http://schemas.openxmlformats.org/officeDocument/2006/relationships/hyperlink" Target="https://twitter.com/shiftdeletenet" TargetMode="External"/><Relationship Id="rId3712" Type="http://schemas.openxmlformats.org/officeDocument/2006/relationships/hyperlink" Target="https://twitter.com/yavan02" TargetMode="External"/><Relationship Id="rId840" Type="http://schemas.openxmlformats.org/officeDocument/2006/relationships/hyperlink" Target="http://pbs.twimg.com/profile_images/560821662707249153/gQeJoAm8_normal.jpeg" TargetMode="External"/><Relationship Id="rId1470" Type="http://schemas.openxmlformats.org/officeDocument/2006/relationships/hyperlink" Target="http://pbs.twimg.com/profile_images/1067462553385738245/jxXaQ15M_normal.jpg" TargetMode="External"/><Relationship Id="rId2521" Type="http://schemas.openxmlformats.org/officeDocument/2006/relationships/hyperlink" Target="https://twitter.com/gokcesensoy1" TargetMode="External"/><Relationship Id="rId700" Type="http://schemas.openxmlformats.org/officeDocument/2006/relationships/hyperlink" Target="http://pbs.twimg.com/profile_images/1133427943944970240/0zgpqktm_normal.jpg" TargetMode="External"/><Relationship Id="rId1123" Type="http://schemas.openxmlformats.org/officeDocument/2006/relationships/hyperlink" Target="http://pbs.twimg.com/profile_images/1158828309884669953/rxpMhQ-p_normal.jpg" TargetMode="External"/><Relationship Id="rId1330" Type="http://schemas.openxmlformats.org/officeDocument/2006/relationships/hyperlink" Target="http://pbs.twimg.com/profile_images/739167696110112768/g-xNAiPd_normal.jpg" TargetMode="External"/><Relationship Id="rId3088" Type="http://schemas.openxmlformats.org/officeDocument/2006/relationships/hyperlink" Target="https://twitter.com/ceydaabilgee" TargetMode="External"/><Relationship Id="rId3295" Type="http://schemas.openxmlformats.org/officeDocument/2006/relationships/hyperlink" Target="https://twitter.com/samiakn22027105" TargetMode="External"/><Relationship Id="rId3155" Type="http://schemas.openxmlformats.org/officeDocument/2006/relationships/hyperlink" Target="https://twitter.com/emre&#305;slek" TargetMode="External"/><Relationship Id="rId3362" Type="http://schemas.openxmlformats.org/officeDocument/2006/relationships/hyperlink" Target="https://twitter.com/risaleterapisi" TargetMode="External"/><Relationship Id="rId283" Type="http://schemas.openxmlformats.org/officeDocument/2006/relationships/hyperlink" Target="https://t.co/0D2LOB9hRx" TargetMode="External"/><Relationship Id="rId490" Type="http://schemas.openxmlformats.org/officeDocument/2006/relationships/hyperlink" Target="http://pbs.twimg.com/profile_images/1160922184556142592/Q_YYF8LS_normal.jpg" TargetMode="External"/><Relationship Id="rId2171" Type="http://schemas.openxmlformats.org/officeDocument/2006/relationships/hyperlink" Target="https://twitter.com/mymediabx" TargetMode="External"/><Relationship Id="rId3015" Type="http://schemas.openxmlformats.org/officeDocument/2006/relationships/hyperlink" Target="https://twitter.com/_berkaykor" TargetMode="External"/><Relationship Id="rId3222" Type="http://schemas.openxmlformats.org/officeDocument/2006/relationships/hyperlink" Target="https://twitter.com/abdulla92982608" TargetMode="External"/><Relationship Id="rId143" Type="http://schemas.openxmlformats.org/officeDocument/2006/relationships/hyperlink" Target="https://t.co/Cg5kJ2Q6gH" TargetMode="External"/><Relationship Id="rId350" Type="http://schemas.openxmlformats.org/officeDocument/2006/relationships/hyperlink" Target="https://t.co/2OwVxg3RlN" TargetMode="External"/><Relationship Id="rId2031" Type="http://schemas.openxmlformats.org/officeDocument/2006/relationships/hyperlink" Target="http://pbs.twimg.com/profile_images/1149289605105115136/DUmXnj8a_normal.png" TargetMode="External"/><Relationship Id="rId9" Type="http://schemas.openxmlformats.org/officeDocument/2006/relationships/hyperlink" Target="https://t.co/wBr7AOn6ua&#8230;" TargetMode="External"/><Relationship Id="rId210" Type="http://schemas.openxmlformats.org/officeDocument/2006/relationships/hyperlink" Target="https://t.co/MM5A5MF4jh" TargetMode="External"/><Relationship Id="rId2988" Type="http://schemas.openxmlformats.org/officeDocument/2006/relationships/hyperlink" Target="https://twitter.com/sevkan_guclu" TargetMode="External"/><Relationship Id="rId1797" Type="http://schemas.openxmlformats.org/officeDocument/2006/relationships/hyperlink" Target="http://pbs.twimg.com/profile_images/1169310716110737409/BlGcKNop_normal.jpg" TargetMode="External"/><Relationship Id="rId2848" Type="http://schemas.openxmlformats.org/officeDocument/2006/relationships/hyperlink" Target="https://twitter.com/avishaksaglam" TargetMode="External"/><Relationship Id="rId89" Type="http://schemas.openxmlformats.org/officeDocument/2006/relationships/hyperlink" Target="https://t.co/hBd7andYQV" TargetMode="External"/><Relationship Id="rId1657" Type="http://schemas.openxmlformats.org/officeDocument/2006/relationships/hyperlink" Target="http://pbs.twimg.com/profile_images/930728742477094912/Tsmw0Tln_normal.jpg" TargetMode="External"/><Relationship Id="rId1864" Type="http://schemas.openxmlformats.org/officeDocument/2006/relationships/hyperlink" Target="http://pbs.twimg.com/profile_images/419137887121473538/DcXmKO75_normal.jpeg" TargetMode="External"/><Relationship Id="rId2708" Type="http://schemas.openxmlformats.org/officeDocument/2006/relationships/hyperlink" Target="https://twitter.com/sevalgencoglu" TargetMode="External"/><Relationship Id="rId2915" Type="http://schemas.openxmlformats.org/officeDocument/2006/relationships/hyperlink" Target="https://twitter.com/goknurtezcan" TargetMode="External"/><Relationship Id="rId1517" Type="http://schemas.openxmlformats.org/officeDocument/2006/relationships/hyperlink" Target="http://pbs.twimg.com/profile_images/1096791928002236416/6dPxMDv1_normal.jpg" TargetMode="External"/><Relationship Id="rId1724" Type="http://schemas.openxmlformats.org/officeDocument/2006/relationships/hyperlink" Target="http://pbs.twimg.com/profile_images/937980370246684672/ujT3yvK6_normal.jpg" TargetMode="External"/><Relationship Id="rId16" Type="http://schemas.openxmlformats.org/officeDocument/2006/relationships/hyperlink" Target="https://t.co/u4SeHcLij1" TargetMode="External"/><Relationship Id="rId1931" Type="http://schemas.openxmlformats.org/officeDocument/2006/relationships/hyperlink" Target="http://pbs.twimg.com/profile_images/567468998938615809/hxrtr-xz_normal.jpeg" TargetMode="External"/><Relationship Id="rId3689" Type="http://schemas.openxmlformats.org/officeDocument/2006/relationships/hyperlink" Target="https://twitter.com/hndn_kr" TargetMode="External"/><Relationship Id="rId2498" Type="http://schemas.openxmlformats.org/officeDocument/2006/relationships/hyperlink" Target="https://twitter.com/debuffer1" TargetMode="External"/><Relationship Id="rId3549" Type="http://schemas.openxmlformats.org/officeDocument/2006/relationships/hyperlink" Target="https://twitter.com/zan_ogl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twitter.com/hera733/status/1178473200956641280"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twitter.com/kadirsutcu/status/1178554159504805888" TargetMode="External"/><Relationship Id="rId7" Type="http://schemas.openxmlformats.org/officeDocument/2006/relationships/hyperlink" Target="https://twitter.com/hby34/status/1178423018894307333"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www.change.org/p/deprem-seferberli%C4%9Fi-ilan-edilsin-bub%C3%BCy%C3%BCkbiruyar%C4%B1-afadbaskanlik-tcbestepe-tc-istanbul-ekrem-imamoglu-csbgovtr?recruiter=false&amp;utm_source=share_petition&amp;utm_medium=twitter&amp;utm_campaign=psf_combo_share_initial&amp;utm_term=psf_combo_share_abi&amp;recruited_by_id=a4525500-e1ff-11e9-99fd-ef53f9947f6a&amp;share_bandit_exp=initial-18091263-tr-TR&amp;share_bandit_var=v0" TargetMode="External"/><Relationship Id="rId16" Type="http://schemas.openxmlformats.org/officeDocument/2006/relationships/table" Target="../tables/table16.xml"/><Relationship Id="rId1" Type="http://schemas.openxmlformats.org/officeDocument/2006/relationships/hyperlink" Target="http://change.org/" TargetMode="External"/><Relationship Id="rId6" Type="http://schemas.openxmlformats.org/officeDocument/2006/relationships/hyperlink" Target="https://twitter.com/PSG_inside/status/1178352990350188544" TargetMode="External"/><Relationship Id="rId11" Type="http://schemas.openxmlformats.org/officeDocument/2006/relationships/table" Target="../tables/table11.xml"/><Relationship Id="rId5" Type="http://schemas.openxmlformats.org/officeDocument/2006/relationships/hyperlink" Target="http://bit.ly/2mRt6an" TargetMode="External"/><Relationship Id="rId15" Type="http://schemas.openxmlformats.org/officeDocument/2006/relationships/table" Target="../tables/table15.xml"/><Relationship Id="rId10" Type="http://schemas.openxmlformats.org/officeDocument/2006/relationships/hyperlink" Target="https://p.dw.com/p/3QIVL?maca=tr-Twitter-sharing" TargetMode="External"/><Relationship Id="rId4" Type="http://schemas.openxmlformats.org/officeDocument/2006/relationships/hyperlink" Target="https://maps.google.com/maps?q=38.3918,40.8233&amp;ll=38.3918,40.8233&amp;z=8" TargetMode="External"/><Relationship Id="rId9" Type="http://schemas.openxmlformats.org/officeDocument/2006/relationships/hyperlink" Target="https://twitter.com/bryan27926/status/1178343204728528899" TargetMode="Externa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307"/>
  <sheetViews>
    <sheetView workbookViewId="0">
      <pane xSplit="2" ySplit="2" topLeftCell="C3" activePane="bottomRight" state="frozen"/>
      <selection pane="topRight" activeCell="C1" sqref="C1"/>
      <selection pane="bottomLeft" activeCell="A3" sqref="A3"/>
      <selection pane="bottomRight" activeCell="A17" sqref="A17"/>
    </sheetView>
  </sheetViews>
  <sheetFormatPr defaultRowHeight="15" x14ac:dyDescent="0.25"/>
  <cols>
    <col min="1" max="2" width="10.42578125" style="1" customWidth="1"/>
    <col min="3" max="3" width="7.85546875" style="3" customWidth="1"/>
    <col min="4" max="4" width="8.7109375" style="2" customWidth="1"/>
    <col min="5" max="5" width="7.7109375" style="2" customWidth="1"/>
    <col min="6" max="6" width="9.85546875" style="2" customWidth="1"/>
    <col min="7" max="7" width="11" style="3" customWidth="1"/>
    <col min="8" max="8" width="8" style="1" customWidth="1"/>
    <col min="9" max="9" width="12.28515625" style="3" customWidth="1"/>
    <col min="10" max="10" width="12.42578125" style="3" customWidth="1"/>
    <col min="11" max="11" width="15.5703125" style="3" customWidth="1"/>
    <col min="12" max="12" width="11" hidden="1" customWidth="1"/>
    <col min="13" max="13" width="10.85546875" hidden="1" customWidth="1"/>
    <col min="14" max="14" width="16"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6" t="s">
        <v>39</v>
      </c>
      <c r="D1" s="17"/>
      <c r="E1" s="17"/>
      <c r="F1" s="17"/>
      <c r="G1" s="16"/>
      <c r="H1" s="14" t="s">
        <v>43</v>
      </c>
      <c r="I1" s="50"/>
      <c r="J1" s="50"/>
      <c r="K1" s="33" t="s">
        <v>42</v>
      </c>
      <c r="L1" s="18" t="s">
        <v>40</v>
      </c>
      <c r="M1" s="18"/>
      <c r="N1" s="15"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176</v>
      </c>
      <c r="P2" s="13" t="s">
        <v>177</v>
      </c>
      <c r="Q2" s="13" t="s">
        <v>178</v>
      </c>
      <c r="R2" s="13" t="s">
        <v>179</v>
      </c>
      <c r="S2" s="13" t="s">
        <v>180</v>
      </c>
      <c r="T2" s="13" t="s">
        <v>181</v>
      </c>
      <c r="U2" s="13" t="s">
        <v>182</v>
      </c>
      <c r="V2" s="13" t="s">
        <v>183</v>
      </c>
      <c r="W2" s="13" t="s">
        <v>184</v>
      </c>
      <c r="X2" s="13" t="s">
        <v>185</v>
      </c>
      <c r="Y2" s="13" t="s">
        <v>186</v>
      </c>
      <c r="Z2" s="13" t="s">
        <v>187</v>
      </c>
    </row>
    <row r="3" spans="1:26" ht="15" customHeight="1" x14ac:dyDescent="0.25">
      <c r="A3" s="61" t="s">
        <v>188</v>
      </c>
      <c r="B3" s="61" t="s">
        <v>1493</v>
      </c>
      <c r="C3" s="62"/>
      <c r="D3" s="63"/>
      <c r="E3" s="64"/>
      <c r="F3" s="65"/>
      <c r="G3" s="62"/>
      <c r="H3" s="66"/>
      <c r="I3" s="67"/>
      <c r="J3" s="67"/>
      <c r="K3" s="34" t="s">
        <v>65</v>
      </c>
      <c r="L3" s="68">
        <v>3</v>
      </c>
      <c r="M3" s="68"/>
      <c r="N3" s="69"/>
      <c r="O3" s="84" t="s">
        <v>1875</v>
      </c>
      <c r="P3" s="87">
        <v>43738.274629629632</v>
      </c>
      <c r="Q3" s="84" t="s">
        <v>1877</v>
      </c>
      <c r="R3" s="84"/>
      <c r="S3" s="84"/>
      <c r="T3" s="84"/>
      <c r="U3" s="87">
        <v>43738.274629629632</v>
      </c>
      <c r="V3" s="92" t="s">
        <v>3047</v>
      </c>
      <c r="W3" s="84"/>
      <c r="X3" s="84"/>
      <c r="Y3" s="93" t="s">
        <v>5047</v>
      </c>
      <c r="Z3" s="84"/>
    </row>
    <row r="4" spans="1:26" ht="15" customHeight="1" x14ac:dyDescent="0.25">
      <c r="A4" s="61" t="s">
        <v>189</v>
      </c>
      <c r="B4" s="61" t="s">
        <v>1494</v>
      </c>
      <c r="C4" s="62"/>
      <c r="D4" s="63"/>
      <c r="E4" s="64"/>
      <c r="F4" s="65"/>
      <c r="G4" s="62"/>
      <c r="H4" s="66"/>
      <c r="I4" s="67"/>
      <c r="J4" s="67"/>
      <c r="K4" s="34" t="s">
        <v>65</v>
      </c>
      <c r="L4" s="74">
        <v>4</v>
      </c>
      <c r="M4" s="74"/>
      <c r="N4" s="69"/>
      <c r="O4" s="85" t="s">
        <v>1875</v>
      </c>
      <c r="P4" s="88">
        <v>43738.274641203701</v>
      </c>
      <c r="Q4" s="85" t="s">
        <v>1878</v>
      </c>
      <c r="R4" s="85"/>
      <c r="S4" s="85"/>
      <c r="T4" s="85"/>
      <c r="U4" s="88">
        <v>43738.274641203701</v>
      </c>
      <c r="V4" s="90" t="s">
        <v>3048</v>
      </c>
      <c r="W4" s="85"/>
      <c r="X4" s="85"/>
      <c r="Y4" s="94" t="s">
        <v>5048</v>
      </c>
      <c r="Z4" s="85"/>
    </row>
    <row r="5" spans="1:26" x14ac:dyDescent="0.25">
      <c r="A5" s="61" t="s">
        <v>190</v>
      </c>
      <c r="B5" s="61" t="s">
        <v>1495</v>
      </c>
      <c r="C5" s="62"/>
      <c r="D5" s="63"/>
      <c r="E5" s="64"/>
      <c r="F5" s="65"/>
      <c r="G5" s="62"/>
      <c r="H5" s="66"/>
      <c r="I5" s="67"/>
      <c r="J5" s="67"/>
      <c r="K5" s="34" t="s">
        <v>65</v>
      </c>
      <c r="L5" s="74">
        <v>5</v>
      </c>
      <c r="M5" s="74"/>
      <c r="N5" s="69"/>
      <c r="O5" s="85" t="s">
        <v>1875</v>
      </c>
      <c r="P5" s="88">
        <v>43738.274641203701</v>
      </c>
      <c r="Q5" s="85" t="s">
        <v>1879</v>
      </c>
      <c r="R5" s="85"/>
      <c r="S5" s="85"/>
      <c r="T5" s="85"/>
      <c r="U5" s="88">
        <v>43738.274641203701</v>
      </c>
      <c r="V5" s="90" t="s">
        <v>3049</v>
      </c>
      <c r="W5" s="85"/>
      <c r="X5" s="85"/>
      <c r="Y5" s="94" t="s">
        <v>5049</v>
      </c>
      <c r="Z5" s="85"/>
    </row>
    <row r="6" spans="1:26" x14ac:dyDescent="0.25">
      <c r="A6" s="61" t="s">
        <v>191</v>
      </c>
      <c r="B6" s="61" t="s">
        <v>1496</v>
      </c>
      <c r="C6" s="62"/>
      <c r="D6" s="63"/>
      <c r="E6" s="64"/>
      <c r="F6" s="65"/>
      <c r="G6" s="62"/>
      <c r="H6" s="66"/>
      <c r="I6" s="67"/>
      <c r="J6" s="67"/>
      <c r="K6" s="34" t="s">
        <v>65</v>
      </c>
      <c r="L6" s="74">
        <v>6</v>
      </c>
      <c r="M6" s="74"/>
      <c r="N6" s="69"/>
      <c r="O6" s="85" t="s">
        <v>1875</v>
      </c>
      <c r="P6" s="88">
        <v>43738.274652777778</v>
      </c>
      <c r="Q6" s="85" t="s">
        <v>1880</v>
      </c>
      <c r="R6" s="85"/>
      <c r="S6" s="85"/>
      <c r="T6" s="85"/>
      <c r="U6" s="88">
        <v>43738.274652777778</v>
      </c>
      <c r="V6" s="90" t="s">
        <v>3050</v>
      </c>
      <c r="W6" s="85"/>
      <c r="X6" s="85"/>
      <c r="Y6" s="94" t="s">
        <v>5050</v>
      </c>
      <c r="Z6" s="85"/>
    </row>
    <row r="7" spans="1:26" x14ac:dyDescent="0.25">
      <c r="A7" s="61" t="s">
        <v>192</v>
      </c>
      <c r="B7" s="61" t="s">
        <v>1497</v>
      </c>
      <c r="C7" s="62"/>
      <c r="D7" s="63"/>
      <c r="E7" s="64"/>
      <c r="F7" s="65"/>
      <c r="G7" s="62"/>
      <c r="H7" s="66"/>
      <c r="I7" s="67"/>
      <c r="J7" s="67"/>
      <c r="K7" s="34" t="s">
        <v>65</v>
      </c>
      <c r="L7" s="74">
        <v>7</v>
      </c>
      <c r="M7" s="74"/>
      <c r="N7" s="69"/>
      <c r="O7" s="85" t="s">
        <v>1875</v>
      </c>
      <c r="P7" s="88">
        <v>43738.274652777778</v>
      </c>
      <c r="Q7" s="85" t="s">
        <v>1881</v>
      </c>
      <c r="R7" s="85"/>
      <c r="S7" s="85"/>
      <c r="T7" s="85"/>
      <c r="U7" s="88">
        <v>43738.274652777778</v>
      </c>
      <c r="V7" s="90" t="s">
        <v>3051</v>
      </c>
      <c r="W7" s="85"/>
      <c r="X7" s="85"/>
      <c r="Y7" s="94" t="s">
        <v>5051</v>
      </c>
      <c r="Z7" s="85"/>
    </row>
    <row r="8" spans="1:26" x14ac:dyDescent="0.25">
      <c r="A8" s="61" t="s">
        <v>193</v>
      </c>
      <c r="B8" s="61" t="s">
        <v>1493</v>
      </c>
      <c r="C8" s="62"/>
      <c r="D8" s="63"/>
      <c r="E8" s="64"/>
      <c r="F8" s="65"/>
      <c r="G8" s="62"/>
      <c r="H8" s="66"/>
      <c r="I8" s="67"/>
      <c r="J8" s="67"/>
      <c r="K8" s="34" t="s">
        <v>65</v>
      </c>
      <c r="L8" s="74">
        <v>8</v>
      </c>
      <c r="M8" s="74"/>
      <c r="N8" s="69"/>
      <c r="O8" s="85" t="s">
        <v>1875</v>
      </c>
      <c r="P8" s="88">
        <v>43738.274664351855</v>
      </c>
      <c r="Q8" s="85" t="s">
        <v>1877</v>
      </c>
      <c r="R8" s="85"/>
      <c r="S8" s="85"/>
      <c r="T8" s="85"/>
      <c r="U8" s="88">
        <v>43738.274664351855</v>
      </c>
      <c r="V8" s="90" t="s">
        <v>3052</v>
      </c>
      <c r="W8" s="85"/>
      <c r="X8" s="85"/>
      <c r="Y8" s="94" t="s">
        <v>5052</v>
      </c>
      <c r="Z8" s="85"/>
    </row>
    <row r="9" spans="1:26" x14ac:dyDescent="0.25">
      <c r="A9" s="61" t="s">
        <v>194</v>
      </c>
      <c r="B9" s="61" t="s">
        <v>1498</v>
      </c>
      <c r="C9" s="62"/>
      <c r="D9" s="63"/>
      <c r="E9" s="64"/>
      <c r="F9" s="65"/>
      <c r="G9" s="62"/>
      <c r="H9" s="66"/>
      <c r="I9" s="67"/>
      <c r="J9" s="67"/>
      <c r="K9" s="34" t="s">
        <v>65</v>
      </c>
      <c r="L9" s="74">
        <v>9</v>
      </c>
      <c r="M9" s="74"/>
      <c r="N9" s="69"/>
      <c r="O9" s="85" t="s">
        <v>1876</v>
      </c>
      <c r="P9" s="88">
        <v>43738.274664351855</v>
      </c>
      <c r="Q9" s="85" t="s">
        <v>1882</v>
      </c>
      <c r="R9" s="85"/>
      <c r="S9" s="85"/>
      <c r="T9" s="85"/>
      <c r="U9" s="88">
        <v>43738.274664351855</v>
      </c>
      <c r="V9" s="90" t="s">
        <v>3053</v>
      </c>
      <c r="W9" s="85"/>
      <c r="X9" s="85"/>
      <c r="Y9" s="94" t="s">
        <v>5053</v>
      </c>
      <c r="Z9" s="94" t="s">
        <v>7047</v>
      </c>
    </row>
    <row r="10" spans="1:26" x14ac:dyDescent="0.25">
      <c r="A10" s="61" t="s">
        <v>195</v>
      </c>
      <c r="B10" s="61" t="s">
        <v>1499</v>
      </c>
      <c r="C10" s="62"/>
      <c r="D10" s="63"/>
      <c r="E10" s="64"/>
      <c r="F10" s="65"/>
      <c r="G10" s="62"/>
      <c r="H10" s="66"/>
      <c r="I10" s="67"/>
      <c r="J10" s="67"/>
      <c r="K10" s="34" t="s">
        <v>65</v>
      </c>
      <c r="L10" s="74">
        <v>10</v>
      </c>
      <c r="M10" s="74"/>
      <c r="N10" s="69"/>
      <c r="O10" s="85" t="s">
        <v>1875</v>
      </c>
      <c r="P10" s="88">
        <v>43738.274687500001</v>
      </c>
      <c r="Q10" s="85" t="s">
        <v>1883</v>
      </c>
      <c r="R10" s="85"/>
      <c r="S10" s="85"/>
      <c r="T10" s="85"/>
      <c r="U10" s="88">
        <v>43738.274687500001</v>
      </c>
      <c r="V10" s="90" t="s">
        <v>3054</v>
      </c>
      <c r="W10" s="85"/>
      <c r="X10" s="85"/>
      <c r="Y10" s="94" t="s">
        <v>5054</v>
      </c>
      <c r="Z10" s="85"/>
    </row>
    <row r="11" spans="1:26" x14ac:dyDescent="0.25">
      <c r="A11" s="61" t="s">
        <v>196</v>
      </c>
      <c r="B11" s="61" t="s">
        <v>1500</v>
      </c>
      <c r="C11" s="62"/>
      <c r="D11" s="63"/>
      <c r="E11" s="64"/>
      <c r="F11" s="65"/>
      <c r="G11" s="62"/>
      <c r="H11" s="66"/>
      <c r="I11" s="67"/>
      <c r="J11" s="67"/>
      <c r="K11" s="34" t="s">
        <v>65</v>
      </c>
      <c r="L11" s="74">
        <v>11</v>
      </c>
      <c r="M11" s="74"/>
      <c r="N11" s="69"/>
      <c r="O11" s="85" t="s">
        <v>1875</v>
      </c>
      <c r="P11" s="88">
        <v>43738.274710648147</v>
      </c>
      <c r="Q11" s="85" t="s">
        <v>1884</v>
      </c>
      <c r="R11" s="85"/>
      <c r="S11" s="85"/>
      <c r="T11" s="85"/>
      <c r="U11" s="88">
        <v>43738.274710648147</v>
      </c>
      <c r="V11" s="90" t="s">
        <v>3055</v>
      </c>
      <c r="W11" s="85"/>
      <c r="X11" s="85"/>
      <c r="Y11" s="94" t="s">
        <v>5055</v>
      </c>
      <c r="Z11" s="85"/>
    </row>
    <row r="12" spans="1:26" x14ac:dyDescent="0.25">
      <c r="A12" s="61" t="s">
        <v>197</v>
      </c>
      <c r="B12" s="61" t="s">
        <v>1501</v>
      </c>
      <c r="C12" s="62"/>
      <c r="D12" s="63"/>
      <c r="E12" s="64"/>
      <c r="F12" s="65"/>
      <c r="G12" s="62"/>
      <c r="H12" s="66"/>
      <c r="I12" s="67"/>
      <c r="J12" s="67"/>
      <c r="K12" s="34" t="s">
        <v>65</v>
      </c>
      <c r="L12" s="74">
        <v>12</v>
      </c>
      <c r="M12" s="74"/>
      <c r="N12" s="69"/>
      <c r="O12" s="85" t="s">
        <v>1875</v>
      </c>
      <c r="P12" s="88">
        <v>43738.274710648147</v>
      </c>
      <c r="Q12" s="85" t="s">
        <v>1885</v>
      </c>
      <c r="R12" s="85"/>
      <c r="S12" s="85"/>
      <c r="T12" s="85"/>
      <c r="U12" s="88">
        <v>43738.274710648147</v>
      </c>
      <c r="V12" s="90" t="s">
        <v>3056</v>
      </c>
      <c r="W12" s="85"/>
      <c r="X12" s="85"/>
      <c r="Y12" s="94" t="s">
        <v>5056</v>
      </c>
      <c r="Z12" s="94" t="s">
        <v>7048</v>
      </c>
    </row>
    <row r="13" spans="1:26" x14ac:dyDescent="0.25">
      <c r="A13" s="61" t="s">
        <v>197</v>
      </c>
      <c r="B13" s="61" t="s">
        <v>1502</v>
      </c>
      <c r="C13" s="62"/>
      <c r="D13" s="63"/>
      <c r="E13" s="64"/>
      <c r="F13" s="65"/>
      <c r="G13" s="62"/>
      <c r="H13" s="66"/>
      <c r="I13" s="67"/>
      <c r="J13" s="67"/>
      <c r="K13" s="34" t="s">
        <v>65</v>
      </c>
      <c r="L13" s="74">
        <v>13</v>
      </c>
      <c r="M13" s="74"/>
      <c r="N13" s="69"/>
      <c r="O13" s="85" t="s">
        <v>1876</v>
      </c>
      <c r="P13" s="88">
        <v>43738.274710648147</v>
      </c>
      <c r="Q13" s="85" t="s">
        <v>1885</v>
      </c>
      <c r="R13" s="85"/>
      <c r="S13" s="85"/>
      <c r="T13" s="85"/>
      <c r="U13" s="88">
        <v>43738.274710648147</v>
      </c>
      <c r="V13" s="90" t="s">
        <v>3056</v>
      </c>
      <c r="W13" s="85"/>
      <c r="X13" s="85"/>
      <c r="Y13" s="94" t="s">
        <v>5056</v>
      </c>
      <c r="Z13" s="94" t="s">
        <v>7048</v>
      </c>
    </row>
    <row r="14" spans="1:26" x14ac:dyDescent="0.25">
      <c r="A14" s="61" t="s">
        <v>198</v>
      </c>
      <c r="B14" s="61" t="s">
        <v>1503</v>
      </c>
      <c r="C14" s="62"/>
      <c r="D14" s="63"/>
      <c r="E14" s="64"/>
      <c r="F14" s="65"/>
      <c r="G14" s="62"/>
      <c r="H14" s="66"/>
      <c r="I14" s="67"/>
      <c r="J14" s="67"/>
      <c r="K14" s="34" t="s">
        <v>65</v>
      </c>
      <c r="L14" s="74">
        <v>14</v>
      </c>
      <c r="M14" s="74"/>
      <c r="N14" s="69"/>
      <c r="O14" s="85" t="s">
        <v>1876</v>
      </c>
      <c r="P14" s="88">
        <v>43738.274768518517</v>
      </c>
      <c r="Q14" s="85" t="s">
        <v>1886</v>
      </c>
      <c r="R14" s="90" t="s">
        <v>2671</v>
      </c>
      <c r="S14" s="85" t="s">
        <v>2911</v>
      </c>
      <c r="T14" s="85"/>
      <c r="U14" s="88">
        <v>43738.274768518517</v>
      </c>
      <c r="V14" s="90" t="s">
        <v>3057</v>
      </c>
      <c r="W14" s="85"/>
      <c r="X14" s="85"/>
      <c r="Y14" s="94" t="s">
        <v>5057</v>
      </c>
      <c r="Z14" s="94" t="s">
        <v>7049</v>
      </c>
    </row>
    <row r="15" spans="1:26" x14ac:dyDescent="0.25">
      <c r="A15" s="61" t="s">
        <v>199</v>
      </c>
      <c r="B15" s="61" t="s">
        <v>1499</v>
      </c>
      <c r="C15" s="62"/>
      <c r="D15" s="63"/>
      <c r="E15" s="64"/>
      <c r="F15" s="65"/>
      <c r="G15" s="62"/>
      <c r="H15" s="66"/>
      <c r="I15" s="67"/>
      <c r="J15" s="67"/>
      <c r="K15" s="34" t="s">
        <v>65</v>
      </c>
      <c r="L15" s="74">
        <v>15</v>
      </c>
      <c r="M15" s="74"/>
      <c r="N15" s="69"/>
      <c r="O15" s="85" t="s">
        <v>1875</v>
      </c>
      <c r="P15" s="88">
        <v>43738.274780092594</v>
      </c>
      <c r="Q15" s="85" t="s">
        <v>1883</v>
      </c>
      <c r="R15" s="85"/>
      <c r="S15" s="85"/>
      <c r="T15" s="85"/>
      <c r="U15" s="88">
        <v>43738.274780092594</v>
      </c>
      <c r="V15" s="90" t="s">
        <v>3058</v>
      </c>
      <c r="W15" s="85"/>
      <c r="X15" s="85"/>
      <c r="Y15" s="94" t="s">
        <v>5058</v>
      </c>
      <c r="Z15" s="85"/>
    </row>
    <row r="16" spans="1:26" x14ac:dyDescent="0.25">
      <c r="A16" s="61" t="s">
        <v>200</v>
      </c>
      <c r="B16" s="61" t="s">
        <v>1493</v>
      </c>
      <c r="C16" s="62"/>
      <c r="D16" s="63"/>
      <c r="E16" s="64"/>
      <c r="F16" s="65"/>
      <c r="G16" s="62"/>
      <c r="H16" s="66"/>
      <c r="I16" s="67"/>
      <c r="J16" s="67"/>
      <c r="K16" s="34" t="s">
        <v>65</v>
      </c>
      <c r="L16" s="74">
        <v>16</v>
      </c>
      <c r="M16" s="74"/>
      <c r="N16" s="69"/>
      <c r="O16" s="85" t="s">
        <v>1875</v>
      </c>
      <c r="P16" s="88">
        <v>43738.274791666663</v>
      </c>
      <c r="Q16" s="85" t="s">
        <v>1877</v>
      </c>
      <c r="R16" s="85"/>
      <c r="S16" s="85"/>
      <c r="T16" s="85"/>
      <c r="U16" s="88">
        <v>43738.274791666663</v>
      </c>
      <c r="V16" s="90" t="s">
        <v>3059</v>
      </c>
      <c r="W16" s="85"/>
      <c r="X16" s="85"/>
      <c r="Y16" s="94" t="s">
        <v>5059</v>
      </c>
      <c r="Z16" s="85"/>
    </row>
    <row r="17" spans="1:26" x14ac:dyDescent="0.25">
      <c r="A17" s="61" t="s">
        <v>201</v>
      </c>
      <c r="B17" s="61" t="s">
        <v>1496</v>
      </c>
      <c r="C17" s="62"/>
      <c r="D17" s="63"/>
      <c r="E17" s="64"/>
      <c r="F17" s="65"/>
      <c r="G17" s="62"/>
      <c r="H17" s="66"/>
      <c r="I17" s="67"/>
      <c r="J17" s="67"/>
      <c r="K17" s="34" t="s">
        <v>65</v>
      </c>
      <c r="L17" s="74">
        <v>17</v>
      </c>
      <c r="M17" s="74"/>
      <c r="N17" s="69"/>
      <c r="O17" s="85" t="s">
        <v>1875</v>
      </c>
      <c r="P17" s="88">
        <v>43738.274699074071</v>
      </c>
      <c r="Q17" s="85" t="s">
        <v>1880</v>
      </c>
      <c r="R17" s="85"/>
      <c r="S17" s="85"/>
      <c r="T17" s="85"/>
      <c r="U17" s="88">
        <v>43738.274699074071</v>
      </c>
      <c r="V17" s="90" t="s">
        <v>3060</v>
      </c>
      <c r="W17" s="85"/>
      <c r="X17" s="85"/>
      <c r="Y17" s="94" t="s">
        <v>5060</v>
      </c>
      <c r="Z17" s="85"/>
    </row>
    <row r="18" spans="1:26" x14ac:dyDescent="0.25">
      <c r="A18" s="61" t="s">
        <v>201</v>
      </c>
      <c r="B18" s="61" t="s">
        <v>1496</v>
      </c>
      <c r="C18" s="62"/>
      <c r="D18" s="63"/>
      <c r="E18" s="64"/>
      <c r="F18" s="65"/>
      <c r="G18" s="62"/>
      <c r="H18" s="66"/>
      <c r="I18" s="67"/>
      <c r="J18" s="67"/>
      <c r="K18" s="34" t="s">
        <v>65</v>
      </c>
      <c r="L18" s="74">
        <v>18</v>
      </c>
      <c r="M18" s="74"/>
      <c r="N18" s="69"/>
      <c r="O18" s="85" t="s">
        <v>1875</v>
      </c>
      <c r="P18" s="88">
        <v>43738.27480324074</v>
      </c>
      <c r="Q18" s="85" t="s">
        <v>1887</v>
      </c>
      <c r="R18" s="85"/>
      <c r="S18" s="85"/>
      <c r="T18" s="85"/>
      <c r="U18" s="88">
        <v>43738.27480324074</v>
      </c>
      <c r="V18" s="90" t="s">
        <v>3061</v>
      </c>
      <c r="W18" s="85"/>
      <c r="X18" s="85"/>
      <c r="Y18" s="94" t="s">
        <v>5061</v>
      </c>
      <c r="Z18" s="85"/>
    </row>
    <row r="19" spans="1:26" x14ac:dyDescent="0.25">
      <c r="A19" s="61" t="s">
        <v>202</v>
      </c>
      <c r="B19" s="61" t="s">
        <v>1494</v>
      </c>
      <c r="C19" s="62"/>
      <c r="D19" s="63"/>
      <c r="E19" s="64"/>
      <c r="F19" s="65"/>
      <c r="G19" s="62"/>
      <c r="H19" s="66"/>
      <c r="I19" s="67"/>
      <c r="J19" s="67"/>
      <c r="K19" s="34" t="s">
        <v>65</v>
      </c>
      <c r="L19" s="74">
        <v>19</v>
      </c>
      <c r="M19" s="74"/>
      <c r="N19" s="69"/>
      <c r="O19" s="85" t="s">
        <v>1875</v>
      </c>
      <c r="P19" s="88">
        <v>43738.274710648147</v>
      </c>
      <c r="Q19" s="85" t="s">
        <v>1878</v>
      </c>
      <c r="R19" s="85"/>
      <c r="S19" s="85"/>
      <c r="T19" s="85"/>
      <c r="U19" s="88">
        <v>43738.274710648147</v>
      </c>
      <c r="V19" s="90" t="s">
        <v>3062</v>
      </c>
      <c r="W19" s="85"/>
      <c r="X19" s="85"/>
      <c r="Y19" s="94" t="s">
        <v>5062</v>
      </c>
      <c r="Z19" s="85"/>
    </row>
    <row r="20" spans="1:26" x14ac:dyDescent="0.25">
      <c r="A20" s="61" t="s">
        <v>202</v>
      </c>
      <c r="B20" s="61" t="s">
        <v>1504</v>
      </c>
      <c r="C20" s="62"/>
      <c r="D20" s="63"/>
      <c r="E20" s="64"/>
      <c r="F20" s="65"/>
      <c r="G20" s="62"/>
      <c r="H20" s="66"/>
      <c r="I20" s="67"/>
      <c r="J20" s="67"/>
      <c r="K20" s="34" t="s">
        <v>65</v>
      </c>
      <c r="L20" s="74">
        <v>20</v>
      </c>
      <c r="M20" s="74"/>
      <c r="N20" s="69"/>
      <c r="O20" s="85" t="s">
        <v>1875</v>
      </c>
      <c r="P20" s="88">
        <v>43738.274814814817</v>
      </c>
      <c r="Q20" s="85" t="s">
        <v>1888</v>
      </c>
      <c r="R20" s="85"/>
      <c r="S20" s="85"/>
      <c r="T20" s="85"/>
      <c r="U20" s="88">
        <v>43738.274814814817</v>
      </c>
      <c r="V20" s="90" t="s">
        <v>3063</v>
      </c>
      <c r="W20" s="85"/>
      <c r="X20" s="85"/>
      <c r="Y20" s="94" t="s">
        <v>5063</v>
      </c>
      <c r="Z20" s="85"/>
    </row>
    <row r="21" spans="1:26" x14ac:dyDescent="0.25">
      <c r="A21" s="61" t="s">
        <v>203</v>
      </c>
      <c r="B21" s="61" t="s">
        <v>1505</v>
      </c>
      <c r="C21" s="62"/>
      <c r="D21" s="63"/>
      <c r="E21" s="64"/>
      <c r="F21" s="65"/>
      <c r="G21" s="62"/>
      <c r="H21" s="66"/>
      <c r="I21" s="67"/>
      <c r="J21" s="67"/>
      <c r="K21" s="34" t="s">
        <v>65</v>
      </c>
      <c r="L21" s="74">
        <v>21</v>
      </c>
      <c r="M21" s="74"/>
      <c r="N21" s="69"/>
      <c r="O21" s="85" t="s">
        <v>1875</v>
      </c>
      <c r="P21" s="88">
        <v>43738.274826388886</v>
      </c>
      <c r="Q21" s="85" t="s">
        <v>1889</v>
      </c>
      <c r="R21" s="85"/>
      <c r="S21" s="85"/>
      <c r="T21" s="85"/>
      <c r="U21" s="88">
        <v>43738.274826388886</v>
      </c>
      <c r="V21" s="90" t="s">
        <v>3064</v>
      </c>
      <c r="W21" s="85"/>
      <c r="X21" s="85"/>
      <c r="Y21" s="94" t="s">
        <v>5064</v>
      </c>
      <c r="Z21" s="85"/>
    </row>
    <row r="22" spans="1:26" x14ac:dyDescent="0.25">
      <c r="A22" s="61" t="s">
        <v>204</v>
      </c>
      <c r="B22" s="61" t="s">
        <v>1499</v>
      </c>
      <c r="C22" s="62"/>
      <c r="D22" s="63"/>
      <c r="E22" s="64"/>
      <c r="F22" s="65"/>
      <c r="G22" s="62"/>
      <c r="H22" s="66"/>
      <c r="I22" s="67"/>
      <c r="J22" s="67"/>
      <c r="K22" s="34" t="s">
        <v>65</v>
      </c>
      <c r="L22" s="74">
        <v>22</v>
      </c>
      <c r="M22" s="74"/>
      <c r="N22" s="69"/>
      <c r="O22" s="85" t="s">
        <v>1875</v>
      </c>
      <c r="P22" s="88">
        <v>43738.274895833332</v>
      </c>
      <c r="Q22" s="85" t="s">
        <v>1883</v>
      </c>
      <c r="R22" s="85"/>
      <c r="S22" s="85"/>
      <c r="T22" s="85"/>
      <c r="U22" s="88">
        <v>43738.274895833332</v>
      </c>
      <c r="V22" s="90" t="s">
        <v>3065</v>
      </c>
      <c r="W22" s="85"/>
      <c r="X22" s="85"/>
      <c r="Y22" s="94" t="s">
        <v>5065</v>
      </c>
      <c r="Z22" s="85"/>
    </row>
    <row r="23" spans="1:26" x14ac:dyDescent="0.25">
      <c r="A23" s="61" t="s">
        <v>205</v>
      </c>
      <c r="B23" s="61" t="s">
        <v>1506</v>
      </c>
      <c r="C23" s="62"/>
      <c r="D23" s="63"/>
      <c r="E23" s="64"/>
      <c r="F23" s="65"/>
      <c r="G23" s="62"/>
      <c r="H23" s="66"/>
      <c r="I23" s="67"/>
      <c r="J23" s="67"/>
      <c r="K23" s="34" t="s">
        <v>65</v>
      </c>
      <c r="L23" s="74">
        <v>23</v>
      </c>
      <c r="M23" s="74"/>
      <c r="N23" s="69"/>
      <c r="O23" s="85" t="s">
        <v>1875</v>
      </c>
      <c r="P23" s="88">
        <v>43738.274953703702</v>
      </c>
      <c r="Q23" s="85" t="s">
        <v>1890</v>
      </c>
      <c r="R23" s="85"/>
      <c r="S23" s="85"/>
      <c r="T23" s="85"/>
      <c r="U23" s="88">
        <v>43738.274953703702</v>
      </c>
      <c r="V23" s="90" t="s">
        <v>3066</v>
      </c>
      <c r="W23" s="85"/>
      <c r="X23" s="85"/>
      <c r="Y23" s="94" t="s">
        <v>5066</v>
      </c>
      <c r="Z23" s="85"/>
    </row>
    <row r="24" spans="1:26" x14ac:dyDescent="0.25">
      <c r="A24" s="61" t="s">
        <v>206</v>
      </c>
      <c r="B24" s="61" t="s">
        <v>206</v>
      </c>
      <c r="C24" s="62"/>
      <c r="D24" s="63"/>
      <c r="E24" s="64"/>
      <c r="F24" s="65"/>
      <c r="G24" s="62"/>
      <c r="H24" s="66"/>
      <c r="I24" s="67"/>
      <c r="J24" s="67"/>
      <c r="K24" s="34" t="s">
        <v>65</v>
      </c>
      <c r="L24" s="74">
        <v>24</v>
      </c>
      <c r="M24" s="74"/>
      <c r="N24" s="69"/>
      <c r="O24" s="85" t="s">
        <v>178</v>
      </c>
      <c r="P24" s="88">
        <v>43738.274976851855</v>
      </c>
      <c r="Q24" s="85" t="s">
        <v>1891</v>
      </c>
      <c r="R24" s="90" t="s">
        <v>2672</v>
      </c>
      <c r="S24" s="85" t="s">
        <v>2911</v>
      </c>
      <c r="T24" s="85" t="s">
        <v>2946</v>
      </c>
      <c r="U24" s="88">
        <v>43738.274976851855</v>
      </c>
      <c r="V24" s="90" t="s">
        <v>3067</v>
      </c>
      <c r="W24" s="85"/>
      <c r="X24" s="85"/>
      <c r="Y24" s="94" t="s">
        <v>5067</v>
      </c>
      <c r="Z24" s="85"/>
    </row>
    <row r="25" spans="1:26" x14ac:dyDescent="0.25">
      <c r="A25" s="61" t="s">
        <v>207</v>
      </c>
      <c r="B25" s="61" t="s">
        <v>1507</v>
      </c>
      <c r="C25" s="62"/>
      <c r="D25" s="63"/>
      <c r="E25" s="64"/>
      <c r="F25" s="65"/>
      <c r="G25" s="62"/>
      <c r="H25" s="66"/>
      <c r="I25" s="67"/>
      <c r="J25" s="67"/>
      <c r="K25" s="34" t="s">
        <v>65</v>
      </c>
      <c r="L25" s="74">
        <v>25</v>
      </c>
      <c r="M25" s="74"/>
      <c r="N25" s="69"/>
      <c r="O25" s="85" t="s">
        <v>1875</v>
      </c>
      <c r="P25" s="88">
        <v>43738.274953703702</v>
      </c>
      <c r="Q25" s="85" t="s">
        <v>1892</v>
      </c>
      <c r="R25" s="85"/>
      <c r="S25" s="85"/>
      <c r="T25" s="85"/>
      <c r="U25" s="88">
        <v>43738.274953703702</v>
      </c>
      <c r="V25" s="90" t="s">
        <v>3068</v>
      </c>
      <c r="W25" s="85"/>
      <c r="X25" s="85"/>
      <c r="Y25" s="94" t="s">
        <v>5068</v>
      </c>
      <c r="Z25" s="85"/>
    </row>
    <row r="26" spans="1:26" x14ac:dyDescent="0.25">
      <c r="A26" s="61" t="s">
        <v>207</v>
      </c>
      <c r="B26" s="61" t="s">
        <v>1507</v>
      </c>
      <c r="C26" s="62"/>
      <c r="D26" s="63"/>
      <c r="E26" s="64"/>
      <c r="F26" s="65"/>
      <c r="G26" s="62"/>
      <c r="H26" s="66"/>
      <c r="I26" s="67"/>
      <c r="J26" s="67"/>
      <c r="K26" s="34" t="s">
        <v>65</v>
      </c>
      <c r="L26" s="74">
        <v>26</v>
      </c>
      <c r="M26" s="74"/>
      <c r="N26" s="69"/>
      <c r="O26" s="85" t="s">
        <v>1875</v>
      </c>
      <c r="P26" s="88">
        <v>43738.274988425925</v>
      </c>
      <c r="Q26" s="85" t="s">
        <v>1893</v>
      </c>
      <c r="R26" s="85"/>
      <c r="S26" s="85"/>
      <c r="T26" s="85"/>
      <c r="U26" s="88">
        <v>43738.274988425925</v>
      </c>
      <c r="V26" s="90" t="s">
        <v>3069</v>
      </c>
      <c r="W26" s="85"/>
      <c r="X26" s="85"/>
      <c r="Y26" s="94" t="s">
        <v>5069</v>
      </c>
      <c r="Z26" s="85"/>
    </row>
    <row r="27" spans="1:26" x14ac:dyDescent="0.25">
      <c r="A27" s="61" t="s">
        <v>208</v>
      </c>
      <c r="B27" s="61" t="s">
        <v>1507</v>
      </c>
      <c r="C27" s="62"/>
      <c r="D27" s="63"/>
      <c r="E27" s="64"/>
      <c r="F27" s="65"/>
      <c r="G27" s="62"/>
      <c r="H27" s="66"/>
      <c r="I27" s="67"/>
      <c r="J27" s="67"/>
      <c r="K27" s="34" t="s">
        <v>65</v>
      </c>
      <c r="L27" s="74">
        <v>27</v>
      </c>
      <c r="M27" s="74"/>
      <c r="N27" s="69"/>
      <c r="O27" s="85" t="s">
        <v>1875</v>
      </c>
      <c r="P27" s="88">
        <v>43738.274814814817</v>
      </c>
      <c r="Q27" s="85" t="s">
        <v>1893</v>
      </c>
      <c r="R27" s="85"/>
      <c r="S27" s="85"/>
      <c r="T27" s="85"/>
      <c r="U27" s="88">
        <v>43738.274814814817</v>
      </c>
      <c r="V27" s="90" t="s">
        <v>3070</v>
      </c>
      <c r="W27" s="85"/>
      <c r="X27" s="85"/>
      <c r="Y27" s="94" t="s">
        <v>5070</v>
      </c>
      <c r="Z27" s="85"/>
    </row>
    <row r="28" spans="1:26" x14ac:dyDescent="0.25">
      <c r="A28" s="61" t="s">
        <v>208</v>
      </c>
      <c r="B28" s="61" t="s">
        <v>1507</v>
      </c>
      <c r="C28" s="62"/>
      <c r="D28" s="63"/>
      <c r="E28" s="64"/>
      <c r="F28" s="65"/>
      <c r="G28" s="62"/>
      <c r="H28" s="66"/>
      <c r="I28" s="67"/>
      <c r="J28" s="67"/>
      <c r="K28" s="34" t="s">
        <v>65</v>
      </c>
      <c r="L28" s="74">
        <v>28</v>
      </c>
      <c r="M28" s="74"/>
      <c r="N28" s="69"/>
      <c r="O28" s="85" t="s">
        <v>1875</v>
      </c>
      <c r="P28" s="88">
        <v>43738.275000000001</v>
      </c>
      <c r="Q28" s="85" t="s">
        <v>1892</v>
      </c>
      <c r="R28" s="85"/>
      <c r="S28" s="85"/>
      <c r="T28" s="85"/>
      <c r="U28" s="88">
        <v>43738.275000000001</v>
      </c>
      <c r="V28" s="90" t="s">
        <v>3071</v>
      </c>
      <c r="W28" s="85"/>
      <c r="X28" s="85"/>
      <c r="Y28" s="94" t="s">
        <v>5071</v>
      </c>
      <c r="Z28" s="85"/>
    </row>
    <row r="29" spans="1:26" x14ac:dyDescent="0.25">
      <c r="A29" s="61" t="s">
        <v>209</v>
      </c>
      <c r="B29" s="61" t="s">
        <v>1499</v>
      </c>
      <c r="C29" s="62"/>
      <c r="D29" s="63"/>
      <c r="E29" s="64"/>
      <c r="F29" s="65"/>
      <c r="G29" s="62"/>
      <c r="H29" s="66"/>
      <c r="I29" s="67"/>
      <c r="J29" s="67"/>
      <c r="K29" s="34" t="s">
        <v>65</v>
      </c>
      <c r="L29" s="74">
        <v>29</v>
      </c>
      <c r="M29" s="74"/>
      <c r="N29" s="69"/>
      <c r="O29" s="85" t="s">
        <v>1875</v>
      </c>
      <c r="P29" s="88">
        <v>43738.275011574071</v>
      </c>
      <c r="Q29" s="85" t="s">
        <v>1883</v>
      </c>
      <c r="R29" s="85"/>
      <c r="S29" s="85"/>
      <c r="T29" s="85"/>
      <c r="U29" s="88">
        <v>43738.275011574071</v>
      </c>
      <c r="V29" s="90" t="s">
        <v>3072</v>
      </c>
      <c r="W29" s="85"/>
      <c r="X29" s="85"/>
      <c r="Y29" s="94" t="s">
        <v>5072</v>
      </c>
      <c r="Z29" s="85"/>
    </row>
    <row r="30" spans="1:26" x14ac:dyDescent="0.25">
      <c r="A30" s="61" t="s">
        <v>210</v>
      </c>
      <c r="B30" s="61" t="s">
        <v>1493</v>
      </c>
      <c r="C30" s="62"/>
      <c r="D30" s="63"/>
      <c r="E30" s="64"/>
      <c r="F30" s="65"/>
      <c r="G30" s="62"/>
      <c r="H30" s="66"/>
      <c r="I30" s="67"/>
      <c r="J30" s="67"/>
      <c r="K30" s="34" t="s">
        <v>65</v>
      </c>
      <c r="L30" s="74">
        <v>30</v>
      </c>
      <c r="M30" s="74"/>
      <c r="N30" s="69"/>
      <c r="O30" s="85" t="s">
        <v>1875</v>
      </c>
      <c r="P30" s="88">
        <v>43738.275069444448</v>
      </c>
      <c r="Q30" s="85" t="s">
        <v>1877</v>
      </c>
      <c r="R30" s="85"/>
      <c r="S30" s="85"/>
      <c r="T30" s="85"/>
      <c r="U30" s="88">
        <v>43738.275069444448</v>
      </c>
      <c r="V30" s="90" t="s">
        <v>3073</v>
      </c>
      <c r="W30" s="85"/>
      <c r="X30" s="85"/>
      <c r="Y30" s="94" t="s">
        <v>5073</v>
      </c>
      <c r="Z30" s="85"/>
    </row>
    <row r="31" spans="1:26" x14ac:dyDescent="0.25">
      <c r="A31" s="61" t="s">
        <v>211</v>
      </c>
      <c r="B31" s="61" t="s">
        <v>1507</v>
      </c>
      <c r="C31" s="62"/>
      <c r="D31" s="63"/>
      <c r="E31" s="64"/>
      <c r="F31" s="65"/>
      <c r="G31" s="62"/>
      <c r="H31" s="66"/>
      <c r="I31" s="67"/>
      <c r="J31" s="67"/>
      <c r="K31" s="34" t="s">
        <v>65</v>
      </c>
      <c r="L31" s="74">
        <v>31</v>
      </c>
      <c r="M31" s="74"/>
      <c r="N31" s="69"/>
      <c r="O31" s="85" t="s">
        <v>1875</v>
      </c>
      <c r="P31" s="88">
        <v>43738.275081018517</v>
      </c>
      <c r="Q31" s="85" t="s">
        <v>1893</v>
      </c>
      <c r="R31" s="85"/>
      <c r="S31" s="85"/>
      <c r="T31" s="85"/>
      <c r="U31" s="88">
        <v>43738.275081018517</v>
      </c>
      <c r="V31" s="90" t="s">
        <v>3074</v>
      </c>
      <c r="W31" s="85"/>
      <c r="X31" s="85"/>
      <c r="Y31" s="94" t="s">
        <v>5074</v>
      </c>
      <c r="Z31" s="85"/>
    </row>
    <row r="32" spans="1:26" x14ac:dyDescent="0.25">
      <c r="A32" s="61" t="s">
        <v>212</v>
      </c>
      <c r="B32" s="61" t="s">
        <v>212</v>
      </c>
      <c r="C32" s="62"/>
      <c r="D32" s="63"/>
      <c r="E32" s="64"/>
      <c r="F32" s="65"/>
      <c r="G32" s="62"/>
      <c r="H32" s="66"/>
      <c r="I32" s="67"/>
      <c r="J32" s="67"/>
      <c r="K32" s="34" t="s">
        <v>65</v>
      </c>
      <c r="L32" s="74">
        <v>32</v>
      </c>
      <c r="M32" s="74"/>
      <c r="N32" s="69"/>
      <c r="O32" s="85" t="s">
        <v>178</v>
      </c>
      <c r="P32" s="88">
        <v>43738.274814814817</v>
      </c>
      <c r="Q32" s="85" t="s">
        <v>1894</v>
      </c>
      <c r="R32" s="90" t="s">
        <v>2673</v>
      </c>
      <c r="S32" s="85" t="s">
        <v>2911</v>
      </c>
      <c r="T32" s="85" t="s">
        <v>2947</v>
      </c>
      <c r="U32" s="88">
        <v>43738.274814814817</v>
      </c>
      <c r="V32" s="90" t="s">
        <v>3075</v>
      </c>
      <c r="W32" s="85"/>
      <c r="X32" s="85"/>
      <c r="Y32" s="94" t="s">
        <v>5075</v>
      </c>
      <c r="Z32" s="85"/>
    </row>
    <row r="33" spans="1:26" x14ac:dyDescent="0.25">
      <c r="A33" s="61" t="s">
        <v>213</v>
      </c>
      <c r="B33" s="61" t="s">
        <v>212</v>
      </c>
      <c r="C33" s="62"/>
      <c r="D33" s="63"/>
      <c r="E33" s="64"/>
      <c r="F33" s="65"/>
      <c r="G33" s="62"/>
      <c r="H33" s="66"/>
      <c r="I33" s="67"/>
      <c r="J33" s="67"/>
      <c r="K33" s="34" t="s">
        <v>65</v>
      </c>
      <c r="L33" s="74">
        <v>33</v>
      </c>
      <c r="M33" s="74"/>
      <c r="N33" s="69"/>
      <c r="O33" s="85" t="s">
        <v>1875</v>
      </c>
      <c r="P33" s="88">
        <v>43738.275092592594</v>
      </c>
      <c r="Q33" s="85" t="s">
        <v>1895</v>
      </c>
      <c r="R33" s="85"/>
      <c r="S33" s="85"/>
      <c r="T33" s="85" t="s">
        <v>2947</v>
      </c>
      <c r="U33" s="88">
        <v>43738.275092592594</v>
      </c>
      <c r="V33" s="90" t="s">
        <v>3076</v>
      </c>
      <c r="W33" s="85"/>
      <c r="X33" s="85"/>
      <c r="Y33" s="94" t="s">
        <v>5076</v>
      </c>
      <c r="Z33" s="85"/>
    </row>
    <row r="34" spans="1:26" x14ac:dyDescent="0.25">
      <c r="A34" s="61" t="s">
        <v>214</v>
      </c>
      <c r="B34" s="61" t="s">
        <v>1499</v>
      </c>
      <c r="C34" s="62"/>
      <c r="D34" s="63"/>
      <c r="E34" s="64"/>
      <c r="F34" s="65"/>
      <c r="G34" s="62"/>
      <c r="H34" s="66"/>
      <c r="I34" s="67"/>
      <c r="J34" s="67"/>
      <c r="K34" s="34" t="s">
        <v>65</v>
      </c>
      <c r="L34" s="74">
        <v>34</v>
      </c>
      <c r="M34" s="74"/>
      <c r="N34" s="69"/>
      <c r="O34" s="85" t="s">
        <v>1875</v>
      </c>
      <c r="P34" s="88">
        <v>43738.275104166663</v>
      </c>
      <c r="Q34" s="85" t="s">
        <v>1883</v>
      </c>
      <c r="R34" s="85"/>
      <c r="S34" s="85"/>
      <c r="T34" s="85"/>
      <c r="U34" s="88">
        <v>43738.275104166663</v>
      </c>
      <c r="V34" s="90" t="s">
        <v>3077</v>
      </c>
      <c r="W34" s="85"/>
      <c r="X34" s="85"/>
      <c r="Y34" s="94" t="s">
        <v>5077</v>
      </c>
      <c r="Z34" s="85"/>
    </row>
    <row r="35" spans="1:26" x14ac:dyDescent="0.25">
      <c r="A35" s="61" t="s">
        <v>215</v>
      </c>
      <c r="B35" s="61" t="s">
        <v>1508</v>
      </c>
      <c r="C35" s="62"/>
      <c r="D35" s="63"/>
      <c r="E35" s="64"/>
      <c r="F35" s="65"/>
      <c r="G35" s="62"/>
      <c r="H35" s="66"/>
      <c r="I35" s="67"/>
      <c r="J35" s="67"/>
      <c r="K35" s="34" t="s">
        <v>65</v>
      </c>
      <c r="L35" s="74">
        <v>35</v>
      </c>
      <c r="M35" s="74"/>
      <c r="N35" s="69"/>
      <c r="O35" s="85" t="s">
        <v>1875</v>
      </c>
      <c r="P35" s="88">
        <v>43738.275127314817</v>
      </c>
      <c r="Q35" s="85" t="s">
        <v>1896</v>
      </c>
      <c r="R35" s="85"/>
      <c r="S35" s="85"/>
      <c r="T35" s="85"/>
      <c r="U35" s="88">
        <v>43738.275127314817</v>
      </c>
      <c r="V35" s="90" t="s">
        <v>3078</v>
      </c>
      <c r="W35" s="85"/>
      <c r="X35" s="85"/>
      <c r="Y35" s="94" t="s">
        <v>5078</v>
      </c>
      <c r="Z35" s="85"/>
    </row>
    <row r="36" spans="1:26" x14ac:dyDescent="0.25">
      <c r="A36" s="61" t="s">
        <v>216</v>
      </c>
      <c r="B36" s="61" t="s">
        <v>1490</v>
      </c>
      <c r="C36" s="62"/>
      <c r="D36" s="63"/>
      <c r="E36" s="64"/>
      <c r="F36" s="65"/>
      <c r="G36" s="62"/>
      <c r="H36" s="66"/>
      <c r="I36" s="67"/>
      <c r="J36" s="67"/>
      <c r="K36" s="34" t="s">
        <v>65</v>
      </c>
      <c r="L36" s="74">
        <v>36</v>
      </c>
      <c r="M36" s="74"/>
      <c r="N36" s="69"/>
      <c r="O36" s="85" t="s">
        <v>1875</v>
      </c>
      <c r="P36" s="88">
        <v>43738.275138888886</v>
      </c>
      <c r="Q36" s="85" t="s">
        <v>1897</v>
      </c>
      <c r="R36" s="85"/>
      <c r="S36" s="85"/>
      <c r="T36" s="85" t="s">
        <v>2948</v>
      </c>
      <c r="U36" s="88">
        <v>43738.275138888886</v>
      </c>
      <c r="V36" s="90" t="s">
        <v>3079</v>
      </c>
      <c r="W36" s="85"/>
      <c r="X36" s="85"/>
      <c r="Y36" s="94" t="s">
        <v>5079</v>
      </c>
      <c r="Z36" s="85"/>
    </row>
    <row r="37" spans="1:26" x14ac:dyDescent="0.25">
      <c r="A37" s="61" t="s">
        <v>216</v>
      </c>
      <c r="B37" s="61" t="s">
        <v>1509</v>
      </c>
      <c r="C37" s="62"/>
      <c r="D37" s="63"/>
      <c r="E37" s="64"/>
      <c r="F37" s="65"/>
      <c r="G37" s="62"/>
      <c r="H37" s="66"/>
      <c r="I37" s="67"/>
      <c r="J37" s="67"/>
      <c r="K37" s="34" t="s">
        <v>65</v>
      </c>
      <c r="L37" s="74">
        <v>37</v>
      </c>
      <c r="M37" s="74"/>
      <c r="N37" s="69"/>
      <c r="O37" s="85" t="s">
        <v>1875</v>
      </c>
      <c r="P37" s="88">
        <v>43738.275138888886</v>
      </c>
      <c r="Q37" s="85" t="s">
        <v>1897</v>
      </c>
      <c r="R37" s="85"/>
      <c r="S37" s="85"/>
      <c r="T37" s="85" t="s">
        <v>2948</v>
      </c>
      <c r="U37" s="88">
        <v>43738.275138888886</v>
      </c>
      <c r="V37" s="90" t="s">
        <v>3079</v>
      </c>
      <c r="W37" s="85"/>
      <c r="X37" s="85"/>
      <c r="Y37" s="94" t="s">
        <v>5079</v>
      </c>
      <c r="Z37" s="85"/>
    </row>
    <row r="38" spans="1:26" x14ac:dyDescent="0.25">
      <c r="A38" s="61" t="s">
        <v>217</v>
      </c>
      <c r="B38" s="61" t="s">
        <v>1490</v>
      </c>
      <c r="C38" s="62"/>
      <c r="D38" s="63"/>
      <c r="E38" s="64"/>
      <c r="F38" s="65"/>
      <c r="G38" s="62"/>
      <c r="H38" s="66"/>
      <c r="I38" s="67"/>
      <c r="J38" s="67"/>
      <c r="K38" s="34" t="s">
        <v>65</v>
      </c>
      <c r="L38" s="74">
        <v>38</v>
      </c>
      <c r="M38" s="74"/>
      <c r="N38" s="69"/>
      <c r="O38" s="85" t="s">
        <v>1875</v>
      </c>
      <c r="P38" s="88">
        <v>43738.275150462963</v>
      </c>
      <c r="Q38" s="85" t="s">
        <v>1898</v>
      </c>
      <c r="R38" s="85"/>
      <c r="S38" s="85"/>
      <c r="T38" s="85"/>
      <c r="U38" s="88">
        <v>43738.275150462963</v>
      </c>
      <c r="V38" s="90" t="s">
        <v>3080</v>
      </c>
      <c r="W38" s="85"/>
      <c r="X38" s="85"/>
      <c r="Y38" s="94" t="s">
        <v>5080</v>
      </c>
      <c r="Z38" s="94" t="s">
        <v>7050</v>
      </c>
    </row>
    <row r="39" spans="1:26" x14ac:dyDescent="0.25">
      <c r="A39" s="61" t="s">
        <v>217</v>
      </c>
      <c r="B39" s="61" t="s">
        <v>1509</v>
      </c>
      <c r="C39" s="62"/>
      <c r="D39" s="63"/>
      <c r="E39" s="64"/>
      <c r="F39" s="65"/>
      <c r="G39" s="62"/>
      <c r="H39" s="66"/>
      <c r="I39" s="67"/>
      <c r="J39" s="67"/>
      <c r="K39" s="34" t="s">
        <v>65</v>
      </c>
      <c r="L39" s="74">
        <v>39</v>
      </c>
      <c r="M39" s="74"/>
      <c r="N39" s="69"/>
      <c r="O39" s="85" t="s">
        <v>1876</v>
      </c>
      <c r="P39" s="88">
        <v>43738.275150462963</v>
      </c>
      <c r="Q39" s="85" t="s">
        <v>1898</v>
      </c>
      <c r="R39" s="85"/>
      <c r="S39" s="85"/>
      <c r="T39" s="85"/>
      <c r="U39" s="88">
        <v>43738.275150462963</v>
      </c>
      <c r="V39" s="90" t="s">
        <v>3080</v>
      </c>
      <c r="W39" s="85"/>
      <c r="X39" s="85"/>
      <c r="Y39" s="94" t="s">
        <v>5080</v>
      </c>
      <c r="Z39" s="94" t="s">
        <v>7050</v>
      </c>
    </row>
    <row r="40" spans="1:26" x14ac:dyDescent="0.25">
      <c r="A40" s="61" t="s">
        <v>218</v>
      </c>
      <c r="B40" s="61" t="s">
        <v>1510</v>
      </c>
      <c r="C40" s="62"/>
      <c r="D40" s="63"/>
      <c r="E40" s="64"/>
      <c r="F40" s="65"/>
      <c r="G40" s="62"/>
      <c r="H40" s="66"/>
      <c r="I40" s="67"/>
      <c r="J40" s="67"/>
      <c r="K40" s="34" t="s">
        <v>65</v>
      </c>
      <c r="L40" s="74">
        <v>40</v>
      </c>
      <c r="M40" s="74"/>
      <c r="N40" s="69"/>
      <c r="O40" s="85" t="s">
        <v>1875</v>
      </c>
      <c r="P40" s="88">
        <v>43738.275185185186</v>
      </c>
      <c r="Q40" s="85" t="s">
        <v>1899</v>
      </c>
      <c r="R40" s="85"/>
      <c r="S40" s="85"/>
      <c r="T40" s="85" t="s">
        <v>2949</v>
      </c>
      <c r="U40" s="88">
        <v>43738.275185185186</v>
      </c>
      <c r="V40" s="90" t="s">
        <v>3081</v>
      </c>
      <c r="W40" s="85"/>
      <c r="X40" s="85"/>
      <c r="Y40" s="94" t="s">
        <v>5081</v>
      </c>
      <c r="Z40" s="85"/>
    </row>
    <row r="41" spans="1:26" x14ac:dyDescent="0.25">
      <c r="A41" s="61" t="s">
        <v>219</v>
      </c>
      <c r="B41" s="61" t="s">
        <v>1251</v>
      </c>
      <c r="C41" s="62"/>
      <c r="D41" s="63"/>
      <c r="E41" s="64"/>
      <c r="F41" s="65"/>
      <c r="G41" s="62"/>
      <c r="H41" s="66"/>
      <c r="I41" s="67"/>
      <c r="J41" s="67"/>
      <c r="K41" s="34" t="s">
        <v>65</v>
      </c>
      <c r="L41" s="74">
        <v>41</v>
      </c>
      <c r="M41" s="74"/>
      <c r="N41" s="69"/>
      <c r="O41" s="85" t="s">
        <v>1875</v>
      </c>
      <c r="P41" s="88">
        <v>43738.275185185186</v>
      </c>
      <c r="Q41" s="85" t="s">
        <v>1900</v>
      </c>
      <c r="R41" s="85"/>
      <c r="S41" s="85"/>
      <c r="T41" s="85" t="s">
        <v>2950</v>
      </c>
      <c r="U41" s="88">
        <v>43738.275185185186</v>
      </c>
      <c r="V41" s="90" t="s">
        <v>3082</v>
      </c>
      <c r="W41" s="85"/>
      <c r="X41" s="85"/>
      <c r="Y41" s="94" t="s">
        <v>5082</v>
      </c>
      <c r="Z41" s="85"/>
    </row>
    <row r="42" spans="1:26" x14ac:dyDescent="0.25">
      <c r="A42" s="61" t="s">
        <v>220</v>
      </c>
      <c r="B42" s="61" t="s">
        <v>1507</v>
      </c>
      <c r="C42" s="62"/>
      <c r="D42" s="63"/>
      <c r="E42" s="64"/>
      <c r="F42" s="65"/>
      <c r="G42" s="62"/>
      <c r="H42" s="66"/>
      <c r="I42" s="67"/>
      <c r="J42" s="67"/>
      <c r="K42" s="34" t="s">
        <v>65</v>
      </c>
      <c r="L42" s="74">
        <v>42</v>
      </c>
      <c r="M42" s="74"/>
      <c r="N42" s="69"/>
      <c r="O42" s="85" t="s">
        <v>1875</v>
      </c>
      <c r="P42" s="88">
        <v>43738.275034722225</v>
      </c>
      <c r="Q42" s="85" t="s">
        <v>1893</v>
      </c>
      <c r="R42" s="85"/>
      <c r="S42" s="85"/>
      <c r="T42" s="85"/>
      <c r="U42" s="88">
        <v>43738.275034722225</v>
      </c>
      <c r="V42" s="90" t="s">
        <v>3083</v>
      </c>
      <c r="W42" s="85"/>
      <c r="X42" s="85"/>
      <c r="Y42" s="94" t="s">
        <v>5083</v>
      </c>
      <c r="Z42" s="85"/>
    </row>
    <row r="43" spans="1:26" x14ac:dyDescent="0.25">
      <c r="A43" s="61" t="s">
        <v>220</v>
      </c>
      <c r="B43" s="61" t="s">
        <v>1507</v>
      </c>
      <c r="C43" s="62"/>
      <c r="D43" s="63"/>
      <c r="E43" s="64"/>
      <c r="F43" s="65"/>
      <c r="G43" s="62"/>
      <c r="H43" s="66"/>
      <c r="I43" s="67"/>
      <c r="J43" s="67"/>
      <c r="K43" s="34" t="s">
        <v>65</v>
      </c>
      <c r="L43" s="74">
        <v>43</v>
      </c>
      <c r="M43" s="74"/>
      <c r="N43" s="69"/>
      <c r="O43" s="85" t="s">
        <v>1875</v>
      </c>
      <c r="P43" s="88">
        <v>43738.275196759256</v>
      </c>
      <c r="Q43" s="85" t="s">
        <v>1892</v>
      </c>
      <c r="R43" s="85"/>
      <c r="S43" s="85"/>
      <c r="T43" s="85"/>
      <c r="U43" s="88">
        <v>43738.275196759256</v>
      </c>
      <c r="V43" s="90" t="s">
        <v>3084</v>
      </c>
      <c r="W43" s="85"/>
      <c r="X43" s="85"/>
      <c r="Y43" s="94" t="s">
        <v>5084</v>
      </c>
      <c r="Z43" s="85"/>
    </row>
    <row r="44" spans="1:26" x14ac:dyDescent="0.25">
      <c r="A44" s="61" t="s">
        <v>221</v>
      </c>
      <c r="B44" s="61" t="s">
        <v>1511</v>
      </c>
      <c r="C44" s="62"/>
      <c r="D44" s="63"/>
      <c r="E44" s="64"/>
      <c r="F44" s="65"/>
      <c r="G44" s="62"/>
      <c r="H44" s="66"/>
      <c r="I44" s="67"/>
      <c r="J44" s="67"/>
      <c r="K44" s="34" t="s">
        <v>65</v>
      </c>
      <c r="L44" s="74">
        <v>44</v>
      </c>
      <c r="M44" s="74"/>
      <c r="N44" s="69"/>
      <c r="O44" s="85" t="s">
        <v>1875</v>
      </c>
      <c r="P44" s="88">
        <v>43738.275196759256</v>
      </c>
      <c r="Q44" s="85" t="s">
        <v>1901</v>
      </c>
      <c r="R44" s="85"/>
      <c r="S44" s="85"/>
      <c r="T44" s="85"/>
      <c r="U44" s="88">
        <v>43738.275196759256</v>
      </c>
      <c r="V44" s="90" t="s">
        <v>3085</v>
      </c>
      <c r="W44" s="85"/>
      <c r="X44" s="85"/>
      <c r="Y44" s="94" t="s">
        <v>5085</v>
      </c>
      <c r="Z44" s="85"/>
    </row>
    <row r="45" spans="1:26" x14ac:dyDescent="0.25">
      <c r="A45" s="61" t="s">
        <v>222</v>
      </c>
      <c r="B45" s="61" t="s">
        <v>1512</v>
      </c>
      <c r="C45" s="62"/>
      <c r="D45" s="63"/>
      <c r="E45" s="64"/>
      <c r="F45" s="65"/>
      <c r="G45" s="62"/>
      <c r="H45" s="66"/>
      <c r="I45" s="67"/>
      <c r="J45" s="67"/>
      <c r="K45" s="34" t="s">
        <v>65</v>
      </c>
      <c r="L45" s="74">
        <v>45</v>
      </c>
      <c r="M45" s="74"/>
      <c r="N45" s="69"/>
      <c r="O45" s="85" t="s">
        <v>1875</v>
      </c>
      <c r="P45" s="88">
        <v>43738.274965277778</v>
      </c>
      <c r="Q45" s="85" t="s">
        <v>1902</v>
      </c>
      <c r="R45" s="85"/>
      <c r="S45" s="85"/>
      <c r="T45" s="85" t="s">
        <v>2947</v>
      </c>
      <c r="U45" s="88">
        <v>43738.274965277778</v>
      </c>
      <c r="V45" s="90" t="s">
        <v>3086</v>
      </c>
      <c r="W45" s="85"/>
      <c r="X45" s="85"/>
      <c r="Y45" s="94" t="s">
        <v>5086</v>
      </c>
      <c r="Z45" s="85"/>
    </row>
    <row r="46" spans="1:26" x14ac:dyDescent="0.25">
      <c r="A46" s="61" t="s">
        <v>222</v>
      </c>
      <c r="B46" s="61" t="s">
        <v>1499</v>
      </c>
      <c r="C46" s="62"/>
      <c r="D46" s="63"/>
      <c r="E46" s="64"/>
      <c r="F46" s="65"/>
      <c r="G46" s="62"/>
      <c r="H46" s="66"/>
      <c r="I46" s="67"/>
      <c r="J46" s="67"/>
      <c r="K46" s="34" t="s">
        <v>65</v>
      </c>
      <c r="L46" s="74">
        <v>46</v>
      </c>
      <c r="M46" s="74"/>
      <c r="N46" s="69"/>
      <c r="O46" s="85" t="s">
        <v>1875</v>
      </c>
      <c r="P46" s="88">
        <v>43738.275219907409</v>
      </c>
      <c r="Q46" s="85" t="s">
        <v>1903</v>
      </c>
      <c r="R46" s="85"/>
      <c r="S46" s="85"/>
      <c r="T46" s="85" t="s">
        <v>2947</v>
      </c>
      <c r="U46" s="88">
        <v>43738.275219907409</v>
      </c>
      <c r="V46" s="90" t="s">
        <v>3087</v>
      </c>
      <c r="W46" s="85"/>
      <c r="X46" s="85"/>
      <c r="Y46" s="94" t="s">
        <v>5087</v>
      </c>
      <c r="Z46" s="85"/>
    </row>
    <row r="47" spans="1:26" x14ac:dyDescent="0.25">
      <c r="A47" s="61" t="s">
        <v>222</v>
      </c>
      <c r="B47" s="61" t="s">
        <v>1513</v>
      </c>
      <c r="C47" s="62"/>
      <c r="D47" s="63"/>
      <c r="E47" s="64"/>
      <c r="F47" s="65"/>
      <c r="G47" s="62"/>
      <c r="H47" s="66"/>
      <c r="I47" s="67"/>
      <c r="J47" s="67"/>
      <c r="K47" s="34" t="s">
        <v>65</v>
      </c>
      <c r="L47" s="74">
        <v>47</v>
      </c>
      <c r="M47" s="74"/>
      <c r="N47" s="69"/>
      <c r="O47" s="85" t="s">
        <v>1875</v>
      </c>
      <c r="P47" s="88">
        <v>43738.275219907409</v>
      </c>
      <c r="Q47" s="85" t="s">
        <v>1903</v>
      </c>
      <c r="R47" s="85"/>
      <c r="S47" s="85"/>
      <c r="T47" s="85" t="s">
        <v>2947</v>
      </c>
      <c r="U47" s="88">
        <v>43738.275219907409</v>
      </c>
      <c r="V47" s="90" t="s">
        <v>3087</v>
      </c>
      <c r="W47" s="85"/>
      <c r="X47" s="85"/>
      <c r="Y47" s="94" t="s">
        <v>5087</v>
      </c>
      <c r="Z47" s="85"/>
    </row>
    <row r="48" spans="1:26" x14ac:dyDescent="0.25">
      <c r="A48" s="61" t="s">
        <v>223</v>
      </c>
      <c r="B48" s="61" t="s">
        <v>1493</v>
      </c>
      <c r="C48" s="62"/>
      <c r="D48" s="63"/>
      <c r="E48" s="64"/>
      <c r="F48" s="65"/>
      <c r="G48" s="62"/>
      <c r="H48" s="66"/>
      <c r="I48" s="67"/>
      <c r="J48" s="67"/>
      <c r="K48" s="34" t="s">
        <v>65</v>
      </c>
      <c r="L48" s="74">
        <v>48</v>
      </c>
      <c r="M48" s="74"/>
      <c r="N48" s="69"/>
      <c r="O48" s="85" t="s">
        <v>1876</v>
      </c>
      <c r="P48" s="88">
        <v>43738.275243055556</v>
      </c>
      <c r="Q48" s="85" t="s">
        <v>1904</v>
      </c>
      <c r="R48" s="90" t="s">
        <v>2674</v>
      </c>
      <c r="S48" s="85" t="s">
        <v>2911</v>
      </c>
      <c r="T48" s="85"/>
      <c r="U48" s="88">
        <v>43738.275243055556</v>
      </c>
      <c r="V48" s="90" t="s">
        <v>3088</v>
      </c>
      <c r="W48" s="85"/>
      <c r="X48" s="85"/>
      <c r="Y48" s="94" t="s">
        <v>5088</v>
      </c>
      <c r="Z48" s="94" t="s">
        <v>7051</v>
      </c>
    </row>
    <row r="49" spans="1:26" x14ac:dyDescent="0.25">
      <c r="A49" s="61" t="s">
        <v>224</v>
      </c>
      <c r="B49" s="61" t="s">
        <v>1163</v>
      </c>
      <c r="C49" s="62"/>
      <c r="D49" s="63"/>
      <c r="E49" s="64"/>
      <c r="F49" s="65"/>
      <c r="G49" s="62"/>
      <c r="H49" s="66"/>
      <c r="I49" s="67"/>
      <c r="J49" s="67"/>
      <c r="K49" s="34" t="s">
        <v>65</v>
      </c>
      <c r="L49" s="74">
        <v>49</v>
      </c>
      <c r="M49" s="74"/>
      <c r="N49" s="69"/>
      <c r="O49" s="85" t="s">
        <v>1875</v>
      </c>
      <c r="P49" s="88">
        <v>43738.27516203704</v>
      </c>
      <c r="Q49" s="85" t="s">
        <v>1905</v>
      </c>
      <c r="R49" s="85"/>
      <c r="S49" s="85"/>
      <c r="T49" s="85"/>
      <c r="U49" s="88">
        <v>43738.27516203704</v>
      </c>
      <c r="V49" s="90" t="s">
        <v>3089</v>
      </c>
      <c r="W49" s="85"/>
      <c r="X49" s="85"/>
      <c r="Y49" s="94" t="s">
        <v>5089</v>
      </c>
      <c r="Z49" s="85"/>
    </row>
    <row r="50" spans="1:26" x14ac:dyDescent="0.25">
      <c r="A50" s="61" t="s">
        <v>224</v>
      </c>
      <c r="B50" s="61" t="s">
        <v>1166</v>
      </c>
      <c r="C50" s="62"/>
      <c r="D50" s="63"/>
      <c r="E50" s="64"/>
      <c r="F50" s="65"/>
      <c r="G50" s="62"/>
      <c r="H50" s="66"/>
      <c r="I50" s="67"/>
      <c r="J50" s="67"/>
      <c r="K50" s="34" t="s">
        <v>65</v>
      </c>
      <c r="L50" s="74">
        <v>50</v>
      </c>
      <c r="M50" s="74"/>
      <c r="N50" s="69"/>
      <c r="O50" s="85" t="s">
        <v>1875</v>
      </c>
      <c r="P50" s="88">
        <v>43738.275289351855</v>
      </c>
      <c r="Q50" s="85" t="s">
        <v>1906</v>
      </c>
      <c r="R50" s="85"/>
      <c r="S50" s="85"/>
      <c r="T50" s="85"/>
      <c r="U50" s="88">
        <v>43738.275289351855</v>
      </c>
      <c r="V50" s="90" t="s">
        <v>3090</v>
      </c>
      <c r="W50" s="85"/>
      <c r="X50" s="85"/>
      <c r="Y50" s="94" t="s">
        <v>5090</v>
      </c>
      <c r="Z50" s="85"/>
    </row>
    <row r="51" spans="1:26" x14ac:dyDescent="0.25">
      <c r="A51" s="61" t="s">
        <v>225</v>
      </c>
      <c r="B51" s="61" t="s">
        <v>225</v>
      </c>
      <c r="C51" s="62"/>
      <c r="D51" s="63"/>
      <c r="E51" s="64"/>
      <c r="F51" s="65"/>
      <c r="G51" s="62"/>
      <c r="H51" s="66"/>
      <c r="I51" s="67"/>
      <c r="J51" s="67"/>
      <c r="K51" s="34" t="s">
        <v>65</v>
      </c>
      <c r="L51" s="74">
        <v>51</v>
      </c>
      <c r="M51" s="74"/>
      <c r="N51" s="69"/>
      <c r="O51" s="85" t="s">
        <v>178</v>
      </c>
      <c r="P51" s="88">
        <v>43738.275358796294</v>
      </c>
      <c r="Q51" s="85" t="s">
        <v>1907</v>
      </c>
      <c r="R51" s="90" t="s">
        <v>2675</v>
      </c>
      <c r="S51" s="85" t="s">
        <v>2912</v>
      </c>
      <c r="T51" s="85"/>
      <c r="U51" s="88">
        <v>43738.275358796294</v>
      </c>
      <c r="V51" s="90" t="s">
        <v>3091</v>
      </c>
      <c r="W51" s="85"/>
      <c r="X51" s="85"/>
      <c r="Y51" s="94" t="s">
        <v>5091</v>
      </c>
      <c r="Z51" s="85"/>
    </row>
    <row r="52" spans="1:26" x14ac:dyDescent="0.25">
      <c r="A52" s="61" t="s">
        <v>226</v>
      </c>
      <c r="B52" s="61" t="s">
        <v>1514</v>
      </c>
      <c r="C52" s="62"/>
      <c r="D52" s="63"/>
      <c r="E52" s="64"/>
      <c r="F52" s="65"/>
      <c r="G52" s="62"/>
      <c r="H52" s="66"/>
      <c r="I52" s="67"/>
      <c r="J52" s="67"/>
      <c r="K52" s="34" t="s">
        <v>65</v>
      </c>
      <c r="L52" s="74">
        <v>52</v>
      </c>
      <c r="M52" s="74"/>
      <c r="N52" s="69"/>
      <c r="O52" s="85" t="s">
        <v>1875</v>
      </c>
      <c r="P52" s="88">
        <v>43738.275358796294</v>
      </c>
      <c r="Q52" s="85" t="s">
        <v>1908</v>
      </c>
      <c r="R52" s="85"/>
      <c r="S52" s="85"/>
      <c r="T52" s="85" t="s">
        <v>2946</v>
      </c>
      <c r="U52" s="88">
        <v>43738.275358796294</v>
      </c>
      <c r="V52" s="90" t="s">
        <v>3092</v>
      </c>
      <c r="W52" s="85"/>
      <c r="X52" s="85"/>
      <c r="Y52" s="94" t="s">
        <v>5092</v>
      </c>
      <c r="Z52" s="85"/>
    </row>
    <row r="53" spans="1:26" x14ac:dyDescent="0.25">
      <c r="A53" s="61" t="s">
        <v>227</v>
      </c>
      <c r="B53" s="61" t="s">
        <v>1490</v>
      </c>
      <c r="C53" s="62"/>
      <c r="D53" s="63"/>
      <c r="E53" s="64"/>
      <c r="F53" s="65"/>
      <c r="G53" s="62"/>
      <c r="H53" s="66"/>
      <c r="I53" s="67"/>
      <c r="J53" s="67"/>
      <c r="K53" s="34" t="s">
        <v>65</v>
      </c>
      <c r="L53" s="74">
        <v>53</v>
      </c>
      <c r="M53" s="74"/>
      <c r="N53" s="69"/>
      <c r="O53" s="85" t="s">
        <v>1876</v>
      </c>
      <c r="P53" s="88">
        <v>43738.275370370371</v>
      </c>
      <c r="Q53" s="85" t="s">
        <v>1909</v>
      </c>
      <c r="R53" s="90" t="s">
        <v>2676</v>
      </c>
      <c r="S53" s="85" t="s">
        <v>2911</v>
      </c>
      <c r="T53" s="85"/>
      <c r="U53" s="88">
        <v>43738.275370370371</v>
      </c>
      <c r="V53" s="90" t="s">
        <v>3093</v>
      </c>
      <c r="W53" s="85"/>
      <c r="X53" s="85"/>
      <c r="Y53" s="94" t="s">
        <v>5093</v>
      </c>
      <c r="Z53" s="94" t="s">
        <v>7052</v>
      </c>
    </row>
    <row r="54" spans="1:26" x14ac:dyDescent="0.25">
      <c r="A54" s="61" t="s">
        <v>228</v>
      </c>
      <c r="B54" s="61" t="s">
        <v>1494</v>
      </c>
      <c r="C54" s="62"/>
      <c r="D54" s="63"/>
      <c r="E54" s="64"/>
      <c r="F54" s="65"/>
      <c r="G54" s="62"/>
      <c r="H54" s="66"/>
      <c r="I54" s="67"/>
      <c r="J54" s="67"/>
      <c r="K54" s="34" t="s">
        <v>65</v>
      </c>
      <c r="L54" s="74">
        <v>54</v>
      </c>
      <c r="M54" s="74"/>
      <c r="N54" s="69"/>
      <c r="O54" s="85" t="s">
        <v>1875</v>
      </c>
      <c r="P54" s="88">
        <v>43738.275393518517</v>
      </c>
      <c r="Q54" s="85" t="s">
        <v>1878</v>
      </c>
      <c r="R54" s="85"/>
      <c r="S54" s="85"/>
      <c r="T54" s="85"/>
      <c r="U54" s="88">
        <v>43738.275393518517</v>
      </c>
      <c r="V54" s="90" t="s">
        <v>3094</v>
      </c>
      <c r="W54" s="85"/>
      <c r="X54" s="85"/>
      <c r="Y54" s="94" t="s">
        <v>5094</v>
      </c>
      <c r="Z54" s="85"/>
    </row>
    <row r="55" spans="1:26" x14ac:dyDescent="0.25">
      <c r="A55" s="61" t="s">
        <v>229</v>
      </c>
      <c r="B55" s="61" t="s">
        <v>1515</v>
      </c>
      <c r="C55" s="62"/>
      <c r="D55" s="63"/>
      <c r="E55" s="64"/>
      <c r="F55" s="65"/>
      <c r="G55" s="62"/>
      <c r="H55" s="66"/>
      <c r="I55" s="67"/>
      <c r="J55" s="67"/>
      <c r="K55" s="34" t="s">
        <v>65</v>
      </c>
      <c r="L55" s="74">
        <v>55</v>
      </c>
      <c r="M55" s="74"/>
      <c r="N55" s="69"/>
      <c r="O55" s="85" t="s">
        <v>1875</v>
      </c>
      <c r="P55" s="88">
        <v>43738.275393518517</v>
      </c>
      <c r="Q55" s="85" t="s">
        <v>1910</v>
      </c>
      <c r="R55" s="85"/>
      <c r="S55" s="85"/>
      <c r="T55" s="85"/>
      <c r="U55" s="88">
        <v>43738.275393518517</v>
      </c>
      <c r="V55" s="90" t="s">
        <v>3095</v>
      </c>
      <c r="W55" s="85"/>
      <c r="X55" s="85"/>
      <c r="Y55" s="94" t="s">
        <v>5095</v>
      </c>
      <c r="Z55" s="85"/>
    </row>
    <row r="56" spans="1:26" x14ac:dyDescent="0.25">
      <c r="A56" s="61" t="s">
        <v>230</v>
      </c>
      <c r="B56" s="61" t="s">
        <v>1516</v>
      </c>
      <c r="C56" s="62"/>
      <c r="D56" s="63"/>
      <c r="E56" s="64"/>
      <c r="F56" s="65"/>
      <c r="G56" s="62"/>
      <c r="H56" s="66"/>
      <c r="I56" s="67"/>
      <c r="J56" s="67"/>
      <c r="K56" s="34" t="s">
        <v>65</v>
      </c>
      <c r="L56" s="74">
        <v>56</v>
      </c>
      <c r="M56" s="74"/>
      <c r="N56" s="69"/>
      <c r="O56" s="85" t="s">
        <v>1876</v>
      </c>
      <c r="P56" s="88">
        <v>43738.275405092594</v>
      </c>
      <c r="Q56" s="85" t="s">
        <v>1911</v>
      </c>
      <c r="R56" s="85"/>
      <c r="S56" s="85"/>
      <c r="T56" s="85"/>
      <c r="U56" s="88">
        <v>43738.275405092594</v>
      </c>
      <c r="V56" s="90" t="s">
        <v>3096</v>
      </c>
      <c r="W56" s="85"/>
      <c r="X56" s="85"/>
      <c r="Y56" s="94" t="s">
        <v>5096</v>
      </c>
      <c r="Z56" s="94" t="s">
        <v>7053</v>
      </c>
    </row>
    <row r="57" spans="1:26" x14ac:dyDescent="0.25">
      <c r="A57" s="61" t="s">
        <v>231</v>
      </c>
      <c r="B57" s="61" t="s">
        <v>1493</v>
      </c>
      <c r="C57" s="62"/>
      <c r="D57" s="63"/>
      <c r="E57" s="64"/>
      <c r="F57" s="65"/>
      <c r="G57" s="62"/>
      <c r="H57" s="66"/>
      <c r="I57" s="67"/>
      <c r="J57" s="67"/>
      <c r="K57" s="34" t="s">
        <v>65</v>
      </c>
      <c r="L57" s="74">
        <v>57</v>
      </c>
      <c r="M57" s="74"/>
      <c r="N57" s="69"/>
      <c r="O57" s="85" t="s">
        <v>1876</v>
      </c>
      <c r="P57" s="88">
        <v>43738.275462962964</v>
      </c>
      <c r="Q57" s="85" t="s">
        <v>1912</v>
      </c>
      <c r="R57" s="90" t="s">
        <v>2677</v>
      </c>
      <c r="S57" s="85" t="s">
        <v>2911</v>
      </c>
      <c r="T57" s="85"/>
      <c r="U57" s="88">
        <v>43738.275462962964</v>
      </c>
      <c r="V57" s="90" t="s">
        <v>3097</v>
      </c>
      <c r="W57" s="85"/>
      <c r="X57" s="85"/>
      <c r="Y57" s="94" t="s">
        <v>5097</v>
      </c>
      <c r="Z57" s="94" t="s">
        <v>7054</v>
      </c>
    </row>
    <row r="58" spans="1:26" x14ac:dyDescent="0.25">
      <c r="A58" s="61" t="s">
        <v>232</v>
      </c>
      <c r="B58" s="61" t="s">
        <v>1517</v>
      </c>
      <c r="C58" s="62"/>
      <c r="D58" s="63"/>
      <c r="E58" s="64"/>
      <c r="F58" s="65"/>
      <c r="G58" s="62"/>
      <c r="H58" s="66"/>
      <c r="I58" s="67"/>
      <c r="J58" s="67"/>
      <c r="K58" s="34" t="s">
        <v>65</v>
      </c>
      <c r="L58" s="74">
        <v>58</v>
      </c>
      <c r="M58" s="74"/>
      <c r="N58" s="69"/>
      <c r="O58" s="85" t="s">
        <v>1875</v>
      </c>
      <c r="P58" s="88">
        <v>43738.27548611111</v>
      </c>
      <c r="Q58" s="85" t="s">
        <v>1913</v>
      </c>
      <c r="R58" s="85"/>
      <c r="S58" s="85"/>
      <c r="T58" s="85"/>
      <c r="U58" s="88">
        <v>43738.27548611111</v>
      </c>
      <c r="V58" s="90" t="s">
        <v>3098</v>
      </c>
      <c r="W58" s="85"/>
      <c r="X58" s="85"/>
      <c r="Y58" s="94" t="s">
        <v>5098</v>
      </c>
      <c r="Z58" s="85"/>
    </row>
    <row r="59" spans="1:26" x14ac:dyDescent="0.25">
      <c r="A59" s="61" t="s">
        <v>233</v>
      </c>
      <c r="B59" s="61" t="s">
        <v>1511</v>
      </c>
      <c r="C59" s="62"/>
      <c r="D59" s="63"/>
      <c r="E59" s="64"/>
      <c r="F59" s="65"/>
      <c r="G59" s="62"/>
      <c r="H59" s="66"/>
      <c r="I59" s="67"/>
      <c r="J59" s="67"/>
      <c r="K59" s="34" t="s">
        <v>65</v>
      </c>
      <c r="L59" s="74">
        <v>59</v>
      </c>
      <c r="M59" s="74"/>
      <c r="N59" s="69"/>
      <c r="O59" s="85" t="s">
        <v>1875</v>
      </c>
      <c r="P59" s="88">
        <v>43738.275520833333</v>
      </c>
      <c r="Q59" s="85" t="s">
        <v>1901</v>
      </c>
      <c r="R59" s="85"/>
      <c r="S59" s="85"/>
      <c r="T59" s="85"/>
      <c r="U59" s="88">
        <v>43738.275520833333</v>
      </c>
      <c r="V59" s="90" t="s">
        <v>3099</v>
      </c>
      <c r="W59" s="85"/>
      <c r="X59" s="85"/>
      <c r="Y59" s="94" t="s">
        <v>5099</v>
      </c>
      <c r="Z59" s="85"/>
    </row>
    <row r="60" spans="1:26" x14ac:dyDescent="0.25">
      <c r="A60" s="61" t="s">
        <v>234</v>
      </c>
      <c r="B60" s="61" t="s">
        <v>1518</v>
      </c>
      <c r="C60" s="62"/>
      <c r="D60" s="63"/>
      <c r="E60" s="64"/>
      <c r="F60" s="65"/>
      <c r="G60" s="62"/>
      <c r="H60" s="66"/>
      <c r="I60" s="67"/>
      <c r="J60" s="67"/>
      <c r="K60" s="34" t="s">
        <v>65</v>
      </c>
      <c r="L60" s="74">
        <v>60</v>
      </c>
      <c r="M60" s="74"/>
      <c r="N60" s="69"/>
      <c r="O60" s="85" t="s">
        <v>1876</v>
      </c>
      <c r="P60" s="88">
        <v>43738.275520833333</v>
      </c>
      <c r="Q60" s="85" t="s">
        <v>1914</v>
      </c>
      <c r="R60" s="90" t="s">
        <v>2678</v>
      </c>
      <c r="S60" s="85" t="s">
        <v>2911</v>
      </c>
      <c r="T60" s="85"/>
      <c r="U60" s="88">
        <v>43738.275520833333</v>
      </c>
      <c r="V60" s="90" t="s">
        <v>3100</v>
      </c>
      <c r="W60" s="85"/>
      <c r="X60" s="85"/>
      <c r="Y60" s="94" t="s">
        <v>5100</v>
      </c>
      <c r="Z60" s="94" t="s">
        <v>7055</v>
      </c>
    </row>
    <row r="61" spans="1:26" x14ac:dyDescent="0.25">
      <c r="A61" s="61" t="s">
        <v>235</v>
      </c>
      <c r="B61" s="61" t="s">
        <v>1519</v>
      </c>
      <c r="C61" s="62"/>
      <c r="D61" s="63"/>
      <c r="E61" s="64"/>
      <c r="F61" s="65"/>
      <c r="G61" s="62"/>
      <c r="H61" s="66"/>
      <c r="I61" s="67"/>
      <c r="J61" s="67"/>
      <c r="K61" s="34" t="s">
        <v>65</v>
      </c>
      <c r="L61" s="74">
        <v>61</v>
      </c>
      <c r="M61" s="74"/>
      <c r="N61" s="69"/>
      <c r="O61" s="85" t="s">
        <v>1875</v>
      </c>
      <c r="P61" s="88">
        <v>43738.275578703702</v>
      </c>
      <c r="Q61" s="85" t="s">
        <v>1915</v>
      </c>
      <c r="R61" s="90" t="s">
        <v>2679</v>
      </c>
      <c r="S61" s="85" t="s">
        <v>2913</v>
      </c>
      <c r="T61" s="85"/>
      <c r="U61" s="88">
        <v>43738.275578703702</v>
      </c>
      <c r="V61" s="90" t="s">
        <v>3101</v>
      </c>
      <c r="W61" s="85"/>
      <c r="X61" s="85"/>
      <c r="Y61" s="94" t="s">
        <v>5101</v>
      </c>
      <c r="Z61" s="85"/>
    </row>
    <row r="62" spans="1:26" x14ac:dyDescent="0.25">
      <c r="A62" s="61" t="s">
        <v>235</v>
      </c>
      <c r="B62" s="61" t="s">
        <v>1520</v>
      </c>
      <c r="C62" s="62"/>
      <c r="D62" s="63"/>
      <c r="E62" s="64"/>
      <c r="F62" s="65"/>
      <c r="G62" s="62"/>
      <c r="H62" s="66"/>
      <c r="I62" s="67"/>
      <c r="J62" s="67"/>
      <c r="K62" s="34" t="s">
        <v>65</v>
      </c>
      <c r="L62" s="74">
        <v>62</v>
      </c>
      <c r="M62" s="74"/>
      <c r="N62" s="69"/>
      <c r="O62" s="85" t="s">
        <v>1875</v>
      </c>
      <c r="P62" s="88">
        <v>43738.275578703702</v>
      </c>
      <c r="Q62" s="85" t="s">
        <v>1915</v>
      </c>
      <c r="R62" s="90" t="s">
        <v>2679</v>
      </c>
      <c r="S62" s="85" t="s">
        <v>2913</v>
      </c>
      <c r="T62" s="85"/>
      <c r="U62" s="88">
        <v>43738.275578703702</v>
      </c>
      <c r="V62" s="90" t="s">
        <v>3101</v>
      </c>
      <c r="W62" s="85"/>
      <c r="X62" s="85"/>
      <c r="Y62" s="94" t="s">
        <v>5101</v>
      </c>
      <c r="Z62" s="85"/>
    </row>
    <row r="63" spans="1:26" x14ac:dyDescent="0.25">
      <c r="A63" s="61" t="s">
        <v>236</v>
      </c>
      <c r="B63" s="61" t="s">
        <v>236</v>
      </c>
      <c r="C63" s="62"/>
      <c r="D63" s="63"/>
      <c r="E63" s="64"/>
      <c r="F63" s="65"/>
      <c r="G63" s="62"/>
      <c r="H63" s="66"/>
      <c r="I63" s="67"/>
      <c r="J63" s="67"/>
      <c r="K63" s="34" t="s">
        <v>65</v>
      </c>
      <c r="L63" s="74">
        <v>63</v>
      </c>
      <c r="M63" s="74"/>
      <c r="N63" s="69"/>
      <c r="O63" s="85" t="s">
        <v>178</v>
      </c>
      <c r="P63" s="88">
        <v>43738.275578703702</v>
      </c>
      <c r="Q63" s="85" t="s">
        <v>1916</v>
      </c>
      <c r="R63" s="85"/>
      <c r="S63" s="85"/>
      <c r="T63" s="85"/>
      <c r="U63" s="88">
        <v>43738.275578703702</v>
      </c>
      <c r="V63" s="90" t="s">
        <v>3102</v>
      </c>
      <c r="W63" s="85"/>
      <c r="X63" s="85"/>
      <c r="Y63" s="94" t="s">
        <v>5102</v>
      </c>
      <c r="Z63" s="94" t="s">
        <v>7056</v>
      </c>
    </row>
    <row r="64" spans="1:26" x14ac:dyDescent="0.25">
      <c r="A64" s="61" t="s">
        <v>237</v>
      </c>
      <c r="B64" s="61" t="s">
        <v>1493</v>
      </c>
      <c r="C64" s="62"/>
      <c r="D64" s="63"/>
      <c r="E64" s="64"/>
      <c r="F64" s="65"/>
      <c r="G64" s="62"/>
      <c r="H64" s="66"/>
      <c r="I64" s="67"/>
      <c r="J64" s="67"/>
      <c r="K64" s="34" t="s">
        <v>65</v>
      </c>
      <c r="L64" s="74">
        <v>64</v>
      </c>
      <c r="M64" s="74"/>
      <c r="N64" s="69"/>
      <c r="O64" s="85" t="s">
        <v>1875</v>
      </c>
      <c r="P64" s="88">
        <v>43738.275590277779</v>
      </c>
      <c r="Q64" s="85" t="s">
        <v>1917</v>
      </c>
      <c r="R64" s="85"/>
      <c r="S64" s="85"/>
      <c r="T64" s="85"/>
      <c r="U64" s="88">
        <v>43738.275590277779</v>
      </c>
      <c r="V64" s="90" t="s">
        <v>3103</v>
      </c>
      <c r="W64" s="85"/>
      <c r="X64" s="85"/>
      <c r="Y64" s="94" t="s">
        <v>5103</v>
      </c>
      <c r="Z64" s="85"/>
    </row>
    <row r="65" spans="1:26" x14ac:dyDescent="0.25">
      <c r="A65" s="61" t="s">
        <v>237</v>
      </c>
      <c r="B65" s="61" t="s">
        <v>1521</v>
      </c>
      <c r="C65" s="62"/>
      <c r="D65" s="63"/>
      <c r="E65" s="64"/>
      <c r="F65" s="65"/>
      <c r="G65" s="62"/>
      <c r="H65" s="66"/>
      <c r="I65" s="67"/>
      <c r="J65" s="67"/>
      <c r="K65" s="34" t="s">
        <v>65</v>
      </c>
      <c r="L65" s="74">
        <v>65</v>
      </c>
      <c r="M65" s="74"/>
      <c r="N65" s="69"/>
      <c r="O65" s="85" t="s">
        <v>1875</v>
      </c>
      <c r="P65" s="88">
        <v>43738.275590277779</v>
      </c>
      <c r="Q65" s="85" t="s">
        <v>1917</v>
      </c>
      <c r="R65" s="85"/>
      <c r="S65" s="85"/>
      <c r="T65" s="85"/>
      <c r="U65" s="88">
        <v>43738.275590277779</v>
      </c>
      <c r="V65" s="90" t="s">
        <v>3103</v>
      </c>
      <c r="W65" s="85"/>
      <c r="X65" s="85"/>
      <c r="Y65" s="94" t="s">
        <v>5103</v>
      </c>
      <c r="Z65" s="85"/>
    </row>
    <row r="66" spans="1:26" x14ac:dyDescent="0.25">
      <c r="A66" s="61" t="s">
        <v>238</v>
      </c>
      <c r="B66" s="61" t="s">
        <v>1493</v>
      </c>
      <c r="C66" s="62"/>
      <c r="D66" s="63"/>
      <c r="E66" s="64"/>
      <c r="F66" s="65"/>
      <c r="G66" s="62"/>
      <c r="H66" s="66"/>
      <c r="I66" s="67"/>
      <c r="J66" s="67"/>
      <c r="K66" s="34" t="s">
        <v>65</v>
      </c>
      <c r="L66" s="74">
        <v>66</v>
      </c>
      <c r="M66" s="74"/>
      <c r="N66" s="69"/>
      <c r="O66" s="85" t="s">
        <v>1875</v>
      </c>
      <c r="P66" s="88">
        <v>43738.275590277779</v>
      </c>
      <c r="Q66" s="85" t="s">
        <v>1917</v>
      </c>
      <c r="R66" s="85"/>
      <c r="S66" s="85"/>
      <c r="T66" s="85"/>
      <c r="U66" s="88">
        <v>43738.275590277779</v>
      </c>
      <c r="V66" s="90" t="s">
        <v>3104</v>
      </c>
      <c r="W66" s="85"/>
      <c r="X66" s="85"/>
      <c r="Y66" s="94" t="s">
        <v>5104</v>
      </c>
      <c r="Z66" s="85"/>
    </row>
    <row r="67" spans="1:26" x14ac:dyDescent="0.25">
      <c r="A67" s="61" t="s">
        <v>238</v>
      </c>
      <c r="B67" s="61" t="s">
        <v>1521</v>
      </c>
      <c r="C67" s="62"/>
      <c r="D67" s="63"/>
      <c r="E67" s="64"/>
      <c r="F67" s="65"/>
      <c r="G67" s="62"/>
      <c r="H67" s="66"/>
      <c r="I67" s="67"/>
      <c r="J67" s="67"/>
      <c r="K67" s="34" t="s">
        <v>65</v>
      </c>
      <c r="L67" s="74">
        <v>67</v>
      </c>
      <c r="M67" s="74"/>
      <c r="N67" s="69"/>
      <c r="O67" s="85" t="s">
        <v>1875</v>
      </c>
      <c r="P67" s="88">
        <v>43738.275590277779</v>
      </c>
      <c r="Q67" s="85" t="s">
        <v>1917</v>
      </c>
      <c r="R67" s="85"/>
      <c r="S67" s="85"/>
      <c r="T67" s="85"/>
      <c r="U67" s="88">
        <v>43738.275590277779</v>
      </c>
      <c r="V67" s="90" t="s">
        <v>3104</v>
      </c>
      <c r="W67" s="85"/>
      <c r="X67" s="85"/>
      <c r="Y67" s="94" t="s">
        <v>5104</v>
      </c>
      <c r="Z67" s="85"/>
    </row>
    <row r="68" spans="1:26" x14ac:dyDescent="0.25">
      <c r="A68" s="61" t="s">
        <v>239</v>
      </c>
      <c r="B68" s="61" t="s">
        <v>1493</v>
      </c>
      <c r="C68" s="62"/>
      <c r="D68" s="63"/>
      <c r="E68" s="64"/>
      <c r="F68" s="65"/>
      <c r="G68" s="62"/>
      <c r="H68" s="66"/>
      <c r="I68" s="67"/>
      <c r="J68" s="67"/>
      <c r="K68" s="34" t="s">
        <v>65</v>
      </c>
      <c r="L68" s="74">
        <v>68</v>
      </c>
      <c r="M68" s="74"/>
      <c r="N68" s="69"/>
      <c r="O68" s="85" t="s">
        <v>1875</v>
      </c>
      <c r="P68" s="88">
        <v>43738.275590277779</v>
      </c>
      <c r="Q68" s="85" t="s">
        <v>1917</v>
      </c>
      <c r="R68" s="85"/>
      <c r="S68" s="85"/>
      <c r="T68" s="85"/>
      <c r="U68" s="88">
        <v>43738.275590277779</v>
      </c>
      <c r="V68" s="90" t="s">
        <v>3105</v>
      </c>
      <c r="W68" s="85"/>
      <c r="X68" s="85"/>
      <c r="Y68" s="94" t="s">
        <v>5105</v>
      </c>
      <c r="Z68" s="85"/>
    </row>
    <row r="69" spans="1:26" x14ac:dyDescent="0.25">
      <c r="A69" s="61" t="s">
        <v>239</v>
      </c>
      <c r="B69" s="61" t="s">
        <v>1521</v>
      </c>
      <c r="C69" s="62"/>
      <c r="D69" s="63"/>
      <c r="E69" s="64"/>
      <c r="F69" s="65"/>
      <c r="G69" s="62"/>
      <c r="H69" s="66"/>
      <c r="I69" s="67"/>
      <c r="J69" s="67"/>
      <c r="K69" s="34" t="s">
        <v>65</v>
      </c>
      <c r="L69" s="74">
        <v>69</v>
      </c>
      <c r="M69" s="74"/>
      <c r="N69" s="69"/>
      <c r="O69" s="85" t="s">
        <v>1875</v>
      </c>
      <c r="P69" s="88">
        <v>43738.275590277779</v>
      </c>
      <c r="Q69" s="85" t="s">
        <v>1917</v>
      </c>
      <c r="R69" s="85"/>
      <c r="S69" s="85"/>
      <c r="T69" s="85"/>
      <c r="U69" s="88">
        <v>43738.275590277779</v>
      </c>
      <c r="V69" s="90" t="s">
        <v>3105</v>
      </c>
      <c r="W69" s="85"/>
      <c r="X69" s="85"/>
      <c r="Y69" s="94" t="s">
        <v>5105</v>
      </c>
      <c r="Z69" s="85"/>
    </row>
    <row r="70" spans="1:26" x14ac:dyDescent="0.25">
      <c r="A70" s="61" t="s">
        <v>240</v>
      </c>
      <c r="B70" s="61" t="s">
        <v>1493</v>
      </c>
      <c r="C70" s="62"/>
      <c r="D70" s="63"/>
      <c r="E70" s="64"/>
      <c r="F70" s="65"/>
      <c r="G70" s="62"/>
      <c r="H70" s="66"/>
      <c r="I70" s="67"/>
      <c r="J70" s="67"/>
      <c r="K70" s="34" t="s">
        <v>65</v>
      </c>
      <c r="L70" s="74">
        <v>70</v>
      </c>
      <c r="M70" s="74"/>
      <c r="N70" s="69"/>
      <c r="O70" s="85" t="s">
        <v>1875</v>
      </c>
      <c r="P70" s="88">
        <v>43738.275590277779</v>
      </c>
      <c r="Q70" s="85" t="s">
        <v>1917</v>
      </c>
      <c r="R70" s="85"/>
      <c r="S70" s="85"/>
      <c r="T70" s="85"/>
      <c r="U70" s="88">
        <v>43738.275590277779</v>
      </c>
      <c r="V70" s="90" t="s">
        <v>3106</v>
      </c>
      <c r="W70" s="85"/>
      <c r="X70" s="85"/>
      <c r="Y70" s="94" t="s">
        <v>5106</v>
      </c>
      <c r="Z70" s="85"/>
    </row>
    <row r="71" spans="1:26" x14ac:dyDescent="0.25">
      <c r="A71" s="61" t="s">
        <v>240</v>
      </c>
      <c r="B71" s="61" t="s">
        <v>1521</v>
      </c>
      <c r="C71" s="62"/>
      <c r="D71" s="63"/>
      <c r="E71" s="64"/>
      <c r="F71" s="65"/>
      <c r="G71" s="62"/>
      <c r="H71" s="66"/>
      <c r="I71" s="67"/>
      <c r="J71" s="67"/>
      <c r="K71" s="34" t="s">
        <v>65</v>
      </c>
      <c r="L71" s="74">
        <v>71</v>
      </c>
      <c r="M71" s="74"/>
      <c r="N71" s="69"/>
      <c r="O71" s="85" t="s">
        <v>1875</v>
      </c>
      <c r="P71" s="88">
        <v>43738.275590277779</v>
      </c>
      <c r="Q71" s="85" t="s">
        <v>1917</v>
      </c>
      <c r="R71" s="85"/>
      <c r="S71" s="85"/>
      <c r="T71" s="85"/>
      <c r="U71" s="88">
        <v>43738.275590277779</v>
      </c>
      <c r="V71" s="90" t="s">
        <v>3106</v>
      </c>
      <c r="W71" s="85"/>
      <c r="X71" s="85"/>
      <c r="Y71" s="94" t="s">
        <v>5106</v>
      </c>
      <c r="Z71" s="85"/>
    </row>
    <row r="72" spans="1:26" x14ac:dyDescent="0.25">
      <c r="A72" s="61" t="s">
        <v>241</v>
      </c>
      <c r="B72" s="61" t="s">
        <v>1493</v>
      </c>
      <c r="C72" s="62"/>
      <c r="D72" s="63"/>
      <c r="E72" s="64"/>
      <c r="F72" s="65"/>
      <c r="G72" s="62"/>
      <c r="H72" s="66"/>
      <c r="I72" s="67"/>
      <c r="J72" s="67"/>
      <c r="K72" s="34" t="s">
        <v>65</v>
      </c>
      <c r="L72" s="74">
        <v>72</v>
      </c>
      <c r="M72" s="74"/>
      <c r="N72" s="69"/>
      <c r="O72" s="85" t="s">
        <v>1875</v>
      </c>
      <c r="P72" s="88">
        <v>43738.275590277779</v>
      </c>
      <c r="Q72" s="85" t="s">
        <v>1917</v>
      </c>
      <c r="R72" s="85"/>
      <c r="S72" s="85"/>
      <c r="T72" s="85"/>
      <c r="U72" s="88">
        <v>43738.275590277779</v>
      </c>
      <c r="V72" s="90" t="s">
        <v>3107</v>
      </c>
      <c r="W72" s="85"/>
      <c r="X72" s="85"/>
      <c r="Y72" s="94" t="s">
        <v>5107</v>
      </c>
      <c r="Z72" s="85"/>
    </row>
    <row r="73" spans="1:26" x14ac:dyDescent="0.25">
      <c r="A73" s="61" t="s">
        <v>241</v>
      </c>
      <c r="B73" s="61" t="s">
        <v>1521</v>
      </c>
      <c r="C73" s="62"/>
      <c r="D73" s="63"/>
      <c r="E73" s="64"/>
      <c r="F73" s="65"/>
      <c r="G73" s="62"/>
      <c r="H73" s="66"/>
      <c r="I73" s="67"/>
      <c r="J73" s="67"/>
      <c r="K73" s="34" t="s">
        <v>65</v>
      </c>
      <c r="L73" s="74">
        <v>73</v>
      </c>
      <c r="M73" s="74"/>
      <c r="N73" s="69"/>
      <c r="O73" s="85" t="s">
        <v>1875</v>
      </c>
      <c r="P73" s="88">
        <v>43738.275590277779</v>
      </c>
      <c r="Q73" s="85" t="s">
        <v>1917</v>
      </c>
      <c r="R73" s="85"/>
      <c r="S73" s="85"/>
      <c r="T73" s="85"/>
      <c r="U73" s="88">
        <v>43738.275590277779</v>
      </c>
      <c r="V73" s="90" t="s">
        <v>3107</v>
      </c>
      <c r="W73" s="85"/>
      <c r="X73" s="85"/>
      <c r="Y73" s="94" t="s">
        <v>5107</v>
      </c>
      <c r="Z73" s="85"/>
    </row>
    <row r="74" spans="1:26" x14ac:dyDescent="0.25">
      <c r="A74" s="61" t="s">
        <v>242</v>
      </c>
      <c r="B74" s="61" t="s">
        <v>1493</v>
      </c>
      <c r="C74" s="62"/>
      <c r="D74" s="63"/>
      <c r="E74" s="64"/>
      <c r="F74" s="65"/>
      <c r="G74" s="62"/>
      <c r="H74" s="66"/>
      <c r="I74" s="67"/>
      <c r="J74" s="67"/>
      <c r="K74" s="34" t="s">
        <v>65</v>
      </c>
      <c r="L74" s="74">
        <v>74</v>
      </c>
      <c r="M74" s="74"/>
      <c r="N74" s="69"/>
      <c r="O74" s="85" t="s">
        <v>1875</v>
      </c>
      <c r="P74" s="88">
        <v>43738.275590277779</v>
      </c>
      <c r="Q74" s="85" t="s">
        <v>1917</v>
      </c>
      <c r="R74" s="85"/>
      <c r="S74" s="85"/>
      <c r="T74" s="85"/>
      <c r="U74" s="88">
        <v>43738.275590277779</v>
      </c>
      <c r="V74" s="90" t="s">
        <v>3108</v>
      </c>
      <c r="W74" s="85"/>
      <c r="X74" s="85"/>
      <c r="Y74" s="94" t="s">
        <v>5108</v>
      </c>
      <c r="Z74" s="85"/>
    </row>
    <row r="75" spans="1:26" x14ac:dyDescent="0.25">
      <c r="A75" s="61" t="s">
        <v>242</v>
      </c>
      <c r="B75" s="61" t="s">
        <v>1521</v>
      </c>
      <c r="C75" s="62"/>
      <c r="D75" s="63"/>
      <c r="E75" s="64"/>
      <c r="F75" s="65"/>
      <c r="G75" s="62"/>
      <c r="H75" s="66"/>
      <c r="I75" s="67"/>
      <c r="J75" s="67"/>
      <c r="K75" s="34" t="s">
        <v>65</v>
      </c>
      <c r="L75" s="74">
        <v>75</v>
      </c>
      <c r="M75" s="74"/>
      <c r="N75" s="69"/>
      <c r="O75" s="85" t="s">
        <v>1875</v>
      </c>
      <c r="P75" s="88">
        <v>43738.275590277779</v>
      </c>
      <c r="Q75" s="85" t="s">
        <v>1917</v>
      </c>
      <c r="R75" s="85"/>
      <c r="S75" s="85"/>
      <c r="T75" s="85"/>
      <c r="U75" s="88">
        <v>43738.275590277779</v>
      </c>
      <c r="V75" s="90" t="s">
        <v>3108</v>
      </c>
      <c r="W75" s="85"/>
      <c r="X75" s="85"/>
      <c r="Y75" s="94" t="s">
        <v>5108</v>
      </c>
      <c r="Z75" s="85"/>
    </row>
    <row r="76" spans="1:26" x14ac:dyDescent="0.25">
      <c r="A76" s="61" t="s">
        <v>243</v>
      </c>
      <c r="B76" s="61" t="s">
        <v>1493</v>
      </c>
      <c r="C76" s="62"/>
      <c r="D76" s="63"/>
      <c r="E76" s="64"/>
      <c r="F76" s="65"/>
      <c r="G76" s="62"/>
      <c r="H76" s="66"/>
      <c r="I76" s="67"/>
      <c r="J76" s="67"/>
      <c r="K76" s="34" t="s">
        <v>65</v>
      </c>
      <c r="L76" s="74">
        <v>76</v>
      </c>
      <c r="M76" s="74"/>
      <c r="N76" s="69"/>
      <c r="O76" s="85" t="s">
        <v>1875</v>
      </c>
      <c r="P76" s="88">
        <v>43738.275590277779</v>
      </c>
      <c r="Q76" s="85" t="s">
        <v>1917</v>
      </c>
      <c r="R76" s="85"/>
      <c r="S76" s="85"/>
      <c r="T76" s="85"/>
      <c r="U76" s="88">
        <v>43738.275590277779</v>
      </c>
      <c r="V76" s="90" t="s">
        <v>3109</v>
      </c>
      <c r="W76" s="85"/>
      <c r="X76" s="85"/>
      <c r="Y76" s="94" t="s">
        <v>5109</v>
      </c>
      <c r="Z76" s="85"/>
    </row>
    <row r="77" spans="1:26" x14ac:dyDescent="0.25">
      <c r="A77" s="61" t="s">
        <v>243</v>
      </c>
      <c r="B77" s="61" t="s">
        <v>1521</v>
      </c>
      <c r="C77" s="62"/>
      <c r="D77" s="63"/>
      <c r="E77" s="64"/>
      <c r="F77" s="65"/>
      <c r="G77" s="62"/>
      <c r="H77" s="66"/>
      <c r="I77" s="67"/>
      <c r="J77" s="67"/>
      <c r="K77" s="34" t="s">
        <v>65</v>
      </c>
      <c r="L77" s="74">
        <v>77</v>
      </c>
      <c r="M77" s="74"/>
      <c r="N77" s="69"/>
      <c r="O77" s="85" t="s">
        <v>1875</v>
      </c>
      <c r="P77" s="88">
        <v>43738.275590277779</v>
      </c>
      <c r="Q77" s="85" t="s">
        <v>1917</v>
      </c>
      <c r="R77" s="85"/>
      <c r="S77" s="85"/>
      <c r="T77" s="85"/>
      <c r="U77" s="88">
        <v>43738.275590277779</v>
      </c>
      <c r="V77" s="90" t="s">
        <v>3109</v>
      </c>
      <c r="W77" s="85"/>
      <c r="X77" s="85"/>
      <c r="Y77" s="94" t="s">
        <v>5109</v>
      </c>
      <c r="Z77" s="85"/>
    </row>
    <row r="78" spans="1:26" x14ac:dyDescent="0.25">
      <c r="A78" s="61" t="s">
        <v>244</v>
      </c>
      <c r="B78" s="61" t="s">
        <v>1493</v>
      </c>
      <c r="C78" s="62"/>
      <c r="D78" s="63"/>
      <c r="E78" s="64"/>
      <c r="F78" s="65"/>
      <c r="G78" s="62"/>
      <c r="H78" s="66"/>
      <c r="I78" s="67"/>
      <c r="J78" s="67"/>
      <c r="K78" s="34" t="s">
        <v>65</v>
      </c>
      <c r="L78" s="74">
        <v>78</v>
      </c>
      <c r="M78" s="74"/>
      <c r="N78" s="69"/>
      <c r="O78" s="85" t="s">
        <v>1875</v>
      </c>
      <c r="P78" s="88">
        <v>43738.275590277779</v>
      </c>
      <c r="Q78" s="85" t="s">
        <v>1917</v>
      </c>
      <c r="R78" s="85"/>
      <c r="S78" s="85"/>
      <c r="T78" s="85"/>
      <c r="U78" s="88">
        <v>43738.275590277779</v>
      </c>
      <c r="V78" s="90" t="s">
        <v>3110</v>
      </c>
      <c r="W78" s="85"/>
      <c r="X78" s="85"/>
      <c r="Y78" s="94" t="s">
        <v>5110</v>
      </c>
      <c r="Z78" s="85"/>
    </row>
    <row r="79" spans="1:26" x14ac:dyDescent="0.25">
      <c r="A79" s="61" t="s">
        <v>244</v>
      </c>
      <c r="B79" s="61" t="s">
        <v>1521</v>
      </c>
      <c r="C79" s="62"/>
      <c r="D79" s="63"/>
      <c r="E79" s="64"/>
      <c r="F79" s="65"/>
      <c r="G79" s="62"/>
      <c r="H79" s="66"/>
      <c r="I79" s="67"/>
      <c r="J79" s="67"/>
      <c r="K79" s="34" t="s">
        <v>65</v>
      </c>
      <c r="L79" s="74">
        <v>79</v>
      </c>
      <c r="M79" s="74"/>
      <c r="N79" s="69"/>
      <c r="O79" s="85" t="s">
        <v>1875</v>
      </c>
      <c r="P79" s="88">
        <v>43738.275590277779</v>
      </c>
      <c r="Q79" s="85" t="s">
        <v>1917</v>
      </c>
      <c r="R79" s="85"/>
      <c r="S79" s="85"/>
      <c r="T79" s="85"/>
      <c r="U79" s="88">
        <v>43738.275590277779</v>
      </c>
      <c r="V79" s="90" t="s">
        <v>3110</v>
      </c>
      <c r="W79" s="85"/>
      <c r="X79" s="85"/>
      <c r="Y79" s="94" t="s">
        <v>5110</v>
      </c>
      <c r="Z79" s="85"/>
    </row>
    <row r="80" spans="1:26" x14ac:dyDescent="0.25">
      <c r="A80" s="61" t="s">
        <v>245</v>
      </c>
      <c r="B80" s="61" t="s">
        <v>1493</v>
      </c>
      <c r="C80" s="62"/>
      <c r="D80" s="63"/>
      <c r="E80" s="64"/>
      <c r="F80" s="65"/>
      <c r="G80" s="62"/>
      <c r="H80" s="66"/>
      <c r="I80" s="67"/>
      <c r="J80" s="67"/>
      <c r="K80" s="34" t="s">
        <v>65</v>
      </c>
      <c r="L80" s="74">
        <v>80</v>
      </c>
      <c r="M80" s="74"/>
      <c r="N80" s="69"/>
      <c r="O80" s="85" t="s">
        <v>1875</v>
      </c>
      <c r="P80" s="88">
        <v>43738.275590277779</v>
      </c>
      <c r="Q80" s="85" t="s">
        <v>1917</v>
      </c>
      <c r="R80" s="85"/>
      <c r="S80" s="85"/>
      <c r="T80" s="85"/>
      <c r="U80" s="88">
        <v>43738.275590277779</v>
      </c>
      <c r="V80" s="90" t="s">
        <v>3111</v>
      </c>
      <c r="W80" s="85"/>
      <c r="X80" s="85"/>
      <c r="Y80" s="94" t="s">
        <v>5111</v>
      </c>
      <c r="Z80" s="85"/>
    </row>
    <row r="81" spans="1:26" x14ac:dyDescent="0.25">
      <c r="A81" s="61" t="s">
        <v>245</v>
      </c>
      <c r="B81" s="61" t="s">
        <v>1521</v>
      </c>
      <c r="C81" s="62"/>
      <c r="D81" s="63"/>
      <c r="E81" s="64"/>
      <c r="F81" s="65"/>
      <c r="G81" s="62"/>
      <c r="H81" s="66"/>
      <c r="I81" s="67"/>
      <c r="J81" s="67"/>
      <c r="K81" s="34" t="s">
        <v>65</v>
      </c>
      <c r="L81" s="74">
        <v>81</v>
      </c>
      <c r="M81" s="74"/>
      <c r="N81" s="69"/>
      <c r="O81" s="85" t="s">
        <v>1875</v>
      </c>
      <c r="P81" s="88">
        <v>43738.275590277779</v>
      </c>
      <c r="Q81" s="85" t="s">
        <v>1917</v>
      </c>
      <c r="R81" s="85"/>
      <c r="S81" s="85"/>
      <c r="T81" s="85"/>
      <c r="U81" s="88">
        <v>43738.275590277779</v>
      </c>
      <c r="V81" s="90" t="s">
        <v>3111</v>
      </c>
      <c r="W81" s="85"/>
      <c r="X81" s="85"/>
      <c r="Y81" s="94" t="s">
        <v>5111</v>
      </c>
      <c r="Z81" s="85"/>
    </row>
    <row r="82" spans="1:26" x14ac:dyDescent="0.25">
      <c r="A82" s="61" t="s">
        <v>246</v>
      </c>
      <c r="B82" s="61" t="s">
        <v>1493</v>
      </c>
      <c r="C82" s="62"/>
      <c r="D82" s="63"/>
      <c r="E82" s="64"/>
      <c r="F82" s="65"/>
      <c r="G82" s="62"/>
      <c r="H82" s="66"/>
      <c r="I82" s="67"/>
      <c r="J82" s="67"/>
      <c r="K82" s="34" t="s">
        <v>65</v>
      </c>
      <c r="L82" s="74">
        <v>82</v>
      </c>
      <c r="M82" s="74"/>
      <c r="N82" s="69"/>
      <c r="O82" s="85" t="s">
        <v>1875</v>
      </c>
      <c r="P82" s="88">
        <v>43738.275590277779</v>
      </c>
      <c r="Q82" s="85" t="s">
        <v>1917</v>
      </c>
      <c r="R82" s="85"/>
      <c r="S82" s="85"/>
      <c r="T82" s="85"/>
      <c r="U82" s="88">
        <v>43738.275590277779</v>
      </c>
      <c r="V82" s="90" t="s">
        <v>3112</v>
      </c>
      <c r="W82" s="85"/>
      <c r="X82" s="85"/>
      <c r="Y82" s="94" t="s">
        <v>5112</v>
      </c>
      <c r="Z82" s="85"/>
    </row>
    <row r="83" spans="1:26" x14ac:dyDescent="0.25">
      <c r="A83" s="61" t="s">
        <v>246</v>
      </c>
      <c r="B83" s="61" t="s">
        <v>1521</v>
      </c>
      <c r="C83" s="62"/>
      <c r="D83" s="63"/>
      <c r="E83" s="64"/>
      <c r="F83" s="65"/>
      <c r="G83" s="62"/>
      <c r="H83" s="66"/>
      <c r="I83" s="67"/>
      <c r="J83" s="67"/>
      <c r="K83" s="34" t="s">
        <v>65</v>
      </c>
      <c r="L83" s="74">
        <v>83</v>
      </c>
      <c r="M83" s="74"/>
      <c r="N83" s="69"/>
      <c r="O83" s="85" t="s">
        <v>1875</v>
      </c>
      <c r="P83" s="88">
        <v>43738.275590277779</v>
      </c>
      <c r="Q83" s="85" t="s">
        <v>1917</v>
      </c>
      <c r="R83" s="85"/>
      <c r="S83" s="85"/>
      <c r="T83" s="85"/>
      <c r="U83" s="88">
        <v>43738.275590277779</v>
      </c>
      <c r="V83" s="90" t="s">
        <v>3112</v>
      </c>
      <c r="W83" s="85"/>
      <c r="X83" s="85"/>
      <c r="Y83" s="94" t="s">
        <v>5112</v>
      </c>
      <c r="Z83" s="85"/>
    </row>
    <row r="84" spans="1:26" x14ac:dyDescent="0.25">
      <c r="A84" s="61" t="s">
        <v>247</v>
      </c>
      <c r="B84" s="61" t="s">
        <v>1493</v>
      </c>
      <c r="C84" s="62"/>
      <c r="D84" s="63"/>
      <c r="E84" s="64"/>
      <c r="F84" s="65"/>
      <c r="G84" s="62"/>
      <c r="H84" s="66"/>
      <c r="I84" s="67"/>
      <c r="J84" s="67"/>
      <c r="K84" s="34" t="s">
        <v>65</v>
      </c>
      <c r="L84" s="74">
        <v>84</v>
      </c>
      <c r="M84" s="74"/>
      <c r="N84" s="69"/>
      <c r="O84" s="85" t="s">
        <v>1875</v>
      </c>
      <c r="P84" s="88">
        <v>43738.275590277779</v>
      </c>
      <c r="Q84" s="85" t="s">
        <v>1917</v>
      </c>
      <c r="R84" s="85"/>
      <c r="S84" s="85"/>
      <c r="T84" s="85"/>
      <c r="U84" s="88">
        <v>43738.275590277779</v>
      </c>
      <c r="V84" s="90" t="s">
        <v>3113</v>
      </c>
      <c r="W84" s="85"/>
      <c r="X84" s="85"/>
      <c r="Y84" s="94" t="s">
        <v>5113</v>
      </c>
      <c r="Z84" s="85"/>
    </row>
    <row r="85" spans="1:26" x14ac:dyDescent="0.25">
      <c r="A85" s="61" t="s">
        <v>247</v>
      </c>
      <c r="B85" s="61" t="s">
        <v>1521</v>
      </c>
      <c r="C85" s="62"/>
      <c r="D85" s="63"/>
      <c r="E85" s="64"/>
      <c r="F85" s="65"/>
      <c r="G85" s="62"/>
      <c r="H85" s="66"/>
      <c r="I85" s="67"/>
      <c r="J85" s="67"/>
      <c r="K85" s="34" t="s">
        <v>65</v>
      </c>
      <c r="L85" s="74">
        <v>85</v>
      </c>
      <c r="M85" s="74"/>
      <c r="N85" s="69"/>
      <c r="O85" s="85" t="s">
        <v>1875</v>
      </c>
      <c r="P85" s="88">
        <v>43738.275590277779</v>
      </c>
      <c r="Q85" s="85" t="s">
        <v>1917</v>
      </c>
      <c r="R85" s="85"/>
      <c r="S85" s="85"/>
      <c r="T85" s="85"/>
      <c r="U85" s="88">
        <v>43738.275590277779</v>
      </c>
      <c r="V85" s="90" t="s">
        <v>3113</v>
      </c>
      <c r="W85" s="85"/>
      <c r="X85" s="85"/>
      <c r="Y85" s="94" t="s">
        <v>5113</v>
      </c>
      <c r="Z85" s="85"/>
    </row>
    <row r="86" spans="1:26" x14ac:dyDescent="0.25">
      <c r="A86" s="61" t="s">
        <v>248</v>
      </c>
      <c r="B86" s="61" t="s">
        <v>1493</v>
      </c>
      <c r="C86" s="62"/>
      <c r="D86" s="63"/>
      <c r="E86" s="64"/>
      <c r="F86" s="65"/>
      <c r="G86" s="62"/>
      <c r="H86" s="66"/>
      <c r="I86" s="67"/>
      <c r="J86" s="67"/>
      <c r="K86" s="34" t="s">
        <v>65</v>
      </c>
      <c r="L86" s="74">
        <v>86</v>
      </c>
      <c r="M86" s="74"/>
      <c r="N86" s="69"/>
      <c r="O86" s="85" t="s">
        <v>1875</v>
      </c>
      <c r="P86" s="88">
        <v>43738.275590277779</v>
      </c>
      <c r="Q86" s="85" t="s">
        <v>1917</v>
      </c>
      <c r="R86" s="85"/>
      <c r="S86" s="85"/>
      <c r="T86" s="85"/>
      <c r="U86" s="88">
        <v>43738.275590277779</v>
      </c>
      <c r="V86" s="90" t="s">
        <v>3114</v>
      </c>
      <c r="W86" s="85"/>
      <c r="X86" s="85"/>
      <c r="Y86" s="94" t="s">
        <v>5114</v>
      </c>
      <c r="Z86" s="85"/>
    </row>
    <row r="87" spans="1:26" x14ac:dyDescent="0.25">
      <c r="A87" s="61" t="s">
        <v>248</v>
      </c>
      <c r="B87" s="61" t="s">
        <v>1521</v>
      </c>
      <c r="C87" s="62"/>
      <c r="D87" s="63"/>
      <c r="E87" s="64"/>
      <c r="F87" s="65"/>
      <c r="G87" s="62"/>
      <c r="H87" s="66"/>
      <c r="I87" s="67"/>
      <c r="J87" s="67"/>
      <c r="K87" s="34" t="s">
        <v>65</v>
      </c>
      <c r="L87" s="74">
        <v>87</v>
      </c>
      <c r="M87" s="74"/>
      <c r="N87" s="69"/>
      <c r="O87" s="85" t="s">
        <v>1875</v>
      </c>
      <c r="P87" s="88">
        <v>43738.275590277779</v>
      </c>
      <c r="Q87" s="85" t="s">
        <v>1917</v>
      </c>
      <c r="R87" s="85"/>
      <c r="S87" s="85"/>
      <c r="T87" s="85"/>
      <c r="U87" s="88">
        <v>43738.275590277779</v>
      </c>
      <c r="V87" s="90" t="s">
        <v>3114</v>
      </c>
      <c r="W87" s="85"/>
      <c r="X87" s="85"/>
      <c r="Y87" s="94" t="s">
        <v>5114</v>
      </c>
      <c r="Z87" s="85"/>
    </row>
    <row r="88" spans="1:26" x14ac:dyDescent="0.25">
      <c r="A88" s="61" t="s">
        <v>249</v>
      </c>
      <c r="B88" s="61" t="s">
        <v>1493</v>
      </c>
      <c r="C88" s="62"/>
      <c r="D88" s="63"/>
      <c r="E88" s="64"/>
      <c r="F88" s="65"/>
      <c r="G88" s="62"/>
      <c r="H88" s="66"/>
      <c r="I88" s="67"/>
      <c r="J88" s="67"/>
      <c r="K88" s="34" t="s">
        <v>65</v>
      </c>
      <c r="L88" s="74">
        <v>88</v>
      </c>
      <c r="M88" s="74"/>
      <c r="N88" s="69"/>
      <c r="O88" s="85" t="s">
        <v>1875</v>
      </c>
      <c r="P88" s="88">
        <v>43738.275590277779</v>
      </c>
      <c r="Q88" s="85" t="s">
        <v>1917</v>
      </c>
      <c r="R88" s="85"/>
      <c r="S88" s="85"/>
      <c r="T88" s="85"/>
      <c r="U88" s="88">
        <v>43738.275590277779</v>
      </c>
      <c r="V88" s="90" t="s">
        <v>3115</v>
      </c>
      <c r="W88" s="85"/>
      <c r="X88" s="85"/>
      <c r="Y88" s="94" t="s">
        <v>5115</v>
      </c>
      <c r="Z88" s="85"/>
    </row>
    <row r="89" spans="1:26" x14ac:dyDescent="0.25">
      <c r="A89" s="61" t="s">
        <v>249</v>
      </c>
      <c r="B89" s="61" t="s">
        <v>1521</v>
      </c>
      <c r="C89" s="62"/>
      <c r="D89" s="63"/>
      <c r="E89" s="64"/>
      <c r="F89" s="65"/>
      <c r="G89" s="62"/>
      <c r="H89" s="66"/>
      <c r="I89" s="67"/>
      <c r="J89" s="67"/>
      <c r="K89" s="34" t="s">
        <v>65</v>
      </c>
      <c r="L89" s="74">
        <v>89</v>
      </c>
      <c r="M89" s="74"/>
      <c r="N89" s="69"/>
      <c r="O89" s="85" t="s">
        <v>1875</v>
      </c>
      <c r="P89" s="88">
        <v>43738.275590277779</v>
      </c>
      <c r="Q89" s="85" t="s">
        <v>1917</v>
      </c>
      <c r="R89" s="85"/>
      <c r="S89" s="85"/>
      <c r="T89" s="85"/>
      <c r="U89" s="88">
        <v>43738.275590277779</v>
      </c>
      <c r="V89" s="90" t="s">
        <v>3115</v>
      </c>
      <c r="W89" s="85"/>
      <c r="X89" s="85"/>
      <c r="Y89" s="94" t="s">
        <v>5115</v>
      </c>
      <c r="Z89" s="85"/>
    </row>
    <row r="90" spans="1:26" x14ac:dyDescent="0.25">
      <c r="A90" s="61" t="s">
        <v>250</v>
      </c>
      <c r="B90" s="61" t="s">
        <v>1493</v>
      </c>
      <c r="C90" s="62"/>
      <c r="D90" s="63"/>
      <c r="E90" s="64"/>
      <c r="F90" s="65"/>
      <c r="G90" s="62"/>
      <c r="H90" s="66"/>
      <c r="I90" s="67"/>
      <c r="J90" s="67"/>
      <c r="K90" s="34" t="s">
        <v>65</v>
      </c>
      <c r="L90" s="74">
        <v>90</v>
      </c>
      <c r="M90" s="74"/>
      <c r="N90" s="69"/>
      <c r="O90" s="85" t="s">
        <v>1875</v>
      </c>
      <c r="P90" s="88">
        <v>43738.275590277779</v>
      </c>
      <c r="Q90" s="85" t="s">
        <v>1917</v>
      </c>
      <c r="R90" s="85"/>
      <c r="S90" s="85"/>
      <c r="T90" s="85"/>
      <c r="U90" s="88">
        <v>43738.275590277779</v>
      </c>
      <c r="V90" s="90" t="s">
        <v>3116</v>
      </c>
      <c r="W90" s="85"/>
      <c r="X90" s="85"/>
      <c r="Y90" s="94" t="s">
        <v>5116</v>
      </c>
      <c r="Z90" s="85"/>
    </row>
    <row r="91" spans="1:26" x14ac:dyDescent="0.25">
      <c r="A91" s="61" t="s">
        <v>250</v>
      </c>
      <c r="B91" s="61" t="s">
        <v>1521</v>
      </c>
      <c r="C91" s="62"/>
      <c r="D91" s="63"/>
      <c r="E91" s="64"/>
      <c r="F91" s="65"/>
      <c r="G91" s="62"/>
      <c r="H91" s="66"/>
      <c r="I91" s="67"/>
      <c r="J91" s="67"/>
      <c r="K91" s="34" t="s">
        <v>65</v>
      </c>
      <c r="L91" s="74">
        <v>91</v>
      </c>
      <c r="M91" s="74"/>
      <c r="N91" s="69"/>
      <c r="O91" s="85" t="s">
        <v>1875</v>
      </c>
      <c r="P91" s="88">
        <v>43738.275590277779</v>
      </c>
      <c r="Q91" s="85" t="s">
        <v>1917</v>
      </c>
      <c r="R91" s="85"/>
      <c r="S91" s="85"/>
      <c r="T91" s="85"/>
      <c r="U91" s="88">
        <v>43738.275590277779</v>
      </c>
      <c r="V91" s="90" t="s">
        <v>3116</v>
      </c>
      <c r="W91" s="85"/>
      <c r="X91" s="85"/>
      <c r="Y91" s="94" t="s">
        <v>5116</v>
      </c>
      <c r="Z91" s="85"/>
    </row>
    <row r="92" spans="1:26" x14ac:dyDescent="0.25">
      <c r="A92" s="61" t="s">
        <v>251</v>
      </c>
      <c r="B92" s="61" t="s">
        <v>1493</v>
      </c>
      <c r="C92" s="62"/>
      <c r="D92" s="63"/>
      <c r="E92" s="64"/>
      <c r="F92" s="65"/>
      <c r="G92" s="62"/>
      <c r="H92" s="66"/>
      <c r="I92" s="67"/>
      <c r="J92" s="67"/>
      <c r="K92" s="34" t="s">
        <v>65</v>
      </c>
      <c r="L92" s="74">
        <v>92</v>
      </c>
      <c r="M92" s="74"/>
      <c r="N92" s="69"/>
      <c r="O92" s="85" t="s">
        <v>1875</v>
      </c>
      <c r="P92" s="88">
        <v>43738.275590277779</v>
      </c>
      <c r="Q92" s="85" t="s">
        <v>1917</v>
      </c>
      <c r="R92" s="85"/>
      <c r="S92" s="85"/>
      <c r="T92" s="85"/>
      <c r="U92" s="88">
        <v>43738.275590277779</v>
      </c>
      <c r="V92" s="90" t="s">
        <v>3117</v>
      </c>
      <c r="W92" s="85"/>
      <c r="X92" s="85"/>
      <c r="Y92" s="94" t="s">
        <v>5117</v>
      </c>
      <c r="Z92" s="85"/>
    </row>
    <row r="93" spans="1:26" x14ac:dyDescent="0.25">
      <c r="A93" s="61" t="s">
        <v>251</v>
      </c>
      <c r="B93" s="61" t="s">
        <v>1521</v>
      </c>
      <c r="C93" s="62"/>
      <c r="D93" s="63"/>
      <c r="E93" s="64"/>
      <c r="F93" s="65"/>
      <c r="G93" s="62"/>
      <c r="H93" s="66"/>
      <c r="I93" s="67"/>
      <c r="J93" s="67"/>
      <c r="K93" s="34" t="s">
        <v>65</v>
      </c>
      <c r="L93" s="74">
        <v>93</v>
      </c>
      <c r="M93" s="74"/>
      <c r="N93" s="69"/>
      <c r="O93" s="85" t="s">
        <v>1875</v>
      </c>
      <c r="P93" s="88">
        <v>43738.275590277779</v>
      </c>
      <c r="Q93" s="85" t="s">
        <v>1917</v>
      </c>
      <c r="R93" s="85"/>
      <c r="S93" s="85"/>
      <c r="T93" s="85"/>
      <c r="U93" s="88">
        <v>43738.275590277779</v>
      </c>
      <c r="V93" s="90" t="s">
        <v>3117</v>
      </c>
      <c r="W93" s="85"/>
      <c r="X93" s="85"/>
      <c r="Y93" s="94" t="s">
        <v>5117</v>
      </c>
      <c r="Z93" s="85"/>
    </row>
    <row r="94" spans="1:26" x14ac:dyDescent="0.25">
      <c r="A94" s="61" t="s">
        <v>252</v>
      </c>
      <c r="B94" s="61" t="s">
        <v>1493</v>
      </c>
      <c r="C94" s="62"/>
      <c r="D94" s="63"/>
      <c r="E94" s="64"/>
      <c r="F94" s="65"/>
      <c r="G94" s="62"/>
      <c r="H94" s="66"/>
      <c r="I94" s="67"/>
      <c r="J94" s="67"/>
      <c r="K94" s="34" t="s">
        <v>65</v>
      </c>
      <c r="L94" s="74">
        <v>94</v>
      </c>
      <c r="M94" s="74"/>
      <c r="N94" s="69"/>
      <c r="O94" s="85" t="s">
        <v>1875</v>
      </c>
      <c r="P94" s="88">
        <v>43738.275590277779</v>
      </c>
      <c r="Q94" s="85" t="s">
        <v>1917</v>
      </c>
      <c r="R94" s="85"/>
      <c r="S94" s="85"/>
      <c r="T94" s="85"/>
      <c r="U94" s="88">
        <v>43738.275590277779</v>
      </c>
      <c r="V94" s="90" t="s">
        <v>3118</v>
      </c>
      <c r="W94" s="85"/>
      <c r="X94" s="85"/>
      <c r="Y94" s="94" t="s">
        <v>5118</v>
      </c>
      <c r="Z94" s="85"/>
    </row>
    <row r="95" spans="1:26" x14ac:dyDescent="0.25">
      <c r="A95" s="61" t="s">
        <v>252</v>
      </c>
      <c r="B95" s="61" t="s">
        <v>1521</v>
      </c>
      <c r="C95" s="62"/>
      <c r="D95" s="63"/>
      <c r="E95" s="64"/>
      <c r="F95" s="65"/>
      <c r="G95" s="62"/>
      <c r="H95" s="66"/>
      <c r="I95" s="67"/>
      <c r="J95" s="67"/>
      <c r="K95" s="34" t="s">
        <v>65</v>
      </c>
      <c r="L95" s="74">
        <v>95</v>
      </c>
      <c r="M95" s="74"/>
      <c r="N95" s="69"/>
      <c r="O95" s="85" t="s">
        <v>1875</v>
      </c>
      <c r="P95" s="88">
        <v>43738.275590277779</v>
      </c>
      <c r="Q95" s="85" t="s">
        <v>1917</v>
      </c>
      <c r="R95" s="85"/>
      <c r="S95" s="85"/>
      <c r="T95" s="85"/>
      <c r="U95" s="88">
        <v>43738.275590277779</v>
      </c>
      <c r="V95" s="90" t="s">
        <v>3118</v>
      </c>
      <c r="W95" s="85"/>
      <c r="X95" s="85"/>
      <c r="Y95" s="94" t="s">
        <v>5118</v>
      </c>
      <c r="Z95" s="85"/>
    </row>
    <row r="96" spans="1:26" x14ac:dyDescent="0.25">
      <c r="A96" s="61" t="s">
        <v>253</v>
      </c>
      <c r="B96" s="61" t="s">
        <v>1493</v>
      </c>
      <c r="C96" s="62"/>
      <c r="D96" s="63"/>
      <c r="E96" s="64"/>
      <c r="F96" s="65"/>
      <c r="G96" s="62"/>
      <c r="H96" s="66"/>
      <c r="I96" s="67"/>
      <c r="J96" s="67"/>
      <c r="K96" s="34" t="s">
        <v>65</v>
      </c>
      <c r="L96" s="74">
        <v>96</v>
      </c>
      <c r="M96" s="74"/>
      <c r="N96" s="69"/>
      <c r="O96" s="85" t="s">
        <v>1875</v>
      </c>
      <c r="P96" s="88">
        <v>43738.275590277779</v>
      </c>
      <c r="Q96" s="85" t="s">
        <v>1917</v>
      </c>
      <c r="R96" s="85"/>
      <c r="S96" s="85"/>
      <c r="T96" s="85"/>
      <c r="U96" s="88">
        <v>43738.275590277779</v>
      </c>
      <c r="V96" s="90" t="s">
        <v>3119</v>
      </c>
      <c r="W96" s="85"/>
      <c r="X96" s="85"/>
      <c r="Y96" s="94" t="s">
        <v>5119</v>
      </c>
      <c r="Z96" s="85"/>
    </row>
    <row r="97" spans="1:26" x14ac:dyDescent="0.25">
      <c r="A97" s="61" t="s">
        <v>253</v>
      </c>
      <c r="B97" s="61" t="s">
        <v>1521</v>
      </c>
      <c r="C97" s="62"/>
      <c r="D97" s="63"/>
      <c r="E97" s="64"/>
      <c r="F97" s="65"/>
      <c r="G97" s="62"/>
      <c r="H97" s="66"/>
      <c r="I97" s="67"/>
      <c r="J97" s="67"/>
      <c r="K97" s="34" t="s">
        <v>65</v>
      </c>
      <c r="L97" s="74">
        <v>97</v>
      </c>
      <c r="M97" s="74"/>
      <c r="N97" s="69"/>
      <c r="O97" s="85" t="s">
        <v>1875</v>
      </c>
      <c r="P97" s="88">
        <v>43738.275590277779</v>
      </c>
      <c r="Q97" s="85" t="s">
        <v>1917</v>
      </c>
      <c r="R97" s="85"/>
      <c r="S97" s="85"/>
      <c r="T97" s="85"/>
      <c r="U97" s="88">
        <v>43738.275590277779</v>
      </c>
      <c r="V97" s="90" t="s">
        <v>3119</v>
      </c>
      <c r="W97" s="85"/>
      <c r="X97" s="85"/>
      <c r="Y97" s="94" t="s">
        <v>5119</v>
      </c>
      <c r="Z97" s="85"/>
    </row>
    <row r="98" spans="1:26" x14ac:dyDescent="0.25">
      <c r="A98" s="61" t="s">
        <v>254</v>
      </c>
      <c r="B98" s="61" t="s">
        <v>1493</v>
      </c>
      <c r="C98" s="62"/>
      <c r="D98" s="63"/>
      <c r="E98" s="64"/>
      <c r="F98" s="65"/>
      <c r="G98" s="62"/>
      <c r="H98" s="66"/>
      <c r="I98" s="67"/>
      <c r="J98" s="67"/>
      <c r="K98" s="34" t="s">
        <v>65</v>
      </c>
      <c r="L98" s="74">
        <v>98</v>
      </c>
      <c r="M98" s="74"/>
      <c r="N98" s="69"/>
      <c r="O98" s="85" t="s">
        <v>1875</v>
      </c>
      <c r="P98" s="88">
        <v>43738.275590277779</v>
      </c>
      <c r="Q98" s="85" t="s">
        <v>1917</v>
      </c>
      <c r="R98" s="85"/>
      <c r="S98" s="85"/>
      <c r="T98" s="85"/>
      <c r="U98" s="88">
        <v>43738.275590277779</v>
      </c>
      <c r="V98" s="90" t="s">
        <v>3120</v>
      </c>
      <c r="W98" s="85"/>
      <c r="X98" s="85"/>
      <c r="Y98" s="94" t="s">
        <v>5120</v>
      </c>
      <c r="Z98" s="85"/>
    </row>
    <row r="99" spans="1:26" x14ac:dyDescent="0.25">
      <c r="A99" s="61" t="s">
        <v>254</v>
      </c>
      <c r="B99" s="61" t="s">
        <v>1521</v>
      </c>
      <c r="C99" s="62"/>
      <c r="D99" s="63"/>
      <c r="E99" s="64"/>
      <c r="F99" s="65"/>
      <c r="G99" s="62"/>
      <c r="H99" s="66"/>
      <c r="I99" s="67"/>
      <c r="J99" s="67"/>
      <c r="K99" s="34" t="s">
        <v>65</v>
      </c>
      <c r="L99" s="74">
        <v>99</v>
      </c>
      <c r="M99" s="74"/>
      <c r="N99" s="69"/>
      <c r="O99" s="85" t="s">
        <v>1875</v>
      </c>
      <c r="P99" s="88">
        <v>43738.275590277779</v>
      </c>
      <c r="Q99" s="85" t="s">
        <v>1917</v>
      </c>
      <c r="R99" s="85"/>
      <c r="S99" s="85"/>
      <c r="T99" s="85"/>
      <c r="U99" s="88">
        <v>43738.275590277779</v>
      </c>
      <c r="V99" s="90" t="s">
        <v>3120</v>
      </c>
      <c r="W99" s="85"/>
      <c r="X99" s="85"/>
      <c r="Y99" s="94" t="s">
        <v>5120</v>
      </c>
      <c r="Z99" s="85"/>
    </row>
    <row r="100" spans="1:26" x14ac:dyDescent="0.25">
      <c r="A100" s="61" t="s">
        <v>255</v>
      </c>
      <c r="B100" s="61" t="s">
        <v>1493</v>
      </c>
      <c r="C100" s="62"/>
      <c r="D100" s="63"/>
      <c r="E100" s="64"/>
      <c r="F100" s="65"/>
      <c r="G100" s="62"/>
      <c r="H100" s="66"/>
      <c r="I100" s="67"/>
      <c r="J100" s="67"/>
      <c r="K100" s="34" t="s">
        <v>65</v>
      </c>
      <c r="L100" s="74">
        <v>100</v>
      </c>
      <c r="M100" s="74"/>
      <c r="N100" s="69"/>
      <c r="O100" s="85" t="s">
        <v>1875</v>
      </c>
      <c r="P100" s="88">
        <v>43738.275590277779</v>
      </c>
      <c r="Q100" s="85" t="s">
        <v>1917</v>
      </c>
      <c r="R100" s="85"/>
      <c r="S100" s="85"/>
      <c r="T100" s="85"/>
      <c r="U100" s="88">
        <v>43738.275590277779</v>
      </c>
      <c r="V100" s="90" t="s">
        <v>3121</v>
      </c>
      <c r="W100" s="85"/>
      <c r="X100" s="85"/>
      <c r="Y100" s="94" t="s">
        <v>5121</v>
      </c>
      <c r="Z100" s="85"/>
    </row>
    <row r="101" spans="1:26" x14ac:dyDescent="0.25">
      <c r="A101" s="61" t="s">
        <v>255</v>
      </c>
      <c r="B101" s="61" t="s">
        <v>1521</v>
      </c>
      <c r="C101" s="62"/>
      <c r="D101" s="63"/>
      <c r="E101" s="64"/>
      <c r="F101" s="65"/>
      <c r="G101" s="62"/>
      <c r="H101" s="66"/>
      <c r="I101" s="67"/>
      <c r="J101" s="67"/>
      <c r="K101" s="34" t="s">
        <v>65</v>
      </c>
      <c r="L101" s="74">
        <v>101</v>
      </c>
      <c r="M101" s="74"/>
      <c r="N101" s="69"/>
      <c r="O101" s="85" t="s">
        <v>1875</v>
      </c>
      <c r="P101" s="88">
        <v>43738.275590277779</v>
      </c>
      <c r="Q101" s="85" t="s">
        <v>1917</v>
      </c>
      <c r="R101" s="85"/>
      <c r="S101" s="85"/>
      <c r="T101" s="85"/>
      <c r="U101" s="88">
        <v>43738.275590277779</v>
      </c>
      <c r="V101" s="90" t="s">
        <v>3121</v>
      </c>
      <c r="W101" s="85"/>
      <c r="X101" s="85"/>
      <c r="Y101" s="94" t="s">
        <v>5121</v>
      </c>
      <c r="Z101" s="85"/>
    </row>
    <row r="102" spans="1:26" x14ac:dyDescent="0.25">
      <c r="A102" s="61" t="s">
        <v>256</v>
      </c>
      <c r="B102" s="61" t="s">
        <v>1493</v>
      </c>
      <c r="C102" s="62"/>
      <c r="D102" s="63"/>
      <c r="E102" s="64"/>
      <c r="F102" s="65"/>
      <c r="G102" s="62"/>
      <c r="H102" s="66"/>
      <c r="I102" s="67"/>
      <c r="J102" s="67"/>
      <c r="K102" s="34" t="s">
        <v>65</v>
      </c>
      <c r="L102" s="74">
        <v>102</v>
      </c>
      <c r="M102" s="74"/>
      <c r="N102" s="69"/>
      <c r="O102" s="85" t="s">
        <v>1875</v>
      </c>
      <c r="P102" s="88">
        <v>43738.275590277779</v>
      </c>
      <c r="Q102" s="85" t="s">
        <v>1917</v>
      </c>
      <c r="R102" s="85"/>
      <c r="S102" s="85"/>
      <c r="T102" s="85"/>
      <c r="U102" s="88">
        <v>43738.275590277779</v>
      </c>
      <c r="V102" s="90" t="s">
        <v>3122</v>
      </c>
      <c r="W102" s="85"/>
      <c r="X102" s="85"/>
      <c r="Y102" s="94" t="s">
        <v>5122</v>
      </c>
      <c r="Z102" s="85"/>
    </row>
    <row r="103" spans="1:26" x14ac:dyDescent="0.25">
      <c r="A103" s="61" t="s">
        <v>256</v>
      </c>
      <c r="B103" s="61" t="s">
        <v>1521</v>
      </c>
      <c r="C103" s="62"/>
      <c r="D103" s="63"/>
      <c r="E103" s="64"/>
      <c r="F103" s="65"/>
      <c r="G103" s="62"/>
      <c r="H103" s="66"/>
      <c r="I103" s="67"/>
      <c r="J103" s="67"/>
      <c r="K103" s="34" t="s">
        <v>65</v>
      </c>
      <c r="L103" s="74">
        <v>103</v>
      </c>
      <c r="M103" s="74"/>
      <c r="N103" s="69"/>
      <c r="O103" s="85" t="s">
        <v>1875</v>
      </c>
      <c r="P103" s="88">
        <v>43738.275590277779</v>
      </c>
      <c r="Q103" s="85" t="s">
        <v>1917</v>
      </c>
      <c r="R103" s="85"/>
      <c r="S103" s="85"/>
      <c r="T103" s="85"/>
      <c r="U103" s="88">
        <v>43738.275590277779</v>
      </c>
      <c r="V103" s="90" t="s">
        <v>3122</v>
      </c>
      <c r="W103" s="85"/>
      <c r="X103" s="85"/>
      <c r="Y103" s="94" t="s">
        <v>5122</v>
      </c>
      <c r="Z103" s="85"/>
    </row>
    <row r="104" spans="1:26" x14ac:dyDescent="0.25">
      <c r="A104" s="61" t="s">
        <v>257</v>
      </c>
      <c r="B104" s="61" t="s">
        <v>1493</v>
      </c>
      <c r="C104" s="62"/>
      <c r="D104" s="63"/>
      <c r="E104" s="64"/>
      <c r="F104" s="65"/>
      <c r="G104" s="62"/>
      <c r="H104" s="66"/>
      <c r="I104" s="67"/>
      <c r="J104" s="67"/>
      <c r="K104" s="34" t="s">
        <v>65</v>
      </c>
      <c r="L104" s="74">
        <v>104</v>
      </c>
      <c r="M104" s="74"/>
      <c r="N104" s="69"/>
      <c r="O104" s="85" t="s">
        <v>1875</v>
      </c>
      <c r="P104" s="88">
        <v>43738.275590277779</v>
      </c>
      <c r="Q104" s="85" t="s">
        <v>1917</v>
      </c>
      <c r="R104" s="85"/>
      <c r="S104" s="85"/>
      <c r="T104" s="85"/>
      <c r="U104" s="88">
        <v>43738.275590277779</v>
      </c>
      <c r="V104" s="90" t="s">
        <v>3123</v>
      </c>
      <c r="W104" s="85"/>
      <c r="X104" s="85"/>
      <c r="Y104" s="94" t="s">
        <v>5123</v>
      </c>
      <c r="Z104" s="85"/>
    </row>
    <row r="105" spans="1:26" x14ac:dyDescent="0.25">
      <c r="A105" s="61" t="s">
        <v>257</v>
      </c>
      <c r="B105" s="61" t="s">
        <v>1521</v>
      </c>
      <c r="C105" s="62"/>
      <c r="D105" s="63"/>
      <c r="E105" s="64"/>
      <c r="F105" s="65"/>
      <c r="G105" s="62"/>
      <c r="H105" s="66"/>
      <c r="I105" s="67"/>
      <c r="J105" s="67"/>
      <c r="K105" s="34" t="s">
        <v>65</v>
      </c>
      <c r="L105" s="74">
        <v>105</v>
      </c>
      <c r="M105" s="74"/>
      <c r="N105" s="69"/>
      <c r="O105" s="85" t="s">
        <v>1875</v>
      </c>
      <c r="P105" s="88">
        <v>43738.275590277779</v>
      </c>
      <c r="Q105" s="85" t="s">
        <v>1917</v>
      </c>
      <c r="R105" s="85"/>
      <c r="S105" s="85"/>
      <c r="T105" s="85"/>
      <c r="U105" s="88">
        <v>43738.275590277779</v>
      </c>
      <c r="V105" s="90" t="s">
        <v>3123</v>
      </c>
      <c r="W105" s="85"/>
      <c r="X105" s="85"/>
      <c r="Y105" s="94" t="s">
        <v>5123</v>
      </c>
      <c r="Z105" s="85"/>
    </row>
    <row r="106" spans="1:26" x14ac:dyDescent="0.25">
      <c r="A106" s="61" t="s">
        <v>258</v>
      </c>
      <c r="B106" s="61" t="s">
        <v>1493</v>
      </c>
      <c r="C106" s="62"/>
      <c r="D106" s="63"/>
      <c r="E106" s="64"/>
      <c r="F106" s="65"/>
      <c r="G106" s="62"/>
      <c r="H106" s="66"/>
      <c r="I106" s="67"/>
      <c r="J106" s="67"/>
      <c r="K106" s="34" t="s">
        <v>65</v>
      </c>
      <c r="L106" s="74">
        <v>106</v>
      </c>
      <c r="M106" s="74"/>
      <c r="N106" s="69"/>
      <c r="O106" s="85" t="s">
        <v>1875</v>
      </c>
      <c r="P106" s="88">
        <v>43738.275590277779</v>
      </c>
      <c r="Q106" s="85" t="s">
        <v>1917</v>
      </c>
      <c r="R106" s="85"/>
      <c r="S106" s="85"/>
      <c r="T106" s="85"/>
      <c r="U106" s="88">
        <v>43738.275590277779</v>
      </c>
      <c r="V106" s="90" t="s">
        <v>3124</v>
      </c>
      <c r="W106" s="85"/>
      <c r="X106" s="85"/>
      <c r="Y106" s="94" t="s">
        <v>5124</v>
      </c>
      <c r="Z106" s="85"/>
    </row>
    <row r="107" spans="1:26" x14ac:dyDescent="0.25">
      <c r="A107" s="61" t="s">
        <v>258</v>
      </c>
      <c r="B107" s="61" t="s">
        <v>1521</v>
      </c>
      <c r="C107" s="62"/>
      <c r="D107" s="63"/>
      <c r="E107" s="64"/>
      <c r="F107" s="65"/>
      <c r="G107" s="62"/>
      <c r="H107" s="66"/>
      <c r="I107" s="67"/>
      <c r="J107" s="67"/>
      <c r="K107" s="34" t="s">
        <v>65</v>
      </c>
      <c r="L107" s="74">
        <v>107</v>
      </c>
      <c r="M107" s="74"/>
      <c r="N107" s="69"/>
      <c r="O107" s="85" t="s">
        <v>1875</v>
      </c>
      <c r="P107" s="88">
        <v>43738.275590277779</v>
      </c>
      <c r="Q107" s="85" t="s">
        <v>1917</v>
      </c>
      <c r="R107" s="85"/>
      <c r="S107" s="85"/>
      <c r="T107" s="85"/>
      <c r="U107" s="88">
        <v>43738.275590277779</v>
      </c>
      <c r="V107" s="90" t="s">
        <v>3124</v>
      </c>
      <c r="W107" s="85"/>
      <c r="X107" s="85"/>
      <c r="Y107" s="94" t="s">
        <v>5124</v>
      </c>
      <c r="Z107" s="85"/>
    </row>
    <row r="108" spans="1:26" x14ac:dyDescent="0.25">
      <c r="A108" s="61" t="s">
        <v>259</v>
      </c>
      <c r="B108" s="61" t="s">
        <v>1493</v>
      </c>
      <c r="C108" s="62"/>
      <c r="D108" s="63"/>
      <c r="E108" s="64"/>
      <c r="F108" s="65"/>
      <c r="G108" s="62"/>
      <c r="H108" s="66"/>
      <c r="I108" s="67"/>
      <c r="J108" s="67"/>
      <c r="K108" s="34" t="s">
        <v>65</v>
      </c>
      <c r="L108" s="74">
        <v>108</v>
      </c>
      <c r="M108" s="74"/>
      <c r="N108" s="69"/>
      <c r="O108" s="85" t="s">
        <v>1875</v>
      </c>
      <c r="P108" s="88">
        <v>43738.275590277779</v>
      </c>
      <c r="Q108" s="85" t="s">
        <v>1917</v>
      </c>
      <c r="R108" s="85"/>
      <c r="S108" s="85"/>
      <c r="T108" s="85"/>
      <c r="U108" s="88">
        <v>43738.275590277779</v>
      </c>
      <c r="V108" s="90" t="s">
        <v>3125</v>
      </c>
      <c r="W108" s="85"/>
      <c r="X108" s="85"/>
      <c r="Y108" s="94" t="s">
        <v>5125</v>
      </c>
      <c r="Z108" s="85"/>
    </row>
    <row r="109" spans="1:26" x14ac:dyDescent="0.25">
      <c r="A109" s="61" t="s">
        <v>259</v>
      </c>
      <c r="B109" s="61" t="s">
        <v>1521</v>
      </c>
      <c r="C109" s="62"/>
      <c r="D109" s="63"/>
      <c r="E109" s="64"/>
      <c r="F109" s="65"/>
      <c r="G109" s="62"/>
      <c r="H109" s="66"/>
      <c r="I109" s="67"/>
      <c r="J109" s="67"/>
      <c r="K109" s="34" t="s">
        <v>65</v>
      </c>
      <c r="L109" s="74">
        <v>109</v>
      </c>
      <c r="M109" s="74"/>
      <c r="N109" s="69"/>
      <c r="O109" s="85" t="s">
        <v>1875</v>
      </c>
      <c r="P109" s="88">
        <v>43738.275590277779</v>
      </c>
      <c r="Q109" s="85" t="s">
        <v>1917</v>
      </c>
      <c r="R109" s="85"/>
      <c r="S109" s="85"/>
      <c r="T109" s="85"/>
      <c r="U109" s="88">
        <v>43738.275590277779</v>
      </c>
      <c r="V109" s="90" t="s">
        <v>3125</v>
      </c>
      <c r="W109" s="85"/>
      <c r="X109" s="85"/>
      <c r="Y109" s="94" t="s">
        <v>5125</v>
      </c>
      <c r="Z109" s="85"/>
    </row>
    <row r="110" spans="1:26" x14ac:dyDescent="0.25">
      <c r="A110" s="61" t="s">
        <v>260</v>
      </c>
      <c r="B110" s="61" t="s">
        <v>1493</v>
      </c>
      <c r="C110" s="62"/>
      <c r="D110" s="63"/>
      <c r="E110" s="64"/>
      <c r="F110" s="65"/>
      <c r="G110" s="62"/>
      <c r="H110" s="66"/>
      <c r="I110" s="67"/>
      <c r="J110" s="67"/>
      <c r="K110" s="34" t="s">
        <v>65</v>
      </c>
      <c r="L110" s="74">
        <v>110</v>
      </c>
      <c r="M110" s="74"/>
      <c r="N110" s="69"/>
      <c r="O110" s="85" t="s">
        <v>1875</v>
      </c>
      <c r="P110" s="88">
        <v>43738.275590277779</v>
      </c>
      <c r="Q110" s="85" t="s">
        <v>1917</v>
      </c>
      <c r="R110" s="85"/>
      <c r="S110" s="85"/>
      <c r="T110" s="85"/>
      <c r="U110" s="88">
        <v>43738.275590277779</v>
      </c>
      <c r="V110" s="90" t="s">
        <v>3126</v>
      </c>
      <c r="W110" s="85"/>
      <c r="X110" s="85"/>
      <c r="Y110" s="94" t="s">
        <v>5126</v>
      </c>
      <c r="Z110" s="85"/>
    </row>
    <row r="111" spans="1:26" x14ac:dyDescent="0.25">
      <c r="A111" s="61" t="s">
        <v>260</v>
      </c>
      <c r="B111" s="61" t="s">
        <v>1521</v>
      </c>
      <c r="C111" s="62"/>
      <c r="D111" s="63"/>
      <c r="E111" s="64"/>
      <c r="F111" s="65"/>
      <c r="G111" s="62"/>
      <c r="H111" s="66"/>
      <c r="I111" s="67"/>
      <c r="J111" s="67"/>
      <c r="K111" s="34" t="s">
        <v>65</v>
      </c>
      <c r="L111" s="74">
        <v>111</v>
      </c>
      <c r="M111" s="74"/>
      <c r="N111" s="69"/>
      <c r="O111" s="85" t="s">
        <v>1875</v>
      </c>
      <c r="P111" s="88">
        <v>43738.275590277779</v>
      </c>
      <c r="Q111" s="85" t="s">
        <v>1917</v>
      </c>
      <c r="R111" s="85"/>
      <c r="S111" s="85"/>
      <c r="T111" s="85"/>
      <c r="U111" s="88">
        <v>43738.275590277779</v>
      </c>
      <c r="V111" s="90" t="s">
        <v>3126</v>
      </c>
      <c r="W111" s="85"/>
      <c r="X111" s="85"/>
      <c r="Y111" s="94" t="s">
        <v>5126</v>
      </c>
      <c r="Z111" s="85"/>
    </row>
    <row r="112" spans="1:26" x14ac:dyDescent="0.25">
      <c r="A112" s="61" t="s">
        <v>261</v>
      </c>
      <c r="B112" s="61" t="s">
        <v>1493</v>
      </c>
      <c r="C112" s="62"/>
      <c r="D112" s="63"/>
      <c r="E112" s="64"/>
      <c r="F112" s="65"/>
      <c r="G112" s="62"/>
      <c r="H112" s="66"/>
      <c r="I112" s="67"/>
      <c r="J112" s="67"/>
      <c r="K112" s="34" t="s">
        <v>65</v>
      </c>
      <c r="L112" s="74">
        <v>112</v>
      </c>
      <c r="M112" s="74"/>
      <c r="N112" s="69"/>
      <c r="O112" s="85" t="s">
        <v>1875</v>
      </c>
      <c r="P112" s="88">
        <v>43738.275590277779</v>
      </c>
      <c r="Q112" s="85" t="s">
        <v>1917</v>
      </c>
      <c r="R112" s="85"/>
      <c r="S112" s="85"/>
      <c r="T112" s="85"/>
      <c r="U112" s="88">
        <v>43738.275590277779</v>
      </c>
      <c r="V112" s="90" t="s">
        <v>3127</v>
      </c>
      <c r="W112" s="85"/>
      <c r="X112" s="85"/>
      <c r="Y112" s="94" t="s">
        <v>5127</v>
      </c>
      <c r="Z112" s="85"/>
    </row>
    <row r="113" spans="1:26" x14ac:dyDescent="0.25">
      <c r="A113" s="61" t="s">
        <v>261</v>
      </c>
      <c r="B113" s="61" t="s">
        <v>1521</v>
      </c>
      <c r="C113" s="62"/>
      <c r="D113" s="63"/>
      <c r="E113" s="64"/>
      <c r="F113" s="65"/>
      <c r="G113" s="62"/>
      <c r="H113" s="66"/>
      <c r="I113" s="67"/>
      <c r="J113" s="67"/>
      <c r="K113" s="34" t="s">
        <v>65</v>
      </c>
      <c r="L113" s="74">
        <v>113</v>
      </c>
      <c r="M113" s="74"/>
      <c r="N113" s="69"/>
      <c r="O113" s="85" t="s">
        <v>1875</v>
      </c>
      <c r="P113" s="88">
        <v>43738.275590277779</v>
      </c>
      <c r="Q113" s="85" t="s">
        <v>1917</v>
      </c>
      <c r="R113" s="85"/>
      <c r="S113" s="85"/>
      <c r="T113" s="85"/>
      <c r="U113" s="88">
        <v>43738.275590277779</v>
      </c>
      <c r="V113" s="90" t="s">
        <v>3127</v>
      </c>
      <c r="W113" s="85"/>
      <c r="X113" s="85"/>
      <c r="Y113" s="94" t="s">
        <v>5127</v>
      </c>
      <c r="Z113" s="85"/>
    </row>
    <row r="114" spans="1:26" x14ac:dyDescent="0.25">
      <c r="A114" s="61" t="s">
        <v>262</v>
      </c>
      <c r="B114" s="61" t="s">
        <v>1493</v>
      </c>
      <c r="C114" s="62"/>
      <c r="D114" s="63"/>
      <c r="E114" s="64"/>
      <c r="F114" s="65"/>
      <c r="G114" s="62"/>
      <c r="H114" s="66"/>
      <c r="I114" s="67"/>
      <c r="J114" s="67"/>
      <c r="K114" s="34" t="s">
        <v>65</v>
      </c>
      <c r="L114" s="74">
        <v>114</v>
      </c>
      <c r="M114" s="74"/>
      <c r="N114" s="69"/>
      <c r="O114" s="85" t="s">
        <v>1875</v>
      </c>
      <c r="P114" s="88">
        <v>43738.275590277779</v>
      </c>
      <c r="Q114" s="85" t="s">
        <v>1917</v>
      </c>
      <c r="R114" s="85"/>
      <c r="S114" s="85"/>
      <c r="T114" s="85"/>
      <c r="U114" s="88">
        <v>43738.275590277779</v>
      </c>
      <c r="V114" s="90" t="s">
        <v>3128</v>
      </c>
      <c r="W114" s="85"/>
      <c r="X114" s="85"/>
      <c r="Y114" s="94" t="s">
        <v>5128</v>
      </c>
      <c r="Z114" s="85"/>
    </row>
    <row r="115" spans="1:26" x14ac:dyDescent="0.25">
      <c r="A115" s="61" t="s">
        <v>262</v>
      </c>
      <c r="B115" s="61" t="s">
        <v>1521</v>
      </c>
      <c r="C115" s="62"/>
      <c r="D115" s="63"/>
      <c r="E115" s="64"/>
      <c r="F115" s="65"/>
      <c r="G115" s="62"/>
      <c r="H115" s="66"/>
      <c r="I115" s="67"/>
      <c r="J115" s="67"/>
      <c r="K115" s="34" t="s">
        <v>65</v>
      </c>
      <c r="L115" s="74">
        <v>115</v>
      </c>
      <c r="M115" s="74"/>
      <c r="N115" s="69"/>
      <c r="O115" s="85" t="s">
        <v>1875</v>
      </c>
      <c r="P115" s="88">
        <v>43738.275590277779</v>
      </c>
      <c r="Q115" s="85" t="s">
        <v>1917</v>
      </c>
      <c r="R115" s="85"/>
      <c r="S115" s="85"/>
      <c r="T115" s="85"/>
      <c r="U115" s="88">
        <v>43738.275590277779</v>
      </c>
      <c r="V115" s="90" t="s">
        <v>3128</v>
      </c>
      <c r="W115" s="85"/>
      <c r="X115" s="85"/>
      <c r="Y115" s="94" t="s">
        <v>5128</v>
      </c>
      <c r="Z115" s="85"/>
    </row>
    <row r="116" spans="1:26" x14ac:dyDescent="0.25">
      <c r="A116" s="61" t="s">
        <v>263</v>
      </c>
      <c r="B116" s="61" t="s">
        <v>1493</v>
      </c>
      <c r="C116" s="62"/>
      <c r="D116" s="63"/>
      <c r="E116" s="64"/>
      <c r="F116" s="65"/>
      <c r="G116" s="62"/>
      <c r="H116" s="66"/>
      <c r="I116" s="67"/>
      <c r="J116" s="67"/>
      <c r="K116" s="34" t="s">
        <v>65</v>
      </c>
      <c r="L116" s="74">
        <v>116</v>
      </c>
      <c r="M116" s="74"/>
      <c r="N116" s="69"/>
      <c r="O116" s="85" t="s">
        <v>1875</v>
      </c>
      <c r="P116" s="88">
        <v>43738.275590277779</v>
      </c>
      <c r="Q116" s="85" t="s">
        <v>1917</v>
      </c>
      <c r="R116" s="85"/>
      <c r="S116" s="85"/>
      <c r="T116" s="85"/>
      <c r="U116" s="88">
        <v>43738.275590277779</v>
      </c>
      <c r="V116" s="90" t="s">
        <v>3129</v>
      </c>
      <c r="W116" s="85"/>
      <c r="X116" s="85"/>
      <c r="Y116" s="94" t="s">
        <v>5129</v>
      </c>
      <c r="Z116" s="85"/>
    </row>
    <row r="117" spans="1:26" x14ac:dyDescent="0.25">
      <c r="A117" s="61" t="s">
        <v>263</v>
      </c>
      <c r="B117" s="61" t="s">
        <v>1521</v>
      </c>
      <c r="C117" s="62"/>
      <c r="D117" s="63"/>
      <c r="E117" s="64"/>
      <c r="F117" s="65"/>
      <c r="G117" s="62"/>
      <c r="H117" s="66"/>
      <c r="I117" s="67"/>
      <c r="J117" s="67"/>
      <c r="K117" s="34" t="s">
        <v>65</v>
      </c>
      <c r="L117" s="74">
        <v>117</v>
      </c>
      <c r="M117" s="74"/>
      <c r="N117" s="69"/>
      <c r="O117" s="85" t="s">
        <v>1875</v>
      </c>
      <c r="P117" s="88">
        <v>43738.275590277779</v>
      </c>
      <c r="Q117" s="85" t="s">
        <v>1917</v>
      </c>
      <c r="R117" s="85"/>
      <c r="S117" s="85"/>
      <c r="T117" s="85"/>
      <c r="U117" s="88">
        <v>43738.275590277779</v>
      </c>
      <c r="V117" s="90" t="s">
        <v>3129</v>
      </c>
      <c r="W117" s="85"/>
      <c r="X117" s="85"/>
      <c r="Y117" s="94" t="s">
        <v>5129</v>
      </c>
      <c r="Z117" s="85"/>
    </row>
    <row r="118" spans="1:26" x14ac:dyDescent="0.25">
      <c r="A118" s="61" t="s">
        <v>264</v>
      </c>
      <c r="B118" s="61" t="s">
        <v>1493</v>
      </c>
      <c r="C118" s="62"/>
      <c r="D118" s="63"/>
      <c r="E118" s="64"/>
      <c r="F118" s="65"/>
      <c r="G118" s="62"/>
      <c r="H118" s="66"/>
      <c r="I118" s="67"/>
      <c r="J118" s="67"/>
      <c r="K118" s="34" t="s">
        <v>65</v>
      </c>
      <c r="L118" s="74">
        <v>118</v>
      </c>
      <c r="M118" s="74"/>
      <c r="N118" s="69"/>
      <c r="O118" s="85" t="s">
        <v>1875</v>
      </c>
      <c r="P118" s="88">
        <v>43738.275590277779</v>
      </c>
      <c r="Q118" s="85" t="s">
        <v>1917</v>
      </c>
      <c r="R118" s="85"/>
      <c r="S118" s="85"/>
      <c r="T118" s="85"/>
      <c r="U118" s="88">
        <v>43738.275590277779</v>
      </c>
      <c r="V118" s="90" t="s">
        <v>3130</v>
      </c>
      <c r="W118" s="85"/>
      <c r="X118" s="85"/>
      <c r="Y118" s="94" t="s">
        <v>5130</v>
      </c>
      <c r="Z118" s="85"/>
    </row>
    <row r="119" spans="1:26" x14ac:dyDescent="0.25">
      <c r="A119" s="61" t="s">
        <v>264</v>
      </c>
      <c r="B119" s="61" t="s">
        <v>1521</v>
      </c>
      <c r="C119" s="62"/>
      <c r="D119" s="63"/>
      <c r="E119" s="64"/>
      <c r="F119" s="65"/>
      <c r="G119" s="62"/>
      <c r="H119" s="66"/>
      <c r="I119" s="67"/>
      <c r="J119" s="67"/>
      <c r="K119" s="34" t="s">
        <v>65</v>
      </c>
      <c r="L119" s="74">
        <v>119</v>
      </c>
      <c r="M119" s="74"/>
      <c r="N119" s="69"/>
      <c r="O119" s="85" t="s">
        <v>1875</v>
      </c>
      <c r="P119" s="88">
        <v>43738.275590277779</v>
      </c>
      <c r="Q119" s="85" t="s">
        <v>1917</v>
      </c>
      <c r="R119" s="85"/>
      <c r="S119" s="85"/>
      <c r="T119" s="85"/>
      <c r="U119" s="88">
        <v>43738.275590277779</v>
      </c>
      <c r="V119" s="90" t="s">
        <v>3130</v>
      </c>
      <c r="W119" s="85"/>
      <c r="X119" s="85"/>
      <c r="Y119" s="94" t="s">
        <v>5130</v>
      </c>
      <c r="Z119" s="85"/>
    </row>
    <row r="120" spans="1:26" x14ac:dyDescent="0.25">
      <c r="A120" s="61" t="s">
        <v>265</v>
      </c>
      <c r="B120" s="61" t="s">
        <v>1493</v>
      </c>
      <c r="C120" s="62"/>
      <c r="D120" s="63"/>
      <c r="E120" s="64"/>
      <c r="F120" s="65"/>
      <c r="G120" s="62"/>
      <c r="H120" s="66"/>
      <c r="I120" s="67"/>
      <c r="J120" s="67"/>
      <c r="K120" s="34" t="s">
        <v>65</v>
      </c>
      <c r="L120" s="74">
        <v>120</v>
      </c>
      <c r="M120" s="74"/>
      <c r="N120" s="69"/>
      <c r="O120" s="85" t="s">
        <v>1875</v>
      </c>
      <c r="P120" s="88">
        <v>43738.275590277779</v>
      </c>
      <c r="Q120" s="85" t="s">
        <v>1917</v>
      </c>
      <c r="R120" s="85"/>
      <c r="S120" s="85"/>
      <c r="T120" s="85"/>
      <c r="U120" s="88">
        <v>43738.275590277779</v>
      </c>
      <c r="V120" s="90" t="s">
        <v>3131</v>
      </c>
      <c r="W120" s="85"/>
      <c r="X120" s="85"/>
      <c r="Y120" s="94" t="s">
        <v>5131</v>
      </c>
      <c r="Z120" s="85"/>
    </row>
    <row r="121" spans="1:26" x14ac:dyDescent="0.25">
      <c r="A121" s="61" t="s">
        <v>265</v>
      </c>
      <c r="B121" s="61" t="s">
        <v>1521</v>
      </c>
      <c r="C121" s="62"/>
      <c r="D121" s="63"/>
      <c r="E121" s="64"/>
      <c r="F121" s="65"/>
      <c r="G121" s="62"/>
      <c r="H121" s="66"/>
      <c r="I121" s="67"/>
      <c r="J121" s="67"/>
      <c r="K121" s="34" t="s">
        <v>65</v>
      </c>
      <c r="L121" s="74">
        <v>121</v>
      </c>
      <c r="M121" s="74"/>
      <c r="N121" s="69"/>
      <c r="O121" s="85" t="s">
        <v>1875</v>
      </c>
      <c r="P121" s="88">
        <v>43738.275590277779</v>
      </c>
      <c r="Q121" s="85" t="s">
        <v>1917</v>
      </c>
      <c r="R121" s="85"/>
      <c r="S121" s="85"/>
      <c r="T121" s="85"/>
      <c r="U121" s="88">
        <v>43738.275590277779</v>
      </c>
      <c r="V121" s="90" t="s">
        <v>3131</v>
      </c>
      <c r="W121" s="85"/>
      <c r="X121" s="85"/>
      <c r="Y121" s="94" t="s">
        <v>5131</v>
      </c>
      <c r="Z121" s="85"/>
    </row>
    <row r="122" spans="1:26" x14ac:dyDescent="0.25">
      <c r="A122" s="61" t="s">
        <v>266</v>
      </c>
      <c r="B122" s="61" t="s">
        <v>1493</v>
      </c>
      <c r="C122" s="62"/>
      <c r="D122" s="63"/>
      <c r="E122" s="64"/>
      <c r="F122" s="65"/>
      <c r="G122" s="62"/>
      <c r="H122" s="66"/>
      <c r="I122" s="67"/>
      <c r="J122" s="67"/>
      <c r="K122" s="34" t="s">
        <v>65</v>
      </c>
      <c r="L122" s="74">
        <v>122</v>
      </c>
      <c r="M122" s="74"/>
      <c r="N122" s="69"/>
      <c r="O122" s="85" t="s">
        <v>1875</v>
      </c>
      <c r="P122" s="88">
        <v>43738.275590277779</v>
      </c>
      <c r="Q122" s="85" t="s">
        <v>1917</v>
      </c>
      <c r="R122" s="85"/>
      <c r="S122" s="85"/>
      <c r="T122" s="85"/>
      <c r="U122" s="88">
        <v>43738.275590277779</v>
      </c>
      <c r="V122" s="90" t="s">
        <v>3132</v>
      </c>
      <c r="W122" s="85"/>
      <c r="X122" s="85"/>
      <c r="Y122" s="94" t="s">
        <v>5132</v>
      </c>
      <c r="Z122" s="85"/>
    </row>
    <row r="123" spans="1:26" x14ac:dyDescent="0.25">
      <c r="A123" s="61" t="s">
        <v>266</v>
      </c>
      <c r="B123" s="61" t="s">
        <v>1521</v>
      </c>
      <c r="C123" s="62"/>
      <c r="D123" s="63"/>
      <c r="E123" s="64"/>
      <c r="F123" s="65"/>
      <c r="G123" s="62"/>
      <c r="H123" s="66"/>
      <c r="I123" s="67"/>
      <c r="J123" s="67"/>
      <c r="K123" s="34" t="s">
        <v>65</v>
      </c>
      <c r="L123" s="74">
        <v>123</v>
      </c>
      <c r="M123" s="74"/>
      <c r="N123" s="69"/>
      <c r="O123" s="85" t="s">
        <v>1875</v>
      </c>
      <c r="P123" s="88">
        <v>43738.275590277779</v>
      </c>
      <c r="Q123" s="85" t="s">
        <v>1917</v>
      </c>
      <c r="R123" s="85"/>
      <c r="S123" s="85"/>
      <c r="T123" s="85"/>
      <c r="U123" s="88">
        <v>43738.275590277779</v>
      </c>
      <c r="V123" s="90" t="s">
        <v>3132</v>
      </c>
      <c r="W123" s="85"/>
      <c r="X123" s="85"/>
      <c r="Y123" s="94" t="s">
        <v>5132</v>
      </c>
      <c r="Z123" s="85"/>
    </row>
    <row r="124" spans="1:26" x14ac:dyDescent="0.25">
      <c r="A124" s="61" t="s">
        <v>267</v>
      </c>
      <c r="B124" s="61" t="s">
        <v>1493</v>
      </c>
      <c r="C124" s="62"/>
      <c r="D124" s="63"/>
      <c r="E124" s="64"/>
      <c r="F124" s="65"/>
      <c r="G124" s="62"/>
      <c r="H124" s="66"/>
      <c r="I124" s="67"/>
      <c r="J124" s="67"/>
      <c r="K124" s="34" t="s">
        <v>65</v>
      </c>
      <c r="L124" s="74">
        <v>124</v>
      </c>
      <c r="M124" s="74"/>
      <c r="N124" s="69"/>
      <c r="O124" s="85" t="s">
        <v>1875</v>
      </c>
      <c r="P124" s="88">
        <v>43738.275590277779</v>
      </c>
      <c r="Q124" s="85" t="s">
        <v>1917</v>
      </c>
      <c r="R124" s="85"/>
      <c r="S124" s="85"/>
      <c r="T124" s="85"/>
      <c r="U124" s="88">
        <v>43738.275590277779</v>
      </c>
      <c r="V124" s="90" t="s">
        <v>3133</v>
      </c>
      <c r="W124" s="85"/>
      <c r="X124" s="85"/>
      <c r="Y124" s="94" t="s">
        <v>5133</v>
      </c>
      <c r="Z124" s="85"/>
    </row>
    <row r="125" spans="1:26" x14ac:dyDescent="0.25">
      <c r="A125" s="61" t="s">
        <v>267</v>
      </c>
      <c r="B125" s="61" t="s">
        <v>1521</v>
      </c>
      <c r="C125" s="62"/>
      <c r="D125" s="63"/>
      <c r="E125" s="64"/>
      <c r="F125" s="65"/>
      <c r="G125" s="62"/>
      <c r="H125" s="66"/>
      <c r="I125" s="67"/>
      <c r="J125" s="67"/>
      <c r="K125" s="34" t="s">
        <v>65</v>
      </c>
      <c r="L125" s="74">
        <v>125</v>
      </c>
      <c r="M125" s="74"/>
      <c r="N125" s="69"/>
      <c r="O125" s="85" t="s">
        <v>1875</v>
      </c>
      <c r="P125" s="88">
        <v>43738.275590277779</v>
      </c>
      <c r="Q125" s="85" t="s">
        <v>1917</v>
      </c>
      <c r="R125" s="85"/>
      <c r="S125" s="85"/>
      <c r="T125" s="85"/>
      <c r="U125" s="88">
        <v>43738.275590277779</v>
      </c>
      <c r="V125" s="90" t="s">
        <v>3133</v>
      </c>
      <c r="W125" s="85"/>
      <c r="X125" s="85"/>
      <c r="Y125" s="94" t="s">
        <v>5133</v>
      </c>
      <c r="Z125" s="85"/>
    </row>
    <row r="126" spans="1:26" x14ac:dyDescent="0.25">
      <c r="A126" s="61" t="s">
        <v>268</v>
      </c>
      <c r="B126" s="61" t="s">
        <v>1522</v>
      </c>
      <c r="C126" s="62"/>
      <c r="D126" s="63"/>
      <c r="E126" s="64"/>
      <c r="F126" s="65"/>
      <c r="G126" s="62"/>
      <c r="H126" s="66"/>
      <c r="I126" s="67"/>
      <c r="J126" s="67"/>
      <c r="K126" s="34" t="s">
        <v>65</v>
      </c>
      <c r="L126" s="74">
        <v>126</v>
      </c>
      <c r="M126" s="74"/>
      <c r="N126" s="69"/>
      <c r="O126" s="85" t="s">
        <v>1875</v>
      </c>
      <c r="P126" s="88">
        <v>43738.275590277779</v>
      </c>
      <c r="Q126" s="85" t="s">
        <v>1918</v>
      </c>
      <c r="R126" s="85"/>
      <c r="S126" s="85"/>
      <c r="T126" s="85"/>
      <c r="U126" s="88">
        <v>43738.275590277779</v>
      </c>
      <c r="V126" s="90" t="s">
        <v>3134</v>
      </c>
      <c r="W126" s="85"/>
      <c r="X126" s="85"/>
      <c r="Y126" s="94" t="s">
        <v>5134</v>
      </c>
      <c r="Z126" s="85"/>
    </row>
    <row r="127" spans="1:26" x14ac:dyDescent="0.25">
      <c r="A127" s="61" t="s">
        <v>269</v>
      </c>
      <c r="B127" s="61" t="s">
        <v>1523</v>
      </c>
      <c r="C127" s="62"/>
      <c r="D127" s="63"/>
      <c r="E127" s="64"/>
      <c r="F127" s="65"/>
      <c r="G127" s="62"/>
      <c r="H127" s="66"/>
      <c r="I127" s="67"/>
      <c r="J127" s="67"/>
      <c r="K127" s="34" t="s">
        <v>65</v>
      </c>
      <c r="L127" s="74">
        <v>127</v>
      </c>
      <c r="M127" s="74"/>
      <c r="N127" s="69"/>
      <c r="O127" s="85" t="s">
        <v>1875</v>
      </c>
      <c r="P127" s="88">
        <v>43738.275613425925</v>
      </c>
      <c r="Q127" s="85" t="s">
        <v>1919</v>
      </c>
      <c r="R127" s="85"/>
      <c r="S127" s="85"/>
      <c r="T127" s="85"/>
      <c r="U127" s="88">
        <v>43738.275613425925</v>
      </c>
      <c r="V127" s="90" t="s">
        <v>3135</v>
      </c>
      <c r="W127" s="85"/>
      <c r="X127" s="85"/>
      <c r="Y127" s="94" t="s">
        <v>5135</v>
      </c>
      <c r="Z127" s="85"/>
    </row>
    <row r="128" spans="1:26" x14ac:dyDescent="0.25">
      <c r="A128" s="61" t="s">
        <v>270</v>
      </c>
      <c r="B128" s="61" t="s">
        <v>270</v>
      </c>
      <c r="C128" s="62"/>
      <c r="D128" s="63"/>
      <c r="E128" s="64"/>
      <c r="F128" s="65"/>
      <c r="G128" s="62"/>
      <c r="H128" s="66"/>
      <c r="I128" s="67"/>
      <c r="J128" s="67"/>
      <c r="K128" s="34" t="s">
        <v>65</v>
      </c>
      <c r="L128" s="74">
        <v>128</v>
      </c>
      <c r="M128" s="74"/>
      <c r="N128" s="69"/>
      <c r="O128" s="85" t="s">
        <v>178</v>
      </c>
      <c r="P128" s="88">
        <v>43738.275648148148</v>
      </c>
      <c r="Q128" s="85" t="s">
        <v>1920</v>
      </c>
      <c r="R128" s="90" t="s">
        <v>2680</v>
      </c>
      <c r="S128" s="85" t="s">
        <v>2911</v>
      </c>
      <c r="T128" s="85"/>
      <c r="U128" s="88">
        <v>43738.275648148148</v>
      </c>
      <c r="V128" s="90" t="s">
        <v>3136</v>
      </c>
      <c r="W128" s="85"/>
      <c r="X128" s="85"/>
      <c r="Y128" s="94" t="s">
        <v>5136</v>
      </c>
      <c r="Z128" s="85"/>
    </row>
    <row r="129" spans="1:26" x14ac:dyDescent="0.25">
      <c r="A129" s="61" t="s">
        <v>271</v>
      </c>
      <c r="B129" s="61" t="s">
        <v>1524</v>
      </c>
      <c r="C129" s="62"/>
      <c r="D129" s="63"/>
      <c r="E129" s="64"/>
      <c r="F129" s="65"/>
      <c r="G129" s="62"/>
      <c r="H129" s="66"/>
      <c r="I129" s="67"/>
      <c r="J129" s="67"/>
      <c r="K129" s="34" t="s">
        <v>65</v>
      </c>
      <c r="L129" s="74">
        <v>129</v>
      </c>
      <c r="M129" s="74"/>
      <c r="N129" s="69"/>
      <c r="O129" s="85" t="s">
        <v>1875</v>
      </c>
      <c r="P129" s="88">
        <v>43738.275648148148</v>
      </c>
      <c r="Q129" s="85" t="s">
        <v>1921</v>
      </c>
      <c r="R129" s="90" t="s">
        <v>2681</v>
      </c>
      <c r="S129" s="85" t="s">
        <v>2911</v>
      </c>
      <c r="T129" s="85"/>
      <c r="U129" s="88">
        <v>43738.275648148148</v>
      </c>
      <c r="V129" s="90" t="s">
        <v>3137</v>
      </c>
      <c r="W129" s="85"/>
      <c r="X129" s="85"/>
      <c r="Y129" s="94" t="s">
        <v>5137</v>
      </c>
      <c r="Z129" s="94" t="s">
        <v>7057</v>
      </c>
    </row>
    <row r="130" spans="1:26" x14ac:dyDescent="0.25">
      <c r="A130" s="61" t="s">
        <v>271</v>
      </c>
      <c r="B130" s="61" t="s">
        <v>1525</v>
      </c>
      <c r="C130" s="62"/>
      <c r="D130" s="63"/>
      <c r="E130" s="64"/>
      <c r="F130" s="65"/>
      <c r="G130" s="62"/>
      <c r="H130" s="66"/>
      <c r="I130" s="67"/>
      <c r="J130" s="67"/>
      <c r="K130" s="34" t="s">
        <v>65</v>
      </c>
      <c r="L130" s="74">
        <v>130</v>
      </c>
      <c r="M130" s="74"/>
      <c r="N130" s="69"/>
      <c r="O130" s="85" t="s">
        <v>1876</v>
      </c>
      <c r="P130" s="88">
        <v>43738.275648148148</v>
      </c>
      <c r="Q130" s="85" t="s">
        <v>1921</v>
      </c>
      <c r="R130" s="90" t="s">
        <v>2681</v>
      </c>
      <c r="S130" s="85" t="s">
        <v>2911</v>
      </c>
      <c r="T130" s="85"/>
      <c r="U130" s="88">
        <v>43738.275648148148</v>
      </c>
      <c r="V130" s="90" t="s">
        <v>3137</v>
      </c>
      <c r="W130" s="85"/>
      <c r="X130" s="85"/>
      <c r="Y130" s="94" t="s">
        <v>5137</v>
      </c>
      <c r="Z130" s="94" t="s">
        <v>7057</v>
      </c>
    </row>
    <row r="131" spans="1:26" x14ac:dyDescent="0.25">
      <c r="A131" s="61" t="s">
        <v>272</v>
      </c>
      <c r="B131" s="61" t="s">
        <v>1526</v>
      </c>
      <c r="C131" s="62"/>
      <c r="D131" s="63"/>
      <c r="E131" s="64"/>
      <c r="F131" s="65"/>
      <c r="G131" s="62"/>
      <c r="H131" s="66"/>
      <c r="I131" s="67"/>
      <c r="J131" s="67"/>
      <c r="K131" s="34" t="s">
        <v>65</v>
      </c>
      <c r="L131" s="74">
        <v>131</v>
      </c>
      <c r="M131" s="74"/>
      <c r="N131" s="69"/>
      <c r="O131" s="85" t="s">
        <v>1875</v>
      </c>
      <c r="P131" s="88">
        <v>43738.275659722225</v>
      </c>
      <c r="Q131" s="85" t="s">
        <v>1922</v>
      </c>
      <c r="R131" s="85"/>
      <c r="S131" s="85"/>
      <c r="T131" s="85" t="s">
        <v>2946</v>
      </c>
      <c r="U131" s="88">
        <v>43738.275659722225</v>
      </c>
      <c r="V131" s="90" t="s">
        <v>3138</v>
      </c>
      <c r="W131" s="85"/>
      <c r="X131" s="85"/>
      <c r="Y131" s="94" t="s">
        <v>5138</v>
      </c>
      <c r="Z131" s="85"/>
    </row>
    <row r="132" spans="1:26" x14ac:dyDescent="0.25">
      <c r="A132" s="61" t="s">
        <v>273</v>
      </c>
      <c r="B132" s="61" t="s">
        <v>1527</v>
      </c>
      <c r="C132" s="62"/>
      <c r="D132" s="63"/>
      <c r="E132" s="64"/>
      <c r="F132" s="65"/>
      <c r="G132" s="62"/>
      <c r="H132" s="66"/>
      <c r="I132" s="67"/>
      <c r="J132" s="67"/>
      <c r="K132" s="34" t="s">
        <v>65</v>
      </c>
      <c r="L132" s="74">
        <v>132</v>
      </c>
      <c r="M132" s="74"/>
      <c r="N132" s="69"/>
      <c r="O132" s="85" t="s">
        <v>1875</v>
      </c>
      <c r="P132" s="88">
        <v>43738.275659722225</v>
      </c>
      <c r="Q132" s="85" t="s">
        <v>1923</v>
      </c>
      <c r="R132" s="85"/>
      <c r="S132" s="85"/>
      <c r="T132" s="85" t="s">
        <v>2947</v>
      </c>
      <c r="U132" s="88">
        <v>43738.275659722225</v>
      </c>
      <c r="V132" s="90" t="s">
        <v>3139</v>
      </c>
      <c r="W132" s="85"/>
      <c r="X132" s="85"/>
      <c r="Y132" s="94" t="s">
        <v>5139</v>
      </c>
      <c r="Z132" s="85"/>
    </row>
    <row r="133" spans="1:26" x14ac:dyDescent="0.25">
      <c r="A133" s="61" t="s">
        <v>274</v>
      </c>
      <c r="B133" s="61" t="s">
        <v>1528</v>
      </c>
      <c r="C133" s="62"/>
      <c r="D133" s="63"/>
      <c r="E133" s="64"/>
      <c r="F133" s="65"/>
      <c r="G133" s="62"/>
      <c r="H133" s="66"/>
      <c r="I133" s="67"/>
      <c r="J133" s="67"/>
      <c r="K133" s="34" t="s">
        <v>65</v>
      </c>
      <c r="L133" s="74">
        <v>133</v>
      </c>
      <c r="M133" s="74"/>
      <c r="N133" s="69"/>
      <c r="O133" s="85" t="s">
        <v>1875</v>
      </c>
      <c r="P133" s="88">
        <v>43738.275671296295</v>
      </c>
      <c r="Q133" s="85" t="s">
        <v>1924</v>
      </c>
      <c r="R133" s="85"/>
      <c r="S133" s="85"/>
      <c r="T133" s="85"/>
      <c r="U133" s="88">
        <v>43738.275671296295</v>
      </c>
      <c r="V133" s="90" t="s">
        <v>3140</v>
      </c>
      <c r="W133" s="85"/>
      <c r="X133" s="85"/>
      <c r="Y133" s="94" t="s">
        <v>5140</v>
      </c>
      <c r="Z133" s="85"/>
    </row>
    <row r="134" spans="1:26" x14ac:dyDescent="0.25">
      <c r="A134" s="61" t="s">
        <v>275</v>
      </c>
      <c r="B134" s="61" t="s">
        <v>1499</v>
      </c>
      <c r="C134" s="62"/>
      <c r="D134" s="63"/>
      <c r="E134" s="64"/>
      <c r="F134" s="65"/>
      <c r="G134" s="62"/>
      <c r="H134" s="66"/>
      <c r="I134" s="67"/>
      <c r="J134" s="67"/>
      <c r="K134" s="34" t="s">
        <v>65</v>
      </c>
      <c r="L134" s="74">
        <v>134</v>
      </c>
      <c r="M134" s="74"/>
      <c r="N134" s="69"/>
      <c r="O134" s="85" t="s">
        <v>1875</v>
      </c>
      <c r="P134" s="88">
        <v>43738.275694444441</v>
      </c>
      <c r="Q134" s="85" t="s">
        <v>1883</v>
      </c>
      <c r="R134" s="85"/>
      <c r="S134" s="85"/>
      <c r="T134" s="85"/>
      <c r="U134" s="88">
        <v>43738.275694444441</v>
      </c>
      <c r="V134" s="90" t="s">
        <v>3141</v>
      </c>
      <c r="W134" s="85"/>
      <c r="X134" s="85"/>
      <c r="Y134" s="94" t="s">
        <v>5141</v>
      </c>
      <c r="Z134" s="85"/>
    </row>
    <row r="135" spans="1:26" x14ac:dyDescent="0.25">
      <c r="A135" s="61" t="s">
        <v>276</v>
      </c>
      <c r="B135" s="61" t="s">
        <v>1499</v>
      </c>
      <c r="C135" s="62"/>
      <c r="D135" s="63"/>
      <c r="E135" s="64"/>
      <c r="F135" s="65"/>
      <c r="G135" s="62"/>
      <c r="H135" s="66"/>
      <c r="I135" s="67"/>
      <c r="J135" s="67"/>
      <c r="K135" s="34" t="s">
        <v>65</v>
      </c>
      <c r="L135" s="74">
        <v>135</v>
      </c>
      <c r="M135" s="74"/>
      <c r="N135" s="69"/>
      <c r="O135" s="85" t="s">
        <v>1875</v>
      </c>
      <c r="P135" s="88">
        <v>43738.275717592594</v>
      </c>
      <c r="Q135" s="85" t="s">
        <v>1883</v>
      </c>
      <c r="R135" s="85"/>
      <c r="S135" s="85"/>
      <c r="T135" s="85"/>
      <c r="U135" s="88">
        <v>43738.275717592594</v>
      </c>
      <c r="V135" s="90" t="s">
        <v>3142</v>
      </c>
      <c r="W135" s="85"/>
      <c r="X135" s="85"/>
      <c r="Y135" s="94" t="s">
        <v>5142</v>
      </c>
      <c r="Z135" s="85"/>
    </row>
    <row r="136" spans="1:26" x14ac:dyDescent="0.25">
      <c r="A136" s="61" t="s">
        <v>277</v>
      </c>
      <c r="B136" s="61" t="s">
        <v>1507</v>
      </c>
      <c r="C136" s="62"/>
      <c r="D136" s="63"/>
      <c r="E136" s="64"/>
      <c r="F136" s="65"/>
      <c r="G136" s="62"/>
      <c r="H136" s="66"/>
      <c r="I136" s="67"/>
      <c r="J136" s="67"/>
      <c r="K136" s="34" t="s">
        <v>65</v>
      </c>
      <c r="L136" s="74">
        <v>136</v>
      </c>
      <c r="M136" s="74"/>
      <c r="N136" s="69"/>
      <c r="O136" s="85" t="s">
        <v>1875</v>
      </c>
      <c r="P136" s="88">
        <v>43738.275740740741</v>
      </c>
      <c r="Q136" s="85" t="s">
        <v>1893</v>
      </c>
      <c r="R136" s="85"/>
      <c r="S136" s="85"/>
      <c r="T136" s="85"/>
      <c r="U136" s="88">
        <v>43738.275740740741</v>
      </c>
      <c r="V136" s="90" t="s">
        <v>3143</v>
      </c>
      <c r="W136" s="85"/>
      <c r="X136" s="85"/>
      <c r="Y136" s="94" t="s">
        <v>5143</v>
      </c>
      <c r="Z136" s="85"/>
    </row>
    <row r="137" spans="1:26" x14ac:dyDescent="0.25">
      <c r="A137" s="61" t="s">
        <v>278</v>
      </c>
      <c r="B137" s="61" t="s">
        <v>278</v>
      </c>
      <c r="C137" s="62"/>
      <c r="D137" s="63"/>
      <c r="E137" s="64"/>
      <c r="F137" s="65"/>
      <c r="G137" s="62"/>
      <c r="H137" s="66"/>
      <c r="I137" s="67"/>
      <c r="J137" s="67"/>
      <c r="K137" s="34" t="s">
        <v>65</v>
      </c>
      <c r="L137" s="74">
        <v>137</v>
      </c>
      <c r="M137" s="74"/>
      <c r="N137" s="69"/>
      <c r="O137" s="85" t="s">
        <v>178</v>
      </c>
      <c r="P137" s="88">
        <v>43738.275752314818</v>
      </c>
      <c r="Q137" s="85" t="s">
        <v>1925</v>
      </c>
      <c r="R137" s="85"/>
      <c r="S137" s="85"/>
      <c r="T137" s="85"/>
      <c r="U137" s="88">
        <v>43738.275752314818</v>
      </c>
      <c r="V137" s="90" t="s">
        <v>3144</v>
      </c>
      <c r="W137" s="85"/>
      <c r="X137" s="85"/>
      <c r="Y137" s="94" t="s">
        <v>5144</v>
      </c>
      <c r="Z137" s="85"/>
    </row>
    <row r="138" spans="1:26" x14ac:dyDescent="0.25">
      <c r="A138" s="61" t="s">
        <v>279</v>
      </c>
      <c r="B138" s="61" t="s">
        <v>1529</v>
      </c>
      <c r="C138" s="62"/>
      <c r="D138" s="63"/>
      <c r="E138" s="64"/>
      <c r="F138" s="65"/>
      <c r="G138" s="62"/>
      <c r="H138" s="66"/>
      <c r="I138" s="67"/>
      <c r="J138" s="67"/>
      <c r="K138" s="34" t="s">
        <v>65</v>
      </c>
      <c r="L138" s="74">
        <v>138</v>
      </c>
      <c r="M138" s="74"/>
      <c r="N138" s="69"/>
      <c r="O138" s="85" t="s">
        <v>1876</v>
      </c>
      <c r="P138" s="88">
        <v>43738.275763888887</v>
      </c>
      <c r="Q138" s="85" t="s">
        <v>1926</v>
      </c>
      <c r="R138" s="90" t="s">
        <v>2682</v>
      </c>
      <c r="S138" s="85" t="s">
        <v>2911</v>
      </c>
      <c r="T138" s="85"/>
      <c r="U138" s="88">
        <v>43738.275763888887</v>
      </c>
      <c r="V138" s="90" t="s">
        <v>3145</v>
      </c>
      <c r="W138" s="85"/>
      <c r="X138" s="85"/>
      <c r="Y138" s="94" t="s">
        <v>5145</v>
      </c>
      <c r="Z138" s="85"/>
    </row>
    <row r="139" spans="1:26" x14ac:dyDescent="0.25">
      <c r="A139" s="61" t="s">
        <v>280</v>
      </c>
      <c r="B139" s="61" t="s">
        <v>1528</v>
      </c>
      <c r="C139" s="62"/>
      <c r="D139" s="63"/>
      <c r="E139" s="64"/>
      <c r="F139" s="65"/>
      <c r="G139" s="62"/>
      <c r="H139" s="66"/>
      <c r="I139" s="67"/>
      <c r="J139" s="67"/>
      <c r="K139" s="34" t="s">
        <v>65</v>
      </c>
      <c r="L139" s="74">
        <v>139</v>
      </c>
      <c r="M139" s="74"/>
      <c r="N139" s="69"/>
      <c r="O139" s="85" t="s">
        <v>1875</v>
      </c>
      <c r="P139" s="88">
        <v>43738.275763888887</v>
      </c>
      <c r="Q139" s="85" t="s">
        <v>1924</v>
      </c>
      <c r="R139" s="85"/>
      <c r="S139" s="85"/>
      <c r="T139" s="85"/>
      <c r="U139" s="88">
        <v>43738.275763888887</v>
      </c>
      <c r="V139" s="90" t="s">
        <v>3146</v>
      </c>
      <c r="W139" s="85"/>
      <c r="X139" s="85"/>
      <c r="Y139" s="94" t="s">
        <v>5146</v>
      </c>
      <c r="Z139" s="85"/>
    </row>
    <row r="140" spans="1:26" x14ac:dyDescent="0.25">
      <c r="A140" s="61" t="s">
        <v>281</v>
      </c>
      <c r="B140" s="61" t="s">
        <v>1499</v>
      </c>
      <c r="C140" s="62"/>
      <c r="D140" s="63"/>
      <c r="E140" s="64"/>
      <c r="F140" s="65"/>
      <c r="G140" s="62"/>
      <c r="H140" s="66"/>
      <c r="I140" s="67"/>
      <c r="J140" s="67"/>
      <c r="K140" s="34" t="s">
        <v>65</v>
      </c>
      <c r="L140" s="74">
        <v>140</v>
      </c>
      <c r="M140" s="74"/>
      <c r="N140" s="69"/>
      <c r="O140" s="85" t="s">
        <v>1875</v>
      </c>
      <c r="P140" s="88">
        <v>43738.275821759256</v>
      </c>
      <c r="Q140" s="85" t="s">
        <v>1883</v>
      </c>
      <c r="R140" s="85"/>
      <c r="S140" s="85"/>
      <c r="T140" s="85"/>
      <c r="U140" s="88">
        <v>43738.275821759256</v>
      </c>
      <c r="V140" s="90" t="s">
        <v>3147</v>
      </c>
      <c r="W140" s="85"/>
      <c r="X140" s="85"/>
      <c r="Y140" s="94" t="s">
        <v>5147</v>
      </c>
      <c r="Z140" s="85"/>
    </row>
    <row r="141" spans="1:26" x14ac:dyDescent="0.25">
      <c r="A141" s="61" t="s">
        <v>282</v>
      </c>
      <c r="B141" s="61" t="s">
        <v>1481</v>
      </c>
      <c r="C141" s="62"/>
      <c r="D141" s="63"/>
      <c r="E141" s="64"/>
      <c r="F141" s="65"/>
      <c r="G141" s="62"/>
      <c r="H141" s="66"/>
      <c r="I141" s="67"/>
      <c r="J141" s="67"/>
      <c r="K141" s="34" t="s">
        <v>65</v>
      </c>
      <c r="L141" s="74">
        <v>141</v>
      </c>
      <c r="M141" s="74"/>
      <c r="N141" s="69"/>
      <c r="O141" s="85" t="s">
        <v>1875</v>
      </c>
      <c r="P141" s="88">
        <v>43738.275856481479</v>
      </c>
      <c r="Q141" s="85" t="s">
        <v>1927</v>
      </c>
      <c r="R141" s="85"/>
      <c r="S141" s="85"/>
      <c r="T141" s="85" t="s">
        <v>2951</v>
      </c>
      <c r="U141" s="88">
        <v>43738.275856481479</v>
      </c>
      <c r="V141" s="90" t="s">
        <v>3148</v>
      </c>
      <c r="W141" s="85"/>
      <c r="X141" s="85"/>
      <c r="Y141" s="94" t="s">
        <v>5148</v>
      </c>
      <c r="Z141" s="85"/>
    </row>
    <row r="142" spans="1:26" x14ac:dyDescent="0.25">
      <c r="A142" s="61" t="s">
        <v>283</v>
      </c>
      <c r="B142" s="61" t="s">
        <v>283</v>
      </c>
      <c r="C142" s="62"/>
      <c r="D142" s="63"/>
      <c r="E142" s="64"/>
      <c r="F142" s="65"/>
      <c r="G142" s="62"/>
      <c r="H142" s="66"/>
      <c r="I142" s="67"/>
      <c r="J142" s="67"/>
      <c r="K142" s="34" t="s">
        <v>65</v>
      </c>
      <c r="L142" s="74">
        <v>142</v>
      </c>
      <c r="M142" s="74"/>
      <c r="N142" s="69"/>
      <c r="O142" s="85" t="s">
        <v>178</v>
      </c>
      <c r="P142" s="88">
        <v>43738.275856481479</v>
      </c>
      <c r="Q142" s="85" t="s">
        <v>1928</v>
      </c>
      <c r="R142" s="90" t="s">
        <v>2683</v>
      </c>
      <c r="S142" s="85" t="s">
        <v>2911</v>
      </c>
      <c r="T142" s="85"/>
      <c r="U142" s="88">
        <v>43738.275856481479</v>
      </c>
      <c r="V142" s="90" t="s">
        <v>3149</v>
      </c>
      <c r="W142" s="85"/>
      <c r="X142" s="85"/>
      <c r="Y142" s="94" t="s">
        <v>5149</v>
      </c>
      <c r="Z142" s="85"/>
    </row>
    <row r="143" spans="1:26" x14ac:dyDescent="0.25">
      <c r="A143" s="61" t="s">
        <v>284</v>
      </c>
      <c r="B143" s="61" t="s">
        <v>1507</v>
      </c>
      <c r="C143" s="62"/>
      <c r="D143" s="63"/>
      <c r="E143" s="64"/>
      <c r="F143" s="65"/>
      <c r="G143" s="62"/>
      <c r="H143" s="66"/>
      <c r="I143" s="67"/>
      <c r="J143" s="67"/>
      <c r="K143" s="34" t="s">
        <v>65</v>
      </c>
      <c r="L143" s="74">
        <v>143</v>
      </c>
      <c r="M143" s="74"/>
      <c r="N143" s="69"/>
      <c r="O143" s="85" t="s">
        <v>1875</v>
      </c>
      <c r="P143" s="88">
        <v>43738.275856481479</v>
      </c>
      <c r="Q143" s="85" t="s">
        <v>1893</v>
      </c>
      <c r="R143" s="85"/>
      <c r="S143" s="85"/>
      <c r="T143" s="85"/>
      <c r="U143" s="88">
        <v>43738.275856481479</v>
      </c>
      <c r="V143" s="90" t="s">
        <v>3150</v>
      </c>
      <c r="W143" s="85"/>
      <c r="X143" s="85"/>
      <c r="Y143" s="94" t="s">
        <v>5150</v>
      </c>
      <c r="Z143" s="85"/>
    </row>
    <row r="144" spans="1:26" x14ac:dyDescent="0.25">
      <c r="A144" s="61" t="s">
        <v>285</v>
      </c>
      <c r="B144" s="61" t="s">
        <v>285</v>
      </c>
      <c r="C144" s="62"/>
      <c r="D144" s="63"/>
      <c r="E144" s="64"/>
      <c r="F144" s="65"/>
      <c r="G144" s="62"/>
      <c r="H144" s="66"/>
      <c r="I144" s="67"/>
      <c r="J144" s="67"/>
      <c r="K144" s="34" t="s">
        <v>65</v>
      </c>
      <c r="L144" s="74">
        <v>144</v>
      </c>
      <c r="M144" s="74"/>
      <c r="N144" s="69"/>
      <c r="O144" s="85" t="s">
        <v>178</v>
      </c>
      <c r="P144" s="88">
        <v>43738.275856481479</v>
      </c>
      <c r="Q144" s="85" t="s">
        <v>1929</v>
      </c>
      <c r="R144" s="90" t="s">
        <v>2684</v>
      </c>
      <c r="S144" s="85" t="s">
        <v>2914</v>
      </c>
      <c r="T144" s="85"/>
      <c r="U144" s="88">
        <v>43738.275856481479</v>
      </c>
      <c r="V144" s="90" t="s">
        <v>3151</v>
      </c>
      <c r="W144" s="85"/>
      <c r="X144" s="85"/>
      <c r="Y144" s="94" t="s">
        <v>5151</v>
      </c>
      <c r="Z144" s="85"/>
    </row>
    <row r="145" spans="1:26" x14ac:dyDescent="0.25">
      <c r="A145" s="61" t="s">
        <v>286</v>
      </c>
      <c r="B145" s="61" t="s">
        <v>1507</v>
      </c>
      <c r="C145" s="62"/>
      <c r="D145" s="63"/>
      <c r="E145" s="64"/>
      <c r="F145" s="65"/>
      <c r="G145" s="62"/>
      <c r="H145" s="66"/>
      <c r="I145" s="67"/>
      <c r="J145" s="67"/>
      <c r="K145" s="34" t="s">
        <v>65</v>
      </c>
      <c r="L145" s="74">
        <v>145</v>
      </c>
      <c r="M145" s="74"/>
      <c r="N145" s="69"/>
      <c r="O145" s="85" t="s">
        <v>1875</v>
      </c>
      <c r="P145" s="88">
        <v>43738.275868055556</v>
      </c>
      <c r="Q145" s="85" t="s">
        <v>1893</v>
      </c>
      <c r="R145" s="85"/>
      <c r="S145" s="85"/>
      <c r="T145" s="85"/>
      <c r="U145" s="88">
        <v>43738.275868055556</v>
      </c>
      <c r="V145" s="90" t="s">
        <v>3152</v>
      </c>
      <c r="W145" s="85"/>
      <c r="X145" s="85"/>
      <c r="Y145" s="94" t="s">
        <v>5152</v>
      </c>
      <c r="Z145" s="85"/>
    </row>
    <row r="146" spans="1:26" x14ac:dyDescent="0.25">
      <c r="A146" s="61" t="s">
        <v>287</v>
      </c>
      <c r="B146" s="61" t="s">
        <v>1530</v>
      </c>
      <c r="C146" s="62"/>
      <c r="D146" s="63"/>
      <c r="E146" s="64"/>
      <c r="F146" s="65"/>
      <c r="G146" s="62"/>
      <c r="H146" s="66"/>
      <c r="I146" s="67"/>
      <c r="J146" s="67"/>
      <c r="K146" s="34" t="s">
        <v>65</v>
      </c>
      <c r="L146" s="74">
        <v>146</v>
      </c>
      <c r="M146" s="74"/>
      <c r="N146" s="69"/>
      <c r="O146" s="85" t="s">
        <v>1875</v>
      </c>
      <c r="P146" s="88">
        <v>43738.275891203702</v>
      </c>
      <c r="Q146" s="85" t="s">
        <v>1930</v>
      </c>
      <c r="R146" s="85"/>
      <c r="S146" s="85"/>
      <c r="T146" s="85"/>
      <c r="U146" s="88">
        <v>43738.275891203702</v>
      </c>
      <c r="V146" s="90" t="s">
        <v>3153</v>
      </c>
      <c r="W146" s="85"/>
      <c r="X146" s="85"/>
      <c r="Y146" s="94" t="s">
        <v>5153</v>
      </c>
      <c r="Z146" s="85"/>
    </row>
    <row r="147" spans="1:26" x14ac:dyDescent="0.25">
      <c r="A147" s="61" t="s">
        <v>288</v>
      </c>
      <c r="B147" s="61" t="s">
        <v>1531</v>
      </c>
      <c r="C147" s="62"/>
      <c r="D147" s="63"/>
      <c r="E147" s="64"/>
      <c r="F147" s="65"/>
      <c r="G147" s="62"/>
      <c r="H147" s="66"/>
      <c r="I147" s="67"/>
      <c r="J147" s="67"/>
      <c r="K147" s="34" t="s">
        <v>65</v>
      </c>
      <c r="L147" s="74">
        <v>147</v>
      </c>
      <c r="M147" s="74"/>
      <c r="N147" s="69"/>
      <c r="O147" s="85" t="s">
        <v>1875</v>
      </c>
      <c r="P147" s="88">
        <v>43738.275891203702</v>
      </c>
      <c r="Q147" s="85" t="s">
        <v>1931</v>
      </c>
      <c r="R147" s="85"/>
      <c r="S147" s="85"/>
      <c r="T147" s="85"/>
      <c r="U147" s="88">
        <v>43738.275891203702</v>
      </c>
      <c r="V147" s="90" t="s">
        <v>3154</v>
      </c>
      <c r="W147" s="85"/>
      <c r="X147" s="85"/>
      <c r="Y147" s="94" t="s">
        <v>5154</v>
      </c>
      <c r="Z147" s="85"/>
    </row>
    <row r="148" spans="1:26" x14ac:dyDescent="0.25">
      <c r="A148" s="61" t="s">
        <v>289</v>
      </c>
      <c r="B148" s="61" t="s">
        <v>1481</v>
      </c>
      <c r="C148" s="62"/>
      <c r="D148" s="63"/>
      <c r="E148" s="64"/>
      <c r="F148" s="65"/>
      <c r="G148" s="62"/>
      <c r="H148" s="66"/>
      <c r="I148" s="67"/>
      <c r="J148" s="67"/>
      <c r="K148" s="34" t="s">
        <v>65</v>
      </c>
      <c r="L148" s="74">
        <v>148</v>
      </c>
      <c r="M148" s="74"/>
      <c r="N148" s="69"/>
      <c r="O148" s="85" t="s">
        <v>1875</v>
      </c>
      <c r="P148" s="88">
        <v>43738.275891203702</v>
      </c>
      <c r="Q148" s="85" t="s">
        <v>1927</v>
      </c>
      <c r="R148" s="85"/>
      <c r="S148" s="85"/>
      <c r="T148" s="85" t="s">
        <v>2951</v>
      </c>
      <c r="U148" s="88">
        <v>43738.275891203702</v>
      </c>
      <c r="V148" s="90" t="s">
        <v>3155</v>
      </c>
      <c r="W148" s="85"/>
      <c r="X148" s="85"/>
      <c r="Y148" s="94" t="s">
        <v>5155</v>
      </c>
      <c r="Z148" s="85"/>
    </row>
    <row r="149" spans="1:26" x14ac:dyDescent="0.25">
      <c r="A149" s="61" t="s">
        <v>290</v>
      </c>
      <c r="B149" s="61" t="s">
        <v>1521</v>
      </c>
      <c r="C149" s="62"/>
      <c r="D149" s="63"/>
      <c r="E149" s="64"/>
      <c r="F149" s="65"/>
      <c r="G149" s="62"/>
      <c r="H149" s="66"/>
      <c r="I149" s="67"/>
      <c r="J149" s="67"/>
      <c r="K149" s="34" t="s">
        <v>65</v>
      </c>
      <c r="L149" s="74">
        <v>149</v>
      </c>
      <c r="M149" s="74"/>
      <c r="N149" s="69"/>
      <c r="O149" s="85" t="s">
        <v>1875</v>
      </c>
      <c r="P149" s="88">
        <v>43738.275914351849</v>
      </c>
      <c r="Q149" s="85" t="s">
        <v>1917</v>
      </c>
      <c r="R149" s="85"/>
      <c r="S149" s="85"/>
      <c r="T149" s="85"/>
      <c r="U149" s="88">
        <v>43738.275914351849</v>
      </c>
      <c r="V149" s="90" t="s">
        <v>3156</v>
      </c>
      <c r="W149" s="85"/>
      <c r="X149" s="85"/>
      <c r="Y149" s="94" t="s">
        <v>5156</v>
      </c>
      <c r="Z149" s="85"/>
    </row>
    <row r="150" spans="1:26" x14ac:dyDescent="0.25">
      <c r="A150" s="61" t="s">
        <v>290</v>
      </c>
      <c r="B150" s="61" t="s">
        <v>1493</v>
      </c>
      <c r="C150" s="62"/>
      <c r="D150" s="63"/>
      <c r="E150" s="64"/>
      <c r="F150" s="65"/>
      <c r="G150" s="62"/>
      <c r="H150" s="66"/>
      <c r="I150" s="67"/>
      <c r="J150" s="67"/>
      <c r="K150" s="34" t="s">
        <v>65</v>
      </c>
      <c r="L150" s="74">
        <v>150</v>
      </c>
      <c r="M150" s="74"/>
      <c r="N150" s="69"/>
      <c r="O150" s="85" t="s">
        <v>1875</v>
      </c>
      <c r="P150" s="88">
        <v>43738.275914351849</v>
      </c>
      <c r="Q150" s="85" t="s">
        <v>1917</v>
      </c>
      <c r="R150" s="85"/>
      <c r="S150" s="85"/>
      <c r="T150" s="85"/>
      <c r="U150" s="88">
        <v>43738.275914351849</v>
      </c>
      <c r="V150" s="90" t="s">
        <v>3156</v>
      </c>
      <c r="W150" s="85"/>
      <c r="X150" s="85"/>
      <c r="Y150" s="94" t="s">
        <v>5156</v>
      </c>
      <c r="Z150" s="85"/>
    </row>
    <row r="151" spans="1:26" x14ac:dyDescent="0.25">
      <c r="A151" s="61" t="s">
        <v>291</v>
      </c>
      <c r="B151" s="61" t="s">
        <v>1532</v>
      </c>
      <c r="C151" s="62"/>
      <c r="D151" s="63"/>
      <c r="E151" s="64"/>
      <c r="F151" s="65"/>
      <c r="G151" s="62"/>
      <c r="H151" s="66"/>
      <c r="I151" s="67"/>
      <c r="J151" s="67"/>
      <c r="K151" s="34" t="s">
        <v>65</v>
      </c>
      <c r="L151" s="74">
        <v>151</v>
      </c>
      <c r="M151" s="74"/>
      <c r="N151" s="69"/>
      <c r="O151" s="85" t="s">
        <v>1876</v>
      </c>
      <c r="P151" s="88">
        <v>43738.275937500002</v>
      </c>
      <c r="Q151" s="85" t="s">
        <v>1932</v>
      </c>
      <c r="R151" s="85"/>
      <c r="S151" s="85"/>
      <c r="T151" s="85"/>
      <c r="U151" s="88">
        <v>43738.275937500002</v>
      </c>
      <c r="V151" s="90" t="s">
        <v>3157</v>
      </c>
      <c r="W151" s="85"/>
      <c r="X151" s="85"/>
      <c r="Y151" s="94" t="s">
        <v>5157</v>
      </c>
      <c r="Z151" s="94" t="s">
        <v>7058</v>
      </c>
    </row>
    <row r="152" spans="1:26" x14ac:dyDescent="0.25">
      <c r="A152" s="61" t="s">
        <v>292</v>
      </c>
      <c r="B152" s="61" t="s">
        <v>1533</v>
      </c>
      <c r="C152" s="62"/>
      <c r="D152" s="63"/>
      <c r="E152" s="64"/>
      <c r="F152" s="65"/>
      <c r="G152" s="62"/>
      <c r="H152" s="66"/>
      <c r="I152" s="67"/>
      <c r="J152" s="67"/>
      <c r="K152" s="34" t="s">
        <v>65</v>
      </c>
      <c r="L152" s="74">
        <v>152</v>
      </c>
      <c r="M152" s="74"/>
      <c r="N152" s="69"/>
      <c r="O152" s="85" t="s">
        <v>1875</v>
      </c>
      <c r="P152" s="88">
        <v>43738.275972222225</v>
      </c>
      <c r="Q152" s="85" t="s">
        <v>1933</v>
      </c>
      <c r="R152" s="85"/>
      <c r="S152" s="85"/>
      <c r="T152" s="85"/>
      <c r="U152" s="88">
        <v>43738.275972222225</v>
      </c>
      <c r="V152" s="90" t="s">
        <v>3158</v>
      </c>
      <c r="W152" s="85"/>
      <c r="X152" s="85"/>
      <c r="Y152" s="94" t="s">
        <v>5158</v>
      </c>
      <c r="Z152" s="85"/>
    </row>
    <row r="153" spans="1:26" x14ac:dyDescent="0.25">
      <c r="A153" s="61" t="s">
        <v>293</v>
      </c>
      <c r="B153" s="61" t="s">
        <v>1496</v>
      </c>
      <c r="C153" s="62"/>
      <c r="D153" s="63"/>
      <c r="E153" s="64"/>
      <c r="F153" s="65"/>
      <c r="G153" s="62"/>
      <c r="H153" s="66"/>
      <c r="I153" s="67"/>
      <c r="J153" s="67"/>
      <c r="K153" s="34" t="s">
        <v>65</v>
      </c>
      <c r="L153" s="74">
        <v>153</v>
      </c>
      <c r="M153" s="74"/>
      <c r="N153" s="69"/>
      <c r="O153" s="85" t="s">
        <v>1875</v>
      </c>
      <c r="P153" s="88">
        <v>43738.275972222225</v>
      </c>
      <c r="Q153" s="85" t="s">
        <v>1887</v>
      </c>
      <c r="R153" s="85"/>
      <c r="S153" s="85"/>
      <c r="T153" s="85"/>
      <c r="U153" s="88">
        <v>43738.275972222225</v>
      </c>
      <c r="V153" s="90" t="s">
        <v>3159</v>
      </c>
      <c r="W153" s="85"/>
      <c r="X153" s="85"/>
      <c r="Y153" s="94" t="s">
        <v>5159</v>
      </c>
      <c r="Z153" s="85"/>
    </row>
    <row r="154" spans="1:26" x14ac:dyDescent="0.25">
      <c r="A154" s="61" t="s">
        <v>294</v>
      </c>
      <c r="B154" s="61" t="s">
        <v>1534</v>
      </c>
      <c r="C154" s="62"/>
      <c r="D154" s="63"/>
      <c r="E154" s="64"/>
      <c r="F154" s="65"/>
      <c r="G154" s="62"/>
      <c r="H154" s="66"/>
      <c r="I154" s="67"/>
      <c r="J154" s="67"/>
      <c r="K154" s="34" t="s">
        <v>65</v>
      </c>
      <c r="L154" s="74">
        <v>154</v>
      </c>
      <c r="M154" s="74"/>
      <c r="N154" s="69"/>
      <c r="O154" s="85" t="s">
        <v>1875</v>
      </c>
      <c r="P154" s="88">
        <v>43738.275995370372</v>
      </c>
      <c r="Q154" s="85" t="s">
        <v>1934</v>
      </c>
      <c r="R154" s="90" t="s">
        <v>2685</v>
      </c>
      <c r="S154" s="85" t="s">
        <v>2911</v>
      </c>
      <c r="T154" s="85" t="s">
        <v>2952</v>
      </c>
      <c r="U154" s="88">
        <v>43738.275995370372</v>
      </c>
      <c r="V154" s="90" t="s">
        <v>3160</v>
      </c>
      <c r="W154" s="85"/>
      <c r="X154" s="85"/>
      <c r="Y154" s="94" t="s">
        <v>5160</v>
      </c>
      <c r="Z154" s="85"/>
    </row>
    <row r="155" spans="1:26" x14ac:dyDescent="0.25">
      <c r="A155" s="61" t="s">
        <v>295</v>
      </c>
      <c r="B155" s="61" t="s">
        <v>1535</v>
      </c>
      <c r="C155" s="62"/>
      <c r="D155" s="63"/>
      <c r="E155" s="64"/>
      <c r="F155" s="65"/>
      <c r="G155" s="62"/>
      <c r="H155" s="66"/>
      <c r="I155" s="67"/>
      <c r="J155" s="67"/>
      <c r="K155" s="34" t="s">
        <v>65</v>
      </c>
      <c r="L155" s="74">
        <v>155</v>
      </c>
      <c r="M155" s="74"/>
      <c r="N155" s="69"/>
      <c r="O155" s="85" t="s">
        <v>1875</v>
      </c>
      <c r="P155" s="88">
        <v>43738.276018518518</v>
      </c>
      <c r="Q155" s="85" t="s">
        <v>1935</v>
      </c>
      <c r="R155" s="85"/>
      <c r="S155" s="85"/>
      <c r="T155" s="85"/>
      <c r="U155" s="88">
        <v>43738.276018518518</v>
      </c>
      <c r="V155" s="90" t="s">
        <v>3161</v>
      </c>
      <c r="W155" s="85"/>
      <c r="X155" s="85"/>
      <c r="Y155" s="94" t="s">
        <v>5161</v>
      </c>
      <c r="Z155" s="85"/>
    </row>
    <row r="156" spans="1:26" x14ac:dyDescent="0.25">
      <c r="A156" s="61" t="s">
        <v>296</v>
      </c>
      <c r="B156" s="61" t="s">
        <v>1536</v>
      </c>
      <c r="C156" s="62"/>
      <c r="D156" s="63"/>
      <c r="E156" s="64"/>
      <c r="F156" s="65"/>
      <c r="G156" s="62"/>
      <c r="H156" s="66"/>
      <c r="I156" s="67"/>
      <c r="J156" s="67"/>
      <c r="K156" s="34" t="s">
        <v>65</v>
      </c>
      <c r="L156" s="74">
        <v>156</v>
      </c>
      <c r="M156" s="74"/>
      <c r="N156" s="69"/>
      <c r="O156" s="85" t="s">
        <v>1875</v>
      </c>
      <c r="P156" s="88">
        <v>43738.276018518518</v>
      </c>
      <c r="Q156" s="85" t="s">
        <v>1936</v>
      </c>
      <c r="R156" s="90" t="s">
        <v>2686</v>
      </c>
      <c r="S156" s="85" t="s">
        <v>2915</v>
      </c>
      <c r="T156" s="85"/>
      <c r="U156" s="88">
        <v>43738.276018518518</v>
      </c>
      <c r="V156" s="90" t="s">
        <v>3162</v>
      </c>
      <c r="W156" s="85"/>
      <c r="X156" s="85"/>
      <c r="Y156" s="94" t="s">
        <v>5162</v>
      </c>
      <c r="Z156" s="85"/>
    </row>
    <row r="157" spans="1:26" x14ac:dyDescent="0.25">
      <c r="A157" s="61" t="s">
        <v>297</v>
      </c>
      <c r="B157" s="61" t="s">
        <v>297</v>
      </c>
      <c r="C157" s="62"/>
      <c r="D157" s="63"/>
      <c r="E157" s="64"/>
      <c r="F157" s="65"/>
      <c r="G157" s="62"/>
      <c r="H157" s="66"/>
      <c r="I157" s="67"/>
      <c r="J157" s="67"/>
      <c r="K157" s="34" t="s">
        <v>65</v>
      </c>
      <c r="L157" s="74">
        <v>157</v>
      </c>
      <c r="M157" s="74"/>
      <c r="N157" s="69"/>
      <c r="O157" s="85" t="s">
        <v>178</v>
      </c>
      <c r="P157" s="88">
        <v>43738.276030092595</v>
      </c>
      <c r="Q157" s="85" t="s">
        <v>1937</v>
      </c>
      <c r="R157" s="90" t="s">
        <v>2687</v>
      </c>
      <c r="S157" s="85" t="s">
        <v>2916</v>
      </c>
      <c r="T157" s="85" t="s">
        <v>2953</v>
      </c>
      <c r="U157" s="88">
        <v>43738.276030092595</v>
      </c>
      <c r="V157" s="90" t="s">
        <v>3163</v>
      </c>
      <c r="W157" s="85"/>
      <c r="X157" s="85"/>
      <c r="Y157" s="94" t="s">
        <v>5163</v>
      </c>
      <c r="Z157" s="85"/>
    </row>
    <row r="158" spans="1:26" x14ac:dyDescent="0.25">
      <c r="A158" s="61" t="s">
        <v>298</v>
      </c>
      <c r="B158" s="61" t="s">
        <v>1537</v>
      </c>
      <c r="C158" s="62"/>
      <c r="D158" s="63"/>
      <c r="E158" s="64"/>
      <c r="F158" s="65"/>
      <c r="G158" s="62"/>
      <c r="H158" s="66"/>
      <c r="I158" s="67"/>
      <c r="J158" s="67"/>
      <c r="K158" s="34" t="s">
        <v>65</v>
      </c>
      <c r="L158" s="74">
        <v>158</v>
      </c>
      <c r="M158" s="74"/>
      <c r="N158" s="69"/>
      <c r="O158" s="85" t="s">
        <v>1875</v>
      </c>
      <c r="P158" s="88">
        <v>43738.276030092595</v>
      </c>
      <c r="Q158" s="85" t="s">
        <v>1938</v>
      </c>
      <c r="R158" s="85"/>
      <c r="S158" s="85"/>
      <c r="T158" s="85"/>
      <c r="U158" s="88">
        <v>43738.276030092595</v>
      </c>
      <c r="V158" s="90" t="s">
        <v>3164</v>
      </c>
      <c r="W158" s="85"/>
      <c r="X158" s="85"/>
      <c r="Y158" s="94" t="s">
        <v>5164</v>
      </c>
      <c r="Z158" s="85"/>
    </row>
    <row r="159" spans="1:26" x14ac:dyDescent="0.25">
      <c r="A159" s="61" t="s">
        <v>299</v>
      </c>
      <c r="B159" s="61" t="s">
        <v>1538</v>
      </c>
      <c r="C159" s="62"/>
      <c r="D159" s="63"/>
      <c r="E159" s="64"/>
      <c r="F159" s="65"/>
      <c r="G159" s="62"/>
      <c r="H159" s="66"/>
      <c r="I159" s="67"/>
      <c r="J159" s="67"/>
      <c r="K159" s="34" t="s">
        <v>65</v>
      </c>
      <c r="L159" s="74">
        <v>159</v>
      </c>
      <c r="M159" s="74"/>
      <c r="N159" s="69"/>
      <c r="O159" s="85" t="s">
        <v>1875</v>
      </c>
      <c r="P159" s="88">
        <v>43738.276030092595</v>
      </c>
      <c r="Q159" s="85" t="s">
        <v>1939</v>
      </c>
      <c r="R159" s="85"/>
      <c r="S159" s="85"/>
      <c r="T159" s="85"/>
      <c r="U159" s="88">
        <v>43738.276030092595</v>
      </c>
      <c r="V159" s="90" t="s">
        <v>3165</v>
      </c>
      <c r="W159" s="85"/>
      <c r="X159" s="85"/>
      <c r="Y159" s="94" t="s">
        <v>5165</v>
      </c>
      <c r="Z159" s="85"/>
    </row>
    <row r="160" spans="1:26" x14ac:dyDescent="0.25">
      <c r="A160" s="61" t="s">
        <v>300</v>
      </c>
      <c r="B160" s="61" t="s">
        <v>1539</v>
      </c>
      <c r="C160" s="62"/>
      <c r="D160" s="63"/>
      <c r="E160" s="64"/>
      <c r="F160" s="65"/>
      <c r="G160" s="62"/>
      <c r="H160" s="66"/>
      <c r="I160" s="67"/>
      <c r="J160" s="67"/>
      <c r="K160" s="34" t="s">
        <v>65</v>
      </c>
      <c r="L160" s="74">
        <v>160</v>
      </c>
      <c r="M160" s="74"/>
      <c r="N160" s="69"/>
      <c r="O160" s="85" t="s">
        <v>1875</v>
      </c>
      <c r="P160" s="88">
        <v>43738.276041666664</v>
      </c>
      <c r="Q160" s="85" t="s">
        <v>1940</v>
      </c>
      <c r="R160" s="85"/>
      <c r="S160" s="85"/>
      <c r="T160" s="85"/>
      <c r="U160" s="88">
        <v>43738.276041666664</v>
      </c>
      <c r="V160" s="90" t="s">
        <v>3166</v>
      </c>
      <c r="W160" s="85"/>
      <c r="X160" s="85"/>
      <c r="Y160" s="94" t="s">
        <v>5166</v>
      </c>
      <c r="Z160" s="85"/>
    </row>
    <row r="161" spans="1:26" x14ac:dyDescent="0.25">
      <c r="A161" s="61" t="s">
        <v>301</v>
      </c>
      <c r="B161" s="61" t="s">
        <v>1481</v>
      </c>
      <c r="C161" s="62"/>
      <c r="D161" s="63"/>
      <c r="E161" s="64"/>
      <c r="F161" s="65"/>
      <c r="G161" s="62"/>
      <c r="H161" s="66"/>
      <c r="I161" s="67"/>
      <c r="J161" s="67"/>
      <c r="K161" s="34" t="s">
        <v>65</v>
      </c>
      <c r="L161" s="74">
        <v>161</v>
      </c>
      <c r="M161" s="74"/>
      <c r="N161" s="69"/>
      <c r="O161" s="85" t="s">
        <v>1875</v>
      </c>
      <c r="P161" s="88">
        <v>43738.276041666664</v>
      </c>
      <c r="Q161" s="85" t="s">
        <v>1927</v>
      </c>
      <c r="R161" s="85"/>
      <c r="S161" s="85"/>
      <c r="T161" s="85" t="s">
        <v>2951</v>
      </c>
      <c r="U161" s="88">
        <v>43738.276041666664</v>
      </c>
      <c r="V161" s="90" t="s">
        <v>3167</v>
      </c>
      <c r="W161" s="85"/>
      <c r="X161" s="85"/>
      <c r="Y161" s="94" t="s">
        <v>5167</v>
      </c>
      <c r="Z161" s="85"/>
    </row>
    <row r="162" spans="1:26" x14ac:dyDescent="0.25">
      <c r="A162" s="61" t="s">
        <v>302</v>
      </c>
      <c r="B162" s="61" t="s">
        <v>1540</v>
      </c>
      <c r="C162" s="62"/>
      <c r="D162" s="63"/>
      <c r="E162" s="64"/>
      <c r="F162" s="65"/>
      <c r="G162" s="62"/>
      <c r="H162" s="66"/>
      <c r="I162" s="67"/>
      <c r="J162" s="67"/>
      <c r="K162" s="34" t="s">
        <v>65</v>
      </c>
      <c r="L162" s="74">
        <v>162</v>
      </c>
      <c r="M162" s="74"/>
      <c r="N162" s="69"/>
      <c r="O162" s="85" t="s">
        <v>1875</v>
      </c>
      <c r="P162" s="88">
        <v>43738.276053240741</v>
      </c>
      <c r="Q162" s="85" t="s">
        <v>1941</v>
      </c>
      <c r="R162" s="90" t="s">
        <v>2688</v>
      </c>
      <c r="S162" s="85" t="s">
        <v>2917</v>
      </c>
      <c r="T162" s="85"/>
      <c r="U162" s="88">
        <v>43738.276053240741</v>
      </c>
      <c r="V162" s="90" t="s">
        <v>3168</v>
      </c>
      <c r="W162" s="85"/>
      <c r="X162" s="85"/>
      <c r="Y162" s="94" t="s">
        <v>5168</v>
      </c>
      <c r="Z162" s="85"/>
    </row>
    <row r="163" spans="1:26" x14ac:dyDescent="0.25">
      <c r="A163" s="61" t="s">
        <v>303</v>
      </c>
      <c r="B163" s="61" t="s">
        <v>1481</v>
      </c>
      <c r="C163" s="62"/>
      <c r="D163" s="63"/>
      <c r="E163" s="64"/>
      <c r="F163" s="65"/>
      <c r="G163" s="62"/>
      <c r="H163" s="66"/>
      <c r="I163" s="67"/>
      <c r="J163" s="67"/>
      <c r="K163" s="34" t="s">
        <v>65</v>
      </c>
      <c r="L163" s="74">
        <v>163</v>
      </c>
      <c r="M163" s="74"/>
      <c r="N163" s="69"/>
      <c r="O163" s="85" t="s">
        <v>1875</v>
      </c>
      <c r="P163" s="88">
        <v>43738.276053240741</v>
      </c>
      <c r="Q163" s="85" t="s">
        <v>1927</v>
      </c>
      <c r="R163" s="85"/>
      <c r="S163" s="85"/>
      <c r="T163" s="85" t="s">
        <v>2951</v>
      </c>
      <c r="U163" s="88">
        <v>43738.276053240741</v>
      </c>
      <c r="V163" s="90" t="s">
        <v>3169</v>
      </c>
      <c r="W163" s="85"/>
      <c r="X163" s="85"/>
      <c r="Y163" s="94" t="s">
        <v>5169</v>
      </c>
      <c r="Z163" s="85"/>
    </row>
    <row r="164" spans="1:26" x14ac:dyDescent="0.25">
      <c r="A164" s="61" t="s">
        <v>304</v>
      </c>
      <c r="B164" s="61" t="s">
        <v>1541</v>
      </c>
      <c r="C164" s="62"/>
      <c r="D164" s="63"/>
      <c r="E164" s="64"/>
      <c r="F164" s="65"/>
      <c r="G164" s="62"/>
      <c r="H164" s="66"/>
      <c r="I164" s="67"/>
      <c r="J164" s="67"/>
      <c r="K164" s="34" t="s">
        <v>65</v>
      </c>
      <c r="L164" s="74">
        <v>164</v>
      </c>
      <c r="M164" s="74"/>
      <c r="N164" s="69"/>
      <c r="O164" s="85" t="s">
        <v>1875</v>
      </c>
      <c r="P164" s="88">
        <v>43738.276076388887</v>
      </c>
      <c r="Q164" s="85" t="s">
        <v>1942</v>
      </c>
      <c r="R164" s="85"/>
      <c r="S164" s="85"/>
      <c r="T164" s="85"/>
      <c r="U164" s="88">
        <v>43738.276076388887</v>
      </c>
      <c r="V164" s="90" t="s">
        <v>3170</v>
      </c>
      <c r="W164" s="85"/>
      <c r="X164" s="85"/>
      <c r="Y164" s="94" t="s">
        <v>5170</v>
      </c>
      <c r="Z164" s="85"/>
    </row>
    <row r="165" spans="1:26" x14ac:dyDescent="0.25">
      <c r="A165" s="61" t="s">
        <v>305</v>
      </c>
      <c r="B165" s="61" t="s">
        <v>305</v>
      </c>
      <c r="C165" s="62"/>
      <c r="D165" s="63"/>
      <c r="E165" s="64"/>
      <c r="F165" s="65"/>
      <c r="G165" s="62"/>
      <c r="H165" s="66"/>
      <c r="I165" s="67"/>
      <c r="J165" s="67"/>
      <c r="K165" s="34" t="s">
        <v>65</v>
      </c>
      <c r="L165" s="74">
        <v>165</v>
      </c>
      <c r="M165" s="74"/>
      <c r="N165" s="69"/>
      <c r="O165" s="85" t="s">
        <v>178</v>
      </c>
      <c r="P165" s="88">
        <v>43738.27611111111</v>
      </c>
      <c r="Q165" s="85" t="s">
        <v>1943</v>
      </c>
      <c r="R165" s="90" t="s">
        <v>2689</v>
      </c>
      <c r="S165" s="85" t="s">
        <v>2918</v>
      </c>
      <c r="T165" s="85"/>
      <c r="U165" s="88">
        <v>43738.27611111111</v>
      </c>
      <c r="V165" s="90" t="s">
        <v>3171</v>
      </c>
      <c r="W165" s="85"/>
      <c r="X165" s="85"/>
      <c r="Y165" s="94" t="s">
        <v>5171</v>
      </c>
      <c r="Z165" s="85"/>
    </row>
    <row r="166" spans="1:26" x14ac:dyDescent="0.25">
      <c r="A166" s="61" t="s">
        <v>306</v>
      </c>
      <c r="B166" s="61" t="s">
        <v>1507</v>
      </c>
      <c r="C166" s="62"/>
      <c r="D166" s="63"/>
      <c r="E166" s="64"/>
      <c r="F166" s="65"/>
      <c r="G166" s="62"/>
      <c r="H166" s="66"/>
      <c r="I166" s="67"/>
      <c r="J166" s="67"/>
      <c r="K166" s="34" t="s">
        <v>65</v>
      </c>
      <c r="L166" s="74">
        <v>166</v>
      </c>
      <c r="M166" s="74"/>
      <c r="N166" s="69"/>
      <c r="O166" s="85" t="s">
        <v>1875</v>
      </c>
      <c r="P166" s="88">
        <v>43738.276122685187</v>
      </c>
      <c r="Q166" s="85" t="s">
        <v>1892</v>
      </c>
      <c r="R166" s="85"/>
      <c r="S166" s="85"/>
      <c r="T166" s="85"/>
      <c r="U166" s="88">
        <v>43738.276122685187</v>
      </c>
      <c r="V166" s="90" t="s">
        <v>3172</v>
      </c>
      <c r="W166" s="85"/>
      <c r="X166" s="85"/>
      <c r="Y166" s="94" t="s">
        <v>5172</v>
      </c>
      <c r="Z166" s="85"/>
    </row>
    <row r="167" spans="1:26" x14ac:dyDescent="0.25">
      <c r="A167" s="61" t="s">
        <v>307</v>
      </c>
      <c r="B167" s="61" t="s">
        <v>1528</v>
      </c>
      <c r="C167" s="62"/>
      <c r="D167" s="63"/>
      <c r="E167" s="64"/>
      <c r="F167" s="65"/>
      <c r="G167" s="62"/>
      <c r="H167" s="66"/>
      <c r="I167" s="67"/>
      <c r="J167" s="67"/>
      <c r="K167" s="34" t="s">
        <v>65</v>
      </c>
      <c r="L167" s="74">
        <v>167</v>
      </c>
      <c r="M167" s="74"/>
      <c r="N167" s="69"/>
      <c r="O167" s="85" t="s">
        <v>1875</v>
      </c>
      <c r="P167" s="88">
        <v>43738.276134259257</v>
      </c>
      <c r="Q167" s="85" t="s">
        <v>1924</v>
      </c>
      <c r="R167" s="85"/>
      <c r="S167" s="85"/>
      <c r="T167" s="85"/>
      <c r="U167" s="88">
        <v>43738.276134259257</v>
      </c>
      <c r="V167" s="90" t="s">
        <v>3173</v>
      </c>
      <c r="W167" s="85"/>
      <c r="X167" s="85"/>
      <c r="Y167" s="94" t="s">
        <v>5173</v>
      </c>
      <c r="Z167" s="85"/>
    </row>
    <row r="168" spans="1:26" x14ac:dyDescent="0.25">
      <c r="A168" s="61" t="s">
        <v>308</v>
      </c>
      <c r="B168" s="61" t="s">
        <v>1481</v>
      </c>
      <c r="C168" s="62"/>
      <c r="D168" s="63"/>
      <c r="E168" s="64"/>
      <c r="F168" s="65"/>
      <c r="G168" s="62"/>
      <c r="H168" s="66"/>
      <c r="I168" s="67"/>
      <c r="J168" s="67"/>
      <c r="K168" s="34" t="s">
        <v>65</v>
      </c>
      <c r="L168" s="74">
        <v>168</v>
      </c>
      <c r="M168" s="74"/>
      <c r="N168" s="69"/>
      <c r="O168" s="85" t="s">
        <v>1875</v>
      </c>
      <c r="P168" s="88">
        <v>43738.276134259257</v>
      </c>
      <c r="Q168" s="85" t="s">
        <v>1927</v>
      </c>
      <c r="R168" s="85"/>
      <c r="S168" s="85"/>
      <c r="T168" s="85" t="s">
        <v>2951</v>
      </c>
      <c r="U168" s="88">
        <v>43738.276134259257</v>
      </c>
      <c r="V168" s="90" t="s">
        <v>3174</v>
      </c>
      <c r="W168" s="85"/>
      <c r="X168" s="85"/>
      <c r="Y168" s="94" t="s">
        <v>5174</v>
      </c>
      <c r="Z168" s="85"/>
    </row>
    <row r="169" spans="1:26" x14ac:dyDescent="0.25">
      <c r="A169" s="61" t="s">
        <v>309</v>
      </c>
      <c r="B169" s="61" t="s">
        <v>1530</v>
      </c>
      <c r="C169" s="62"/>
      <c r="D169" s="63"/>
      <c r="E169" s="64"/>
      <c r="F169" s="65"/>
      <c r="G169" s="62"/>
      <c r="H169" s="66"/>
      <c r="I169" s="67"/>
      <c r="J169" s="67"/>
      <c r="K169" s="34" t="s">
        <v>65</v>
      </c>
      <c r="L169" s="74">
        <v>169</v>
      </c>
      <c r="M169" s="74"/>
      <c r="N169" s="69"/>
      <c r="O169" s="85" t="s">
        <v>1875</v>
      </c>
      <c r="P169" s="88">
        <v>43738.276180555556</v>
      </c>
      <c r="Q169" s="85" t="s">
        <v>1930</v>
      </c>
      <c r="R169" s="85"/>
      <c r="S169" s="85"/>
      <c r="T169" s="85"/>
      <c r="U169" s="88">
        <v>43738.276180555556</v>
      </c>
      <c r="V169" s="90" t="s">
        <v>3175</v>
      </c>
      <c r="W169" s="85"/>
      <c r="X169" s="85"/>
      <c r="Y169" s="94" t="s">
        <v>5175</v>
      </c>
      <c r="Z169" s="85"/>
    </row>
    <row r="170" spans="1:26" x14ac:dyDescent="0.25">
      <c r="A170" s="61" t="s">
        <v>310</v>
      </c>
      <c r="B170" s="61" t="s">
        <v>1542</v>
      </c>
      <c r="C170" s="62"/>
      <c r="D170" s="63"/>
      <c r="E170" s="64"/>
      <c r="F170" s="65"/>
      <c r="G170" s="62"/>
      <c r="H170" s="66"/>
      <c r="I170" s="67"/>
      <c r="J170" s="67"/>
      <c r="K170" s="34" t="s">
        <v>65</v>
      </c>
      <c r="L170" s="74">
        <v>170</v>
      </c>
      <c r="M170" s="74"/>
      <c r="N170" s="69"/>
      <c r="O170" s="85" t="s">
        <v>1875</v>
      </c>
      <c r="P170" s="88">
        <v>43738.276180555556</v>
      </c>
      <c r="Q170" s="85" t="s">
        <v>1944</v>
      </c>
      <c r="R170" s="85"/>
      <c r="S170" s="85"/>
      <c r="T170" s="85" t="s">
        <v>2954</v>
      </c>
      <c r="U170" s="88">
        <v>43738.276180555556</v>
      </c>
      <c r="V170" s="90" t="s">
        <v>3176</v>
      </c>
      <c r="W170" s="85"/>
      <c r="X170" s="85"/>
      <c r="Y170" s="94" t="s">
        <v>5176</v>
      </c>
      <c r="Z170" s="85"/>
    </row>
    <row r="171" spans="1:26" x14ac:dyDescent="0.25">
      <c r="A171" s="61" t="s">
        <v>311</v>
      </c>
      <c r="B171" s="61" t="s">
        <v>1543</v>
      </c>
      <c r="C171" s="62"/>
      <c r="D171" s="63"/>
      <c r="E171" s="64"/>
      <c r="F171" s="65"/>
      <c r="G171" s="62"/>
      <c r="H171" s="66"/>
      <c r="I171" s="67"/>
      <c r="J171" s="67"/>
      <c r="K171" s="34" t="s">
        <v>65</v>
      </c>
      <c r="L171" s="74">
        <v>171</v>
      </c>
      <c r="M171" s="74"/>
      <c r="N171" s="69"/>
      <c r="O171" s="85" t="s">
        <v>1875</v>
      </c>
      <c r="P171" s="88">
        <v>43738.276192129626</v>
      </c>
      <c r="Q171" s="85" t="s">
        <v>1945</v>
      </c>
      <c r="R171" s="85"/>
      <c r="S171" s="85"/>
      <c r="T171" s="85" t="s">
        <v>2955</v>
      </c>
      <c r="U171" s="88">
        <v>43738.276192129626</v>
      </c>
      <c r="V171" s="90" t="s">
        <v>3177</v>
      </c>
      <c r="W171" s="85"/>
      <c r="X171" s="85"/>
      <c r="Y171" s="94" t="s">
        <v>5177</v>
      </c>
      <c r="Z171" s="85"/>
    </row>
    <row r="172" spans="1:26" x14ac:dyDescent="0.25">
      <c r="A172" s="61" t="s">
        <v>312</v>
      </c>
      <c r="B172" s="61" t="s">
        <v>1544</v>
      </c>
      <c r="C172" s="62"/>
      <c r="D172" s="63"/>
      <c r="E172" s="64"/>
      <c r="F172" s="65"/>
      <c r="G172" s="62"/>
      <c r="H172" s="66"/>
      <c r="I172" s="67"/>
      <c r="J172" s="67"/>
      <c r="K172" s="34" t="s">
        <v>65</v>
      </c>
      <c r="L172" s="74">
        <v>172</v>
      </c>
      <c r="M172" s="74"/>
      <c r="N172" s="69"/>
      <c r="O172" s="85" t="s">
        <v>1875</v>
      </c>
      <c r="P172" s="88">
        <v>43738.276192129626</v>
      </c>
      <c r="Q172" s="85" t="s">
        <v>1946</v>
      </c>
      <c r="R172" s="85"/>
      <c r="S172" s="85"/>
      <c r="T172" s="85" t="s">
        <v>2956</v>
      </c>
      <c r="U172" s="88">
        <v>43738.276192129626</v>
      </c>
      <c r="V172" s="90" t="s">
        <v>3178</v>
      </c>
      <c r="W172" s="85"/>
      <c r="X172" s="85"/>
      <c r="Y172" s="94" t="s">
        <v>5178</v>
      </c>
      <c r="Z172" s="85"/>
    </row>
    <row r="173" spans="1:26" x14ac:dyDescent="0.25">
      <c r="A173" s="61" t="s">
        <v>313</v>
      </c>
      <c r="B173" s="61" t="s">
        <v>1545</v>
      </c>
      <c r="C173" s="62"/>
      <c r="D173" s="63"/>
      <c r="E173" s="64"/>
      <c r="F173" s="65"/>
      <c r="G173" s="62"/>
      <c r="H173" s="66"/>
      <c r="I173" s="67"/>
      <c r="J173" s="67"/>
      <c r="K173" s="34" t="s">
        <v>65</v>
      </c>
      <c r="L173" s="74">
        <v>173</v>
      </c>
      <c r="M173" s="74"/>
      <c r="N173" s="69"/>
      <c r="O173" s="85" t="s">
        <v>1875</v>
      </c>
      <c r="P173" s="88">
        <v>43738.276203703703</v>
      </c>
      <c r="Q173" s="85" t="s">
        <v>1947</v>
      </c>
      <c r="R173" s="85"/>
      <c r="S173" s="85"/>
      <c r="T173" s="85"/>
      <c r="U173" s="88">
        <v>43738.276203703703</v>
      </c>
      <c r="V173" s="90" t="s">
        <v>3179</v>
      </c>
      <c r="W173" s="85"/>
      <c r="X173" s="85"/>
      <c r="Y173" s="94" t="s">
        <v>5179</v>
      </c>
      <c r="Z173" s="85"/>
    </row>
    <row r="174" spans="1:26" x14ac:dyDescent="0.25">
      <c r="A174" s="61" t="s">
        <v>314</v>
      </c>
      <c r="B174" s="61" t="s">
        <v>1546</v>
      </c>
      <c r="C174" s="62"/>
      <c r="D174" s="63"/>
      <c r="E174" s="64"/>
      <c r="F174" s="65"/>
      <c r="G174" s="62"/>
      <c r="H174" s="66"/>
      <c r="I174" s="67"/>
      <c r="J174" s="67"/>
      <c r="K174" s="34" t="s">
        <v>65</v>
      </c>
      <c r="L174" s="74">
        <v>174</v>
      </c>
      <c r="M174" s="74"/>
      <c r="N174" s="69"/>
      <c r="O174" s="85" t="s">
        <v>1876</v>
      </c>
      <c r="P174" s="88">
        <v>43738.276203703703</v>
      </c>
      <c r="Q174" s="85" t="s">
        <v>1948</v>
      </c>
      <c r="R174" s="90" t="s">
        <v>2690</v>
      </c>
      <c r="S174" s="85" t="s">
        <v>2911</v>
      </c>
      <c r="T174" s="85"/>
      <c r="U174" s="88">
        <v>43738.276203703703</v>
      </c>
      <c r="V174" s="90" t="s">
        <v>3180</v>
      </c>
      <c r="W174" s="85"/>
      <c r="X174" s="85"/>
      <c r="Y174" s="94" t="s">
        <v>5180</v>
      </c>
      <c r="Z174" s="94" t="s">
        <v>7059</v>
      </c>
    </row>
    <row r="175" spans="1:26" x14ac:dyDescent="0.25">
      <c r="A175" s="61" t="s">
        <v>314</v>
      </c>
      <c r="B175" s="61" t="s">
        <v>1547</v>
      </c>
      <c r="C175" s="62"/>
      <c r="D175" s="63"/>
      <c r="E175" s="64"/>
      <c r="F175" s="65"/>
      <c r="G175" s="62"/>
      <c r="H175" s="66"/>
      <c r="I175" s="67"/>
      <c r="J175" s="67"/>
      <c r="K175" s="34" t="s">
        <v>65</v>
      </c>
      <c r="L175" s="74">
        <v>175</v>
      </c>
      <c r="M175" s="74"/>
      <c r="N175" s="69"/>
      <c r="O175" s="85" t="s">
        <v>1875</v>
      </c>
      <c r="P175" s="88">
        <v>43738.276203703703</v>
      </c>
      <c r="Q175" s="85" t="s">
        <v>1948</v>
      </c>
      <c r="R175" s="90" t="s">
        <v>2690</v>
      </c>
      <c r="S175" s="85" t="s">
        <v>2911</v>
      </c>
      <c r="T175" s="85"/>
      <c r="U175" s="88">
        <v>43738.276203703703</v>
      </c>
      <c r="V175" s="90" t="s">
        <v>3180</v>
      </c>
      <c r="W175" s="85"/>
      <c r="X175" s="85"/>
      <c r="Y175" s="94" t="s">
        <v>5180</v>
      </c>
      <c r="Z175" s="94" t="s">
        <v>7059</v>
      </c>
    </row>
    <row r="176" spans="1:26" x14ac:dyDescent="0.25">
      <c r="A176" s="61" t="s">
        <v>315</v>
      </c>
      <c r="B176" s="61" t="s">
        <v>843</v>
      </c>
      <c r="C176" s="62"/>
      <c r="D176" s="63"/>
      <c r="E176" s="64"/>
      <c r="F176" s="65"/>
      <c r="G176" s="62"/>
      <c r="H176" s="66"/>
      <c r="I176" s="67"/>
      <c r="J176" s="67"/>
      <c r="K176" s="34" t="s">
        <v>65</v>
      </c>
      <c r="L176" s="74">
        <v>176</v>
      </c>
      <c r="M176" s="74"/>
      <c r="N176" s="69"/>
      <c r="O176" s="85" t="s">
        <v>1875</v>
      </c>
      <c r="P176" s="88">
        <v>43738.276226851849</v>
      </c>
      <c r="Q176" s="85" t="s">
        <v>1949</v>
      </c>
      <c r="R176" s="85"/>
      <c r="S176" s="85"/>
      <c r="T176" s="85"/>
      <c r="U176" s="88">
        <v>43738.276226851849</v>
      </c>
      <c r="V176" s="90" t="s">
        <v>3181</v>
      </c>
      <c r="W176" s="85"/>
      <c r="X176" s="85"/>
      <c r="Y176" s="94" t="s">
        <v>5181</v>
      </c>
      <c r="Z176" s="85"/>
    </row>
    <row r="177" spans="1:26" x14ac:dyDescent="0.25">
      <c r="A177" s="61" t="s">
        <v>316</v>
      </c>
      <c r="B177" s="61" t="s">
        <v>1548</v>
      </c>
      <c r="C177" s="62"/>
      <c r="D177" s="63"/>
      <c r="E177" s="64"/>
      <c r="F177" s="65"/>
      <c r="G177" s="62"/>
      <c r="H177" s="66"/>
      <c r="I177" s="67"/>
      <c r="J177" s="67"/>
      <c r="K177" s="34" t="s">
        <v>65</v>
      </c>
      <c r="L177" s="74">
        <v>177</v>
      </c>
      <c r="M177" s="74"/>
      <c r="N177" s="69"/>
      <c r="O177" s="85" t="s">
        <v>1875</v>
      </c>
      <c r="P177" s="88">
        <v>43738.276226851849</v>
      </c>
      <c r="Q177" s="85" t="s">
        <v>1950</v>
      </c>
      <c r="R177" s="90" t="s">
        <v>2691</v>
      </c>
      <c r="S177" s="85" t="s">
        <v>2911</v>
      </c>
      <c r="T177" s="85"/>
      <c r="U177" s="88">
        <v>43738.276226851849</v>
      </c>
      <c r="V177" s="90" t="s">
        <v>3182</v>
      </c>
      <c r="W177" s="85"/>
      <c r="X177" s="85"/>
      <c r="Y177" s="94" t="s">
        <v>5182</v>
      </c>
      <c r="Z177" s="85"/>
    </row>
    <row r="178" spans="1:26" x14ac:dyDescent="0.25">
      <c r="A178" s="61" t="s">
        <v>317</v>
      </c>
      <c r="B178" s="61" t="s">
        <v>1549</v>
      </c>
      <c r="C178" s="62"/>
      <c r="D178" s="63"/>
      <c r="E178" s="64"/>
      <c r="F178" s="65"/>
      <c r="G178" s="62"/>
      <c r="H178" s="66"/>
      <c r="I178" s="67"/>
      <c r="J178" s="67"/>
      <c r="K178" s="34" t="s">
        <v>65</v>
      </c>
      <c r="L178" s="74">
        <v>178</v>
      </c>
      <c r="M178" s="74"/>
      <c r="N178" s="69"/>
      <c r="O178" s="85" t="s">
        <v>1875</v>
      </c>
      <c r="P178" s="88">
        <v>43738.276238425926</v>
      </c>
      <c r="Q178" s="85" t="s">
        <v>1951</v>
      </c>
      <c r="R178" s="85"/>
      <c r="S178" s="85"/>
      <c r="T178" s="85"/>
      <c r="U178" s="88">
        <v>43738.276238425926</v>
      </c>
      <c r="V178" s="90" t="s">
        <v>3183</v>
      </c>
      <c r="W178" s="85"/>
      <c r="X178" s="85"/>
      <c r="Y178" s="94" t="s">
        <v>5183</v>
      </c>
      <c r="Z178" s="85"/>
    </row>
    <row r="179" spans="1:26" x14ac:dyDescent="0.25">
      <c r="A179" s="61" t="s">
        <v>317</v>
      </c>
      <c r="B179" s="61" t="s">
        <v>1508</v>
      </c>
      <c r="C179" s="62"/>
      <c r="D179" s="63"/>
      <c r="E179" s="64"/>
      <c r="F179" s="65"/>
      <c r="G179" s="62"/>
      <c r="H179" s="66"/>
      <c r="I179" s="67"/>
      <c r="J179" s="67"/>
      <c r="K179" s="34" t="s">
        <v>65</v>
      </c>
      <c r="L179" s="74">
        <v>179</v>
      </c>
      <c r="M179" s="74"/>
      <c r="N179" s="69"/>
      <c r="O179" s="85" t="s">
        <v>1875</v>
      </c>
      <c r="P179" s="88">
        <v>43738.276238425926</v>
      </c>
      <c r="Q179" s="85" t="s">
        <v>1951</v>
      </c>
      <c r="R179" s="85"/>
      <c r="S179" s="85"/>
      <c r="T179" s="85"/>
      <c r="U179" s="88">
        <v>43738.276238425926</v>
      </c>
      <c r="V179" s="90" t="s">
        <v>3183</v>
      </c>
      <c r="W179" s="85"/>
      <c r="X179" s="85"/>
      <c r="Y179" s="94" t="s">
        <v>5183</v>
      </c>
      <c r="Z179" s="85"/>
    </row>
    <row r="180" spans="1:26" x14ac:dyDescent="0.25">
      <c r="A180" s="61" t="s">
        <v>318</v>
      </c>
      <c r="B180" s="61" t="s">
        <v>1251</v>
      </c>
      <c r="C180" s="62"/>
      <c r="D180" s="63"/>
      <c r="E180" s="64"/>
      <c r="F180" s="65"/>
      <c r="G180" s="62"/>
      <c r="H180" s="66"/>
      <c r="I180" s="67"/>
      <c r="J180" s="67"/>
      <c r="K180" s="34" t="s">
        <v>65</v>
      </c>
      <c r="L180" s="74">
        <v>180</v>
      </c>
      <c r="M180" s="74"/>
      <c r="N180" s="69"/>
      <c r="O180" s="85" t="s">
        <v>1875</v>
      </c>
      <c r="P180" s="88">
        <v>43738.276238425926</v>
      </c>
      <c r="Q180" s="85" t="s">
        <v>1900</v>
      </c>
      <c r="R180" s="85"/>
      <c r="S180" s="85"/>
      <c r="T180" s="85" t="s">
        <v>2950</v>
      </c>
      <c r="U180" s="88">
        <v>43738.276238425926</v>
      </c>
      <c r="V180" s="90" t="s">
        <v>3184</v>
      </c>
      <c r="W180" s="85"/>
      <c r="X180" s="85"/>
      <c r="Y180" s="94" t="s">
        <v>5184</v>
      </c>
      <c r="Z180" s="85"/>
    </row>
    <row r="181" spans="1:26" x14ac:dyDescent="0.25">
      <c r="A181" s="61" t="s">
        <v>319</v>
      </c>
      <c r="B181" s="61" t="s">
        <v>1550</v>
      </c>
      <c r="C181" s="62"/>
      <c r="D181" s="63"/>
      <c r="E181" s="64"/>
      <c r="F181" s="65"/>
      <c r="G181" s="62"/>
      <c r="H181" s="66"/>
      <c r="I181" s="67"/>
      <c r="J181" s="67"/>
      <c r="K181" s="34" t="s">
        <v>65</v>
      </c>
      <c r="L181" s="74">
        <v>181</v>
      </c>
      <c r="M181" s="74"/>
      <c r="N181" s="69"/>
      <c r="O181" s="85" t="s">
        <v>1875</v>
      </c>
      <c r="P181" s="88">
        <v>43738.276261574072</v>
      </c>
      <c r="Q181" s="85" t="s">
        <v>1952</v>
      </c>
      <c r="R181" s="85"/>
      <c r="S181" s="85"/>
      <c r="T181" s="85" t="s">
        <v>2957</v>
      </c>
      <c r="U181" s="88">
        <v>43738.276261574072</v>
      </c>
      <c r="V181" s="90" t="s">
        <v>3185</v>
      </c>
      <c r="W181" s="85"/>
      <c r="X181" s="85"/>
      <c r="Y181" s="94" t="s">
        <v>5185</v>
      </c>
      <c r="Z181" s="85"/>
    </row>
    <row r="182" spans="1:26" x14ac:dyDescent="0.25">
      <c r="A182" s="61" t="s">
        <v>319</v>
      </c>
      <c r="B182" s="61" t="s">
        <v>1481</v>
      </c>
      <c r="C182" s="62"/>
      <c r="D182" s="63"/>
      <c r="E182" s="64"/>
      <c r="F182" s="65"/>
      <c r="G182" s="62"/>
      <c r="H182" s="66"/>
      <c r="I182" s="67"/>
      <c r="J182" s="67"/>
      <c r="K182" s="34" t="s">
        <v>65</v>
      </c>
      <c r="L182" s="74">
        <v>182</v>
      </c>
      <c r="M182" s="74"/>
      <c r="N182" s="69"/>
      <c r="O182" s="85" t="s">
        <v>1875</v>
      </c>
      <c r="P182" s="88">
        <v>43738.276261574072</v>
      </c>
      <c r="Q182" s="85" t="s">
        <v>1952</v>
      </c>
      <c r="R182" s="85"/>
      <c r="S182" s="85"/>
      <c r="T182" s="85" t="s">
        <v>2957</v>
      </c>
      <c r="U182" s="88">
        <v>43738.276261574072</v>
      </c>
      <c r="V182" s="90" t="s">
        <v>3185</v>
      </c>
      <c r="W182" s="85"/>
      <c r="X182" s="85"/>
      <c r="Y182" s="94" t="s">
        <v>5185</v>
      </c>
      <c r="Z182" s="85"/>
    </row>
    <row r="183" spans="1:26" x14ac:dyDescent="0.25">
      <c r="A183" s="61" t="s">
        <v>320</v>
      </c>
      <c r="B183" s="61" t="s">
        <v>1551</v>
      </c>
      <c r="C183" s="62"/>
      <c r="D183" s="63"/>
      <c r="E183" s="64"/>
      <c r="F183" s="65"/>
      <c r="G183" s="62"/>
      <c r="H183" s="66"/>
      <c r="I183" s="67"/>
      <c r="J183" s="67"/>
      <c r="K183" s="34" t="s">
        <v>65</v>
      </c>
      <c r="L183" s="74">
        <v>183</v>
      </c>
      <c r="M183" s="74"/>
      <c r="N183" s="69"/>
      <c r="O183" s="85" t="s">
        <v>1876</v>
      </c>
      <c r="P183" s="88">
        <v>43738.276261574072</v>
      </c>
      <c r="Q183" s="85" t="s">
        <v>1953</v>
      </c>
      <c r="R183" s="90" t="s">
        <v>2692</v>
      </c>
      <c r="S183" s="85" t="s">
        <v>2911</v>
      </c>
      <c r="T183" s="85"/>
      <c r="U183" s="88">
        <v>43738.276261574072</v>
      </c>
      <c r="V183" s="90" t="s">
        <v>3186</v>
      </c>
      <c r="W183" s="85"/>
      <c r="X183" s="85"/>
      <c r="Y183" s="94" t="s">
        <v>5186</v>
      </c>
      <c r="Z183" s="94" t="s">
        <v>7060</v>
      </c>
    </row>
    <row r="184" spans="1:26" x14ac:dyDescent="0.25">
      <c r="A184" s="61" t="s">
        <v>321</v>
      </c>
      <c r="B184" s="61" t="s">
        <v>1543</v>
      </c>
      <c r="C184" s="62"/>
      <c r="D184" s="63"/>
      <c r="E184" s="64"/>
      <c r="F184" s="65"/>
      <c r="G184" s="62"/>
      <c r="H184" s="66"/>
      <c r="I184" s="67"/>
      <c r="J184" s="67"/>
      <c r="K184" s="34" t="s">
        <v>65</v>
      </c>
      <c r="L184" s="74">
        <v>184</v>
      </c>
      <c r="M184" s="74"/>
      <c r="N184" s="69"/>
      <c r="O184" s="85" t="s">
        <v>1875</v>
      </c>
      <c r="P184" s="88">
        <v>43738.276273148149</v>
      </c>
      <c r="Q184" s="85" t="s">
        <v>1945</v>
      </c>
      <c r="R184" s="85"/>
      <c r="S184" s="85"/>
      <c r="T184" s="85" t="s">
        <v>2955</v>
      </c>
      <c r="U184" s="88">
        <v>43738.276273148149</v>
      </c>
      <c r="V184" s="90" t="s">
        <v>3187</v>
      </c>
      <c r="W184" s="85"/>
      <c r="X184" s="85"/>
      <c r="Y184" s="94" t="s">
        <v>5187</v>
      </c>
      <c r="Z184" s="85"/>
    </row>
    <row r="185" spans="1:26" x14ac:dyDescent="0.25">
      <c r="A185" s="61" t="s">
        <v>322</v>
      </c>
      <c r="B185" s="61" t="s">
        <v>1481</v>
      </c>
      <c r="C185" s="62"/>
      <c r="D185" s="63"/>
      <c r="E185" s="64"/>
      <c r="F185" s="65"/>
      <c r="G185" s="62"/>
      <c r="H185" s="66"/>
      <c r="I185" s="67"/>
      <c r="J185" s="67"/>
      <c r="K185" s="34" t="s">
        <v>65</v>
      </c>
      <c r="L185" s="74">
        <v>185</v>
      </c>
      <c r="M185" s="74"/>
      <c r="N185" s="69"/>
      <c r="O185" s="85" t="s">
        <v>1875</v>
      </c>
      <c r="P185" s="88">
        <v>43738.276273148149</v>
      </c>
      <c r="Q185" s="85" t="s">
        <v>1927</v>
      </c>
      <c r="R185" s="85"/>
      <c r="S185" s="85"/>
      <c r="T185" s="85" t="s">
        <v>2951</v>
      </c>
      <c r="U185" s="88">
        <v>43738.276273148149</v>
      </c>
      <c r="V185" s="90" t="s">
        <v>3188</v>
      </c>
      <c r="W185" s="85"/>
      <c r="X185" s="85"/>
      <c r="Y185" s="94" t="s">
        <v>5188</v>
      </c>
      <c r="Z185" s="85"/>
    </row>
    <row r="186" spans="1:26" x14ac:dyDescent="0.25">
      <c r="A186" s="61" t="s">
        <v>323</v>
      </c>
      <c r="B186" s="61" t="s">
        <v>1493</v>
      </c>
      <c r="C186" s="62"/>
      <c r="D186" s="63"/>
      <c r="E186" s="64"/>
      <c r="F186" s="65"/>
      <c r="G186" s="62"/>
      <c r="H186" s="66"/>
      <c r="I186" s="67"/>
      <c r="J186" s="67"/>
      <c r="K186" s="34" t="s">
        <v>65</v>
      </c>
      <c r="L186" s="74">
        <v>186</v>
      </c>
      <c r="M186" s="74"/>
      <c r="N186" s="69"/>
      <c r="O186" s="85" t="s">
        <v>1875</v>
      </c>
      <c r="P186" s="88">
        <v>43738.276296296295</v>
      </c>
      <c r="Q186" s="85" t="s">
        <v>1877</v>
      </c>
      <c r="R186" s="85"/>
      <c r="S186" s="85"/>
      <c r="T186" s="85"/>
      <c r="U186" s="88">
        <v>43738.276296296295</v>
      </c>
      <c r="V186" s="90" t="s">
        <v>3189</v>
      </c>
      <c r="W186" s="85"/>
      <c r="X186" s="85"/>
      <c r="Y186" s="94" t="s">
        <v>5189</v>
      </c>
      <c r="Z186" s="85"/>
    </row>
    <row r="187" spans="1:26" x14ac:dyDescent="0.25">
      <c r="A187" s="61" t="s">
        <v>324</v>
      </c>
      <c r="B187" s="61" t="s">
        <v>1512</v>
      </c>
      <c r="C187" s="62"/>
      <c r="D187" s="63"/>
      <c r="E187" s="64"/>
      <c r="F187" s="65"/>
      <c r="G187" s="62"/>
      <c r="H187" s="66"/>
      <c r="I187" s="67"/>
      <c r="J187" s="67"/>
      <c r="K187" s="34" t="s">
        <v>65</v>
      </c>
      <c r="L187" s="74">
        <v>187</v>
      </c>
      <c r="M187" s="74"/>
      <c r="N187" s="69"/>
      <c r="O187" s="85" t="s">
        <v>1875</v>
      </c>
      <c r="P187" s="88">
        <v>43738.276307870372</v>
      </c>
      <c r="Q187" s="85" t="s">
        <v>1902</v>
      </c>
      <c r="R187" s="85"/>
      <c r="S187" s="85"/>
      <c r="T187" s="85" t="s">
        <v>2947</v>
      </c>
      <c r="U187" s="88">
        <v>43738.276307870372</v>
      </c>
      <c r="V187" s="90" t="s">
        <v>3190</v>
      </c>
      <c r="W187" s="85"/>
      <c r="X187" s="85"/>
      <c r="Y187" s="94" t="s">
        <v>5190</v>
      </c>
      <c r="Z187" s="85"/>
    </row>
    <row r="188" spans="1:26" x14ac:dyDescent="0.25">
      <c r="A188" s="61" t="s">
        <v>325</v>
      </c>
      <c r="B188" s="61" t="s">
        <v>325</v>
      </c>
      <c r="C188" s="62"/>
      <c r="D188" s="63"/>
      <c r="E188" s="64"/>
      <c r="F188" s="65"/>
      <c r="G188" s="62"/>
      <c r="H188" s="66"/>
      <c r="I188" s="67"/>
      <c r="J188" s="67"/>
      <c r="K188" s="34" t="s">
        <v>65</v>
      </c>
      <c r="L188" s="74">
        <v>188</v>
      </c>
      <c r="M188" s="74"/>
      <c r="N188" s="69"/>
      <c r="O188" s="85" t="s">
        <v>178</v>
      </c>
      <c r="P188" s="88">
        <v>43738.276307870372</v>
      </c>
      <c r="Q188" s="85" t="s">
        <v>1954</v>
      </c>
      <c r="R188" s="85"/>
      <c r="S188" s="85"/>
      <c r="T188" s="85" t="s">
        <v>2958</v>
      </c>
      <c r="U188" s="88">
        <v>43738.276307870372</v>
      </c>
      <c r="V188" s="90" t="s">
        <v>3191</v>
      </c>
      <c r="W188" s="85"/>
      <c r="X188" s="85"/>
      <c r="Y188" s="94" t="s">
        <v>5191</v>
      </c>
      <c r="Z188" s="85"/>
    </row>
    <row r="189" spans="1:26" x14ac:dyDescent="0.25">
      <c r="A189" s="61" t="s">
        <v>326</v>
      </c>
      <c r="B189" s="61" t="s">
        <v>1552</v>
      </c>
      <c r="C189" s="62"/>
      <c r="D189" s="63"/>
      <c r="E189" s="64"/>
      <c r="F189" s="65"/>
      <c r="G189" s="62"/>
      <c r="H189" s="66"/>
      <c r="I189" s="67"/>
      <c r="J189" s="67"/>
      <c r="K189" s="34" t="s">
        <v>65</v>
      </c>
      <c r="L189" s="74">
        <v>189</v>
      </c>
      <c r="M189" s="74"/>
      <c r="N189" s="69"/>
      <c r="O189" s="85" t="s">
        <v>1875</v>
      </c>
      <c r="P189" s="88">
        <v>43738.276319444441</v>
      </c>
      <c r="Q189" s="85" t="s">
        <v>1955</v>
      </c>
      <c r="R189" s="85"/>
      <c r="S189" s="85"/>
      <c r="T189" s="85"/>
      <c r="U189" s="88">
        <v>43738.276319444441</v>
      </c>
      <c r="V189" s="90" t="s">
        <v>3192</v>
      </c>
      <c r="W189" s="85"/>
      <c r="X189" s="85"/>
      <c r="Y189" s="94" t="s">
        <v>5192</v>
      </c>
      <c r="Z189" s="85"/>
    </row>
    <row r="190" spans="1:26" x14ac:dyDescent="0.25">
      <c r="A190" s="61" t="s">
        <v>327</v>
      </c>
      <c r="B190" s="61" t="s">
        <v>1481</v>
      </c>
      <c r="C190" s="62"/>
      <c r="D190" s="63"/>
      <c r="E190" s="64"/>
      <c r="F190" s="65"/>
      <c r="G190" s="62"/>
      <c r="H190" s="66"/>
      <c r="I190" s="67"/>
      <c r="J190" s="67"/>
      <c r="K190" s="34" t="s">
        <v>65</v>
      </c>
      <c r="L190" s="74">
        <v>190</v>
      </c>
      <c r="M190" s="74"/>
      <c r="N190" s="69"/>
      <c r="O190" s="85" t="s">
        <v>1875</v>
      </c>
      <c r="P190" s="88">
        <v>43738.276331018518</v>
      </c>
      <c r="Q190" s="85" t="s">
        <v>1927</v>
      </c>
      <c r="R190" s="85"/>
      <c r="S190" s="85"/>
      <c r="T190" s="85" t="s">
        <v>2951</v>
      </c>
      <c r="U190" s="88">
        <v>43738.276331018518</v>
      </c>
      <c r="V190" s="90" t="s">
        <v>3193</v>
      </c>
      <c r="W190" s="85"/>
      <c r="X190" s="85"/>
      <c r="Y190" s="94" t="s">
        <v>5193</v>
      </c>
      <c r="Z190" s="85"/>
    </row>
    <row r="191" spans="1:26" x14ac:dyDescent="0.25">
      <c r="A191" s="61" t="s">
        <v>328</v>
      </c>
      <c r="B191" s="61" t="s">
        <v>1496</v>
      </c>
      <c r="C191" s="62"/>
      <c r="D191" s="63"/>
      <c r="E191" s="64"/>
      <c r="F191" s="65"/>
      <c r="G191" s="62"/>
      <c r="H191" s="66"/>
      <c r="I191" s="67"/>
      <c r="J191" s="67"/>
      <c r="K191" s="34" t="s">
        <v>65</v>
      </c>
      <c r="L191" s="74">
        <v>191</v>
      </c>
      <c r="M191" s="74"/>
      <c r="N191" s="69"/>
      <c r="O191" s="85" t="s">
        <v>1875</v>
      </c>
      <c r="P191" s="88">
        <v>43738.275300925925</v>
      </c>
      <c r="Q191" s="85" t="s">
        <v>1880</v>
      </c>
      <c r="R191" s="85"/>
      <c r="S191" s="85"/>
      <c r="T191" s="85"/>
      <c r="U191" s="88">
        <v>43738.275300925925</v>
      </c>
      <c r="V191" s="90" t="s">
        <v>3194</v>
      </c>
      <c r="W191" s="85"/>
      <c r="X191" s="85"/>
      <c r="Y191" s="94" t="s">
        <v>5194</v>
      </c>
      <c r="Z191" s="85"/>
    </row>
    <row r="192" spans="1:26" x14ac:dyDescent="0.25">
      <c r="A192" s="61" t="s">
        <v>328</v>
      </c>
      <c r="B192" s="61" t="s">
        <v>1496</v>
      </c>
      <c r="C192" s="62"/>
      <c r="D192" s="63"/>
      <c r="E192" s="64"/>
      <c r="F192" s="65"/>
      <c r="G192" s="62"/>
      <c r="H192" s="66"/>
      <c r="I192" s="67"/>
      <c r="J192" s="67"/>
      <c r="K192" s="34" t="s">
        <v>65</v>
      </c>
      <c r="L192" s="74">
        <v>192</v>
      </c>
      <c r="M192" s="74"/>
      <c r="N192" s="69"/>
      <c r="O192" s="85" t="s">
        <v>1875</v>
      </c>
      <c r="P192" s="88">
        <v>43738.275520833333</v>
      </c>
      <c r="Q192" s="85" t="s">
        <v>1887</v>
      </c>
      <c r="R192" s="85"/>
      <c r="S192" s="85"/>
      <c r="T192" s="85"/>
      <c r="U192" s="88">
        <v>43738.275520833333</v>
      </c>
      <c r="V192" s="90" t="s">
        <v>3195</v>
      </c>
      <c r="W192" s="85"/>
      <c r="X192" s="85"/>
      <c r="Y192" s="94" t="s">
        <v>5195</v>
      </c>
      <c r="Z192" s="85"/>
    </row>
    <row r="193" spans="1:26" x14ac:dyDescent="0.25">
      <c r="A193" s="61" t="s">
        <v>328</v>
      </c>
      <c r="B193" s="61" t="s">
        <v>1553</v>
      </c>
      <c r="C193" s="62"/>
      <c r="D193" s="63"/>
      <c r="E193" s="64"/>
      <c r="F193" s="65"/>
      <c r="G193" s="62"/>
      <c r="H193" s="66"/>
      <c r="I193" s="67"/>
      <c r="J193" s="67"/>
      <c r="K193" s="34" t="s">
        <v>65</v>
      </c>
      <c r="L193" s="74">
        <v>193</v>
      </c>
      <c r="M193" s="74"/>
      <c r="N193" s="69"/>
      <c r="O193" s="85" t="s">
        <v>1875</v>
      </c>
      <c r="P193" s="88">
        <v>43738.276342592595</v>
      </c>
      <c r="Q193" s="85" t="s">
        <v>1956</v>
      </c>
      <c r="R193" s="85"/>
      <c r="S193" s="85"/>
      <c r="T193" s="85"/>
      <c r="U193" s="88">
        <v>43738.276342592595</v>
      </c>
      <c r="V193" s="90" t="s">
        <v>3196</v>
      </c>
      <c r="W193" s="85"/>
      <c r="X193" s="85"/>
      <c r="Y193" s="94" t="s">
        <v>5196</v>
      </c>
      <c r="Z193" s="85"/>
    </row>
    <row r="194" spans="1:26" x14ac:dyDescent="0.25">
      <c r="A194" s="61" t="s">
        <v>329</v>
      </c>
      <c r="B194" s="61" t="s">
        <v>1499</v>
      </c>
      <c r="C194" s="62"/>
      <c r="D194" s="63"/>
      <c r="E194" s="64"/>
      <c r="F194" s="65"/>
      <c r="G194" s="62"/>
      <c r="H194" s="66"/>
      <c r="I194" s="67"/>
      <c r="J194" s="67"/>
      <c r="K194" s="34" t="s">
        <v>65</v>
      </c>
      <c r="L194" s="74">
        <v>194</v>
      </c>
      <c r="M194" s="74"/>
      <c r="N194" s="69"/>
      <c r="O194" s="85" t="s">
        <v>1875</v>
      </c>
      <c r="P194" s="88">
        <v>43738.276134259257</v>
      </c>
      <c r="Q194" s="85" t="s">
        <v>1883</v>
      </c>
      <c r="R194" s="85"/>
      <c r="S194" s="85"/>
      <c r="T194" s="85"/>
      <c r="U194" s="88">
        <v>43738.276134259257</v>
      </c>
      <c r="V194" s="90" t="s">
        <v>3197</v>
      </c>
      <c r="W194" s="85"/>
      <c r="X194" s="85"/>
      <c r="Y194" s="94" t="s">
        <v>5197</v>
      </c>
      <c r="Z194" s="85"/>
    </row>
    <row r="195" spans="1:26" x14ac:dyDescent="0.25">
      <c r="A195" s="61" t="s">
        <v>329</v>
      </c>
      <c r="B195" s="61" t="s">
        <v>1508</v>
      </c>
      <c r="C195" s="62"/>
      <c r="D195" s="63"/>
      <c r="E195" s="64"/>
      <c r="F195" s="65"/>
      <c r="G195" s="62"/>
      <c r="H195" s="66"/>
      <c r="I195" s="67"/>
      <c r="J195" s="67"/>
      <c r="K195" s="34" t="s">
        <v>65</v>
      </c>
      <c r="L195" s="74">
        <v>195</v>
      </c>
      <c r="M195" s="74"/>
      <c r="N195" s="69"/>
      <c r="O195" s="85" t="s">
        <v>1875</v>
      </c>
      <c r="P195" s="88">
        <v>43738.276354166665</v>
      </c>
      <c r="Q195" s="85" t="s">
        <v>1896</v>
      </c>
      <c r="R195" s="85"/>
      <c r="S195" s="85"/>
      <c r="T195" s="85"/>
      <c r="U195" s="88">
        <v>43738.276354166665</v>
      </c>
      <c r="V195" s="90" t="s">
        <v>3198</v>
      </c>
      <c r="W195" s="85"/>
      <c r="X195" s="85"/>
      <c r="Y195" s="94" t="s">
        <v>5198</v>
      </c>
      <c r="Z195" s="85"/>
    </row>
    <row r="196" spans="1:26" x14ac:dyDescent="0.25">
      <c r="A196" s="61" t="s">
        <v>330</v>
      </c>
      <c r="B196" s="61" t="s">
        <v>1494</v>
      </c>
      <c r="C196" s="62"/>
      <c r="D196" s="63"/>
      <c r="E196" s="64"/>
      <c r="F196" s="65"/>
      <c r="G196" s="62"/>
      <c r="H196" s="66"/>
      <c r="I196" s="67"/>
      <c r="J196" s="67"/>
      <c r="K196" s="34" t="s">
        <v>65</v>
      </c>
      <c r="L196" s="74">
        <v>196</v>
      </c>
      <c r="M196" s="74"/>
      <c r="N196" s="69"/>
      <c r="O196" s="85" t="s">
        <v>1875</v>
      </c>
      <c r="P196" s="88">
        <v>43738.276365740741</v>
      </c>
      <c r="Q196" s="85" t="s">
        <v>1878</v>
      </c>
      <c r="R196" s="85"/>
      <c r="S196" s="85"/>
      <c r="T196" s="85"/>
      <c r="U196" s="88">
        <v>43738.276365740741</v>
      </c>
      <c r="V196" s="90" t="s">
        <v>3199</v>
      </c>
      <c r="W196" s="85"/>
      <c r="X196" s="85"/>
      <c r="Y196" s="94" t="s">
        <v>5199</v>
      </c>
      <c r="Z196" s="85"/>
    </row>
    <row r="197" spans="1:26" x14ac:dyDescent="0.25">
      <c r="A197" s="61" t="s">
        <v>331</v>
      </c>
      <c r="B197" s="61" t="s">
        <v>1554</v>
      </c>
      <c r="C197" s="62"/>
      <c r="D197" s="63"/>
      <c r="E197" s="64"/>
      <c r="F197" s="65"/>
      <c r="G197" s="62"/>
      <c r="H197" s="66"/>
      <c r="I197" s="67"/>
      <c r="J197" s="67"/>
      <c r="K197" s="34" t="s">
        <v>65</v>
      </c>
      <c r="L197" s="74">
        <v>197</v>
      </c>
      <c r="M197" s="74"/>
      <c r="N197" s="69"/>
      <c r="O197" s="85" t="s">
        <v>1875</v>
      </c>
      <c r="P197" s="88">
        <v>43738.276377314818</v>
      </c>
      <c r="Q197" s="85" t="s">
        <v>1957</v>
      </c>
      <c r="R197" s="85"/>
      <c r="S197" s="85"/>
      <c r="T197" s="85" t="s">
        <v>2947</v>
      </c>
      <c r="U197" s="88">
        <v>43738.276377314818</v>
      </c>
      <c r="V197" s="90" t="s">
        <v>3200</v>
      </c>
      <c r="W197" s="85"/>
      <c r="X197" s="85"/>
      <c r="Y197" s="94" t="s">
        <v>5200</v>
      </c>
      <c r="Z197" s="85"/>
    </row>
    <row r="198" spans="1:26" x14ac:dyDescent="0.25">
      <c r="A198" s="61" t="s">
        <v>332</v>
      </c>
      <c r="B198" s="61" t="s">
        <v>1555</v>
      </c>
      <c r="C198" s="62"/>
      <c r="D198" s="63"/>
      <c r="E198" s="64"/>
      <c r="F198" s="65"/>
      <c r="G198" s="62"/>
      <c r="H198" s="66"/>
      <c r="I198" s="67"/>
      <c r="J198" s="67"/>
      <c r="K198" s="34" t="s">
        <v>65</v>
      </c>
      <c r="L198" s="74">
        <v>198</v>
      </c>
      <c r="M198" s="74"/>
      <c r="N198" s="69"/>
      <c r="O198" s="85" t="s">
        <v>1875</v>
      </c>
      <c r="P198" s="88">
        <v>43738.276377314818</v>
      </c>
      <c r="Q198" s="85" t="s">
        <v>1958</v>
      </c>
      <c r="R198" s="85"/>
      <c r="S198" s="85"/>
      <c r="T198" s="85"/>
      <c r="U198" s="88">
        <v>43738.276377314818</v>
      </c>
      <c r="V198" s="90" t="s">
        <v>3201</v>
      </c>
      <c r="W198" s="85"/>
      <c r="X198" s="85"/>
      <c r="Y198" s="94" t="s">
        <v>5201</v>
      </c>
      <c r="Z198" s="85"/>
    </row>
    <row r="199" spans="1:26" x14ac:dyDescent="0.25">
      <c r="A199" s="61" t="s">
        <v>333</v>
      </c>
      <c r="B199" s="61" t="s">
        <v>1556</v>
      </c>
      <c r="C199" s="62"/>
      <c r="D199" s="63"/>
      <c r="E199" s="64"/>
      <c r="F199" s="65"/>
      <c r="G199" s="62"/>
      <c r="H199" s="66"/>
      <c r="I199" s="67"/>
      <c r="J199" s="67"/>
      <c r="K199" s="34" t="s">
        <v>65</v>
      </c>
      <c r="L199" s="74">
        <v>199</v>
      </c>
      <c r="M199" s="74"/>
      <c r="N199" s="69"/>
      <c r="O199" s="85" t="s">
        <v>1875</v>
      </c>
      <c r="P199" s="88">
        <v>43738.276388888888</v>
      </c>
      <c r="Q199" s="85" t="s">
        <v>1959</v>
      </c>
      <c r="R199" s="85"/>
      <c r="S199" s="85"/>
      <c r="T199" s="85"/>
      <c r="U199" s="88">
        <v>43738.276388888888</v>
      </c>
      <c r="V199" s="90" t="s">
        <v>3202</v>
      </c>
      <c r="W199" s="85"/>
      <c r="X199" s="85"/>
      <c r="Y199" s="94" t="s">
        <v>5202</v>
      </c>
      <c r="Z199" s="85"/>
    </row>
    <row r="200" spans="1:26" x14ac:dyDescent="0.25">
      <c r="A200" s="61" t="s">
        <v>334</v>
      </c>
      <c r="B200" s="61" t="s">
        <v>1481</v>
      </c>
      <c r="C200" s="62"/>
      <c r="D200" s="63"/>
      <c r="E200" s="64"/>
      <c r="F200" s="65"/>
      <c r="G200" s="62"/>
      <c r="H200" s="66"/>
      <c r="I200" s="67"/>
      <c r="J200" s="67"/>
      <c r="K200" s="34" t="s">
        <v>65</v>
      </c>
      <c r="L200" s="74">
        <v>200</v>
      </c>
      <c r="M200" s="74"/>
      <c r="N200" s="69"/>
      <c r="O200" s="85" t="s">
        <v>1875</v>
      </c>
      <c r="P200" s="88">
        <v>43738.276388888888</v>
      </c>
      <c r="Q200" s="85" t="s">
        <v>1927</v>
      </c>
      <c r="R200" s="85"/>
      <c r="S200" s="85"/>
      <c r="T200" s="85" t="s">
        <v>2951</v>
      </c>
      <c r="U200" s="88">
        <v>43738.276388888888</v>
      </c>
      <c r="V200" s="90" t="s">
        <v>3203</v>
      </c>
      <c r="W200" s="85"/>
      <c r="X200" s="85"/>
      <c r="Y200" s="94" t="s">
        <v>5203</v>
      </c>
      <c r="Z200" s="85"/>
    </row>
    <row r="201" spans="1:26" x14ac:dyDescent="0.25">
      <c r="A201" s="61" t="s">
        <v>335</v>
      </c>
      <c r="B201" s="61" t="s">
        <v>1493</v>
      </c>
      <c r="C201" s="62"/>
      <c r="D201" s="63"/>
      <c r="E201" s="64"/>
      <c r="F201" s="65"/>
      <c r="G201" s="62"/>
      <c r="H201" s="66"/>
      <c r="I201" s="67"/>
      <c r="J201" s="67"/>
      <c r="K201" s="34" t="s">
        <v>65</v>
      </c>
      <c r="L201" s="74">
        <v>201</v>
      </c>
      <c r="M201" s="74"/>
      <c r="N201" s="69"/>
      <c r="O201" s="85" t="s">
        <v>1875</v>
      </c>
      <c r="P201" s="88">
        <v>43738.276400462964</v>
      </c>
      <c r="Q201" s="85" t="s">
        <v>1877</v>
      </c>
      <c r="R201" s="85"/>
      <c r="S201" s="85"/>
      <c r="T201" s="85"/>
      <c r="U201" s="88">
        <v>43738.276400462964</v>
      </c>
      <c r="V201" s="90" t="s">
        <v>3204</v>
      </c>
      <c r="W201" s="85"/>
      <c r="X201" s="85"/>
      <c r="Y201" s="94" t="s">
        <v>5204</v>
      </c>
      <c r="Z201" s="85"/>
    </row>
    <row r="202" spans="1:26" x14ac:dyDescent="0.25">
      <c r="A202" s="61" t="s">
        <v>336</v>
      </c>
      <c r="B202" s="61" t="s">
        <v>1557</v>
      </c>
      <c r="C202" s="62"/>
      <c r="D202" s="63"/>
      <c r="E202" s="64"/>
      <c r="F202" s="65"/>
      <c r="G202" s="62"/>
      <c r="H202" s="66"/>
      <c r="I202" s="67"/>
      <c r="J202" s="67"/>
      <c r="K202" s="34" t="s">
        <v>65</v>
      </c>
      <c r="L202" s="74">
        <v>202</v>
      </c>
      <c r="M202" s="74"/>
      <c r="N202" s="69"/>
      <c r="O202" s="85" t="s">
        <v>1875</v>
      </c>
      <c r="P202" s="88">
        <v>43738.276400462964</v>
      </c>
      <c r="Q202" s="85" t="s">
        <v>1960</v>
      </c>
      <c r="R202" s="85"/>
      <c r="S202" s="85"/>
      <c r="T202" s="85"/>
      <c r="U202" s="88">
        <v>43738.276400462964</v>
      </c>
      <c r="V202" s="90" t="s">
        <v>3205</v>
      </c>
      <c r="W202" s="85"/>
      <c r="X202" s="85"/>
      <c r="Y202" s="94" t="s">
        <v>5205</v>
      </c>
      <c r="Z202" s="85"/>
    </row>
    <row r="203" spans="1:26" x14ac:dyDescent="0.25">
      <c r="A203" s="61" t="s">
        <v>337</v>
      </c>
      <c r="B203" s="61" t="s">
        <v>1481</v>
      </c>
      <c r="C203" s="62"/>
      <c r="D203" s="63"/>
      <c r="E203" s="64"/>
      <c r="F203" s="65"/>
      <c r="G203" s="62"/>
      <c r="H203" s="66"/>
      <c r="I203" s="67"/>
      <c r="J203" s="67"/>
      <c r="K203" s="34" t="s">
        <v>65</v>
      </c>
      <c r="L203" s="74">
        <v>203</v>
      </c>
      <c r="M203" s="74"/>
      <c r="N203" s="69"/>
      <c r="O203" s="85" t="s">
        <v>1875</v>
      </c>
      <c r="P203" s="88">
        <v>43738.276423611111</v>
      </c>
      <c r="Q203" s="85" t="s">
        <v>1927</v>
      </c>
      <c r="R203" s="85"/>
      <c r="S203" s="85"/>
      <c r="T203" s="85" t="s">
        <v>2951</v>
      </c>
      <c r="U203" s="88">
        <v>43738.276423611111</v>
      </c>
      <c r="V203" s="90" t="s">
        <v>3206</v>
      </c>
      <c r="W203" s="85"/>
      <c r="X203" s="85"/>
      <c r="Y203" s="94" t="s">
        <v>5206</v>
      </c>
      <c r="Z203" s="85"/>
    </row>
    <row r="204" spans="1:26" x14ac:dyDescent="0.25">
      <c r="A204" s="61" t="s">
        <v>338</v>
      </c>
      <c r="B204" s="61" t="s">
        <v>338</v>
      </c>
      <c r="C204" s="62"/>
      <c r="D204" s="63"/>
      <c r="E204" s="64"/>
      <c r="F204" s="65"/>
      <c r="G204" s="62"/>
      <c r="H204" s="66"/>
      <c r="I204" s="67"/>
      <c r="J204" s="67"/>
      <c r="K204" s="34" t="s">
        <v>65</v>
      </c>
      <c r="L204" s="74">
        <v>204</v>
      </c>
      <c r="M204" s="74"/>
      <c r="N204" s="69"/>
      <c r="O204" s="85" t="s">
        <v>178</v>
      </c>
      <c r="P204" s="88">
        <v>43738.276423611111</v>
      </c>
      <c r="Q204" s="85" t="s">
        <v>1961</v>
      </c>
      <c r="R204" s="90" t="s">
        <v>2693</v>
      </c>
      <c r="S204" s="85" t="s">
        <v>2911</v>
      </c>
      <c r="T204" s="85"/>
      <c r="U204" s="88">
        <v>43738.276423611111</v>
      </c>
      <c r="V204" s="90" t="s">
        <v>3207</v>
      </c>
      <c r="W204" s="85"/>
      <c r="X204" s="85"/>
      <c r="Y204" s="94" t="s">
        <v>5207</v>
      </c>
      <c r="Z204" s="94" t="s">
        <v>7061</v>
      </c>
    </row>
    <row r="205" spans="1:26" x14ac:dyDescent="0.25">
      <c r="A205" s="61" t="s">
        <v>339</v>
      </c>
      <c r="B205" s="61" t="s">
        <v>1481</v>
      </c>
      <c r="C205" s="62"/>
      <c r="D205" s="63"/>
      <c r="E205" s="64"/>
      <c r="F205" s="65"/>
      <c r="G205" s="62"/>
      <c r="H205" s="66"/>
      <c r="I205" s="67"/>
      <c r="J205" s="67"/>
      <c r="K205" s="34" t="s">
        <v>65</v>
      </c>
      <c r="L205" s="74">
        <v>205</v>
      </c>
      <c r="M205" s="74"/>
      <c r="N205" s="69"/>
      <c r="O205" s="85" t="s">
        <v>1875</v>
      </c>
      <c r="P205" s="88">
        <v>43738.276469907411</v>
      </c>
      <c r="Q205" s="85" t="s">
        <v>1927</v>
      </c>
      <c r="R205" s="85"/>
      <c r="S205" s="85"/>
      <c r="T205" s="85" t="s">
        <v>2951</v>
      </c>
      <c r="U205" s="88">
        <v>43738.276469907411</v>
      </c>
      <c r="V205" s="90" t="s">
        <v>3208</v>
      </c>
      <c r="W205" s="85"/>
      <c r="X205" s="85"/>
      <c r="Y205" s="94" t="s">
        <v>5208</v>
      </c>
      <c r="Z205" s="85"/>
    </row>
    <row r="206" spans="1:26" x14ac:dyDescent="0.25">
      <c r="A206" s="61" t="s">
        <v>340</v>
      </c>
      <c r="B206" s="61" t="s">
        <v>1558</v>
      </c>
      <c r="C206" s="62"/>
      <c r="D206" s="63"/>
      <c r="E206" s="64"/>
      <c r="F206" s="65"/>
      <c r="G206" s="62"/>
      <c r="H206" s="66"/>
      <c r="I206" s="67"/>
      <c r="J206" s="67"/>
      <c r="K206" s="34" t="s">
        <v>65</v>
      </c>
      <c r="L206" s="74">
        <v>206</v>
      </c>
      <c r="M206" s="74"/>
      <c r="N206" s="69"/>
      <c r="O206" s="85" t="s">
        <v>1875</v>
      </c>
      <c r="P206" s="88">
        <v>43738.276469907411</v>
      </c>
      <c r="Q206" s="85" t="s">
        <v>1962</v>
      </c>
      <c r="R206" s="85"/>
      <c r="S206" s="85"/>
      <c r="T206" s="85"/>
      <c r="U206" s="88">
        <v>43738.276469907411</v>
      </c>
      <c r="V206" s="90" t="s">
        <v>3209</v>
      </c>
      <c r="W206" s="85"/>
      <c r="X206" s="85"/>
      <c r="Y206" s="94" t="s">
        <v>5209</v>
      </c>
      <c r="Z206" s="85"/>
    </row>
    <row r="207" spans="1:26" x14ac:dyDescent="0.25">
      <c r="A207" s="61" t="s">
        <v>341</v>
      </c>
      <c r="B207" s="61" t="s">
        <v>1499</v>
      </c>
      <c r="C207" s="62"/>
      <c r="D207" s="63"/>
      <c r="E207" s="64"/>
      <c r="F207" s="65"/>
      <c r="G207" s="62"/>
      <c r="H207" s="66"/>
      <c r="I207" s="67"/>
      <c r="J207" s="67"/>
      <c r="K207" s="34" t="s">
        <v>65</v>
      </c>
      <c r="L207" s="74">
        <v>207</v>
      </c>
      <c r="M207" s="74"/>
      <c r="N207" s="69"/>
      <c r="O207" s="85" t="s">
        <v>1875</v>
      </c>
      <c r="P207" s="88">
        <v>43738.276342592595</v>
      </c>
      <c r="Q207" s="85" t="s">
        <v>1883</v>
      </c>
      <c r="R207" s="85"/>
      <c r="S207" s="85"/>
      <c r="T207" s="85"/>
      <c r="U207" s="88">
        <v>43738.276342592595</v>
      </c>
      <c r="V207" s="90" t="s">
        <v>3210</v>
      </c>
      <c r="W207" s="85"/>
      <c r="X207" s="85"/>
      <c r="Y207" s="94" t="s">
        <v>5210</v>
      </c>
      <c r="Z207" s="85"/>
    </row>
    <row r="208" spans="1:26" x14ac:dyDescent="0.25">
      <c r="A208" s="61" t="s">
        <v>341</v>
      </c>
      <c r="B208" s="61" t="s">
        <v>1559</v>
      </c>
      <c r="C208" s="62"/>
      <c r="D208" s="63"/>
      <c r="E208" s="64"/>
      <c r="F208" s="65"/>
      <c r="G208" s="62"/>
      <c r="H208" s="66"/>
      <c r="I208" s="67"/>
      <c r="J208" s="67"/>
      <c r="K208" s="34" t="s">
        <v>65</v>
      </c>
      <c r="L208" s="74">
        <v>208</v>
      </c>
      <c r="M208" s="74"/>
      <c r="N208" s="69"/>
      <c r="O208" s="85" t="s">
        <v>1875</v>
      </c>
      <c r="P208" s="88">
        <v>43738.276469907411</v>
      </c>
      <c r="Q208" s="85" t="s">
        <v>1963</v>
      </c>
      <c r="R208" s="85" t="s">
        <v>2694</v>
      </c>
      <c r="S208" s="85" t="s">
        <v>2919</v>
      </c>
      <c r="T208" s="85"/>
      <c r="U208" s="88">
        <v>43738.276469907411</v>
      </c>
      <c r="V208" s="90" t="s">
        <v>3211</v>
      </c>
      <c r="W208" s="85"/>
      <c r="X208" s="85"/>
      <c r="Y208" s="94" t="s">
        <v>5211</v>
      </c>
      <c r="Z208" s="85"/>
    </row>
    <row r="209" spans="1:26" x14ac:dyDescent="0.25">
      <c r="A209" s="61" t="s">
        <v>342</v>
      </c>
      <c r="B209" s="61" t="s">
        <v>1481</v>
      </c>
      <c r="C209" s="62"/>
      <c r="D209" s="63"/>
      <c r="E209" s="64"/>
      <c r="F209" s="65"/>
      <c r="G209" s="62"/>
      <c r="H209" s="66"/>
      <c r="I209" s="67"/>
      <c r="J209" s="67"/>
      <c r="K209" s="34" t="s">
        <v>65</v>
      </c>
      <c r="L209" s="74">
        <v>209</v>
      </c>
      <c r="M209" s="74"/>
      <c r="N209" s="69"/>
      <c r="O209" s="85" t="s">
        <v>1875</v>
      </c>
      <c r="P209" s="88">
        <v>43738.27648148148</v>
      </c>
      <c r="Q209" s="85" t="s">
        <v>1927</v>
      </c>
      <c r="R209" s="85"/>
      <c r="S209" s="85"/>
      <c r="T209" s="85" t="s">
        <v>2951</v>
      </c>
      <c r="U209" s="88">
        <v>43738.27648148148</v>
      </c>
      <c r="V209" s="90" t="s">
        <v>3212</v>
      </c>
      <c r="W209" s="85"/>
      <c r="X209" s="85"/>
      <c r="Y209" s="94" t="s">
        <v>5212</v>
      </c>
      <c r="Z209" s="85"/>
    </row>
    <row r="210" spans="1:26" x14ac:dyDescent="0.25">
      <c r="A210" s="61" t="s">
        <v>343</v>
      </c>
      <c r="B210" s="61" t="s">
        <v>1560</v>
      </c>
      <c r="C210" s="62"/>
      <c r="D210" s="63"/>
      <c r="E210" s="64"/>
      <c r="F210" s="65"/>
      <c r="G210" s="62"/>
      <c r="H210" s="66"/>
      <c r="I210" s="67"/>
      <c r="J210" s="67"/>
      <c r="K210" s="34" t="s">
        <v>65</v>
      </c>
      <c r="L210" s="74">
        <v>210</v>
      </c>
      <c r="M210" s="74"/>
      <c r="N210" s="69"/>
      <c r="O210" s="85" t="s">
        <v>1875</v>
      </c>
      <c r="P210" s="88">
        <v>43738.27511574074</v>
      </c>
      <c r="Q210" s="85" t="s">
        <v>1964</v>
      </c>
      <c r="R210" s="85"/>
      <c r="S210" s="85"/>
      <c r="T210" s="85"/>
      <c r="U210" s="88">
        <v>43738.27511574074</v>
      </c>
      <c r="V210" s="90" t="s">
        <v>3213</v>
      </c>
      <c r="W210" s="85"/>
      <c r="X210" s="85"/>
      <c r="Y210" s="94" t="s">
        <v>5213</v>
      </c>
      <c r="Z210" s="85"/>
    </row>
    <row r="211" spans="1:26" x14ac:dyDescent="0.25">
      <c r="A211" s="61" t="s">
        <v>343</v>
      </c>
      <c r="B211" s="61" t="s">
        <v>1561</v>
      </c>
      <c r="C211" s="62"/>
      <c r="D211" s="63"/>
      <c r="E211" s="64"/>
      <c r="F211" s="65"/>
      <c r="G211" s="62"/>
      <c r="H211" s="66"/>
      <c r="I211" s="67"/>
      <c r="J211" s="67"/>
      <c r="K211" s="34" t="s">
        <v>65</v>
      </c>
      <c r="L211" s="74">
        <v>211</v>
      </c>
      <c r="M211" s="74"/>
      <c r="N211" s="69"/>
      <c r="O211" s="85" t="s">
        <v>1875</v>
      </c>
      <c r="P211" s="88">
        <v>43738.276516203703</v>
      </c>
      <c r="Q211" s="85" t="s">
        <v>1965</v>
      </c>
      <c r="R211" s="90" t="s">
        <v>2695</v>
      </c>
      <c r="S211" s="85" t="s">
        <v>2920</v>
      </c>
      <c r="T211" s="85"/>
      <c r="U211" s="88">
        <v>43738.276516203703</v>
      </c>
      <c r="V211" s="90" t="s">
        <v>3214</v>
      </c>
      <c r="W211" s="85"/>
      <c r="X211" s="85"/>
      <c r="Y211" s="94" t="s">
        <v>5214</v>
      </c>
      <c r="Z211" s="85"/>
    </row>
    <row r="212" spans="1:26" x14ac:dyDescent="0.25">
      <c r="A212" s="61" t="s">
        <v>344</v>
      </c>
      <c r="B212" s="61" t="s">
        <v>1562</v>
      </c>
      <c r="C212" s="62"/>
      <c r="D212" s="63"/>
      <c r="E212" s="64"/>
      <c r="F212" s="65"/>
      <c r="G212" s="62"/>
      <c r="H212" s="66"/>
      <c r="I212" s="67"/>
      <c r="J212" s="67"/>
      <c r="K212" s="34" t="s">
        <v>65</v>
      </c>
      <c r="L212" s="74">
        <v>212</v>
      </c>
      <c r="M212" s="74"/>
      <c r="N212" s="69"/>
      <c r="O212" s="85" t="s">
        <v>1875</v>
      </c>
      <c r="P212" s="88">
        <v>43738.27652777778</v>
      </c>
      <c r="Q212" s="85" t="s">
        <v>1966</v>
      </c>
      <c r="R212" s="85"/>
      <c r="S212" s="85"/>
      <c r="T212" s="85"/>
      <c r="U212" s="88">
        <v>43738.27652777778</v>
      </c>
      <c r="V212" s="90" t="s">
        <v>3215</v>
      </c>
      <c r="W212" s="85"/>
      <c r="X212" s="85"/>
      <c r="Y212" s="94" t="s">
        <v>5215</v>
      </c>
      <c r="Z212" s="85"/>
    </row>
    <row r="213" spans="1:26" x14ac:dyDescent="0.25">
      <c r="A213" s="61" t="s">
        <v>345</v>
      </c>
      <c r="B213" s="61" t="s">
        <v>1563</v>
      </c>
      <c r="C213" s="62"/>
      <c r="D213" s="63"/>
      <c r="E213" s="64"/>
      <c r="F213" s="65"/>
      <c r="G213" s="62"/>
      <c r="H213" s="66"/>
      <c r="I213" s="67"/>
      <c r="J213" s="67"/>
      <c r="K213" s="34" t="s">
        <v>65</v>
      </c>
      <c r="L213" s="74">
        <v>213</v>
      </c>
      <c r="M213" s="74"/>
      <c r="N213" s="69"/>
      <c r="O213" s="85" t="s">
        <v>1875</v>
      </c>
      <c r="P213" s="88">
        <v>43738.276562500003</v>
      </c>
      <c r="Q213" s="85" t="s">
        <v>1967</v>
      </c>
      <c r="R213" s="85"/>
      <c r="S213" s="85"/>
      <c r="T213" s="85"/>
      <c r="U213" s="88">
        <v>43738.276562500003</v>
      </c>
      <c r="V213" s="90" t="s">
        <v>3216</v>
      </c>
      <c r="W213" s="85"/>
      <c r="X213" s="85"/>
      <c r="Y213" s="94" t="s">
        <v>5216</v>
      </c>
      <c r="Z213" s="85"/>
    </row>
    <row r="214" spans="1:26" x14ac:dyDescent="0.25">
      <c r="A214" s="61" t="s">
        <v>346</v>
      </c>
      <c r="B214" s="61" t="s">
        <v>346</v>
      </c>
      <c r="C214" s="62"/>
      <c r="D214" s="63"/>
      <c r="E214" s="64"/>
      <c r="F214" s="65"/>
      <c r="G214" s="62"/>
      <c r="H214" s="66"/>
      <c r="I214" s="67"/>
      <c r="J214" s="67"/>
      <c r="K214" s="34" t="s">
        <v>65</v>
      </c>
      <c r="L214" s="74">
        <v>214</v>
      </c>
      <c r="M214" s="74"/>
      <c r="N214" s="69"/>
      <c r="O214" s="85" t="s">
        <v>178</v>
      </c>
      <c r="P214" s="88">
        <v>43738.276574074072</v>
      </c>
      <c r="Q214" s="85" t="s">
        <v>1968</v>
      </c>
      <c r="R214" s="90" t="s">
        <v>2696</v>
      </c>
      <c r="S214" s="85" t="s">
        <v>2911</v>
      </c>
      <c r="T214" s="85"/>
      <c r="U214" s="88">
        <v>43738.276574074072</v>
      </c>
      <c r="V214" s="90" t="s">
        <v>3217</v>
      </c>
      <c r="W214" s="85"/>
      <c r="X214" s="85"/>
      <c r="Y214" s="94" t="s">
        <v>5217</v>
      </c>
      <c r="Z214" s="85"/>
    </row>
    <row r="215" spans="1:26" x14ac:dyDescent="0.25">
      <c r="A215" s="61" t="s">
        <v>347</v>
      </c>
      <c r="B215" s="61" t="s">
        <v>1564</v>
      </c>
      <c r="C215" s="62"/>
      <c r="D215" s="63"/>
      <c r="E215" s="64"/>
      <c r="F215" s="65"/>
      <c r="G215" s="62"/>
      <c r="H215" s="66"/>
      <c r="I215" s="67"/>
      <c r="J215" s="67"/>
      <c r="K215" s="34" t="s">
        <v>65</v>
      </c>
      <c r="L215" s="74">
        <v>215</v>
      </c>
      <c r="M215" s="74"/>
      <c r="N215" s="69"/>
      <c r="O215" s="85" t="s">
        <v>1875</v>
      </c>
      <c r="P215" s="88">
        <v>43738.276574074072</v>
      </c>
      <c r="Q215" s="85" t="s">
        <v>1969</v>
      </c>
      <c r="R215" s="85"/>
      <c r="S215" s="85"/>
      <c r="T215" s="85"/>
      <c r="U215" s="88">
        <v>43738.276574074072</v>
      </c>
      <c r="V215" s="90" t="s">
        <v>3218</v>
      </c>
      <c r="W215" s="85"/>
      <c r="X215" s="85"/>
      <c r="Y215" s="94" t="s">
        <v>5218</v>
      </c>
      <c r="Z215" s="85"/>
    </row>
    <row r="216" spans="1:26" x14ac:dyDescent="0.25">
      <c r="A216" s="61" t="s">
        <v>348</v>
      </c>
      <c r="B216" s="61" t="s">
        <v>1481</v>
      </c>
      <c r="C216" s="62"/>
      <c r="D216" s="63"/>
      <c r="E216" s="64"/>
      <c r="F216" s="65"/>
      <c r="G216" s="62"/>
      <c r="H216" s="66"/>
      <c r="I216" s="67"/>
      <c r="J216" s="67"/>
      <c r="K216" s="34" t="s">
        <v>65</v>
      </c>
      <c r="L216" s="74">
        <v>216</v>
      </c>
      <c r="M216" s="74"/>
      <c r="N216" s="69"/>
      <c r="O216" s="85" t="s">
        <v>1875</v>
      </c>
      <c r="P216" s="88">
        <v>43738.276585648149</v>
      </c>
      <c r="Q216" s="85" t="s">
        <v>1927</v>
      </c>
      <c r="R216" s="85"/>
      <c r="S216" s="85"/>
      <c r="T216" s="85" t="s">
        <v>2951</v>
      </c>
      <c r="U216" s="88">
        <v>43738.276585648149</v>
      </c>
      <c r="V216" s="90" t="s">
        <v>3219</v>
      </c>
      <c r="W216" s="85"/>
      <c r="X216" s="85"/>
      <c r="Y216" s="94" t="s">
        <v>5219</v>
      </c>
      <c r="Z216" s="85"/>
    </row>
    <row r="217" spans="1:26" x14ac:dyDescent="0.25">
      <c r="A217" s="61" t="s">
        <v>349</v>
      </c>
      <c r="B217" s="61" t="s">
        <v>1565</v>
      </c>
      <c r="C217" s="62"/>
      <c r="D217" s="63"/>
      <c r="E217" s="64"/>
      <c r="F217" s="65"/>
      <c r="G217" s="62"/>
      <c r="H217" s="66"/>
      <c r="I217" s="67"/>
      <c r="J217" s="67"/>
      <c r="K217" s="34" t="s">
        <v>65</v>
      </c>
      <c r="L217" s="74">
        <v>217</v>
      </c>
      <c r="M217" s="74"/>
      <c r="N217" s="69"/>
      <c r="O217" s="85" t="s">
        <v>1875</v>
      </c>
      <c r="P217" s="88">
        <v>43738.276597222219</v>
      </c>
      <c r="Q217" s="85" t="s">
        <v>1970</v>
      </c>
      <c r="R217" s="85"/>
      <c r="S217" s="85"/>
      <c r="T217" s="85"/>
      <c r="U217" s="88">
        <v>43738.276597222219</v>
      </c>
      <c r="V217" s="90" t="s">
        <v>3220</v>
      </c>
      <c r="W217" s="85"/>
      <c r="X217" s="85"/>
      <c r="Y217" s="94" t="s">
        <v>5220</v>
      </c>
      <c r="Z217" s="85"/>
    </row>
    <row r="218" spans="1:26" x14ac:dyDescent="0.25">
      <c r="A218" s="61" t="s">
        <v>350</v>
      </c>
      <c r="B218" s="61" t="s">
        <v>350</v>
      </c>
      <c r="C218" s="62"/>
      <c r="D218" s="63"/>
      <c r="E218" s="64"/>
      <c r="F218" s="65"/>
      <c r="G218" s="62"/>
      <c r="H218" s="66"/>
      <c r="I218" s="67"/>
      <c r="J218" s="67"/>
      <c r="K218" s="34" t="s">
        <v>65</v>
      </c>
      <c r="L218" s="74">
        <v>218</v>
      </c>
      <c r="M218" s="74"/>
      <c r="N218" s="69"/>
      <c r="O218" s="85" t="s">
        <v>178</v>
      </c>
      <c r="P218" s="88">
        <v>43738.276620370372</v>
      </c>
      <c r="Q218" s="85" t="s">
        <v>1971</v>
      </c>
      <c r="R218" s="90" t="s">
        <v>2697</v>
      </c>
      <c r="S218" s="85" t="s">
        <v>2911</v>
      </c>
      <c r="T218" s="85"/>
      <c r="U218" s="88">
        <v>43738.276620370372</v>
      </c>
      <c r="V218" s="90" t="s">
        <v>3221</v>
      </c>
      <c r="W218" s="85"/>
      <c r="X218" s="85"/>
      <c r="Y218" s="94" t="s">
        <v>5221</v>
      </c>
      <c r="Z218" s="85"/>
    </row>
    <row r="219" spans="1:26" x14ac:dyDescent="0.25">
      <c r="A219" s="61" t="s">
        <v>351</v>
      </c>
      <c r="B219" s="61" t="s">
        <v>351</v>
      </c>
      <c r="C219" s="62"/>
      <c r="D219" s="63"/>
      <c r="E219" s="64"/>
      <c r="F219" s="65"/>
      <c r="G219" s="62"/>
      <c r="H219" s="66"/>
      <c r="I219" s="67"/>
      <c r="J219" s="67"/>
      <c r="K219" s="34" t="s">
        <v>65</v>
      </c>
      <c r="L219" s="74">
        <v>219</v>
      </c>
      <c r="M219" s="74"/>
      <c r="N219" s="69"/>
      <c r="O219" s="85" t="s">
        <v>178</v>
      </c>
      <c r="P219" s="88">
        <v>43738.276643518519</v>
      </c>
      <c r="Q219" s="85" t="s">
        <v>1972</v>
      </c>
      <c r="R219" s="85"/>
      <c r="S219" s="85"/>
      <c r="T219" s="85"/>
      <c r="U219" s="88">
        <v>43738.276643518519</v>
      </c>
      <c r="V219" s="90" t="s">
        <v>3222</v>
      </c>
      <c r="W219" s="85"/>
      <c r="X219" s="85"/>
      <c r="Y219" s="94" t="s">
        <v>5222</v>
      </c>
      <c r="Z219" s="85"/>
    </row>
    <row r="220" spans="1:26" x14ac:dyDescent="0.25">
      <c r="A220" s="61" t="s">
        <v>352</v>
      </c>
      <c r="B220" s="61" t="s">
        <v>1566</v>
      </c>
      <c r="C220" s="62"/>
      <c r="D220" s="63"/>
      <c r="E220" s="64"/>
      <c r="F220" s="65"/>
      <c r="G220" s="62"/>
      <c r="H220" s="66"/>
      <c r="I220" s="67"/>
      <c r="J220" s="67"/>
      <c r="K220" s="34" t="s">
        <v>65</v>
      </c>
      <c r="L220" s="74">
        <v>220</v>
      </c>
      <c r="M220" s="74"/>
      <c r="N220" s="69"/>
      <c r="O220" s="85" t="s">
        <v>1875</v>
      </c>
      <c r="P220" s="88">
        <v>43738.276643518519</v>
      </c>
      <c r="Q220" s="85" t="s">
        <v>1973</v>
      </c>
      <c r="R220" s="85"/>
      <c r="S220" s="85"/>
      <c r="T220" s="85"/>
      <c r="U220" s="88">
        <v>43738.276643518519</v>
      </c>
      <c r="V220" s="90" t="s">
        <v>3223</v>
      </c>
      <c r="W220" s="85"/>
      <c r="X220" s="85"/>
      <c r="Y220" s="94" t="s">
        <v>5223</v>
      </c>
      <c r="Z220" s="85"/>
    </row>
    <row r="221" spans="1:26" x14ac:dyDescent="0.25">
      <c r="A221" s="61" t="s">
        <v>353</v>
      </c>
      <c r="B221" s="61" t="s">
        <v>1481</v>
      </c>
      <c r="C221" s="62"/>
      <c r="D221" s="63"/>
      <c r="E221" s="64"/>
      <c r="F221" s="65"/>
      <c r="G221" s="62"/>
      <c r="H221" s="66"/>
      <c r="I221" s="67"/>
      <c r="J221" s="67"/>
      <c r="K221" s="34" t="s">
        <v>65</v>
      </c>
      <c r="L221" s="74">
        <v>221</v>
      </c>
      <c r="M221" s="74"/>
      <c r="N221" s="69"/>
      <c r="O221" s="85" t="s">
        <v>1875</v>
      </c>
      <c r="P221" s="88">
        <v>43738.276666666665</v>
      </c>
      <c r="Q221" s="85" t="s">
        <v>1927</v>
      </c>
      <c r="R221" s="85"/>
      <c r="S221" s="85"/>
      <c r="T221" s="85" t="s">
        <v>2951</v>
      </c>
      <c r="U221" s="88">
        <v>43738.276666666665</v>
      </c>
      <c r="V221" s="90" t="s">
        <v>3224</v>
      </c>
      <c r="W221" s="85"/>
      <c r="X221" s="85"/>
      <c r="Y221" s="94" t="s">
        <v>5224</v>
      </c>
      <c r="Z221" s="85"/>
    </row>
    <row r="222" spans="1:26" x14ac:dyDescent="0.25">
      <c r="A222" s="61" t="s">
        <v>354</v>
      </c>
      <c r="B222" s="61" t="s">
        <v>1567</v>
      </c>
      <c r="C222" s="62"/>
      <c r="D222" s="63"/>
      <c r="E222" s="64"/>
      <c r="F222" s="65"/>
      <c r="G222" s="62"/>
      <c r="H222" s="66"/>
      <c r="I222" s="67"/>
      <c r="J222" s="67"/>
      <c r="K222" s="34" t="s">
        <v>65</v>
      </c>
      <c r="L222" s="74">
        <v>222</v>
      </c>
      <c r="M222" s="74"/>
      <c r="N222" s="69"/>
      <c r="O222" s="85" t="s">
        <v>1875</v>
      </c>
      <c r="P222" s="88">
        <v>43738.276666666665</v>
      </c>
      <c r="Q222" s="85" t="s">
        <v>1974</v>
      </c>
      <c r="R222" s="85"/>
      <c r="S222" s="85"/>
      <c r="T222" s="85" t="s">
        <v>2946</v>
      </c>
      <c r="U222" s="88">
        <v>43738.276666666665</v>
      </c>
      <c r="V222" s="90" t="s">
        <v>3225</v>
      </c>
      <c r="W222" s="85"/>
      <c r="X222" s="85"/>
      <c r="Y222" s="94" t="s">
        <v>5225</v>
      </c>
      <c r="Z222" s="85"/>
    </row>
    <row r="223" spans="1:26" x14ac:dyDescent="0.25">
      <c r="A223" s="61" t="s">
        <v>355</v>
      </c>
      <c r="B223" s="61" t="s">
        <v>1493</v>
      </c>
      <c r="C223" s="62"/>
      <c r="D223" s="63"/>
      <c r="E223" s="64"/>
      <c r="F223" s="65"/>
      <c r="G223" s="62"/>
      <c r="H223" s="66"/>
      <c r="I223" s="67"/>
      <c r="J223" s="67"/>
      <c r="K223" s="34" t="s">
        <v>65</v>
      </c>
      <c r="L223" s="74">
        <v>223</v>
      </c>
      <c r="M223" s="74"/>
      <c r="N223" s="69"/>
      <c r="O223" s="85" t="s">
        <v>1875</v>
      </c>
      <c r="P223" s="88">
        <v>43738.276678240742</v>
      </c>
      <c r="Q223" s="85" t="s">
        <v>1877</v>
      </c>
      <c r="R223" s="85"/>
      <c r="S223" s="85"/>
      <c r="T223" s="85"/>
      <c r="U223" s="88">
        <v>43738.276678240742</v>
      </c>
      <c r="V223" s="90" t="s">
        <v>3226</v>
      </c>
      <c r="W223" s="85"/>
      <c r="X223" s="85"/>
      <c r="Y223" s="94" t="s">
        <v>5226</v>
      </c>
      <c r="Z223" s="85"/>
    </row>
    <row r="224" spans="1:26" x14ac:dyDescent="0.25">
      <c r="A224" s="61" t="s">
        <v>356</v>
      </c>
      <c r="B224" s="61" t="s">
        <v>1481</v>
      </c>
      <c r="C224" s="62"/>
      <c r="D224" s="63"/>
      <c r="E224" s="64"/>
      <c r="F224" s="65"/>
      <c r="G224" s="62"/>
      <c r="H224" s="66"/>
      <c r="I224" s="67"/>
      <c r="J224" s="67"/>
      <c r="K224" s="34" t="s">
        <v>65</v>
      </c>
      <c r="L224" s="74">
        <v>224</v>
      </c>
      <c r="M224" s="74"/>
      <c r="N224" s="69"/>
      <c r="O224" s="85" t="s">
        <v>1875</v>
      </c>
      <c r="P224" s="88">
        <v>43738.276689814818</v>
      </c>
      <c r="Q224" s="85" t="s">
        <v>1927</v>
      </c>
      <c r="R224" s="85"/>
      <c r="S224" s="85"/>
      <c r="T224" s="85" t="s">
        <v>2951</v>
      </c>
      <c r="U224" s="88">
        <v>43738.276689814818</v>
      </c>
      <c r="V224" s="90" t="s">
        <v>3227</v>
      </c>
      <c r="W224" s="85"/>
      <c r="X224" s="85"/>
      <c r="Y224" s="94" t="s">
        <v>5227</v>
      </c>
      <c r="Z224" s="85"/>
    </row>
    <row r="225" spans="1:26" x14ac:dyDescent="0.25">
      <c r="A225" s="61" t="s">
        <v>357</v>
      </c>
      <c r="B225" s="61" t="s">
        <v>1493</v>
      </c>
      <c r="C225" s="62"/>
      <c r="D225" s="63"/>
      <c r="E225" s="64"/>
      <c r="F225" s="65"/>
      <c r="G225" s="62"/>
      <c r="H225" s="66"/>
      <c r="I225" s="67"/>
      <c r="J225" s="67"/>
      <c r="K225" s="34" t="s">
        <v>65</v>
      </c>
      <c r="L225" s="74">
        <v>225</v>
      </c>
      <c r="M225" s="74"/>
      <c r="N225" s="69"/>
      <c r="O225" s="85" t="s">
        <v>1875</v>
      </c>
      <c r="P225" s="88">
        <v>43738.276689814818</v>
      </c>
      <c r="Q225" s="85" t="s">
        <v>1877</v>
      </c>
      <c r="R225" s="85"/>
      <c r="S225" s="85"/>
      <c r="T225" s="85"/>
      <c r="U225" s="88">
        <v>43738.276689814818</v>
      </c>
      <c r="V225" s="90" t="s">
        <v>3228</v>
      </c>
      <c r="W225" s="85"/>
      <c r="X225" s="85"/>
      <c r="Y225" s="94" t="s">
        <v>5228</v>
      </c>
      <c r="Z225" s="85"/>
    </row>
    <row r="226" spans="1:26" x14ac:dyDescent="0.25">
      <c r="A226" s="61" t="s">
        <v>358</v>
      </c>
      <c r="B226" s="61" t="s">
        <v>1481</v>
      </c>
      <c r="C226" s="62"/>
      <c r="D226" s="63"/>
      <c r="E226" s="64"/>
      <c r="F226" s="65"/>
      <c r="G226" s="62"/>
      <c r="H226" s="66"/>
      <c r="I226" s="67"/>
      <c r="J226" s="67"/>
      <c r="K226" s="34" t="s">
        <v>65</v>
      </c>
      <c r="L226" s="74">
        <v>226</v>
      </c>
      <c r="M226" s="74"/>
      <c r="N226" s="69"/>
      <c r="O226" s="85" t="s">
        <v>1875</v>
      </c>
      <c r="P226" s="88">
        <v>43738.276712962965</v>
      </c>
      <c r="Q226" s="85" t="s">
        <v>1927</v>
      </c>
      <c r="R226" s="85"/>
      <c r="S226" s="85"/>
      <c r="T226" s="85" t="s">
        <v>2951</v>
      </c>
      <c r="U226" s="88">
        <v>43738.276712962965</v>
      </c>
      <c r="V226" s="90" t="s">
        <v>3229</v>
      </c>
      <c r="W226" s="85"/>
      <c r="X226" s="85"/>
      <c r="Y226" s="94" t="s">
        <v>5229</v>
      </c>
      <c r="Z226" s="85"/>
    </row>
    <row r="227" spans="1:26" x14ac:dyDescent="0.25">
      <c r="A227" s="61" t="s">
        <v>359</v>
      </c>
      <c r="B227" s="61" t="s">
        <v>1561</v>
      </c>
      <c r="C227" s="62"/>
      <c r="D227" s="63"/>
      <c r="E227" s="64"/>
      <c r="F227" s="65"/>
      <c r="G227" s="62"/>
      <c r="H227" s="66"/>
      <c r="I227" s="67"/>
      <c r="J227" s="67"/>
      <c r="K227" s="34" t="s">
        <v>65</v>
      </c>
      <c r="L227" s="74">
        <v>227</v>
      </c>
      <c r="M227" s="74"/>
      <c r="N227" s="69"/>
      <c r="O227" s="85" t="s">
        <v>1875</v>
      </c>
      <c r="P227" s="88">
        <v>43738.276712962965</v>
      </c>
      <c r="Q227" s="85" t="s">
        <v>1975</v>
      </c>
      <c r="R227" s="90" t="s">
        <v>2698</v>
      </c>
      <c r="S227" s="85" t="s">
        <v>2920</v>
      </c>
      <c r="T227" s="85"/>
      <c r="U227" s="88">
        <v>43738.276712962965</v>
      </c>
      <c r="V227" s="90" t="s">
        <v>3230</v>
      </c>
      <c r="W227" s="85"/>
      <c r="X227" s="85"/>
      <c r="Y227" s="94" t="s">
        <v>5230</v>
      </c>
      <c r="Z227" s="85"/>
    </row>
    <row r="228" spans="1:26" x14ac:dyDescent="0.25">
      <c r="A228" s="61" t="s">
        <v>360</v>
      </c>
      <c r="B228" s="61" t="s">
        <v>1568</v>
      </c>
      <c r="C228" s="62"/>
      <c r="D228" s="63"/>
      <c r="E228" s="64"/>
      <c r="F228" s="65"/>
      <c r="G228" s="62"/>
      <c r="H228" s="66"/>
      <c r="I228" s="67"/>
      <c r="J228" s="67"/>
      <c r="K228" s="34" t="s">
        <v>65</v>
      </c>
      <c r="L228" s="74">
        <v>228</v>
      </c>
      <c r="M228" s="74"/>
      <c r="N228" s="69"/>
      <c r="O228" s="85" t="s">
        <v>1875</v>
      </c>
      <c r="P228" s="88">
        <v>43738.276712962965</v>
      </c>
      <c r="Q228" s="85" t="s">
        <v>1976</v>
      </c>
      <c r="R228" s="85"/>
      <c r="S228" s="85"/>
      <c r="T228" s="85"/>
      <c r="U228" s="88">
        <v>43738.276712962965</v>
      </c>
      <c r="V228" s="90" t="s">
        <v>3231</v>
      </c>
      <c r="W228" s="85"/>
      <c r="X228" s="85"/>
      <c r="Y228" s="94" t="s">
        <v>5231</v>
      </c>
      <c r="Z228" s="85"/>
    </row>
    <row r="229" spans="1:26" x14ac:dyDescent="0.25">
      <c r="A229" s="61" t="s">
        <v>361</v>
      </c>
      <c r="B229" s="61" t="s">
        <v>1481</v>
      </c>
      <c r="C229" s="62"/>
      <c r="D229" s="63"/>
      <c r="E229" s="64"/>
      <c r="F229" s="65"/>
      <c r="G229" s="62"/>
      <c r="H229" s="66"/>
      <c r="I229" s="67"/>
      <c r="J229" s="67"/>
      <c r="K229" s="34" t="s">
        <v>65</v>
      </c>
      <c r="L229" s="74">
        <v>229</v>
      </c>
      <c r="M229" s="74"/>
      <c r="N229" s="69"/>
      <c r="O229" s="85" t="s">
        <v>1875</v>
      </c>
      <c r="P229" s="88">
        <v>43738.276736111111</v>
      </c>
      <c r="Q229" s="85" t="s">
        <v>1927</v>
      </c>
      <c r="R229" s="85"/>
      <c r="S229" s="85"/>
      <c r="T229" s="85" t="s">
        <v>2951</v>
      </c>
      <c r="U229" s="88">
        <v>43738.276736111111</v>
      </c>
      <c r="V229" s="90" t="s">
        <v>3232</v>
      </c>
      <c r="W229" s="85"/>
      <c r="X229" s="85"/>
      <c r="Y229" s="94" t="s">
        <v>5232</v>
      </c>
      <c r="Z229" s="85"/>
    </row>
    <row r="230" spans="1:26" x14ac:dyDescent="0.25">
      <c r="A230" s="61" t="s">
        <v>362</v>
      </c>
      <c r="B230" s="61" t="s">
        <v>1481</v>
      </c>
      <c r="C230" s="62"/>
      <c r="D230" s="63"/>
      <c r="E230" s="64"/>
      <c r="F230" s="65"/>
      <c r="G230" s="62"/>
      <c r="H230" s="66"/>
      <c r="I230" s="67"/>
      <c r="J230" s="67"/>
      <c r="K230" s="34" t="s">
        <v>65</v>
      </c>
      <c r="L230" s="74">
        <v>230</v>
      </c>
      <c r="M230" s="74"/>
      <c r="N230" s="69"/>
      <c r="O230" s="85" t="s">
        <v>1875</v>
      </c>
      <c r="P230" s="88">
        <v>43738.276736111111</v>
      </c>
      <c r="Q230" s="85" t="s">
        <v>1927</v>
      </c>
      <c r="R230" s="85"/>
      <c r="S230" s="85"/>
      <c r="T230" s="85" t="s">
        <v>2951</v>
      </c>
      <c r="U230" s="88">
        <v>43738.276736111111</v>
      </c>
      <c r="V230" s="90" t="s">
        <v>3233</v>
      </c>
      <c r="W230" s="85"/>
      <c r="X230" s="85"/>
      <c r="Y230" s="94" t="s">
        <v>5233</v>
      </c>
      <c r="Z230" s="85"/>
    </row>
    <row r="231" spans="1:26" x14ac:dyDescent="0.25">
      <c r="A231" s="61" t="s">
        <v>363</v>
      </c>
      <c r="B231" s="61" t="s">
        <v>1569</v>
      </c>
      <c r="C231" s="62"/>
      <c r="D231" s="63"/>
      <c r="E231" s="64"/>
      <c r="F231" s="65"/>
      <c r="G231" s="62"/>
      <c r="H231" s="66"/>
      <c r="I231" s="67"/>
      <c r="J231" s="67"/>
      <c r="K231" s="34" t="s">
        <v>65</v>
      </c>
      <c r="L231" s="74">
        <v>231</v>
      </c>
      <c r="M231" s="74"/>
      <c r="N231" s="69"/>
      <c r="O231" s="85" t="s">
        <v>1875</v>
      </c>
      <c r="P231" s="88">
        <v>43738.276759259257</v>
      </c>
      <c r="Q231" s="85" t="s">
        <v>1977</v>
      </c>
      <c r="R231" s="85"/>
      <c r="S231" s="85"/>
      <c r="T231" s="85"/>
      <c r="U231" s="88">
        <v>43738.276759259257</v>
      </c>
      <c r="V231" s="90" t="s">
        <v>3234</v>
      </c>
      <c r="W231" s="85"/>
      <c r="X231" s="85"/>
      <c r="Y231" s="94" t="s">
        <v>5234</v>
      </c>
      <c r="Z231" s="85"/>
    </row>
    <row r="232" spans="1:26" x14ac:dyDescent="0.25">
      <c r="A232" s="61" t="s">
        <v>364</v>
      </c>
      <c r="B232" s="61" t="s">
        <v>1570</v>
      </c>
      <c r="C232" s="62"/>
      <c r="D232" s="63"/>
      <c r="E232" s="64"/>
      <c r="F232" s="65"/>
      <c r="G232" s="62"/>
      <c r="H232" s="66"/>
      <c r="I232" s="67"/>
      <c r="J232" s="67"/>
      <c r="K232" s="34" t="s">
        <v>65</v>
      </c>
      <c r="L232" s="74">
        <v>232</v>
      </c>
      <c r="M232" s="74"/>
      <c r="N232" s="69"/>
      <c r="O232" s="85" t="s">
        <v>1875</v>
      </c>
      <c r="P232" s="88">
        <v>43738.276770833334</v>
      </c>
      <c r="Q232" s="85" t="s">
        <v>1978</v>
      </c>
      <c r="R232" s="85"/>
      <c r="S232" s="85"/>
      <c r="T232" s="85"/>
      <c r="U232" s="88">
        <v>43738.276770833334</v>
      </c>
      <c r="V232" s="90" t="s">
        <v>3235</v>
      </c>
      <c r="W232" s="85"/>
      <c r="X232" s="85"/>
      <c r="Y232" s="94" t="s">
        <v>5235</v>
      </c>
      <c r="Z232" s="85"/>
    </row>
    <row r="233" spans="1:26" x14ac:dyDescent="0.25">
      <c r="A233" s="61" t="s">
        <v>365</v>
      </c>
      <c r="B233" s="61" t="s">
        <v>1481</v>
      </c>
      <c r="C233" s="62"/>
      <c r="D233" s="63"/>
      <c r="E233" s="64"/>
      <c r="F233" s="65"/>
      <c r="G233" s="62"/>
      <c r="H233" s="66"/>
      <c r="I233" s="67"/>
      <c r="J233" s="67"/>
      <c r="K233" s="34" t="s">
        <v>65</v>
      </c>
      <c r="L233" s="74">
        <v>233</v>
      </c>
      <c r="M233" s="74"/>
      <c r="N233" s="69"/>
      <c r="O233" s="85" t="s">
        <v>1875</v>
      </c>
      <c r="P233" s="88">
        <v>43738.276782407411</v>
      </c>
      <c r="Q233" s="85" t="s">
        <v>1927</v>
      </c>
      <c r="R233" s="85"/>
      <c r="S233" s="85"/>
      <c r="T233" s="85" t="s">
        <v>2951</v>
      </c>
      <c r="U233" s="88">
        <v>43738.276782407411</v>
      </c>
      <c r="V233" s="90" t="s">
        <v>3236</v>
      </c>
      <c r="W233" s="85"/>
      <c r="X233" s="85"/>
      <c r="Y233" s="94" t="s">
        <v>5236</v>
      </c>
      <c r="Z233" s="85"/>
    </row>
    <row r="234" spans="1:26" x14ac:dyDescent="0.25">
      <c r="A234" s="61" t="s">
        <v>366</v>
      </c>
      <c r="B234" s="61" t="s">
        <v>1481</v>
      </c>
      <c r="C234" s="62"/>
      <c r="D234" s="63"/>
      <c r="E234" s="64"/>
      <c r="F234" s="65"/>
      <c r="G234" s="62"/>
      <c r="H234" s="66"/>
      <c r="I234" s="67"/>
      <c r="J234" s="67"/>
      <c r="K234" s="34" t="s">
        <v>65</v>
      </c>
      <c r="L234" s="74">
        <v>234</v>
      </c>
      <c r="M234" s="74"/>
      <c r="N234" s="69"/>
      <c r="O234" s="85" t="s">
        <v>1875</v>
      </c>
      <c r="P234" s="88">
        <v>43738.276782407411</v>
      </c>
      <c r="Q234" s="85" t="s">
        <v>1927</v>
      </c>
      <c r="R234" s="85"/>
      <c r="S234" s="85"/>
      <c r="T234" s="85" t="s">
        <v>2951</v>
      </c>
      <c r="U234" s="88">
        <v>43738.276782407411</v>
      </c>
      <c r="V234" s="90" t="s">
        <v>3237</v>
      </c>
      <c r="W234" s="85"/>
      <c r="X234" s="85"/>
      <c r="Y234" s="94" t="s">
        <v>5237</v>
      </c>
      <c r="Z234" s="85"/>
    </row>
    <row r="235" spans="1:26" x14ac:dyDescent="0.25">
      <c r="A235" s="61" t="s">
        <v>367</v>
      </c>
      <c r="B235" s="61" t="s">
        <v>1571</v>
      </c>
      <c r="C235" s="62"/>
      <c r="D235" s="63"/>
      <c r="E235" s="64"/>
      <c r="F235" s="65"/>
      <c r="G235" s="62"/>
      <c r="H235" s="66"/>
      <c r="I235" s="67"/>
      <c r="J235" s="67"/>
      <c r="K235" s="34" t="s">
        <v>65</v>
      </c>
      <c r="L235" s="74">
        <v>235</v>
      </c>
      <c r="M235" s="74"/>
      <c r="N235" s="69"/>
      <c r="O235" s="85" t="s">
        <v>1875</v>
      </c>
      <c r="P235" s="88">
        <v>43738.27679398148</v>
      </c>
      <c r="Q235" s="85" t="s">
        <v>1979</v>
      </c>
      <c r="R235" s="85"/>
      <c r="S235" s="85"/>
      <c r="T235" s="85"/>
      <c r="U235" s="88">
        <v>43738.27679398148</v>
      </c>
      <c r="V235" s="90" t="s">
        <v>3238</v>
      </c>
      <c r="W235" s="85"/>
      <c r="X235" s="85"/>
      <c r="Y235" s="94" t="s">
        <v>5238</v>
      </c>
      <c r="Z235" s="85"/>
    </row>
    <row r="236" spans="1:26" x14ac:dyDescent="0.25">
      <c r="A236" s="61" t="s">
        <v>368</v>
      </c>
      <c r="B236" s="61" t="s">
        <v>1572</v>
      </c>
      <c r="C236" s="62"/>
      <c r="D236" s="63"/>
      <c r="E236" s="64"/>
      <c r="F236" s="65"/>
      <c r="G236" s="62"/>
      <c r="H236" s="66"/>
      <c r="I236" s="67"/>
      <c r="J236" s="67"/>
      <c r="K236" s="34" t="s">
        <v>65</v>
      </c>
      <c r="L236" s="74">
        <v>236</v>
      </c>
      <c r="M236" s="74"/>
      <c r="N236" s="69"/>
      <c r="O236" s="85" t="s">
        <v>1876</v>
      </c>
      <c r="P236" s="88">
        <v>43738.276805555557</v>
      </c>
      <c r="Q236" s="85" t="s">
        <v>1980</v>
      </c>
      <c r="R236" s="85"/>
      <c r="S236" s="85"/>
      <c r="T236" s="85"/>
      <c r="U236" s="88">
        <v>43738.276805555557</v>
      </c>
      <c r="V236" s="90" t="s">
        <v>3239</v>
      </c>
      <c r="W236" s="85"/>
      <c r="X236" s="85"/>
      <c r="Y236" s="94" t="s">
        <v>5239</v>
      </c>
      <c r="Z236" s="94" t="s">
        <v>7062</v>
      </c>
    </row>
    <row r="237" spans="1:26" x14ac:dyDescent="0.25">
      <c r="A237" s="61" t="s">
        <v>369</v>
      </c>
      <c r="B237" s="61" t="s">
        <v>1573</v>
      </c>
      <c r="C237" s="62"/>
      <c r="D237" s="63"/>
      <c r="E237" s="64"/>
      <c r="F237" s="65"/>
      <c r="G237" s="62"/>
      <c r="H237" s="66"/>
      <c r="I237" s="67"/>
      <c r="J237" s="67"/>
      <c r="K237" s="34" t="s">
        <v>65</v>
      </c>
      <c r="L237" s="74">
        <v>237</v>
      </c>
      <c r="M237" s="74"/>
      <c r="N237" s="69"/>
      <c r="O237" s="85" t="s">
        <v>1875</v>
      </c>
      <c r="P237" s="88">
        <v>43738.276817129627</v>
      </c>
      <c r="Q237" s="85" t="s">
        <v>1981</v>
      </c>
      <c r="R237" s="85"/>
      <c r="S237" s="85"/>
      <c r="T237" s="85"/>
      <c r="U237" s="88">
        <v>43738.276817129627</v>
      </c>
      <c r="V237" s="90" t="s">
        <v>3240</v>
      </c>
      <c r="W237" s="85"/>
      <c r="X237" s="85"/>
      <c r="Y237" s="94" t="s">
        <v>5240</v>
      </c>
      <c r="Z237" s="85"/>
    </row>
    <row r="238" spans="1:26" x14ac:dyDescent="0.25">
      <c r="A238" s="61" t="s">
        <v>370</v>
      </c>
      <c r="B238" s="61" t="s">
        <v>1556</v>
      </c>
      <c r="C238" s="62"/>
      <c r="D238" s="63"/>
      <c r="E238" s="64"/>
      <c r="F238" s="65"/>
      <c r="G238" s="62"/>
      <c r="H238" s="66"/>
      <c r="I238" s="67"/>
      <c r="J238" s="67"/>
      <c r="K238" s="34" t="s">
        <v>65</v>
      </c>
      <c r="L238" s="74">
        <v>238</v>
      </c>
      <c r="M238" s="74"/>
      <c r="N238" s="69"/>
      <c r="O238" s="85" t="s">
        <v>1875</v>
      </c>
      <c r="P238" s="88">
        <v>43738.276828703703</v>
      </c>
      <c r="Q238" s="85" t="s">
        <v>1959</v>
      </c>
      <c r="R238" s="85"/>
      <c r="S238" s="85"/>
      <c r="T238" s="85"/>
      <c r="U238" s="88">
        <v>43738.276828703703</v>
      </c>
      <c r="V238" s="90" t="s">
        <v>3241</v>
      </c>
      <c r="W238" s="85"/>
      <c r="X238" s="85"/>
      <c r="Y238" s="94" t="s">
        <v>5241</v>
      </c>
      <c r="Z238" s="85"/>
    </row>
    <row r="239" spans="1:26" x14ac:dyDescent="0.25">
      <c r="A239" s="61" t="s">
        <v>371</v>
      </c>
      <c r="B239" s="61" t="s">
        <v>371</v>
      </c>
      <c r="C239" s="62"/>
      <c r="D239" s="63"/>
      <c r="E239" s="64"/>
      <c r="F239" s="65"/>
      <c r="G239" s="62"/>
      <c r="H239" s="66"/>
      <c r="I239" s="67"/>
      <c r="J239" s="67"/>
      <c r="K239" s="34" t="s">
        <v>65</v>
      </c>
      <c r="L239" s="74">
        <v>239</v>
      </c>
      <c r="M239" s="74"/>
      <c r="N239" s="69"/>
      <c r="O239" s="85" t="s">
        <v>178</v>
      </c>
      <c r="P239" s="88">
        <v>43738.274988425925</v>
      </c>
      <c r="Q239" s="85" t="s">
        <v>1982</v>
      </c>
      <c r="R239" s="90" t="s">
        <v>2699</v>
      </c>
      <c r="S239" s="85" t="s">
        <v>2911</v>
      </c>
      <c r="T239" s="85" t="s">
        <v>2959</v>
      </c>
      <c r="U239" s="88">
        <v>43738.274988425925</v>
      </c>
      <c r="V239" s="90" t="s">
        <v>3242</v>
      </c>
      <c r="W239" s="85"/>
      <c r="X239" s="85"/>
      <c r="Y239" s="94" t="s">
        <v>5242</v>
      </c>
      <c r="Z239" s="85"/>
    </row>
    <row r="240" spans="1:26" x14ac:dyDescent="0.25">
      <c r="A240" s="61" t="s">
        <v>371</v>
      </c>
      <c r="B240" s="61" t="s">
        <v>371</v>
      </c>
      <c r="C240" s="62"/>
      <c r="D240" s="63"/>
      <c r="E240" s="64"/>
      <c r="F240" s="65"/>
      <c r="G240" s="62"/>
      <c r="H240" s="66"/>
      <c r="I240" s="67"/>
      <c r="J240" s="67"/>
      <c r="K240" s="34" t="s">
        <v>65</v>
      </c>
      <c r="L240" s="74">
        <v>240</v>
      </c>
      <c r="M240" s="74"/>
      <c r="N240" s="69"/>
      <c r="O240" s="85" t="s">
        <v>178</v>
      </c>
      <c r="P240" s="88">
        <v>43738.276828703703</v>
      </c>
      <c r="Q240" s="85" t="s">
        <v>1983</v>
      </c>
      <c r="R240" s="90" t="s">
        <v>2700</v>
      </c>
      <c r="S240" s="85" t="s">
        <v>2911</v>
      </c>
      <c r="T240" s="85"/>
      <c r="U240" s="88">
        <v>43738.276828703703</v>
      </c>
      <c r="V240" s="90" t="s">
        <v>3243</v>
      </c>
      <c r="W240" s="85"/>
      <c r="X240" s="85"/>
      <c r="Y240" s="94" t="s">
        <v>5243</v>
      </c>
      <c r="Z240" s="85"/>
    </row>
    <row r="241" spans="1:26" x14ac:dyDescent="0.25">
      <c r="A241" s="61" t="s">
        <v>372</v>
      </c>
      <c r="B241" s="61" t="s">
        <v>1481</v>
      </c>
      <c r="C241" s="62"/>
      <c r="D241" s="63"/>
      <c r="E241" s="64"/>
      <c r="F241" s="65"/>
      <c r="G241" s="62"/>
      <c r="H241" s="66"/>
      <c r="I241" s="67"/>
      <c r="J241" s="67"/>
      <c r="K241" s="34" t="s">
        <v>65</v>
      </c>
      <c r="L241" s="74">
        <v>241</v>
      </c>
      <c r="M241" s="74"/>
      <c r="N241" s="69"/>
      <c r="O241" s="85" t="s">
        <v>1875</v>
      </c>
      <c r="P241" s="88">
        <v>43738.276828703703</v>
      </c>
      <c r="Q241" s="85" t="s">
        <v>1927</v>
      </c>
      <c r="R241" s="85"/>
      <c r="S241" s="85"/>
      <c r="T241" s="85" t="s">
        <v>2951</v>
      </c>
      <c r="U241" s="88">
        <v>43738.276828703703</v>
      </c>
      <c r="V241" s="90" t="s">
        <v>3244</v>
      </c>
      <c r="W241" s="85"/>
      <c r="X241" s="85"/>
      <c r="Y241" s="94" t="s">
        <v>5244</v>
      </c>
      <c r="Z241" s="85"/>
    </row>
    <row r="242" spans="1:26" x14ac:dyDescent="0.25">
      <c r="A242" s="61" t="s">
        <v>373</v>
      </c>
      <c r="B242" s="61" t="s">
        <v>1481</v>
      </c>
      <c r="C242" s="62"/>
      <c r="D242" s="63"/>
      <c r="E242" s="64"/>
      <c r="F242" s="65"/>
      <c r="G242" s="62"/>
      <c r="H242" s="66"/>
      <c r="I242" s="67"/>
      <c r="J242" s="67"/>
      <c r="K242" s="34" t="s">
        <v>65</v>
      </c>
      <c r="L242" s="74">
        <v>242</v>
      </c>
      <c r="M242" s="74"/>
      <c r="N242" s="69"/>
      <c r="O242" s="85" t="s">
        <v>1875</v>
      </c>
      <c r="P242" s="88">
        <v>43738.27684027778</v>
      </c>
      <c r="Q242" s="85" t="s">
        <v>1927</v>
      </c>
      <c r="R242" s="85"/>
      <c r="S242" s="85"/>
      <c r="T242" s="85" t="s">
        <v>2951</v>
      </c>
      <c r="U242" s="88">
        <v>43738.27684027778</v>
      </c>
      <c r="V242" s="90" t="s">
        <v>3245</v>
      </c>
      <c r="W242" s="85"/>
      <c r="X242" s="85"/>
      <c r="Y242" s="94" t="s">
        <v>5245</v>
      </c>
      <c r="Z242" s="85"/>
    </row>
    <row r="243" spans="1:26" x14ac:dyDescent="0.25">
      <c r="A243" s="61" t="s">
        <v>374</v>
      </c>
      <c r="B243" s="61" t="s">
        <v>1481</v>
      </c>
      <c r="C243" s="62"/>
      <c r="D243" s="63"/>
      <c r="E243" s="64"/>
      <c r="F243" s="65"/>
      <c r="G243" s="62"/>
      <c r="H243" s="66"/>
      <c r="I243" s="67"/>
      <c r="J243" s="67"/>
      <c r="K243" s="34" t="s">
        <v>65</v>
      </c>
      <c r="L243" s="74">
        <v>243</v>
      </c>
      <c r="M243" s="74"/>
      <c r="N243" s="69"/>
      <c r="O243" s="85" t="s">
        <v>1875</v>
      </c>
      <c r="P243" s="88">
        <v>43738.27684027778</v>
      </c>
      <c r="Q243" s="85" t="s">
        <v>1927</v>
      </c>
      <c r="R243" s="85"/>
      <c r="S243" s="85"/>
      <c r="T243" s="85" t="s">
        <v>2951</v>
      </c>
      <c r="U243" s="88">
        <v>43738.27684027778</v>
      </c>
      <c r="V243" s="90" t="s">
        <v>3246</v>
      </c>
      <c r="W243" s="85"/>
      <c r="X243" s="85"/>
      <c r="Y243" s="94" t="s">
        <v>5246</v>
      </c>
      <c r="Z243" s="85"/>
    </row>
    <row r="244" spans="1:26" x14ac:dyDescent="0.25">
      <c r="A244" s="61" t="s">
        <v>375</v>
      </c>
      <c r="B244" s="61" t="s">
        <v>1507</v>
      </c>
      <c r="C244" s="62"/>
      <c r="D244" s="63"/>
      <c r="E244" s="64"/>
      <c r="F244" s="65"/>
      <c r="G244" s="62"/>
      <c r="H244" s="66"/>
      <c r="I244" s="67"/>
      <c r="J244" s="67"/>
      <c r="K244" s="34" t="s">
        <v>65</v>
      </c>
      <c r="L244" s="74">
        <v>244</v>
      </c>
      <c r="M244" s="74"/>
      <c r="N244" s="69"/>
      <c r="O244" s="85" t="s">
        <v>1875</v>
      </c>
      <c r="P244" s="88">
        <v>43738.27685185185</v>
      </c>
      <c r="Q244" s="85" t="s">
        <v>1893</v>
      </c>
      <c r="R244" s="85"/>
      <c r="S244" s="85"/>
      <c r="T244" s="85"/>
      <c r="U244" s="88">
        <v>43738.27685185185</v>
      </c>
      <c r="V244" s="90" t="s">
        <v>3247</v>
      </c>
      <c r="W244" s="85"/>
      <c r="X244" s="85"/>
      <c r="Y244" s="94" t="s">
        <v>5247</v>
      </c>
      <c r="Z244" s="85"/>
    </row>
    <row r="245" spans="1:26" x14ac:dyDescent="0.25">
      <c r="A245" s="61" t="s">
        <v>376</v>
      </c>
      <c r="B245" s="61" t="s">
        <v>1574</v>
      </c>
      <c r="C245" s="62"/>
      <c r="D245" s="63"/>
      <c r="E245" s="64"/>
      <c r="F245" s="65"/>
      <c r="G245" s="62"/>
      <c r="H245" s="66"/>
      <c r="I245" s="67"/>
      <c r="J245" s="67"/>
      <c r="K245" s="34" t="s">
        <v>65</v>
      </c>
      <c r="L245" s="74">
        <v>245</v>
      </c>
      <c r="M245" s="74"/>
      <c r="N245" s="69"/>
      <c r="O245" s="85" t="s">
        <v>1875</v>
      </c>
      <c r="P245" s="88">
        <v>43738.276319444441</v>
      </c>
      <c r="Q245" s="85" t="s">
        <v>1984</v>
      </c>
      <c r="R245" s="85"/>
      <c r="S245" s="85"/>
      <c r="T245" s="85"/>
      <c r="U245" s="88">
        <v>43738.276319444441</v>
      </c>
      <c r="V245" s="90" t="s">
        <v>3248</v>
      </c>
      <c r="W245" s="85"/>
      <c r="X245" s="85"/>
      <c r="Y245" s="94" t="s">
        <v>5248</v>
      </c>
      <c r="Z245" s="85"/>
    </row>
    <row r="246" spans="1:26" x14ac:dyDescent="0.25">
      <c r="A246" s="61" t="s">
        <v>376</v>
      </c>
      <c r="B246" s="61" t="s">
        <v>1544</v>
      </c>
      <c r="C246" s="62"/>
      <c r="D246" s="63"/>
      <c r="E246" s="64"/>
      <c r="F246" s="65"/>
      <c r="G246" s="62"/>
      <c r="H246" s="66"/>
      <c r="I246" s="67"/>
      <c r="J246" s="67"/>
      <c r="K246" s="34" t="s">
        <v>65</v>
      </c>
      <c r="L246" s="74">
        <v>246</v>
      </c>
      <c r="M246" s="74"/>
      <c r="N246" s="69"/>
      <c r="O246" s="85" t="s">
        <v>1875</v>
      </c>
      <c r="P246" s="88">
        <v>43738.27685185185</v>
      </c>
      <c r="Q246" s="85" t="s">
        <v>1946</v>
      </c>
      <c r="R246" s="85"/>
      <c r="S246" s="85"/>
      <c r="T246" s="85" t="s">
        <v>2956</v>
      </c>
      <c r="U246" s="88">
        <v>43738.27685185185</v>
      </c>
      <c r="V246" s="90" t="s">
        <v>3249</v>
      </c>
      <c r="W246" s="85"/>
      <c r="X246" s="85"/>
      <c r="Y246" s="94" t="s">
        <v>5249</v>
      </c>
      <c r="Z246" s="85"/>
    </row>
    <row r="247" spans="1:26" x14ac:dyDescent="0.25">
      <c r="A247" s="61" t="s">
        <v>377</v>
      </c>
      <c r="B247" s="61" t="s">
        <v>1505</v>
      </c>
      <c r="C247" s="62"/>
      <c r="D247" s="63"/>
      <c r="E247" s="64"/>
      <c r="F247" s="65"/>
      <c r="G247" s="62"/>
      <c r="H247" s="66"/>
      <c r="I247" s="67"/>
      <c r="J247" s="67"/>
      <c r="K247" s="34" t="s">
        <v>65</v>
      </c>
      <c r="L247" s="74">
        <v>247</v>
      </c>
      <c r="M247" s="74"/>
      <c r="N247" s="69"/>
      <c r="O247" s="85" t="s">
        <v>1875</v>
      </c>
      <c r="P247" s="88">
        <v>43738.27480324074</v>
      </c>
      <c r="Q247" s="85" t="s">
        <v>1889</v>
      </c>
      <c r="R247" s="85"/>
      <c r="S247" s="85"/>
      <c r="T247" s="85"/>
      <c r="U247" s="88">
        <v>43738.27480324074</v>
      </c>
      <c r="V247" s="90" t="s">
        <v>3250</v>
      </c>
      <c r="W247" s="85"/>
      <c r="X247" s="85"/>
      <c r="Y247" s="94" t="s">
        <v>5250</v>
      </c>
      <c r="Z247" s="85"/>
    </row>
    <row r="248" spans="1:26" x14ac:dyDescent="0.25">
      <c r="A248" s="61" t="s">
        <v>377</v>
      </c>
      <c r="B248" s="61" t="s">
        <v>1575</v>
      </c>
      <c r="C248" s="62"/>
      <c r="D248" s="63"/>
      <c r="E248" s="64"/>
      <c r="F248" s="65"/>
      <c r="G248" s="62"/>
      <c r="H248" s="66"/>
      <c r="I248" s="67"/>
      <c r="J248" s="67"/>
      <c r="K248" s="34" t="s">
        <v>65</v>
      </c>
      <c r="L248" s="74">
        <v>248</v>
      </c>
      <c r="M248" s="74"/>
      <c r="N248" s="69"/>
      <c r="O248" s="85" t="s">
        <v>1875</v>
      </c>
      <c r="P248" s="88">
        <v>43738.276898148149</v>
      </c>
      <c r="Q248" s="85" t="s">
        <v>1985</v>
      </c>
      <c r="R248" s="85"/>
      <c r="S248" s="85"/>
      <c r="T248" s="85"/>
      <c r="U248" s="88">
        <v>43738.276898148149</v>
      </c>
      <c r="V248" s="90" t="s">
        <v>3251</v>
      </c>
      <c r="W248" s="85"/>
      <c r="X248" s="85"/>
      <c r="Y248" s="94" t="s">
        <v>5251</v>
      </c>
      <c r="Z248" s="85"/>
    </row>
    <row r="249" spans="1:26" x14ac:dyDescent="0.25">
      <c r="A249" s="61" t="s">
        <v>378</v>
      </c>
      <c r="B249" s="61" t="s">
        <v>1493</v>
      </c>
      <c r="C249" s="62"/>
      <c r="D249" s="63"/>
      <c r="E249" s="64"/>
      <c r="F249" s="65"/>
      <c r="G249" s="62"/>
      <c r="H249" s="66"/>
      <c r="I249" s="67"/>
      <c r="J249" s="67"/>
      <c r="K249" s="34" t="s">
        <v>65</v>
      </c>
      <c r="L249" s="74">
        <v>249</v>
      </c>
      <c r="M249" s="74"/>
      <c r="N249" s="69"/>
      <c r="O249" s="85" t="s">
        <v>1875</v>
      </c>
      <c r="P249" s="88">
        <v>43738.276898148149</v>
      </c>
      <c r="Q249" s="85" t="s">
        <v>1877</v>
      </c>
      <c r="R249" s="85"/>
      <c r="S249" s="85"/>
      <c r="T249" s="85"/>
      <c r="U249" s="88">
        <v>43738.276898148149</v>
      </c>
      <c r="V249" s="90" t="s">
        <v>3252</v>
      </c>
      <c r="W249" s="85"/>
      <c r="X249" s="85"/>
      <c r="Y249" s="94" t="s">
        <v>5252</v>
      </c>
      <c r="Z249" s="85"/>
    </row>
    <row r="250" spans="1:26" x14ac:dyDescent="0.25">
      <c r="A250" s="61" t="s">
        <v>379</v>
      </c>
      <c r="B250" s="61" t="s">
        <v>1511</v>
      </c>
      <c r="C250" s="62"/>
      <c r="D250" s="63"/>
      <c r="E250" s="64"/>
      <c r="F250" s="65"/>
      <c r="G250" s="62"/>
      <c r="H250" s="66"/>
      <c r="I250" s="67"/>
      <c r="J250" s="67"/>
      <c r="K250" s="34" t="s">
        <v>65</v>
      </c>
      <c r="L250" s="74">
        <v>250</v>
      </c>
      <c r="M250" s="74"/>
      <c r="N250" s="69"/>
      <c r="O250" s="85" t="s">
        <v>1875</v>
      </c>
      <c r="P250" s="88">
        <v>43738.276643518519</v>
      </c>
      <c r="Q250" s="85" t="s">
        <v>1901</v>
      </c>
      <c r="R250" s="85"/>
      <c r="S250" s="85"/>
      <c r="T250" s="85"/>
      <c r="U250" s="88">
        <v>43738.276643518519</v>
      </c>
      <c r="V250" s="90" t="s">
        <v>3253</v>
      </c>
      <c r="W250" s="85"/>
      <c r="X250" s="85"/>
      <c r="Y250" s="94" t="s">
        <v>5253</v>
      </c>
      <c r="Z250" s="85"/>
    </row>
    <row r="251" spans="1:26" x14ac:dyDescent="0.25">
      <c r="A251" s="61" t="s">
        <v>379</v>
      </c>
      <c r="B251" s="61" t="s">
        <v>1557</v>
      </c>
      <c r="C251" s="62"/>
      <c r="D251" s="63"/>
      <c r="E251" s="64"/>
      <c r="F251" s="65"/>
      <c r="G251" s="62"/>
      <c r="H251" s="66"/>
      <c r="I251" s="67"/>
      <c r="J251" s="67"/>
      <c r="K251" s="34" t="s">
        <v>65</v>
      </c>
      <c r="L251" s="74">
        <v>251</v>
      </c>
      <c r="M251" s="74"/>
      <c r="N251" s="69"/>
      <c r="O251" s="85" t="s">
        <v>1875</v>
      </c>
      <c r="P251" s="88">
        <v>43738.276909722219</v>
      </c>
      <c r="Q251" s="85" t="s">
        <v>1960</v>
      </c>
      <c r="R251" s="85"/>
      <c r="S251" s="85"/>
      <c r="T251" s="85"/>
      <c r="U251" s="88">
        <v>43738.276909722219</v>
      </c>
      <c r="V251" s="90" t="s">
        <v>3254</v>
      </c>
      <c r="W251" s="85"/>
      <c r="X251" s="85"/>
      <c r="Y251" s="94" t="s">
        <v>5254</v>
      </c>
      <c r="Z251" s="85"/>
    </row>
    <row r="252" spans="1:26" x14ac:dyDescent="0.25">
      <c r="A252" s="61" t="s">
        <v>380</v>
      </c>
      <c r="B252" s="61" t="s">
        <v>1576</v>
      </c>
      <c r="C252" s="62"/>
      <c r="D252" s="63"/>
      <c r="E252" s="64"/>
      <c r="F252" s="65"/>
      <c r="G252" s="62"/>
      <c r="H252" s="66"/>
      <c r="I252" s="67"/>
      <c r="J252" s="67"/>
      <c r="K252" s="34" t="s">
        <v>65</v>
      </c>
      <c r="L252" s="74">
        <v>252</v>
      </c>
      <c r="M252" s="74"/>
      <c r="N252" s="69"/>
      <c r="O252" s="85" t="s">
        <v>1875</v>
      </c>
      <c r="P252" s="88">
        <v>43738.276944444442</v>
      </c>
      <c r="Q252" s="85" t="s">
        <v>1986</v>
      </c>
      <c r="R252" s="90" t="s">
        <v>2701</v>
      </c>
      <c r="S252" s="85" t="s">
        <v>2911</v>
      </c>
      <c r="T252" s="85"/>
      <c r="U252" s="88">
        <v>43738.276944444442</v>
      </c>
      <c r="V252" s="90" t="s">
        <v>3255</v>
      </c>
      <c r="W252" s="85"/>
      <c r="X252" s="85"/>
      <c r="Y252" s="94" t="s">
        <v>5255</v>
      </c>
      <c r="Z252" s="85"/>
    </row>
    <row r="253" spans="1:26" x14ac:dyDescent="0.25">
      <c r="A253" s="61" t="s">
        <v>381</v>
      </c>
      <c r="B253" s="61" t="s">
        <v>1577</v>
      </c>
      <c r="C253" s="62"/>
      <c r="D253" s="63"/>
      <c r="E253" s="64"/>
      <c r="F253" s="65"/>
      <c r="G253" s="62"/>
      <c r="H253" s="66"/>
      <c r="I253" s="67"/>
      <c r="J253" s="67"/>
      <c r="K253" s="34" t="s">
        <v>65</v>
      </c>
      <c r="L253" s="74">
        <v>253</v>
      </c>
      <c r="M253" s="74"/>
      <c r="N253" s="69"/>
      <c r="O253" s="85" t="s">
        <v>1875</v>
      </c>
      <c r="P253" s="88">
        <v>43738.276944444442</v>
      </c>
      <c r="Q253" s="85" t="s">
        <v>1987</v>
      </c>
      <c r="R253" s="85"/>
      <c r="S253" s="85"/>
      <c r="T253" s="85" t="s">
        <v>2946</v>
      </c>
      <c r="U253" s="88">
        <v>43738.276944444442</v>
      </c>
      <c r="V253" s="90" t="s">
        <v>3256</v>
      </c>
      <c r="W253" s="85"/>
      <c r="X253" s="85"/>
      <c r="Y253" s="94" t="s">
        <v>5256</v>
      </c>
      <c r="Z253" s="85"/>
    </row>
    <row r="254" spans="1:26" x14ac:dyDescent="0.25">
      <c r="A254" s="61" t="s">
        <v>382</v>
      </c>
      <c r="B254" s="61" t="s">
        <v>1481</v>
      </c>
      <c r="C254" s="62"/>
      <c r="D254" s="63"/>
      <c r="E254" s="64"/>
      <c r="F254" s="65"/>
      <c r="G254" s="62"/>
      <c r="H254" s="66"/>
      <c r="I254" s="67"/>
      <c r="J254" s="67"/>
      <c r="K254" s="34" t="s">
        <v>65</v>
      </c>
      <c r="L254" s="74">
        <v>254</v>
      </c>
      <c r="M254" s="74"/>
      <c r="N254" s="69"/>
      <c r="O254" s="85" t="s">
        <v>1875</v>
      </c>
      <c r="P254" s="88">
        <v>43738.276423611111</v>
      </c>
      <c r="Q254" s="85" t="s">
        <v>1927</v>
      </c>
      <c r="R254" s="85"/>
      <c r="S254" s="85"/>
      <c r="T254" s="85" t="s">
        <v>2951</v>
      </c>
      <c r="U254" s="88">
        <v>43738.276423611111</v>
      </c>
      <c r="V254" s="90" t="s">
        <v>3257</v>
      </c>
      <c r="W254" s="85"/>
      <c r="X254" s="85"/>
      <c r="Y254" s="94" t="s">
        <v>5257</v>
      </c>
      <c r="Z254" s="85"/>
    </row>
    <row r="255" spans="1:26" x14ac:dyDescent="0.25">
      <c r="A255" s="61" t="s">
        <v>382</v>
      </c>
      <c r="B255" s="61" t="s">
        <v>1544</v>
      </c>
      <c r="C255" s="62"/>
      <c r="D255" s="63"/>
      <c r="E255" s="64"/>
      <c r="F255" s="65"/>
      <c r="G255" s="62"/>
      <c r="H255" s="66"/>
      <c r="I255" s="67"/>
      <c r="J255" s="67"/>
      <c r="K255" s="34" t="s">
        <v>65</v>
      </c>
      <c r="L255" s="74">
        <v>255</v>
      </c>
      <c r="M255" s="74"/>
      <c r="N255" s="69"/>
      <c r="O255" s="85" t="s">
        <v>1875</v>
      </c>
      <c r="P255" s="88">
        <v>43738.276944444442</v>
      </c>
      <c r="Q255" s="85" t="s">
        <v>1946</v>
      </c>
      <c r="R255" s="85"/>
      <c r="S255" s="85"/>
      <c r="T255" s="85" t="s">
        <v>2956</v>
      </c>
      <c r="U255" s="88">
        <v>43738.276944444442</v>
      </c>
      <c r="V255" s="90" t="s">
        <v>3258</v>
      </c>
      <c r="W255" s="85"/>
      <c r="X255" s="85"/>
      <c r="Y255" s="94" t="s">
        <v>5258</v>
      </c>
      <c r="Z255" s="85"/>
    </row>
    <row r="256" spans="1:26" x14ac:dyDescent="0.25">
      <c r="A256" s="61" t="s">
        <v>383</v>
      </c>
      <c r="B256" s="61" t="s">
        <v>1493</v>
      </c>
      <c r="C256" s="62"/>
      <c r="D256" s="63"/>
      <c r="E256" s="64"/>
      <c r="F256" s="65"/>
      <c r="G256" s="62"/>
      <c r="H256" s="66"/>
      <c r="I256" s="67"/>
      <c r="J256" s="67"/>
      <c r="K256" s="34" t="s">
        <v>65</v>
      </c>
      <c r="L256" s="74">
        <v>256</v>
      </c>
      <c r="M256" s="74"/>
      <c r="N256" s="69"/>
      <c r="O256" s="85" t="s">
        <v>1875</v>
      </c>
      <c r="P256" s="88">
        <v>43738.276967592596</v>
      </c>
      <c r="Q256" s="85" t="s">
        <v>1877</v>
      </c>
      <c r="R256" s="85"/>
      <c r="S256" s="85"/>
      <c r="T256" s="85"/>
      <c r="U256" s="88">
        <v>43738.276967592596</v>
      </c>
      <c r="V256" s="90" t="s">
        <v>3259</v>
      </c>
      <c r="W256" s="85"/>
      <c r="X256" s="85"/>
      <c r="Y256" s="94" t="s">
        <v>5259</v>
      </c>
      <c r="Z256" s="85"/>
    </row>
    <row r="257" spans="1:26" x14ac:dyDescent="0.25">
      <c r="A257" s="61" t="s">
        <v>384</v>
      </c>
      <c r="B257" s="61" t="s">
        <v>1578</v>
      </c>
      <c r="C257" s="62"/>
      <c r="D257" s="63"/>
      <c r="E257" s="64"/>
      <c r="F257" s="65"/>
      <c r="G257" s="62"/>
      <c r="H257" s="66"/>
      <c r="I257" s="67"/>
      <c r="J257" s="67"/>
      <c r="K257" s="34" t="s">
        <v>65</v>
      </c>
      <c r="L257" s="74">
        <v>257</v>
      </c>
      <c r="M257" s="74"/>
      <c r="N257" s="69"/>
      <c r="O257" s="85" t="s">
        <v>1875</v>
      </c>
      <c r="P257" s="88">
        <v>43738.277013888888</v>
      </c>
      <c r="Q257" s="85" t="s">
        <v>1988</v>
      </c>
      <c r="R257" s="85"/>
      <c r="S257" s="85"/>
      <c r="T257" s="85" t="s">
        <v>2959</v>
      </c>
      <c r="U257" s="88">
        <v>43738.277013888888</v>
      </c>
      <c r="V257" s="90" t="s">
        <v>3260</v>
      </c>
      <c r="W257" s="85"/>
      <c r="X257" s="85"/>
      <c r="Y257" s="94" t="s">
        <v>5260</v>
      </c>
      <c r="Z257" s="85"/>
    </row>
    <row r="258" spans="1:26" x14ac:dyDescent="0.25">
      <c r="A258" s="61" t="s">
        <v>385</v>
      </c>
      <c r="B258" s="61" t="s">
        <v>1579</v>
      </c>
      <c r="C258" s="62"/>
      <c r="D258" s="63"/>
      <c r="E258" s="64"/>
      <c r="F258" s="65"/>
      <c r="G258" s="62"/>
      <c r="H258" s="66"/>
      <c r="I258" s="67"/>
      <c r="J258" s="67"/>
      <c r="K258" s="34" t="s">
        <v>65</v>
      </c>
      <c r="L258" s="74">
        <v>258</v>
      </c>
      <c r="M258" s="74"/>
      <c r="N258" s="69"/>
      <c r="O258" s="85" t="s">
        <v>1875</v>
      </c>
      <c r="P258" s="88">
        <v>43738.276979166665</v>
      </c>
      <c r="Q258" s="85" t="s">
        <v>1989</v>
      </c>
      <c r="R258" s="85"/>
      <c r="S258" s="85"/>
      <c r="T258" s="85"/>
      <c r="U258" s="88">
        <v>43738.276979166665</v>
      </c>
      <c r="V258" s="90" t="s">
        <v>3261</v>
      </c>
      <c r="W258" s="85"/>
      <c r="X258" s="85"/>
      <c r="Y258" s="94" t="s">
        <v>5261</v>
      </c>
      <c r="Z258" s="85"/>
    </row>
    <row r="259" spans="1:26" x14ac:dyDescent="0.25">
      <c r="A259" s="61" t="s">
        <v>385</v>
      </c>
      <c r="B259" s="61" t="s">
        <v>1494</v>
      </c>
      <c r="C259" s="62"/>
      <c r="D259" s="63"/>
      <c r="E259" s="64"/>
      <c r="F259" s="65"/>
      <c r="G259" s="62"/>
      <c r="H259" s="66"/>
      <c r="I259" s="67"/>
      <c r="J259" s="67"/>
      <c r="K259" s="34" t="s">
        <v>65</v>
      </c>
      <c r="L259" s="74">
        <v>259</v>
      </c>
      <c r="M259" s="74"/>
      <c r="N259" s="69"/>
      <c r="O259" s="85" t="s">
        <v>1875</v>
      </c>
      <c r="P259" s="88">
        <v>43738.277002314811</v>
      </c>
      <c r="Q259" s="85" t="s">
        <v>1878</v>
      </c>
      <c r="R259" s="85"/>
      <c r="S259" s="85"/>
      <c r="T259" s="85"/>
      <c r="U259" s="88">
        <v>43738.277002314811</v>
      </c>
      <c r="V259" s="90" t="s">
        <v>3262</v>
      </c>
      <c r="W259" s="85"/>
      <c r="X259" s="85"/>
      <c r="Y259" s="94" t="s">
        <v>5262</v>
      </c>
      <c r="Z259" s="85"/>
    </row>
    <row r="260" spans="1:26" x14ac:dyDescent="0.25">
      <c r="A260" s="61" t="s">
        <v>385</v>
      </c>
      <c r="B260" s="61" t="s">
        <v>1504</v>
      </c>
      <c r="C260" s="62"/>
      <c r="D260" s="63"/>
      <c r="E260" s="64"/>
      <c r="F260" s="65"/>
      <c r="G260" s="62"/>
      <c r="H260" s="66"/>
      <c r="I260" s="67"/>
      <c r="J260" s="67"/>
      <c r="K260" s="34" t="s">
        <v>65</v>
      </c>
      <c r="L260" s="74">
        <v>260</v>
      </c>
      <c r="M260" s="74"/>
      <c r="N260" s="69"/>
      <c r="O260" s="85" t="s">
        <v>1875</v>
      </c>
      <c r="P260" s="88">
        <v>43738.277025462965</v>
      </c>
      <c r="Q260" s="85" t="s">
        <v>1888</v>
      </c>
      <c r="R260" s="85"/>
      <c r="S260" s="85"/>
      <c r="T260" s="85"/>
      <c r="U260" s="88">
        <v>43738.277025462965</v>
      </c>
      <c r="V260" s="90" t="s">
        <v>3263</v>
      </c>
      <c r="W260" s="85"/>
      <c r="X260" s="85"/>
      <c r="Y260" s="94" t="s">
        <v>5263</v>
      </c>
      <c r="Z260" s="85"/>
    </row>
    <row r="261" spans="1:26" x14ac:dyDescent="0.25">
      <c r="A261" s="61" t="s">
        <v>386</v>
      </c>
      <c r="B261" s="61" t="s">
        <v>1481</v>
      </c>
      <c r="C261" s="62"/>
      <c r="D261" s="63"/>
      <c r="E261" s="64"/>
      <c r="F261" s="65"/>
      <c r="G261" s="62"/>
      <c r="H261" s="66"/>
      <c r="I261" s="67"/>
      <c r="J261" s="67"/>
      <c r="K261" s="34" t="s">
        <v>65</v>
      </c>
      <c r="L261" s="74">
        <v>261</v>
      </c>
      <c r="M261" s="74"/>
      <c r="N261" s="69"/>
      <c r="O261" s="85" t="s">
        <v>1875</v>
      </c>
      <c r="P261" s="88">
        <v>43738.277060185188</v>
      </c>
      <c r="Q261" s="85" t="s">
        <v>1927</v>
      </c>
      <c r="R261" s="85"/>
      <c r="S261" s="85"/>
      <c r="T261" s="85" t="s">
        <v>2951</v>
      </c>
      <c r="U261" s="88">
        <v>43738.277060185188</v>
      </c>
      <c r="V261" s="90" t="s">
        <v>3264</v>
      </c>
      <c r="W261" s="85"/>
      <c r="X261" s="85"/>
      <c r="Y261" s="94" t="s">
        <v>5264</v>
      </c>
      <c r="Z261" s="85"/>
    </row>
    <row r="262" spans="1:26" x14ac:dyDescent="0.25">
      <c r="A262" s="61" t="s">
        <v>387</v>
      </c>
      <c r="B262" s="61" t="s">
        <v>1508</v>
      </c>
      <c r="C262" s="62"/>
      <c r="D262" s="63"/>
      <c r="E262" s="64"/>
      <c r="F262" s="65"/>
      <c r="G262" s="62"/>
      <c r="H262" s="66"/>
      <c r="I262" s="67"/>
      <c r="J262" s="67"/>
      <c r="K262" s="34" t="s">
        <v>65</v>
      </c>
      <c r="L262" s="74">
        <v>262</v>
      </c>
      <c r="M262" s="74"/>
      <c r="N262" s="69"/>
      <c r="O262" s="85" t="s">
        <v>1875</v>
      </c>
      <c r="P262" s="88">
        <v>43738.277094907404</v>
      </c>
      <c r="Q262" s="85" t="s">
        <v>1896</v>
      </c>
      <c r="R262" s="85"/>
      <c r="S262" s="85"/>
      <c r="T262" s="85"/>
      <c r="U262" s="88">
        <v>43738.277094907404</v>
      </c>
      <c r="V262" s="90" t="s">
        <v>3265</v>
      </c>
      <c r="W262" s="85"/>
      <c r="X262" s="85"/>
      <c r="Y262" s="94" t="s">
        <v>5265</v>
      </c>
      <c r="Z262" s="85"/>
    </row>
    <row r="263" spans="1:26" x14ac:dyDescent="0.25">
      <c r="A263" s="61" t="s">
        <v>388</v>
      </c>
      <c r="B263" s="61" t="s">
        <v>1493</v>
      </c>
      <c r="C263" s="62"/>
      <c r="D263" s="63"/>
      <c r="E263" s="64"/>
      <c r="F263" s="65"/>
      <c r="G263" s="62"/>
      <c r="H263" s="66"/>
      <c r="I263" s="67"/>
      <c r="J263" s="67"/>
      <c r="K263" s="34" t="s">
        <v>65</v>
      </c>
      <c r="L263" s="74">
        <v>263</v>
      </c>
      <c r="M263" s="74"/>
      <c r="N263" s="69"/>
      <c r="O263" s="85" t="s">
        <v>1875</v>
      </c>
      <c r="P263" s="88">
        <v>43738.277106481481</v>
      </c>
      <c r="Q263" s="85" t="s">
        <v>1877</v>
      </c>
      <c r="R263" s="85"/>
      <c r="S263" s="85"/>
      <c r="T263" s="85"/>
      <c r="U263" s="88">
        <v>43738.277106481481</v>
      </c>
      <c r="V263" s="90" t="s">
        <v>3266</v>
      </c>
      <c r="W263" s="85"/>
      <c r="X263" s="85"/>
      <c r="Y263" s="94" t="s">
        <v>5266</v>
      </c>
      <c r="Z263" s="85"/>
    </row>
    <row r="264" spans="1:26" x14ac:dyDescent="0.25">
      <c r="A264" s="61" t="s">
        <v>389</v>
      </c>
      <c r="B264" s="61" t="s">
        <v>1499</v>
      </c>
      <c r="C264" s="62"/>
      <c r="D264" s="63"/>
      <c r="E264" s="64"/>
      <c r="F264" s="65"/>
      <c r="G264" s="62"/>
      <c r="H264" s="66"/>
      <c r="I264" s="67"/>
      <c r="J264" s="67"/>
      <c r="K264" s="34" t="s">
        <v>65</v>
      </c>
      <c r="L264" s="74">
        <v>264</v>
      </c>
      <c r="M264" s="74"/>
      <c r="N264" s="69"/>
      <c r="O264" s="85" t="s">
        <v>1875</v>
      </c>
      <c r="P264" s="88">
        <v>43738.277106481481</v>
      </c>
      <c r="Q264" s="85" t="s">
        <v>1883</v>
      </c>
      <c r="R264" s="85"/>
      <c r="S264" s="85"/>
      <c r="T264" s="85"/>
      <c r="U264" s="88">
        <v>43738.277106481481</v>
      </c>
      <c r="V264" s="90" t="s">
        <v>3267</v>
      </c>
      <c r="W264" s="85"/>
      <c r="X264" s="85"/>
      <c r="Y264" s="94" t="s">
        <v>5267</v>
      </c>
      <c r="Z264" s="85"/>
    </row>
    <row r="265" spans="1:26" x14ac:dyDescent="0.25">
      <c r="A265" s="61" t="s">
        <v>390</v>
      </c>
      <c r="B265" s="61" t="s">
        <v>1507</v>
      </c>
      <c r="C265" s="62"/>
      <c r="D265" s="63"/>
      <c r="E265" s="64"/>
      <c r="F265" s="65"/>
      <c r="G265" s="62"/>
      <c r="H265" s="66"/>
      <c r="I265" s="67"/>
      <c r="J265" s="67"/>
      <c r="K265" s="34" t="s">
        <v>65</v>
      </c>
      <c r="L265" s="74">
        <v>265</v>
      </c>
      <c r="M265" s="74"/>
      <c r="N265" s="69"/>
      <c r="O265" s="85" t="s">
        <v>1875</v>
      </c>
      <c r="P265" s="88">
        <v>43738.277118055557</v>
      </c>
      <c r="Q265" s="85" t="s">
        <v>1893</v>
      </c>
      <c r="R265" s="85"/>
      <c r="S265" s="85"/>
      <c r="T265" s="85"/>
      <c r="U265" s="88">
        <v>43738.277118055557</v>
      </c>
      <c r="V265" s="90" t="s">
        <v>3268</v>
      </c>
      <c r="W265" s="85"/>
      <c r="X265" s="85"/>
      <c r="Y265" s="94" t="s">
        <v>5268</v>
      </c>
      <c r="Z265" s="85"/>
    </row>
    <row r="266" spans="1:26" x14ac:dyDescent="0.25">
      <c r="A266" s="61" t="s">
        <v>391</v>
      </c>
      <c r="B266" s="61" t="s">
        <v>391</v>
      </c>
      <c r="C266" s="62"/>
      <c r="D266" s="63"/>
      <c r="E266" s="64"/>
      <c r="F266" s="65"/>
      <c r="G266" s="62"/>
      <c r="H266" s="66"/>
      <c r="I266" s="67"/>
      <c r="J266" s="67"/>
      <c r="K266" s="34" t="s">
        <v>65</v>
      </c>
      <c r="L266" s="74">
        <v>266</v>
      </c>
      <c r="M266" s="74"/>
      <c r="N266" s="69"/>
      <c r="O266" s="85" t="s">
        <v>178</v>
      </c>
      <c r="P266" s="88">
        <v>43738.277118055557</v>
      </c>
      <c r="Q266" s="85" t="s">
        <v>1990</v>
      </c>
      <c r="R266" s="90" t="s">
        <v>2702</v>
      </c>
      <c r="S266" s="85" t="s">
        <v>2911</v>
      </c>
      <c r="T266" s="85"/>
      <c r="U266" s="88">
        <v>43738.277118055557</v>
      </c>
      <c r="V266" s="90" t="s">
        <v>3269</v>
      </c>
      <c r="W266" s="85"/>
      <c r="X266" s="85"/>
      <c r="Y266" s="94" t="s">
        <v>5269</v>
      </c>
      <c r="Z266" s="85"/>
    </row>
    <row r="267" spans="1:26" x14ac:dyDescent="0.25">
      <c r="A267" s="61" t="s">
        <v>392</v>
      </c>
      <c r="B267" s="61" t="s">
        <v>1580</v>
      </c>
      <c r="C267" s="62"/>
      <c r="D267" s="63"/>
      <c r="E267" s="64"/>
      <c r="F267" s="65"/>
      <c r="G267" s="62"/>
      <c r="H267" s="66"/>
      <c r="I267" s="67"/>
      <c r="J267" s="67"/>
      <c r="K267" s="34" t="s">
        <v>65</v>
      </c>
      <c r="L267" s="74">
        <v>267</v>
      </c>
      <c r="M267" s="74"/>
      <c r="N267" s="69"/>
      <c r="O267" s="85" t="s">
        <v>1875</v>
      </c>
      <c r="P267" s="88">
        <v>43738.27715277778</v>
      </c>
      <c r="Q267" s="85" t="s">
        <v>1991</v>
      </c>
      <c r="R267" s="85"/>
      <c r="S267" s="85"/>
      <c r="T267" s="85" t="s">
        <v>2960</v>
      </c>
      <c r="U267" s="88">
        <v>43738.27715277778</v>
      </c>
      <c r="V267" s="90" t="s">
        <v>3270</v>
      </c>
      <c r="W267" s="85"/>
      <c r="X267" s="85"/>
      <c r="Y267" s="94" t="s">
        <v>5270</v>
      </c>
      <c r="Z267" s="85"/>
    </row>
    <row r="268" spans="1:26" x14ac:dyDescent="0.25">
      <c r="A268" s="61" t="s">
        <v>393</v>
      </c>
      <c r="B268" s="61" t="s">
        <v>1481</v>
      </c>
      <c r="C268" s="62"/>
      <c r="D268" s="63"/>
      <c r="E268" s="64"/>
      <c r="F268" s="65"/>
      <c r="G268" s="62"/>
      <c r="H268" s="66"/>
      <c r="I268" s="67"/>
      <c r="J268" s="67"/>
      <c r="K268" s="34" t="s">
        <v>65</v>
      </c>
      <c r="L268" s="74">
        <v>268</v>
      </c>
      <c r="M268" s="74"/>
      <c r="N268" s="69"/>
      <c r="O268" s="85" t="s">
        <v>1875</v>
      </c>
      <c r="P268" s="88">
        <v>43738.27716435185</v>
      </c>
      <c r="Q268" s="85" t="s">
        <v>1927</v>
      </c>
      <c r="R268" s="85"/>
      <c r="S268" s="85"/>
      <c r="T268" s="85" t="s">
        <v>2951</v>
      </c>
      <c r="U268" s="88">
        <v>43738.27716435185</v>
      </c>
      <c r="V268" s="90" t="s">
        <v>3271</v>
      </c>
      <c r="W268" s="85"/>
      <c r="X268" s="85"/>
      <c r="Y268" s="94" t="s">
        <v>5271</v>
      </c>
      <c r="Z268" s="85"/>
    </row>
    <row r="269" spans="1:26" x14ac:dyDescent="0.25">
      <c r="A269" s="61" t="s">
        <v>394</v>
      </c>
      <c r="B269" s="61" t="s">
        <v>1499</v>
      </c>
      <c r="C269" s="62"/>
      <c r="D269" s="63"/>
      <c r="E269" s="64"/>
      <c r="F269" s="65"/>
      <c r="G269" s="62"/>
      <c r="H269" s="66"/>
      <c r="I269" s="67"/>
      <c r="J269" s="67"/>
      <c r="K269" s="34" t="s">
        <v>65</v>
      </c>
      <c r="L269" s="74">
        <v>269</v>
      </c>
      <c r="M269" s="74"/>
      <c r="N269" s="69"/>
      <c r="O269" s="85" t="s">
        <v>1875</v>
      </c>
      <c r="P269" s="88">
        <v>43738.27716435185</v>
      </c>
      <c r="Q269" s="85" t="s">
        <v>1883</v>
      </c>
      <c r="R269" s="85"/>
      <c r="S269" s="85"/>
      <c r="T269" s="85"/>
      <c r="U269" s="88">
        <v>43738.27716435185</v>
      </c>
      <c r="V269" s="90" t="s">
        <v>3272</v>
      </c>
      <c r="W269" s="85"/>
      <c r="X269" s="85"/>
      <c r="Y269" s="94" t="s">
        <v>5272</v>
      </c>
      <c r="Z269" s="85"/>
    </row>
    <row r="270" spans="1:26" x14ac:dyDescent="0.25">
      <c r="A270" s="61" t="s">
        <v>395</v>
      </c>
      <c r="B270" s="61" t="s">
        <v>395</v>
      </c>
      <c r="C270" s="62"/>
      <c r="D270" s="63"/>
      <c r="E270" s="64"/>
      <c r="F270" s="65"/>
      <c r="G270" s="62"/>
      <c r="H270" s="66"/>
      <c r="I270" s="67"/>
      <c r="J270" s="67"/>
      <c r="K270" s="34" t="s">
        <v>65</v>
      </c>
      <c r="L270" s="74">
        <v>270</v>
      </c>
      <c r="M270" s="74"/>
      <c r="N270" s="69"/>
      <c r="O270" s="85" t="s">
        <v>178</v>
      </c>
      <c r="P270" s="88">
        <v>43738.277175925927</v>
      </c>
      <c r="Q270" s="85" t="s">
        <v>1992</v>
      </c>
      <c r="R270" s="90" t="s">
        <v>2703</v>
      </c>
      <c r="S270" s="85" t="s">
        <v>2911</v>
      </c>
      <c r="T270" s="85"/>
      <c r="U270" s="88">
        <v>43738.277175925927</v>
      </c>
      <c r="V270" s="90" t="s">
        <v>3273</v>
      </c>
      <c r="W270" s="85"/>
      <c r="X270" s="85"/>
      <c r="Y270" s="94" t="s">
        <v>5273</v>
      </c>
      <c r="Z270" s="85"/>
    </row>
    <row r="271" spans="1:26" x14ac:dyDescent="0.25">
      <c r="A271" s="61" t="s">
        <v>396</v>
      </c>
      <c r="B271" s="61" t="s">
        <v>1495</v>
      </c>
      <c r="C271" s="62"/>
      <c r="D271" s="63"/>
      <c r="E271" s="64"/>
      <c r="F271" s="65"/>
      <c r="G271" s="62"/>
      <c r="H271" s="66"/>
      <c r="I271" s="67"/>
      <c r="J271" s="67"/>
      <c r="K271" s="34" t="s">
        <v>65</v>
      </c>
      <c r="L271" s="74">
        <v>271</v>
      </c>
      <c r="M271" s="74"/>
      <c r="N271" s="69"/>
      <c r="O271" s="85" t="s">
        <v>1875</v>
      </c>
      <c r="P271" s="88">
        <v>43738.277175925927</v>
      </c>
      <c r="Q271" s="85" t="s">
        <v>1879</v>
      </c>
      <c r="R271" s="85"/>
      <c r="S271" s="85"/>
      <c r="T271" s="85"/>
      <c r="U271" s="88">
        <v>43738.277175925927</v>
      </c>
      <c r="V271" s="90" t="s">
        <v>3274</v>
      </c>
      <c r="W271" s="85"/>
      <c r="X271" s="85"/>
      <c r="Y271" s="94" t="s">
        <v>5274</v>
      </c>
      <c r="Z271" s="85"/>
    </row>
    <row r="272" spans="1:26" x14ac:dyDescent="0.25">
      <c r="A272" s="61" t="s">
        <v>397</v>
      </c>
      <c r="B272" s="61" t="s">
        <v>1581</v>
      </c>
      <c r="C272" s="62"/>
      <c r="D272" s="63"/>
      <c r="E272" s="64"/>
      <c r="F272" s="65"/>
      <c r="G272" s="62"/>
      <c r="H272" s="66"/>
      <c r="I272" s="67"/>
      <c r="J272" s="67"/>
      <c r="K272" s="34" t="s">
        <v>65</v>
      </c>
      <c r="L272" s="74">
        <v>272</v>
      </c>
      <c r="M272" s="74"/>
      <c r="N272" s="69"/>
      <c r="O272" s="85" t="s">
        <v>1875</v>
      </c>
      <c r="P272" s="88">
        <v>43738.27584490741</v>
      </c>
      <c r="Q272" s="85" t="s">
        <v>1993</v>
      </c>
      <c r="R272" s="85"/>
      <c r="S272" s="85"/>
      <c r="T272" s="85"/>
      <c r="U272" s="88">
        <v>43738.27584490741</v>
      </c>
      <c r="V272" s="90" t="s">
        <v>3275</v>
      </c>
      <c r="W272" s="85"/>
      <c r="X272" s="85"/>
      <c r="Y272" s="94" t="s">
        <v>5275</v>
      </c>
      <c r="Z272" s="85"/>
    </row>
    <row r="273" spans="1:26" x14ac:dyDescent="0.25">
      <c r="A273" s="61" t="s">
        <v>397</v>
      </c>
      <c r="B273" s="61" t="s">
        <v>1582</v>
      </c>
      <c r="C273" s="62"/>
      <c r="D273" s="63"/>
      <c r="E273" s="64"/>
      <c r="F273" s="65"/>
      <c r="G273" s="62"/>
      <c r="H273" s="66"/>
      <c r="I273" s="67"/>
      <c r="J273" s="67"/>
      <c r="K273" s="34" t="s">
        <v>65</v>
      </c>
      <c r="L273" s="74">
        <v>273</v>
      </c>
      <c r="M273" s="74"/>
      <c r="N273" s="69"/>
      <c r="O273" s="85" t="s">
        <v>1875</v>
      </c>
      <c r="P273" s="88">
        <v>43738.277222222219</v>
      </c>
      <c r="Q273" s="85" t="s">
        <v>1994</v>
      </c>
      <c r="R273" s="85"/>
      <c r="S273" s="85"/>
      <c r="T273" s="85"/>
      <c r="U273" s="88">
        <v>43738.277222222219</v>
      </c>
      <c r="V273" s="90" t="s">
        <v>3276</v>
      </c>
      <c r="W273" s="85"/>
      <c r="X273" s="85"/>
      <c r="Y273" s="94" t="s">
        <v>5276</v>
      </c>
      <c r="Z273" s="85"/>
    </row>
    <row r="274" spans="1:26" x14ac:dyDescent="0.25">
      <c r="A274" s="61" t="s">
        <v>398</v>
      </c>
      <c r="B274" s="61" t="s">
        <v>1512</v>
      </c>
      <c r="C274" s="62"/>
      <c r="D274" s="63"/>
      <c r="E274" s="64"/>
      <c r="F274" s="65"/>
      <c r="G274" s="62"/>
      <c r="H274" s="66"/>
      <c r="I274" s="67"/>
      <c r="J274" s="67"/>
      <c r="K274" s="34" t="s">
        <v>65</v>
      </c>
      <c r="L274" s="74">
        <v>274</v>
      </c>
      <c r="M274" s="74"/>
      <c r="N274" s="69"/>
      <c r="O274" s="85" t="s">
        <v>1875</v>
      </c>
      <c r="P274" s="88">
        <v>43738.277233796296</v>
      </c>
      <c r="Q274" s="85" t="s">
        <v>1902</v>
      </c>
      <c r="R274" s="85"/>
      <c r="S274" s="85"/>
      <c r="T274" s="85" t="s">
        <v>2947</v>
      </c>
      <c r="U274" s="88">
        <v>43738.277233796296</v>
      </c>
      <c r="V274" s="90" t="s">
        <v>3277</v>
      </c>
      <c r="W274" s="85"/>
      <c r="X274" s="85"/>
      <c r="Y274" s="94" t="s">
        <v>5277</v>
      </c>
      <c r="Z274" s="85"/>
    </row>
    <row r="275" spans="1:26" x14ac:dyDescent="0.25">
      <c r="A275" s="61" t="s">
        <v>399</v>
      </c>
      <c r="B275" s="61" t="s">
        <v>1481</v>
      </c>
      <c r="C275" s="62"/>
      <c r="D275" s="63"/>
      <c r="E275" s="64"/>
      <c r="F275" s="65"/>
      <c r="G275" s="62"/>
      <c r="H275" s="66"/>
      <c r="I275" s="67"/>
      <c r="J275" s="67"/>
      <c r="K275" s="34" t="s">
        <v>65</v>
      </c>
      <c r="L275" s="74">
        <v>275</v>
      </c>
      <c r="M275" s="74"/>
      <c r="N275" s="69"/>
      <c r="O275" s="85" t="s">
        <v>1875</v>
      </c>
      <c r="P275" s="88">
        <v>43738.277245370373</v>
      </c>
      <c r="Q275" s="85" t="s">
        <v>1927</v>
      </c>
      <c r="R275" s="85"/>
      <c r="S275" s="85"/>
      <c r="T275" s="85" t="s">
        <v>2951</v>
      </c>
      <c r="U275" s="88">
        <v>43738.277245370373</v>
      </c>
      <c r="V275" s="90" t="s">
        <v>3278</v>
      </c>
      <c r="W275" s="85"/>
      <c r="X275" s="85"/>
      <c r="Y275" s="94" t="s">
        <v>5278</v>
      </c>
      <c r="Z275" s="85"/>
    </row>
    <row r="276" spans="1:26" x14ac:dyDescent="0.25">
      <c r="A276" s="61" t="s">
        <v>400</v>
      </c>
      <c r="B276" s="61" t="s">
        <v>1499</v>
      </c>
      <c r="C276" s="62"/>
      <c r="D276" s="63"/>
      <c r="E276" s="64"/>
      <c r="F276" s="65"/>
      <c r="G276" s="62"/>
      <c r="H276" s="66"/>
      <c r="I276" s="67"/>
      <c r="J276" s="67"/>
      <c r="K276" s="34" t="s">
        <v>65</v>
      </c>
      <c r="L276" s="74">
        <v>276</v>
      </c>
      <c r="M276" s="74"/>
      <c r="N276" s="69"/>
      <c r="O276" s="85" t="s">
        <v>1875</v>
      </c>
      <c r="P276" s="88">
        <v>43738.277256944442</v>
      </c>
      <c r="Q276" s="85" t="s">
        <v>1883</v>
      </c>
      <c r="R276" s="85"/>
      <c r="S276" s="85"/>
      <c r="T276" s="85"/>
      <c r="U276" s="88">
        <v>43738.277256944442</v>
      </c>
      <c r="V276" s="90" t="s">
        <v>3279</v>
      </c>
      <c r="W276" s="85"/>
      <c r="X276" s="85"/>
      <c r="Y276" s="94" t="s">
        <v>5279</v>
      </c>
      <c r="Z276" s="85"/>
    </row>
    <row r="277" spans="1:26" x14ac:dyDescent="0.25">
      <c r="A277" s="61" t="s">
        <v>401</v>
      </c>
      <c r="B277" s="61" t="s">
        <v>1499</v>
      </c>
      <c r="C277" s="62"/>
      <c r="D277" s="63"/>
      <c r="E277" s="64"/>
      <c r="F277" s="65"/>
      <c r="G277" s="62"/>
      <c r="H277" s="66"/>
      <c r="I277" s="67"/>
      <c r="J277" s="67"/>
      <c r="K277" s="34" t="s">
        <v>65</v>
      </c>
      <c r="L277" s="74">
        <v>277</v>
      </c>
      <c r="M277" s="74"/>
      <c r="N277" s="69"/>
      <c r="O277" s="85" t="s">
        <v>1875</v>
      </c>
      <c r="P277" s="88">
        <v>43738.277256944442</v>
      </c>
      <c r="Q277" s="85" t="s">
        <v>1883</v>
      </c>
      <c r="R277" s="85"/>
      <c r="S277" s="85"/>
      <c r="T277" s="85"/>
      <c r="U277" s="88">
        <v>43738.277256944442</v>
      </c>
      <c r="V277" s="90" t="s">
        <v>3280</v>
      </c>
      <c r="W277" s="85"/>
      <c r="X277" s="85"/>
      <c r="Y277" s="94" t="s">
        <v>5280</v>
      </c>
      <c r="Z277" s="85"/>
    </row>
    <row r="278" spans="1:26" x14ac:dyDescent="0.25">
      <c r="A278" s="61" t="s">
        <v>402</v>
      </c>
      <c r="B278" s="61" t="s">
        <v>1481</v>
      </c>
      <c r="C278" s="62"/>
      <c r="D278" s="63"/>
      <c r="E278" s="64"/>
      <c r="F278" s="65"/>
      <c r="G278" s="62"/>
      <c r="H278" s="66"/>
      <c r="I278" s="67"/>
      <c r="J278" s="67"/>
      <c r="K278" s="34" t="s">
        <v>65</v>
      </c>
      <c r="L278" s="74">
        <v>278</v>
      </c>
      <c r="M278" s="74"/>
      <c r="N278" s="69"/>
      <c r="O278" s="85" t="s">
        <v>1875</v>
      </c>
      <c r="P278" s="88">
        <v>43738.277256944442</v>
      </c>
      <c r="Q278" s="85" t="s">
        <v>1927</v>
      </c>
      <c r="R278" s="85"/>
      <c r="S278" s="85"/>
      <c r="T278" s="85" t="s">
        <v>2951</v>
      </c>
      <c r="U278" s="88">
        <v>43738.277256944442</v>
      </c>
      <c r="V278" s="90" t="s">
        <v>3281</v>
      </c>
      <c r="W278" s="85"/>
      <c r="X278" s="85"/>
      <c r="Y278" s="94" t="s">
        <v>5281</v>
      </c>
      <c r="Z278" s="85"/>
    </row>
    <row r="279" spans="1:26" x14ac:dyDescent="0.25">
      <c r="A279" s="61" t="s">
        <v>403</v>
      </c>
      <c r="B279" s="61" t="s">
        <v>1490</v>
      </c>
      <c r="C279" s="62"/>
      <c r="D279" s="63"/>
      <c r="E279" s="64"/>
      <c r="F279" s="65"/>
      <c r="G279" s="62"/>
      <c r="H279" s="66"/>
      <c r="I279" s="67"/>
      <c r="J279" s="67"/>
      <c r="K279" s="34" t="s">
        <v>65</v>
      </c>
      <c r="L279" s="74">
        <v>279</v>
      </c>
      <c r="M279" s="74"/>
      <c r="N279" s="69"/>
      <c r="O279" s="85" t="s">
        <v>1875</v>
      </c>
      <c r="P279" s="88">
        <v>43738.277280092596</v>
      </c>
      <c r="Q279" s="85" t="s">
        <v>1995</v>
      </c>
      <c r="R279" s="85"/>
      <c r="S279" s="85"/>
      <c r="T279" s="85" t="s">
        <v>2955</v>
      </c>
      <c r="U279" s="88">
        <v>43738.277280092596</v>
      </c>
      <c r="V279" s="90" t="s">
        <v>3282</v>
      </c>
      <c r="W279" s="85"/>
      <c r="X279" s="85"/>
      <c r="Y279" s="94" t="s">
        <v>5282</v>
      </c>
      <c r="Z279" s="85"/>
    </row>
    <row r="280" spans="1:26" x14ac:dyDescent="0.25">
      <c r="A280" s="61" t="s">
        <v>403</v>
      </c>
      <c r="B280" s="61" t="s">
        <v>1372</v>
      </c>
      <c r="C280" s="62"/>
      <c r="D280" s="63"/>
      <c r="E280" s="64"/>
      <c r="F280" s="65"/>
      <c r="G280" s="62"/>
      <c r="H280" s="66"/>
      <c r="I280" s="67"/>
      <c r="J280" s="67"/>
      <c r="K280" s="34" t="s">
        <v>65</v>
      </c>
      <c r="L280" s="74">
        <v>280</v>
      </c>
      <c r="M280" s="74"/>
      <c r="N280" s="69"/>
      <c r="O280" s="85" t="s">
        <v>1875</v>
      </c>
      <c r="P280" s="88">
        <v>43738.277280092596</v>
      </c>
      <c r="Q280" s="85" t="s">
        <v>1995</v>
      </c>
      <c r="R280" s="85"/>
      <c r="S280" s="85"/>
      <c r="T280" s="85" t="s">
        <v>2955</v>
      </c>
      <c r="U280" s="88">
        <v>43738.277280092596</v>
      </c>
      <c r="V280" s="90" t="s">
        <v>3282</v>
      </c>
      <c r="W280" s="85"/>
      <c r="X280" s="85"/>
      <c r="Y280" s="94" t="s">
        <v>5282</v>
      </c>
      <c r="Z280" s="85"/>
    </row>
    <row r="281" spans="1:26" x14ac:dyDescent="0.25">
      <c r="A281" s="61" t="s">
        <v>404</v>
      </c>
      <c r="B281" s="61" t="s">
        <v>1025</v>
      </c>
      <c r="C281" s="62"/>
      <c r="D281" s="63"/>
      <c r="E281" s="64"/>
      <c r="F281" s="65"/>
      <c r="G281" s="62"/>
      <c r="H281" s="66"/>
      <c r="I281" s="67"/>
      <c r="J281" s="67"/>
      <c r="K281" s="34" t="s">
        <v>65</v>
      </c>
      <c r="L281" s="74">
        <v>281</v>
      </c>
      <c r="M281" s="74"/>
      <c r="N281" s="69"/>
      <c r="O281" s="85" t="s">
        <v>1875</v>
      </c>
      <c r="P281" s="88">
        <v>43738.277291666665</v>
      </c>
      <c r="Q281" s="85" t="s">
        <v>1996</v>
      </c>
      <c r="R281" s="85"/>
      <c r="S281" s="85"/>
      <c r="T281" s="85"/>
      <c r="U281" s="88">
        <v>43738.277291666665</v>
      </c>
      <c r="V281" s="90" t="s">
        <v>3283</v>
      </c>
      <c r="W281" s="85"/>
      <c r="X281" s="85"/>
      <c r="Y281" s="94" t="s">
        <v>5283</v>
      </c>
      <c r="Z281" s="85"/>
    </row>
    <row r="282" spans="1:26" x14ac:dyDescent="0.25">
      <c r="A282" s="61" t="s">
        <v>405</v>
      </c>
      <c r="B282" s="61" t="s">
        <v>1583</v>
      </c>
      <c r="C282" s="62"/>
      <c r="D282" s="63"/>
      <c r="E282" s="64"/>
      <c r="F282" s="65"/>
      <c r="G282" s="62"/>
      <c r="H282" s="66"/>
      <c r="I282" s="67"/>
      <c r="J282" s="67"/>
      <c r="K282" s="34" t="s">
        <v>65</v>
      </c>
      <c r="L282" s="74">
        <v>282</v>
      </c>
      <c r="M282" s="74"/>
      <c r="N282" s="69"/>
      <c r="O282" s="85" t="s">
        <v>1875</v>
      </c>
      <c r="P282" s="88">
        <v>43738.277326388888</v>
      </c>
      <c r="Q282" s="85" t="s">
        <v>1997</v>
      </c>
      <c r="R282" s="85"/>
      <c r="S282" s="85"/>
      <c r="T282" s="85"/>
      <c r="U282" s="88">
        <v>43738.277326388888</v>
      </c>
      <c r="V282" s="90" t="s">
        <v>3284</v>
      </c>
      <c r="W282" s="85"/>
      <c r="X282" s="85"/>
      <c r="Y282" s="94" t="s">
        <v>5284</v>
      </c>
      <c r="Z282" s="85"/>
    </row>
    <row r="283" spans="1:26" x14ac:dyDescent="0.25">
      <c r="A283" s="61" t="s">
        <v>406</v>
      </c>
      <c r="B283" s="61" t="s">
        <v>1567</v>
      </c>
      <c r="C283" s="62"/>
      <c r="D283" s="63"/>
      <c r="E283" s="64"/>
      <c r="F283" s="65"/>
      <c r="G283" s="62"/>
      <c r="H283" s="66"/>
      <c r="I283" s="67"/>
      <c r="J283" s="67"/>
      <c r="K283" s="34" t="s">
        <v>65</v>
      </c>
      <c r="L283" s="74">
        <v>283</v>
      </c>
      <c r="M283" s="74"/>
      <c r="N283" s="69"/>
      <c r="O283" s="85" t="s">
        <v>1875</v>
      </c>
      <c r="P283" s="88">
        <v>43738.277337962965</v>
      </c>
      <c r="Q283" s="85" t="s">
        <v>1974</v>
      </c>
      <c r="R283" s="85"/>
      <c r="S283" s="85"/>
      <c r="T283" s="85" t="s">
        <v>2946</v>
      </c>
      <c r="U283" s="88">
        <v>43738.277337962965</v>
      </c>
      <c r="V283" s="90" t="s">
        <v>3285</v>
      </c>
      <c r="W283" s="85"/>
      <c r="X283" s="85"/>
      <c r="Y283" s="94" t="s">
        <v>5285</v>
      </c>
      <c r="Z283" s="85"/>
    </row>
    <row r="284" spans="1:26" x14ac:dyDescent="0.25">
      <c r="A284" s="61" t="s">
        <v>407</v>
      </c>
      <c r="B284" s="61" t="s">
        <v>1584</v>
      </c>
      <c r="C284" s="62"/>
      <c r="D284" s="63"/>
      <c r="E284" s="64"/>
      <c r="F284" s="65"/>
      <c r="G284" s="62"/>
      <c r="H284" s="66"/>
      <c r="I284" s="67"/>
      <c r="J284" s="67"/>
      <c r="K284" s="34" t="s">
        <v>65</v>
      </c>
      <c r="L284" s="74">
        <v>284</v>
      </c>
      <c r="M284" s="74"/>
      <c r="N284" s="69"/>
      <c r="O284" s="85" t="s">
        <v>1875</v>
      </c>
      <c r="P284" s="88">
        <v>43738.277372685188</v>
      </c>
      <c r="Q284" s="85" t="s">
        <v>1998</v>
      </c>
      <c r="R284" s="90" t="s">
        <v>2704</v>
      </c>
      <c r="S284" s="85" t="s">
        <v>2911</v>
      </c>
      <c r="T284" s="85"/>
      <c r="U284" s="88">
        <v>43738.277372685188</v>
      </c>
      <c r="V284" s="90" t="s">
        <v>3286</v>
      </c>
      <c r="W284" s="85"/>
      <c r="X284" s="85"/>
      <c r="Y284" s="94" t="s">
        <v>5286</v>
      </c>
      <c r="Z284" s="94" t="s">
        <v>7063</v>
      </c>
    </row>
    <row r="285" spans="1:26" x14ac:dyDescent="0.25">
      <c r="A285" s="61" t="s">
        <v>408</v>
      </c>
      <c r="B285" s="61" t="s">
        <v>1481</v>
      </c>
      <c r="C285" s="62"/>
      <c r="D285" s="63"/>
      <c r="E285" s="64"/>
      <c r="F285" s="65"/>
      <c r="G285" s="62"/>
      <c r="H285" s="66"/>
      <c r="I285" s="67"/>
      <c r="J285" s="67"/>
      <c r="K285" s="34" t="s">
        <v>65</v>
      </c>
      <c r="L285" s="74">
        <v>285</v>
      </c>
      <c r="M285" s="74"/>
      <c r="N285" s="69"/>
      <c r="O285" s="85" t="s">
        <v>1875</v>
      </c>
      <c r="P285" s="88">
        <v>43738.277372685188</v>
      </c>
      <c r="Q285" s="85" t="s">
        <v>1927</v>
      </c>
      <c r="R285" s="85"/>
      <c r="S285" s="85"/>
      <c r="T285" s="85" t="s">
        <v>2951</v>
      </c>
      <c r="U285" s="88">
        <v>43738.277372685188</v>
      </c>
      <c r="V285" s="90" t="s">
        <v>3287</v>
      </c>
      <c r="W285" s="85"/>
      <c r="X285" s="85"/>
      <c r="Y285" s="94" t="s">
        <v>5287</v>
      </c>
      <c r="Z285" s="85"/>
    </row>
    <row r="286" spans="1:26" x14ac:dyDescent="0.25">
      <c r="A286" s="61" t="s">
        <v>409</v>
      </c>
      <c r="B286" s="61" t="s">
        <v>409</v>
      </c>
      <c r="C286" s="62"/>
      <c r="D286" s="63"/>
      <c r="E286" s="64"/>
      <c r="F286" s="65"/>
      <c r="G286" s="62"/>
      <c r="H286" s="66"/>
      <c r="I286" s="67"/>
      <c r="J286" s="67"/>
      <c r="K286" s="34" t="s">
        <v>65</v>
      </c>
      <c r="L286" s="74">
        <v>286</v>
      </c>
      <c r="M286" s="74"/>
      <c r="N286" s="69"/>
      <c r="O286" s="85" t="s">
        <v>178</v>
      </c>
      <c r="P286" s="88">
        <v>43738.277384259258</v>
      </c>
      <c r="Q286" s="85" t="s">
        <v>1999</v>
      </c>
      <c r="R286" s="90" t="s">
        <v>2705</v>
      </c>
      <c r="S286" s="85" t="s">
        <v>2911</v>
      </c>
      <c r="T286" s="85"/>
      <c r="U286" s="88">
        <v>43738.277384259258</v>
      </c>
      <c r="V286" s="90" t="s">
        <v>3288</v>
      </c>
      <c r="W286" s="85"/>
      <c r="X286" s="85"/>
      <c r="Y286" s="94" t="s">
        <v>5288</v>
      </c>
      <c r="Z286" s="85"/>
    </row>
    <row r="287" spans="1:26" x14ac:dyDescent="0.25">
      <c r="A287" s="61" t="s">
        <v>410</v>
      </c>
      <c r="B287" s="61" t="s">
        <v>1481</v>
      </c>
      <c r="C287" s="62"/>
      <c r="D287" s="63"/>
      <c r="E287" s="64"/>
      <c r="F287" s="65"/>
      <c r="G287" s="62"/>
      <c r="H287" s="66"/>
      <c r="I287" s="67"/>
      <c r="J287" s="67"/>
      <c r="K287" s="34" t="s">
        <v>65</v>
      </c>
      <c r="L287" s="74">
        <v>287</v>
      </c>
      <c r="M287" s="74"/>
      <c r="N287" s="69"/>
      <c r="O287" s="85" t="s">
        <v>1875</v>
      </c>
      <c r="P287" s="88">
        <v>43738.277395833335</v>
      </c>
      <c r="Q287" s="85" t="s">
        <v>1927</v>
      </c>
      <c r="R287" s="85"/>
      <c r="S287" s="85"/>
      <c r="T287" s="85" t="s">
        <v>2951</v>
      </c>
      <c r="U287" s="88">
        <v>43738.277395833335</v>
      </c>
      <c r="V287" s="90" t="s">
        <v>3289</v>
      </c>
      <c r="W287" s="85"/>
      <c r="X287" s="85"/>
      <c r="Y287" s="94" t="s">
        <v>5289</v>
      </c>
      <c r="Z287" s="85"/>
    </row>
    <row r="288" spans="1:26" x14ac:dyDescent="0.25">
      <c r="A288" s="61" t="s">
        <v>411</v>
      </c>
      <c r="B288" s="61" t="s">
        <v>1585</v>
      </c>
      <c r="C288" s="62"/>
      <c r="D288" s="63"/>
      <c r="E288" s="64"/>
      <c r="F288" s="65"/>
      <c r="G288" s="62"/>
      <c r="H288" s="66"/>
      <c r="I288" s="67"/>
      <c r="J288" s="67"/>
      <c r="K288" s="34" t="s">
        <v>65</v>
      </c>
      <c r="L288" s="74">
        <v>288</v>
      </c>
      <c r="M288" s="74"/>
      <c r="N288" s="69"/>
      <c r="O288" s="85" t="s">
        <v>1875</v>
      </c>
      <c r="P288" s="88">
        <v>43738.277407407404</v>
      </c>
      <c r="Q288" s="85" t="s">
        <v>2000</v>
      </c>
      <c r="R288" s="85"/>
      <c r="S288" s="85"/>
      <c r="T288" s="85"/>
      <c r="U288" s="88">
        <v>43738.277407407404</v>
      </c>
      <c r="V288" s="90" t="s">
        <v>3290</v>
      </c>
      <c r="W288" s="85"/>
      <c r="X288" s="85"/>
      <c r="Y288" s="94" t="s">
        <v>5290</v>
      </c>
      <c r="Z288" s="85"/>
    </row>
    <row r="289" spans="1:26" x14ac:dyDescent="0.25">
      <c r="A289" s="61" t="s">
        <v>412</v>
      </c>
      <c r="B289" s="61" t="s">
        <v>1481</v>
      </c>
      <c r="C289" s="62"/>
      <c r="D289" s="63"/>
      <c r="E289" s="64"/>
      <c r="F289" s="65"/>
      <c r="G289" s="62"/>
      <c r="H289" s="66"/>
      <c r="I289" s="67"/>
      <c r="J289" s="67"/>
      <c r="K289" s="34" t="s">
        <v>65</v>
      </c>
      <c r="L289" s="74">
        <v>289</v>
      </c>
      <c r="M289" s="74"/>
      <c r="N289" s="69"/>
      <c r="O289" s="85" t="s">
        <v>1875</v>
      </c>
      <c r="P289" s="88">
        <v>43738.277407407404</v>
      </c>
      <c r="Q289" s="85" t="s">
        <v>1927</v>
      </c>
      <c r="R289" s="85"/>
      <c r="S289" s="85"/>
      <c r="T289" s="85" t="s">
        <v>2951</v>
      </c>
      <c r="U289" s="88">
        <v>43738.277407407404</v>
      </c>
      <c r="V289" s="90" t="s">
        <v>3291</v>
      </c>
      <c r="W289" s="85"/>
      <c r="X289" s="85"/>
      <c r="Y289" s="94" t="s">
        <v>5291</v>
      </c>
      <c r="Z289" s="85"/>
    </row>
    <row r="290" spans="1:26" x14ac:dyDescent="0.25">
      <c r="A290" s="61" t="s">
        <v>413</v>
      </c>
      <c r="B290" s="61" t="s">
        <v>1586</v>
      </c>
      <c r="C290" s="62"/>
      <c r="D290" s="63"/>
      <c r="E290" s="64"/>
      <c r="F290" s="65"/>
      <c r="G290" s="62"/>
      <c r="H290" s="66"/>
      <c r="I290" s="67"/>
      <c r="J290" s="67"/>
      <c r="K290" s="34" t="s">
        <v>65</v>
      </c>
      <c r="L290" s="74">
        <v>290</v>
      </c>
      <c r="M290" s="74"/>
      <c r="N290" s="69"/>
      <c r="O290" s="85" t="s">
        <v>1875</v>
      </c>
      <c r="P290" s="88">
        <v>43738.277407407404</v>
      </c>
      <c r="Q290" s="85" t="s">
        <v>2001</v>
      </c>
      <c r="R290" s="85"/>
      <c r="S290" s="85"/>
      <c r="T290" s="85"/>
      <c r="U290" s="88">
        <v>43738.277407407404</v>
      </c>
      <c r="V290" s="90" t="s">
        <v>3292</v>
      </c>
      <c r="W290" s="85"/>
      <c r="X290" s="85"/>
      <c r="Y290" s="94" t="s">
        <v>5292</v>
      </c>
      <c r="Z290" s="85"/>
    </row>
    <row r="291" spans="1:26" x14ac:dyDescent="0.25">
      <c r="A291" s="61" t="s">
        <v>414</v>
      </c>
      <c r="B291" s="61" t="s">
        <v>1567</v>
      </c>
      <c r="C291" s="62"/>
      <c r="D291" s="63"/>
      <c r="E291" s="64"/>
      <c r="F291" s="65"/>
      <c r="G291" s="62"/>
      <c r="H291" s="66"/>
      <c r="I291" s="67"/>
      <c r="J291" s="67"/>
      <c r="K291" s="34" t="s">
        <v>65</v>
      </c>
      <c r="L291" s="74">
        <v>291</v>
      </c>
      <c r="M291" s="74"/>
      <c r="N291" s="69"/>
      <c r="O291" s="85" t="s">
        <v>1875</v>
      </c>
      <c r="P291" s="88">
        <v>43738.277418981481</v>
      </c>
      <c r="Q291" s="85" t="s">
        <v>1974</v>
      </c>
      <c r="R291" s="85"/>
      <c r="S291" s="85"/>
      <c r="T291" s="85" t="s">
        <v>2946</v>
      </c>
      <c r="U291" s="88">
        <v>43738.277418981481</v>
      </c>
      <c r="V291" s="90" t="s">
        <v>3293</v>
      </c>
      <c r="W291" s="85"/>
      <c r="X291" s="85"/>
      <c r="Y291" s="94" t="s">
        <v>5293</v>
      </c>
      <c r="Z291" s="85"/>
    </row>
    <row r="292" spans="1:26" x14ac:dyDescent="0.25">
      <c r="A292" s="61" t="s">
        <v>415</v>
      </c>
      <c r="B292" s="61" t="s">
        <v>1587</v>
      </c>
      <c r="C292" s="62"/>
      <c r="D292" s="63"/>
      <c r="E292" s="64"/>
      <c r="F292" s="65"/>
      <c r="G292" s="62"/>
      <c r="H292" s="66"/>
      <c r="I292" s="67"/>
      <c r="J292" s="67"/>
      <c r="K292" s="34" t="s">
        <v>65</v>
      </c>
      <c r="L292" s="74">
        <v>292</v>
      </c>
      <c r="M292" s="74"/>
      <c r="N292" s="69"/>
      <c r="O292" s="85" t="s">
        <v>1876</v>
      </c>
      <c r="P292" s="88">
        <v>43738.277418981481</v>
      </c>
      <c r="Q292" s="85" t="s">
        <v>2002</v>
      </c>
      <c r="R292" s="90" t="s">
        <v>2706</v>
      </c>
      <c r="S292" s="85" t="s">
        <v>2911</v>
      </c>
      <c r="T292" s="85"/>
      <c r="U292" s="88">
        <v>43738.277418981481</v>
      </c>
      <c r="V292" s="90" t="s">
        <v>3294</v>
      </c>
      <c r="W292" s="85"/>
      <c r="X292" s="85"/>
      <c r="Y292" s="94" t="s">
        <v>5294</v>
      </c>
      <c r="Z292" s="85"/>
    </row>
    <row r="293" spans="1:26" x14ac:dyDescent="0.25">
      <c r="A293" s="61" t="s">
        <v>416</v>
      </c>
      <c r="B293" s="61" t="s">
        <v>1588</v>
      </c>
      <c r="C293" s="62"/>
      <c r="D293" s="63"/>
      <c r="E293" s="64"/>
      <c r="F293" s="65"/>
      <c r="G293" s="62"/>
      <c r="H293" s="66"/>
      <c r="I293" s="67"/>
      <c r="J293" s="67"/>
      <c r="K293" s="34" t="s">
        <v>65</v>
      </c>
      <c r="L293" s="74">
        <v>293</v>
      </c>
      <c r="M293" s="74"/>
      <c r="N293" s="69"/>
      <c r="O293" s="85" t="s">
        <v>1875</v>
      </c>
      <c r="P293" s="88">
        <v>43738.277418981481</v>
      </c>
      <c r="Q293" s="85" t="s">
        <v>2003</v>
      </c>
      <c r="R293" s="85"/>
      <c r="S293" s="85"/>
      <c r="T293" s="85"/>
      <c r="U293" s="88">
        <v>43738.277418981481</v>
      </c>
      <c r="V293" s="90" t="s">
        <v>3295</v>
      </c>
      <c r="W293" s="85"/>
      <c r="X293" s="85"/>
      <c r="Y293" s="94" t="s">
        <v>5295</v>
      </c>
      <c r="Z293" s="85"/>
    </row>
    <row r="294" spans="1:26" x14ac:dyDescent="0.25">
      <c r="A294" s="61" t="s">
        <v>417</v>
      </c>
      <c r="B294" s="61" t="s">
        <v>1589</v>
      </c>
      <c r="C294" s="62"/>
      <c r="D294" s="63"/>
      <c r="E294" s="64"/>
      <c r="F294" s="65"/>
      <c r="G294" s="62"/>
      <c r="H294" s="66"/>
      <c r="I294" s="67"/>
      <c r="J294" s="67"/>
      <c r="K294" s="34" t="s">
        <v>65</v>
      </c>
      <c r="L294" s="74">
        <v>294</v>
      </c>
      <c r="M294" s="74"/>
      <c r="N294" s="69"/>
      <c r="O294" s="85" t="s">
        <v>1875</v>
      </c>
      <c r="P294" s="88">
        <v>43738.275972222225</v>
      </c>
      <c r="Q294" s="85" t="s">
        <v>2004</v>
      </c>
      <c r="R294" s="85"/>
      <c r="S294" s="85"/>
      <c r="T294" s="85"/>
      <c r="U294" s="88">
        <v>43738.275972222225</v>
      </c>
      <c r="V294" s="90" t="s">
        <v>3296</v>
      </c>
      <c r="W294" s="85"/>
      <c r="X294" s="85"/>
      <c r="Y294" s="94" t="s">
        <v>5296</v>
      </c>
      <c r="Z294" s="85"/>
    </row>
    <row r="295" spans="1:26" x14ac:dyDescent="0.25">
      <c r="A295" s="61" t="s">
        <v>417</v>
      </c>
      <c r="B295" s="61" t="s">
        <v>1564</v>
      </c>
      <c r="C295" s="62"/>
      <c r="D295" s="63"/>
      <c r="E295" s="64"/>
      <c r="F295" s="65"/>
      <c r="G295" s="62"/>
      <c r="H295" s="66"/>
      <c r="I295" s="67"/>
      <c r="J295" s="67"/>
      <c r="K295" s="34" t="s">
        <v>65</v>
      </c>
      <c r="L295" s="74">
        <v>295</v>
      </c>
      <c r="M295" s="74"/>
      <c r="N295" s="69"/>
      <c r="O295" s="85" t="s">
        <v>1875</v>
      </c>
      <c r="P295" s="88">
        <v>43738.276979166665</v>
      </c>
      <c r="Q295" s="85" t="s">
        <v>1969</v>
      </c>
      <c r="R295" s="85"/>
      <c r="S295" s="85"/>
      <c r="T295" s="85"/>
      <c r="U295" s="88">
        <v>43738.276979166665</v>
      </c>
      <c r="V295" s="90" t="s">
        <v>3297</v>
      </c>
      <c r="W295" s="85"/>
      <c r="X295" s="85"/>
      <c r="Y295" s="94" t="s">
        <v>5297</v>
      </c>
      <c r="Z295" s="85"/>
    </row>
    <row r="296" spans="1:26" x14ac:dyDescent="0.25">
      <c r="A296" s="61" t="s">
        <v>417</v>
      </c>
      <c r="B296" s="61" t="s">
        <v>1590</v>
      </c>
      <c r="C296" s="62"/>
      <c r="D296" s="63"/>
      <c r="E296" s="64"/>
      <c r="F296" s="65"/>
      <c r="G296" s="62"/>
      <c r="H296" s="66"/>
      <c r="I296" s="67"/>
      <c r="J296" s="67"/>
      <c r="K296" s="34" t="s">
        <v>65</v>
      </c>
      <c r="L296" s="74">
        <v>296</v>
      </c>
      <c r="M296" s="74"/>
      <c r="N296" s="69"/>
      <c r="O296" s="85" t="s">
        <v>1875</v>
      </c>
      <c r="P296" s="88">
        <v>43738.277430555558</v>
      </c>
      <c r="Q296" s="85" t="s">
        <v>2005</v>
      </c>
      <c r="R296" s="85"/>
      <c r="S296" s="85"/>
      <c r="T296" s="85"/>
      <c r="U296" s="88">
        <v>43738.277430555558</v>
      </c>
      <c r="V296" s="90" t="s">
        <v>3298</v>
      </c>
      <c r="W296" s="85"/>
      <c r="X296" s="85"/>
      <c r="Y296" s="94" t="s">
        <v>5298</v>
      </c>
      <c r="Z296" s="85"/>
    </row>
    <row r="297" spans="1:26" x14ac:dyDescent="0.25">
      <c r="A297" s="61" t="s">
        <v>418</v>
      </c>
      <c r="B297" s="61" t="s">
        <v>1505</v>
      </c>
      <c r="C297" s="62"/>
      <c r="D297" s="63"/>
      <c r="E297" s="64"/>
      <c r="F297" s="65"/>
      <c r="G297" s="62"/>
      <c r="H297" s="66"/>
      <c r="I297" s="67"/>
      <c r="J297" s="67"/>
      <c r="K297" s="34" t="s">
        <v>65</v>
      </c>
      <c r="L297" s="74">
        <v>297</v>
      </c>
      <c r="M297" s="74"/>
      <c r="N297" s="69"/>
      <c r="O297" s="85" t="s">
        <v>1875</v>
      </c>
      <c r="P297" s="88">
        <v>43738.277453703704</v>
      </c>
      <c r="Q297" s="85" t="s">
        <v>1889</v>
      </c>
      <c r="R297" s="85"/>
      <c r="S297" s="85"/>
      <c r="T297" s="85"/>
      <c r="U297" s="88">
        <v>43738.277453703704</v>
      </c>
      <c r="V297" s="90" t="s">
        <v>3299</v>
      </c>
      <c r="W297" s="85"/>
      <c r="X297" s="85"/>
      <c r="Y297" s="94" t="s">
        <v>5299</v>
      </c>
      <c r="Z297" s="85"/>
    </row>
    <row r="298" spans="1:26" x14ac:dyDescent="0.25">
      <c r="A298" s="61" t="s">
        <v>419</v>
      </c>
      <c r="B298" s="61" t="s">
        <v>1544</v>
      </c>
      <c r="C298" s="62"/>
      <c r="D298" s="63"/>
      <c r="E298" s="64"/>
      <c r="F298" s="65"/>
      <c r="G298" s="62"/>
      <c r="H298" s="66"/>
      <c r="I298" s="67"/>
      <c r="J298" s="67"/>
      <c r="K298" s="34" t="s">
        <v>65</v>
      </c>
      <c r="L298" s="74">
        <v>298</v>
      </c>
      <c r="M298" s="74"/>
      <c r="N298" s="69"/>
      <c r="O298" s="85" t="s">
        <v>1875</v>
      </c>
      <c r="P298" s="88">
        <v>43738.275995370372</v>
      </c>
      <c r="Q298" s="85" t="s">
        <v>1946</v>
      </c>
      <c r="R298" s="85"/>
      <c r="S298" s="85"/>
      <c r="T298" s="85" t="s">
        <v>2956</v>
      </c>
      <c r="U298" s="88">
        <v>43738.275995370372</v>
      </c>
      <c r="V298" s="90" t="s">
        <v>3300</v>
      </c>
      <c r="W298" s="85"/>
      <c r="X298" s="85"/>
      <c r="Y298" s="94" t="s">
        <v>5300</v>
      </c>
      <c r="Z298" s="85"/>
    </row>
    <row r="299" spans="1:26" x14ac:dyDescent="0.25">
      <c r="A299" s="61" t="s">
        <v>419</v>
      </c>
      <c r="B299" s="61" t="s">
        <v>1527</v>
      </c>
      <c r="C299" s="62"/>
      <c r="D299" s="63"/>
      <c r="E299" s="64"/>
      <c r="F299" s="65"/>
      <c r="G299" s="62"/>
      <c r="H299" s="66"/>
      <c r="I299" s="67"/>
      <c r="J299" s="67"/>
      <c r="K299" s="34" t="s">
        <v>65</v>
      </c>
      <c r="L299" s="74">
        <v>299</v>
      </c>
      <c r="M299" s="74"/>
      <c r="N299" s="69"/>
      <c r="O299" s="85" t="s">
        <v>1875</v>
      </c>
      <c r="P299" s="88">
        <v>43738.27615740741</v>
      </c>
      <c r="Q299" s="85" t="s">
        <v>1923</v>
      </c>
      <c r="R299" s="85"/>
      <c r="S299" s="85"/>
      <c r="T299" s="85" t="s">
        <v>2947</v>
      </c>
      <c r="U299" s="88">
        <v>43738.27615740741</v>
      </c>
      <c r="V299" s="90" t="s">
        <v>3301</v>
      </c>
      <c r="W299" s="85"/>
      <c r="X299" s="85"/>
      <c r="Y299" s="94" t="s">
        <v>5301</v>
      </c>
      <c r="Z299" s="85"/>
    </row>
    <row r="300" spans="1:26" x14ac:dyDescent="0.25">
      <c r="A300" s="61" t="s">
        <v>419</v>
      </c>
      <c r="B300" s="61" t="s">
        <v>1499</v>
      </c>
      <c r="C300" s="62"/>
      <c r="D300" s="63"/>
      <c r="E300" s="64"/>
      <c r="F300" s="65"/>
      <c r="G300" s="62"/>
      <c r="H300" s="66"/>
      <c r="I300" s="67"/>
      <c r="J300" s="67"/>
      <c r="K300" s="34" t="s">
        <v>65</v>
      </c>
      <c r="L300" s="74">
        <v>300</v>
      </c>
      <c r="M300" s="74"/>
      <c r="N300" s="69"/>
      <c r="O300" s="85" t="s">
        <v>1875</v>
      </c>
      <c r="P300" s="88">
        <v>43738.27621527778</v>
      </c>
      <c r="Q300" s="85" t="s">
        <v>1883</v>
      </c>
      <c r="R300" s="85"/>
      <c r="S300" s="85"/>
      <c r="T300" s="85"/>
      <c r="U300" s="88">
        <v>43738.27621527778</v>
      </c>
      <c r="V300" s="90" t="s">
        <v>3302</v>
      </c>
      <c r="W300" s="85"/>
      <c r="X300" s="85"/>
      <c r="Y300" s="94" t="s">
        <v>5302</v>
      </c>
      <c r="Z300" s="85"/>
    </row>
    <row r="301" spans="1:26" x14ac:dyDescent="0.25">
      <c r="A301" s="61" t="s">
        <v>419</v>
      </c>
      <c r="B301" s="61" t="s">
        <v>1499</v>
      </c>
      <c r="C301" s="62"/>
      <c r="D301" s="63"/>
      <c r="E301" s="64"/>
      <c r="F301" s="65"/>
      <c r="G301" s="62"/>
      <c r="H301" s="66"/>
      <c r="I301" s="67"/>
      <c r="J301" s="67"/>
      <c r="K301" s="34" t="s">
        <v>65</v>
      </c>
      <c r="L301" s="74">
        <v>301</v>
      </c>
      <c r="M301" s="74"/>
      <c r="N301" s="69"/>
      <c r="O301" s="85" t="s">
        <v>1875</v>
      </c>
      <c r="P301" s="88">
        <v>43738.276504629626</v>
      </c>
      <c r="Q301" s="85" t="s">
        <v>1903</v>
      </c>
      <c r="R301" s="85"/>
      <c r="S301" s="85"/>
      <c r="T301" s="85" t="s">
        <v>2947</v>
      </c>
      <c r="U301" s="88">
        <v>43738.276504629626</v>
      </c>
      <c r="V301" s="90" t="s">
        <v>3303</v>
      </c>
      <c r="W301" s="85"/>
      <c r="X301" s="85"/>
      <c r="Y301" s="94" t="s">
        <v>5303</v>
      </c>
      <c r="Z301" s="85"/>
    </row>
    <row r="302" spans="1:26" x14ac:dyDescent="0.25">
      <c r="A302" s="61" t="s">
        <v>419</v>
      </c>
      <c r="B302" s="61" t="s">
        <v>1513</v>
      </c>
      <c r="C302" s="62"/>
      <c r="D302" s="63"/>
      <c r="E302" s="64"/>
      <c r="F302" s="65"/>
      <c r="G302" s="62"/>
      <c r="H302" s="66"/>
      <c r="I302" s="67"/>
      <c r="J302" s="67"/>
      <c r="K302" s="34" t="s">
        <v>65</v>
      </c>
      <c r="L302" s="74">
        <v>302</v>
      </c>
      <c r="M302" s="74"/>
      <c r="N302" s="69"/>
      <c r="O302" s="85" t="s">
        <v>1875</v>
      </c>
      <c r="P302" s="88">
        <v>43738.276504629626</v>
      </c>
      <c r="Q302" s="85" t="s">
        <v>1903</v>
      </c>
      <c r="R302" s="85"/>
      <c r="S302" s="85"/>
      <c r="T302" s="85" t="s">
        <v>2947</v>
      </c>
      <c r="U302" s="88">
        <v>43738.276504629626</v>
      </c>
      <c r="V302" s="90" t="s">
        <v>3303</v>
      </c>
      <c r="W302" s="85"/>
      <c r="X302" s="85"/>
      <c r="Y302" s="94" t="s">
        <v>5303</v>
      </c>
      <c r="Z302" s="85"/>
    </row>
    <row r="303" spans="1:26" x14ac:dyDescent="0.25">
      <c r="A303" s="61" t="s">
        <v>419</v>
      </c>
      <c r="B303" s="61" t="s">
        <v>1591</v>
      </c>
      <c r="C303" s="62"/>
      <c r="D303" s="63"/>
      <c r="E303" s="64"/>
      <c r="F303" s="65"/>
      <c r="G303" s="62"/>
      <c r="H303" s="66"/>
      <c r="I303" s="67"/>
      <c r="J303" s="67"/>
      <c r="K303" s="34" t="s">
        <v>65</v>
      </c>
      <c r="L303" s="74">
        <v>303</v>
      </c>
      <c r="M303" s="74"/>
      <c r="N303" s="69"/>
      <c r="O303" s="85" t="s">
        <v>1875</v>
      </c>
      <c r="P303" s="88">
        <v>43738.277465277781</v>
      </c>
      <c r="Q303" s="85" t="s">
        <v>2006</v>
      </c>
      <c r="R303" s="85"/>
      <c r="S303" s="85"/>
      <c r="T303" s="85"/>
      <c r="U303" s="88">
        <v>43738.277465277781</v>
      </c>
      <c r="V303" s="90" t="s">
        <v>3304</v>
      </c>
      <c r="W303" s="85"/>
      <c r="X303" s="85"/>
      <c r="Y303" s="94" t="s">
        <v>5304</v>
      </c>
      <c r="Z303" s="85"/>
    </row>
    <row r="304" spans="1:26" x14ac:dyDescent="0.25">
      <c r="A304" s="61" t="s">
        <v>420</v>
      </c>
      <c r="B304" s="61" t="s">
        <v>420</v>
      </c>
      <c r="C304" s="62"/>
      <c r="D304" s="63"/>
      <c r="E304" s="64"/>
      <c r="F304" s="65"/>
      <c r="G304" s="62"/>
      <c r="H304" s="66"/>
      <c r="I304" s="67"/>
      <c r="J304" s="67"/>
      <c r="K304" s="34" t="s">
        <v>65</v>
      </c>
      <c r="L304" s="74">
        <v>304</v>
      </c>
      <c r="M304" s="74"/>
      <c r="N304" s="69"/>
      <c r="O304" s="85" t="s">
        <v>178</v>
      </c>
      <c r="P304" s="88">
        <v>43738.277465277781</v>
      </c>
      <c r="Q304" s="85" t="s">
        <v>2007</v>
      </c>
      <c r="R304" s="90" t="s">
        <v>2707</v>
      </c>
      <c r="S304" s="85" t="s">
        <v>2911</v>
      </c>
      <c r="T304" s="85"/>
      <c r="U304" s="88">
        <v>43738.277465277781</v>
      </c>
      <c r="V304" s="90" t="s">
        <v>3305</v>
      </c>
      <c r="W304" s="85"/>
      <c r="X304" s="85"/>
      <c r="Y304" s="94" t="s">
        <v>5305</v>
      </c>
      <c r="Z304" s="85"/>
    </row>
    <row r="305" spans="1:26" x14ac:dyDescent="0.25">
      <c r="A305" s="61" t="s">
        <v>421</v>
      </c>
      <c r="B305" s="61" t="s">
        <v>1592</v>
      </c>
      <c r="C305" s="62"/>
      <c r="D305" s="63"/>
      <c r="E305" s="64"/>
      <c r="F305" s="65"/>
      <c r="G305" s="62"/>
      <c r="H305" s="66"/>
      <c r="I305" s="67"/>
      <c r="J305" s="67"/>
      <c r="K305" s="34" t="s">
        <v>65</v>
      </c>
      <c r="L305" s="74">
        <v>305</v>
      </c>
      <c r="M305" s="74"/>
      <c r="N305" s="69"/>
      <c r="O305" s="85" t="s">
        <v>1876</v>
      </c>
      <c r="P305" s="88">
        <v>43738.27747685185</v>
      </c>
      <c r="Q305" s="85" t="s">
        <v>2008</v>
      </c>
      <c r="R305" s="85"/>
      <c r="S305" s="85"/>
      <c r="T305" s="85"/>
      <c r="U305" s="88">
        <v>43738.27747685185</v>
      </c>
      <c r="V305" s="90" t="s">
        <v>3306</v>
      </c>
      <c r="W305" s="85"/>
      <c r="X305" s="85"/>
      <c r="Y305" s="94" t="s">
        <v>5306</v>
      </c>
      <c r="Z305" s="94" t="s">
        <v>7064</v>
      </c>
    </row>
    <row r="306" spans="1:26" x14ac:dyDescent="0.25">
      <c r="A306" s="61" t="s">
        <v>422</v>
      </c>
      <c r="B306" s="61" t="s">
        <v>1593</v>
      </c>
      <c r="C306" s="62"/>
      <c r="D306" s="63"/>
      <c r="E306" s="64"/>
      <c r="F306" s="65"/>
      <c r="G306" s="62"/>
      <c r="H306" s="66"/>
      <c r="I306" s="67"/>
      <c r="J306" s="67"/>
      <c r="K306" s="34" t="s">
        <v>65</v>
      </c>
      <c r="L306" s="74">
        <v>306</v>
      </c>
      <c r="M306" s="74"/>
      <c r="N306" s="69"/>
      <c r="O306" s="85" t="s">
        <v>1875</v>
      </c>
      <c r="P306" s="88">
        <v>43738.277499999997</v>
      </c>
      <c r="Q306" s="85" t="s">
        <v>2009</v>
      </c>
      <c r="R306" s="85"/>
      <c r="S306" s="85"/>
      <c r="T306" s="85" t="s">
        <v>2961</v>
      </c>
      <c r="U306" s="88">
        <v>43738.277499999997</v>
      </c>
      <c r="V306" s="90" t="s">
        <v>3307</v>
      </c>
      <c r="W306" s="85"/>
      <c r="X306" s="85"/>
      <c r="Y306" s="94" t="s">
        <v>5307</v>
      </c>
      <c r="Z306" s="85"/>
    </row>
    <row r="307" spans="1:26" x14ac:dyDescent="0.25">
      <c r="A307" s="61" t="s">
        <v>423</v>
      </c>
      <c r="B307" s="61" t="s">
        <v>1499</v>
      </c>
      <c r="C307" s="62"/>
      <c r="D307" s="63"/>
      <c r="E307" s="64"/>
      <c r="F307" s="65"/>
      <c r="G307" s="62"/>
      <c r="H307" s="66"/>
      <c r="I307" s="67"/>
      <c r="J307" s="67"/>
      <c r="K307" s="34" t="s">
        <v>65</v>
      </c>
      <c r="L307" s="74">
        <v>307</v>
      </c>
      <c r="M307" s="74"/>
      <c r="N307" s="69"/>
      <c r="O307" s="85" t="s">
        <v>1875</v>
      </c>
      <c r="P307" s="88">
        <v>43738.277499999997</v>
      </c>
      <c r="Q307" s="85" t="s">
        <v>1883</v>
      </c>
      <c r="R307" s="85"/>
      <c r="S307" s="85"/>
      <c r="T307" s="85"/>
      <c r="U307" s="88">
        <v>43738.277499999997</v>
      </c>
      <c r="V307" s="90" t="s">
        <v>3308</v>
      </c>
      <c r="W307" s="85"/>
      <c r="X307" s="85"/>
      <c r="Y307" s="94" t="s">
        <v>5308</v>
      </c>
      <c r="Z307" s="85"/>
    </row>
    <row r="308" spans="1:26" x14ac:dyDescent="0.25">
      <c r="A308" s="61" t="s">
        <v>424</v>
      </c>
      <c r="B308" s="61" t="s">
        <v>1481</v>
      </c>
      <c r="C308" s="62"/>
      <c r="D308" s="63"/>
      <c r="E308" s="64"/>
      <c r="F308" s="65"/>
      <c r="G308" s="62"/>
      <c r="H308" s="66"/>
      <c r="I308" s="67"/>
      <c r="J308" s="67"/>
      <c r="K308" s="34" t="s">
        <v>65</v>
      </c>
      <c r="L308" s="74">
        <v>308</v>
      </c>
      <c r="M308" s="74"/>
      <c r="N308" s="69"/>
      <c r="O308" s="85" t="s">
        <v>1875</v>
      </c>
      <c r="P308" s="88">
        <v>43738.277499999997</v>
      </c>
      <c r="Q308" s="85" t="s">
        <v>1927</v>
      </c>
      <c r="R308" s="85"/>
      <c r="S308" s="85"/>
      <c r="T308" s="85" t="s">
        <v>2951</v>
      </c>
      <c r="U308" s="88">
        <v>43738.277499999997</v>
      </c>
      <c r="V308" s="90" t="s">
        <v>3309</v>
      </c>
      <c r="W308" s="85"/>
      <c r="X308" s="85"/>
      <c r="Y308" s="94" t="s">
        <v>5309</v>
      </c>
      <c r="Z308" s="85"/>
    </row>
    <row r="309" spans="1:26" x14ac:dyDescent="0.25">
      <c r="A309" s="61" t="s">
        <v>425</v>
      </c>
      <c r="B309" s="61" t="s">
        <v>1527</v>
      </c>
      <c r="C309" s="62"/>
      <c r="D309" s="63"/>
      <c r="E309" s="64"/>
      <c r="F309" s="65"/>
      <c r="G309" s="62"/>
      <c r="H309" s="66"/>
      <c r="I309" s="67"/>
      <c r="J309" s="67"/>
      <c r="K309" s="34" t="s">
        <v>65</v>
      </c>
      <c r="L309" s="74">
        <v>309</v>
      </c>
      <c r="M309" s="74"/>
      <c r="N309" s="69"/>
      <c r="O309" s="85" t="s">
        <v>1875</v>
      </c>
      <c r="P309" s="88">
        <v>43738.27752314815</v>
      </c>
      <c r="Q309" s="85" t="s">
        <v>1923</v>
      </c>
      <c r="R309" s="85"/>
      <c r="S309" s="85"/>
      <c r="T309" s="85" t="s">
        <v>2947</v>
      </c>
      <c r="U309" s="88">
        <v>43738.27752314815</v>
      </c>
      <c r="V309" s="90" t="s">
        <v>3310</v>
      </c>
      <c r="W309" s="85"/>
      <c r="X309" s="85"/>
      <c r="Y309" s="94" t="s">
        <v>5310</v>
      </c>
      <c r="Z309" s="85"/>
    </row>
    <row r="310" spans="1:26" x14ac:dyDescent="0.25">
      <c r="A310" s="61" t="s">
        <v>426</v>
      </c>
      <c r="B310" s="61" t="s">
        <v>426</v>
      </c>
      <c r="C310" s="62"/>
      <c r="D310" s="63"/>
      <c r="E310" s="64"/>
      <c r="F310" s="65"/>
      <c r="G310" s="62"/>
      <c r="H310" s="66"/>
      <c r="I310" s="67"/>
      <c r="J310" s="67"/>
      <c r="K310" s="34" t="s">
        <v>65</v>
      </c>
      <c r="L310" s="74">
        <v>310</v>
      </c>
      <c r="M310" s="74"/>
      <c r="N310" s="69"/>
      <c r="O310" s="85" t="s">
        <v>178</v>
      </c>
      <c r="P310" s="88">
        <v>43738.27753472222</v>
      </c>
      <c r="Q310" s="85" t="s">
        <v>2010</v>
      </c>
      <c r="R310" s="90" t="s">
        <v>2708</v>
      </c>
      <c r="S310" s="85" t="s">
        <v>2911</v>
      </c>
      <c r="T310" s="85"/>
      <c r="U310" s="88">
        <v>43738.27753472222</v>
      </c>
      <c r="V310" s="90" t="s">
        <v>3311</v>
      </c>
      <c r="W310" s="85"/>
      <c r="X310" s="85"/>
      <c r="Y310" s="94" t="s">
        <v>5311</v>
      </c>
      <c r="Z310" s="85"/>
    </row>
    <row r="311" spans="1:26" x14ac:dyDescent="0.25">
      <c r="A311" s="61" t="s">
        <v>427</v>
      </c>
      <c r="B311" s="61" t="s">
        <v>1594</v>
      </c>
      <c r="C311" s="62"/>
      <c r="D311" s="63"/>
      <c r="E311" s="64"/>
      <c r="F311" s="65"/>
      <c r="G311" s="62"/>
      <c r="H311" s="66"/>
      <c r="I311" s="67"/>
      <c r="J311" s="67"/>
      <c r="K311" s="34" t="s">
        <v>65</v>
      </c>
      <c r="L311" s="74">
        <v>311</v>
      </c>
      <c r="M311" s="74"/>
      <c r="N311" s="69"/>
      <c r="O311" s="85" t="s">
        <v>1875</v>
      </c>
      <c r="P311" s="88">
        <v>43738.27753472222</v>
      </c>
      <c r="Q311" s="85" t="s">
        <v>2011</v>
      </c>
      <c r="R311" s="85"/>
      <c r="S311" s="85"/>
      <c r="T311" s="85"/>
      <c r="U311" s="88">
        <v>43738.27753472222</v>
      </c>
      <c r="V311" s="90" t="s">
        <v>3312</v>
      </c>
      <c r="W311" s="85"/>
      <c r="X311" s="85"/>
      <c r="Y311" s="94" t="s">
        <v>5312</v>
      </c>
      <c r="Z311" s="85"/>
    </row>
    <row r="312" spans="1:26" x14ac:dyDescent="0.25">
      <c r="A312" s="61" t="s">
        <v>427</v>
      </c>
      <c r="B312" s="61" t="s">
        <v>1507</v>
      </c>
      <c r="C312" s="62"/>
      <c r="D312" s="63"/>
      <c r="E312" s="64"/>
      <c r="F312" s="65"/>
      <c r="G312" s="62"/>
      <c r="H312" s="66"/>
      <c r="I312" s="67"/>
      <c r="J312" s="67"/>
      <c r="K312" s="34" t="s">
        <v>65</v>
      </c>
      <c r="L312" s="74">
        <v>312</v>
      </c>
      <c r="M312" s="74"/>
      <c r="N312" s="69"/>
      <c r="O312" s="85" t="s">
        <v>1875</v>
      </c>
      <c r="P312" s="88">
        <v>43738.277013888888</v>
      </c>
      <c r="Q312" s="85" t="s">
        <v>1893</v>
      </c>
      <c r="R312" s="85"/>
      <c r="S312" s="85"/>
      <c r="T312" s="85"/>
      <c r="U312" s="88">
        <v>43738.277013888888</v>
      </c>
      <c r="V312" s="90" t="s">
        <v>3313</v>
      </c>
      <c r="W312" s="85"/>
      <c r="X312" s="85"/>
      <c r="Y312" s="94" t="s">
        <v>5313</v>
      </c>
      <c r="Z312" s="85"/>
    </row>
    <row r="313" spans="1:26" x14ac:dyDescent="0.25">
      <c r="A313" s="61" t="s">
        <v>428</v>
      </c>
      <c r="B313" s="61" t="s">
        <v>428</v>
      </c>
      <c r="C313" s="62"/>
      <c r="D313" s="63"/>
      <c r="E313" s="64"/>
      <c r="F313" s="65"/>
      <c r="G313" s="62"/>
      <c r="H313" s="66"/>
      <c r="I313" s="67"/>
      <c r="J313" s="67"/>
      <c r="K313" s="34" t="s">
        <v>65</v>
      </c>
      <c r="L313" s="74">
        <v>313</v>
      </c>
      <c r="M313" s="74"/>
      <c r="N313" s="69"/>
      <c r="O313" s="85" t="s">
        <v>178</v>
      </c>
      <c r="P313" s="88">
        <v>43738.277546296296</v>
      </c>
      <c r="Q313" s="85" t="s">
        <v>2012</v>
      </c>
      <c r="R313" s="90" t="s">
        <v>2709</v>
      </c>
      <c r="S313" s="85" t="s">
        <v>2911</v>
      </c>
      <c r="T313" s="85"/>
      <c r="U313" s="88">
        <v>43738.277546296296</v>
      </c>
      <c r="V313" s="90" t="s">
        <v>3314</v>
      </c>
      <c r="W313" s="85"/>
      <c r="X313" s="85"/>
      <c r="Y313" s="94" t="s">
        <v>5314</v>
      </c>
      <c r="Z313" s="85"/>
    </row>
    <row r="314" spans="1:26" x14ac:dyDescent="0.25">
      <c r="A314" s="61" t="s">
        <v>429</v>
      </c>
      <c r="B314" s="61" t="s">
        <v>1595</v>
      </c>
      <c r="C314" s="62"/>
      <c r="D314" s="63"/>
      <c r="E314" s="64"/>
      <c r="F314" s="65"/>
      <c r="G314" s="62"/>
      <c r="H314" s="66"/>
      <c r="I314" s="67"/>
      <c r="J314" s="67"/>
      <c r="K314" s="34" t="s">
        <v>65</v>
      </c>
      <c r="L314" s="74">
        <v>314</v>
      </c>
      <c r="M314" s="74"/>
      <c r="N314" s="69"/>
      <c r="O314" s="85" t="s">
        <v>1876</v>
      </c>
      <c r="P314" s="88">
        <v>43738.277546296296</v>
      </c>
      <c r="Q314" s="85" t="s">
        <v>2013</v>
      </c>
      <c r="R314" s="85"/>
      <c r="S314" s="85"/>
      <c r="T314" s="85"/>
      <c r="U314" s="88">
        <v>43738.277546296296</v>
      </c>
      <c r="V314" s="90" t="s">
        <v>3315</v>
      </c>
      <c r="W314" s="85"/>
      <c r="X314" s="85"/>
      <c r="Y314" s="94" t="s">
        <v>5315</v>
      </c>
      <c r="Z314" s="85"/>
    </row>
    <row r="315" spans="1:26" x14ac:dyDescent="0.25">
      <c r="A315" s="61" t="s">
        <v>430</v>
      </c>
      <c r="B315" s="61" t="s">
        <v>1596</v>
      </c>
      <c r="C315" s="62"/>
      <c r="D315" s="63"/>
      <c r="E315" s="64"/>
      <c r="F315" s="65"/>
      <c r="G315" s="62"/>
      <c r="H315" s="66"/>
      <c r="I315" s="67"/>
      <c r="J315" s="67"/>
      <c r="K315" s="34" t="s">
        <v>65</v>
      </c>
      <c r="L315" s="74">
        <v>315</v>
      </c>
      <c r="M315" s="74"/>
      <c r="N315" s="69"/>
      <c r="O315" s="85" t="s">
        <v>1875</v>
      </c>
      <c r="P315" s="88">
        <v>43738.277546296296</v>
      </c>
      <c r="Q315" s="85" t="s">
        <v>2014</v>
      </c>
      <c r="R315" s="85"/>
      <c r="S315" s="85"/>
      <c r="T315" s="85"/>
      <c r="U315" s="88">
        <v>43738.277546296296</v>
      </c>
      <c r="V315" s="90" t="s">
        <v>3316</v>
      </c>
      <c r="W315" s="85"/>
      <c r="X315" s="85"/>
      <c r="Y315" s="94" t="s">
        <v>5316</v>
      </c>
      <c r="Z315" s="85"/>
    </row>
    <row r="316" spans="1:26" x14ac:dyDescent="0.25">
      <c r="A316" s="61" t="s">
        <v>431</v>
      </c>
      <c r="B316" s="61" t="s">
        <v>1507</v>
      </c>
      <c r="C316" s="62"/>
      <c r="D316" s="63"/>
      <c r="E316" s="64"/>
      <c r="F316" s="65"/>
      <c r="G316" s="62"/>
      <c r="H316" s="66"/>
      <c r="I316" s="67"/>
      <c r="J316" s="67"/>
      <c r="K316" s="34" t="s">
        <v>65</v>
      </c>
      <c r="L316" s="74">
        <v>316</v>
      </c>
      <c r="M316" s="74"/>
      <c r="N316" s="69"/>
      <c r="O316" s="85" t="s">
        <v>1875</v>
      </c>
      <c r="P316" s="88">
        <v>43738.275219907409</v>
      </c>
      <c r="Q316" s="85" t="s">
        <v>1893</v>
      </c>
      <c r="R316" s="85"/>
      <c r="S316" s="85"/>
      <c r="T316" s="85"/>
      <c r="U316" s="88">
        <v>43738.275219907409</v>
      </c>
      <c r="V316" s="90" t="s">
        <v>3317</v>
      </c>
      <c r="W316" s="85"/>
      <c r="X316" s="85"/>
      <c r="Y316" s="94" t="s">
        <v>5317</v>
      </c>
      <c r="Z316" s="85"/>
    </row>
    <row r="317" spans="1:26" x14ac:dyDescent="0.25">
      <c r="A317" s="61" t="s">
        <v>431</v>
      </c>
      <c r="B317" s="61" t="s">
        <v>1507</v>
      </c>
      <c r="C317" s="62"/>
      <c r="D317" s="63"/>
      <c r="E317" s="64"/>
      <c r="F317" s="65"/>
      <c r="G317" s="62"/>
      <c r="H317" s="66"/>
      <c r="I317" s="67"/>
      <c r="J317" s="67"/>
      <c r="K317" s="34" t="s">
        <v>65</v>
      </c>
      <c r="L317" s="74">
        <v>317</v>
      </c>
      <c r="M317" s="74"/>
      <c r="N317" s="69"/>
      <c r="O317" s="85" t="s">
        <v>1875</v>
      </c>
      <c r="P317" s="88">
        <v>43738.27547453704</v>
      </c>
      <c r="Q317" s="85" t="s">
        <v>1892</v>
      </c>
      <c r="R317" s="85"/>
      <c r="S317" s="85"/>
      <c r="T317" s="85"/>
      <c r="U317" s="88">
        <v>43738.27547453704</v>
      </c>
      <c r="V317" s="90" t="s">
        <v>3318</v>
      </c>
      <c r="W317" s="85"/>
      <c r="X317" s="85"/>
      <c r="Y317" s="94" t="s">
        <v>5318</v>
      </c>
      <c r="Z317" s="85"/>
    </row>
    <row r="318" spans="1:26" x14ac:dyDescent="0.25">
      <c r="A318" s="61" t="s">
        <v>431</v>
      </c>
      <c r="B318" s="61" t="s">
        <v>1531</v>
      </c>
      <c r="C318" s="62"/>
      <c r="D318" s="63"/>
      <c r="E318" s="64"/>
      <c r="F318" s="65"/>
      <c r="G318" s="62"/>
      <c r="H318" s="66"/>
      <c r="I318" s="67"/>
      <c r="J318" s="67"/>
      <c r="K318" s="34" t="s">
        <v>65</v>
      </c>
      <c r="L318" s="74">
        <v>318</v>
      </c>
      <c r="M318" s="74"/>
      <c r="N318" s="69"/>
      <c r="O318" s="85" t="s">
        <v>1875</v>
      </c>
      <c r="P318" s="88">
        <v>43738.27616898148</v>
      </c>
      <c r="Q318" s="85" t="s">
        <v>1931</v>
      </c>
      <c r="R318" s="85"/>
      <c r="S318" s="85"/>
      <c r="T318" s="85"/>
      <c r="U318" s="88">
        <v>43738.27616898148</v>
      </c>
      <c r="V318" s="90" t="s">
        <v>3319</v>
      </c>
      <c r="W318" s="85"/>
      <c r="X318" s="85"/>
      <c r="Y318" s="94" t="s">
        <v>5319</v>
      </c>
      <c r="Z318" s="85"/>
    </row>
    <row r="319" spans="1:26" x14ac:dyDescent="0.25">
      <c r="A319" s="61" t="s">
        <v>431</v>
      </c>
      <c r="B319" s="61" t="s">
        <v>1014</v>
      </c>
      <c r="C319" s="62"/>
      <c r="D319" s="63"/>
      <c r="E319" s="64"/>
      <c r="F319" s="65"/>
      <c r="G319" s="62"/>
      <c r="H319" s="66"/>
      <c r="I319" s="67"/>
      <c r="J319" s="67"/>
      <c r="K319" s="34" t="s">
        <v>65</v>
      </c>
      <c r="L319" s="74">
        <v>319</v>
      </c>
      <c r="M319" s="74"/>
      <c r="N319" s="69"/>
      <c r="O319" s="85" t="s">
        <v>1875</v>
      </c>
      <c r="P319" s="88">
        <v>43738.277557870373</v>
      </c>
      <c r="Q319" s="85" t="s">
        <v>2015</v>
      </c>
      <c r="R319" s="85"/>
      <c r="S319" s="85"/>
      <c r="T319" s="85"/>
      <c r="U319" s="88">
        <v>43738.277557870373</v>
      </c>
      <c r="V319" s="90" t="s">
        <v>3320</v>
      </c>
      <c r="W319" s="85"/>
      <c r="X319" s="85"/>
      <c r="Y319" s="94" t="s">
        <v>5320</v>
      </c>
      <c r="Z319" s="85"/>
    </row>
    <row r="320" spans="1:26" x14ac:dyDescent="0.25">
      <c r="A320" s="61" t="s">
        <v>432</v>
      </c>
      <c r="B320" s="61" t="s">
        <v>1597</v>
      </c>
      <c r="C320" s="62"/>
      <c r="D320" s="63"/>
      <c r="E320" s="64"/>
      <c r="F320" s="65"/>
      <c r="G320" s="62"/>
      <c r="H320" s="66"/>
      <c r="I320" s="67"/>
      <c r="J320" s="67"/>
      <c r="K320" s="34" t="s">
        <v>65</v>
      </c>
      <c r="L320" s="74">
        <v>320</v>
      </c>
      <c r="M320" s="74"/>
      <c r="N320" s="69"/>
      <c r="O320" s="85" t="s">
        <v>1875</v>
      </c>
      <c r="P320" s="88">
        <v>43738.277569444443</v>
      </c>
      <c r="Q320" s="85" t="s">
        <v>2016</v>
      </c>
      <c r="R320" s="85"/>
      <c r="S320" s="85"/>
      <c r="T320" s="85"/>
      <c r="U320" s="88">
        <v>43738.277569444443</v>
      </c>
      <c r="V320" s="90" t="s">
        <v>3321</v>
      </c>
      <c r="W320" s="85"/>
      <c r="X320" s="85"/>
      <c r="Y320" s="94" t="s">
        <v>5321</v>
      </c>
      <c r="Z320" s="85"/>
    </row>
    <row r="321" spans="1:26" x14ac:dyDescent="0.25">
      <c r="A321" s="61" t="s">
        <v>432</v>
      </c>
      <c r="B321" s="61" t="s">
        <v>1508</v>
      </c>
      <c r="C321" s="62"/>
      <c r="D321" s="63"/>
      <c r="E321" s="64"/>
      <c r="F321" s="65"/>
      <c r="G321" s="62"/>
      <c r="H321" s="66"/>
      <c r="I321" s="67"/>
      <c r="J321" s="67"/>
      <c r="K321" s="34" t="s">
        <v>65</v>
      </c>
      <c r="L321" s="74">
        <v>321</v>
      </c>
      <c r="M321" s="74"/>
      <c r="N321" s="69"/>
      <c r="O321" s="85" t="s">
        <v>1876</v>
      </c>
      <c r="P321" s="88">
        <v>43738.27547453704</v>
      </c>
      <c r="Q321" s="85" t="s">
        <v>2017</v>
      </c>
      <c r="R321" s="90" t="s">
        <v>2710</v>
      </c>
      <c r="S321" s="85" t="s">
        <v>2911</v>
      </c>
      <c r="T321" s="85"/>
      <c r="U321" s="88">
        <v>43738.27547453704</v>
      </c>
      <c r="V321" s="90" t="s">
        <v>3322</v>
      </c>
      <c r="W321" s="85"/>
      <c r="X321" s="85"/>
      <c r="Y321" s="94" t="s">
        <v>5322</v>
      </c>
      <c r="Z321" s="94" t="s">
        <v>7065</v>
      </c>
    </row>
    <row r="322" spans="1:26" x14ac:dyDescent="0.25">
      <c r="A322" s="61" t="s">
        <v>432</v>
      </c>
      <c r="B322" s="61" t="s">
        <v>1508</v>
      </c>
      <c r="C322" s="62"/>
      <c r="D322" s="63"/>
      <c r="E322" s="64"/>
      <c r="F322" s="65"/>
      <c r="G322" s="62"/>
      <c r="H322" s="66"/>
      <c r="I322" s="67"/>
      <c r="J322" s="67"/>
      <c r="K322" s="34" t="s">
        <v>65</v>
      </c>
      <c r="L322" s="74">
        <v>322</v>
      </c>
      <c r="M322" s="74"/>
      <c r="N322" s="69"/>
      <c r="O322" s="85" t="s">
        <v>1875</v>
      </c>
      <c r="P322" s="88">
        <v>43738.27553240741</v>
      </c>
      <c r="Q322" s="85" t="s">
        <v>1896</v>
      </c>
      <c r="R322" s="85"/>
      <c r="S322" s="85"/>
      <c r="T322" s="85"/>
      <c r="U322" s="88">
        <v>43738.27553240741</v>
      </c>
      <c r="V322" s="90" t="s">
        <v>3323</v>
      </c>
      <c r="W322" s="85"/>
      <c r="X322" s="85"/>
      <c r="Y322" s="94" t="s">
        <v>5323</v>
      </c>
      <c r="Z322" s="85"/>
    </row>
    <row r="323" spans="1:26" x14ac:dyDescent="0.25">
      <c r="A323" s="61" t="s">
        <v>432</v>
      </c>
      <c r="B323" s="61" t="s">
        <v>1598</v>
      </c>
      <c r="C323" s="62"/>
      <c r="D323" s="63"/>
      <c r="E323" s="64"/>
      <c r="F323" s="65"/>
      <c r="G323" s="62"/>
      <c r="H323" s="66"/>
      <c r="I323" s="67"/>
      <c r="J323" s="67"/>
      <c r="K323" s="34" t="s">
        <v>65</v>
      </c>
      <c r="L323" s="74">
        <v>323</v>
      </c>
      <c r="M323" s="74"/>
      <c r="N323" s="69"/>
      <c r="O323" s="85" t="s">
        <v>1875</v>
      </c>
      <c r="P323" s="88">
        <v>43738.276550925926</v>
      </c>
      <c r="Q323" s="85" t="s">
        <v>2018</v>
      </c>
      <c r="R323" s="85"/>
      <c r="S323" s="85"/>
      <c r="T323" s="85"/>
      <c r="U323" s="88">
        <v>43738.276550925926</v>
      </c>
      <c r="V323" s="90" t="s">
        <v>3324</v>
      </c>
      <c r="W323" s="85"/>
      <c r="X323" s="85"/>
      <c r="Y323" s="94" t="s">
        <v>5324</v>
      </c>
      <c r="Z323" s="85"/>
    </row>
    <row r="324" spans="1:26" x14ac:dyDescent="0.25">
      <c r="A324" s="61" t="s">
        <v>433</v>
      </c>
      <c r="B324" s="61" t="s">
        <v>1599</v>
      </c>
      <c r="C324" s="62"/>
      <c r="D324" s="63"/>
      <c r="E324" s="64"/>
      <c r="F324" s="65"/>
      <c r="G324" s="62"/>
      <c r="H324" s="66"/>
      <c r="I324" s="67"/>
      <c r="J324" s="67"/>
      <c r="K324" s="34" t="s">
        <v>65</v>
      </c>
      <c r="L324" s="74">
        <v>324</v>
      </c>
      <c r="M324" s="74"/>
      <c r="N324" s="69"/>
      <c r="O324" s="85" t="s">
        <v>1875</v>
      </c>
      <c r="P324" s="88">
        <v>43738.277569444443</v>
      </c>
      <c r="Q324" s="85" t="s">
        <v>2019</v>
      </c>
      <c r="R324" s="85"/>
      <c r="S324" s="85"/>
      <c r="T324" s="85"/>
      <c r="U324" s="88">
        <v>43738.277569444443</v>
      </c>
      <c r="V324" s="90" t="s">
        <v>3325</v>
      </c>
      <c r="W324" s="85"/>
      <c r="X324" s="85"/>
      <c r="Y324" s="94" t="s">
        <v>5325</v>
      </c>
      <c r="Z324" s="85"/>
    </row>
    <row r="325" spans="1:26" x14ac:dyDescent="0.25">
      <c r="A325" s="61" t="s">
        <v>434</v>
      </c>
      <c r="B325" s="61" t="s">
        <v>1600</v>
      </c>
      <c r="C325" s="62"/>
      <c r="D325" s="63"/>
      <c r="E325" s="64"/>
      <c r="F325" s="65"/>
      <c r="G325" s="62"/>
      <c r="H325" s="66"/>
      <c r="I325" s="67"/>
      <c r="J325" s="67"/>
      <c r="K325" s="34" t="s">
        <v>65</v>
      </c>
      <c r="L325" s="74">
        <v>325</v>
      </c>
      <c r="M325" s="74"/>
      <c r="N325" s="69"/>
      <c r="O325" s="85" t="s">
        <v>1875</v>
      </c>
      <c r="P325" s="88">
        <v>43738.277592592596</v>
      </c>
      <c r="Q325" s="85" t="s">
        <v>2020</v>
      </c>
      <c r="R325" s="85"/>
      <c r="S325" s="85"/>
      <c r="T325" s="85"/>
      <c r="U325" s="88">
        <v>43738.277592592596</v>
      </c>
      <c r="V325" s="90" t="s">
        <v>3326</v>
      </c>
      <c r="W325" s="85"/>
      <c r="X325" s="85"/>
      <c r="Y325" s="94" t="s">
        <v>5326</v>
      </c>
      <c r="Z325" s="85"/>
    </row>
    <row r="326" spans="1:26" x14ac:dyDescent="0.25">
      <c r="A326" s="61" t="s">
        <v>435</v>
      </c>
      <c r="B326" s="61" t="s">
        <v>1481</v>
      </c>
      <c r="C326" s="62"/>
      <c r="D326" s="63"/>
      <c r="E326" s="64"/>
      <c r="F326" s="65"/>
      <c r="G326" s="62"/>
      <c r="H326" s="66"/>
      <c r="I326" s="67"/>
      <c r="J326" s="67"/>
      <c r="K326" s="34" t="s">
        <v>65</v>
      </c>
      <c r="L326" s="74">
        <v>326</v>
      </c>
      <c r="M326" s="74"/>
      <c r="N326" s="69"/>
      <c r="O326" s="85" t="s">
        <v>1875</v>
      </c>
      <c r="P326" s="88">
        <v>43738.27753472222</v>
      </c>
      <c r="Q326" s="85" t="s">
        <v>1927</v>
      </c>
      <c r="R326" s="85"/>
      <c r="S326" s="85"/>
      <c r="T326" s="85" t="s">
        <v>2951</v>
      </c>
      <c r="U326" s="88">
        <v>43738.27753472222</v>
      </c>
      <c r="V326" s="90" t="s">
        <v>3327</v>
      </c>
      <c r="W326" s="85"/>
      <c r="X326" s="85"/>
      <c r="Y326" s="94" t="s">
        <v>5327</v>
      </c>
      <c r="Z326" s="85"/>
    </row>
    <row r="327" spans="1:26" x14ac:dyDescent="0.25">
      <c r="A327" s="61" t="s">
        <v>435</v>
      </c>
      <c r="B327" s="61" t="s">
        <v>1499</v>
      </c>
      <c r="C327" s="62"/>
      <c r="D327" s="63"/>
      <c r="E327" s="64"/>
      <c r="F327" s="65"/>
      <c r="G327" s="62"/>
      <c r="H327" s="66"/>
      <c r="I327" s="67"/>
      <c r="J327" s="67"/>
      <c r="K327" s="34" t="s">
        <v>65</v>
      </c>
      <c r="L327" s="74">
        <v>327</v>
      </c>
      <c r="M327" s="74"/>
      <c r="N327" s="69"/>
      <c r="O327" s="85" t="s">
        <v>1875</v>
      </c>
      <c r="P327" s="88">
        <v>43738.277604166666</v>
      </c>
      <c r="Q327" s="85" t="s">
        <v>1883</v>
      </c>
      <c r="R327" s="85"/>
      <c r="S327" s="85"/>
      <c r="T327" s="85"/>
      <c r="U327" s="88">
        <v>43738.277604166666</v>
      </c>
      <c r="V327" s="90" t="s">
        <v>3328</v>
      </c>
      <c r="W327" s="85"/>
      <c r="X327" s="85"/>
      <c r="Y327" s="94" t="s">
        <v>5328</v>
      </c>
      <c r="Z327" s="85"/>
    </row>
    <row r="328" spans="1:26" x14ac:dyDescent="0.25">
      <c r="A328" s="61" t="s">
        <v>436</v>
      </c>
      <c r="B328" s="61" t="s">
        <v>1507</v>
      </c>
      <c r="C328" s="62"/>
      <c r="D328" s="63"/>
      <c r="E328" s="64"/>
      <c r="F328" s="65"/>
      <c r="G328" s="62"/>
      <c r="H328" s="66"/>
      <c r="I328" s="67"/>
      <c r="J328" s="67"/>
      <c r="K328" s="34" t="s">
        <v>65</v>
      </c>
      <c r="L328" s="74">
        <v>328</v>
      </c>
      <c r="M328" s="74"/>
      <c r="N328" s="69"/>
      <c r="O328" s="85" t="s">
        <v>1875</v>
      </c>
      <c r="P328" s="88">
        <v>43738.277581018519</v>
      </c>
      <c r="Q328" s="85" t="s">
        <v>1893</v>
      </c>
      <c r="R328" s="85"/>
      <c r="S328" s="85"/>
      <c r="T328" s="85"/>
      <c r="U328" s="88">
        <v>43738.277581018519</v>
      </c>
      <c r="V328" s="90" t="s">
        <v>3329</v>
      </c>
      <c r="W328" s="85"/>
      <c r="X328" s="85"/>
      <c r="Y328" s="94" t="s">
        <v>5329</v>
      </c>
      <c r="Z328" s="85"/>
    </row>
    <row r="329" spans="1:26" x14ac:dyDescent="0.25">
      <c r="A329" s="61" t="s">
        <v>436</v>
      </c>
      <c r="B329" s="61" t="s">
        <v>1507</v>
      </c>
      <c r="C329" s="62"/>
      <c r="D329" s="63"/>
      <c r="E329" s="64"/>
      <c r="F329" s="65"/>
      <c r="G329" s="62"/>
      <c r="H329" s="66"/>
      <c r="I329" s="67"/>
      <c r="J329" s="67"/>
      <c r="K329" s="34" t="s">
        <v>65</v>
      </c>
      <c r="L329" s="74">
        <v>329</v>
      </c>
      <c r="M329" s="74"/>
      <c r="N329" s="69"/>
      <c r="O329" s="85" t="s">
        <v>1875</v>
      </c>
      <c r="P329" s="88">
        <v>43738.277627314812</v>
      </c>
      <c r="Q329" s="85" t="s">
        <v>1892</v>
      </c>
      <c r="R329" s="85"/>
      <c r="S329" s="85"/>
      <c r="T329" s="85"/>
      <c r="U329" s="88">
        <v>43738.277627314812</v>
      </c>
      <c r="V329" s="90" t="s">
        <v>3330</v>
      </c>
      <c r="W329" s="85"/>
      <c r="X329" s="85"/>
      <c r="Y329" s="94" t="s">
        <v>5330</v>
      </c>
      <c r="Z329" s="85"/>
    </row>
    <row r="330" spans="1:26" x14ac:dyDescent="0.25">
      <c r="A330" s="61" t="s">
        <v>437</v>
      </c>
      <c r="B330" s="61" t="s">
        <v>1601</v>
      </c>
      <c r="C330" s="62"/>
      <c r="D330" s="63"/>
      <c r="E330" s="64"/>
      <c r="F330" s="65"/>
      <c r="G330" s="62"/>
      <c r="H330" s="66"/>
      <c r="I330" s="67"/>
      <c r="J330" s="67"/>
      <c r="K330" s="34" t="s">
        <v>65</v>
      </c>
      <c r="L330" s="74">
        <v>330</v>
      </c>
      <c r="M330" s="74"/>
      <c r="N330" s="69"/>
      <c r="O330" s="85" t="s">
        <v>1875</v>
      </c>
      <c r="P330" s="88">
        <v>43738.277638888889</v>
      </c>
      <c r="Q330" s="85" t="s">
        <v>2021</v>
      </c>
      <c r="R330" s="85"/>
      <c r="S330" s="85"/>
      <c r="T330" s="85"/>
      <c r="U330" s="88">
        <v>43738.277638888889</v>
      </c>
      <c r="V330" s="90" t="s">
        <v>3331</v>
      </c>
      <c r="W330" s="85"/>
      <c r="X330" s="85"/>
      <c r="Y330" s="94" t="s">
        <v>5331</v>
      </c>
      <c r="Z330" s="85"/>
    </row>
    <row r="331" spans="1:26" x14ac:dyDescent="0.25">
      <c r="A331" s="61" t="s">
        <v>438</v>
      </c>
      <c r="B331" s="61" t="s">
        <v>1602</v>
      </c>
      <c r="C331" s="62"/>
      <c r="D331" s="63"/>
      <c r="E331" s="64"/>
      <c r="F331" s="65"/>
      <c r="G331" s="62"/>
      <c r="H331" s="66"/>
      <c r="I331" s="67"/>
      <c r="J331" s="67"/>
      <c r="K331" s="34" t="s">
        <v>65</v>
      </c>
      <c r="L331" s="74">
        <v>331</v>
      </c>
      <c r="M331" s="74"/>
      <c r="N331" s="69"/>
      <c r="O331" s="85" t="s">
        <v>1875</v>
      </c>
      <c r="P331" s="88">
        <v>43738.277638888889</v>
      </c>
      <c r="Q331" s="85" t="s">
        <v>2022</v>
      </c>
      <c r="R331" s="85"/>
      <c r="S331" s="85"/>
      <c r="T331" s="85" t="s">
        <v>2962</v>
      </c>
      <c r="U331" s="88">
        <v>43738.277638888889</v>
      </c>
      <c r="V331" s="90" t="s">
        <v>3332</v>
      </c>
      <c r="W331" s="85"/>
      <c r="X331" s="85"/>
      <c r="Y331" s="94" t="s">
        <v>5332</v>
      </c>
      <c r="Z331" s="85"/>
    </row>
    <row r="332" spans="1:26" x14ac:dyDescent="0.25">
      <c r="A332" s="61" t="s">
        <v>439</v>
      </c>
      <c r="B332" s="61" t="s">
        <v>439</v>
      </c>
      <c r="C332" s="62"/>
      <c r="D332" s="63"/>
      <c r="E332" s="64"/>
      <c r="F332" s="65"/>
      <c r="G332" s="62"/>
      <c r="H332" s="66"/>
      <c r="I332" s="67"/>
      <c r="J332" s="67"/>
      <c r="K332" s="34" t="s">
        <v>65</v>
      </c>
      <c r="L332" s="74">
        <v>332</v>
      </c>
      <c r="M332" s="74"/>
      <c r="N332" s="69"/>
      <c r="O332" s="85" t="s">
        <v>178</v>
      </c>
      <c r="P332" s="88">
        <v>43738.277638888889</v>
      </c>
      <c r="Q332" s="85" t="s">
        <v>2023</v>
      </c>
      <c r="R332" s="85"/>
      <c r="S332" s="85"/>
      <c r="T332" s="85"/>
      <c r="U332" s="88">
        <v>43738.277638888889</v>
      </c>
      <c r="V332" s="90" t="s">
        <v>3333</v>
      </c>
      <c r="W332" s="85"/>
      <c r="X332" s="85"/>
      <c r="Y332" s="94" t="s">
        <v>5333</v>
      </c>
      <c r="Z332" s="94" t="s">
        <v>7066</v>
      </c>
    </row>
    <row r="333" spans="1:26" x14ac:dyDescent="0.25">
      <c r="A333" s="61" t="s">
        <v>440</v>
      </c>
      <c r="B333" s="61" t="s">
        <v>1603</v>
      </c>
      <c r="C333" s="62"/>
      <c r="D333" s="63"/>
      <c r="E333" s="64"/>
      <c r="F333" s="65"/>
      <c r="G333" s="62"/>
      <c r="H333" s="66"/>
      <c r="I333" s="67"/>
      <c r="J333" s="67"/>
      <c r="K333" s="34" t="s">
        <v>65</v>
      </c>
      <c r="L333" s="74">
        <v>333</v>
      </c>
      <c r="M333" s="74"/>
      <c r="N333" s="69"/>
      <c r="O333" s="85" t="s">
        <v>1875</v>
      </c>
      <c r="P333" s="88">
        <v>43738.277638888889</v>
      </c>
      <c r="Q333" s="85" t="s">
        <v>2024</v>
      </c>
      <c r="R333" s="85"/>
      <c r="S333" s="85"/>
      <c r="T333" s="85"/>
      <c r="U333" s="88">
        <v>43738.277638888889</v>
      </c>
      <c r="V333" s="90" t="s">
        <v>3334</v>
      </c>
      <c r="W333" s="85"/>
      <c r="X333" s="85"/>
      <c r="Y333" s="94" t="s">
        <v>5334</v>
      </c>
      <c r="Z333" s="85"/>
    </row>
    <row r="334" spans="1:26" x14ac:dyDescent="0.25">
      <c r="A334" s="61" t="s">
        <v>441</v>
      </c>
      <c r="B334" s="61" t="s">
        <v>1604</v>
      </c>
      <c r="C334" s="62"/>
      <c r="D334" s="63"/>
      <c r="E334" s="64"/>
      <c r="F334" s="65"/>
      <c r="G334" s="62"/>
      <c r="H334" s="66"/>
      <c r="I334" s="67"/>
      <c r="J334" s="67"/>
      <c r="K334" s="34" t="s">
        <v>65</v>
      </c>
      <c r="L334" s="74">
        <v>334</v>
      </c>
      <c r="M334" s="74"/>
      <c r="N334" s="69"/>
      <c r="O334" s="85" t="s">
        <v>1875</v>
      </c>
      <c r="P334" s="88">
        <v>43738.276898148149</v>
      </c>
      <c r="Q334" s="85" t="s">
        <v>2025</v>
      </c>
      <c r="R334" s="85"/>
      <c r="S334" s="85"/>
      <c r="T334" s="85"/>
      <c r="U334" s="88">
        <v>43738.276898148149</v>
      </c>
      <c r="V334" s="90" t="s">
        <v>3335</v>
      </c>
      <c r="W334" s="85"/>
      <c r="X334" s="85"/>
      <c r="Y334" s="94" t="s">
        <v>5335</v>
      </c>
      <c r="Z334" s="85"/>
    </row>
    <row r="335" spans="1:26" x14ac:dyDescent="0.25">
      <c r="A335" s="61" t="s">
        <v>441</v>
      </c>
      <c r="B335" s="61" t="s">
        <v>1557</v>
      </c>
      <c r="C335" s="62"/>
      <c r="D335" s="63"/>
      <c r="E335" s="64"/>
      <c r="F335" s="65"/>
      <c r="G335" s="62"/>
      <c r="H335" s="66"/>
      <c r="I335" s="67"/>
      <c r="J335" s="67"/>
      <c r="K335" s="34" t="s">
        <v>65</v>
      </c>
      <c r="L335" s="74">
        <v>335</v>
      </c>
      <c r="M335" s="74"/>
      <c r="N335" s="69"/>
      <c r="O335" s="85" t="s">
        <v>1875</v>
      </c>
      <c r="P335" s="88">
        <v>43738.277662037035</v>
      </c>
      <c r="Q335" s="85" t="s">
        <v>1960</v>
      </c>
      <c r="R335" s="85"/>
      <c r="S335" s="85"/>
      <c r="T335" s="85"/>
      <c r="U335" s="88">
        <v>43738.277662037035</v>
      </c>
      <c r="V335" s="90" t="s">
        <v>3336</v>
      </c>
      <c r="W335" s="85"/>
      <c r="X335" s="85"/>
      <c r="Y335" s="94" t="s">
        <v>5336</v>
      </c>
      <c r="Z335" s="85"/>
    </row>
    <row r="336" spans="1:26" x14ac:dyDescent="0.25">
      <c r="A336" s="61" t="s">
        <v>442</v>
      </c>
      <c r="B336" s="61" t="s">
        <v>1507</v>
      </c>
      <c r="C336" s="62"/>
      <c r="D336" s="63"/>
      <c r="E336" s="64"/>
      <c r="F336" s="65"/>
      <c r="G336" s="62"/>
      <c r="H336" s="66"/>
      <c r="I336" s="67"/>
      <c r="J336" s="67"/>
      <c r="K336" s="34" t="s">
        <v>65</v>
      </c>
      <c r="L336" s="74">
        <v>336</v>
      </c>
      <c r="M336" s="74"/>
      <c r="N336" s="69"/>
      <c r="O336" s="85" t="s">
        <v>1875</v>
      </c>
      <c r="P336" s="88">
        <v>43738.277592592596</v>
      </c>
      <c r="Q336" s="85" t="s">
        <v>1893</v>
      </c>
      <c r="R336" s="85"/>
      <c r="S336" s="85"/>
      <c r="T336" s="85"/>
      <c r="U336" s="88">
        <v>43738.277592592596</v>
      </c>
      <c r="V336" s="90" t="s">
        <v>3337</v>
      </c>
      <c r="W336" s="85"/>
      <c r="X336" s="85"/>
      <c r="Y336" s="94" t="s">
        <v>5337</v>
      </c>
      <c r="Z336" s="85"/>
    </row>
    <row r="337" spans="1:26" x14ac:dyDescent="0.25">
      <c r="A337" s="61" t="s">
        <v>442</v>
      </c>
      <c r="B337" s="61" t="s">
        <v>1507</v>
      </c>
      <c r="C337" s="62"/>
      <c r="D337" s="63"/>
      <c r="E337" s="64"/>
      <c r="F337" s="65"/>
      <c r="G337" s="62"/>
      <c r="H337" s="66"/>
      <c r="I337" s="67"/>
      <c r="J337" s="67"/>
      <c r="K337" s="34" t="s">
        <v>65</v>
      </c>
      <c r="L337" s="74">
        <v>337</v>
      </c>
      <c r="M337" s="74"/>
      <c r="N337" s="69"/>
      <c r="O337" s="85" t="s">
        <v>1875</v>
      </c>
      <c r="P337" s="88">
        <v>43738.277673611112</v>
      </c>
      <c r="Q337" s="85" t="s">
        <v>1892</v>
      </c>
      <c r="R337" s="85"/>
      <c r="S337" s="85"/>
      <c r="T337" s="85"/>
      <c r="U337" s="88">
        <v>43738.277673611112</v>
      </c>
      <c r="V337" s="90" t="s">
        <v>3338</v>
      </c>
      <c r="W337" s="85"/>
      <c r="X337" s="85"/>
      <c r="Y337" s="94" t="s">
        <v>5338</v>
      </c>
      <c r="Z337" s="85"/>
    </row>
    <row r="338" spans="1:26" x14ac:dyDescent="0.25">
      <c r="A338" s="61" t="s">
        <v>443</v>
      </c>
      <c r="B338" s="61" t="s">
        <v>1605</v>
      </c>
      <c r="C338" s="62"/>
      <c r="D338" s="63"/>
      <c r="E338" s="64"/>
      <c r="F338" s="65"/>
      <c r="G338" s="62"/>
      <c r="H338" s="66"/>
      <c r="I338" s="67"/>
      <c r="J338" s="67"/>
      <c r="K338" s="34" t="s">
        <v>65</v>
      </c>
      <c r="L338" s="74">
        <v>338</v>
      </c>
      <c r="M338" s="74"/>
      <c r="N338" s="69"/>
      <c r="O338" s="85" t="s">
        <v>1875</v>
      </c>
      <c r="P338" s="88">
        <v>43738.277673611112</v>
      </c>
      <c r="Q338" s="85" t="s">
        <v>2026</v>
      </c>
      <c r="R338" s="85"/>
      <c r="S338" s="85"/>
      <c r="T338" s="85"/>
      <c r="U338" s="88">
        <v>43738.277673611112</v>
      </c>
      <c r="V338" s="90" t="s">
        <v>3339</v>
      </c>
      <c r="W338" s="85"/>
      <c r="X338" s="85"/>
      <c r="Y338" s="94" t="s">
        <v>5339</v>
      </c>
      <c r="Z338" s="85"/>
    </row>
    <row r="339" spans="1:26" x14ac:dyDescent="0.25">
      <c r="A339" s="61" t="s">
        <v>444</v>
      </c>
      <c r="B339" s="61" t="s">
        <v>1507</v>
      </c>
      <c r="C339" s="62"/>
      <c r="D339" s="63"/>
      <c r="E339" s="64"/>
      <c r="F339" s="65"/>
      <c r="G339" s="62"/>
      <c r="H339" s="66"/>
      <c r="I339" s="67"/>
      <c r="J339" s="67"/>
      <c r="K339" s="34" t="s">
        <v>65</v>
      </c>
      <c r="L339" s="74">
        <v>339</v>
      </c>
      <c r="M339" s="74"/>
      <c r="N339" s="69"/>
      <c r="O339" s="85" t="s">
        <v>1875</v>
      </c>
      <c r="P339" s="88">
        <v>43738.277442129627</v>
      </c>
      <c r="Q339" s="85" t="s">
        <v>1893</v>
      </c>
      <c r="R339" s="85"/>
      <c r="S339" s="85"/>
      <c r="T339" s="85"/>
      <c r="U339" s="88">
        <v>43738.277442129627</v>
      </c>
      <c r="V339" s="90" t="s">
        <v>3340</v>
      </c>
      <c r="W339" s="85"/>
      <c r="X339" s="85"/>
      <c r="Y339" s="94" t="s">
        <v>5340</v>
      </c>
      <c r="Z339" s="85"/>
    </row>
    <row r="340" spans="1:26" x14ac:dyDescent="0.25">
      <c r="A340" s="61" t="s">
        <v>444</v>
      </c>
      <c r="B340" s="61" t="s">
        <v>1507</v>
      </c>
      <c r="C340" s="62"/>
      <c r="D340" s="63"/>
      <c r="E340" s="64"/>
      <c r="F340" s="65"/>
      <c r="G340" s="62"/>
      <c r="H340" s="66"/>
      <c r="I340" s="67"/>
      <c r="J340" s="67"/>
      <c r="K340" s="34" t="s">
        <v>65</v>
      </c>
      <c r="L340" s="74">
        <v>340</v>
      </c>
      <c r="M340" s="74"/>
      <c r="N340" s="69"/>
      <c r="O340" s="85" t="s">
        <v>1875</v>
      </c>
      <c r="P340" s="88">
        <v>43738.277685185189</v>
      </c>
      <c r="Q340" s="85" t="s">
        <v>1892</v>
      </c>
      <c r="R340" s="85"/>
      <c r="S340" s="85"/>
      <c r="T340" s="85"/>
      <c r="U340" s="88">
        <v>43738.277685185189</v>
      </c>
      <c r="V340" s="90" t="s">
        <v>3341</v>
      </c>
      <c r="W340" s="85"/>
      <c r="X340" s="85"/>
      <c r="Y340" s="94" t="s">
        <v>5341</v>
      </c>
      <c r="Z340" s="85"/>
    </row>
    <row r="341" spans="1:26" x14ac:dyDescent="0.25">
      <c r="A341" s="61" t="s">
        <v>445</v>
      </c>
      <c r="B341" s="61" t="s">
        <v>445</v>
      </c>
      <c r="C341" s="62"/>
      <c r="D341" s="63"/>
      <c r="E341" s="64"/>
      <c r="F341" s="65"/>
      <c r="G341" s="62"/>
      <c r="H341" s="66"/>
      <c r="I341" s="67"/>
      <c r="J341" s="67"/>
      <c r="K341" s="34" t="s">
        <v>65</v>
      </c>
      <c r="L341" s="74">
        <v>341</v>
      </c>
      <c r="M341" s="74"/>
      <c r="N341" s="69"/>
      <c r="O341" s="85" t="s">
        <v>178</v>
      </c>
      <c r="P341" s="88">
        <v>43738.277696759258</v>
      </c>
      <c r="Q341" s="85" t="s">
        <v>2027</v>
      </c>
      <c r="R341" s="90" t="s">
        <v>2711</v>
      </c>
      <c r="S341" s="85" t="s">
        <v>2911</v>
      </c>
      <c r="T341" s="85"/>
      <c r="U341" s="88">
        <v>43738.277696759258</v>
      </c>
      <c r="V341" s="90" t="s">
        <v>3342</v>
      </c>
      <c r="W341" s="85"/>
      <c r="X341" s="85"/>
      <c r="Y341" s="94" t="s">
        <v>5342</v>
      </c>
      <c r="Z341" s="85"/>
    </row>
    <row r="342" spans="1:26" x14ac:dyDescent="0.25">
      <c r="A342" s="61" t="s">
        <v>446</v>
      </c>
      <c r="B342" s="61" t="s">
        <v>1531</v>
      </c>
      <c r="C342" s="62"/>
      <c r="D342" s="63"/>
      <c r="E342" s="64"/>
      <c r="F342" s="65"/>
      <c r="G342" s="62"/>
      <c r="H342" s="66"/>
      <c r="I342" s="67"/>
      <c r="J342" s="67"/>
      <c r="K342" s="34" t="s">
        <v>65</v>
      </c>
      <c r="L342" s="74">
        <v>342</v>
      </c>
      <c r="M342" s="74"/>
      <c r="N342" s="69"/>
      <c r="O342" s="85" t="s">
        <v>1875</v>
      </c>
      <c r="P342" s="88">
        <v>43738.277696759258</v>
      </c>
      <c r="Q342" s="85" t="s">
        <v>1931</v>
      </c>
      <c r="R342" s="85"/>
      <c r="S342" s="85"/>
      <c r="T342" s="85"/>
      <c r="U342" s="88">
        <v>43738.277696759258</v>
      </c>
      <c r="V342" s="90" t="s">
        <v>3343</v>
      </c>
      <c r="W342" s="85"/>
      <c r="X342" s="85"/>
      <c r="Y342" s="94" t="s">
        <v>5343</v>
      </c>
      <c r="Z342" s="85"/>
    </row>
    <row r="343" spans="1:26" x14ac:dyDescent="0.25">
      <c r="A343" s="61" t="s">
        <v>447</v>
      </c>
      <c r="B343" s="61" t="s">
        <v>447</v>
      </c>
      <c r="C343" s="62"/>
      <c r="D343" s="63"/>
      <c r="E343" s="64"/>
      <c r="F343" s="65"/>
      <c r="G343" s="62"/>
      <c r="H343" s="66"/>
      <c r="I343" s="67"/>
      <c r="J343" s="67"/>
      <c r="K343" s="34" t="s">
        <v>65</v>
      </c>
      <c r="L343" s="74">
        <v>343</v>
      </c>
      <c r="M343" s="74"/>
      <c r="N343" s="69"/>
      <c r="O343" s="85" t="s">
        <v>178</v>
      </c>
      <c r="P343" s="88">
        <v>43738.277719907404</v>
      </c>
      <c r="Q343" s="85" t="s">
        <v>2028</v>
      </c>
      <c r="R343" s="85"/>
      <c r="S343" s="85"/>
      <c r="T343" s="85"/>
      <c r="U343" s="88">
        <v>43738.277719907404</v>
      </c>
      <c r="V343" s="90" t="s">
        <v>3344</v>
      </c>
      <c r="W343" s="85"/>
      <c r="X343" s="85"/>
      <c r="Y343" s="94" t="s">
        <v>5344</v>
      </c>
      <c r="Z343" s="85"/>
    </row>
    <row r="344" spans="1:26" x14ac:dyDescent="0.25">
      <c r="A344" s="61" t="s">
        <v>448</v>
      </c>
      <c r="B344" s="61" t="s">
        <v>1527</v>
      </c>
      <c r="C344" s="62"/>
      <c r="D344" s="63"/>
      <c r="E344" s="64"/>
      <c r="F344" s="65"/>
      <c r="G344" s="62"/>
      <c r="H344" s="66"/>
      <c r="I344" s="67"/>
      <c r="J344" s="67"/>
      <c r="K344" s="34" t="s">
        <v>65</v>
      </c>
      <c r="L344" s="74">
        <v>344</v>
      </c>
      <c r="M344" s="74"/>
      <c r="N344" s="69"/>
      <c r="O344" s="85" t="s">
        <v>1875</v>
      </c>
      <c r="P344" s="88">
        <v>43738.277743055558</v>
      </c>
      <c r="Q344" s="85" t="s">
        <v>1923</v>
      </c>
      <c r="R344" s="85"/>
      <c r="S344" s="85"/>
      <c r="T344" s="85" t="s">
        <v>2947</v>
      </c>
      <c r="U344" s="88">
        <v>43738.277743055558</v>
      </c>
      <c r="V344" s="90" t="s">
        <v>3345</v>
      </c>
      <c r="W344" s="85"/>
      <c r="X344" s="85"/>
      <c r="Y344" s="94" t="s">
        <v>5345</v>
      </c>
      <c r="Z344" s="85"/>
    </row>
    <row r="345" spans="1:26" x14ac:dyDescent="0.25">
      <c r="A345" s="61" t="s">
        <v>449</v>
      </c>
      <c r="B345" s="61" t="s">
        <v>1507</v>
      </c>
      <c r="C345" s="62"/>
      <c r="D345" s="63"/>
      <c r="E345" s="64"/>
      <c r="F345" s="65"/>
      <c r="G345" s="62"/>
      <c r="H345" s="66"/>
      <c r="I345" s="67"/>
      <c r="J345" s="67"/>
      <c r="K345" s="34" t="s">
        <v>65</v>
      </c>
      <c r="L345" s="74">
        <v>345</v>
      </c>
      <c r="M345" s="74"/>
      <c r="N345" s="69"/>
      <c r="O345" s="85" t="s">
        <v>1875</v>
      </c>
      <c r="P345" s="88">
        <v>43738.277754629627</v>
      </c>
      <c r="Q345" s="85" t="s">
        <v>1892</v>
      </c>
      <c r="R345" s="85"/>
      <c r="S345" s="85"/>
      <c r="T345" s="85"/>
      <c r="U345" s="88">
        <v>43738.277754629627</v>
      </c>
      <c r="V345" s="90" t="s">
        <v>3346</v>
      </c>
      <c r="W345" s="85"/>
      <c r="X345" s="85"/>
      <c r="Y345" s="94" t="s">
        <v>5346</v>
      </c>
      <c r="Z345" s="85"/>
    </row>
    <row r="346" spans="1:26" x14ac:dyDescent="0.25">
      <c r="A346" s="61" t="s">
        <v>450</v>
      </c>
      <c r="B346" s="61" t="s">
        <v>1481</v>
      </c>
      <c r="C346" s="62"/>
      <c r="D346" s="63"/>
      <c r="E346" s="64"/>
      <c r="F346" s="65"/>
      <c r="G346" s="62"/>
      <c r="H346" s="66"/>
      <c r="I346" s="67"/>
      <c r="J346" s="67"/>
      <c r="K346" s="34" t="s">
        <v>65</v>
      </c>
      <c r="L346" s="74">
        <v>346</v>
      </c>
      <c r="M346" s="74"/>
      <c r="N346" s="69"/>
      <c r="O346" s="85" t="s">
        <v>1875</v>
      </c>
      <c r="P346" s="88">
        <v>43738.277766203704</v>
      </c>
      <c r="Q346" s="85" t="s">
        <v>1927</v>
      </c>
      <c r="R346" s="85"/>
      <c r="S346" s="85"/>
      <c r="T346" s="85" t="s">
        <v>2951</v>
      </c>
      <c r="U346" s="88">
        <v>43738.277766203704</v>
      </c>
      <c r="V346" s="90" t="s">
        <v>3347</v>
      </c>
      <c r="W346" s="85"/>
      <c r="X346" s="85"/>
      <c r="Y346" s="94" t="s">
        <v>5347</v>
      </c>
      <c r="Z346" s="85"/>
    </row>
    <row r="347" spans="1:26" x14ac:dyDescent="0.25">
      <c r="A347" s="61" t="s">
        <v>451</v>
      </c>
      <c r="B347" s="61" t="s">
        <v>1481</v>
      </c>
      <c r="C347" s="62"/>
      <c r="D347" s="63"/>
      <c r="E347" s="64"/>
      <c r="F347" s="65"/>
      <c r="G347" s="62"/>
      <c r="H347" s="66"/>
      <c r="I347" s="67"/>
      <c r="J347" s="67"/>
      <c r="K347" s="34" t="s">
        <v>65</v>
      </c>
      <c r="L347" s="74">
        <v>347</v>
      </c>
      <c r="M347" s="74"/>
      <c r="N347" s="69"/>
      <c r="O347" s="85" t="s">
        <v>1875</v>
      </c>
      <c r="P347" s="88">
        <v>43738.277777777781</v>
      </c>
      <c r="Q347" s="85" t="s">
        <v>1927</v>
      </c>
      <c r="R347" s="85"/>
      <c r="S347" s="85"/>
      <c r="T347" s="85" t="s">
        <v>2951</v>
      </c>
      <c r="U347" s="88">
        <v>43738.277777777781</v>
      </c>
      <c r="V347" s="90" t="s">
        <v>3348</v>
      </c>
      <c r="W347" s="85"/>
      <c r="X347" s="85"/>
      <c r="Y347" s="94" t="s">
        <v>5348</v>
      </c>
      <c r="Z347" s="85"/>
    </row>
    <row r="348" spans="1:26" x14ac:dyDescent="0.25">
      <c r="A348" s="61" t="s">
        <v>452</v>
      </c>
      <c r="B348" s="61" t="s">
        <v>1606</v>
      </c>
      <c r="C348" s="62"/>
      <c r="D348" s="63"/>
      <c r="E348" s="64"/>
      <c r="F348" s="65"/>
      <c r="G348" s="62"/>
      <c r="H348" s="66"/>
      <c r="I348" s="67"/>
      <c r="J348" s="67"/>
      <c r="K348" s="34" t="s">
        <v>65</v>
      </c>
      <c r="L348" s="74">
        <v>348</v>
      </c>
      <c r="M348" s="74"/>
      <c r="N348" s="69"/>
      <c r="O348" s="85" t="s">
        <v>1875</v>
      </c>
      <c r="P348" s="88">
        <v>43738.277800925927</v>
      </c>
      <c r="Q348" s="85" t="s">
        <v>2029</v>
      </c>
      <c r="R348" s="85"/>
      <c r="S348" s="85"/>
      <c r="T348" s="85"/>
      <c r="U348" s="88">
        <v>43738.277800925927</v>
      </c>
      <c r="V348" s="90" t="s">
        <v>3349</v>
      </c>
      <c r="W348" s="85"/>
      <c r="X348" s="85"/>
      <c r="Y348" s="94" t="s">
        <v>5349</v>
      </c>
      <c r="Z348" s="94" t="s">
        <v>7067</v>
      </c>
    </row>
    <row r="349" spans="1:26" x14ac:dyDescent="0.25">
      <c r="A349" s="61" t="s">
        <v>452</v>
      </c>
      <c r="B349" s="61" t="s">
        <v>1051</v>
      </c>
      <c r="C349" s="62"/>
      <c r="D349" s="63"/>
      <c r="E349" s="64"/>
      <c r="F349" s="65"/>
      <c r="G349" s="62"/>
      <c r="H349" s="66"/>
      <c r="I349" s="67"/>
      <c r="J349" s="67"/>
      <c r="K349" s="34" t="s">
        <v>65</v>
      </c>
      <c r="L349" s="74">
        <v>349</v>
      </c>
      <c r="M349" s="74"/>
      <c r="N349" s="69"/>
      <c r="O349" s="85" t="s">
        <v>1876</v>
      </c>
      <c r="P349" s="88">
        <v>43738.277800925927</v>
      </c>
      <c r="Q349" s="85" t="s">
        <v>2029</v>
      </c>
      <c r="R349" s="85"/>
      <c r="S349" s="85"/>
      <c r="T349" s="85"/>
      <c r="U349" s="88">
        <v>43738.277800925927</v>
      </c>
      <c r="V349" s="90" t="s">
        <v>3349</v>
      </c>
      <c r="W349" s="85"/>
      <c r="X349" s="85"/>
      <c r="Y349" s="94" t="s">
        <v>5349</v>
      </c>
      <c r="Z349" s="94" t="s">
        <v>7067</v>
      </c>
    </row>
    <row r="350" spans="1:26" x14ac:dyDescent="0.25">
      <c r="A350" s="61" t="s">
        <v>453</v>
      </c>
      <c r="B350" s="61" t="s">
        <v>1607</v>
      </c>
      <c r="C350" s="62"/>
      <c r="D350" s="63"/>
      <c r="E350" s="64"/>
      <c r="F350" s="65"/>
      <c r="G350" s="62"/>
      <c r="H350" s="66"/>
      <c r="I350" s="67"/>
      <c r="J350" s="67"/>
      <c r="K350" s="34" t="s">
        <v>65</v>
      </c>
      <c r="L350" s="74">
        <v>350</v>
      </c>
      <c r="M350" s="74"/>
      <c r="N350" s="69"/>
      <c r="O350" s="85" t="s">
        <v>1875</v>
      </c>
      <c r="P350" s="88">
        <v>43738.277800925927</v>
      </c>
      <c r="Q350" s="85" t="s">
        <v>2030</v>
      </c>
      <c r="R350" s="90" t="s">
        <v>2712</v>
      </c>
      <c r="S350" s="85" t="s">
        <v>2911</v>
      </c>
      <c r="T350" s="85"/>
      <c r="U350" s="88">
        <v>43738.277800925927</v>
      </c>
      <c r="V350" s="90" t="s">
        <v>3350</v>
      </c>
      <c r="W350" s="85"/>
      <c r="X350" s="85"/>
      <c r="Y350" s="94" t="s">
        <v>5350</v>
      </c>
      <c r="Z350" s="85"/>
    </row>
    <row r="351" spans="1:26" x14ac:dyDescent="0.25">
      <c r="A351" s="61" t="s">
        <v>454</v>
      </c>
      <c r="B351" s="61" t="s">
        <v>1608</v>
      </c>
      <c r="C351" s="62"/>
      <c r="D351" s="63"/>
      <c r="E351" s="64"/>
      <c r="F351" s="65"/>
      <c r="G351" s="62"/>
      <c r="H351" s="66"/>
      <c r="I351" s="67"/>
      <c r="J351" s="67"/>
      <c r="K351" s="34" t="s">
        <v>65</v>
      </c>
      <c r="L351" s="74">
        <v>351</v>
      </c>
      <c r="M351" s="74"/>
      <c r="N351" s="69"/>
      <c r="O351" s="85" t="s">
        <v>1875</v>
      </c>
      <c r="P351" s="88">
        <v>43738.277800925927</v>
      </c>
      <c r="Q351" s="85" t="s">
        <v>2031</v>
      </c>
      <c r="R351" s="90" t="s">
        <v>2713</v>
      </c>
      <c r="S351" s="85" t="s">
        <v>2921</v>
      </c>
      <c r="T351" s="85"/>
      <c r="U351" s="88">
        <v>43738.277800925927</v>
      </c>
      <c r="V351" s="90" t="s">
        <v>3351</v>
      </c>
      <c r="W351" s="85"/>
      <c r="X351" s="85"/>
      <c r="Y351" s="94" t="s">
        <v>5351</v>
      </c>
      <c r="Z351" s="85"/>
    </row>
    <row r="352" spans="1:26" x14ac:dyDescent="0.25">
      <c r="A352" s="61" t="s">
        <v>455</v>
      </c>
      <c r="B352" s="61" t="s">
        <v>1609</v>
      </c>
      <c r="C352" s="62"/>
      <c r="D352" s="63"/>
      <c r="E352" s="64"/>
      <c r="F352" s="65"/>
      <c r="G352" s="62"/>
      <c r="H352" s="66"/>
      <c r="I352" s="67"/>
      <c r="J352" s="67"/>
      <c r="K352" s="34" t="s">
        <v>65</v>
      </c>
      <c r="L352" s="74">
        <v>352</v>
      </c>
      <c r="M352" s="74"/>
      <c r="N352" s="69"/>
      <c r="O352" s="85" t="s">
        <v>1875</v>
      </c>
      <c r="P352" s="88">
        <v>43738.277824074074</v>
      </c>
      <c r="Q352" s="85" t="s">
        <v>2032</v>
      </c>
      <c r="R352" s="90" t="s">
        <v>2714</v>
      </c>
      <c r="S352" s="85" t="s">
        <v>2911</v>
      </c>
      <c r="T352" s="85"/>
      <c r="U352" s="88">
        <v>43738.277824074074</v>
      </c>
      <c r="V352" s="90" t="s">
        <v>3352</v>
      </c>
      <c r="W352" s="85"/>
      <c r="X352" s="85"/>
      <c r="Y352" s="94" t="s">
        <v>5352</v>
      </c>
      <c r="Z352" s="85"/>
    </row>
    <row r="353" spans="1:26" x14ac:dyDescent="0.25">
      <c r="A353" s="61" t="s">
        <v>455</v>
      </c>
      <c r="B353" s="61" t="s">
        <v>1595</v>
      </c>
      <c r="C353" s="62"/>
      <c r="D353" s="63"/>
      <c r="E353" s="64"/>
      <c r="F353" s="65"/>
      <c r="G353" s="62"/>
      <c r="H353" s="66"/>
      <c r="I353" s="67"/>
      <c r="J353" s="67"/>
      <c r="K353" s="34" t="s">
        <v>65</v>
      </c>
      <c r="L353" s="74">
        <v>353</v>
      </c>
      <c r="M353" s="74"/>
      <c r="N353" s="69"/>
      <c r="O353" s="85" t="s">
        <v>1876</v>
      </c>
      <c r="P353" s="88">
        <v>43738.277824074074</v>
      </c>
      <c r="Q353" s="85" t="s">
        <v>2032</v>
      </c>
      <c r="R353" s="90" t="s">
        <v>2714</v>
      </c>
      <c r="S353" s="85" t="s">
        <v>2911</v>
      </c>
      <c r="T353" s="85"/>
      <c r="U353" s="88">
        <v>43738.277824074074</v>
      </c>
      <c r="V353" s="90" t="s">
        <v>3352</v>
      </c>
      <c r="W353" s="85"/>
      <c r="X353" s="85"/>
      <c r="Y353" s="94" t="s">
        <v>5352</v>
      </c>
      <c r="Z353" s="85"/>
    </row>
    <row r="354" spans="1:26" x14ac:dyDescent="0.25">
      <c r="A354" s="61" t="s">
        <v>456</v>
      </c>
      <c r="B354" s="61" t="s">
        <v>456</v>
      </c>
      <c r="C354" s="62"/>
      <c r="D354" s="63"/>
      <c r="E354" s="64"/>
      <c r="F354" s="65"/>
      <c r="G354" s="62"/>
      <c r="H354" s="66"/>
      <c r="I354" s="67"/>
      <c r="J354" s="67"/>
      <c r="K354" s="34" t="s">
        <v>65</v>
      </c>
      <c r="L354" s="74">
        <v>354</v>
      </c>
      <c r="M354" s="74"/>
      <c r="N354" s="69"/>
      <c r="O354" s="85" t="s">
        <v>178</v>
      </c>
      <c r="P354" s="88">
        <v>43738.276400462964</v>
      </c>
      <c r="Q354" s="85" t="s">
        <v>2033</v>
      </c>
      <c r="R354" s="85"/>
      <c r="S354" s="85"/>
      <c r="T354" s="85"/>
      <c r="U354" s="88">
        <v>43738.276400462964</v>
      </c>
      <c r="V354" s="90" t="s">
        <v>3353</v>
      </c>
      <c r="W354" s="85"/>
      <c r="X354" s="85"/>
      <c r="Y354" s="94" t="s">
        <v>5353</v>
      </c>
      <c r="Z354" s="85"/>
    </row>
    <row r="355" spans="1:26" x14ac:dyDescent="0.25">
      <c r="A355" s="61" t="s">
        <v>456</v>
      </c>
      <c r="B355" s="61" t="s">
        <v>456</v>
      </c>
      <c r="C355" s="62"/>
      <c r="D355" s="63"/>
      <c r="E355" s="64"/>
      <c r="F355" s="65"/>
      <c r="G355" s="62"/>
      <c r="H355" s="66"/>
      <c r="I355" s="67"/>
      <c r="J355" s="67"/>
      <c r="K355" s="34" t="s">
        <v>65</v>
      </c>
      <c r="L355" s="74">
        <v>355</v>
      </c>
      <c r="M355" s="74"/>
      <c r="N355" s="69"/>
      <c r="O355" s="85" t="s">
        <v>178</v>
      </c>
      <c r="P355" s="88">
        <v>43738.27783564815</v>
      </c>
      <c r="Q355" s="85" t="s">
        <v>2034</v>
      </c>
      <c r="R355" s="90" t="s">
        <v>2715</v>
      </c>
      <c r="S355" s="85" t="s">
        <v>2911</v>
      </c>
      <c r="T355" s="85"/>
      <c r="U355" s="88">
        <v>43738.27783564815</v>
      </c>
      <c r="V355" s="90" t="s">
        <v>3354</v>
      </c>
      <c r="W355" s="85"/>
      <c r="X355" s="85"/>
      <c r="Y355" s="94" t="s">
        <v>5354</v>
      </c>
      <c r="Z355" s="85"/>
    </row>
    <row r="356" spans="1:26" x14ac:dyDescent="0.25">
      <c r="A356" s="61" t="s">
        <v>457</v>
      </c>
      <c r="B356" s="61" t="s">
        <v>1405</v>
      </c>
      <c r="C356" s="62"/>
      <c r="D356" s="63"/>
      <c r="E356" s="64"/>
      <c r="F356" s="65"/>
      <c r="G356" s="62"/>
      <c r="H356" s="66"/>
      <c r="I356" s="67"/>
      <c r="J356" s="67"/>
      <c r="K356" s="34" t="s">
        <v>65</v>
      </c>
      <c r="L356" s="74">
        <v>356</v>
      </c>
      <c r="M356" s="74"/>
      <c r="N356" s="69"/>
      <c r="O356" s="85" t="s">
        <v>1875</v>
      </c>
      <c r="P356" s="88">
        <v>43738.27783564815</v>
      </c>
      <c r="Q356" s="85" t="s">
        <v>2035</v>
      </c>
      <c r="R356" s="85"/>
      <c r="S356" s="85"/>
      <c r="T356" s="85"/>
      <c r="U356" s="88">
        <v>43738.27783564815</v>
      </c>
      <c r="V356" s="90" t="s">
        <v>3355</v>
      </c>
      <c r="W356" s="85"/>
      <c r="X356" s="85"/>
      <c r="Y356" s="94" t="s">
        <v>5355</v>
      </c>
      <c r="Z356" s="85"/>
    </row>
    <row r="357" spans="1:26" x14ac:dyDescent="0.25">
      <c r="A357" s="61" t="s">
        <v>458</v>
      </c>
      <c r="B357" s="61" t="s">
        <v>1499</v>
      </c>
      <c r="C357" s="62"/>
      <c r="D357" s="63"/>
      <c r="E357" s="64"/>
      <c r="F357" s="65"/>
      <c r="G357" s="62"/>
      <c r="H357" s="66"/>
      <c r="I357" s="67"/>
      <c r="J357" s="67"/>
      <c r="K357" s="34" t="s">
        <v>65</v>
      </c>
      <c r="L357" s="74">
        <v>357</v>
      </c>
      <c r="M357" s="74"/>
      <c r="N357" s="69"/>
      <c r="O357" s="85" t="s">
        <v>1875</v>
      </c>
      <c r="P357" s="88">
        <v>43738.274930555555</v>
      </c>
      <c r="Q357" s="85" t="s">
        <v>1883</v>
      </c>
      <c r="R357" s="85"/>
      <c r="S357" s="85"/>
      <c r="T357" s="85"/>
      <c r="U357" s="88">
        <v>43738.274930555555</v>
      </c>
      <c r="V357" s="90" t="s">
        <v>3356</v>
      </c>
      <c r="W357" s="85"/>
      <c r="X357" s="85"/>
      <c r="Y357" s="94" t="s">
        <v>5356</v>
      </c>
      <c r="Z357" s="85"/>
    </row>
    <row r="358" spans="1:26" x14ac:dyDescent="0.25">
      <c r="A358" s="61" t="s">
        <v>458</v>
      </c>
      <c r="B358" s="61" t="s">
        <v>1527</v>
      </c>
      <c r="C358" s="62"/>
      <c r="D358" s="63"/>
      <c r="E358" s="64"/>
      <c r="F358" s="65"/>
      <c r="G358" s="62"/>
      <c r="H358" s="66"/>
      <c r="I358" s="67"/>
      <c r="J358" s="67"/>
      <c r="K358" s="34" t="s">
        <v>65</v>
      </c>
      <c r="L358" s="74">
        <v>358</v>
      </c>
      <c r="M358" s="74"/>
      <c r="N358" s="69"/>
      <c r="O358" s="85" t="s">
        <v>1875</v>
      </c>
      <c r="P358" s="88">
        <v>43738.275046296294</v>
      </c>
      <c r="Q358" s="85" t="s">
        <v>1923</v>
      </c>
      <c r="R358" s="85"/>
      <c r="S358" s="85"/>
      <c r="T358" s="85" t="s">
        <v>2947</v>
      </c>
      <c r="U358" s="88">
        <v>43738.275046296294</v>
      </c>
      <c r="V358" s="90" t="s">
        <v>3357</v>
      </c>
      <c r="W358" s="85"/>
      <c r="X358" s="85"/>
      <c r="Y358" s="94" t="s">
        <v>5357</v>
      </c>
      <c r="Z358" s="85"/>
    </row>
    <row r="359" spans="1:26" x14ac:dyDescent="0.25">
      <c r="A359" s="61" t="s">
        <v>458</v>
      </c>
      <c r="B359" s="61" t="s">
        <v>1591</v>
      </c>
      <c r="C359" s="62"/>
      <c r="D359" s="63"/>
      <c r="E359" s="64"/>
      <c r="F359" s="65"/>
      <c r="G359" s="62"/>
      <c r="H359" s="66"/>
      <c r="I359" s="67"/>
      <c r="J359" s="67"/>
      <c r="K359" s="34" t="s">
        <v>65</v>
      </c>
      <c r="L359" s="74">
        <v>359</v>
      </c>
      <c r="M359" s="74"/>
      <c r="N359" s="69"/>
      <c r="O359" s="85" t="s">
        <v>1875</v>
      </c>
      <c r="P359" s="88">
        <v>43738.277291666665</v>
      </c>
      <c r="Q359" s="85" t="s">
        <v>2006</v>
      </c>
      <c r="R359" s="85"/>
      <c r="S359" s="85"/>
      <c r="T359" s="85"/>
      <c r="U359" s="88">
        <v>43738.277291666665</v>
      </c>
      <c r="V359" s="90" t="s">
        <v>3358</v>
      </c>
      <c r="W359" s="85"/>
      <c r="X359" s="85"/>
      <c r="Y359" s="94" t="s">
        <v>5358</v>
      </c>
      <c r="Z359" s="85"/>
    </row>
    <row r="360" spans="1:26" x14ac:dyDescent="0.25">
      <c r="A360" s="61" t="s">
        <v>458</v>
      </c>
      <c r="B360" s="61" t="s">
        <v>1490</v>
      </c>
      <c r="C360" s="62"/>
      <c r="D360" s="63"/>
      <c r="E360" s="64"/>
      <c r="F360" s="65"/>
      <c r="G360" s="62"/>
      <c r="H360" s="66"/>
      <c r="I360" s="67"/>
      <c r="J360" s="67"/>
      <c r="K360" s="34" t="s">
        <v>65</v>
      </c>
      <c r="L360" s="74">
        <v>360</v>
      </c>
      <c r="M360" s="74"/>
      <c r="N360" s="69"/>
      <c r="O360" s="85" t="s">
        <v>1875</v>
      </c>
      <c r="P360" s="88">
        <v>43738.27783564815</v>
      </c>
      <c r="Q360" s="85" t="s">
        <v>2036</v>
      </c>
      <c r="R360" s="85"/>
      <c r="S360" s="85"/>
      <c r="T360" s="85" t="s">
        <v>2955</v>
      </c>
      <c r="U360" s="88">
        <v>43738.27783564815</v>
      </c>
      <c r="V360" s="90" t="s">
        <v>3359</v>
      </c>
      <c r="W360" s="85"/>
      <c r="X360" s="85"/>
      <c r="Y360" s="94" t="s">
        <v>5359</v>
      </c>
      <c r="Z360" s="85"/>
    </row>
    <row r="361" spans="1:26" x14ac:dyDescent="0.25">
      <c r="A361" s="61" t="s">
        <v>459</v>
      </c>
      <c r="B361" s="61" t="s">
        <v>1610</v>
      </c>
      <c r="C361" s="62"/>
      <c r="D361" s="63"/>
      <c r="E361" s="64"/>
      <c r="F361" s="65"/>
      <c r="G361" s="62"/>
      <c r="H361" s="66"/>
      <c r="I361" s="67"/>
      <c r="J361" s="67"/>
      <c r="K361" s="34" t="s">
        <v>65</v>
      </c>
      <c r="L361" s="74">
        <v>361</v>
      </c>
      <c r="M361" s="74"/>
      <c r="N361" s="69"/>
      <c r="O361" s="85" t="s">
        <v>1875</v>
      </c>
      <c r="P361" s="88">
        <v>43738.277870370373</v>
      </c>
      <c r="Q361" s="85" t="s">
        <v>2037</v>
      </c>
      <c r="R361" s="85"/>
      <c r="S361" s="85"/>
      <c r="T361" s="85"/>
      <c r="U361" s="88">
        <v>43738.277870370373</v>
      </c>
      <c r="V361" s="90" t="s">
        <v>3360</v>
      </c>
      <c r="W361" s="85"/>
      <c r="X361" s="85"/>
      <c r="Y361" s="94" t="s">
        <v>5360</v>
      </c>
      <c r="Z361" s="85"/>
    </row>
    <row r="362" spans="1:26" x14ac:dyDescent="0.25">
      <c r="A362" s="61" t="s">
        <v>460</v>
      </c>
      <c r="B362" s="61" t="s">
        <v>460</v>
      </c>
      <c r="C362" s="62"/>
      <c r="D362" s="63"/>
      <c r="E362" s="64"/>
      <c r="F362" s="65"/>
      <c r="G362" s="62"/>
      <c r="H362" s="66"/>
      <c r="I362" s="67"/>
      <c r="J362" s="67"/>
      <c r="K362" s="34" t="s">
        <v>65</v>
      </c>
      <c r="L362" s="74">
        <v>362</v>
      </c>
      <c r="M362" s="74"/>
      <c r="N362" s="69"/>
      <c r="O362" s="85" t="s">
        <v>178</v>
      </c>
      <c r="P362" s="88">
        <v>43738.27789351852</v>
      </c>
      <c r="Q362" s="85" t="s">
        <v>2038</v>
      </c>
      <c r="R362" s="90" t="s">
        <v>2716</v>
      </c>
      <c r="S362" s="85" t="s">
        <v>2911</v>
      </c>
      <c r="T362" s="85"/>
      <c r="U362" s="88">
        <v>43738.27789351852</v>
      </c>
      <c r="V362" s="90" t="s">
        <v>3361</v>
      </c>
      <c r="W362" s="85"/>
      <c r="X362" s="85"/>
      <c r="Y362" s="94" t="s">
        <v>5361</v>
      </c>
      <c r="Z362" s="85"/>
    </row>
    <row r="363" spans="1:26" x14ac:dyDescent="0.25">
      <c r="A363" s="61" t="s">
        <v>461</v>
      </c>
      <c r="B363" s="61" t="s">
        <v>1580</v>
      </c>
      <c r="C363" s="62"/>
      <c r="D363" s="63"/>
      <c r="E363" s="64"/>
      <c r="F363" s="65"/>
      <c r="G363" s="62"/>
      <c r="H363" s="66"/>
      <c r="I363" s="67"/>
      <c r="J363" s="67"/>
      <c r="K363" s="34" t="s">
        <v>65</v>
      </c>
      <c r="L363" s="74">
        <v>363</v>
      </c>
      <c r="M363" s="74"/>
      <c r="N363" s="69"/>
      <c r="O363" s="85" t="s">
        <v>1875</v>
      </c>
      <c r="P363" s="88">
        <v>43738.277916666666</v>
      </c>
      <c r="Q363" s="85" t="s">
        <v>1991</v>
      </c>
      <c r="R363" s="85"/>
      <c r="S363" s="85"/>
      <c r="T363" s="85" t="s">
        <v>2960</v>
      </c>
      <c r="U363" s="88">
        <v>43738.277916666666</v>
      </c>
      <c r="V363" s="90" t="s">
        <v>3362</v>
      </c>
      <c r="W363" s="85"/>
      <c r="X363" s="85"/>
      <c r="Y363" s="94" t="s">
        <v>5362</v>
      </c>
      <c r="Z363" s="85"/>
    </row>
    <row r="364" spans="1:26" x14ac:dyDescent="0.25">
      <c r="A364" s="61" t="s">
        <v>462</v>
      </c>
      <c r="B364" s="61" t="s">
        <v>1611</v>
      </c>
      <c r="C364" s="62"/>
      <c r="D364" s="63"/>
      <c r="E364" s="64"/>
      <c r="F364" s="65"/>
      <c r="G364" s="62"/>
      <c r="H364" s="66"/>
      <c r="I364" s="67"/>
      <c r="J364" s="67"/>
      <c r="K364" s="34" t="s">
        <v>65</v>
      </c>
      <c r="L364" s="74">
        <v>364</v>
      </c>
      <c r="M364" s="74"/>
      <c r="N364" s="69"/>
      <c r="O364" s="85" t="s">
        <v>1875</v>
      </c>
      <c r="P364" s="88">
        <v>43738.277928240743</v>
      </c>
      <c r="Q364" s="85" t="s">
        <v>2039</v>
      </c>
      <c r="R364" s="85"/>
      <c r="S364" s="85"/>
      <c r="T364" s="85"/>
      <c r="U364" s="88">
        <v>43738.277928240743</v>
      </c>
      <c r="V364" s="90" t="s">
        <v>3363</v>
      </c>
      <c r="W364" s="85"/>
      <c r="X364" s="85"/>
      <c r="Y364" s="94" t="s">
        <v>5363</v>
      </c>
      <c r="Z364" s="85"/>
    </row>
    <row r="365" spans="1:26" x14ac:dyDescent="0.25">
      <c r="A365" s="61" t="s">
        <v>462</v>
      </c>
      <c r="B365" s="61" t="s">
        <v>1612</v>
      </c>
      <c r="C365" s="62"/>
      <c r="D365" s="63"/>
      <c r="E365" s="64"/>
      <c r="F365" s="65"/>
      <c r="G365" s="62"/>
      <c r="H365" s="66"/>
      <c r="I365" s="67"/>
      <c r="J365" s="67"/>
      <c r="K365" s="34" t="s">
        <v>65</v>
      </c>
      <c r="L365" s="74">
        <v>365</v>
      </c>
      <c r="M365" s="74"/>
      <c r="N365" s="69"/>
      <c r="O365" s="85" t="s">
        <v>1875</v>
      </c>
      <c r="P365" s="88">
        <v>43738.277928240743</v>
      </c>
      <c r="Q365" s="85" t="s">
        <v>2039</v>
      </c>
      <c r="R365" s="85"/>
      <c r="S365" s="85"/>
      <c r="T365" s="85"/>
      <c r="U365" s="88">
        <v>43738.277928240743</v>
      </c>
      <c r="V365" s="90" t="s">
        <v>3363</v>
      </c>
      <c r="W365" s="85"/>
      <c r="X365" s="85"/>
      <c r="Y365" s="94" t="s">
        <v>5363</v>
      </c>
      <c r="Z365" s="85"/>
    </row>
    <row r="366" spans="1:26" x14ac:dyDescent="0.25">
      <c r="A366" s="61" t="s">
        <v>462</v>
      </c>
      <c r="B366" s="61" t="s">
        <v>1613</v>
      </c>
      <c r="C366" s="62"/>
      <c r="D366" s="63"/>
      <c r="E366" s="64"/>
      <c r="F366" s="65"/>
      <c r="G366" s="62"/>
      <c r="H366" s="66"/>
      <c r="I366" s="67"/>
      <c r="J366" s="67"/>
      <c r="K366" s="34" t="s">
        <v>65</v>
      </c>
      <c r="L366" s="74">
        <v>366</v>
      </c>
      <c r="M366" s="74"/>
      <c r="N366" s="69"/>
      <c r="O366" s="85" t="s">
        <v>1875</v>
      </c>
      <c r="P366" s="88">
        <v>43738.277928240743</v>
      </c>
      <c r="Q366" s="85" t="s">
        <v>2039</v>
      </c>
      <c r="R366" s="85"/>
      <c r="S366" s="85"/>
      <c r="T366" s="85"/>
      <c r="U366" s="88">
        <v>43738.277928240743</v>
      </c>
      <c r="V366" s="90" t="s">
        <v>3363</v>
      </c>
      <c r="W366" s="85"/>
      <c r="X366" s="85"/>
      <c r="Y366" s="94" t="s">
        <v>5363</v>
      </c>
      <c r="Z366" s="85"/>
    </row>
    <row r="367" spans="1:26" x14ac:dyDescent="0.25">
      <c r="A367" s="61" t="s">
        <v>463</v>
      </c>
      <c r="B367" s="61" t="s">
        <v>1481</v>
      </c>
      <c r="C367" s="62"/>
      <c r="D367" s="63"/>
      <c r="E367" s="64"/>
      <c r="F367" s="65"/>
      <c r="G367" s="62"/>
      <c r="H367" s="66"/>
      <c r="I367" s="67"/>
      <c r="J367" s="67"/>
      <c r="K367" s="34" t="s">
        <v>65</v>
      </c>
      <c r="L367" s="74">
        <v>367</v>
      </c>
      <c r="M367" s="74"/>
      <c r="N367" s="69"/>
      <c r="O367" s="85" t="s">
        <v>1875</v>
      </c>
      <c r="P367" s="88">
        <v>43738.277951388889</v>
      </c>
      <c r="Q367" s="85" t="s">
        <v>1927</v>
      </c>
      <c r="R367" s="85"/>
      <c r="S367" s="85"/>
      <c r="T367" s="85" t="s">
        <v>2951</v>
      </c>
      <c r="U367" s="88">
        <v>43738.277951388889</v>
      </c>
      <c r="V367" s="90" t="s">
        <v>3364</v>
      </c>
      <c r="W367" s="85"/>
      <c r="X367" s="85"/>
      <c r="Y367" s="94" t="s">
        <v>5364</v>
      </c>
      <c r="Z367" s="85"/>
    </row>
    <row r="368" spans="1:26" x14ac:dyDescent="0.25">
      <c r="A368" s="61" t="s">
        <v>464</v>
      </c>
      <c r="B368" s="61" t="s">
        <v>1614</v>
      </c>
      <c r="C368" s="62"/>
      <c r="D368" s="63"/>
      <c r="E368" s="64"/>
      <c r="F368" s="65"/>
      <c r="G368" s="62"/>
      <c r="H368" s="66"/>
      <c r="I368" s="67"/>
      <c r="J368" s="67"/>
      <c r="K368" s="34" t="s">
        <v>65</v>
      </c>
      <c r="L368" s="74">
        <v>368</v>
      </c>
      <c r="M368" s="74"/>
      <c r="N368" s="69"/>
      <c r="O368" s="85" t="s">
        <v>1875</v>
      </c>
      <c r="P368" s="88">
        <v>43738.277974537035</v>
      </c>
      <c r="Q368" s="85" t="s">
        <v>2040</v>
      </c>
      <c r="R368" s="85"/>
      <c r="S368" s="85"/>
      <c r="T368" s="85"/>
      <c r="U368" s="88">
        <v>43738.277974537035</v>
      </c>
      <c r="V368" s="90" t="s">
        <v>3365</v>
      </c>
      <c r="W368" s="85"/>
      <c r="X368" s="85"/>
      <c r="Y368" s="94" t="s">
        <v>5365</v>
      </c>
      <c r="Z368" s="85"/>
    </row>
    <row r="369" spans="1:26" x14ac:dyDescent="0.25">
      <c r="A369" s="61" t="s">
        <v>465</v>
      </c>
      <c r="B369" s="61" t="s">
        <v>1615</v>
      </c>
      <c r="C369" s="62"/>
      <c r="D369" s="63"/>
      <c r="E369" s="64"/>
      <c r="F369" s="65"/>
      <c r="G369" s="62"/>
      <c r="H369" s="66"/>
      <c r="I369" s="67"/>
      <c r="J369" s="67"/>
      <c r="K369" s="34" t="s">
        <v>65</v>
      </c>
      <c r="L369" s="74">
        <v>369</v>
      </c>
      <c r="M369" s="74"/>
      <c r="N369" s="69"/>
      <c r="O369" s="85" t="s">
        <v>1875</v>
      </c>
      <c r="P369" s="88">
        <v>43738.277986111112</v>
      </c>
      <c r="Q369" s="85" t="s">
        <v>2041</v>
      </c>
      <c r="R369" s="85"/>
      <c r="S369" s="85"/>
      <c r="T369" s="85"/>
      <c r="U369" s="88">
        <v>43738.277986111112</v>
      </c>
      <c r="V369" s="90" t="s">
        <v>3366</v>
      </c>
      <c r="W369" s="85"/>
      <c r="X369" s="85"/>
      <c r="Y369" s="94" t="s">
        <v>5366</v>
      </c>
      <c r="Z369" s="85"/>
    </row>
    <row r="370" spans="1:26" x14ac:dyDescent="0.25">
      <c r="A370" s="61" t="s">
        <v>466</v>
      </c>
      <c r="B370" s="61" t="s">
        <v>1569</v>
      </c>
      <c r="C370" s="62"/>
      <c r="D370" s="63"/>
      <c r="E370" s="64"/>
      <c r="F370" s="65"/>
      <c r="G370" s="62"/>
      <c r="H370" s="66"/>
      <c r="I370" s="67"/>
      <c r="J370" s="67"/>
      <c r="K370" s="34" t="s">
        <v>65</v>
      </c>
      <c r="L370" s="74">
        <v>370</v>
      </c>
      <c r="M370" s="74"/>
      <c r="N370" s="69"/>
      <c r="O370" s="85" t="s">
        <v>1875</v>
      </c>
      <c r="P370" s="88">
        <v>43738.278020833335</v>
      </c>
      <c r="Q370" s="85" t="s">
        <v>1977</v>
      </c>
      <c r="R370" s="85"/>
      <c r="S370" s="85"/>
      <c r="T370" s="85"/>
      <c r="U370" s="88">
        <v>43738.278020833335</v>
      </c>
      <c r="V370" s="90" t="s">
        <v>3367</v>
      </c>
      <c r="W370" s="85"/>
      <c r="X370" s="85"/>
      <c r="Y370" s="94" t="s">
        <v>5367</v>
      </c>
      <c r="Z370" s="85"/>
    </row>
    <row r="371" spans="1:26" x14ac:dyDescent="0.25">
      <c r="A371" s="61" t="s">
        <v>467</v>
      </c>
      <c r="B371" s="61" t="s">
        <v>1481</v>
      </c>
      <c r="C371" s="62"/>
      <c r="D371" s="63"/>
      <c r="E371" s="64"/>
      <c r="F371" s="65"/>
      <c r="G371" s="62"/>
      <c r="H371" s="66"/>
      <c r="I371" s="67"/>
      <c r="J371" s="67"/>
      <c r="K371" s="34" t="s">
        <v>65</v>
      </c>
      <c r="L371" s="74">
        <v>371</v>
      </c>
      <c r="M371" s="74"/>
      <c r="N371" s="69"/>
      <c r="O371" s="85" t="s">
        <v>1875</v>
      </c>
      <c r="P371" s="88">
        <v>43738.278032407405</v>
      </c>
      <c r="Q371" s="85" t="s">
        <v>1927</v>
      </c>
      <c r="R371" s="85"/>
      <c r="S371" s="85"/>
      <c r="T371" s="85" t="s">
        <v>2951</v>
      </c>
      <c r="U371" s="88">
        <v>43738.278032407405</v>
      </c>
      <c r="V371" s="90" t="s">
        <v>3368</v>
      </c>
      <c r="W371" s="85"/>
      <c r="X371" s="85"/>
      <c r="Y371" s="94" t="s">
        <v>5368</v>
      </c>
      <c r="Z371" s="85"/>
    </row>
    <row r="372" spans="1:26" x14ac:dyDescent="0.25">
      <c r="A372" s="61" t="s">
        <v>468</v>
      </c>
      <c r="B372" s="61" t="s">
        <v>1496</v>
      </c>
      <c r="C372" s="62"/>
      <c r="D372" s="63"/>
      <c r="E372" s="64"/>
      <c r="F372" s="65"/>
      <c r="G372" s="62"/>
      <c r="H372" s="66"/>
      <c r="I372" s="67"/>
      <c r="J372" s="67"/>
      <c r="K372" s="34" t="s">
        <v>65</v>
      </c>
      <c r="L372" s="74">
        <v>372</v>
      </c>
      <c r="M372" s="74"/>
      <c r="N372" s="69"/>
      <c r="O372" s="85" t="s">
        <v>1875</v>
      </c>
      <c r="P372" s="88">
        <v>43738.278032407405</v>
      </c>
      <c r="Q372" s="85" t="s">
        <v>1887</v>
      </c>
      <c r="R372" s="85"/>
      <c r="S372" s="85"/>
      <c r="T372" s="85"/>
      <c r="U372" s="88">
        <v>43738.278032407405</v>
      </c>
      <c r="V372" s="90" t="s">
        <v>3369</v>
      </c>
      <c r="W372" s="85"/>
      <c r="X372" s="85"/>
      <c r="Y372" s="94" t="s">
        <v>5369</v>
      </c>
      <c r="Z372" s="85"/>
    </row>
    <row r="373" spans="1:26" x14ac:dyDescent="0.25">
      <c r="A373" s="61" t="s">
        <v>469</v>
      </c>
      <c r="B373" s="61" t="s">
        <v>1496</v>
      </c>
      <c r="C373" s="62"/>
      <c r="D373" s="63"/>
      <c r="E373" s="64"/>
      <c r="F373" s="65"/>
      <c r="G373" s="62"/>
      <c r="H373" s="66"/>
      <c r="I373" s="67"/>
      <c r="J373" s="67"/>
      <c r="K373" s="34" t="s">
        <v>65</v>
      </c>
      <c r="L373" s="74">
        <v>373</v>
      </c>
      <c r="M373" s="74"/>
      <c r="N373" s="69"/>
      <c r="O373" s="85" t="s">
        <v>1875</v>
      </c>
      <c r="P373" s="88">
        <v>43738.278055555558</v>
      </c>
      <c r="Q373" s="85" t="s">
        <v>1880</v>
      </c>
      <c r="R373" s="85"/>
      <c r="S373" s="85"/>
      <c r="T373" s="85"/>
      <c r="U373" s="88">
        <v>43738.278055555558</v>
      </c>
      <c r="V373" s="90" t="s">
        <v>3370</v>
      </c>
      <c r="W373" s="85"/>
      <c r="X373" s="85"/>
      <c r="Y373" s="94" t="s">
        <v>5370</v>
      </c>
      <c r="Z373" s="85"/>
    </row>
    <row r="374" spans="1:26" x14ac:dyDescent="0.25">
      <c r="A374" s="61" t="s">
        <v>470</v>
      </c>
      <c r="B374" s="61" t="s">
        <v>1493</v>
      </c>
      <c r="C374" s="62"/>
      <c r="D374" s="63"/>
      <c r="E374" s="64"/>
      <c r="F374" s="65"/>
      <c r="G374" s="62"/>
      <c r="H374" s="66"/>
      <c r="I374" s="67"/>
      <c r="J374" s="67"/>
      <c r="K374" s="34" t="s">
        <v>65</v>
      </c>
      <c r="L374" s="74">
        <v>374</v>
      </c>
      <c r="M374" s="74"/>
      <c r="N374" s="69"/>
      <c r="O374" s="85" t="s">
        <v>1875</v>
      </c>
      <c r="P374" s="88">
        <v>43738.278078703705</v>
      </c>
      <c r="Q374" s="85" t="s">
        <v>1877</v>
      </c>
      <c r="R374" s="85"/>
      <c r="S374" s="85"/>
      <c r="T374" s="85"/>
      <c r="U374" s="88">
        <v>43738.278078703705</v>
      </c>
      <c r="V374" s="90" t="s">
        <v>3371</v>
      </c>
      <c r="W374" s="85"/>
      <c r="X374" s="85"/>
      <c r="Y374" s="94" t="s">
        <v>5371</v>
      </c>
      <c r="Z374" s="85"/>
    </row>
    <row r="375" spans="1:26" x14ac:dyDescent="0.25">
      <c r="A375" s="61" t="s">
        <v>471</v>
      </c>
      <c r="B375" s="61" t="s">
        <v>1481</v>
      </c>
      <c r="C375" s="62"/>
      <c r="D375" s="63"/>
      <c r="E375" s="64"/>
      <c r="F375" s="65"/>
      <c r="G375" s="62"/>
      <c r="H375" s="66"/>
      <c r="I375" s="67"/>
      <c r="J375" s="67"/>
      <c r="K375" s="34" t="s">
        <v>65</v>
      </c>
      <c r="L375" s="74">
        <v>375</v>
      </c>
      <c r="M375" s="74"/>
      <c r="N375" s="69"/>
      <c r="O375" s="85" t="s">
        <v>1875</v>
      </c>
      <c r="P375" s="88">
        <v>43738.278101851851</v>
      </c>
      <c r="Q375" s="85" t="s">
        <v>1927</v>
      </c>
      <c r="R375" s="85"/>
      <c r="S375" s="85"/>
      <c r="T375" s="85" t="s">
        <v>2951</v>
      </c>
      <c r="U375" s="88">
        <v>43738.278101851851</v>
      </c>
      <c r="V375" s="90" t="s">
        <v>3372</v>
      </c>
      <c r="W375" s="85"/>
      <c r="X375" s="85"/>
      <c r="Y375" s="94" t="s">
        <v>5372</v>
      </c>
      <c r="Z375" s="85"/>
    </row>
    <row r="376" spans="1:26" x14ac:dyDescent="0.25">
      <c r="A376" s="61" t="s">
        <v>472</v>
      </c>
      <c r="B376" s="61" t="s">
        <v>1493</v>
      </c>
      <c r="C376" s="62"/>
      <c r="D376" s="63"/>
      <c r="E376" s="64"/>
      <c r="F376" s="65"/>
      <c r="G376" s="62"/>
      <c r="H376" s="66"/>
      <c r="I376" s="67"/>
      <c r="J376" s="67"/>
      <c r="K376" s="34" t="s">
        <v>65</v>
      </c>
      <c r="L376" s="74">
        <v>376</v>
      </c>
      <c r="M376" s="74"/>
      <c r="N376" s="69"/>
      <c r="O376" s="85" t="s">
        <v>1875</v>
      </c>
      <c r="P376" s="88">
        <v>43738.277673611112</v>
      </c>
      <c r="Q376" s="85" t="s">
        <v>1877</v>
      </c>
      <c r="R376" s="85"/>
      <c r="S376" s="85"/>
      <c r="T376" s="85"/>
      <c r="U376" s="88">
        <v>43738.277673611112</v>
      </c>
      <c r="V376" s="90" t="s">
        <v>3373</v>
      </c>
      <c r="W376" s="85"/>
      <c r="X376" s="85"/>
      <c r="Y376" s="94" t="s">
        <v>5373</v>
      </c>
      <c r="Z376" s="85"/>
    </row>
    <row r="377" spans="1:26" x14ac:dyDescent="0.25">
      <c r="A377" s="61" t="s">
        <v>472</v>
      </c>
      <c r="B377" s="61" t="s">
        <v>1481</v>
      </c>
      <c r="C377" s="62"/>
      <c r="D377" s="63"/>
      <c r="E377" s="64"/>
      <c r="F377" s="65"/>
      <c r="G377" s="62"/>
      <c r="H377" s="66"/>
      <c r="I377" s="67"/>
      <c r="J377" s="67"/>
      <c r="K377" s="34" t="s">
        <v>65</v>
      </c>
      <c r="L377" s="74">
        <v>377</v>
      </c>
      <c r="M377" s="74"/>
      <c r="N377" s="69"/>
      <c r="O377" s="85" t="s">
        <v>1875</v>
      </c>
      <c r="P377" s="88">
        <v>43738.278101851851</v>
      </c>
      <c r="Q377" s="85" t="s">
        <v>1927</v>
      </c>
      <c r="R377" s="85"/>
      <c r="S377" s="85"/>
      <c r="T377" s="85" t="s">
        <v>2951</v>
      </c>
      <c r="U377" s="88">
        <v>43738.278101851851</v>
      </c>
      <c r="V377" s="90" t="s">
        <v>3374</v>
      </c>
      <c r="W377" s="85"/>
      <c r="X377" s="85"/>
      <c r="Y377" s="94" t="s">
        <v>5374</v>
      </c>
      <c r="Z377" s="85"/>
    </row>
    <row r="378" spans="1:26" x14ac:dyDescent="0.25">
      <c r="A378" s="61" t="s">
        <v>473</v>
      </c>
      <c r="B378" s="61" t="s">
        <v>843</v>
      </c>
      <c r="C378" s="62"/>
      <c r="D378" s="63"/>
      <c r="E378" s="64"/>
      <c r="F378" s="65"/>
      <c r="G378" s="62"/>
      <c r="H378" s="66"/>
      <c r="I378" s="67"/>
      <c r="J378" s="67"/>
      <c r="K378" s="34" t="s">
        <v>65</v>
      </c>
      <c r="L378" s="74">
        <v>378</v>
      </c>
      <c r="M378" s="74"/>
      <c r="N378" s="69"/>
      <c r="O378" s="85" t="s">
        <v>1875</v>
      </c>
      <c r="P378" s="88">
        <v>43738.278113425928</v>
      </c>
      <c r="Q378" s="85" t="s">
        <v>1949</v>
      </c>
      <c r="R378" s="85"/>
      <c r="S378" s="85"/>
      <c r="T378" s="85"/>
      <c r="U378" s="88">
        <v>43738.278113425928</v>
      </c>
      <c r="V378" s="90" t="s">
        <v>3375</v>
      </c>
      <c r="W378" s="85"/>
      <c r="X378" s="85"/>
      <c r="Y378" s="94" t="s">
        <v>5375</v>
      </c>
      <c r="Z378" s="85"/>
    </row>
    <row r="379" spans="1:26" x14ac:dyDescent="0.25">
      <c r="A379" s="61" t="s">
        <v>474</v>
      </c>
      <c r="B379" s="61" t="s">
        <v>1616</v>
      </c>
      <c r="C379" s="62"/>
      <c r="D379" s="63"/>
      <c r="E379" s="64"/>
      <c r="F379" s="65"/>
      <c r="G379" s="62"/>
      <c r="H379" s="66"/>
      <c r="I379" s="67"/>
      <c r="J379" s="67"/>
      <c r="K379" s="34" t="s">
        <v>65</v>
      </c>
      <c r="L379" s="74">
        <v>379</v>
      </c>
      <c r="M379" s="74"/>
      <c r="N379" s="69"/>
      <c r="O379" s="85" t="s">
        <v>1875</v>
      </c>
      <c r="P379" s="88">
        <v>43738.278124999997</v>
      </c>
      <c r="Q379" s="85" t="s">
        <v>2042</v>
      </c>
      <c r="R379" s="85"/>
      <c r="S379" s="85"/>
      <c r="T379" s="85"/>
      <c r="U379" s="88">
        <v>43738.278124999997</v>
      </c>
      <c r="V379" s="90" t="s">
        <v>3376</v>
      </c>
      <c r="W379" s="85"/>
      <c r="X379" s="85"/>
      <c r="Y379" s="94" t="s">
        <v>5376</v>
      </c>
      <c r="Z379" s="85"/>
    </row>
    <row r="380" spans="1:26" x14ac:dyDescent="0.25">
      <c r="A380" s="61" t="s">
        <v>475</v>
      </c>
      <c r="B380" s="61" t="s">
        <v>843</v>
      </c>
      <c r="C380" s="62"/>
      <c r="D380" s="63"/>
      <c r="E380" s="64"/>
      <c r="F380" s="65"/>
      <c r="G380" s="62"/>
      <c r="H380" s="66"/>
      <c r="I380" s="67"/>
      <c r="J380" s="67"/>
      <c r="K380" s="34" t="s">
        <v>65</v>
      </c>
      <c r="L380" s="74">
        <v>380</v>
      </c>
      <c r="M380" s="74"/>
      <c r="N380" s="69"/>
      <c r="O380" s="85" t="s">
        <v>1875</v>
      </c>
      <c r="P380" s="88">
        <v>43738.278194444443</v>
      </c>
      <c r="Q380" s="85" t="s">
        <v>1949</v>
      </c>
      <c r="R380" s="85"/>
      <c r="S380" s="85"/>
      <c r="T380" s="85"/>
      <c r="U380" s="88">
        <v>43738.278194444443</v>
      </c>
      <c r="V380" s="90" t="s">
        <v>3377</v>
      </c>
      <c r="W380" s="85"/>
      <c r="X380" s="85"/>
      <c r="Y380" s="94" t="s">
        <v>5377</v>
      </c>
      <c r="Z380" s="85"/>
    </row>
    <row r="381" spans="1:26" x14ac:dyDescent="0.25">
      <c r="A381" s="61" t="s">
        <v>476</v>
      </c>
      <c r="B381" s="61" t="s">
        <v>1617</v>
      </c>
      <c r="C381" s="62"/>
      <c r="D381" s="63"/>
      <c r="E381" s="64"/>
      <c r="F381" s="65"/>
      <c r="G381" s="62"/>
      <c r="H381" s="66"/>
      <c r="I381" s="67"/>
      <c r="J381" s="67"/>
      <c r="K381" s="34" t="s">
        <v>65</v>
      </c>
      <c r="L381" s="74">
        <v>381</v>
      </c>
      <c r="M381" s="74"/>
      <c r="N381" s="69"/>
      <c r="O381" s="85" t="s">
        <v>1875</v>
      </c>
      <c r="P381" s="88">
        <v>43738.278229166666</v>
      </c>
      <c r="Q381" s="85" t="s">
        <v>2043</v>
      </c>
      <c r="R381" s="85"/>
      <c r="S381" s="85"/>
      <c r="T381" s="85"/>
      <c r="U381" s="88">
        <v>43738.278229166666</v>
      </c>
      <c r="V381" s="90" t="s">
        <v>3378</v>
      </c>
      <c r="W381" s="85"/>
      <c r="X381" s="85"/>
      <c r="Y381" s="94" t="s">
        <v>5378</v>
      </c>
      <c r="Z381" s="85"/>
    </row>
    <row r="382" spans="1:26" x14ac:dyDescent="0.25">
      <c r="A382" s="61" t="s">
        <v>477</v>
      </c>
      <c r="B382" s="61" t="s">
        <v>1591</v>
      </c>
      <c r="C382" s="62"/>
      <c r="D382" s="63"/>
      <c r="E382" s="64"/>
      <c r="F382" s="65"/>
      <c r="G382" s="62"/>
      <c r="H382" s="66"/>
      <c r="I382" s="67"/>
      <c r="J382" s="67"/>
      <c r="K382" s="34" t="s">
        <v>65</v>
      </c>
      <c r="L382" s="74">
        <v>382</v>
      </c>
      <c r="M382" s="74"/>
      <c r="N382" s="69"/>
      <c r="O382" s="85" t="s">
        <v>1875</v>
      </c>
      <c r="P382" s="88">
        <v>43738.278136574074</v>
      </c>
      <c r="Q382" s="85" t="s">
        <v>2006</v>
      </c>
      <c r="R382" s="85"/>
      <c r="S382" s="85"/>
      <c r="T382" s="85"/>
      <c r="U382" s="88">
        <v>43738.278136574074</v>
      </c>
      <c r="V382" s="90" t="s">
        <v>3379</v>
      </c>
      <c r="W382" s="85"/>
      <c r="X382" s="85"/>
      <c r="Y382" s="94" t="s">
        <v>5379</v>
      </c>
      <c r="Z382" s="85"/>
    </row>
    <row r="383" spans="1:26" x14ac:dyDescent="0.25">
      <c r="A383" s="61" t="s">
        <v>477</v>
      </c>
      <c r="B383" s="61" t="s">
        <v>1512</v>
      </c>
      <c r="C383" s="62"/>
      <c r="D383" s="63"/>
      <c r="E383" s="64"/>
      <c r="F383" s="65"/>
      <c r="G383" s="62"/>
      <c r="H383" s="66"/>
      <c r="I383" s="67"/>
      <c r="J383" s="67"/>
      <c r="K383" s="34" t="s">
        <v>65</v>
      </c>
      <c r="L383" s="74">
        <v>383</v>
      </c>
      <c r="M383" s="74"/>
      <c r="N383" s="69"/>
      <c r="O383" s="85" t="s">
        <v>1875</v>
      </c>
      <c r="P383" s="88">
        <v>43738.278229166666</v>
      </c>
      <c r="Q383" s="85" t="s">
        <v>1902</v>
      </c>
      <c r="R383" s="85"/>
      <c r="S383" s="85"/>
      <c r="T383" s="85" t="s">
        <v>2947</v>
      </c>
      <c r="U383" s="88">
        <v>43738.278229166666</v>
      </c>
      <c r="V383" s="90" t="s">
        <v>3380</v>
      </c>
      <c r="W383" s="85"/>
      <c r="X383" s="85"/>
      <c r="Y383" s="94" t="s">
        <v>5380</v>
      </c>
      <c r="Z383" s="85"/>
    </row>
    <row r="384" spans="1:26" x14ac:dyDescent="0.25">
      <c r="A384" s="61" t="s">
        <v>478</v>
      </c>
      <c r="B384" s="61" t="s">
        <v>1574</v>
      </c>
      <c r="C384" s="62"/>
      <c r="D384" s="63"/>
      <c r="E384" s="64"/>
      <c r="F384" s="65"/>
      <c r="G384" s="62"/>
      <c r="H384" s="66"/>
      <c r="I384" s="67"/>
      <c r="J384" s="67"/>
      <c r="K384" s="34" t="s">
        <v>65</v>
      </c>
      <c r="L384" s="74">
        <v>384</v>
      </c>
      <c r="M384" s="74"/>
      <c r="N384" s="69"/>
      <c r="O384" s="85" t="s">
        <v>1875</v>
      </c>
      <c r="P384" s="88">
        <v>43738.278240740743</v>
      </c>
      <c r="Q384" s="85" t="s">
        <v>1984</v>
      </c>
      <c r="R384" s="85"/>
      <c r="S384" s="85"/>
      <c r="T384" s="85"/>
      <c r="U384" s="88">
        <v>43738.278240740743</v>
      </c>
      <c r="V384" s="90" t="s">
        <v>3381</v>
      </c>
      <c r="W384" s="85"/>
      <c r="X384" s="85"/>
      <c r="Y384" s="94" t="s">
        <v>5381</v>
      </c>
      <c r="Z384" s="85"/>
    </row>
    <row r="385" spans="1:26" x14ac:dyDescent="0.25">
      <c r="A385" s="61" t="s">
        <v>479</v>
      </c>
      <c r="B385" s="61" t="s">
        <v>479</v>
      </c>
      <c r="C385" s="62"/>
      <c r="D385" s="63"/>
      <c r="E385" s="64"/>
      <c r="F385" s="65"/>
      <c r="G385" s="62"/>
      <c r="H385" s="66"/>
      <c r="I385" s="67"/>
      <c r="J385" s="67"/>
      <c r="K385" s="34" t="s">
        <v>65</v>
      </c>
      <c r="L385" s="74">
        <v>385</v>
      </c>
      <c r="M385" s="74"/>
      <c r="N385" s="69"/>
      <c r="O385" s="85" t="s">
        <v>178</v>
      </c>
      <c r="P385" s="88">
        <v>43738.278240740743</v>
      </c>
      <c r="Q385" s="85" t="s">
        <v>2044</v>
      </c>
      <c r="R385" s="90" t="s">
        <v>2717</v>
      </c>
      <c r="S385" s="85" t="s">
        <v>2911</v>
      </c>
      <c r="T385" s="85"/>
      <c r="U385" s="88">
        <v>43738.278240740743</v>
      </c>
      <c r="V385" s="90" t="s">
        <v>3382</v>
      </c>
      <c r="W385" s="85"/>
      <c r="X385" s="85"/>
      <c r="Y385" s="94" t="s">
        <v>5382</v>
      </c>
      <c r="Z385" s="85"/>
    </row>
    <row r="386" spans="1:26" x14ac:dyDescent="0.25">
      <c r="A386" s="61" t="s">
        <v>480</v>
      </c>
      <c r="B386" s="61" t="s">
        <v>1618</v>
      </c>
      <c r="C386" s="62"/>
      <c r="D386" s="63"/>
      <c r="E386" s="64"/>
      <c r="F386" s="65"/>
      <c r="G386" s="62"/>
      <c r="H386" s="66"/>
      <c r="I386" s="67"/>
      <c r="J386" s="67"/>
      <c r="K386" s="34" t="s">
        <v>65</v>
      </c>
      <c r="L386" s="74">
        <v>386</v>
      </c>
      <c r="M386" s="74"/>
      <c r="N386" s="69"/>
      <c r="O386" s="85" t="s">
        <v>1875</v>
      </c>
      <c r="P386" s="88">
        <v>43738.278240740743</v>
      </c>
      <c r="Q386" s="85" t="s">
        <v>2045</v>
      </c>
      <c r="R386" s="85"/>
      <c r="S386" s="85"/>
      <c r="T386" s="85"/>
      <c r="U386" s="88">
        <v>43738.278240740743</v>
      </c>
      <c r="V386" s="90" t="s">
        <v>3383</v>
      </c>
      <c r="W386" s="85"/>
      <c r="X386" s="85"/>
      <c r="Y386" s="94" t="s">
        <v>5383</v>
      </c>
      <c r="Z386" s="85"/>
    </row>
    <row r="387" spans="1:26" x14ac:dyDescent="0.25">
      <c r="A387" s="61" t="s">
        <v>481</v>
      </c>
      <c r="B387" s="61" t="s">
        <v>1481</v>
      </c>
      <c r="C387" s="62"/>
      <c r="D387" s="63"/>
      <c r="E387" s="64"/>
      <c r="F387" s="65"/>
      <c r="G387" s="62"/>
      <c r="H387" s="66"/>
      <c r="I387" s="67"/>
      <c r="J387" s="67"/>
      <c r="K387" s="34" t="s">
        <v>65</v>
      </c>
      <c r="L387" s="74">
        <v>387</v>
      </c>
      <c r="M387" s="74"/>
      <c r="N387" s="69"/>
      <c r="O387" s="85" t="s">
        <v>1875</v>
      </c>
      <c r="P387" s="88">
        <v>43738.278252314813</v>
      </c>
      <c r="Q387" s="85" t="s">
        <v>1927</v>
      </c>
      <c r="R387" s="85"/>
      <c r="S387" s="85"/>
      <c r="T387" s="85" t="s">
        <v>2951</v>
      </c>
      <c r="U387" s="88">
        <v>43738.278252314813</v>
      </c>
      <c r="V387" s="90" t="s">
        <v>3384</v>
      </c>
      <c r="W387" s="85"/>
      <c r="X387" s="85"/>
      <c r="Y387" s="94" t="s">
        <v>5384</v>
      </c>
      <c r="Z387" s="85"/>
    </row>
    <row r="388" spans="1:26" x14ac:dyDescent="0.25">
      <c r="A388" s="61" t="s">
        <v>482</v>
      </c>
      <c r="B388" s="61" t="s">
        <v>1544</v>
      </c>
      <c r="C388" s="62"/>
      <c r="D388" s="63"/>
      <c r="E388" s="64"/>
      <c r="F388" s="65"/>
      <c r="G388" s="62"/>
      <c r="H388" s="66"/>
      <c r="I388" s="67"/>
      <c r="J388" s="67"/>
      <c r="K388" s="34" t="s">
        <v>65</v>
      </c>
      <c r="L388" s="74">
        <v>388</v>
      </c>
      <c r="M388" s="74"/>
      <c r="N388" s="69"/>
      <c r="O388" s="85" t="s">
        <v>1875</v>
      </c>
      <c r="P388" s="88">
        <v>43738.278263888889</v>
      </c>
      <c r="Q388" s="85" t="s">
        <v>1946</v>
      </c>
      <c r="R388" s="85"/>
      <c r="S388" s="85"/>
      <c r="T388" s="85" t="s">
        <v>2956</v>
      </c>
      <c r="U388" s="88">
        <v>43738.278263888889</v>
      </c>
      <c r="V388" s="90" t="s">
        <v>3385</v>
      </c>
      <c r="W388" s="85"/>
      <c r="X388" s="85"/>
      <c r="Y388" s="94" t="s">
        <v>5385</v>
      </c>
      <c r="Z388" s="85"/>
    </row>
    <row r="389" spans="1:26" x14ac:dyDescent="0.25">
      <c r="A389" s="61" t="s">
        <v>483</v>
      </c>
      <c r="B389" s="61" t="s">
        <v>1505</v>
      </c>
      <c r="C389" s="62"/>
      <c r="D389" s="63"/>
      <c r="E389" s="64"/>
      <c r="F389" s="65"/>
      <c r="G389" s="62"/>
      <c r="H389" s="66"/>
      <c r="I389" s="67"/>
      <c r="J389" s="67"/>
      <c r="K389" s="34" t="s">
        <v>65</v>
      </c>
      <c r="L389" s="74">
        <v>389</v>
      </c>
      <c r="M389" s="74"/>
      <c r="N389" s="69"/>
      <c r="O389" s="85" t="s">
        <v>1875</v>
      </c>
      <c r="P389" s="88">
        <v>43738.278263888889</v>
      </c>
      <c r="Q389" s="85" t="s">
        <v>1889</v>
      </c>
      <c r="R389" s="85"/>
      <c r="S389" s="85"/>
      <c r="T389" s="85"/>
      <c r="U389" s="88">
        <v>43738.278263888889</v>
      </c>
      <c r="V389" s="90" t="s">
        <v>3386</v>
      </c>
      <c r="W389" s="85"/>
      <c r="X389" s="85"/>
      <c r="Y389" s="94" t="s">
        <v>5386</v>
      </c>
      <c r="Z389" s="85"/>
    </row>
    <row r="390" spans="1:26" x14ac:dyDescent="0.25">
      <c r="A390" s="61" t="s">
        <v>484</v>
      </c>
      <c r="B390" s="61" t="s">
        <v>1619</v>
      </c>
      <c r="C390" s="62"/>
      <c r="D390" s="63"/>
      <c r="E390" s="64"/>
      <c r="F390" s="65"/>
      <c r="G390" s="62"/>
      <c r="H390" s="66"/>
      <c r="I390" s="67"/>
      <c r="J390" s="67"/>
      <c r="K390" s="34" t="s">
        <v>65</v>
      </c>
      <c r="L390" s="74">
        <v>390</v>
      </c>
      <c r="M390" s="74"/>
      <c r="N390" s="69"/>
      <c r="O390" s="85" t="s">
        <v>1875</v>
      </c>
      <c r="P390" s="88">
        <v>43738.274872685186</v>
      </c>
      <c r="Q390" s="85" t="s">
        <v>2046</v>
      </c>
      <c r="R390" s="85"/>
      <c r="S390" s="85"/>
      <c r="T390" s="85"/>
      <c r="U390" s="88">
        <v>43738.274872685186</v>
      </c>
      <c r="V390" s="90" t="s">
        <v>3387</v>
      </c>
      <c r="W390" s="85"/>
      <c r="X390" s="85"/>
      <c r="Y390" s="94" t="s">
        <v>5387</v>
      </c>
      <c r="Z390" s="85"/>
    </row>
    <row r="391" spans="1:26" x14ac:dyDescent="0.25">
      <c r="A391" s="61" t="s">
        <v>484</v>
      </c>
      <c r="B391" s="61" t="s">
        <v>1620</v>
      </c>
      <c r="C391" s="62"/>
      <c r="D391" s="63"/>
      <c r="E391" s="64"/>
      <c r="F391" s="65"/>
      <c r="G391" s="62"/>
      <c r="H391" s="66"/>
      <c r="I391" s="67"/>
      <c r="J391" s="67"/>
      <c r="K391" s="34" t="s">
        <v>65</v>
      </c>
      <c r="L391" s="74">
        <v>391</v>
      </c>
      <c r="M391" s="74"/>
      <c r="N391" s="69"/>
      <c r="O391" s="85" t="s">
        <v>1875</v>
      </c>
      <c r="P391" s="88">
        <v>43738.276689814818</v>
      </c>
      <c r="Q391" s="85" t="s">
        <v>2047</v>
      </c>
      <c r="R391" s="85"/>
      <c r="S391" s="85"/>
      <c r="T391" s="85"/>
      <c r="U391" s="88">
        <v>43738.276689814818</v>
      </c>
      <c r="V391" s="90" t="s">
        <v>3388</v>
      </c>
      <c r="W391" s="85"/>
      <c r="X391" s="85"/>
      <c r="Y391" s="94" t="s">
        <v>5388</v>
      </c>
      <c r="Z391" s="85"/>
    </row>
    <row r="392" spans="1:26" x14ac:dyDescent="0.25">
      <c r="A392" s="61" t="s">
        <v>484</v>
      </c>
      <c r="B392" s="61" t="s">
        <v>1621</v>
      </c>
      <c r="C392" s="62"/>
      <c r="D392" s="63"/>
      <c r="E392" s="64"/>
      <c r="F392" s="65"/>
      <c r="G392" s="62"/>
      <c r="H392" s="66"/>
      <c r="I392" s="67"/>
      <c r="J392" s="67"/>
      <c r="K392" s="34" t="s">
        <v>65</v>
      </c>
      <c r="L392" s="74">
        <v>392</v>
      </c>
      <c r="M392" s="74"/>
      <c r="N392" s="69"/>
      <c r="O392" s="85" t="s">
        <v>1875</v>
      </c>
      <c r="P392" s="88">
        <v>43738.276932870373</v>
      </c>
      <c r="Q392" s="85" t="s">
        <v>2048</v>
      </c>
      <c r="R392" s="85"/>
      <c r="S392" s="85"/>
      <c r="T392" s="85"/>
      <c r="U392" s="88">
        <v>43738.276932870373</v>
      </c>
      <c r="V392" s="90" t="s">
        <v>3389</v>
      </c>
      <c r="W392" s="85"/>
      <c r="X392" s="85"/>
      <c r="Y392" s="94" t="s">
        <v>5389</v>
      </c>
      <c r="Z392" s="85"/>
    </row>
    <row r="393" spans="1:26" x14ac:dyDescent="0.25">
      <c r="A393" s="61" t="s">
        <v>484</v>
      </c>
      <c r="B393" s="61" t="s">
        <v>1622</v>
      </c>
      <c r="C393" s="62"/>
      <c r="D393" s="63"/>
      <c r="E393" s="64"/>
      <c r="F393" s="65"/>
      <c r="G393" s="62"/>
      <c r="H393" s="66"/>
      <c r="I393" s="67"/>
      <c r="J393" s="67"/>
      <c r="K393" s="34" t="s">
        <v>65</v>
      </c>
      <c r="L393" s="74">
        <v>393</v>
      </c>
      <c r="M393" s="74"/>
      <c r="N393" s="69"/>
      <c r="O393" s="85" t="s">
        <v>1875</v>
      </c>
      <c r="P393" s="88">
        <v>43738.27716435185</v>
      </c>
      <c r="Q393" s="85" t="s">
        <v>2049</v>
      </c>
      <c r="R393" s="85"/>
      <c r="S393" s="85"/>
      <c r="T393" s="85" t="s">
        <v>2963</v>
      </c>
      <c r="U393" s="88">
        <v>43738.27716435185</v>
      </c>
      <c r="V393" s="90" t="s">
        <v>3390</v>
      </c>
      <c r="W393" s="85"/>
      <c r="X393" s="85"/>
      <c r="Y393" s="94" t="s">
        <v>5390</v>
      </c>
      <c r="Z393" s="85"/>
    </row>
    <row r="394" spans="1:26" x14ac:dyDescent="0.25">
      <c r="A394" s="61" t="s">
        <v>484</v>
      </c>
      <c r="B394" s="61" t="s">
        <v>1623</v>
      </c>
      <c r="C394" s="62"/>
      <c r="D394" s="63"/>
      <c r="E394" s="64"/>
      <c r="F394" s="65"/>
      <c r="G394" s="62"/>
      <c r="H394" s="66"/>
      <c r="I394" s="67"/>
      <c r="J394" s="67"/>
      <c r="K394" s="34" t="s">
        <v>65</v>
      </c>
      <c r="L394" s="74">
        <v>394</v>
      </c>
      <c r="M394" s="74"/>
      <c r="N394" s="69"/>
      <c r="O394" s="85" t="s">
        <v>1875</v>
      </c>
      <c r="P394" s="88">
        <v>43738.278009259258</v>
      </c>
      <c r="Q394" s="85" t="s">
        <v>2050</v>
      </c>
      <c r="R394" s="85"/>
      <c r="S394" s="85"/>
      <c r="T394" s="85" t="s">
        <v>2946</v>
      </c>
      <c r="U394" s="88">
        <v>43738.278009259258</v>
      </c>
      <c r="V394" s="90" t="s">
        <v>3391</v>
      </c>
      <c r="W394" s="85"/>
      <c r="X394" s="85"/>
      <c r="Y394" s="94" t="s">
        <v>5391</v>
      </c>
      <c r="Z394" s="85"/>
    </row>
    <row r="395" spans="1:26" x14ac:dyDescent="0.25">
      <c r="A395" s="61" t="s">
        <v>484</v>
      </c>
      <c r="B395" s="61" t="s">
        <v>1624</v>
      </c>
      <c r="C395" s="62"/>
      <c r="D395" s="63"/>
      <c r="E395" s="64"/>
      <c r="F395" s="65"/>
      <c r="G395" s="62"/>
      <c r="H395" s="66"/>
      <c r="I395" s="67"/>
      <c r="J395" s="67"/>
      <c r="K395" s="34" t="s">
        <v>65</v>
      </c>
      <c r="L395" s="74">
        <v>395</v>
      </c>
      <c r="M395" s="74"/>
      <c r="N395" s="69"/>
      <c r="O395" s="85" t="s">
        <v>1875</v>
      </c>
      <c r="P395" s="88">
        <v>43738.278124999997</v>
      </c>
      <c r="Q395" s="85" t="s">
        <v>2051</v>
      </c>
      <c r="R395" s="85"/>
      <c r="S395" s="85"/>
      <c r="T395" s="85" t="s">
        <v>2946</v>
      </c>
      <c r="U395" s="88">
        <v>43738.278124999997</v>
      </c>
      <c r="V395" s="90" t="s">
        <v>3392</v>
      </c>
      <c r="W395" s="85"/>
      <c r="X395" s="85"/>
      <c r="Y395" s="94" t="s">
        <v>5392</v>
      </c>
      <c r="Z395" s="85"/>
    </row>
    <row r="396" spans="1:26" x14ac:dyDescent="0.25">
      <c r="A396" s="61" t="s">
        <v>484</v>
      </c>
      <c r="B396" s="61" t="s">
        <v>1564</v>
      </c>
      <c r="C396" s="62"/>
      <c r="D396" s="63"/>
      <c r="E396" s="64"/>
      <c r="F396" s="65"/>
      <c r="G396" s="62"/>
      <c r="H396" s="66"/>
      <c r="I396" s="67"/>
      <c r="J396" s="67"/>
      <c r="K396" s="34" t="s">
        <v>65</v>
      </c>
      <c r="L396" s="74">
        <v>396</v>
      </c>
      <c r="M396" s="74"/>
      <c r="N396" s="69"/>
      <c r="O396" s="85" t="s">
        <v>1875</v>
      </c>
      <c r="P396" s="88">
        <v>43738.274918981479</v>
      </c>
      <c r="Q396" s="85" t="s">
        <v>2052</v>
      </c>
      <c r="R396" s="85"/>
      <c r="S396" s="85"/>
      <c r="T396" s="85"/>
      <c r="U396" s="88">
        <v>43738.274918981479</v>
      </c>
      <c r="V396" s="90" t="s">
        <v>3393</v>
      </c>
      <c r="W396" s="85"/>
      <c r="X396" s="85"/>
      <c r="Y396" s="94" t="s">
        <v>5393</v>
      </c>
      <c r="Z396" s="85"/>
    </row>
    <row r="397" spans="1:26" x14ac:dyDescent="0.25">
      <c r="A397" s="61" t="s">
        <v>484</v>
      </c>
      <c r="B397" s="61" t="s">
        <v>1586</v>
      </c>
      <c r="C397" s="62"/>
      <c r="D397" s="63"/>
      <c r="E397" s="64"/>
      <c r="F397" s="65"/>
      <c r="G397" s="62"/>
      <c r="H397" s="66"/>
      <c r="I397" s="67"/>
      <c r="J397" s="67"/>
      <c r="K397" s="34" t="s">
        <v>65</v>
      </c>
      <c r="L397" s="74">
        <v>397</v>
      </c>
      <c r="M397" s="74"/>
      <c r="N397" s="69"/>
      <c r="O397" s="85" t="s">
        <v>1875</v>
      </c>
      <c r="P397" s="88">
        <v>43738.275590277779</v>
      </c>
      <c r="Q397" s="85" t="s">
        <v>2053</v>
      </c>
      <c r="R397" s="85"/>
      <c r="S397" s="85"/>
      <c r="T397" s="85" t="s">
        <v>2946</v>
      </c>
      <c r="U397" s="88">
        <v>43738.275590277779</v>
      </c>
      <c r="V397" s="90" t="s">
        <v>3394</v>
      </c>
      <c r="W397" s="85"/>
      <c r="X397" s="85"/>
      <c r="Y397" s="94" t="s">
        <v>5394</v>
      </c>
      <c r="Z397" s="85"/>
    </row>
    <row r="398" spans="1:26" x14ac:dyDescent="0.25">
      <c r="A398" s="61" t="s">
        <v>484</v>
      </c>
      <c r="B398" s="61" t="s">
        <v>1586</v>
      </c>
      <c r="C398" s="62"/>
      <c r="D398" s="63"/>
      <c r="E398" s="64"/>
      <c r="F398" s="65"/>
      <c r="G398" s="62"/>
      <c r="H398" s="66"/>
      <c r="I398" s="67"/>
      <c r="J398" s="67"/>
      <c r="K398" s="34" t="s">
        <v>65</v>
      </c>
      <c r="L398" s="74">
        <v>398</v>
      </c>
      <c r="M398" s="74"/>
      <c r="N398" s="69"/>
      <c r="O398" s="85" t="s">
        <v>1875</v>
      </c>
      <c r="P398" s="88">
        <v>43738.278043981481</v>
      </c>
      <c r="Q398" s="85" t="s">
        <v>2054</v>
      </c>
      <c r="R398" s="85"/>
      <c r="S398" s="85"/>
      <c r="T398" s="85"/>
      <c r="U398" s="88">
        <v>43738.278043981481</v>
      </c>
      <c r="V398" s="90" t="s">
        <v>3395</v>
      </c>
      <c r="W398" s="85"/>
      <c r="X398" s="85"/>
      <c r="Y398" s="94" t="s">
        <v>5395</v>
      </c>
      <c r="Z398" s="85"/>
    </row>
    <row r="399" spans="1:26" x14ac:dyDescent="0.25">
      <c r="A399" s="61" t="s">
        <v>484</v>
      </c>
      <c r="B399" s="61" t="s">
        <v>1625</v>
      </c>
      <c r="C399" s="62"/>
      <c r="D399" s="63"/>
      <c r="E399" s="64"/>
      <c r="F399" s="65"/>
      <c r="G399" s="62"/>
      <c r="H399" s="66"/>
      <c r="I399" s="67"/>
      <c r="J399" s="67"/>
      <c r="K399" s="34" t="s">
        <v>65</v>
      </c>
      <c r="L399" s="74">
        <v>399</v>
      </c>
      <c r="M399" s="74"/>
      <c r="N399" s="69"/>
      <c r="O399" s="85" t="s">
        <v>1875</v>
      </c>
      <c r="P399" s="88">
        <v>43738.278217592589</v>
      </c>
      <c r="Q399" s="85" t="s">
        <v>2055</v>
      </c>
      <c r="R399" s="85"/>
      <c r="S399" s="85"/>
      <c r="T399" s="85" t="s">
        <v>2946</v>
      </c>
      <c r="U399" s="88">
        <v>43738.278217592589</v>
      </c>
      <c r="V399" s="90" t="s">
        <v>3396</v>
      </c>
      <c r="W399" s="85"/>
      <c r="X399" s="85"/>
      <c r="Y399" s="94" t="s">
        <v>5396</v>
      </c>
      <c r="Z399" s="85"/>
    </row>
    <row r="400" spans="1:26" x14ac:dyDescent="0.25">
      <c r="A400" s="61" t="s">
        <v>484</v>
      </c>
      <c r="B400" s="61" t="s">
        <v>1626</v>
      </c>
      <c r="C400" s="62"/>
      <c r="D400" s="63"/>
      <c r="E400" s="64"/>
      <c r="F400" s="65"/>
      <c r="G400" s="62"/>
      <c r="H400" s="66"/>
      <c r="I400" s="67"/>
      <c r="J400" s="67"/>
      <c r="K400" s="34" t="s">
        <v>65</v>
      </c>
      <c r="L400" s="74">
        <v>400</v>
      </c>
      <c r="M400" s="74"/>
      <c r="N400" s="69"/>
      <c r="O400" s="85" t="s">
        <v>1875</v>
      </c>
      <c r="P400" s="88">
        <v>43738.278263888889</v>
      </c>
      <c r="Q400" s="85" t="s">
        <v>2056</v>
      </c>
      <c r="R400" s="85"/>
      <c r="S400" s="85"/>
      <c r="T400" s="85" t="s">
        <v>2964</v>
      </c>
      <c r="U400" s="88">
        <v>43738.278263888889</v>
      </c>
      <c r="V400" s="90" t="s">
        <v>3397</v>
      </c>
      <c r="W400" s="85"/>
      <c r="X400" s="85"/>
      <c r="Y400" s="94" t="s">
        <v>5397</v>
      </c>
      <c r="Z400" s="85"/>
    </row>
    <row r="401" spans="1:26" x14ac:dyDescent="0.25">
      <c r="A401" s="61" t="s">
        <v>485</v>
      </c>
      <c r="B401" s="61" t="s">
        <v>1627</v>
      </c>
      <c r="C401" s="62"/>
      <c r="D401" s="63"/>
      <c r="E401" s="64"/>
      <c r="F401" s="65"/>
      <c r="G401" s="62"/>
      <c r="H401" s="66"/>
      <c r="I401" s="67"/>
      <c r="J401" s="67"/>
      <c r="K401" s="34" t="s">
        <v>65</v>
      </c>
      <c r="L401" s="74">
        <v>401</v>
      </c>
      <c r="M401" s="74"/>
      <c r="N401" s="69"/>
      <c r="O401" s="85" t="s">
        <v>1875</v>
      </c>
      <c r="P401" s="88">
        <v>43738.278287037036</v>
      </c>
      <c r="Q401" s="85" t="s">
        <v>2057</v>
      </c>
      <c r="R401" s="85"/>
      <c r="S401" s="85"/>
      <c r="T401" s="85"/>
      <c r="U401" s="88">
        <v>43738.278287037036</v>
      </c>
      <c r="V401" s="90" t="s">
        <v>3398</v>
      </c>
      <c r="W401" s="85"/>
      <c r="X401" s="85"/>
      <c r="Y401" s="94" t="s">
        <v>5398</v>
      </c>
      <c r="Z401" s="85"/>
    </row>
    <row r="402" spans="1:26" x14ac:dyDescent="0.25">
      <c r="A402" s="61" t="s">
        <v>486</v>
      </c>
      <c r="B402" s="61" t="s">
        <v>1505</v>
      </c>
      <c r="C402" s="62"/>
      <c r="D402" s="63"/>
      <c r="E402" s="64"/>
      <c r="F402" s="65"/>
      <c r="G402" s="62"/>
      <c r="H402" s="66"/>
      <c r="I402" s="67"/>
      <c r="J402" s="67"/>
      <c r="K402" s="34" t="s">
        <v>65</v>
      </c>
      <c r="L402" s="74">
        <v>402</v>
      </c>
      <c r="M402" s="74"/>
      <c r="N402" s="69"/>
      <c r="O402" s="85" t="s">
        <v>1875</v>
      </c>
      <c r="P402" s="88">
        <v>43738.278287037036</v>
      </c>
      <c r="Q402" s="85" t="s">
        <v>1889</v>
      </c>
      <c r="R402" s="85"/>
      <c r="S402" s="85"/>
      <c r="T402" s="85"/>
      <c r="U402" s="88">
        <v>43738.278287037036</v>
      </c>
      <c r="V402" s="90" t="s">
        <v>3399</v>
      </c>
      <c r="W402" s="85"/>
      <c r="X402" s="85"/>
      <c r="Y402" s="94" t="s">
        <v>5399</v>
      </c>
      <c r="Z402" s="85"/>
    </row>
    <row r="403" spans="1:26" x14ac:dyDescent="0.25">
      <c r="A403" s="61" t="s">
        <v>487</v>
      </c>
      <c r="B403" s="61" t="s">
        <v>843</v>
      </c>
      <c r="C403" s="62"/>
      <c r="D403" s="63"/>
      <c r="E403" s="64"/>
      <c r="F403" s="65"/>
      <c r="G403" s="62"/>
      <c r="H403" s="66"/>
      <c r="I403" s="67"/>
      <c r="J403" s="67"/>
      <c r="K403" s="34" t="s">
        <v>65</v>
      </c>
      <c r="L403" s="74">
        <v>403</v>
      </c>
      <c r="M403" s="74"/>
      <c r="N403" s="69"/>
      <c r="O403" s="85" t="s">
        <v>1876</v>
      </c>
      <c r="P403" s="88">
        <v>43738.278298611112</v>
      </c>
      <c r="Q403" s="85" t="s">
        <v>2058</v>
      </c>
      <c r="R403" s="85"/>
      <c r="S403" s="85"/>
      <c r="T403" s="85"/>
      <c r="U403" s="88">
        <v>43738.278298611112</v>
      </c>
      <c r="V403" s="90" t="s">
        <v>3400</v>
      </c>
      <c r="W403" s="85"/>
      <c r="X403" s="85"/>
      <c r="Y403" s="94" t="s">
        <v>5400</v>
      </c>
      <c r="Z403" s="94" t="s">
        <v>7068</v>
      </c>
    </row>
    <row r="404" spans="1:26" x14ac:dyDescent="0.25">
      <c r="A404" s="61" t="s">
        <v>488</v>
      </c>
      <c r="B404" s="61" t="s">
        <v>1481</v>
      </c>
      <c r="C404" s="62"/>
      <c r="D404" s="63"/>
      <c r="E404" s="64"/>
      <c r="F404" s="65"/>
      <c r="G404" s="62"/>
      <c r="H404" s="66"/>
      <c r="I404" s="67"/>
      <c r="J404" s="67"/>
      <c r="K404" s="34" t="s">
        <v>65</v>
      </c>
      <c r="L404" s="74">
        <v>404</v>
      </c>
      <c r="M404" s="74"/>
      <c r="N404" s="69"/>
      <c r="O404" s="85" t="s">
        <v>1875</v>
      </c>
      <c r="P404" s="88">
        <v>43738.278356481482</v>
      </c>
      <c r="Q404" s="85" t="s">
        <v>1927</v>
      </c>
      <c r="R404" s="85"/>
      <c r="S404" s="85"/>
      <c r="T404" s="85" t="s">
        <v>2951</v>
      </c>
      <c r="U404" s="88">
        <v>43738.278356481482</v>
      </c>
      <c r="V404" s="90" t="s">
        <v>3401</v>
      </c>
      <c r="W404" s="85"/>
      <c r="X404" s="85"/>
      <c r="Y404" s="94" t="s">
        <v>5401</v>
      </c>
      <c r="Z404" s="85"/>
    </row>
    <row r="405" spans="1:26" x14ac:dyDescent="0.25">
      <c r="A405" s="61" t="s">
        <v>489</v>
      </c>
      <c r="B405" s="61" t="s">
        <v>1481</v>
      </c>
      <c r="C405" s="62"/>
      <c r="D405" s="63"/>
      <c r="E405" s="64"/>
      <c r="F405" s="65"/>
      <c r="G405" s="62"/>
      <c r="H405" s="66"/>
      <c r="I405" s="67"/>
      <c r="J405" s="67"/>
      <c r="K405" s="34" t="s">
        <v>65</v>
      </c>
      <c r="L405" s="74">
        <v>405</v>
      </c>
      <c r="M405" s="74"/>
      <c r="N405" s="69"/>
      <c r="O405" s="85" t="s">
        <v>1875</v>
      </c>
      <c r="P405" s="88">
        <v>43738.278402777774</v>
      </c>
      <c r="Q405" s="85" t="s">
        <v>1927</v>
      </c>
      <c r="R405" s="85"/>
      <c r="S405" s="85"/>
      <c r="T405" s="85" t="s">
        <v>2951</v>
      </c>
      <c r="U405" s="88">
        <v>43738.278402777774</v>
      </c>
      <c r="V405" s="90" t="s">
        <v>3402</v>
      </c>
      <c r="W405" s="85"/>
      <c r="X405" s="85"/>
      <c r="Y405" s="94" t="s">
        <v>5402</v>
      </c>
      <c r="Z405" s="85"/>
    </row>
    <row r="406" spans="1:26" x14ac:dyDescent="0.25">
      <c r="A406" s="61" t="s">
        <v>490</v>
      </c>
      <c r="B406" s="61" t="s">
        <v>1554</v>
      </c>
      <c r="C406" s="62"/>
      <c r="D406" s="63"/>
      <c r="E406" s="64"/>
      <c r="F406" s="65"/>
      <c r="G406" s="62"/>
      <c r="H406" s="66"/>
      <c r="I406" s="67"/>
      <c r="J406" s="67"/>
      <c r="K406" s="34" t="s">
        <v>65</v>
      </c>
      <c r="L406" s="74">
        <v>406</v>
      </c>
      <c r="M406" s="74"/>
      <c r="N406" s="69"/>
      <c r="O406" s="85" t="s">
        <v>1875</v>
      </c>
      <c r="P406" s="88">
        <v>43738.278402777774</v>
      </c>
      <c r="Q406" s="85" t="s">
        <v>1957</v>
      </c>
      <c r="R406" s="85"/>
      <c r="S406" s="85"/>
      <c r="T406" s="85" t="s">
        <v>2947</v>
      </c>
      <c r="U406" s="88">
        <v>43738.278402777774</v>
      </c>
      <c r="V406" s="90" t="s">
        <v>3403</v>
      </c>
      <c r="W406" s="85"/>
      <c r="X406" s="85"/>
      <c r="Y406" s="94" t="s">
        <v>5403</v>
      </c>
      <c r="Z406" s="85"/>
    </row>
    <row r="407" spans="1:26" x14ac:dyDescent="0.25">
      <c r="A407" s="61" t="s">
        <v>491</v>
      </c>
      <c r="B407" s="61" t="s">
        <v>1628</v>
      </c>
      <c r="C407" s="62"/>
      <c r="D407" s="63"/>
      <c r="E407" s="64"/>
      <c r="F407" s="65"/>
      <c r="G407" s="62"/>
      <c r="H407" s="66"/>
      <c r="I407" s="67"/>
      <c r="J407" s="67"/>
      <c r="K407" s="34" t="s">
        <v>65</v>
      </c>
      <c r="L407" s="74">
        <v>407</v>
      </c>
      <c r="M407" s="74"/>
      <c r="N407" s="69"/>
      <c r="O407" s="85" t="s">
        <v>1875</v>
      </c>
      <c r="P407" s="88">
        <v>43738.278414351851</v>
      </c>
      <c r="Q407" s="85" t="s">
        <v>2059</v>
      </c>
      <c r="R407" s="85" t="s">
        <v>2718</v>
      </c>
      <c r="S407" s="85" t="s">
        <v>2922</v>
      </c>
      <c r="T407" s="85"/>
      <c r="U407" s="88">
        <v>43738.278414351851</v>
      </c>
      <c r="V407" s="90" t="s">
        <v>3404</v>
      </c>
      <c r="W407" s="85"/>
      <c r="X407" s="85"/>
      <c r="Y407" s="94" t="s">
        <v>5404</v>
      </c>
      <c r="Z407" s="85"/>
    </row>
    <row r="408" spans="1:26" x14ac:dyDescent="0.25">
      <c r="A408" s="61" t="s">
        <v>492</v>
      </c>
      <c r="B408" s="61" t="s">
        <v>1629</v>
      </c>
      <c r="C408" s="62"/>
      <c r="D408" s="63"/>
      <c r="E408" s="64"/>
      <c r="F408" s="65"/>
      <c r="G408" s="62"/>
      <c r="H408" s="66"/>
      <c r="I408" s="67"/>
      <c r="J408" s="67"/>
      <c r="K408" s="34" t="s">
        <v>65</v>
      </c>
      <c r="L408" s="74">
        <v>408</v>
      </c>
      <c r="M408" s="74"/>
      <c r="N408" s="69"/>
      <c r="O408" s="85" t="s">
        <v>1875</v>
      </c>
      <c r="P408" s="88">
        <v>43738.278449074074</v>
      </c>
      <c r="Q408" s="85" t="s">
        <v>2060</v>
      </c>
      <c r="R408" s="85"/>
      <c r="S408" s="85"/>
      <c r="T408" s="85" t="s">
        <v>2950</v>
      </c>
      <c r="U408" s="88">
        <v>43738.278449074074</v>
      </c>
      <c r="V408" s="90" t="s">
        <v>3405</v>
      </c>
      <c r="W408" s="85"/>
      <c r="X408" s="85"/>
      <c r="Y408" s="94" t="s">
        <v>5405</v>
      </c>
      <c r="Z408" s="85"/>
    </row>
    <row r="409" spans="1:26" x14ac:dyDescent="0.25">
      <c r="A409" s="61" t="s">
        <v>493</v>
      </c>
      <c r="B409" s="61" t="s">
        <v>1496</v>
      </c>
      <c r="C409" s="62"/>
      <c r="D409" s="63"/>
      <c r="E409" s="64"/>
      <c r="F409" s="65"/>
      <c r="G409" s="62"/>
      <c r="H409" s="66"/>
      <c r="I409" s="67"/>
      <c r="J409" s="67"/>
      <c r="K409" s="34" t="s">
        <v>65</v>
      </c>
      <c r="L409" s="74">
        <v>409</v>
      </c>
      <c r="M409" s="74"/>
      <c r="N409" s="69"/>
      <c r="O409" s="85" t="s">
        <v>1875</v>
      </c>
      <c r="P409" s="88">
        <v>43738.278449074074</v>
      </c>
      <c r="Q409" s="85" t="s">
        <v>2061</v>
      </c>
      <c r="R409" s="85"/>
      <c r="S409" s="85"/>
      <c r="T409" s="85"/>
      <c r="U409" s="88">
        <v>43738.278449074074</v>
      </c>
      <c r="V409" s="90" t="s">
        <v>3406</v>
      </c>
      <c r="W409" s="85"/>
      <c r="X409" s="85"/>
      <c r="Y409" s="94" t="s">
        <v>5406</v>
      </c>
      <c r="Z409" s="85"/>
    </row>
    <row r="410" spans="1:26" x14ac:dyDescent="0.25">
      <c r="A410" s="61" t="s">
        <v>494</v>
      </c>
      <c r="B410" s="61" t="s">
        <v>1582</v>
      </c>
      <c r="C410" s="62"/>
      <c r="D410" s="63"/>
      <c r="E410" s="64"/>
      <c r="F410" s="65"/>
      <c r="G410" s="62"/>
      <c r="H410" s="66"/>
      <c r="I410" s="67"/>
      <c r="J410" s="67"/>
      <c r="K410" s="34" t="s">
        <v>65</v>
      </c>
      <c r="L410" s="74">
        <v>410</v>
      </c>
      <c r="M410" s="74"/>
      <c r="N410" s="69"/>
      <c r="O410" s="85" t="s">
        <v>1875</v>
      </c>
      <c r="P410" s="88">
        <v>43738.278483796297</v>
      </c>
      <c r="Q410" s="85" t="s">
        <v>1994</v>
      </c>
      <c r="R410" s="85"/>
      <c r="S410" s="85"/>
      <c r="T410" s="85"/>
      <c r="U410" s="88">
        <v>43738.278483796297</v>
      </c>
      <c r="V410" s="90" t="s">
        <v>3407</v>
      </c>
      <c r="W410" s="85"/>
      <c r="X410" s="85"/>
      <c r="Y410" s="94" t="s">
        <v>5407</v>
      </c>
      <c r="Z410" s="85"/>
    </row>
    <row r="411" spans="1:26" x14ac:dyDescent="0.25">
      <c r="A411" s="61" t="s">
        <v>495</v>
      </c>
      <c r="B411" s="61" t="s">
        <v>1493</v>
      </c>
      <c r="C411" s="62"/>
      <c r="D411" s="63"/>
      <c r="E411" s="64"/>
      <c r="F411" s="65"/>
      <c r="G411" s="62"/>
      <c r="H411" s="66"/>
      <c r="I411" s="67"/>
      <c r="J411" s="67"/>
      <c r="K411" s="34" t="s">
        <v>65</v>
      </c>
      <c r="L411" s="74">
        <v>411</v>
      </c>
      <c r="M411" s="74"/>
      <c r="N411" s="69"/>
      <c r="O411" s="85" t="s">
        <v>1875</v>
      </c>
      <c r="P411" s="88">
        <v>43738.278483796297</v>
      </c>
      <c r="Q411" s="85" t="s">
        <v>1877</v>
      </c>
      <c r="R411" s="85"/>
      <c r="S411" s="85"/>
      <c r="T411" s="85"/>
      <c r="U411" s="88">
        <v>43738.278483796297</v>
      </c>
      <c r="V411" s="90" t="s">
        <v>3408</v>
      </c>
      <c r="W411" s="85"/>
      <c r="X411" s="85"/>
      <c r="Y411" s="94" t="s">
        <v>5408</v>
      </c>
      <c r="Z411" s="85"/>
    </row>
    <row r="412" spans="1:26" x14ac:dyDescent="0.25">
      <c r="A412" s="61" t="s">
        <v>496</v>
      </c>
      <c r="B412" s="61" t="s">
        <v>1500</v>
      </c>
      <c r="C412" s="62"/>
      <c r="D412" s="63"/>
      <c r="E412" s="64"/>
      <c r="F412" s="65"/>
      <c r="G412" s="62"/>
      <c r="H412" s="66"/>
      <c r="I412" s="67"/>
      <c r="J412" s="67"/>
      <c r="K412" s="34" t="s">
        <v>65</v>
      </c>
      <c r="L412" s="74">
        <v>412</v>
      </c>
      <c r="M412" s="74"/>
      <c r="N412" s="69"/>
      <c r="O412" s="85" t="s">
        <v>1875</v>
      </c>
      <c r="P412" s="88">
        <v>43738.278506944444</v>
      </c>
      <c r="Q412" s="85" t="s">
        <v>2062</v>
      </c>
      <c r="R412" s="85"/>
      <c r="S412" s="85"/>
      <c r="T412" s="85"/>
      <c r="U412" s="88">
        <v>43738.278506944444</v>
      </c>
      <c r="V412" s="90" t="s">
        <v>3409</v>
      </c>
      <c r="W412" s="85"/>
      <c r="X412" s="85"/>
      <c r="Y412" s="94" t="s">
        <v>5409</v>
      </c>
      <c r="Z412" s="85"/>
    </row>
    <row r="413" spans="1:26" x14ac:dyDescent="0.25">
      <c r="A413" s="61" t="s">
        <v>497</v>
      </c>
      <c r="B413" s="61" t="s">
        <v>1630</v>
      </c>
      <c r="C413" s="62"/>
      <c r="D413" s="63"/>
      <c r="E413" s="64"/>
      <c r="F413" s="65"/>
      <c r="G413" s="62"/>
      <c r="H413" s="66"/>
      <c r="I413" s="67"/>
      <c r="J413" s="67"/>
      <c r="K413" s="34" t="s">
        <v>65</v>
      </c>
      <c r="L413" s="74">
        <v>413</v>
      </c>
      <c r="M413" s="74"/>
      <c r="N413" s="69"/>
      <c r="O413" s="85" t="s">
        <v>1875</v>
      </c>
      <c r="P413" s="88">
        <v>43738.27851851852</v>
      </c>
      <c r="Q413" s="85" t="s">
        <v>2063</v>
      </c>
      <c r="R413" s="85"/>
      <c r="S413" s="85"/>
      <c r="T413" s="85"/>
      <c r="U413" s="88">
        <v>43738.27851851852</v>
      </c>
      <c r="V413" s="90" t="s">
        <v>3410</v>
      </c>
      <c r="W413" s="85"/>
      <c r="X413" s="85"/>
      <c r="Y413" s="94" t="s">
        <v>5410</v>
      </c>
      <c r="Z413" s="85"/>
    </row>
    <row r="414" spans="1:26" x14ac:dyDescent="0.25">
      <c r="A414" s="61" t="s">
        <v>498</v>
      </c>
      <c r="B414" s="61" t="s">
        <v>1499</v>
      </c>
      <c r="C414" s="62"/>
      <c r="D414" s="63"/>
      <c r="E414" s="64"/>
      <c r="F414" s="65"/>
      <c r="G414" s="62"/>
      <c r="H414" s="66"/>
      <c r="I414" s="67"/>
      <c r="J414" s="67"/>
      <c r="K414" s="34" t="s">
        <v>65</v>
      </c>
      <c r="L414" s="74">
        <v>414</v>
      </c>
      <c r="M414" s="74"/>
      <c r="N414" s="69"/>
      <c r="O414" s="85" t="s">
        <v>1875</v>
      </c>
      <c r="P414" s="88">
        <v>43738.27851851852</v>
      </c>
      <c r="Q414" s="85" t="s">
        <v>1883</v>
      </c>
      <c r="R414" s="85"/>
      <c r="S414" s="85"/>
      <c r="T414" s="85"/>
      <c r="U414" s="88">
        <v>43738.27851851852</v>
      </c>
      <c r="V414" s="90" t="s">
        <v>3411</v>
      </c>
      <c r="W414" s="85"/>
      <c r="X414" s="85"/>
      <c r="Y414" s="94" t="s">
        <v>5411</v>
      </c>
      <c r="Z414" s="85"/>
    </row>
    <row r="415" spans="1:26" x14ac:dyDescent="0.25">
      <c r="A415" s="61" t="s">
        <v>499</v>
      </c>
      <c r="B415" s="61" t="s">
        <v>1119</v>
      </c>
      <c r="C415" s="62"/>
      <c r="D415" s="63"/>
      <c r="E415" s="64"/>
      <c r="F415" s="65"/>
      <c r="G415" s="62"/>
      <c r="H415" s="66"/>
      <c r="I415" s="67"/>
      <c r="J415" s="67"/>
      <c r="K415" s="34" t="s">
        <v>65</v>
      </c>
      <c r="L415" s="74">
        <v>415</v>
      </c>
      <c r="M415" s="74"/>
      <c r="N415" s="69"/>
      <c r="O415" s="85" t="s">
        <v>1875</v>
      </c>
      <c r="P415" s="88">
        <v>43738.27853009259</v>
      </c>
      <c r="Q415" s="85" t="s">
        <v>2064</v>
      </c>
      <c r="R415" s="85"/>
      <c r="S415" s="85"/>
      <c r="T415" s="85"/>
      <c r="U415" s="88">
        <v>43738.27853009259</v>
      </c>
      <c r="V415" s="90" t="s">
        <v>3412</v>
      </c>
      <c r="W415" s="85"/>
      <c r="X415" s="85"/>
      <c r="Y415" s="94" t="s">
        <v>5412</v>
      </c>
      <c r="Z415" s="85"/>
    </row>
    <row r="416" spans="1:26" x14ac:dyDescent="0.25">
      <c r="A416" s="61" t="s">
        <v>500</v>
      </c>
      <c r="B416" s="61" t="s">
        <v>1631</v>
      </c>
      <c r="C416" s="62"/>
      <c r="D416" s="63"/>
      <c r="E416" s="64"/>
      <c r="F416" s="65"/>
      <c r="G416" s="62"/>
      <c r="H416" s="66"/>
      <c r="I416" s="67"/>
      <c r="J416" s="67"/>
      <c r="K416" s="34" t="s">
        <v>65</v>
      </c>
      <c r="L416" s="74">
        <v>416</v>
      </c>
      <c r="M416" s="74"/>
      <c r="N416" s="69"/>
      <c r="O416" s="85" t="s">
        <v>1876</v>
      </c>
      <c r="P416" s="88">
        <v>43738.278541666667</v>
      </c>
      <c r="Q416" s="85" t="s">
        <v>2065</v>
      </c>
      <c r="R416" s="90" t="s">
        <v>2719</v>
      </c>
      <c r="S416" s="85" t="s">
        <v>2911</v>
      </c>
      <c r="T416" s="85"/>
      <c r="U416" s="88">
        <v>43738.278541666667</v>
      </c>
      <c r="V416" s="90" t="s">
        <v>3413</v>
      </c>
      <c r="W416" s="85"/>
      <c r="X416" s="85"/>
      <c r="Y416" s="94" t="s">
        <v>5413</v>
      </c>
      <c r="Z416" s="94" t="s">
        <v>7069</v>
      </c>
    </row>
    <row r="417" spans="1:26" x14ac:dyDescent="0.25">
      <c r="A417" s="61" t="s">
        <v>501</v>
      </c>
      <c r="B417" s="61" t="s">
        <v>1596</v>
      </c>
      <c r="C417" s="62"/>
      <c r="D417" s="63"/>
      <c r="E417" s="64"/>
      <c r="F417" s="65"/>
      <c r="G417" s="62"/>
      <c r="H417" s="66"/>
      <c r="I417" s="67"/>
      <c r="J417" s="67"/>
      <c r="K417" s="34" t="s">
        <v>65</v>
      </c>
      <c r="L417" s="74">
        <v>417</v>
      </c>
      <c r="M417" s="74"/>
      <c r="N417" s="69"/>
      <c r="O417" s="85" t="s">
        <v>1875</v>
      </c>
      <c r="P417" s="88">
        <v>43738.278564814813</v>
      </c>
      <c r="Q417" s="85" t="s">
        <v>2014</v>
      </c>
      <c r="R417" s="85"/>
      <c r="S417" s="85"/>
      <c r="T417" s="85"/>
      <c r="U417" s="88">
        <v>43738.278564814813</v>
      </c>
      <c r="V417" s="90" t="s">
        <v>3414</v>
      </c>
      <c r="W417" s="85"/>
      <c r="X417" s="85"/>
      <c r="Y417" s="94" t="s">
        <v>5414</v>
      </c>
      <c r="Z417" s="85"/>
    </row>
    <row r="418" spans="1:26" x14ac:dyDescent="0.25">
      <c r="A418" s="61" t="s">
        <v>502</v>
      </c>
      <c r="B418" s="61" t="s">
        <v>502</v>
      </c>
      <c r="C418" s="62"/>
      <c r="D418" s="63"/>
      <c r="E418" s="64"/>
      <c r="F418" s="65"/>
      <c r="G418" s="62"/>
      <c r="H418" s="66"/>
      <c r="I418" s="67"/>
      <c r="J418" s="67"/>
      <c r="K418" s="34" t="s">
        <v>65</v>
      </c>
      <c r="L418" s="74">
        <v>418</v>
      </c>
      <c r="M418" s="74"/>
      <c r="N418" s="69"/>
      <c r="O418" s="85" t="s">
        <v>178</v>
      </c>
      <c r="P418" s="88">
        <v>43738.278564814813</v>
      </c>
      <c r="Q418" s="85" t="s">
        <v>2066</v>
      </c>
      <c r="R418" s="90" t="s">
        <v>2720</v>
      </c>
      <c r="S418" s="85" t="s">
        <v>2911</v>
      </c>
      <c r="T418" s="85"/>
      <c r="U418" s="88">
        <v>43738.278564814813</v>
      </c>
      <c r="V418" s="90" t="s">
        <v>3415</v>
      </c>
      <c r="W418" s="85"/>
      <c r="X418" s="85"/>
      <c r="Y418" s="94" t="s">
        <v>5415</v>
      </c>
      <c r="Z418" s="85"/>
    </row>
    <row r="419" spans="1:26" x14ac:dyDescent="0.25">
      <c r="A419" s="61" t="s">
        <v>503</v>
      </c>
      <c r="B419" s="61" t="s">
        <v>1580</v>
      </c>
      <c r="C419" s="62"/>
      <c r="D419" s="63"/>
      <c r="E419" s="64"/>
      <c r="F419" s="65"/>
      <c r="G419" s="62"/>
      <c r="H419" s="66"/>
      <c r="I419" s="67"/>
      <c r="J419" s="67"/>
      <c r="K419" s="34" t="s">
        <v>65</v>
      </c>
      <c r="L419" s="74">
        <v>419</v>
      </c>
      <c r="M419" s="74"/>
      <c r="N419" s="69"/>
      <c r="O419" s="85" t="s">
        <v>1875</v>
      </c>
      <c r="P419" s="88">
        <v>43738.278564814813</v>
      </c>
      <c r="Q419" s="85" t="s">
        <v>1991</v>
      </c>
      <c r="R419" s="85"/>
      <c r="S419" s="85"/>
      <c r="T419" s="85" t="s">
        <v>2960</v>
      </c>
      <c r="U419" s="88">
        <v>43738.278564814813</v>
      </c>
      <c r="V419" s="90" t="s">
        <v>3416</v>
      </c>
      <c r="W419" s="85"/>
      <c r="X419" s="85"/>
      <c r="Y419" s="94" t="s">
        <v>5416</v>
      </c>
      <c r="Z419" s="85"/>
    </row>
    <row r="420" spans="1:26" x14ac:dyDescent="0.25">
      <c r="A420" s="61" t="s">
        <v>504</v>
      </c>
      <c r="B420" s="61" t="s">
        <v>1632</v>
      </c>
      <c r="C420" s="62"/>
      <c r="D420" s="63"/>
      <c r="E420" s="64"/>
      <c r="F420" s="65"/>
      <c r="G420" s="62"/>
      <c r="H420" s="66"/>
      <c r="I420" s="67"/>
      <c r="J420" s="67"/>
      <c r="K420" s="34" t="s">
        <v>65</v>
      </c>
      <c r="L420" s="74">
        <v>420</v>
      </c>
      <c r="M420" s="74"/>
      <c r="N420" s="69"/>
      <c r="O420" s="85" t="s">
        <v>1875</v>
      </c>
      <c r="P420" s="88">
        <v>43738.278564814813</v>
      </c>
      <c r="Q420" s="85" t="s">
        <v>2067</v>
      </c>
      <c r="R420" s="85"/>
      <c r="S420" s="85"/>
      <c r="T420" s="85"/>
      <c r="U420" s="88">
        <v>43738.278564814813</v>
      </c>
      <c r="V420" s="90" t="s">
        <v>3417</v>
      </c>
      <c r="W420" s="85"/>
      <c r="X420" s="85"/>
      <c r="Y420" s="94" t="s">
        <v>5417</v>
      </c>
      <c r="Z420" s="85"/>
    </row>
    <row r="421" spans="1:26" x14ac:dyDescent="0.25">
      <c r="A421" s="61" t="s">
        <v>505</v>
      </c>
      <c r="B421" s="61" t="s">
        <v>1481</v>
      </c>
      <c r="C421" s="62"/>
      <c r="D421" s="63"/>
      <c r="E421" s="64"/>
      <c r="F421" s="65"/>
      <c r="G421" s="62"/>
      <c r="H421" s="66"/>
      <c r="I421" s="67"/>
      <c r="J421" s="67"/>
      <c r="K421" s="34" t="s">
        <v>65</v>
      </c>
      <c r="L421" s="74">
        <v>421</v>
      </c>
      <c r="M421" s="74"/>
      <c r="N421" s="69"/>
      <c r="O421" s="85" t="s">
        <v>1876</v>
      </c>
      <c r="P421" s="88">
        <v>43738.278564814813</v>
      </c>
      <c r="Q421" s="85" t="s">
        <v>2068</v>
      </c>
      <c r="R421" s="85"/>
      <c r="S421" s="85"/>
      <c r="T421" s="85"/>
      <c r="U421" s="88">
        <v>43738.278564814813</v>
      </c>
      <c r="V421" s="90" t="s">
        <v>3418</v>
      </c>
      <c r="W421" s="85"/>
      <c r="X421" s="85"/>
      <c r="Y421" s="94" t="s">
        <v>5418</v>
      </c>
      <c r="Z421" s="94" t="s">
        <v>6980</v>
      </c>
    </row>
    <row r="422" spans="1:26" x14ac:dyDescent="0.25">
      <c r="A422" s="61" t="s">
        <v>506</v>
      </c>
      <c r="B422" s="61" t="s">
        <v>1505</v>
      </c>
      <c r="C422" s="62"/>
      <c r="D422" s="63"/>
      <c r="E422" s="64"/>
      <c r="F422" s="65"/>
      <c r="G422" s="62"/>
      <c r="H422" s="66"/>
      <c r="I422" s="67"/>
      <c r="J422" s="67"/>
      <c r="K422" s="34" t="s">
        <v>65</v>
      </c>
      <c r="L422" s="74">
        <v>422</v>
      </c>
      <c r="M422" s="74"/>
      <c r="N422" s="69"/>
      <c r="O422" s="85" t="s">
        <v>1875</v>
      </c>
      <c r="P422" s="88">
        <v>43738.277349537035</v>
      </c>
      <c r="Q422" s="85" t="s">
        <v>1889</v>
      </c>
      <c r="R422" s="85"/>
      <c r="S422" s="85"/>
      <c r="T422" s="85"/>
      <c r="U422" s="88">
        <v>43738.277349537035</v>
      </c>
      <c r="V422" s="90" t="s">
        <v>3419</v>
      </c>
      <c r="W422" s="85"/>
      <c r="X422" s="85"/>
      <c r="Y422" s="94" t="s">
        <v>5419</v>
      </c>
      <c r="Z422" s="85"/>
    </row>
    <row r="423" spans="1:26" x14ac:dyDescent="0.25">
      <c r="A423" s="61" t="s">
        <v>506</v>
      </c>
      <c r="B423" s="61" t="s">
        <v>1493</v>
      </c>
      <c r="C423" s="62"/>
      <c r="D423" s="63"/>
      <c r="E423" s="64"/>
      <c r="F423" s="65"/>
      <c r="G423" s="62"/>
      <c r="H423" s="66"/>
      <c r="I423" s="67"/>
      <c r="J423" s="67"/>
      <c r="K423" s="34" t="s">
        <v>65</v>
      </c>
      <c r="L423" s="74">
        <v>423</v>
      </c>
      <c r="M423" s="74"/>
      <c r="N423" s="69"/>
      <c r="O423" s="85" t="s">
        <v>1875</v>
      </c>
      <c r="P423" s="88">
        <v>43738.27857638889</v>
      </c>
      <c r="Q423" s="85" t="s">
        <v>1877</v>
      </c>
      <c r="R423" s="85"/>
      <c r="S423" s="85"/>
      <c r="T423" s="85"/>
      <c r="U423" s="88">
        <v>43738.27857638889</v>
      </c>
      <c r="V423" s="90" t="s">
        <v>3420</v>
      </c>
      <c r="W423" s="85"/>
      <c r="X423" s="85"/>
      <c r="Y423" s="94" t="s">
        <v>5420</v>
      </c>
      <c r="Z423" s="85"/>
    </row>
    <row r="424" spans="1:26" x14ac:dyDescent="0.25">
      <c r="A424" s="61" t="s">
        <v>507</v>
      </c>
      <c r="B424" s="61" t="s">
        <v>507</v>
      </c>
      <c r="C424" s="62"/>
      <c r="D424" s="63"/>
      <c r="E424" s="64"/>
      <c r="F424" s="65"/>
      <c r="G424" s="62"/>
      <c r="H424" s="66"/>
      <c r="I424" s="67"/>
      <c r="J424" s="67"/>
      <c r="K424" s="34" t="s">
        <v>65</v>
      </c>
      <c r="L424" s="74">
        <v>424</v>
      </c>
      <c r="M424" s="74"/>
      <c r="N424" s="69"/>
      <c r="O424" s="85" t="s">
        <v>178</v>
      </c>
      <c r="P424" s="88">
        <v>43738.27857638889</v>
      </c>
      <c r="Q424" s="85" t="s">
        <v>2069</v>
      </c>
      <c r="R424" s="85"/>
      <c r="S424" s="85"/>
      <c r="T424" s="85" t="s">
        <v>2947</v>
      </c>
      <c r="U424" s="88">
        <v>43738.27857638889</v>
      </c>
      <c r="V424" s="90" t="s">
        <v>3421</v>
      </c>
      <c r="W424" s="85"/>
      <c r="X424" s="85"/>
      <c r="Y424" s="94" t="s">
        <v>5421</v>
      </c>
      <c r="Z424" s="85"/>
    </row>
    <row r="425" spans="1:26" x14ac:dyDescent="0.25">
      <c r="A425" s="61" t="s">
        <v>508</v>
      </c>
      <c r="B425" s="61" t="s">
        <v>1633</v>
      </c>
      <c r="C425" s="62"/>
      <c r="D425" s="63"/>
      <c r="E425" s="64"/>
      <c r="F425" s="65"/>
      <c r="G425" s="62"/>
      <c r="H425" s="66"/>
      <c r="I425" s="67"/>
      <c r="J425" s="67"/>
      <c r="K425" s="34" t="s">
        <v>65</v>
      </c>
      <c r="L425" s="74">
        <v>425</v>
      </c>
      <c r="M425" s="74"/>
      <c r="N425" s="69"/>
      <c r="O425" s="85" t="s">
        <v>1875</v>
      </c>
      <c r="P425" s="88">
        <v>43738.278611111113</v>
      </c>
      <c r="Q425" s="85" t="s">
        <v>2070</v>
      </c>
      <c r="R425" s="85"/>
      <c r="S425" s="85"/>
      <c r="T425" s="85"/>
      <c r="U425" s="88">
        <v>43738.278611111113</v>
      </c>
      <c r="V425" s="90" t="s">
        <v>3422</v>
      </c>
      <c r="W425" s="85"/>
      <c r="X425" s="85"/>
      <c r="Y425" s="94" t="s">
        <v>5422</v>
      </c>
      <c r="Z425" s="85"/>
    </row>
    <row r="426" spans="1:26" x14ac:dyDescent="0.25">
      <c r="A426" s="61" t="s">
        <v>509</v>
      </c>
      <c r="B426" s="61" t="s">
        <v>1571</v>
      </c>
      <c r="C426" s="62"/>
      <c r="D426" s="63"/>
      <c r="E426" s="64"/>
      <c r="F426" s="65"/>
      <c r="G426" s="62"/>
      <c r="H426" s="66"/>
      <c r="I426" s="67"/>
      <c r="J426" s="67"/>
      <c r="K426" s="34" t="s">
        <v>65</v>
      </c>
      <c r="L426" s="74">
        <v>426</v>
      </c>
      <c r="M426" s="74"/>
      <c r="N426" s="69"/>
      <c r="O426" s="85" t="s">
        <v>1875</v>
      </c>
      <c r="P426" s="88">
        <v>43738.278634259259</v>
      </c>
      <c r="Q426" s="85" t="s">
        <v>1979</v>
      </c>
      <c r="R426" s="85"/>
      <c r="S426" s="85"/>
      <c r="T426" s="85"/>
      <c r="U426" s="88">
        <v>43738.278634259259</v>
      </c>
      <c r="V426" s="90" t="s">
        <v>3423</v>
      </c>
      <c r="W426" s="85"/>
      <c r="X426" s="85"/>
      <c r="Y426" s="94" t="s">
        <v>5423</v>
      </c>
      <c r="Z426" s="85"/>
    </row>
    <row r="427" spans="1:26" x14ac:dyDescent="0.25">
      <c r="A427" s="61" t="s">
        <v>510</v>
      </c>
      <c r="B427" s="61" t="s">
        <v>1634</v>
      </c>
      <c r="C427" s="62"/>
      <c r="D427" s="63"/>
      <c r="E427" s="64"/>
      <c r="F427" s="65"/>
      <c r="G427" s="62"/>
      <c r="H427" s="66"/>
      <c r="I427" s="67"/>
      <c r="J427" s="67"/>
      <c r="K427" s="34" t="s">
        <v>65</v>
      </c>
      <c r="L427" s="74">
        <v>427</v>
      </c>
      <c r="M427" s="74"/>
      <c r="N427" s="69"/>
      <c r="O427" s="85" t="s">
        <v>1875</v>
      </c>
      <c r="P427" s="88">
        <v>43738.278645833336</v>
      </c>
      <c r="Q427" s="85" t="s">
        <v>2071</v>
      </c>
      <c r="R427" s="85"/>
      <c r="S427" s="85"/>
      <c r="T427" s="85"/>
      <c r="U427" s="88">
        <v>43738.278645833336</v>
      </c>
      <c r="V427" s="90" t="s">
        <v>3424</v>
      </c>
      <c r="W427" s="85"/>
      <c r="X427" s="85"/>
      <c r="Y427" s="94" t="s">
        <v>5424</v>
      </c>
      <c r="Z427" s="85"/>
    </row>
    <row r="428" spans="1:26" x14ac:dyDescent="0.25">
      <c r="A428" s="61" t="s">
        <v>511</v>
      </c>
      <c r="B428" s="61" t="s">
        <v>1045</v>
      </c>
      <c r="C428" s="62"/>
      <c r="D428" s="63"/>
      <c r="E428" s="64"/>
      <c r="F428" s="65"/>
      <c r="G428" s="62"/>
      <c r="H428" s="66"/>
      <c r="I428" s="67"/>
      <c r="J428" s="67"/>
      <c r="K428" s="34" t="s">
        <v>65</v>
      </c>
      <c r="L428" s="74">
        <v>428</v>
      </c>
      <c r="M428" s="74"/>
      <c r="N428" s="69"/>
      <c r="O428" s="85" t="s">
        <v>1875</v>
      </c>
      <c r="P428" s="88">
        <v>43738.278645833336</v>
      </c>
      <c r="Q428" s="85" t="s">
        <v>2072</v>
      </c>
      <c r="R428" s="85"/>
      <c r="S428" s="85"/>
      <c r="T428" s="85" t="s">
        <v>2947</v>
      </c>
      <c r="U428" s="88">
        <v>43738.278645833336</v>
      </c>
      <c r="V428" s="90" t="s">
        <v>3425</v>
      </c>
      <c r="W428" s="85"/>
      <c r="X428" s="85"/>
      <c r="Y428" s="94" t="s">
        <v>5425</v>
      </c>
      <c r="Z428" s="85"/>
    </row>
    <row r="429" spans="1:26" x14ac:dyDescent="0.25">
      <c r="A429" s="61" t="s">
        <v>512</v>
      </c>
      <c r="B429" s="61" t="s">
        <v>1543</v>
      </c>
      <c r="C429" s="62"/>
      <c r="D429" s="63"/>
      <c r="E429" s="64"/>
      <c r="F429" s="65"/>
      <c r="G429" s="62"/>
      <c r="H429" s="66"/>
      <c r="I429" s="67"/>
      <c r="J429" s="67"/>
      <c r="K429" s="34" t="s">
        <v>65</v>
      </c>
      <c r="L429" s="74">
        <v>429</v>
      </c>
      <c r="M429" s="74"/>
      <c r="N429" s="69"/>
      <c r="O429" s="85" t="s">
        <v>1875</v>
      </c>
      <c r="P429" s="88">
        <v>43738.278657407405</v>
      </c>
      <c r="Q429" s="85" t="s">
        <v>1945</v>
      </c>
      <c r="R429" s="85"/>
      <c r="S429" s="85"/>
      <c r="T429" s="85" t="s">
        <v>2955</v>
      </c>
      <c r="U429" s="88">
        <v>43738.278657407405</v>
      </c>
      <c r="V429" s="90" t="s">
        <v>3426</v>
      </c>
      <c r="W429" s="85"/>
      <c r="X429" s="85"/>
      <c r="Y429" s="94" t="s">
        <v>5426</v>
      </c>
      <c r="Z429" s="85"/>
    </row>
    <row r="430" spans="1:26" x14ac:dyDescent="0.25">
      <c r="A430" s="61" t="s">
        <v>513</v>
      </c>
      <c r="B430" s="61" t="s">
        <v>513</v>
      </c>
      <c r="C430" s="62"/>
      <c r="D430" s="63"/>
      <c r="E430" s="64"/>
      <c r="F430" s="65"/>
      <c r="G430" s="62"/>
      <c r="H430" s="66"/>
      <c r="I430" s="67"/>
      <c r="J430" s="67"/>
      <c r="K430" s="34" t="s">
        <v>65</v>
      </c>
      <c r="L430" s="74">
        <v>430</v>
      </c>
      <c r="M430" s="74"/>
      <c r="N430" s="69"/>
      <c r="O430" s="85" t="s">
        <v>178</v>
      </c>
      <c r="P430" s="88">
        <v>43738.278657407405</v>
      </c>
      <c r="Q430" s="85" t="s">
        <v>2073</v>
      </c>
      <c r="R430" s="90" t="s">
        <v>2721</v>
      </c>
      <c r="S430" s="85" t="s">
        <v>2911</v>
      </c>
      <c r="T430" s="85"/>
      <c r="U430" s="88">
        <v>43738.278657407405</v>
      </c>
      <c r="V430" s="90" t="s">
        <v>3427</v>
      </c>
      <c r="W430" s="85"/>
      <c r="X430" s="85"/>
      <c r="Y430" s="94" t="s">
        <v>5427</v>
      </c>
      <c r="Z430" s="85"/>
    </row>
    <row r="431" spans="1:26" x14ac:dyDescent="0.25">
      <c r="A431" s="61" t="s">
        <v>514</v>
      </c>
      <c r="B431" s="61" t="s">
        <v>514</v>
      </c>
      <c r="C431" s="62"/>
      <c r="D431" s="63"/>
      <c r="E431" s="64"/>
      <c r="F431" s="65"/>
      <c r="G431" s="62"/>
      <c r="H431" s="66"/>
      <c r="I431" s="67"/>
      <c r="J431" s="67"/>
      <c r="K431" s="34" t="s">
        <v>65</v>
      </c>
      <c r="L431" s="74">
        <v>431</v>
      </c>
      <c r="M431" s="74"/>
      <c r="N431" s="69"/>
      <c r="O431" s="85" t="s">
        <v>178</v>
      </c>
      <c r="P431" s="88">
        <v>43738.278680555559</v>
      </c>
      <c r="Q431" s="85" t="s">
        <v>2074</v>
      </c>
      <c r="R431" s="90" t="s">
        <v>2722</v>
      </c>
      <c r="S431" s="85" t="s">
        <v>2911</v>
      </c>
      <c r="T431" s="85"/>
      <c r="U431" s="88">
        <v>43738.278680555559</v>
      </c>
      <c r="V431" s="90" t="s">
        <v>3428</v>
      </c>
      <c r="W431" s="85"/>
      <c r="X431" s="85"/>
      <c r="Y431" s="94" t="s">
        <v>5428</v>
      </c>
      <c r="Z431" s="85"/>
    </row>
    <row r="432" spans="1:26" x14ac:dyDescent="0.25">
      <c r="A432" s="61" t="s">
        <v>515</v>
      </c>
      <c r="B432" s="61" t="s">
        <v>1499</v>
      </c>
      <c r="C432" s="62"/>
      <c r="D432" s="63"/>
      <c r="E432" s="64"/>
      <c r="F432" s="65"/>
      <c r="G432" s="62"/>
      <c r="H432" s="66"/>
      <c r="I432" s="67"/>
      <c r="J432" s="67"/>
      <c r="K432" s="34" t="s">
        <v>65</v>
      </c>
      <c r="L432" s="74">
        <v>432</v>
      </c>
      <c r="M432" s="74"/>
      <c r="N432" s="69"/>
      <c r="O432" s="85" t="s">
        <v>1875</v>
      </c>
      <c r="P432" s="88">
        <v>43738.278692129628</v>
      </c>
      <c r="Q432" s="85" t="s">
        <v>1883</v>
      </c>
      <c r="R432" s="85"/>
      <c r="S432" s="85"/>
      <c r="T432" s="85"/>
      <c r="U432" s="88">
        <v>43738.278692129628</v>
      </c>
      <c r="V432" s="90" t="s">
        <v>3429</v>
      </c>
      <c r="W432" s="85"/>
      <c r="X432" s="85"/>
      <c r="Y432" s="94" t="s">
        <v>5429</v>
      </c>
      <c r="Z432" s="85"/>
    </row>
    <row r="433" spans="1:26" x14ac:dyDescent="0.25">
      <c r="A433" s="61" t="s">
        <v>516</v>
      </c>
      <c r="B433" s="61" t="s">
        <v>1481</v>
      </c>
      <c r="C433" s="62"/>
      <c r="D433" s="63"/>
      <c r="E433" s="64"/>
      <c r="F433" s="65"/>
      <c r="G433" s="62"/>
      <c r="H433" s="66"/>
      <c r="I433" s="67"/>
      <c r="J433" s="67"/>
      <c r="K433" s="34" t="s">
        <v>65</v>
      </c>
      <c r="L433" s="74">
        <v>433</v>
      </c>
      <c r="M433" s="74"/>
      <c r="N433" s="69"/>
      <c r="O433" s="85" t="s">
        <v>1875</v>
      </c>
      <c r="P433" s="88">
        <v>43738.277615740742</v>
      </c>
      <c r="Q433" s="85" t="s">
        <v>1927</v>
      </c>
      <c r="R433" s="85"/>
      <c r="S433" s="85"/>
      <c r="T433" s="85" t="s">
        <v>2951</v>
      </c>
      <c r="U433" s="88">
        <v>43738.277615740742</v>
      </c>
      <c r="V433" s="90" t="s">
        <v>3430</v>
      </c>
      <c r="W433" s="85"/>
      <c r="X433" s="85"/>
      <c r="Y433" s="94" t="s">
        <v>5430</v>
      </c>
      <c r="Z433" s="85"/>
    </row>
    <row r="434" spans="1:26" x14ac:dyDescent="0.25">
      <c r="A434" s="61" t="s">
        <v>516</v>
      </c>
      <c r="B434" s="61" t="s">
        <v>1507</v>
      </c>
      <c r="C434" s="62"/>
      <c r="D434" s="63"/>
      <c r="E434" s="64"/>
      <c r="F434" s="65"/>
      <c r="G434" s="62"/>
      <c r="H434" s="66"/>
      <c r="I434" s="67"/>
      <c r="J434" s="67"/>
      <c r="K434" s="34" t="s">
        <v>65</v>
      </c>
      <c r="L434" s="74">
        <v>434</v>
      </c>
      <c r="M434" s="74"/>
      <c r="N434" s="69"/>
      <c r="O434" s="85" t="s">
        <v>1875</v>
      </c>
      <c r="P434" s="88">
        <v>43738.278645833336</v>
      </c>
      <c r="Q434" s="85" t="s">
        <v>1893</v>
      </c>
      <c r="R434" s="85"/>
      <c r="S434" s="85"/>
      <c r="T434" s="85"/>
      <c r="U434" s="88">
        <v>43738.278645833336</v>
      </c>
      <c r="V434" s="90" t="s">
        <v>3431</v>
      </c>
      <c r="W434" s="85"/>
      <c r="X434" s="85"/>
      <c r="Y434" s="94" t="s">
        <v>5431</v>
      </c>
      <c r="Z434" s="85"/>
    </row>
    <row r="435" spans="1:26" x14ac:dyDescent="0.25">
      <c r="A435" s="61" t="s">
        <v>516</v>
      </c>
      <c r="B435" s="61" t="s">
        <v>1507</v>
      </c>
      <c r="C435" s="62"/>
      <c r="D435" s="63"/>
      <c r="E435" s="64"/>
      <c r="F435" s="65"/>
      <c r="G435" s="62"/>
      <c r="H435" s="66"/>
      <c r="I435" s="67"/>
      <c r="J435" s="67"/>
      <c r="K435" s="34" t="s">
        <v>65</v>
      </c>
      <c r="L435" s="74">
        <v>435</v>
      </c>
      <c r="M435" s="74"/>
      <c r="N435" s="69"/>
      <c r="O435" s="85" t="s">
        <v>1875</v>
      </c>
      <c r="P435" s="88">
        <v>43738.278692129628</v>
      </c>
      <c r="Q435" s="85" t="s">
        <v>1892</v>
      </c>
      <c r="R435" s="85"/>
      <c r="S435" s="85"/>
      <c r="T435" s="85"/>
      <c r="U435" s="88">
        <v>43738.278692129628</v>
      </c>
      <c r="V435" s="90" t="s">
        <v>3432</v>
      </c>
      <c r="W435" s="85"/>
      <c r="X435" s="85"/>
      <c r="Y435" s="94" t="s">
        <v>5432</v>
      </c>
      <c r="Z435" s="85"/>
    </row>
    <row r="436" spans="1:26" x14ac:dyDescent="0.25">
      <c r="A436" s="61" t="s">
        <v>517</v>
      </c>
      <c r="B436" s="61" t="s">
        <v>1635</v>
      </c>
      <c r="C436" s="62"/>
      <c r="D436" s="63"/>
      <c r="E436" s="64"/>
      <c r="F436" s="65"/>
      <c r="G436" s="62"/>
      <c r="H436" s="66"/>
      <c r="I436" s="67"/>
      <c r="J436" s="67"/>
      <c r="K436" s="34" t="s">
        <v>65</v>
      </c>
      <c r="L436" s="74">
        <v>436</v>
      </c>
      <c r="M436" s="74"/>
      <c r="N436" s="69"/>
      <c r="O436" s="85" t="s">
        <v>1875</v>
      </c>
      <c r="P436" s="88">
        <v>43738.278703703705</v>
      </c>
      <c r="Q436" s="85" t="s">
        <v>2075</v>
      </c>
      <c r="R436" s="90" t="s">
        <v>2723</v>
      </c>
      <c r="S436" s="85" t="s">
        <v>2923</v>
      </c>
      <c r="T436" s="85"/>
      <c r="U436" s="88">
        <v>43738.278703703705</v>
      </c>
      <c r="V436" s="90" t="s">
        <v>3433</v>
      </c>
      <c r="W436" s="85"/>
      <c r="X436" s="85"/>
      <c r="Y436" s="94" t="s">
        <v>5433</v>
      </c>
      <c r="Z436" s="85"/>
    </row>
    <row r="437" spans="1:26" x14ac:dyDescent="0.25">
      <c r="A437" s="61" t="s">
        <v>518</v>
      </c>
      <c r="B437" s="61" t="s">
        <v>1636</v>
      </c>
      <c r="C437" s="62"/>
      <c r="D437" s="63"/>
      <c r="E437" s="64"/>
      <c r="F437" s="65"/>
      <c r="G437" s="62"/>
      <c r="H437" s="66"/>
      <c r="I437" s="67"/>
      <c r="J437" s="67"/>
      <c r="K437" s="34" t="s">
        <v>65</v>
      </c>
      <c r="L437" s="74">
        <v>437</v>
      </c>
      <c r="M437" s="74"/>
      <c r="N437" s="69"/>
      <c r="O437" s="85" t="s">
        <v>1875</v>
      </c>
      <c r="P437" s="88">
        <v>43738.278703703705</v>
      </c>
      <c r="Q437" s="85" t="s">
        <v>2076</v>
      </c>
      <c r="R437" s="85"/>
      <c r="S437" s="85"/>
      <c r="T437" s="85"/>
      <c r="U437" s="88">
        <v>43738.278703703705</v>
      </c>
      <c r="V437" s="90" t="s">
        <v>3434</v>
      </c>
      <c r="W437" s="85"/>
      <c r="X437" s="85"/>
      <c r="Y437" s="94" t="s">
        <v>5434</v>
      </c>
      <c r="Z437" s="85"/>
    </row>
    <row r="438" spans="1:26" x14ac:dyDescent="0.25">
      <c r="A438" s="61" t="s">
        <v>519</v>
      </c>
      <c r="B438" s="61" t="s">
        <v>1637</v>
      </c>
      <c r="C438" s="62"/>
      <c r="D438" s="63"/>
      <c r="E438" s="64"/>
      <c r="F438" s="65"/>
      <c r="G438" s="62"/>
      <c r="H438" s="66"/>
      <c r="I438" s="67"/>
      <c r="J438" s="67"/>
      <c r="K438" s="34" t="s">
        <v>65</v>
      </c>
      <c r="L438" s="74">
        <v>438</v>
      </c>
      <c r="M438" s="74"/>
      <c r="N438" s="69"/>
      <c r="O438" s="85" t="s">
        <v>1875</v>
      </c>
      <c r="P438" s="88">
        <v>43738.278715277775</v>
      </c>
      <c r="Q438" s="85" t="s">
        <v>2077</v>
      </c>
      <c r="R438" s="85"/>
      <c r="S438" s="85"/>
      <c r="T438" s="85"/>
      <c r="U438" s="88">
        <v>43738.278715277775</v>
      </c>
      <c r="V438" s="90" t="s">
        <v>3435</v>
      </c>
      <c r="W438" s="85"/>
      <c r="X438" s="85"/>
      <c r="Y438" s="94" t="s">
        <v>5435</v>
      </c>
      <c r="Z438" s="85"/>
    </row>
    <row r="439" spans="1:26" x14ac:dyDescent="0.25">
      <c r="A439" s="61" t="s">
        <v>520</v>
      </c>
      <c r="B439" s="61" t="s">
        <v>520</v>
      </c>
      <c r="C439" s="62"/>
      <c r="D439" s="63"/>
      <c r="E439" s="64"/>
      <c r="F439" s="65"/>
      <c r="G439" s="62"/>
      <c r="H439" s="66"/>
      <c r="I439" s="67"/>
      <c r="J439" s="67"/>
      <c r="K439" s="34" t="s">
        <v>65</v>
      </c>
      <c r="L439" s="74">
        <v>439</v>
      </c>
      <c r="M439" s="74"/>
      <c r="N439" s="69"/>
      <c r="O439" s="85" t="s">
        <v>178</v>
      </c>
      <c r="P439" s="88">
        <v>43738.278715277775</v>
      </c>
      <c r="Q439" s="85" t="s">
        <v>2078</v>
      </c>
      <c r="R439" s="85"/>
      <c r="S439" s="85"/>
      <c r="T439" s="85" t="s">
        <v>2965</v>
      </c>
      <c r="U439" s="88">
        <v>43738.278715277775</v>
      </c>
      <c r="V439" s="90" t="s">
        <v>3436</v>
      </c>
      <c r="W439" s="85"/>
      <c r="X439" s="85"/>
      <c r="Y439" s="94" t="s">
        <v>5436</v>
      </c>
      <c r="Z439" s="85"/>
    </row>
    <row r="440" spans="1:26" x14ac:dyDescent="0.25">
      <c r="A440" s="61" t="s">
        <v>521</v>
      </c>
      <c r="B440" s="61" t="s">
        <v>1638</v>
      </c>
      <c r="C440" s="62"/>
      <c r="D440" s="63"/>
      <c r="E440" s="64"/>
      <c r="F440" s="65"/>
      <c r="G440" s="62"/>
      <c r="H440" s="66"/>
      <c r="I440" s="67"/>
      <c r="J440" s="67"/>
      <c r="K440" s="34" t="s">
        <v>65</v>
      </c>
      <c r="L440" s="74">
        <v>440</v>
      </c>
      <c r="M440" s="74"/>
      <c r="N440" s="69"/>
      <c r="O440" s="85" t="s">
        <v>1875</v>
      </c>
      <c r="P440" s="88">
        <v>43738.278726851851</v>
      </c>
      <c r="Q440" s="85" t="s">
        <v>2079</v>
      </c>
      <c r="R440" s="85"/>
      <c r="S440" s="85"/>
      <c r="T440" s="85"/>
      <c r="U440" s="88">
        <v>43738.278726851851</v>
      </c>
      <c r="V440" s="90" t="s">
        <v>3437</v>
      </c>
      <c r="W440" s="85"/>
      <c r="X440" s="85"/>
      <c r="Y440" s="94" t="s">
        <v>5437</v>
      </c>
      <c r="Z440" s="94" t="s">
        <v>7070</v>
      </c>
    </row>
    <row r="441" spans="1:26" x14ac:dyDescent="0.25">
      <c r="A441" s="61" t="s">
        <v>521</v>
      </c>
      <c r="B441" s="61" t="s">
        <v>1571</v>
      </c>
      <c r="C441" s="62"/>
      <c r="D441" s="63"/>
      <c r="E441" s="64"/>
      <c r="F441" s="65"/>
      <c r="G441" s="62"/>
      <c r="H441" s="66"/>
      <c r="I441" s="67"/>
      <c r="J441" s="67"/>
      <c r="K441" s="34" t="s">
        <v>65</v>
      </c>
      <c r="L441" s="74">
        <v>441</v>
      </c>
      <c r="M441" s="74"/>
      <c r="N441" s="69"/>
      <c r="O441" s="85" t="s">
        <v>1876</v>
      </c>
      <c r="P441" s="88">
        <v>43738.278726851851</v>
      </c>
      <c r="Q441" s="85" t="s">
        <v>2079</v>
      </c>
      <c r="R441" s="85"/>
      <c r="S441" s="85"/>
      <c r="T441" s="85"/>
      <c r="U441" s="88">
        <v>43738.278726851851</v>
      </c>
      <c r="V441" s="90" t="s">
        <v>3437</v>
      </c>
      <c r="W441" s="85"/>
      <c r="X441" s="85"/>
      <c r="Y441" s="94" t="s">
        <v>5437</v>
      </c>
      <c r="Z441" s="94" t="s">
        <v>7070</v>
      </c>
    </row>
    <row r="442" spans="1:26" x14ac:dyDescent="0.25">
      <c r="A442" s="61" t="s">
        <v>522</v>
      </c>
      <c r="B442" s="61" t="s">
        <v>1481</v>
      </c>
      <c r="C442" s="62"/>
      <c r="D442" s="63"/>
      <c r="E442" s="64"/>
      <c r="F442" s="65"/>
      <c r="G442" s="62"/>
      <c r="H442" s="66"/>
      <c r="I442" s="67"/>
      <c r="J442" s="67"/>
      <c r="K442" s="34" t="s">
        <v>65</v>
      </c>
      <c r="L442" s="74">
        <v>442</v>
      </c>
      <c r="M442" s="74"/>
      <c r="N442" s="69"/>
      <c r="O442" s="85" t="s">
        <v>1875</v>
      </c>
      <c r="P442" s="88">
        <v>43738.278726851851</v>
      </c>
      <c r="Q442" s="85" t="s">
        <v>1927</v>
      </c>
      <c r="R442" s="85"/>
      <c r="S442" s="85"/>
      <c r="T442" s="85" t="s">
        <v>2951</v>
      </c>
      <c r="U442" s="88">
        <v>43738.278726851851</v>
      </c>
      <c r="V442" s="90" t="s">
        <v>3438</v>
      </c>
      <c r="W442" s="85"/>
      <c r="X442" s="85"/>
      <c r="Y442" s="94" t="s">
        <v>5438</v>
      </c>
      <c r="Z442" s="85"/>
    </row>
    <row r="443" spans="1:26" x14ac:dyDescent="0.25">
      <c r="A443" s="61" t="s">
        <v>523</v>
      </c>
      <c r="B443" s="61" t="s">
        <v>1507</v>
      </c>
      <c r="C443" s="62"/>
      <c r="D443" s="63"/>
      <c r="E443" s="64"/>
      <c r="F443" s="65"/>
      <c r="G443" s="62"/>
      <c r="H443" s="66"/>
      <c r="I443" s="67"/>
      <c r="J443" s="67"/>
      <c r="K443" s="34" t="s">
        <v>65</v>
      </c>
      <c r="L443" s="74">
        <v>443</v>
      </c>
      <c r="M443" s="74"/>
      <c r="N443" s="69"/>
      <c r="O443" s="85" t="s">
        <v>1875</v>
      </c>
      <c r="P443" s="88">
        <v>43738.278715277775</v>
      </c>
      <c r="Q443" s="85" t="s">
        <v>1892</v>
      </c>
      <c r="R443" s="85"/>
      <c r="S443" s="85"/>
      <c r="T443" s="85"/>
      <c r="U443" s="88">
        <v>43738.278715277775</v>
      </c>
      <c r="V443" s="90" t="s">
        <v>3439</v>
      </c>
      <c r="W443" s="85"/>
      <c r="X443" s="85"/>
      <c r="Y443" s="94" t="s">
        <v>5439</v>
      </c>
      <c r="Z443" s="85"/>
    </row>
    <row r="444" spans="1:26" x14ac:dyDescent="0.25">
      <c r="A444" s="61" t="s">
        <v>523</v>
      </c>
      <c r="B444" s="61" t="s">
        <v>1507</v>
      </c>
      <c r="C444" s="62"/>
      <c r="D444" s="63"/>
      <c r="E444" s="64"/>
      <c r="F444" s="65"/>
      <c r="G444" s="62"/>
      <c r="H444" s="66"/>
      <c r="I444" s="67"/>
      <c r="J444" s="67"/>
      <c r="K444" s="34" t="s">
        <v>65</v>
      </c>
      <c r="L444" s="74">
        <v>444</v>
      </c>
      <c r="M444" s="74"/>
      <c r="N444" s="69"/>
      <c r="O444" s="85" t="s">
        <v>1875</v>
      </c>
      <c r="P444" s="88">
        <v>43738.278726851851</v>
      </c>
      <c r="Q444" s="85" t="s">
        <v>1893</v>
      </c>
      <c r="R444" s="85"/>
      <c r="S444" s="85"/>
      <c r="T444" s="85"/>
      <c r="U444" s="88">
        <v>43738.278726851851</v>
      </c>
      <c r="V444" s="90" t="s">
        <v>3440</v>
      </c>
      <c r="W444" s="85"/>
      <c r="X444" s="85"/>
      <c r="Y444" s="94" t="s">
        <v>5440</v>
      </c>
      <c r="Z444" s="85"/>
    </row>
    <row r="445" spans="1:26" x14ac:dyDescent="0.25">
      <c r="A445" s="61" t="s">
        <v>524</v>
      </c>
      <c r="B445" s="61" t="s">
        <v>1496</v>
      </c>
      <c r="C445" s="62"/>
      <c r="D445" s="63"/>
      <c r="E445" s="64"/>
      <c r="F445" s="65"/>
      <c r="G445" s="62"/>
      <c r="H445" s="66"/>
      <c r="I445" s="67"/>
      <c r="J445" s="67"/>
      <c r="K445" s="34" t="s">
        <v>65</v>
      </c>
      <c r="L445" s="74">
        <v>445</v>
      </c>
      <c r="M445" s="74"/>
      <c r="N445" s="69"/>
      <c r="O445" s="85" t="s">
        <v>1875</v>
      </c>
      <c r="P445" s="88">
        <v>43738.278738425928</v>
      </c>
      <c r="Q445" s="85" t="s">
        <v>1880</v>
      </c>
      <c r="R445" s="85"/>
      <c r="S445" s="85"/>
      <c r="T445" s="85"/>
      <c r="U445" s="88">
        <v>43738.278738425928</v>
      </c>
      <c r="V445" s="90" t="s">
        <v>3441</v>
      </c>
      <c r="W445" s="85"/>
      <c r="X445" s="85"/>
      <c r="Y445" s="94" t="s">
        <v>5441</v>
      </c>
      <c r="Z445" s="85"/>
    </row>
    <row r="446" spans="1:26" x14ac:dyDescent="0.25">
      <c r="A446" s="61" t="s">
        <v>525</v>
      </c>
      <c r="B446" s="61" t="s">
        <v>1494</v>
      </c>
      <c r="C446" s="62"/>
      <c r="D446" s="63"/>
      <c r="E446" s="64"/>
      <c r="F446" s="65"/>
      <c r="G446" s="62"/>
      <c r="H446" s="66"/>
      <c r="I446" s="67"/>
      <c r="J446" s="67"/>
      <c r="K446" s="34" t="s">
        <v>65</v>
      </c>
      <c r="L446" s="74">
        <v>446</v>
      </c>
      <c r="M446" s="74"/>
      <c r="N446" s="69"/>
      <c r="O446" s="85" t="s">
        <v>1875</v>
      </c>
      <c r="P446" s="88">
        <v>43738.278749999998</v>
      </c>
      <c r="Q446" s="85" t="s">
        <v>1878</v>
      </c>
      <c r="R446" s="85"/>
      <c r="S446" s="85"/>
      <c r="T446" s="85"/>
      <c r="U446" s="88">
        <v>43738.278749999998</v>
      </c>
      <c r="V446" s="90" t="s">
        <v>3442</v>
      </c>
      <c r="W446" s="85"/>
      <c r="X446" s="85"/>
      <c r="Y446" s="94" t="s">
        <v>5442</v>
      </c>
      <c r="Z446" s="85"/>
    </row>
    <row r="447" spans="1:26" x14ac:dyDescent="0.25">
      <c r="A447" s="61" t="s">
        <v>526</v>
      </c>
      <c r="B447" s="61" t="s">
        <v>1499</v>
      </c>
      <c r="C447" s="62"/>
      <c r="D447" s="63"/>
      <c r="E447" s="64"/>
      <c r="F447" s="65"/>
      <c r="G447" s="62"/>
      <c r="H447" s="66"/>
      <c r="I447" s="67"/>
      <c r="J447" s="67"/>
      <c r="K447" s="34" t="s">
        <v>65</v>
      </c>
      <c r="L447" s="74">
        <v>447</v>
      </c>
      <c r="M447" s="74"/>
      <c r="N447" s="69"/>
      <c r="O447" s="85" t="s">
        <v>1875</v>
      </c>
      <c r="P447" s="88">
        <v>43738.277442129627</v>
      </c>
      <c r="Q447" s="85" t="s">
        <v>1883</v>
      </c>
      <c r="R447" s="85"/>
      <c r="S447" s="85"/>
      <c r="T447" s="85"/>
      <c r="U447" s="88">
        <v>43738.277442129627</v>
      </c>
      <c r="V447" s="90" t="s">
        <v>3443</v>
      </c>
      <c r="W447" s="85"/>
      <c r="X447" s="85"/>
      <c r="Y447" s="94" t="s">
        <v>5443</v>
      </c>
      <c r="Z447" s="85"/>
    </row>
    <row r="448" spans="1:26" x14ac:dyDescent="0.25">
      <c r="A448" s="61" t="s">
        <v>526</v>
      </c>
      <c r="B448" s="61" t="s">
        <v>1604</v>
      </c>
      <c r="C448" s="62"/>
      <c r="D448" s="63"/>
      <c r="E448" s="64"/>
      <c r="F448" s="65"/>
      <c r="G448" s="62"/>
      <c r="H448" s="66"/>
      <c r="I448" s="67"/>
      <c r="J448" s="67"/>
      <c r="K448" s="34" t="s">
        <v>65</v>
      </c>
      <c r="L448" s="74">
        <v>448</v>
      </c>
      <c r="M448" s="74"/>
      <c r="N448" s="69"/>
      <c r="O448" s="85" t="s">
        <v>1875</v>
      </c>
      <c r="P448" s="88">
        <v>43738.277881944443</v>
      </c>
      <c r="Q448" s="85" t="s">
        <v>2025</v>
      </c>
      <c r="R448" s="85"/>
      <c r="S448" s="85"/>
      <c r="T448" s="85"/>
      <c r="U448" s="88">
        <v>43738.277881944443</v>
      </c>
      <c r="V448" s="90" t="s">
        <v>3444</v>
      </c>
      <c r="W448" s="85"/>
      <c r="X448" s="85"/>
      <c r="Y448" s="94" t="s">
        <v>5444</v>
      </c>
      <c r="Z448" s="85"/>
    </row>
    <row r="449" spans="1:26" x14ac:dyDescent="0.25">
      <c r="A449" s="61" t="s">
        <v>526</v>
      </c>
      <c r="B449" s="61" t="s">
        <v>1600</v>
      </c>
      <c r="C449" s="62"/>
      <c r="D449" s="63"/>
      <c r="E449" s="64"/>
      <c r="F449" s="65"/>
      <c r="G449" s="62"/>
      <c r="H449" s="66"/>
      <c r="I449" s="67"/>
      <c r="J449" s="67"/>
      <c r="K449" s="34" t="s">
        <v>65</v>
      </c>
      <c r="L449" s="74">
        <v>449</v>
      </c>
      <c r="M449" s="74"/>
      <c r="N449" s="69"/>
      <c r="O449" s="85" t="s">
        <v>1875</v>
      </c>
      <c r="P449" s="88">
        <v>43738.278136574074</v>
      </c>
      <c r="Q449" s="85" t="s">
        <v>2020</v>
      </c>
      <c r="R449" s="85"/>
      <c r="S449" s="85"/>
      <c r="T449" s="85"/>
      <c r="U449" s="88">
        <v>43738.278136574074</v>
      </c>
      <c r="V449" s="90" t="s">
        <v>3445</v>
      </c>
      <c r="W449" s="85"/>
      <c r="X449" s="85"/>
      <c r="Y449" s="94" t="s">
        <v>5445</v>
      </c>
      <c r="Z449" s="85"/>
    </row>
    <row r="450" spans="1:26" x14ac:dyDescent="0.25">
      <c r="A450" s="61" t="s">
        <v>526</v>
      </c>
      <c r="B450" s="61" t="s">
        <v>1530</v>
      </c>
      <c r="C450" s="62"/>
      <c r="D450" s="63"/>
      <c r="E450" s="64"/>
      <c r="F450" s="65"/>
      <c r="G450" s="62"/>
      <c r="H450" s="66"/>
      <c r="I450" s="67"/>
      <c r="J450" s="67"/>
      <c r="K450" s="34" t="s">
        <v>65</v>
      </c>
      <c r="L450" s="74">
        <v>450</v>
      </c>
      <c r="M450" s="74"/>
      <c r="N450" s="69"/>
      <c r="O450" s="85" t="s">
        <v>1875</v>
      </c>
      <c r="P450" s="88">
        <v>43738.278749999998</v>
      </c>
      <c r="Q450" s="85" t="s">
        <v>2080</v>
      </c>
      <c r="R450" s="85"/>
      <c r="S450" s="85"/>
      <c r="T450" s="85"/>
      <c r="U450" s="88">
        <v>43738.278749999998</v>
      </c>
      <c r="V450" s="90" t="s">
        <v>3446</v>
      </c>
      <c r="W450" s="85"/>
      <c r="X450" s="85"/>
      <c r="Y450" s="94" t="s">
        <v>5446</v>
      </c>
      <c r="Z450" s="85"/>
    </row>
    <row r="451" spans="1:26" x14ac:dyDescent="0.25">
      <c r="A451" s="61" t="s">
        <v>527</v>
      </c>
      <c r="B451" s="61" t="s">
        <v>1496</v>
      </c>
      <c r="C451" s="62"/>
      <c r="D451" s="63"/>
      <c r="E451" s="64"/>
      <c r="F451" s="65"/>
      <c r="G451" s="62"/>
      <c r="H451" s="66"/>
      <c r="I451" s="67"/>
      <c r="J451" s="67"/>
      <c r="K451" s="34" t="s">
        <v>65</v>
      </c>
      <c r="L451" s="74">
        <v>451</v>
      </c>
      <c r="M451" s="74"/>
      <c r="N451" s="69"/>
      <c r="O451" s="85" t="s">
        <v>1875</v>
      </c>
      <c r="P451" s="88">
        <v>43738.278773148151</v>
      </c>
      <c r="Q451" s="85" t="s">
        <v>1880</v>
      </c>
      <c r="R451" s="85"/>
      <c r="S451" s="85"/>
      <c r="T451" s="85"/>
      <c r="U451" s="88">
        <v>43738.278773148151</v>
      </c>
      <c r="V451" s="90" t="s">
        <v>3447</v>
      </c>
      <c r="W451" s="85"/>
      <c r="X451" s="85"/>
      <c r="Y451" s="94" t="s">
        <v>5447</v>
      </c>
      <c r="Z451" s="85"/>
    </row>
    <row r="452" spans="1:26" x14ac:dyDescent="0.25">
      <c r="A452" s="61" t="s">
        <v>528</v>
      </c>
      <c r="B452" s="61" t="s">
        <v>1481</v>
      </c>
      <c r="C452" s="62"/>
      <c r="D452" s="63"/>
      <c r="E452" s="64"/>
      <c r="F452" s="65"/>
      <c r="G452" s="62"/>
      <c r="H452" s="66"/>
      <c r="I452" s="67"/>
      <c r="J452" s="67"/>
      <c r="K452" s="34" t="s">
        <v>65</v>
      </c>
      <c r="L452" s="74">
        <v>452</v>
      </c>
      <c r="M452" s="74"/>
      <c r="N452" s="69"/>
      <c r="O452" s="85" t="s">
        <v>1875</v>
      </c>
      <c r="P452" s="88">
        <v>43738.278773148151</v>
      </c>
      <c r="Q452" s="85" t="s">
        <v>1927</v>
      </c>
      <c r="R452" s="85"/>
      <c r="S452" s="85"/>
      <c r="T452" s="85" t="s">
        <v>2951</v>
      </c>
      <c r="U452" s="88">
        <v>43738.278773148151</v>
      </c>
      <c r="V452" s="90" t="s">
        <v>3448</v>
      </c>
      <c r="W452" s="85"/>
      <c r="X452" s="85"/>
      <c r="Y452" s="94" t="s">
        <v>5448</v>
      </c>
      <c r="Z452" s="85"/>
    </row>
    <row r="453" spans="1:26" x14ac:dyDescent="0.25">
      <c r="A453" s="61" t="s">
        <v>529</v>
      </c>
      <c r="B453" s="61" t="s">
        <v>1481</v>
      </c>
      <c r="C453" s="62"/>
      <c r="D453" s="63"/>
      <c r="E453" s="64"/>
      <c r="F453" s="65"/>
      <c r="G453" s="62"/>
      <c r="H453" s="66"/>
      <c r="I453" s="67"/>
      <c r="J453" s="67"/>
      <c r="K453" s="34" t="s">
        <v>65</v>
      </c>
      <c r="L453" s="74">
        <v>453</v>
      </c>
      <c r="M453" s="74"/>
      <c r="N453" s="69"/>
      <c r="O453" s="85" t="s">
        <v>1875</v>
      </c>
      <c r="P453" s="88">
        <v>43738.278784722221</v>
      </c>
      <c r="Q453" s="85" t="s">
        <v>1927</v>
      </c>
      <c r="R453" s="85"/>
      <c r="S453" s="85"/>
      <c r="T453" s="85" t="s">
        <v>2951</v>
      </c>
      <c r="U453" s="88">
        <v>43738.278784722221</v>
      </c>
      <c r="V453" s="90" t="s">
        <v>3449</v>
      </c>
      <c r="W453" s="85"/>
      <c r="X453" s="85"/>
      <c r="Y453" s="94" t="s">
        <v>5449</v>
      </c>
      <c r="Z453" s="85"/>
    </row>
    <row r="454" spans="1:26" x14ac:dyDescent="0.25">
      <c r="A454" s="61" t="s">
        <v>530</v>
      </c>
      <c r="B454" s="61" t="s">
        <v>1559</v>
      </c>
      <c r="C454" s="62"/>
      <c r="D454" s="63"/>
      <c r="E454" s="64"/>
      <c r="F454" s="65"/>
      <c r="G454" s="62"/>
      <c r="H454" s="66"/>
      <c r="I454" s="67"/>
      <c r="J454" s="67"/>
      <c r="K454" s="34" t="s">
        <v>65</v>
      </c>
      <c r="L454" s="74">
        <v>454</v>
      </c>
      <c r="M454" s="74"/>
      <c r="N454" s="69"/>
      <c r="O454" s="85" t="s">
        <v>1875</v>
      </c>
      <c r="P454" s="88">
        <v>43738.278784722221</v>
      </c>
      <c r="Q454" s="85" t="s">
        <v>1963</v>
      </c>
      <c r="R454" s="85" t="s">
        <v>2694</v>
      </c>
      <c r="S454" s="85" t="s">
        <v>2919</v>
      </c>
      <c r="T454" s="85"/>
      <c r="U454" s="88">
        <v>43738.278784722221</v>
      </c>
      <c r="V454" s="90" t="s">
        <v>3450</v>
      </c>
      <c r="W454" s="85"/>
      <c r="X454" s="85"/>
      <c r="Y454" s="94" t="s">
        <v>5450</v>
      </c>
      <c r="Z454" s="85"/>
    </row>
    <row r="455" spans="1:26" x14ac:dyDescent="0.25">
      <c r="A455" s="61" t="s">
        <v>531</v>
      </c>
      <c r="B455" s="61" t="s">
        <v>531</v>
      </c>
      <c r="C455" s="62"/>
      <c r="D455" s="63"/>
      <c r="E455" s="64"/>
      <c r="F455" s="65"/>
      <c r="G455" s="62"/>
      <c r="H455" s="66"/>
      <c r="I455" s="67"/>
      <c r="J455" s="67"/>
      <c r="K455" s="34" t="s">
        <v>65</v>
      </c>
      <c r="L455" s="74">
        <v>455</v>
      </c>
      <c r="M455" s="74"/>
      <c r="N455" s="69"/>
      <c r="O455" s="85" t="s">
        <v>178</v>
      </c>
      <c r="P455" s="88">
        <v>43738.278831018521</v>
      </c>
      <c r="Q455" s="85" t="s">
        <v>2081</v>
      </c>
      <c r="R455" s="85"/>
      <c r="S455" s="85"/>
      <c r="T455" s="85" t="s">
        <v>2966</v>
      </c>
      <c r="U455" s="88">
        <v>43738.278831018521</v>
      </c>
      <c r="V455" s="90" t="s">
        <v>3451</v>
      </c>
      <c r="W455" s="85"/>
      <c r="X455" s="85"/>
      <c r="Y455" s="94" t="s">
        <v>5451</v>
      </c>
      <c r="Z455" s="85"/>
    </row>
    <row r="456" spans="1:26" x14ac:dyDescent="0.25">
      <c r="A456" s="61" t="s">
        <v>532</v>
      </c>
      <c r="B456" s="61" t="s">
        <v>532</v>
      </c>
      <c r="C456" s="62"/>
      <c r="D456" s="63"/>
      <c r="E456" s="64"/>
      <c r="F456" s="65"/>
      <c r="G456" s="62"/>
      <c r="H456" s="66"/>
      <c r="I456" s="67"/>
      <c r="J456" s="67"/>
      <c r="K456" s="34" t="s">
        <v>65</v>
      </c>
      <c r="L456" s="74">
        <v>456</v>
      </c>
      <c r="M456" s="74"/>
      <c r="N456" s="69"/>
      <c r="O456" s="85" t="s">
        <v>178</v>
      </c>
      <c r="P456" s="88">
        <v>43738.27884259259</v>
      </c>
      <c r="Q456" s="85" t="s">
        <v>2082</v>
      </c>
      <c r="R456" s="85"/>
      <c r="S456" s="85"/>
      <c r="T456" s="85" t="s">
        <v>2947</v>
      </c>
      <c r="U456" s="88">
        <v>43738.27884259259</v>
      </c>
      <c r="V456" s="90" t="s">
        <v>3452</v>
      </c>
      <c r="W456" s="85"/>
      <c r="X456" s="85"/>
      <c r="Y456" s="94" t="s">
        <v>5452</v>
      </c>
      <c r="Z456" s="85"/>
    </row>
    <row r="457" spans="1:26" x14ac:dyDescent="0.25">
      <c r="A457" s="61" t="s">
        <v>533</v>
      </c>
      <c r="B457" s="61" t="s">
        <v>1025</v>
      </c>
      <c r="C457" s="62"/>
      <c r="D457" s="63"/>
      <c r="E457" s="64"/>
      <c r="F457" s="65"/>
      <c r="G457" s="62"/>
      <c r="H457" s="66"/>
      <c r="I457" s="67"/>
      <c r="J457" s="67"/>
      <c r="K457" s="34" t="s">
        <v>65</v>
      </c>
      <c r="L457" s="74">
        <v>457</v>
      </c>
      <c r="M457" s="74"/>
      <c r="N457" s="69"/>
      <c r="O457" s="85" t="s">
        <v>1875</v>
      </c>
      <c r="P457" s="88">
        <v>43738.27888888889</v>
      </c>
      <c r="Q457" s="85" t="s">
        <v>1996</v>
      </c>
      <c r="R457" s="85"/>
      <c r="S457" s="85"/>
      <c r="T457" s="85"/>
      <c r="U457" s="88">
        <v>43738.27888888889</v>
      </c>
      <c r="V457" s="90" t="s">
        <v>3453</v>
      </c>
      <c r="W457" s="85"/>
      <c r="X457" s="85"/>
      <c r="Y457" s="94" t="s">
        <v>5453</v>
      </c>
      <c r="Z457" s="85"/>
    </row>
    <row r="458" spans="1:26" x14ac:dyDescent="0.25">
      <c r="A458" s="61" t="s">
        <v>534</v>
      </c>
      <c r="B458" s="61" t="s">
        <v>1496</v>
      </c>
      <c r="C458" s="62"/>
      <c r="D458" s="63"/>
      <c r="E458" s="64"/>
      <c r="F458" s="65"/>
      <c r="G458" s="62"/>
      <c r="H458" s="66"/>
      <c r="I458" s="67"/>
      <c r="J458" s="67"/>
      <c r="K458" s="34" t="s">
        <v>65</v>
      </c>
      <c r="L458" s="74">
        <v>458</v>
      </c>
      <c r="M458" s="74"/>
      <c r="N458" s="69"/>
      <c r="O458" s="85" t="s">
        <v>1875</v>
      </c>
      <c r="P458" s="88">
        <v>43738.278900462959</v>
      </c>
      <c r="Q458" s="85" t="s">
        <v>1887</v>
      </c>
      <c r="R458" s="85"/>
      <c r="S458" s="85"/>
      <c r="T458" s="85"/>
      <c r="U458" s="88">
        <v>43738.278900462959</v>
      </c>
      <c r="V458" s="90" t="s">
        <v>3454</v>
      </c>
      <c r="W458" s="85"/>
      <c r="X458" s="85"/>
      <c r="Y458" s="94" t="s">
        <v>5454</v>
      </c>
      <c r="Z458" s="85"/>
    </row>
    <row r="459" spans="1:26" x14ac:dyDescent="0.25">
      <c r="A459" s="61" t="s">
        <v>535</v>
      </c>
      <c r="B459" s="61" t="s">
        <v>1493</v>
      </c>
      <c r="C459" s="62"/>
      <c r="D459" s="63"/>
      <c r="E459" s="64"/>
      <c r="F459" s="65"/>
      <c r="G459" s="62"/>
      <c r="H459" s="66"/>
      <c r="I459" s="67"/>
      <c r="J459" s="67"/>
      <c r="K459" s="34" t="s">
        <v>65</v>
      </c>
      <c r="L459" s="74">
        <v>459</v>
      </c>
      <c r="M459" s="74"/>
      <c r="N459" s="69"/>
      <c r="O459" s="85" t="s">
        <v>1875</v>
      </c>
      <c r="P459" s="88">
        <v>43738.278923611113</v>
      </c>
      <c r="Q459" s="85" t="s">
        <v>1877</v>
      </c>
      <c r="R459" s="85"/>
      <c r="S459" s="85"/>
      <c r="T459" s="85"/>
      <c r="U459" s="88">
        <v>43738.278923611113</v>
      </c>
      <c r="V459" s="90" t="s">
        <v>3455</v>
      </c>
      <c r="W459" s="85"/>
      <c r="X459" s="85"/>
      <c r="Y459" s="94" t="s">
        <v>5455</v>
      </c>
      <c r="Z459" s="85"/>
    </row>
    <row r="460" spans="1:26" x14ac:dyDescent="0.25">
      <c r="A460" s="61" t="s">
        <v>536</v>
      </c>
      <c r="B460" s="61" t="s">
        <v>1499</v>
      </c>
      <c r="C460" s="62"/>
      <c r="D460" s="63"/>
      <c r="E460" s="64"/>
      <c r="F460" s="65"/>
      <c r="G460" s="62"/>
      <c r="H460" s="66"/>
      <c r="I460" s="67"/>
      <c r="J460" s="67"/>
      <c r="K460" s="34" t="s">
        <v>65</v>
      </c>
      <c r="L460" s="74">
        <v>460</v>
      </c>
      <c r="M460" s="74"/>
      <c r="N460" s="69"/>
      <c r="O460" s="85" t="s">
        <v>1875</v>
      </c>
      <c r="P460" s="88">
        <v>43738.278923611113</v>
      </c>
      <c r="Q460" s="85" t="s">
        <v>1883</v>
      </c>
      <c r="R460" s="85"/>
      <c r="S460" s="85"/>
      <c r="T460" s="85"/>
      <c r="U460" s="88">
        <v>43738.278923611113</v>
      </c>
      <c r="V460" s="90" t="s">
        <v>3456</v>
      </c>
      <c r="W460" s="85"/>
      <c r="X460" s="85"/>
      <c r="Y460" s="94" t="s">
        <v>5456</v>
      </c>
      <c r="Z460" s="85"/>
    </row>
    <row r="461" spans="1:26" x14ac:dyDescent="0.25">
      <c r="A461" s="61" t="s">
        <v>537</v>
      </c>
      <c r="B461" s="61" t="s">
        <v>537</v>
      </c>
      <c r="C461" s="62"/>
      <c r="D461" s="63"/>
      <c r="E461" s="64"/>
      <c r="F461" s="65"/>
      <c r="G461" s="62"/>
      <c r="H461" s="66"/>
      <c r="I461" s="67"/>
      <c r="J461" s="67"/>
      <c r="K461" s="34" t="s">
        <v>65</v>
      </c>
      <c r="L461" s="74">
        <v>461</v>
      </c>
      <c r="M461" s="74"/>
      <c r="N461" s="69"/>
      <c r="O461" s="85" t="s">
        <v>178</v>
      </c>
      <c r="P461" s="88">
        <v>43738.278946759259</v>
      </c>
      <c r="Q461" s="85" t="s">
        <v>2083</v>
      </c>
      <c r="R461" s="90" t="s">
        <v>2724</v>
      </c>
      <c r="S461" s="85" t="s">
        <v>2911</v>
      </c>
      <c r="T461" s="85" t="s">
        <v>2967</v>
      </c>
      <c r="U461" s="88">
        <v>43738.278946759259</v>
      </c>
      <c r="V461" s="90" t="s">
        <v>3457</v>
      </c>
      <c r="W461" s="85"/>
      <c r="X461" s="85"/>
      <c r="Y461" s="94" t="s">
        <v>5457</v>
      </c>
      <c r="Z461" s="85"/>
    </row>
    <row r="462" spans="1:26" x14ac:dyDescent="0.25">
      <c r="A462" s="61" t="s">
        <v>538</v>
      </c>
      <c r="B462" s="61" t="s">
        <v>1639</v>
      </c>
      <c r="C462" s="62"/>
      <c r="D462" s="63"/>
      <c r="E462" s="64"/>
      <c r="F462" s="65"/>
      <c r="G462" s="62"/>
      <c r="H462" s="66"/>
      <c r="I462" s="67"/>
      <c r="J462" s="67"/>
      <c r="K462" s="34" t="s">
        <v>65</v>
      </c>
      <c r="L462" s="74">
        <v>462</v>
      </c>
      <c r="M462" s="74"/>
      <c r="N462" s="69"/>
      <c r="O462" s="85" t="s">
        <v>1875</v>
      </c>
      <c r="P462" s="88">
        <v>43738.275335648148</v>
      </c>
      <c r="Q462" s="85" t="s">
        <v>2084</v>
      </c>
      <c r="R462" s="85"/>
      <c r="S462" s="85"/>
      <c r="T462" s="85" t="s">
        <v>2947</v>
      </c>
      <c r="U462" s="88">
        <v>43738.275335648148</v>
      </c>
      <c r="V462" s="90" t="s">
        <v>3458</v>
      </c>
      <c r="W462" s="85"/>
      <c r="X462" s="85"/>
      <c r="Y462" s="94" t="s">
        <v>5458</v>
      </c>
      <c r="Z462" s="85"/>
    </row>
    <row r="463" spans="1:26" x14ac:dyDescent="0.25">
      <c r="A463" s="61" t="s">
        <v>538</v>
      </c>
      <c r="B463" s="61" t="s">
        <v>1640</v>
      </c>
      <c r="C463" s="62"/>
      <c r="D463" s="63"/>
      <c r="E463" s="64"/>
      <c r="F463" s="65"/>
      <c r="G463" s="62"/>
      <c r="H463" s="66"/>
      <c r="I463" s="67"/>
      <c r="J463" s="67"/>
      <c r="K463" s="34" t="s">
        <v>65</v>
      </c>
      <c r="L463" s="74">
        <v>463</v>
      </c>
      <c r="M463" s="74"/>
      <c r="N463" s="69"/>
      <c r="O463" s="85" t="s">
        <v>1875</v>
      </c>
      <c r="P463" s="88">
        <v>43738.278946759259</v>
      </c>
      <c r="Q463" s="85" t="s">
        <v>2085</v>
      </c>
      <c r="R463" s="85"/>
      <c r="S463" s="85"/>
      <c r="T463" s="85"/>
      <c r="U463" s="88">
        <v>43738.278946759259</v>
      </c>
      <c r="V463" s="90" t="s">
        <v>3459</v>
      </c>
      <c r="W463" s="85"/>
      <c r="X463" s="85"/>
      <c r="Y463" s="94" t="s">
        <v>5459</v>
      </c>
      <c r="Z463" s="85"/>
    </row>
    <row r="464" spans="1:26" x14ac:dyDescent="0.25">
      <c r="A464" s="61" t="s">
        <v>539</v>
      </c>
      <c r="B464" s="61" t="s">
        <v>1481</v>
      </c>
      <c r="C464" s="62"/>
      <c r="D464" s="63"/>
      <c r="E464" s="64"/>
      <c r="F464" s="65"/>
      <c r="G464" s="62"/>
      <c r="H464" s="66"/>
      <c r="I464" s="67"/>
      <c r="J464" s="67"/>
      <c r="K464" s="34" t="s">
        <v>65</v>
      </c>
      <c r="L464" s="74">
        <v>464</v>
      </c>
      <c r="M464" s="74"/>
      <c r="N464" s="69"/>
      <c r="O464" s="85" t="s">
        <v>1875</v>
      </c>
      <c r="P464" s="88">
        <v>43738.278946759259</v>
      </c>
      <c r="Q464" s="85" t="s">
        <v>1927</v>
      </c>
      <c r="R464" s="85"/>
      <c r="S464" s="85"/>
      <c r="T464" s="85" t="s">
        <v>2951</v>
      </c>
      <c r="U464" s="88">
        <v>43738.278946759259</v>
      </c>
      <c r="V464" s="90" t="s">
        <v>3460</v>
      </c>
      <c r="W464" s="85"/>
      <c r="X464" s="85"/>
      <c r="Y464" s="94" t="s">
        <v>5460</v>
      </c>
      <c r="Z464" s="85"/>
    </row>
    <row r="465" spans="1:26" x14ac:dyDescent="0.25">
      <c r="A465" s="61" t="s">
        <v>540</v>
      </c>
      <c r="B465" s="61" t="s">
        <v>1641</v>
      </c>
      <c r="C465" s="62"/>
      <c r="D465" s="63"/>
      <c r="E465" s="64"/>
      <c r="F465" s="65"/>
      <c r="G465" s="62"/>
      <c r="H465" s="66"/>
      <c r="I465" s="67"/>
      <c r="J465" s="67"/>
      <c r="K465" s="34" t="s">
        <v>65</v>
      </c>
      <c r="L465" s="74">
        <v>465</v>
      </c>
      <c r="M465" s="74"/>
      <c r="N465" s="69"/>
      <c r="O465" s="85" t="s">
        <v>1875</v>
      </c>
      <c r="P465" s="88">
        <v>43738.278958333336</v>
      </c>
      <c r="Q465" s="85" t="s">
        <v>2086</v>
      </c>
      <c r="R465" s="90" t="s">
        <v>2725</v>
      </c>
      <c r="S465" s="85" t="s">
        <v>2911</v>
      </c>
      <c r="T465" s="85"/>
      <c r="U465" s="88">
        <v>43738.278958333336</v>
      </c>
      <c r="V465" s="90" t="s">
        <v>3461</v>
      </c>
      <c r="W465" s="85"/>
      <c r="X465" s="85"/>
      <c r="Y465" s="94" t="s">
        <v>5461</v>
      </c>
      <c r="Z465" s="94" t="s">
        <v>7071</v>
      </c>
    </row>
    <row r="466" spans="1:26" x14ac:dyDescent="0.25">
      <c r="A466" s="61" t="s">
        <v>540</v>
      </c>
      <c r="B466" s="61" t="s">
        <v>1507</v>
      </c>
      <c r="C466" s="62"/>
      <c r="D466" s="63"/>
      <c r="E466" s="64"/>
      <c r="F466" s="65"/>
      <c r="G466" s="62"/>
      <c r="H466" s="66"/>
      <c r="I466" s="67"/>
      <c r="J466" s="67"/>
      <c r="K466" s="34" t="s">
        <v>65</v>
      </c>
      <c r="L466" s="74">
        <v>466</v>
      </c>
      <c r="M466" s="74"/>
      <c r="N466" s="69"/>
      <c r="O466" s="85" t="s">
        <v>1876</v>
      </c>
      <c r="P466" s="88">
        <v>43738.278958333336</v>
      </c>
      <c r="Q466" s="85" t="s">
        <v>2086</v>
      </c>
      <c r="R466" s="90" t="s">
        <v>2725</v>
      </c>
      <c r="S466" s="85" t="s">
        <v>2911</v>
      </c>
      <c r="T466" s="85"/>
      <c r="U466" s="88">
        <v>43738.278958333336</v>
      </c>
      <c r="V466" s="90" t="s">
        <v>3461</v>
      </c>
      <c r="W466" s="85"/>
      <c r="X466" s="85"/>
      <c r="Y466" s="94" t="s">
        <v>5461</v>
      </c>
      <c r="Z466" s="94" t="s">
        <v>7071</v>
      </c>
    </row>
    <row r="467" spans="1:26" x14ac:dyDescent="0.25">
      <c r="A467" s="61" t="s">
        <v>541</v>
      </c>
      <c r="B467" s="61" t="s">
        <v>1481</v>
      </c>
      <c r="C467" s="62"/>
      <c r="D467" s="63"/>
      <c r="E467" s="64"/>
      <c r="F467" s="65"/>
      <c r="G467" s="62"/>
      <c r="H467" s="66"/>
      <c r="I467" s="67"/>
      <c r="J467" s="67"/>
      <c r="K467" s="34" t="s">
        <v>65</v>
      </c>
      <c r="L467" s="74">
        <v>467</v>
      </c>
      <c r="M467" s="74"/>
      <c r="N467" s="69"/>
      <c r="O467" s="85" t="s">
        <v>1875</v>
      </c>
      <c r="P467" s="88">
        <v>43738.278958333336</v>
      </c>
      <c r="Q467" s="85" t="s">
        <v>1927</v>
      </c>
      <c r="R467" s="85"/>
      <c r="S467" s="85"/>
      <c r="T467" s="85" t="s">
        <v>2951</v>
      </c>
      <c r="U467" s="88">
        <v>43738.278958333336</v>
      </c>
      <c r="V467" s="90" t="s">
        <v>3462</v>
      </c>
      <c r="W467" s="85"/>
      <c r="X467" s="85"/>
      <c r="Y467" s="94" t="s">
        <v>5462</v>
      </c>
      <c r="Z467" s="85"/>
    </row>
    <row r="468" spans="1:26" x14ac:dyDescent="0.25">
      <c r="A468" s="61" t="s">
        <v>542</v>
      </c>
      <c r="B468" s="61" t="s">
        <v>1025</v>
      </c>
      <c r="C468" s="62"/>
      <c r="D468" s="63"/>
      <c r="E468" s="64"/>
      <c r="F468" s="65"/>
      <c r="G468" s="62"/>
      <c r="H468" s="66"/>
      <c r="I468" s="67"/>
      <c r="J468" s="67"/>
      <c r="K468" s="34" t="s">
        <v>65</v>
      </c>
      <c r="L468" s="74">
        <v>468</v>
      </c>
      <c r="M468" s="74"/>
      <c r="N468" s="69"/>
      <c r="O468" s="85" t="s">
        <v>1875</v>
      </c>
      <c r="P468" s="88">
        <v>43738.278969907406</v>
      </c>
      <c r="Q468" s="85" t="s">
        <v>1996</v>
      </c>
      <c r="R468" s="85"/>
      <c r="S468" s="85"/>
      <c r="T468" s="85"/>
      <c r="U468" s="88">
        <v>43738.278969907406</v>
      </c>
      <c r="V468" s="90" t="s">
        <v>3463</v>
      </c>
      <c r="W468" s="85"/>
      <c r="X468" s="85"/>
      <c r="Y468" s="94" t="s">
        <v>5463</v>
      </c>
      <c r="Z468" s="85"/>
    </row>
    <row r="469" spans="1:26" x14ac:dyDescent="0.25">
      <c r="A469" s="61" t="s">
        <v>543</v>
      </c>
      <c r="B469" s="61" t="s">
        <v>1507</v>
      </c>
      <c r="C469" s="62"/>
      <c r="D469" s="63"/>
      <c r="E469" s="64"/>
      <c r="F469" s="65"/>
      <c r="G469" s="62"/>
      <c r="H469" s="66"/>
      <c r="I469" s="67"/>
      <c r="J469" s="67"/>
      <c r="K469" s="34" t="s">
        <v>65</v>
      </c>
      <c r="L469" s="74">
        <v>469</v>
      </c>
      <c r="M469" s="74"/>
      <c r="N469" s="69"/>
      <c r="O469" s="85" t="s">
        <v>1875</v>
      </c>
      <c r="P469" s="88">
        <v>43738.278900462959</v>
      </c>
      <c r="Q469" s="85" t="s">
        <v>1893</v>
      </c>
      <c r="R469" s="85"/>
      <c r="S469" s="85"/>
      <c r="T469" s="85"/>
      <c r="U469" s="88">
        <v>43738.278900462959</v>
      </c>
      <c r="V469" s="90" t="s">
        <v>3464</v>
      </c>
      <c r="W469" s="85"/>
      <c r="X469" s="85"/>
      <c r="Y469" s="94" t="s">
        <v>5464</v>
      </c>
      <c r="Z469" s="85"/>
    </row>
    <row r="470" spans="1:26" x14ac:dyDescent="0.25">
      <c r="A470" s="61" t="s">
        <v>543</v>
      </c>
      <c r="B470" s="61" t="s">
        <v>1507</v>
      </c>
      <c r="C470" s="62"/>
      <c r="D470" s="63"/>
      <c r="E470" s="64"/>
      <c r="F470" s="65"/>
      <c r="G470" s="62"/>
      <c r="H470" s="66"/>
      <c r="I470" s="67"/>
      <c r="J470" s="67"/>
      <c r="K470" s="34" t="s">
        <v>65</v>
      </c>
      <c r="L470" s="74">
        <v>470</v>
      </c>
      <c r="M470" s="74"/>
      <c r="N470" s="69"/>
      <c r="O470" s="85" t="s">
        <v>1875</v>
      </c>
      <c r="P470" s="88">
        <v>43738.278969907406</v>
      </c>
      <c r="Q470" s="85" t="s">
        <v>1892</v>
      </c>
      <c r="R470" s="85"/>
      <c r="S470" s="85"/>
      <c r="T470" s="85"/>
      <c r="U470" s="88">
        <v>43738.278969907406</v>
      </c>
      <c r="V470" s="90" t="s">
        <v>3465</v>
      </c>
      <c r="W470" s="85"/>
      <c r="X470" s="85"/>
      <c r="Y470" s="94" t="s">
        <v>5465</v>
      </c>
      <c r="Z470" s="85"/>
    </row>
    <row r="471" spans="1:26" x14ac:dyDescent="0.25">
      <c r="A471" s="61" t="s">
        <v>544</v>
      </c>
      <c r="B471" s="61" t="s">
        <v>1481</v>
      </c>
      <c r="C471" s="62"/>
      <c r="D471" s="63"/>
      <c r="E471" s="64"/>
      <c r="F471" s="65"/>
      <c r="G471" s="62"/>
      <c r="H471" s="66"/>
      <c r="I471" s="67"/>
      <c r="J471" s="67"/>
      <c r="K471" s="34" t="s">
        <v>65</v>
      </c>
      <c r="L471" s="74">
        <v>471</v>
      </c>
      <c r="M471" s="74"/>
      <c r="N471" s="69"/>
      <c r="O471" s="85" t="s">
        <v>1875</v>
      </c>
      <c r="P471" s="88">
        <v>43738.278993055559</v>
      </c>
      <c r="Q471" s="85" t="s">
        <v>1927</v>
      </c>
      <c r="R471" s="85"/>
      <c r="S471" s="85"/>
      <c r="T471" s="85" t="s">
        <v>2951</v>
      </c>
      <c r="U471" s="88">
        <v>43738.278993055559</v>
      </c>
      <c r="V471" s="90" t="s">
        <v>3466</v>
      </c>
      <c r="W471" s="85"/>
      <c r="X471" s="85"/>
      <c r="Y471" s="94" t="s">
        <v>5466</v>
      </c>
      <c r="Z471" s="85"/>
    </row>
    <row r="472" spans="1:26" x14ac:dyDescent="0.25">
      <c r="A472" s="61" t="s">
        <v>545</v>
      </c>
      <c r="B472" s="61" t="s">
        <v>1627</v>
      </c>
      <c r="C472" s="62"/>
      <c r="D472" s="63"/>
      <c r="E472" s="64"/>
      <c r="F472" s="65"/>
      <c r="G472" s="62"/>
      <c r="H472" s="66"/>
      <c r="I472" s="67"/>
      <c r="J472" s="67"/>
      <c r="K472" s="34" t="s">
        <v>65</v>
      </c>
      <c r="L472" s="74">
        <v>472</v>
      </c>
      <c r="M472" s="74"/>
      <c r="N472" s="69"/>
      <c r="O472" s="85" t="s">
        <v>1875</v>
      </c>
      <c r="P472" s="88">
        <v>43738.278993055559</v>
      </c>
      <c r="Q472" s="85" t="s">
        <v>2057</v>
      </c>
      <c r="R472" s="85"/>
      <c r="S472" s="85"/>
      <c r="T472" s="85"/>
      <c r="U472" s="88">
        <v>43738.278993055559</v>
      </c>
      <c r="V472" s="90" t="s">
        <v>3467</v>
      </c>
      <c r="W472" s="85"/>
      <c r="X472" s="85"/>
      <c r="Y472" s="94" t="s">
        <v>5467</v>
      </c>
      <c r="Z472" s="85"/>
    </row>
    <row r="473" spans="1:26" x14ac:dyDescent="0.25">
      <c r="A473" s="61" t="s">
        <v>546</v>
      </c>
      <c r="B473" s="61" t="s">
        <v>1499</v>
      </c>
      <c r="C473" s="62"/>
      <c r="D473" s="63"/>
      <c r="E473" s="64"/>
      <c r="F473" s="65"/>
      <c r="G473" s="62"/>
      <c r="H473" s="66"/>
      <c r="I473" s="67"/>
      <c r="J473" s="67"/>
      <c r="K473" s="34" t="s">
        <v>65</v>
      </c>
      <c r="L473" s="74">
        <v>473</v>
      </c>
      <c r="M473" s="74"/>
      <c r="N473" s="69"/>
      <c r="O473" s="85" t="s">
        <v>1875</v>
      </c>
      <c r="P473" s="88">
        <v>43738.279004629629</v>
      </c>
      <c r="Q473" s="85" t="s">
        <v>1883</v>
      </c>
      <c r="R473" s="85"/>
      <c r="S473" s="85"/>
      <c r="T473" s="85"/>
      <c r="U473" s="88">
        <v>43738.279004629629</v>
      </c>
      <c r="V473" s="90" t="s">
        <v>3468</v>
      </c>
      <c r="W473" s="85"/>
      <c r="X473" s="85"/>
      <c r="Y473" s="94" t="s">
        <v>5468</v>
      </c>
      <c r="Z473" s="85"/>
    </row>
    <row r="474" spans="1:26" x14ac:dyDescent="0.25">
      <c r="A474" s="61" t="s">
        <v>547</v>
      </c>
      <c r="B474" s="61" t="s">
        <v>547</v>
      </c>
      <c r="C474" s="62"/>
      <c r="D474" s="63"/>
      <c r="E474" s="64"/>
      <c r="F474" s="65"/>
      <c r="G474" s="62"/>
      <c r="H474" s="66"/>
      <c r="I474" s="67"/>
      <c r="J474" s="67"/>
      <c r="K474" s="34" t="s">
        <v>65</v>
      </c>
      <c r="L474" s="74">
        <v>474</v>
      </c>
      <c r="M474" s="74"/>
      <c r="N474" s="69"/>
      <c r="O474" s="85" t="s">
        <v>178</v>
      </c>
      <c r="P474" s="88">
        <v>43738.279016203705</v>
      </c>
      <c r="Q474" s="85" t="s">
        <v>2087</v>
      </c>
      <c r="R474" s="90" t="s">
        <v>2726</v>
      </c>
      <c r="S474" s="85" t="s">
        <v>2911</v>
      </c>
      <c r="T474" s="85"/>
      <c r="U474" s="88">
        <v>43738.279016203705</v>
      </c>
      <c r="V474" s="90" t="s">
        <v>3469</v>
      </c>
      <c r="W474" s="85"/>
      <c r="X474" s="85"/>
      <c r="Y474" s="94" t="s">
        <v>5469</v>
      </c>
      <c r="Z474" s="85"/>
    </row>
    <row r="475" spans="1:26" x14ac:dyDescent="0.25">
      <c r="A475" s="61" t="s">
        <v>548</v>
      </c>
      <c r="B475" s="61" t="s">
        <v>548</v>
      </c>
      <c r="C475" s="62"/>
      <c r="D475" s="63"/>
      <c r="E475" s="64"/>
      <c r="F475" s="65"/>
      <c r="G475" s="62"/>
      <c r="H475" s="66"/>
      <c r="I475" s="67"/>
      <c r="J475" s="67"/>
      <c r="K475" s="34" t="s">
        <v>65</v>
      </c>
      <c r="L475" s="74">
        <v>475</v>
      </c>
      <c r="M475" s="74"/>
      <c r="N475" s="69"/>
      <c r="O475" s="85" t="s">
        <v>178</v>
      </c>
      <c r="P475" s="88">
        <v>43738.279027777775</v>
      </c>
      <c r="Q475" s="85" t="s">
        <v>2088</v>
      </c>
      <c r="R475" s="90" t="s">
        <v>2727</v>
      </c>
      <c r="S475" s="85" t="s">
        <v>2911</v>
      </c>
      <c r="T475" s="85" t="s">
        <v>2955</v>
      </c>
      <c r="U475" s="88">
        <v>43738.279027777775</v>
      </c>
      <c r="V475" s="90" t="s">
        <v>3470</v>
      </c>
      <c r="W475" s="85"/>
      <c r="X475" s="85"/>
      <c r="Y475" s="94" t="s">
        <v>5470</v>
      </c>
      <c r="Z475" s="85"/>
    </row>
    <row r="476" spans="1:26" x14ac:dyDescent="0.25">
      <c r="A476" s="61" t="s">
        <v>549</v>
      </c>
      <c r="B476" s="61" t="s">
        <v>1481</v>
      </c>
      <c r="C476" s="62"/>
      <c r="D476" s="63"/>
      <c r="E476" s="64"/>
      <c r="F476" s="65"/>
      <c r="G476" s="62"/>
      <c r="H476" s="66"/>
      <c r="I476" s="67"/>
      <c r="J476" s="67"/>
      <c r="K476" s="34" t="s">
        <v>65</v>
      </c>
      <c r="L476" s="74">
        <v>476</v>
      </c>
      <c r="M476" s="74"/>
      <c r="N476" s="69"/>
      <c r="O476" s="85" t="s">
        <v>1875</v>
      </c>
      <c r="P476" s="88">
        <v>43738.279050925928</v>
      </c>
      <c r="Q476" s="85" t="s">
        <v>1927</v>
      </c>
      <c r="R476" s="85"/>
      <c r="S476" s="85"/>
      <c r="T476" s="85" t="s">
        <v>2951</v>
      </c>
      <c r="U476" s="88">
        <v>43738.279050925928</v>
      </c>
      <c r="V476" s="90" t="s">
        <v>3471</v>
      </c>
      <c r="W476" s="85"/>
      <c r="X476" s="85"/>
      <c r="Y476" s="94" t="s">
        <v>5471</v>
      </c>
      <c r="Z476" s="85"/>
    </row>
    <row r="477" spans="1:26" x14ac:dyDescent="0.25">
      <c r="A477" s="61" t="s">
        <v>550</v>
      </c>
      <c r="B477" s="61" t="s">
        <v>1527</v>
      </c>
      <c r="C477" s="62"/>
      <c r="D477" s="63"/>
      <c r="E477" s="64"/>
      <c r="F477" s="65"/>
      <c r="G477" s="62"/>
      <c r="H477" s="66"/>
      <c r="I477" s="67"/>
      <c r="J477" s="67"/>
      <c r="K477" s="34" t="s">
        <v>65</v>
      </c>
      <c r="L477" s="74">
        <v>477</v>
      </c>
      <c r="M477" s="74"/>
      <c r="N477" s="69"/>
      <c r="O477" s="85" t="s">
        <v>1875</v>
      </c>
      <c r="P477" s="88">
        <v>43738.279062499998</v>
      </c>
      <c r="Q477" s="85" t="s">
        <v>1923</v>
      </c>
      <c r="R477" s="85"/>
      <c r="S477" s="85"/>
      <c r="T477" s="85" t="s">
        <v>2947</v>
      </c>
      <c r="U477" s="88">
        <v>43738.279062499998</v>
      </c>
      <c r="V477" s="90" t="s">
        <v>3472</v>
      </c>
      <c r="W477" s="85"/>
      <c r="X477" s="85"/>
      <c r="Y477" s="94" t="s">
        <v>5472</v>
      </c>
      <c r="Z477" s="85"/>
    </row>
    <row r="478" spans="1:26" x14ac:dyDescent="0.25">
      <c r="A478" s="61" t="s">
        <v>551</v>
      </c>
      <c r="B478" s="61" t="s">
        <v>1522</v>
      </c>
      <c r="C478" s="62"/>
      <c r="D478" s="63"/>
      <c r="E478" s="64"/>
      <c r="F478" s="65"/>
      <c r="G478" s="62"/>
      <c r="H478" s="66"/>
      <c r="I478" s="67"/>
      <c r="J478" s="67"/>
      <c r="K478" s="34" t="s">
        <v>65</v>
      </c>
      <c r="L478" s="74">
        <v>478</v>
      </c>
      <c r="M478" s="74"/>
      <c r="N478" s="69"/>
      <c r="O478" s="85" t="s">
        <v>1875</v>
      </c>
      <c r="P478" s="88">
        <v>43738.278912037036</v>
      </c>
      <c r="Q478" s="85" t="s">
        <v>2089</v>
      </c>
      <c r="R478" s="85"/>
      <c r="S478" s="85"/>
      <c r="T478" s="85"/>
      <c r="U478" s="88">
        <v>43738.278912037036</v>
      </c>
      <c r="V478" s="90" t="s">
        <v>3473</v>
      </c>
      <c r="W478" s="85"/>
      <c r="X478" s="85"/>
      <c r="Y478" s="94" t="s">
        <v>5473</v>
      </c>
      <c r="Z478" s="85"/>
    </row>
    <row r="479" spans="1:26" x14ac:dyDescent="0.25">
      <c r="A479" s="61" t="s">
        <v>551</v>
      </c>
      <c r="B479" s="61" t="s">
        <v>1522</v>
      </c>
      <c r="C479" s="62"/>
      <c r="D479" s="63"/>
      <c r="E479" s="64"/>
      <c r="F479" s="65"/>
      <c r="G479" s="62"/>
      <c r="H479" s="66"/>
      <c r="I479" s="67"/>
      <c r="J479" s="67"/>
      <c r="K479" s="34" t="s">
        <v>65</v>
      </c>
      <c r="L479" s="74">
        <v>479</v>
      </c>
      <c r="M479" s="74"/>
      <c r="N479" s="69"/>
      <c r="O479" s="85" t="s">
        <v>1875</v>
      </c>
      <c r="P479" s="88">
        <v>43738.279062499998</v>
      </c>
      <c r="Q479" s="85" t="s">
        <v>1918</v>
      </c>
      <c r="R479" s="85"/>
      <c r="S479" s="85"/>
      <c r="T479" s="85"/>
      <c r="U479" s="88">
        <v>43738.279062499998</v>
      </c>
      <c r="V479" s="90" t="s">
        <v>3474</v>
      </c>
      <c r="W479" s="85"/>
      <c r="X479" s="85"/>
      <c r="Y479" s="94" t="s">
        <v>5474</v>
      </c>
      <c r="Z479" s="85"/>
    </row>
    <row r="480" spans="1:26" x14ac:dyDescent="0.25">
      <c r="A480" s="61" t="s">
        <v>552</v>
      </c>
      <c r="B480" s="61" t="s">
        <v>1582</v>
      </c>
      <c r="C480" s="62"/>
      <c r="D480" s="63"/>
      <c r="E480" s="64"/>
      <c r="F480" s="65"/>
      <c r="G480" s="62"/>
      <c r="H480" s="66"/>
      <c r="I480" s="67"/>
      <c r="J480" s="67"/>
      <c r="K480" s="34" t="s">
        <v>65</v>
      </c>
      <c r="L480" s="74">
        <v>480</v>
      </c>
      <c r="M480" s="74"/>
      <c r="N480" s="69"/>
      <c r="O480" s="85" t="s">
        <v>1875</v>
      </c>
      <c r="P480" s="88">
        <v>43738.279074074075</v>
      </c>
      <c r="Q480" s="85" t="s">
        <v>1994</v>
      </c>
      <c r="R480" s="85"/>
      <c r="S480" s="85"/>
      <c r="T480" s="85"/>
      <c r="U480" s="88">
        <v>43738.279074074075</v>
      </c>
      <c r="V480" s="90" t="s">
        <v>3475</v>
      </c>
      <c r="W480" s="85"/>
      <c r="X480" s="85"/>
      <c r="Y480" s="94" t="s">
        <v>5475</v>
      </c>
      <c r="Z480" s="85"/>
    </row>
    <row r="481" spans="1:26" x14ac:dyDescent="0.25">
      <c r="A481" s="61" t="s">
        <v>553</v>
      </c>
      <c r="B481" s="61" t="s">
        <v>1493</v>
      </c>
      <c r="C481" s="62"/>
      <c r="D481" s="63"/>
      <c r="E481" s="64"/>
      <c r="F481" s="65"/>
      <c r="G481" s="62"/>
      <c r="H481" s="66"/>
      <c r="I481" s="67"/>
      <c r="J481" s="67"/>
      <c r="K481" s="34" t="s">
        <v>65</v>
      </c>
      <c r="L481" s="74">
        <v>481</v>
      </c>
      <c r="M481" s="74"/>
      <c r="N481" s="69"/>
      <c r="O481" s="85" t="s">
        <v>1875</v>
      </c>
      <c r="P481" s="88">
        <v>43738.279085648152</v>
      </c>
      <c r="Q481" s="85" t="s">
        <v>1877</v>
      </c>
      <c r="R481" s="85"/>
      <c r="S481" s="85"/>
      <c r="T481" s="85"/>
      <c r="U481" s="88">
        <v>43738.279085648152</v>
      </c>
      <c r="V481" s="90" t="s">
        <v>3476</v>
      </c>
      <c r="W481" s="85"/>
      <c r="X481" s="85"/>
      <c r="Y481" s="94" t="s">
        <v>5476</v>
      </c>
      <c r="Z481" s="85"/>
    </row>
    <row r="482" spans="1:26" x14ac:dyDescent="0.25">
      <c r="A482" s="61" t="s">
        <v>554</v>
      </c>
      <c r="B482" s="61" t="s">
        <v>1507</v>
      </c>
      <c r="C482" s="62"/>
      <c r="D482" s="63"/>
      <c r="E482" s="64"/>
      <c r="F482" s="65"/>
      <c r="G482" s="62"/>
      <c r="H482" s="66"/>
      <c r="I482" s="67"/>
      <c r="J482" s="67"/>
      <c r="K482" s="34" t="s">
        <v>65</v>
      </c>
      <c r="L482" s="74">
        <v>482</v>
      </c>
      <c r="M482" s="74"/>
      <c r="N482" s="69"/>
      <c r="O482" s="85" t="s">
        <v>1875</v>
      </c>
      <c r="P482" s="88">
        <v>43738.279050925928</v>
      </c>
      <c r="Q482" s="85" t="s">
        <v>1893</v>
      </c>
      <c r="R482" s="85"/>
      <c r="S482" s="85"/>
      <c r="T482" s="85"/>
      <c r="U482" s="88">
        <v>43738.279050925928</v>
      </c>
      <c r="V482" s="90" t="s">
        <v>3477</v>
      </c>
      <c r="W482" s="85"/>
      <c r="X482" s="85"/>
      <c r="Y482" s="94" t="s">
        <v>5477</v>
      </c>
      <c r="Z482" s="85"/>
    </row>
    <row r="483" spans="1:26" x14ac:dyDescent="0.25">
      <c r="A483" s="61" t="s">
        <v>554</v>
      </c>
      <c r="B483" s="61" t="s">
        <v>1507</v>
      </c>
      <c r="C483" s="62"/>
      <c r="D483" s="63"/>
      <c r="E483" s="64"/>
      <c r="F483" s="65"/>
      <c r="G483" s="62"/>
      <c r="H483" s="66"/>
      <c r="I483" s="67"/>
      <c r="J483" s="67"/>
      <c r="K483" s="34" t="s">
        <v>65</v>
      </c>
      <c r="L483" s="74">
        <v>483</v>
      </c>
      <c r="M483" s="74"/>
      <c r="N483" s="69"/>
      <c r="O483" s="85" t="s">
        <v>1875</v>
      </c>
      <c r="P483" s="88">
        <v>43738.279097222221</v>
      </c>
      <c r="Q483" s="85" t="s">
        <v>1892</v>
      </c>
      <c r="R483" s="85"/>
      <c r="S483" s="85"/>
      <c r="T483" s="85"/>
      <c r="U483" s="88">
        <v>43738.279097222221</v>
      </c>
      <c r="V483" s="90" t="s">
        <v>3478</v>
      </c>
      <c r="W483" s="85"/>
      <c r="X483" s="85"/>
      <c r="Y483" s="94" t="s">
        <v>5478</v>
      </c>
      <c r="Z483" s="85"/>
    </row>
    <row r="484" spans="1:26" x14ac:dyDescent="0.25">
      <c r="A484" s="61" t="s">
        <v>555</v>
      </c>
      <c r="B484" s="61" t="s">
        <v>1493</v>
      </c>
      <c r="C484" s="62"/>
      <c r="D484" s="63"/>
      <c r="E484" s="64"/>
      <c r="F484" s="65"/>
      <c r="G484" s="62"/>
      <c r="H484" s="66"/>
      <c r="I484" s="67"/>
      <c r="J484" s="67"/>
      <c r="K484" s="34" t="s">
        <v>65</v>
      </c>
      <c r="L484" s="74">
        <v>484</v>
      </c>
      <c r="M484" s="74"/>
      <c r="N484" s="69"/>
      <c r="O484" s="85" t="s">
        <v>1875</v>
      </c>
      <c r="P484" s="88">
        <v>43738.279108796298</v>
      </c>
      <c r="Q484" s="85" t="s">
        <v>1877</v>
      </c>
      <c r="R484" s="85"/>
      <c r="S484" s="85"/>
      <c r="T484" s="85"/>
      <c r="U484" s="88">
        <v>43738.279108796298</v>
      </c>
      <c r="V484" s="90" t="s">
        <v>3479</v>
      </c>
      <c r="W484" s="85"/>
      <c r="X484" s="85"/>
      <c r="Y484" s="94" t="s">
        <v>5479</v>
      </c>
      <c r="Z484" s="85"/>
    </row>
    <row r="485" spans="1:26" x14ac:dyDescent="0.25">
      <c r="A485" s="61" t="s">
        <v>556</v>
      </c>
      <c r="B485" s="61" t="s">
        <v>1507</v>
      </c>
      <c r="C485" s="62"/>
      <c r="D485" s="63"/>
      <c r="E485" s="64"/>
      <c r="F485" s="65"/>
      <c r="G485" s="62"/>
      <c r="H485" s="66"/>
      <c r="I485" s="67"/>
      <c r="J485" s="67"/>
      <c r="K485" s="34" t="s">
        <v>65</v>
      </c>
      <c r="L485" s="74">
        <v>485</v>
      </c>
      <c r="M485" s="74"/>
      <c r="N485" s="69"/>
      <c r="O485" s="85" t="s">
        <v>1875</v>
      </c>
      <c r="P485" s="88">
        <v>43738.279131944444</v>
      </c>
      <c r="Q485" s="85" t="s">
        <v>1893</v>
      </c>
      <c r="R485" s="85"/>
      <c r="S485" s="85"/>
      <c r="T485" s="85"/>
      <c r="U485" s="88">
        <v>43738.279131944444</v>
      </c>
      <c r="V485" s="90" t="s">
        <v>3480</v>
      </c>
      <c r="W485" s="85"/>
      <c r="X485" s="85"/>
      <c r="Y485" s="94" t="s">
        <v>5480</v>
      </c>
      <c r="Z485" s="85"/>
    </row>
    <row r="486" spans="1:26" x14ac:dyDescent="0.25">
      <c r="A486" s="61" t="s">
        <v>557</v>
      </c>
      <c r="B486" s="61" t="s">
        <v>1499</v>
      </c>
      <c r="C486" s="62"/>
      <c r="D486" s="63"/>
      <c r="E486" s="64"/>
      <c r="F486" s="65"/>
      <c r="G486" s="62"/>
      <c r="H486" s="66"/>
      <c r="I486" s="67"/>
      <c r="J486" s="67"/>
      <c r="K486" s="34" t="s">
        <v>65</v>
      </c>
      <c r="L486" s="74">
        <v>486</v>
      </c>
      <c r="M486" s="74"/>
      <c r="N486" s="69"/>
      <c r="O486" s="85" t="s">
        <v>1875</v>
      </c>
      <c r="P486" s="88">
        <v>43738.279166666667</v>
      </c>
      <c r="Q486" s="85" t="s">
        <v>1883</v>
      </c>
      <c r="R486" s="85"/>
      <c r="S486" s="85"/>
      <c r="T486" s="85"/>
      <c r="U486" s="88">
        <v>43738.279166666667</v>
      </c>
      <c r="V486" s="90" t="s">
        <v>3481</v>
      </c>
      <c r="W486" s="85"/>
      <c r="X486" s="85"/>
      <c r="Y486" s="94" t="s">
        <v>5481</v>
      </c>
      <c r="Z486" s="85"/>
    </row>
    <row r="487" spans="1:26" x14ac:dyDescent="0.25">
      <c r="A487" s="61" t="s">
        <v>558</v>
      </c>
      <c r="B487" s="61" t="s">
        <v>1481</v>
      </c>
      <c r="C487" s="62"/>
      <c r="D487" s="63"/>
      <c r="E487" s="64"/>
      <c r="F487" s="65"/>
      <c r="G487" s="62"/>
      <c r="H487" s="66"/>
      <c r="I487" s="67"/>
      <c r="J487" s="67"/>
      <c r="K487" s="34" t="s">
        <v>65</v>
      </c>
      <c r="L487" s="74">
        <v>487</v>
      </c>
      <c r="M487" s="74"/>
      <c r="N487" s="69"/>
      <c r="O487" s="85" t="s">
        <v>1875</v>
      </c>
      <c r="P487" s="88">
        <v>43738.279178240744</v>
      </c>
      <c r="Q487" s="85" t="s">
        <v>1927</v>
      </c>
      <c r="R487" s="85"/>
      <c r="S487" s="85"/>
      <c r="T487" s="85" t="s">
        <v>2951</v>
      </c>
      <c r="U487" s="88">
        <v>43738.279178240744</v>
      </c>
      <c r="V487" s="90" t="s">
        <v>3482</v>
      </c>
      <c r="W487" s="85"/>
      <c r="X487" s="85"/>
      <c r="Y487" s="94" t="s">
        <v>5482</v>
      </c>
      <c r="Z487" s="85"/>
    </row>
    <row r="488" spans="1:26" x14ac:dyDescent="0.25">
      <c r="A488" s="61" t="s">
        <v>559</v>
      </c>
      <c r="B488" s="61" t="s">
        <v>1542</v>
      </c>
      <c r="C488" s="62"/>
      <c r="D488" s="63"/>
      <c r="E488" s="64"/>
      <c r="F488" s="65"/>
      <c r="G488" s="62"/>
      <c r="H488" s="66"/>
      <c r="I488" s="67"/>
      <c r="J488" s="67"/>
      <c r="K488" s="34" t="s">
        <v>65</v>
      </c>
      <c r="L488" s="74">
        <v>488</v>
      </c>
      <c r="M488" s="74"/>
      <c r="N488" s="69"/>
      <c r="O488" s="85" t="s">
        <v>1875</v>
      </c>
      <c r="P488" s="88">
        <v>43738.27921296296</v>
      </c>
      <c r="Q488" s="85" t="s">
        <v>1944</v>
      </c>
      <c r="R488" s="85"/>
      <c r="S488" s="85"/>
      <c r="T488" s="85" t="s">
        <v>2954</v>
      </c>
      <c r="U488" s="88">
        <v>43738.27921296296</v>
      </c>
      <c r="V488" s="90" t="s">
        <v>3483</v>
      </c>
      <c r="W488" s="85"/>
      <c r="X488" s="85"/>
      <c r="Y488" s="94" t="s">
        <v>5483</v>
      </c>
      <c r="Z488" s="85"/>
    </row>
    <row r="489" spans="1:26" x14ac:dyDescent="0.25">
      <c r="A489" s="61" t="s">
        <v>560</v>
      </c>
      <c r="B489" s="61" t="s">
        <v>1642</v>
      </c>
      <c r="C489" s="62"/>
      <c r="D489" s="63"/>
      <c r="E489" s="64"/>
      <c r="F489" s="65"/>
      <c r="G489" s="62"/>
      <c r="H489" s="66"/>
      <c r="I489" s="67"/>
      <c r="J489" s="67"/>
      <c r="K489" s="34" t="s">
        <v>65</v>
      </c>
      <c r="L489" s="74">
        <v>489</v>
      </c>
      <c r="M489" s="74"/>
      <c r="N489" s="69"/>
      <c r="O489" s="85" t="s">
        <v>1875</v>
      </c>
      <c r="P489" s="88">
        <v>43738.279224537036</v>
      </c>
      <c r="Q489" s="85" t="s">
        <v>2090</v>
      </c>
      <c r="R489" s="85"/>
      <c r="S489" s="85"/>
      <c r="T489" s="85"/>
      <c r="U489" s="88">
        <v>43738.279224537036</v>
      </c>
      <c r="V489" s="90" t="s">
        <v>3484</v>
      </c>
      <c r="W489" s="85"/>
      <c r="X489" s="85"/>
      <c r="Y489" s="94" t="s">
        <v>5484</v>
      </c>
      <c r="Z489" s="85"/>
    </row>
    <row r="490" spans="1:26" x14ac:dyDescent="0.25">
      <c r="A490" s="61" t="s">
        <v>561</v>
      </c>
      <c r="B490" s="61" t="s">
        <v>1481</v>
      </c>
      <c r="C490" s="62"/>
      <c r="D490" s="63"/>
      <c r="E490" s="64"/>
      <c r="F490" s="65"/>
      <c r="G490" s="62"/>
      <c r="H490" s="66"/>
      <c r="I490" s="67"/>
      <c r="J490" s="67"/>
      <c r="K490" s="34" t="s">
        <v>65</v>
      </c>
      <c r="L490" s="74">
        <v>490</v>
      </c>
      <c r="M490" s="74"/>
      <c r="N490" s="69"/>
      <c r="O490" s="85" t="s">
        <v>1875</v>
      </c>
      <c r="P490" s="88">
        <v>43738.279224537036</v>
      </c>
      <c r="Q490" s="85" t="s">
        <v>1927</v>
      </c>
      <c r="R490" s="85"/>
      <c r="S490" s="85"/>
      <c r="T490" s="85" t="s">
        <v>2951</v>
      </c>
      <c r="U490" s="88">
        <v>43738.279224537036</v>
      </c>
      <c r="V490" s="90" t="s">
        <v>3485</v>
      </c>
      <c r="W490" s="85"/>
      <c r="X490" s="85"/>
      <c r="Y490" s="94" t="s">
        <v>5485</v>
      </c>
      <c r="Z490" s="85"/>
    </row>
    <row r="491" spans="1:26" x14ac:dyDescent="0.25">
      <c r="A491" s="61" t="s">
        <v>562</v>
      </c>
      <c r="B491" s="61" t="s">
        <v>1643</v>
      </c>
      <c r="C491" s="62"/>
      <c r="D491" s="63"/>
      <c r="E491" s="64"/>
      <c r="F491" s="65"/>
      <c r="G491" s="62"/>
      <c r="H491" s="66"/>
      <c r="I491" s="67"/>
      <c r="J491" s="67"/>
      <c r="K491" s="34" t="s">
        <v>65</v>
      </c>
      <c r="L491" s="74">
        <v>491</v>
      </c>
      <c r="M491" s="74"/>
      <c r="N491" s="69"/>
      <c r="O491" s="85" t="s">
        <v>1875</v>
      </c>
      <c r="P491" s="88">
        <v>43738.279247685183</v>
      </c>
      <c r="Q491" s="85" t="s">
        <v>2091</v>
      </c>
      <c r="R491" s="85"/>
      <c r="S491" s="85"/>
      <c r="T491" s="85"/>
      <c r="U491" s="88">
        <v>43738.279247685183</v>
      </c>
      <c r="V491" s="90" t="s">
        <v>3486</v>
      </c>
      <c r="W491" s="85"/>
      <c r="X491" s="85"/>
      <c r="Y491" s="94" t="s">
        <v>5486</v>
      </c>
      <c r="Z491" s="85"/>
    </row>
    <row r="492" spans="1:26" x14ac:dyDescent="0.25">
      <c r="A492" s="61" t="s">
        <v>563</v>
      </c>
      <c r="B492" s="61" t="s">
        <v>1544</v>
      </c>
      <c r="C492" s="62"/>
      <c r="D492" s="63"/>
      <c r="E492" s="64"/>
      <c r="F492" s="65"/>
      <c r="G492" s="62"/>
      <c r="H492" s="66"/>
      <c r="I492" s="67"/>
      <c r="J492" s="67"/>
      <c r="K492" s="34" t="s">
        <v>65</v>
      </c>
      <c r="L492" s="74">
        <v>492</v>
      </c>
      <c r="M492" s="74"/>
      <c r="N492" s="69"/>
      <c r="O492" s="85" t="s">
        <v>1875</v>
      </c>
      <c r="P492" s="88">
        <v>43738.274733796294</v>
      </c>
      <c r="Q492" s="85" t="s">
        <v>1946</v>
      </c>
      <c r="R492" s="85"/>
      <c r="S492" s="85"/>
      <c r="T492" s="85" t="s">
        <v>2956</v>
      </c>
      <c r="U492" s="88">
        <v>43738.274733796294</v>
      </c>
      <c r="V492" s="90" t="s">
        <v>3487</v>
      </c>
      <c r="W492" s="85"/>
      <c r="X492" s="85"/>
      <c r="Y492" s="94" t="s">
        <v>5487</v>
      </c>
      <c r="Z492" s="85"/>
    </row>
    <row r="493" spans="1:26" x14ac:dyDescent="0.25">
      <c r="A493" s="61" t="s">
        <v>563</v>
      </c>
      <c r="B493" s="61" t="s">
        <v>1481</v>
      </c>
      <c r="C493" s="62"/>
      <c r="D493" s="63"/>
      <c r="E493" s="64"/>
      <c r="F493" s="65"/>
      <c r="G493" s="62"/>
      <c r="H493" s="66"/>
      <c r="I493" s="67"/>
      <c r="J493" s="67"/>
      <c r="K493" s="34" t="s">
        <v>65</v>
      </c>
      <c r="L493" s="74">
        <v>493</v>
      </c>
      <c r="M493" s="74"/>
      <c r="N493" s="69"/>
      <c r="O493" s="85" t="s">
        <v>1875</v>
      </c>
      <c r="P493" s="88">
        <v>43738.279247685183</v>
      </c>
      <c r="Q493" s="85" t="s">
        <v>1927</v>
      </c>
      <c r="R493" s="85"/>
      <c r="S493" s="85"/>
      <c r="T493" s="85" t="s">
        <v>2951</v>
      </c>
      <c r="U493" s="88">
        <v>43738.279247685183</v>
      </c>
      <c r="V493" s="90" t="s">
        <v>3488</v>
      </c>
      <c r="W493" s="85"/>
      <c r="X493" s="85"/>
      <c r="Y493" s="94" t="s">
        <v>5488</v>
      </c>
      <c r="Z493" s="85"/>
    </row>
    <row r="494" spans="1:26" x14ac:dyDescent="0.25">
      <c r="A494" s="61" t="s">
        <v>564</v>
      </c>
      <c r="B494" s="61" t="s">
        <v>564</v>
      </c>
      <c r="C494" s="62"/>
      <c r="D494" s="63"/>
      <c r="E494" s="64"/>
      <c r="F494" s="65"/>
      <c r="G494" s="62"/>
      <c r="H494" s="66"/>
      <c r="I494" s="67"/>
      <c r="J494" s="67"/>
      <c r="K494" s="34" t="s">
        <v>65</v>
      </c>
      <c r="L494" s="74">
        <v>494</v>
      </c>
      <c r="M494" s="74"/>
      <c r="N494" s="69"/>
      <c r="O494" s="85" t="s">
        <v>178</v>
      </c>
      <c r="P494" s="88">
        <v>43738.27925925926</v>
      </c>
      <c r="Q494" s="85" t="s">
        <v>2092</v>
      </c>
      <c r="R494" s="85"/>
      <c r="S494" s="85"/>
      <c r="T494" s="85" t="s">
        <v>2968</v>
      </c>
      <c r="U494" s="88">
        <v>43738.27925925926</v>
      </c>
      <c r="V494" s="90" t="s">
        <v>3489</v>
      </c>
      <c r="W494" s="85"/>
      <c r="X494" s="85"/>
      <c r="Y494" s="94" t="s">
        <v>5489</v>
      </c>
      <c r="Z494" s="85"/>
    </row>
    <row r="495" spans="1:26" x14ac:dyDescent="0.25">
      <c r="A495" s="61" t="s">
        <v>565</v>
      </c>
      <c r="B495" s="61" t="s">
        <v>1599</v>
      </c>
      <c r="C495" s="62"/>
      <c r="D495" s="63"/>
      <c r="E495" s="64"/>
      <c r="F495" s="65"/>
      <c r="G495" s="62"/>
      <c r="H495" s="66"/>
      <c r="I495" s="67"/>
      <c r="J495" s="67"/>
      <c r="K495" s="34" t="s">
        <v>65</v>
      </c>
      <c r="L495" s="74">
        <v>495</v>
      </c>
      <c r="M495" s="74"/>
      <c r="N495" s="69"/>
      <c r="O495" s="85" t="s">
        <v>1875</v>
      </c>
      <c r="P495" s="88">
        <v>43738.279097222221</v>
      </c>
      <c r="Q495" s="85" t="s">
        <v>2019</v>
      </c>
      <c r="R495" s="85"/>
      <c r="S495" s="85"/>
      <c r="T495" s="85"/>
      <c r="U495" s="88">
        <v>43738.279097222221</v>
      </c>
      <c r="V495" s="90" t="s">
        <v>3490</v>
      </c>
      <c r="W495" s="85"/>
      <c r="X495" s="85"/>
      <c r="Y495" s="94" t="s">
        <v>5490</v>
      </c>
      <c r="Z495" s="85"/>
    </row>
    <row r="496" spans="1:26" x14ac:dyDescent="0.25">
      <c r="A496" s="61" t="s">
        <v>565</v>
      </c>
      <c r="B496" s="61" t="s">
        <v>1569</v>
      </c>
      <c r="C496" s="62"/>
      <c r="D496" s="63"/>
      <c r="E496" s="64"/>
      <c r="F496" s="65"/>
      <c r="G496" s="62"/>
      <c r="H496" s="66"/>
      <c r="I496" s="67"/>
      <c r="J496" s="67"/>
      <c r="K496" s="34" t="s">
        <v>65</v>
      </c>
      <c r="L496" s="74">
        <v>496</v>
      </c>
      <c r="M496" s="74"/>
      <c r="N496" s="69"/>
      <c r="O496" s="85" t="s">
        <v>1875</v>
      </c>
      <c r="P496" s="88">
        <v>43738.279270833336</v>
      </c>
      <c r="Q496" s="85" t="s">
        <v>1977</v>
      </c>
      <c r="R496" s="85"/>
      <c r="S496" s="85"/>
      <c r="T496" s="85"/>
      <c r="U496" s="88">
        <v>43738.279270833336</v>
      </c>
      <c r="V496" s="90" t="s">
        <v>3491</v>
      </c>
      <c r="W496" s="85"/>
      <c r="X496" s="85"/>
      <c r="Y496" s="94" t="s">
        <v>5491</v>
      </c>
      <c r="Z496" s="85"/>
    </row>
    <row r="497" spans="1:26" x14ac:dyDescent="0.25">
      <c r="A497" s="61" t="s">
        <v>566</v>
      </c>
      <c r="B497" s="61" t="s">
        <v>1496</v>
      </c>
      <c r="C497" s="62"/>
      <c r="D497" s="63"/>
      <c r="E497" s="64"/>
      <c r="F497" s="65"/>
      <c r="G497" s="62"/>
      <c r="H497" s="66"/>
      <c r="I497" s="67"/>
      <c r="J497" s="67"/>
      <c r="K497" s="34" t="s">
        <v>65</v>
      </c>
      <c r="L497" s="74">
        <v>497</v>
      </c>
      <c r="M497" s="74"/>
      <c r="N497" s="69"/>
      <c r="O497" s="85" t="s">
        <v>1875</v>
      </c>
      <c r="P497" s="88">
        <v>43738.279293981483</v>
      </c>
      <c r="Q497" s="85" t="s">
        <v>1887</v>
      </c>
      <c r="R497" s="85"/>
      <c r="S497" s="85"/>
      <c r="T497" s="85"/>
      <c r="U497" s="88">
        <v>43738.279293981483</v>
      </c>
      <c r="V497" s="90" t="s">
        <v>3492</v>
      </c>
      <c r="W497" s="85"/>
      <c r="X497" s="85"/>
      <c r="Y497" s="94" t="s">
        <v>5492</v>
      </c>
      <c r="Z497" s="85"/>
    </row>
    <row r="498" spans="1:26" x14ac:dyDescent="0.25">
      <c r="A498" s="61" t="s">
        <v>567</v>
      </c>
      <c r="B498" s="61" t="s">
        <v>1481</v>
      </c>
      <c r="C498" s="62"/>
      <c r="D498" s="63"/>
      <c r="E498" s="64"/>
      <c r="F498" s="65"/>
      <c r="G498" s="62"/>
      <c r="H498" s="66"/>
      <c r="I498" s="67"/>
      <c r="J498" s="67"/>
      <c r="K498" s="34" t="s">
        <v>65</v>
      </c>
      <c r="L498" s="74">
        <v>498</v>
      </c>
      <c r="M498" s="74"/>
      <c r="N498" s="69"/>
      <c r="O498" s="85" t="s">
        <v>1875</v>
      </c>
      <c r="P498" s="88">
        <v>43738.279293981483</v>
      </c>
      <c r="Q498" s="85" t="s">
        <v>1927</v>
      </c>
      <c r="R498" s="85"/>
      <c r="S498" s="85"/>
      <c r="T498" s="85" t="s">
        <v>2951</v>
      </c>
      <c r="U498" s="88">
        <v>43738.279293981483</v>
      </c>
      <c r="V498" s="90" t="s">
        <v>3493</v>
      </c>
      <c r="W498" s="85"/>
      <c r="X498" s="85"/>
      <c r="Y498" s="94" t="s">
        <v>5493</v>
      </c>
      <c r="Z498" s="85"/>
    </row>
    <row r="499" spans="1:26" x14ac:dyDescent="0.25">
      <c r="A499" s="61" t="s">
        <v>568</v>
      </c>
      <c r="B499" s="61" t="s">
        <v>1527</v>
      </c>
      <c r="C499" s="62"/>
      <c r="D499" s="63"/>
      <c r="E499" s="64"/>
      <c r="F499" s="65"/>
      <c r="G499" s="62"/>
      <c r="H499" s="66"/>
      <c r="I499" s="67"/>
      <c r="J499" s="67"/>
      <c r="K499" s="34" t="s">
        <v>65</v>
      </c>
      <c r="L499" s="74">
        <v>499</v>
      </c>
      <c r="M499" s="74"/>
      <c r="N499" s="69"/>
      <c r="O499" s="85" t="s">
        <v>1875</v>
      </c>
      <c r="P499" s="88">
        <v>43738.279351851852</v>
      </c>
      <c r="Q499" s="85" t="s">
        <v>1923</v>
      </c>
      <c r="R499" s="85"/>
      <c r="S499" s="85"/>
      <c r="T499" s="85" t="s">
        <v>2947</v>
      </c>
      <c r="U499" s="88">
        <v>43738.279351851852</v>
      </c>
      <c r="V499" s="90" t="s">
        <v>3494</v>
      </c>
      <c r="W499" s="85"/>
      <c r="X499" s="85"/>
      <c r="Y499" s="94" t="s">
        <v>5494</v>
      </c>
      <c r="Z499" s="85"/>
    </row>
    <row r="500" spans="1:26" x14ac:dyDescent="0.25">
      <c r="A500" s="61" t="s">
        <v>569</v>
      </c>
      <c r="B500" s="61" t="s">
        <v>1481</v>
      </c>
      <c r="C500" s="62"/>
      <c r="D500" s="63"/>
      <c r="E500" s="64"/>
      <c r="F500" s="65"/>
      <c r="G500" s="62"/>
      <c r="H500" s="66"/>
      <c r="I500" s="67"/>
      <c r="J500" s="67"/>
      <c r="K500" s="34" t="s">
        <v>65</v>
      </c>
      <c r="L500" s="74">
        <v>500</v>
      </c>
      <c r="M500" s="74"/>
      <c r="N500" s="69"/>
      <c r="O500" s="85" t="s">
        <v>1875</v>
      </c>
      <c r="P500" s="88">
        <v>43738.279351851852</v>
      </c>
      <c r="Q500" s="85" t="s">
        <v>1927</v>
      </c>
      <c r="R500" s="85"/>
      <c r="S500" s="85"/>
      <c r="T500" s="85" t="s">
        <v>2951</v>
      </c>
      <c r="U500" s="88">
        <v>43738.279351851852</v>
      </c>
      <c r="V500" s="90" t="s">
        <v>3495</v>
      </c>
      <c r="W500" s="85"/>
      <c r="X500" s="85"/>
      <c r="Y500" s="94" t="s">
        <v>5495</v>
      </c>
      <c r="Z500" s="85"/>
    </row>
    <row r="501" spans="1:26" x14ac:dyDescent="0.25">
      <c r="A501" s="61" t="s">
        <v>570</v>
      </c>
      <c r="B501" s="61" t="s">
        <v>1507</v>
      </c>
      <c r="C501" s="62"/>
      <c r="D501" s="63"/>
      <c r="E501" s="64"/>
      <c r="F501" s="65"/>
      <c r="G501" s="62"/>
      <c r="H501" s="66"/>
      <c r="I501" s="67"/>
      <c r="J501" s="67"/>
      <c r="K501" s="34" t="s">
        <v>65</v>
      </c>
      <c r="L501" s="74">
        <v>501</v>
      </c>
      <c r="M501" s="74"/>
      <c r="N501" s="69"/>
      <c r="O501" s="85" t="s">
        <v>1875</v>
      </c>
      <c r="P501" s="88">
        <v>43738.279363425929</v>
      </c>
      <c r="Q501" s="85" t="s">
        <v>1892</v>
      </c>
      <c r="R501" s="85"/>
      <c r="S501" s="85"/>
      <c r="T501" s="85"/>
      <c r="U501" s="88">
        <v>43738.279363425929</v>
      </c>
      <c r="V501" s="90" t="s">
        <v>3496</v>
      </c>
      <c r="W501" s="85"/>
      <c r="X501" s="85"/>
      <c r="Y501" s="94" t="s">
        <v>5496</v>
      </c>
      <c r="Z501" s="85"/>
    </row>
    <row r="502" spans="1:26" x14ac:dyDescent="0.25">
      <c r="A502" s="61" t="s">
        <v>571</v>
      </c>
      <c r="B502" s="61" t="s">
        <v>1644</v>
      </c>
      <c r="C502" s="62"/>
      <c r="D502" s="63"/>
      <c r="E502" s="64"/>
      <c r="F502" s="65"/>
      <c r="G502" s="62"/>
      <c r="H502" s="66"/>
      <c r="I502" s="67"/>
      <c r="J502" s="67"/>
      <c r="K502" s="34" t="s">
        <v>65</v>
      </c>
      <c r="L502" s="74">
        <v>502</v>
      </c>
      <c r="M502" s="74"/>
      <c r="N502" s="69"/>
      <c r="O502" s="85" t="s">
        <v>1875</v>
      </c>
      <c r="P502" s="88">
        <v>43738.279363425929</v>
      </c>
      <c r="Q502" s="85" t="s">
        <v>2093</v>
      </c>
      <c r="R502" s="85"/>
      <c r="S502" s="85"/>
      <c r="T502" s="85"/>
      <c r="U502" s="88">
        <v>43738.279363425929</v>
      </c>
      <c r="V502" s="90" t="s">
        <v>3497</v>
      </c>
      <c r="W502" s="85"/>
      <c r="X502" s="85"/>
      <c r="Y502" s="94" t="s">
        <v>5497</v>
      </c>
      <c r="Z502" s="85"/>
    </row>
    <row r="503" spans="1:26" x14ac:dyDescent="0.25">
      <c r="A503" s="61" t="s">
        <v>572</v>
      </c>
      <c r="B503" s="61" t="s">
        <v>572</v>
      </c>
      <c r="C503" s="62"/>
      <c r="D503" s="63"/>
      <c r="E503" s="64"/>
      <c r="F503" s="65"/>
      <c r="G503" s="62"/>
      <c r="H503" s="66"/>
      <c r="I503" s="67"/>
      <c r="J503" s="67"/>
      <c r="K503" s="34" t="s">
        <v>65</v>
      </c>
      <c r="L503" s="74">
        <v>503</v>
      </c>
      <c r="M503" s="74"/>
      <c r="N503" s="69"/>
      <c r="O503" s="85" t="s">
        <v>178</v>
      </c>
      <c r="P503" s="88">
        <v>43738.279374999998</v>
      </c>
      <c r="Q503" s="85" t="s">
        <v>2094</v>
      </c>
      <c r="R503" s="90" t="s">
        <v>2728</v>
      </c>
      <c r="S503" s="85" t="s">
        <v>2911</v>
      </c>
      <c r="T503" s="85"/>
      <c r="U503" s="88">
        <v>43738.279374999998</v>
      </c>
      <c r="V503" s="90" t="s">
        <v>3498</v>
      </c>
      <c r="W503" s="85"/>
      <c r="X503" s="85"/>
      <c r="Y503" s="94" t="s">
        <v>5498</v>
      </c>
      <c r="Z503" s="85"/>
    </row>
    <row r="504" spans="1:26" x14ac:dyDescent="0.25">
      <c r="A504" s="61" t="s">
        <v>573</v>
      </c>
      <c r="B504" s="61" t="s">
        <v>1481</v>
      </c>
      <c r="C504" s="62"/>
      <c r="D504" s="63"/>
      <c r="E504" s="64"/>
      <c r="F504" s="65"/>
      <c r="G504" s="62"/>
      <c r="H504" s="66"/>
      <c r="I504" s="67"/>
      <c r="J504" s="67"/>
      <c r="K504" s="34" t="s">
        <v>65</v>
      </c>
      <c r="L504" s="74">
        <v>504</v>
      </c>
      <c r="M504" s="74"/>
      <c r="N504" s="69"/>
      <c r="O504" s="85" t="s">
        <v>1875</v>
      </c>
      <c r="P504" s="88">
        <v>43738.279374999998</v>
      </c>
      <c r="Q504" s="85" t="s">
        <v>1927</v>
      </c>
      <c r="R504" s="85"/>
      <c r="S504" s="85"/>
      <c r="T504" s="85" t="s">
        <v>2951</v>
      </c>
      <c r="U504" s="88">
        <v>43738.279374999998</v>
      </c>
      <c r="V504" s="90" t="s">
        <v>3499</v>
      </c>
      <c r="W504" s="85"/>
      <c r="X504" s="85"/>
      <c r="Y504" s="94" t="s">
        <v>5499</v>
      </c>
      <c r="Z504" s="85"/>
    </row>
    <row r="505" spans="1:26" x14ac:dyDescent="0.25">
      <c r="A505" s="61" t="s">
        <v>574</v>
      </c>
      <c r="B505" s="61" t="s">
        <v>1481</v>
      </c>
      <c r="C505" s="62"/>
      <c r="D505" s="63"/>
      <c r="E505" s="64"/>
      <c r="F505" s="65"/>
      <c r="G505" s="62"/>
      <c r="H505" s="66"/>
      <c r="I505" s="67"/>
      <c r="J505" s="67"/>
      <c r="K505" s="34" t="s">
        <v>65</v>
      </c>
      <c r="L505" s="74">
        <v>505</v>
      </c>
      <c r="M505" s="74"/>
      <c r="N505" s="69"/>
      <c r="O505" s="85" t="s">
        <v>1875</v>
      </c>
      <c r="P505" s="88">
        <v>43738.279398148145</v>
      </c>
      <c r="Q505" s="85" t="s">
        <v>1927</v>
      </c>
      <c r="R505" s="85"/>
      <c r="S505" s="85"/>
      <c r="T505" s="85" t="s">
        <v>2951</v>
      </c>
      <c r="U505" s="88">
        <v>43738.279398148145</v>
      </c>
      <c r="V505" s="90" t="s">
        <v>3500</v>
      </c>
      <c r="W505" s="85"/>
      <c r="X505" s="85"/>
      <c r="Y505" s="94" t="s">
        <v>5500</v>
      </c>
      <c r="Z505" s="85"/>
    </row>
    <row r="506" spans="1:26" x14ac:dyDescent="0.25">
      <c r="A506" s="61" t="s">
        <v>575</v>
      </c>
      <c r="B506" s="61" t="s">
        <v>1599</v>
      </c>
      <c r="C506" s="62"/>
      <c r="D506" s="63"/>
      <c r="E506" s="64"/>
      <c r="F506" s="65"/>
      <c r="G506" s="62"/>
      <c r="H506" s="66"/>
      <c r="I506" s="67"/>
      <c r="J506" s="67"/>
      <c r="K506" s="34" t="s">
        <v>65</v>
      </c>
      <c r="L506" s="74">
        <v>506</v>
      </c>
      <c r="M506" s="74"/>
      <c r="N506" s="69"/>
      <c r="O506" s="85" t="s">
        <v>1875</v>
      </c>
      <c r="P506" s="88">
        <v>43738.279409722221</v>
      </c>
      <c r="Q506" s="85" t="s">
        <v>2019</v>
      </c>
      <c r="R506" s="85"/>
      <c r="S506" s="85"/>
      <c r="T506" s="85"/>
      <c r="U506" s="88">
        <v>43738.279409722221</v>
      </c>
      <c r="V506" s="90" t="s">
        <v>3501</v>
      </c>
      <c r="W506" s="85"/>
      <c r="X506" s="85"/>
      <c r="Y506" s="94" t="s">
        <v>5501</v>
      </c>
      <c r="Z506" s="85"/>
    </row>
    <row r="507" spans="1:26" x14ac:dyDescent="0.25">
      <c r="A507" s="61" t="s">
        <v>576</v>
      </c>
      <c r="B507" s="61" t="s">
        <v>1481</v>
      </c>
      <c r="C507" s="62"/>
      <c r="D507" s="63"/>
      <c r="E507" s="64"/>
      <c r="F507" s="65"/>
      <c r="G507" s="62"/>
      <c r="H507" s="66"/>
      <c r="I507" s="67"/>
      <c r="J507" s="67"/>
      <c r="K507" s="34" t="s">
        <v>65</v>
      </c>
      <c r="L507" s="74">
        <v>507</v>
      </c>
      <c r="M507" s="74"/>
      <c r="N507" s="69"/>
      <c r="O507" s="85" t="s">
        <v>1875</v>
      </c>
      <c r="P507" s="88">
        <v>43738.279421296298</v>
      </c>
      <c r="Q507" s="85" t="s">
        <v>1927</v>
      </c>
      <c r="R507" s="85"/>
      <c r="S507" s="85"/>
      <c r="T507" s="85" t="s">
        <v>2951</v>
      </c>
      <c r="U507" s="88">
        <v>43738.279421296298</v>
      </c>
      <c r="V507" s="90" t="s">
        <v>3502</v>
      </c>
      <c r="W507" s="85"/>
      <c r="X507" s="85"/>
      <c r="Y507" s="94" t="s">
        <v>5502</v>
      </c>
      <c r="Z507" s="85"/>
    </row>
    <row r="508" spans="1:26" x14ac:dyDescent="0.25">
      <c r="A508" s="61" t="s">
        <v>577</v>
      </c>
      <c r="B508" s="61" t="s">
        <v>1499</v>
      </c>
      <c r="C508" s="62"/>
      <c r="D508" s="63"/>
      <c r="E508" s="64"/>
      <c r="F508" s="65"/>
      <c r="G508" s="62"/>
      <c r="H508" s="66"/>
      <c r="I508" s="67"/>
      <c r="J508" s="67"/>
      <c r="K508" s="34" t="s">
        <v>65</v>
      </c>
      <c r="L508" s="74">
        <v>508</v>
      </c>
      <c r="M508" s="74"/>
      <c r="N508" s="69"/>
      <c r="O508" s="85" t="s">
        <v>1875</v>
      </c>
      <c r="P508" s="88">
        <v>43738.279421296298</v>
      </c>
      <c r="Q508" s="85" t="s">
        <v>1883</v>
      </c>
      <c r="R508" s="85"/>
      <c r="S508" s="85"/>
      <c r="T508" s="85"/>
      <c r="U508" s="88">
        <v>43738.279421296298</v>
      </c>
      <c r="V508" s="90" t="s">
        <v>3503</v>
      </c>
      <c r="W508" s="85"/>
      <c r="X508" s="85"/>
      <c r="Y508" s="94" t="s">
        <v>5503</v>
      </c>
      <c r="Z508" s="85"/>
    </row>
    <row r="509" spans="1:26" x14ac:dyDescent="0.25">
      <c r="A509" s="61" t="s">
        <v>578</v>
      </c>
      <c r="B509" s="61" t="s">
        <v>1645</v>
      </c>
      <c r="C509" s="62"/>
      <c r="D509" s="63"/>
      <c r="E509" s="64"/>
      <c r="F509" s="65"/>
      <c r="G509" s="62"/>
      <c r="H509" s="66"/>
      <c r="I509" s="67"/>
      <c r="J509" s="67"/>
      <c r="K509" s="34" t="s">
        <v>65</v>
      </c>
      <c r="L509" s="74">
        <v>509</v>
      </c>
      <c r="M509" s="74"/>
      <c r="N509" s="69"/>
      <c r="O509" s="85" t="s">
        <v>1875</v>
      </c>
      <c r="P509" s="88">
        <v>43738.279444444444</v>
      </c>
      <c r="Q509" s="85" t="s">
        <v>2095</v>
      </c>
      <c r="R509" s="85"/>
      <c r="S509" s="85"/>
      <c r="T509" s="85"/>
      <c r="U509" s="88">
        <v>43738.279444444444</v>
      </c>
      <c r="V509" s="90" t="s">
        <v>3504</v>
      </c>
      <c r="W509" s="85"/>
      <c r="X509" s="85"/>
      <c r="Y509" s="94" t="s">
        <v>5504</v>
      </c>
      <c r="Z509" s="85"/>
    </row>
    <row r="510" spans="1:26" x14ac:dyDescent="0.25">
      <c r="A510" s="61" t="s">
        <v>579</v>
      </c>
      <c r="B510" s="61" t="s">
        <v>1507</v>
      </c>
      <c r="C510" s="62"/>
      <c r="D510" s="63"/>
      <c r="E510" s="64"/>
      <c r="F510" s="65"/>
      <c r="G510" s="62"/>
      <c r="H510" s="66"/>
      <c r="I510" s="67"/>
      <c r="J510" s="67"/>
      <c r="K510" s="34" t="s">
        <v>65</v>
      </c>
      <c r="L510" s="74">
        <v>510</v>
      </c>
      <c r="M510" s="74"/>
      <c r="N510" s="69"/>
      <c r="O510" s="85" t="s">
        <v>1875</v>
      </c>
      <c r="P510" s="88">
        <v>43738.279444444444</v>
      </c>
      <c r="Q510" s="85" t="s">
        <v>1893</v>
      </c>
      <c r="R510" s="85"/>
      <c r="S510" s="85"/>
      <c r="T510" s="85"/>
      <c r="U510" s="88">
        <v>43738.279444444444</v>
      </c>
      <c r="V510" s="90" t="s">
        <v>3505</v>
      </c>
      <c r="W510" s="85"/>
      <c r="X510" s="85"/>
      <c r="Y510" s="94" t="s">
        <v>5505</v>
      </c>
      <c r="Z510" s="85"/>
    </row>
    <row r="511" spans="1:26" x14ac:dyDescent="0.25">
      <c r="A511" s="61" t="s">
        <v>580</v>
      </c>
      <c r="B511" s="61" t="s">
        <v>1511</v>
      </c>
      <c r="C511" s="62"/>
      <c r="D511" s="63"/>
      <c r="E511" s="64"/>
      <c r="F511" s="65"/>
      <c r="G511" s="62"/>
      <c r="H511" s="66"/>
      <c r="I511" s="67"/>
      <c r="J511" s="67"/>
      <c r="K511" s="34" t="s">
        <v>65</v>
      </c>
      <c r="L511" s="74">
        <v>511</v>
      </c>
      <c r="M511" s="74"/>
      <c r="N511" s="69"/>
      <c r="O511" s="85" t="s">
        <v>1875</v>
      </c>
      <c r="P511" s="88">
        <v>43738.279444444444</v>
      </c>
      <c r="Q511" s="85" t="s">
        <v>1901</v>
      </c>
      <c r="R511" s="85"/>
      <c r="S511" s="85"/>
      <c r="T511" s="85"/>
      <c r="U511" s="88">
        <v>43738.279444444444</v>
      </c>
      <c r="V511" s="90" t="s">
        <v>3506</v>
      </c>
      <c r="W511" s="85"/>
      <c r="X511" s="85"/>
      <c r="Y511" s="94" t="s">
        <v>5506</v>
      </c>
      <c r="Z511" s="85"/>
    </row>
    <row r="512" spans="1:26" x14ac:dyDescent="0.25">
      <c r="A512" s="61" t="s">
        <v>581</v>
      </c>
      <c r="B512" s="61" t="s">
        <v>1553</v>
      </c>
      <c r="C512" s="62"/>
      <c r="D512" s="63"/>
      <c r="E512" s="64"/>
      <c r="F512" s="65"/>
      <c r="G512" s="62"/>
      <c r="H512" s="66"/>
      <c r="I512" s="67"/>
      <c r="J512" s="67"/>
      <c r="K512" s="34" t="s">
        <v>65</v>
      </c>
      <c r="L512" s="74">
        <v>512</v>
      </c>
      <c r="M512" s="74"/>
      <c r="N512" s="69"/>
      <c r="O512" s="85" t="s">
        <v>1875</v>
      </c>
      <c r="P512" s="88">
        <v>43738.279444444444</v>
      </c>
      <c r="Q512" s="85" t="s">
        <v>1956</v>
      </c>
      <c r="R512" s="85"/>
      <c r="S512" s="85"/>
      <c r="T512" s="85"/>
      <c r="U512" s="88">
        <v>43738.279444444444</v>
      </c>
      <c r="V512" s="90" t="s">
        <v>3507</v>
      </c>
      <c r="W512" s="85"/>
      <c r="X512" s="85"/>
      <c r="Y512" s="94" t="s">
        <v>5507</v>
      </c>
      <c r="Z512" s="85"/>
    </row>
    <row r="513" spans="1:26" x14ac:dyDescent="0.25">
      <c r="A513" s="61" t="s">
        <v>582</v>
      </c>
      <c r="B513" s="61" t="s">
        <v>1494</v>
      </c>
      <c r="C513" s="62"/>
      <c r="D513" s="63"/>
      <c r="E513" s="64"/>
      <c r="F513" s="65"/>
      <c r="G513" s="62"/>
      <c r="H513" s="66"/>
      <c r="I513" s="67"/>
      <c r="J513" s="67"/>
      <c r="K513" s="34" t="s">
        <v>65</v>
      </c>
      <c r="L513" s="74">
        <v>513</v>
      </c>
      <c r="M513" s="74"/>
      <c r="N513" s="69"/>
      <c r="O513" s="85" t="s">
        <v>1875</v>
      </c>
      <c r="P513" s="88">
        <v>43738.279444444444</v>
      </c>
      <c r="Q513" s="85" t="s">
        <v>1878</v>
      </c>
      <c r="R513" s="85"/>
      <c r="S513" s="85"/>
      <c r="T513" s="85"/>
      <c r="U513" s="88">
        <v>43738.279444444444</v>
      </c>
      <c r="V513" s="90" t="s">
        <v>3508</v>
      </c>
      <c r="W513" s="85"/>
      <c r="X513" s="85"/>
      <c r="Y513" s="94" t="s">
        <v>5508</v>
      </c>
      <c r="Z513" s="85"/>
    </row>
    <row r="514" spans="1:26" x14ac:dyDescent="0.25">
      <c r="A514" s="61" t="s">
        <v>583</v>
      </c>
      <c r="B514" s="61" t="s">
        <v>1646</v>
      </c>
      <c r="C514" s="62"/>
      <c r="D514" s="63"/>
      <c r="E514" s="64"/>
      <c r="F514" s="65"/>
      <c r="G514" s="62"/>
      <c r="H514" s="66"/>
      <c r="I514" s="67"/>
      <c r="J514" s="67"/>
      <c r="K514" s="34" t="s">
        <v>65</v>
      </c>
      <c r="L514" s="74">
        <v>514</v>
      </c>
      <c r="M514" s="74"/>
      <c r="N514" s="69"/>
      <c r="O514" s="85" t="s">
        <v>1875</v>
      </c>
      <c r="P514" s="88">
        <v>43738.279456018521</v>
      </c>
      <c r="Q514" s="85" t="s">
        <v>2096</v>
      </c>
      <c r="R514" s="85"/>
      <c r="S514" s="85"/>
      <c r="T514" s="85"/>
      <c r="U514" s="88">
        <v>43738.279456018521</v>
      </c>
      <c r="V514" s="90" t="s">
        <v>3509</v>
      </c>
      <c r="W514" s="85"/>
      <c r="X514" s="85"/>
      <c r="Y514" s="94" t="s">
        <v>5509</v>
      </c>
      <c r="Z514" s="85"/>
    </row>
    <row r="515" spans="1:26" x14ac:dyDescent="0.25">
      <c r="A515" s="61" t="s">
        <v>584</v>
      </c>
      <c r="B515" s="61" t="s">
        <v>1647</v>
      </c>
      <c r="C515" s="62"/>
      <c r="D515" s="63"/>
      <c r="E515" s="64"/>
      <c r="F515" s="65"/>
      <c r="G515" s="62"/>
      <c r="H515" s="66"/>
      <c r="I515" s="67"/>
      <c r="J515" s="67"/>
      <c r="K515" s="34" t="s">
        <v>65</v>
      </c>
      <c r="L515" s="74">
        <v>515</v>
      </c>
      <c r="M515" s="74"/>
      <c r="N515" s="69"/>
      <c r="O515" s="85" t="s">
        <v>1875</v>
      </c>
      <c r="P515" s="88">
        <v>43738.279490740744</v>
      </c>
      <c r="Q515" s="85" t="s">
        <v>2097</v>
      </c>
      <c r="R515" s="90" t="s">
        <v>2729</v>
      </c>
      <c r="S515" s="85" t="s">
        <v>2911</v>
      </c>
      <c r="T515" s="85"/>
      <c r="U515" s="88">
        <v>43738.279490740744</v>
      </c>
      <c r="V515" s="90" t="s">
        <v>3510</v>
      </c>
      <c r="W515" s="85"/>
      <c r="X515" s="85"/>
      <c r="Y515" s="94" t="s">
        <v>5510</v>
      </c>
      <c r="Z515" s="94" t="s">
        <v>7072</v>
      </c>
    </row>
    <row r="516" spans="1:26" x14ac:dyDescent="0.25">
      <c r="A516" s="61" t="s">
        <v>584</v>
      </c>
      <c r="B516" s="61" t="s">
        <v>1648</v>
      </c>
      <c r="C516" s="62"/>
      <c r="D516" s="63"/>
      <c r="E516" s="64"/>
      <c r="F516" s="65"/>
      <c r="G516" s="62"/>
      <c r="H516" s="66"/>
      <c r="I516" s="67"/>
      <c r="J516" s="67"/>
      <c r="K516" s="34" t="s">
        <v>65</v>
      </c>
      <c r="L516" s="74">
        <v>516</v>
      </c>
      <c r="M516" s="74"/>
      <c r="N516" s="69"/>
      <c r="O516" s="85" t="s">
        <v>1876</v>
      </c>
      <c r="P516" s="88">
        <v>43738.279490740744</v>
      </c>
      <c r="Q516" s="85" t="s">
        <v>2097</v>
      </c>
      <c r="R516" s="90" t="s">
        <v>2729</v>
      </c>
      <c r="S516" s="85" t="s">
        <v>2911</v>
      </c>
      <c r="T516" s="85"/>
      <c r="U516" s="88">
        <v>43738.279490740744</v>
      </c>
      <c r="V516" s="90" t="s">
        <v>3510</v>
      </c>
      <c r="W516" s="85"/>
      <c r="X516" s="85"/>
      <c r="Y516" s="94" t="s">
        <v>5510</v>
      </c>
      <c r="Z516" s="94" t="s">
        <v>7072</v>
      </c>
    </row>
    <row r="517" spans="1:26" x14ac:dyDescent="0.25">
      <c r="A517" s="61" t="s">
        <v>585</v>
      </c>
      <c r="B517" s="61" t="s">
        <v>1496</v>
      </c>
      <c r="C517" s="62"/>
      <c r="D517" s="63"/>
      <c r="E517" s="64"/>
      <c r="F517" s="65"/>
      <c r="G517" s="62"/>
      <c r="H517" s="66"/>
      <c r="I517" s="67"/>
      <c r="J517" s="67"/>
      <c r="K517" s="34" t="s">
        <v>65</v>
      </c>
      <c r="L517" s="74">
        <v>517</v>
      </c>
      <c r="M517" s="74"/>
      <c r="N517" s="69"/>
      <c r="O517" s="85" t="s">
        <v>1875</v>
      </c>
      <c r="P517" s="88">
        <v>43738.279490740744</v>
      </c>
      <c r="Q517" s="85" t="s">
        <v>1887</v>
      </c>
      <c r="R517" s="85"/>
      <c r="S517" s="85"/>
      <c r="T517" s="85"/>
      <c r="U517" s="88">
        <v>43738.279490740744</v>
      </c>
      <c r="V517" s="90" t="s">
        <v>3511</v>
      </c>
      <c r="W517" s="85"/>
      <c r="X517" s="85"/>
      <c r="Y517" s="94" t="s">
        <v>5511</v>
      </c>
      <c r="Z517" s="85"/>
    </row>
    <row r="518" spans="1:26" x14ac:dyDescent="0.25">
      <c r="A518" s="61" t="s">
        <v>586</v>
      </c>
      <c r="B518" s="61" t="s">
        <v>1481</v>
      </c>
      <c r="C518" s="62"/>
      <c r="D518" s="63"/>
      <c r="E518" s="64"/>
      <c r="F518" s="65"/>
      <c r="G518" s="62"/>
      <c r="H518" s="66"/>
      <c r="I518" s="67"/>
      <c r="J518" s="67"/>
      <c r="K518" s="34" t="s">
        <v>65</v>
      </c>
      <c r="L518" s="74">
        <v>518</v>
      </c>
      <c r="M518" s="74"/>
      <c r="N518" s="69"/>
      <c r="O518" s="85" t="s">
        <v>1875</v>
      </c>
      <c r="P518" s="88">
        <v>43738.279537037037</v>
      </c>
      <c r="Q518" s="85" t="s">
        <v>1927</v>
      </c>
      <c r="R518" s="85"/>
      <c r="S518" s="85"/>
      <c r="T518" s="85" t="s">
        <v>2951</v>
      </c>
      <c r="U518" s="88">
        <v>43738.279537037037</v>
      </c>
      <c r="V518" s="90" t="s">
        <v>3512</v>
      </c>
      <c r="W518" s="85"/>
      <c r="X518" s="85"/>
      <c r="Y518" s="94" t="s">
        <v>5512</v>
      </c>
      <c r="Z518" s="85"/>
    </row>
    <row r="519" spans="1:26" x14ac:dyDescent="0.25">
      <c r="A519" s="61" t="s">
        <v>587</v>
      </c>
      <c r="B519" s="61" t="s">
        <v>1499</v>
      </c>
      <c r="C519" s="62"/>
      <c r="D519" s="63"/>
      <c r="E519" s="64"/>
      <c r="F519" s="65"/>
      <c r="G519" s="62"/>
      <c r="H519" s="66"/>
      <c r="I519" s="67"/>
      <c r="J519" s="67"/>
      <c r="K519" s="34" t="s">
        <v>65</v>
      </c>
      <c r="L519" s="74">
        <v>519</v>
      </c>
      <c r="M519" s="74"/>
      <c r="N519" s="69"/>
      <c r="O519" s="85" t="s">
        <v>1875</v>
      </c>
      <c r="P519" s="88">
        <v>43738.279537037037</v>
      </c>
      <c r="Q519" s="85" t="s">
        <v>1883</v>
      </c>
      <c r="R519" s="85"/>
      <c r="S519" s="85"/>
      <c r="T519" s="85"/>
      <c r="U519" s="88">
        <v>43738.279537037037</v>
      </c>
      <c r="V519" s="90" t="s">
        <v>3513</v>
      </c>
      <c r="W519" s="85"/>
      <c r="X519" s="85"/>
      <c r="Y519" s="94" t="s">
        <v>5513</v>
      </c>
      <c r="Z519" s="85"/>
    </row>
    <row r="520" spans="1:26" x14ac:dyDescent="0.25">
      <c r="A520" s="61" t="s">
        <v>588</v>
      </c>
      <c r="B520" s="61" t="s">
        <v>1481</v>
      </c>
      <c r="C520" s="62"/>
      <c r="D520" s="63"/>
      <c r="E520" s="64"/>
      <c r="F520" s="65"/>
      <c r="G520" s="62"/>
      <c r="H520" s="66"/>
      <c r="I520" s="67"/>
      <c r="J520" s="67"/>
      <c r="K520" s="34" t="s">
        <v>65</v>
      </c>
      <c r="L520" s="74">
        <v>520</v>
      </c>
      <c r="M520" s="74"/>
      <c r="N520" s="69"/>
      <c r="O520" s="85" t="s">
        <v>1875</v>
      </c>
      <c r="P520" s="88">
        <v>43738.279583333337</v>
      </c>
      <c r="Q520" s="85" t="s">
        <v>1927</v>
      </c>
      <c r="R520" s="85"/>
      <c r="S520" s="85"/>
      <c r="T520" s="85" t="s">
        <v>2951</v>
      </c>
      <c r="U520" s="88">
        <v>43738.279583333337</v>
      </c>
      <c r="V520" s="90" t="s">
        <v>3514</v>
      </c>
      <c r="W520" s="85"/>
      <c r="X520" s="85"/>
      <c r="Y520" s="94" t="s">
        <v>5514</v>
      </c>
      <c r="Z520" s="85"/>
    </row>
    <row r="521" spans="1:26" x14ac:dyDescent="0.25">
      <c r="A521" s="61" t="s">
        <v>589</v>
      </c>
      <c r="B521" s="61" t="s">
        <v>1481</v>
      </c>
      <c r="C521" s="62"/>
      <c r="D521" s="63"/>
      <c r="E521" s="64"/>
      <c r="F521" s="65"/>
      <c r="G521" s="62"/>
      <c r="H521" s="66"/>
      <c r="I521" s="67"/>
      <c r="J521" s="67"/>
      <c r="K521" s="34" t="s">
        <v>65</v>
      </c>
      <c r="L521" s="74">
        <v>521</v>
      </c>
      <c r="M521" s="74"/>
      <c r="N521" s="69"/>
      <c r="O521" s="85" t="s">
        <v>1875</v>
      </c>
      <c r="P521" s="88">
        <v>43738.279583333337</v>
      </c>
      <c r="Q521" s="85" t="s">
        <v>1927</v>
      </c>
      <c r="R521" s="85"/>
      <c r="S521" s="85"/>
      <c r="T521" s="85" t="s">
        <v>2951</v>
      </c>
      <c r="U521" s="88">
        <v>43738.279583333337</v>
      </c>
      <c r="V521" s="90" t="s">
        <v>3515</v>
      </c>
      <c r="W521" s="85"/>
      <c r="X521" s="85"/>
      <c r="Y521" s="94" t="s">
        <v>5515</v>
      </c>
      <c r="Z521" s="85"/>
    </row>
    <row r="522" spans="1:26" x14ac:dyDescent="0.25">
      <c r="A522" s="61" t="s">
        <v>590</v>
      </c>
      <c r="B522" s="61" t="s">
        <v>1649</v>
      </c>
      <c r="C522" s="62"/>
      <c r="D522" s="63"/>
      <c r="E522" s="64"/>
      <c r="F522" s="65"/>
      <c r="G522" s="62"/>
      <c r="H522" s="66"/>
      <c r="I522" s="67"/>
      <c r="J522" s="67"/>
      <c r="K522" s="34" t="s">
        <v>65</v>
      </c>
      <c r="L522" s="74">
        <v>522</v>
      </c>
      <c r="M522" s="74"/>
      <c r="N522" s="69"/>
      <c r="O522" s="85" t="s">
        <v>1875</v>
      </c>
      <c r="P522" s="88">
        <v>43738.279606481483</v>
      </c>
      <c r="Q522" s="85" t="s">
        <v>2098</v>
      </c>
      <c r="R522" s="85"/>
      <c r="S522" s="85"/>
      <c r="T522" s="85"/>
      <c r="U522" s="88">
        <v>43738.279606481483</v>
      </c>
      <c r="V522" s="90" t="s">
        <v>3516</v>
      </c>
      <c r="W522" s="85"/>
      <c r="X522" s="85"/>
      <c r="Y522" s="94" t="s">
        <v>5516</v>
      </c>
      <c r="Z522" s="85"/>
    </row>
    <row r="523" spans="1:26" x14ac:dyDescent="0.25">
      <c r="A523" s="61" t="s">
        <v>591</v>
      </c>
      <c r="B523" s="61" t="s">
        <v>1251</v>
      </c>
      <c r="C523" s="62"/>
      <c r="D523" s="63"/>
      <c r="E523" s="64"/>
      <c r="F523" s="65"/>
      <c r="G523" s="62"/>
      <c r="H523" s="66"/>
      <c r="I523" s="67"/>
      <c r="J523" s="67"/>
      <c r="K523" s="34" t="s">
        <v>65</v>
      </c>
      <c r="L523" s="74">
        <v>523</v>
      </c>
      <c r="M523" s="74"/>
      <c r="N523" s="69"/>
      <c r="O523" s="85" t="s">
        <v>1875</v>
      </c>
      <c r="P523" s="88">
        <v>43738.279618055552</v>
      </c>
      <c r="Q523" s="85" t="s">
        <v>1900</v>
      </c>
      <c r="R523" s="85"/>
      <c r="S523" s="85"/>
      <c r="T523" s="85" t="s">
        <v>2950</v>
      </c>
      <c r="U523" s="88">
        <v>43738.279618055552</v>
      </c>
      <c r="V523" s="90" t="s">
        <v>3517</v>
      </c>
      <c r="W523" s="85"/>
      <c r="X523" s="85"/>
      <c r="Y523" s="94" t="s">
        <v>5517</v>
      </c>
      <c r="Z523" s="85"/>
    </row>
    <row r="524" spans="1:26" x14ac:dyDescent="0.25">
      <c r="A524" s="61" t="s">
        <v>592</v>
      </c>
      <c r="B524" s="61" t="s">
        <v>1481</v>
      </c>
      <c r="C524" s="62"/>
      <c r="D524" s="63"/>
      <c r="E524" s="64"/>
      <c r="F524" s="65"/>
      <c r="G524" s="62"/>
      <c r="H524" s="66"/>
      <c r="I524" s="67"/>
      <c r="J524" s="67"/>
      <c r="K524" s="34" t="s">
        <v>65</v>
      </c>
      <c r="L524" s="74">
        <v>524</v>
      </c>
      <c r="M524" s="74"/>
      <c r="N524" s="69"/>
      <c r="O524" s="85" t="s">
        <v>1875</v>
      </c>
      <c r="P524" s="88">
        <v>43738.279629629629</v>
      </c>
      <c r="Q524" s="85" t="s">
        <v>1927</v>
      </c>
      <c r="R524" s="85"/>
      <c r="S524" s="85"/>
      <c r="T524" s="85" t="s">
        <v>2951</v>
      </c>
      <c r="U524" s="88">
        <v>43738.279629629629</v>
      </c>
      <c r="V524" s="90" t="s">
        <v>3518</v>
      </c>
      <c r="W524" s="85"/>
      <c r="X524" s="85"/>
      <c r="Y524" s="94" t="s">
        <v>5518</v>
      </c>
      <c r="Z524" s="85"/>
    </row>
    <row r="525" spans="1:26" x14ac:dyDescent="0.25">
      <c r="A525" s="61" t="s">
        <v>593</v>
      </c>
      <c r="B525" s="61" t="s">
        <v>1481</v>
      </c>
      <c r="C525" s="62"/>
      <c r="D525" s="63"/>
      <c r="E525" s="64"/>
      <c r="F525" s="65"/>
      <c r="G525" s="62"/>
      <c r="H525" s="66"/>
      <c r="I525" s="67"/>
      <c r="J525" s="67"/>
      <c r="K525" s="34" t="s">
        <v>65</v>
      </c>
      <c r="L525" s="74">
        <v>525</v>
      </c>
      <c r="M525" s="74"/>
      <c r="N525" s="69"/>
      <c r="O525" s="85" t="s">
        <v>1875</v>
      </c>
      <c r="P525" s="88">
        <v>43738.278321759259</v>
      </c>
      <c r="Q525" s="85" t="s">
        <v>1927</v>
      </c>
      <c r="R525" s="85"/>
      <c r="S525" s="85"/>
      <c r="T525" s="85" t="s">
        <v>2951</v>
      </c>
      <c r="U525" s="88">
        <v>43738.278321759259</v>
      </c>
      <c r="V525" s="90" t="s">
        <v>3519</v>
      </c>
      <c r="W525" s="85"/>
      <c r="X525" s="85"/>
      <c r="Y525" s="94" t="s">
        <v>5519</v>
      </c>
      <c r="Z525" s="85"/>
    </row>
    <row r="526" spans="1:26" x14ac:dyDescent="0.25">
      <c r="A526" s="61" t="s">
        <v>593</v>
      </c>
      <c r="B526" s="61" t="s">
        <v>1512</v>
      </c>
      <c r="C526" s="62"/>
      <c r="D526" s="63"/>
      <c r="E526" s="64"/>
      <c r="F526" s="65"/>
      <c r="G526" s="62"/>
      <c r="H526" s="66"/>
      <c r="I526" s="67"/>
      <c r="J526" s="67"/>
      <c r="K526" s="34" t="s">
        <v>65</v>
      </c>
      <c r="L526" s="74">
        <v>526</v>
      </c>
      <c r="M526" s="74"/>
      <c r="N526" s="69"/>
      <c r="O526" s="85" t="s">
        <v>1875</v>
      </c>
      <c r="P526" s="88">
        <v>43738.279641203706</v>
      </c>
      <c r="Q526" s="85" t="s">
        <v>1902</v>
      </c>
      <c r="R526" s="85"/>
      <c r="S526" s="85"/>
      <c r="T526" s="85" t="s">
        <v>2947</v>
      </c>
      <c r="U526" s="88">
        <v>43738.279641203706</v>
      </c>
      <c r="V526" s="90" t="s">
        <v>3520</v>
      </c>
      <c r="W526" s="85"/>
      <c r="X526" s="85"/>
      <c r="Y526" s="94" t="s">
        <v>5520</v>
      </c>
      <c r="Z526" s="85"/>
    </row>
    <row r="527" spans="1:26" x14ac:dyDescent="0.25">
      <c r="A527" s="61" t="s">
        <v>594</v>
      </c>
      <c r="B527" s="61" t="s">
        <v>1508</v>
      </c>
      <c r="C527" s="62"/>
      <c r="D527" s="63"/>
      <c r="E527" s="64"/>
      <c r="F527" s="65"/>
      <c r="G527" s="62"/>
      <c r="H527" s="66"/>
      <c r="I527" s="67"/>
      <c r="J527" s="67"/>
      <c r="K527" s="34" t="s">
        <v>65</v>
      </c>
      <c r="L527" s="74">
        <v>527</v>
      </c>
      <c r="M527" s="74"/>
      <c r="N527" s="69"/>
      <c r="O527" s="85" t="s">
        <v>1875</v>
      </c>
      <c r="P527" s="88">
        <v>43738.279652777775</v>
      </c>
      <c r="Q527" s="85" t="s">
        <v>1896</v>
      </c>
      <c r="R527" s="85"/>
      <c r="S527" s="85"/>
      <c r="T527" s="85"/>
      <c r="U527" s="88">
        <v>43738.279652777775</v>
      </c>
      <c r="V527" s="90" t="s">
        <v>3521</v>
      </c>
      <c r="W527" s="85"/>
      <c r="X527" s="85"/>
      <c r="Y527" s="94" t="s">
        <v>5521</v>
      </c>
      <c r="Z527" s="85"/>
    </row>
    <row r="528" spans="1:26" x14ac:dyDescent="0.25">
      <c r="A528" s="61" t="s">
        <v>595</v>
      </c>
      <c r="B528" s="61" t="s">
        <v>1553</v>
      </c>
      <c r="C528" s="62"/>
      <c r="D528" s="63"/>
      <c r="E528" s="64"/>
      <c r="F528" s="65"/>
      <c r="G528" s="62"/>
      <c r="H528" s="66"/>
      <c r="I528" s="67"/>
      <c r="J528" s="67"/>
      <c r="K528" s="34" t="s">
        <v>65</v>
      </c>
      <c r="L528" s="74">
        <v>528</v>
      </c>
      <c r="M528" s="74"/>
      <c r="N528" s="69"/>
      <c r="O528" s="85" t="s">
        <v>1875</v>
      </c>
      <c r="P528" s="88">
        <v>43738.279675925929</v>
      </c>
      <c r="Q528" s="85" t="s">
        <v>1956</v>
      </c>
      <c r="R528" s="85"/>
      <c r="S528" s="85"/>
      <c r="T528" s="85"/>
      <c r="U528" s="88">
        <v>43738.279675925929</v>
      </c>
      <c r="V528" s="90" t="s">
        <v>3522</v>
      </c>
      <c r="W528" s="85"/>
      <c r="X528" s="85"/>
      <c r="Y528" s="94" t="s">
        <v>5522</v>
      </c>
      <c r="Z528" s="85"/>
    </row>
    <row r="529" spans="1:26" x14ac:dyDescent="0.25">
      <c r="A529" s="61" t="s">
        <v>596</v>
      </c>
      <c r="B529" s="61" t="s">
        <v>1505</v>
      </c>
      <c r="C529" s="62"/>
      <c r="D529" s="63"/>
      <c r="E529" s="64"/>
      <c r="F529" s="65"/>
      <c r="G529" s="62"/>
      <c r="H529" s="66"/>
      <c r="I529" s="67"/>
      <c r="J529" s="67"/>
      <c r="K529" s="34" t="s">
        <v>65</v>
      </c>
      <c r="L529" s="74">
        <v>529</v>
      </c>
      <c r="M529" s="74"/>
      <c r="N529" s="69"/>
      <c r="O529" s="85" t="s">
        <v>1875</v>
      </c>
      <c r="P529" s="88">
        <v>43738.279456018521</v>
      </c>
      <c r="Q529" s="85" t="s">
        <v>1889</v>
      </c>
      <c r="R529" s="85"/>
      <c r="S529" s="85"/>
      <c r="T529" s="85"/>
      <c r="U529" s="88">
        <v>43738.279456018521</v>
      </c>
      <c r="V529" s="90" t="s">
        <v>3523</v>
      </c>
      <c r="W529" s="85"/>
      <c r="X529" s="85"/>
      <c r="Y529" s="94" t="s">
        <v>5523</v>
      </c>
      <c r="Z529" s="85"/>
    </row>
    <row r="530" spans="1:26" x14ac:dyDescent="0.25">
      <c r="A530" s="61" t="s">
        <v>596</v>
      </c>
      <c r="B530" s="61" t="s">
        <v>1507</v>
      </c>
      <c r="C530" s="62"/>
      <c r="D530" s="63"/>
      <c r="E530" s="64"/>
      <c r="F530" s="65"/>
      <c r="G530" s="62"/>
      <c r="H530" s="66"/>
      <c r="I530" s="67"/>
      <c r="J530" s="67"/>
      <c r="K530" s="34" t="s">
        <v>65</v>
      </c>
      <c r="L530" s="74">
        <v>530</v>
      </c>
      <c r="M530" s="74"/>
      <c r="N530" s="69"/>
      <c r="O530" s="85" t="s">
        <v>1875</v>
      </c>
      <c r="P530" s="88">
        <v>43738.279687499999</v>
      </c>
      <c r="Q530" s="85" t="s">
        <v>1893</v>
      </c>
      <c r="R530" s="85"/>
      <c r="S530" s="85"/>
      <c r="T530" s="85"/>
      <c r="U530" s="88">
        <v>43738.279687499999</v>
      </c>
      <c r="V530" s="90" t="s">
        <v>3524</v>
      </c>
      <c r="W530" s="85"/>
      <c r="X530" s="85"/>
      <c r="Y530" s="94" t="s">
        <v>5524</v>
      </c>
      <c r="Z530" s="85"/>
    </row>
    <row r="531" spans="1:26" x14ac:dyDescent="0.25">
      <c r="A531" s="61" t="s">
        <v>597</v>
      </c>
      <c r="B531" s="61" t="s">
        <v>1507</v>
      </c>
      <c r="C531" s="62"/>
      <c r="D531" s="63"/>
      <c r="E531" s="64"/>
      <c r="F531" s="65"/>
      <c r="G531" s="62"/>
      <c r="H531" s="66"/>
      <c r="I531" s="67"/>
      <c r="J531" s="67"/>
      <c r="K531" s="34" t="s">
        <v>65</v>
      </c>
      <c r="L531" s="74">
        <v>531</v>
      </c>
      <c r="M531" s="74"/>
      <c r="N531" s="69"/>
      <c r="O531" s="85" t="s">
        <v>1876</v>
      </c>
      <c r="P531" s="88">
        <v>43738.279687499999</v>
      </c>
      <c r="Q531" s="85" t="s">
        <v>2099</v>
      </c>
      <c r="R531" s="85"/>
      <c r="S531" s="85"/>
      <c r="T531" s="85"/>
      <c r="U531" s="88">
        <v>43738.279687499999</v>
      </c>
      <c r="V531" s="90" t="s">
        <v>3525</v>
      </c>
      <c r="W531" s="85"/>
      <c r="X531" s="85"/>
      <c r="Y531" s="94" t="s">
        <v>5525</v>
      </c>
      <c r="Z531" s="94" t="s">
        <v>7073</v>
      </c>
    </row>
    <row r="532" spans="1:26" x14ac:dyDescent="0.25">
      <c r="A532" s="61" t="s">
        <v>598</v>
      </c>
      <c r="B532" s="61" t="s">
        <v>1499</v>
      </c>
      <c r="C532" s="62"/>
      <c r="D532" s="63"/>
      <c r="E532" s="64"/>
      <c r="F532" s="65"/>
      <c r="G532" s="62"/>
      <c r="H532" s="66"/>
      <c r="I532" s="67"/>
      <c r="J532" s="67"/>
      <c r="K532" s="34" t="s">
        <v>65</v>
      </c>
      <c r="L532" s="74">
        <v>532</v>
      </c>
      <c r="M532" s="74"/>
      <c r="N532" s="69"/>
      <c r="O532" s="85" t="s">
        <v>1875</v>
      </c>
      <c r="P532" s="88">
        <v>43738.279710648145</v>
      </c>
      <c r="Q532" s="85" t="s">
        <v>1883</v>
      </c>
      <c r="R532" s="85"/>
      <c r="S532" s="85"/>
      <c r="T532" s="85"/>
      <c r="U532" s="88">
        <v>43738.279710648145</v>
      </c>
      <c r="V532" s="90" t="s">
        <v>3526</v>
      </c>
      <c r="W532" s="85"/>
      <c r="X532" s="85"/>
      <c r="Y532" s="94" t="s">
        <v>5526</v>
      </c>
      <c r="Z532" s="85"/>
    </row>
    <row r="533" spans="1:26" x14ac:dyDescent="0.25">
      <c r="A533" s="61" t="s">
        <v>599</v>
      </c>
      <c r="B533" s="61" t="s">
        <v>1519</v>
      </c>
      <c r="C533" s="62"/>
      <c r="D533" s="63"/>
      <c r="E533" s="64"/>
      <c r="F533" s="65"/>
      <c r="G533" s="62"/>
      <c r="H533" s="66"/>
      <c r="I533" s="67"/>
      <c r="J533" s="67"/>
      <c r="K533" s="34" t="s">
        <v>65</v>
      </c>
      <c r="L533" s="74">
        <v>533</v>
      </c>
      <c r="M533" s="74"/>
      <c r="N533" s="69"/>
      <c r="O533" s="85" t="s">
        <v>1875</v>
      </c>
      <c r="P533" s="88">
        <v>43738.279710648145</v>
      </c>
      <c r="Q533" s="85" t="s">
        <v>1915</v>
      </c>
      <c r="R533" s="90" t="s">
        <v>2679</v>
      </c>
      <c r="S533" s="85" t="s">
        <v>2913</v>
      </c>
      <c r="T533" s="85"/>
      <c r="U533" s="88">
        <v>43738.279710648145</v>
      </c>
      <c r="V533" s="90" t="s">
        <v>3527</v>
      </c>
      <c r="W533" s="85"/>
      <c r="X533" s="85"/>
      <c r="Y533" s="94" t="s">
        <v>5527</v>
      </c>
      <c r="Z533" s="85"/>
    </row>
    <row r="534" spans="1:26" x14ac:dyDescent="0.25">
      <c r="A534" s="61" t="s">
        <v>599</v>
      </c>
      <c r="B534" s="61" t="s">
        <v>1520</v>
      </c>
      <c r="C534" s="62"/>
      <c r="D534" s="63"/>
      <c r="E534" s="64"/>
      <c r="F534" s="65"/>
      <c r="G534" s="62"/>
      <c r="H534" s="66"/>
      <c r="I534" s="67"/>
      <c r="J534" s="67"/>
      <c r="K534" s="34" t="s">
        <v>65</v>
      </c>
      <c r="L534" s="74">
        <v>534</v>
      </c>
      <c r="M534" s="74"/>
      <c r="N534" s="69"/>
      <c r="O534" s="85" t="s">
        <v>1875</v>
      </c>
      <c r="P534" s="88">
        <v>43738.279710648145</v>
      </c>
      <c r="Q534" s="85" t="s">
        <v>1915</v>
      </c>
      <c r="R534" s="90" t="s">
        <v>2679</v>
      </c>
      <c r="S534" s="85" t="s">
        <v>2913</v>
      </c>
      <c r="T534" s="85"/>
      <c r="U534" s="88">
        <v>43738.279710648145</v>
      </c>
      <c r="V534" s="90" t="s">
        <v>3527</v>
      </c>
      <c r="W534" s="85"/>
      <c r="X534" s="85"/>
      <c r="Y534" s="94" t="s">
        <v>5527</v>
      </c>
      <c r="Z534" s="85"/>
    </row>
    <row r="535" spans="1:26" x14ac:dyDescent="0.25">
      <c r="A535" s="61" t="s">
        <v>600</v>
      </c>
      <c r="B535" s="61" t="s">
        <v>1481</v>
      </c>
      <c r="C535" s="62"/>
      <c r="D535" s="63"/>
      <c r="E535" s="64"/>
      <c r="F535" s="65"/>
      <c r="G535" s="62"/>
      <c r="H535" s="66"/>
      <c r="I535" s="67"/>
      <c r="J535" s="67"/>
      <c r="K535" s="34" t="s">
        <v>65</v>
      </c>
      <c r="L535" s="74">
        <v>535</v>
      </c>
      <c r="M535" s="74"/>
      <c r="N535" s="69"/>
      <c r="O535" s="85" t="s">
        <v>1875</v>
      </c>
      <c r="P535" s="88">
        <v>43738.279490740744</v>
      </c>
      <c r="Q535" s="85" t="s">
        <v>1927</v>
      </c>
      <c r="R535" s="85"/>
      <c r="S535" s="85"/>
      <c r="T535" s="85" t="s">
        <v>2951</v>
      </c>
      <c r="U535" s="88">
        <v>43738.279490740744</v>
      </c>
      <c r="V535" s="90" t="s">
        <v>3528</v>
      </c>
      <c r="W535" s="85"/>
      <c r="X535" s="85"/>
      <c r="Y535" s="94" t="s">
        <v>5528</v>
      </c>
      <c r="Z535" s="85"/>
    </row>
    <row r="536" spans="1:26" x14ac:dyDescent="0.25">
      <c r="A536" s="61" t="s">
        <v>600</v>
      </c>
      <c r="B536" s="61" t="s">
        <v>1527</v>
      </c>
      <c r="C536" s="62"/>
      <c r="D536" s="63"/>
      <c r="E536" s="64"/>
      <c r="F536" s="65"/>
      <c r="G536" s="62"/>
      <c r="H536" s="66"/>
      <c r="I536" s="67"/>
      <c r="J536" s="67"/>
      <c r="K536" s="34" t="s">
        <v>65</v>
      </c>
      <c r="L536" s="74">
        <v>536</v>
      </c>
      <c r="M536" s="74"/>
      <c r="N536" s="69"/>
      <c r="O536" s="85" t="s">
        <v>1875</v>
      </c>
      <c r="P536" s="88">
        <v>43738.279710648145</v>
      </c>
      <c r="Q536" s="85" t="s">
        <v>1923</v>
      </c>
      <c r="R536" s="85"/>
      <c r="S536" s="85"/>
      <c r="T536" s="85" t="s">
        <v>2947</v>
      </c>
      <c r="U536" s="88">
        <v>43738.279710648145</v>
      </c>
      <c r="V536" s="90" t="s">
        <v>3529</v>
      </c>
      <c r="W536" s="85"/>
      <c r="X536" s="85"/>
      <c r="Y536" s="94" t="s">
        <v>5529</v>
      </c>
      <c r="Z536" s="85"/>
    </row>
    <row r="537" spans="1:26" x14ac:dyDescent="0.25">
      <c r="A537" s="61" t="s">
        <v>601</v>
      </c>
      <c r="B537" s="61" t="s">
        <v>1499</v>
      </c>
      <c r="C537" s="62"/>
      <c r="D537" s="63"/>
      <c r="E537" s="64"/>
      <c r="F537" s="65"/>
      <c r="G537" s="62"/>
      <c r="H537" s="66"/>
      <c r="I537" s="67"/>
      <c r="J537" s="67"/>
      <c r="K537" s="34" t="s">
        <v>65</v>
      </c>
      <c r="L537" s="74">
        <v>537</v>
      </c>
      <c r="M537" s="74"/>
      <c r="N537" s="69"/>
      <c r="O537" s="85" t="s">
        <v>1875</v>
      </c>
      <c r="P537" s="88">
        <v>43738.279710648145</v>
      </c>
      <c r="Q537" s="85" t="s">
        <v>1883</v>
      </c>
      <c r="R537" s="85"/>
      <c r="S537" s="85"/>
      <c r="T537" s="85"/>
      <c r="U537" s="88">
        <v>43738.279710648145</v>
      </c>
      <c r="V537" s="90" t="s">
        <v>3530</v>
      </c>
      <c r="W537" s="85"/>
      <c r="X537" s="85"/>
      <c r="Y537" s="94" t="s">
        <v>5530</v>
      </c>
      <c r="Z537" s="85"/>
    </row>
    <row r="538" spans="1:26" x14ac:dyDescent="0.25">
      <c r="A538" s="61" t="s">
        <v>602</v>
      </c>
      <c r="B538" s="61" t="s">
        <v>1511</v>
      </c>
      <c r="C538" s="62"/>
      <c r="D538" s="63"/>
      <c r="E538" s="64"/>
      <c r="F538" s="65"/>
      <c r="G538" s="62"/>
      <c r="H538" s="66"/>
      <c r="I538" s="67"/>
      <c r="J538" s="67"/>
      <c r="K538" s="34" t="s">
        <v>65</v>
      </c>
      <c r="L538" s="74">
        <v>538</v>
      </c>
      <c r="M538" s="74"/>
      <c r="N538" s="69"/>
      <c r="O538" s="85" t="s">
        <v>1875</v>
      </c>
      <c r="P538" s="88">
        <v>43738.279722222222</v>
      </c>
      <c r="Q538" s="85" t="s">
        <v>1901</v>
      </c>
      <c r="R538" s="85"/>
      <c r="S538" s="85"/>
      <c r="T538" s="85"/>
      <c r="U538" s="88">
        <v>43738.279722222222</v>
      </c>
      <c r="V538" s="90" t="s">
        <v>3531</v>
      </c>
      <c r="W538" s="85"/>
      <c r="X538" s="85"/>
      <c r="Y538" s="94" t="s">
        <v>5531</v>
      </c>
      <c r="Z538" s="85"/>
    </row>
    <row r="539" spans="1:26" x14ac:dyDescent="0.25">
      <c r="A539" s="61" t="s">
        <v>603</v>
      </c>
      <c r="B539" s="61" t="s">
        <v>1650</v>
      </c>
      <c r="C539" s="62"/>
      <c r="D539" s="63"/>
      <c r="E539" s="64"/>
      <c r="F539" s="65"/>
      <c r="G539" s="62"/>
      <c r="H539" s="66"/>
      <c r="I539" s="67"/>
      <c r="J539" s="67"/>
      <c r="K539" s="34" t="s">
        <v>65</v>
      </c>
      <c r="L539" s="74">
        <v>539</v>
      </c>
      <c r="M539" s="74"/>
      <c r="N539" s="69"/>
      <c r="O539" s="85" t="s">
        <v>1875</v>
      </c>
      <c r="P539" s="88">
        <v>43738.279745370368</v>
      </c>
      <c r="Q539" s="85" t="s">
        <v>2100</v>
      </c>
      <c r="R539" s="85"/>
      <c r="S539" s="85"/>
      <c r="T539" s="85"/>
      <c r="U539" s="88">
        <v>43738.279745370368</v>
      </c>
      <c r="V539" s="90" t="s">
        <v>3532</v>
      </c>
      <c r="W539" s="85"/>
      <c r="X539" s="85"/>
      <c r="Y539" s="94" t="s">
        <v>5532</v>
      </c>
      <c r="Z539" s="85"/>
    </row>
    <row r="540" spans="1:26" x14ac:dyDescent="0.25">
      <c r="A540" s="61" t="s">
        <v>604</v>
      </c>
      <c r="B540" s="61" t="s">
        <v>1481</v>
      </c>
      <c r="C540" s="62"/>
      <c r="D540" s="63"/>
      <c r="E540" s="64"/>
      <c r="F540" s="65"/>
      <c r="G540" s="62"/>
      <c r="H540" s="66"/>
      <c r="I540" s="67"/>
      <c r="J540" s="67"/>
      <c r="K540" s="34" t="s">
        <v>65</v>
      </c>
      <c r="L540" s="74">
        <v>540</v>
      </c>
      <c r="M540" s="74"/>
      <c r="N540" s="69"/>
      <c r="O540" s="85" t="s">
        <v>1875</v>
      </c>
      <c r="P540" s="88">
        <v>43738.279745370368</v>
      </c>
      <c r="Q540" s="85" t="s">
        <v>1927</v>
      </c>
      <c r="R540" s="85"/>
      <c r="S540" s="85"/>
      <c r="T540" s="85" t="s">
        <v>2951</v>
      </c>
      <c r="U540" s="88">
        <v>43738.279745370368</v>
      </c>
      <c r="V540" s="90" t="s">
        <v>3533</v>
      </c>
      <c r="W540" s="85"/>
      <c r="X540" s="85"/>
      <c r="Y540" s="94" t="s">
        <v>5533</v>
      </c>
      <c r="Z540" s="85"/>
    </row>
    <row r="541" spans="1:26" x14ac:dyDescent="0.25">
      <c r="A541" s="61" t="s">
        <v>605</v>
      </c>
      <c r="B541" s="61" t="s">
        <v>1493</v>
      </c>
      <c r="C541" s="62"/>
      <c r="D541" s="63"/>
      <c r="E541" s="64"/>
      <c r="F541" s="65"/>
      <c r="G541" s="62"/>
      <c r="H541" s="66"/>
      <c r="I541" s="67"/>
      <c r="J541" s="67"/>
      <c r="K541" s="34" t="s">
        <v>65</v>
      </c>
      <c r="L541" s="74">
        <v>541</v>
      </c>
      <c r="M541" s="74"/>
      <c r="N541" s="69"/>
      <c r="O541" s="85" t="s">
        <v>1875</v>
      </c>
      <c r="P541" s="88">
        <v>43738.279768518521</v>
      </c>
      <c r="Q541" s="85" t="s">
        <v>1877</v>
      </c>
      <c r="R541" s="85"/>
      <c r="S541" s="85"/>
      <c r="T541" s="85"/>
      <c r="U541" s="88">
        <v>43738.279768518521</v>
      </c>
      <c r="V541" s="90" t="s">
        <v>3534</v>
      </c>
      <c r="W541" s="85"/>
      <c r="X541" s="85"/>
      <c r="Y541" s="94" t="s">
        <v>5534</v>
      </c>
      <c r="Z541" s="85"/>
    </row>
    <row r="542" spans="1:26" x14ac:dyDescent="0.25">
      <c r="A542" s="61" t="s">
        <v>606</v>
      </c>
      <c r="B542" s="61" t="s">
        <v>1251</v>
      </c>
      <c r="C542" s="62"/>
      <c r="D542" s="63"/>
      <c r="E542" s="64"/>
      <c r="F542" s="65"/>
      <c r="G542" s="62"/>
      <c r="H542" s="66"/>
      <c r="I542" s="67"/>
      <c r="J542" s="67"/>
      <c r="K542" s="34" t="s">
        <v>65</v>
      </c>
      <c r="L542" s="74">
        <v>542</v>
      </c>
      <c r="M542" s="74"/>
      <c r="N542" s="69"/>
      <c r="O542" s="85" t="s">
        <v>1875</v>
      </c>
      <c r="P542" s="88">
        <v>43738.279768518521</v>
      </c>
      <c r="Q542" s="85" t="s">
        <v>1900</v>
      </c>
      <c r="R542" s="85"/>
      <c r="S542" s="85"/>
      <c r="T542" s="85" t="s">
        <v>2950</v>
      </c>
      <c r="U542" s="88">
        <v>43738.279768518521</v>
      </c>
      <c r="V542" s="90" t="s">
        <v>3535</v>
      </c>
      <c r="W542" s="85"/>
      <c r="X542" s="85"/>
      <c r="Y542" s="94" t="s">
        <v>5535</v>
      </c>
      <c r="Z542" s="85"/>
    </row>
    <row r="543" spans="1:26" x14ac:dyDescent="0.25">
      <c r="A543" s="61" t="s">
        <v>607</v>
      </c>
      <c r="B543" s="61" t="s">
        <v>1496</v>
      </c>
      <c r="C543" s="62"/>
      <c r="D543" s="63"/>
      <c r="E543" s="64"/>
      <c r="F543" s="65"/>
      <c r="G543" s="62"/>
      <c r="H543" s="66"/>
      <c r="I543" s="67"/>
      <c r="J543" s="67"/>
      <c r="K543" s="34" t="s">
        <v>65</v>
      </c>
      <c r="L543" s="74">
        <v>543</v>
      </c>
      <c r="M543" s="74"/>
      <c r="N543" s="69"/>
      <c r="O543" s="85" t="s">
        <v>1875</v>
      </c>
      <c r="P543" s="88">
        <v>43738.27957175926</v>
      </c>
      <c r="Q543" s="85" t="s">
        <v>1880</v>
      </c>
      <c r="R543" s="85"/>
      <c r="S543" s="85"/>
      <c r="T543" s="85"/>
      <c r="U543" s="88">
        <v>43738.27957175926</v>
      </c>
      <c r="V543" s="90" t="s">
        <v>3536</v>
      </c>
      <c r="W543" s="85"/>
      <c r="X543" s="85"/>
      <c r="Y543" s="94" t="s">
        <v>5536</v>
      </c>
      <c r="Z543" s="85"/>
    </row>
    <row r="544" spans="1:26" x14ac:dyDescent="0.25">
      <c r="A544" s="61" t="s">
        <v>607</v>
      </c>
      <c r="B544" s="61" t="s">
        <v>1496</v>
      </c>
      <c r="C544" s="62"/>
      <c r="D544" s="63"/>
      <c r="E544" s="64"/>
      <c r="F544" s="65"/>
      <c r="G544" s="62"/>
      <c r="H544" s="66"/>
      <c r="I544" s="67"/>
      <c r="J544" s="67"/>
      <c r="K544" s="34" t="s">
        <v>65</v>
      </c>
      <c r="L544" s="74">
        <v>544</v>
      </c>
      <c r="M544" s="74"/>
      <c r="N544" s="69"/>
      <c r="O544" s="85" t="s">
        <v>1875</v>
      </c>
      <c r="P544" s="88">
        <v>43738.279780092591</v>
      </c>
      <c r="Q544" s="85" t="s">
        <v>1887</v>
      </c>
      <c r="R544" s="85"/>
      <c r="S544" s="85"/>
      <c r="T544" s="85"/>
      <c r="U544" s="88">
        <v>43738.279780092591</v>
      </c>
      <c r="V544" s="90" t="s">
        <v>3537</v>
      </c>
      <c r="W544" s="85"/>
      <c r="X544" s="85"/>
      <c r="Y544" s="94" t="s">
        <v>5537</v>
      </c>
      <c r="Z544" s="85"/>
    </row>
    <row r="545" spans="1:26" x14ac:dyDescent="0.25">
      <c r="A545" s="61" t="s">
        <v>608</v>
      </c>
      <c r="B545" s="61" t="s">
        <v>608</v>
      </c>
      <c r="C545" s="62"/>
      <c r="D545" s="63"/>
      <c r="E545" s="64"/>
      <c r="F545" s="65"/>
      <c r="G545" s="62"/>
      <c r="H545" s="66"/>
      <c r="I545" s="67"/>
      <c r="J545" s="67"/>
      <c r="K545" s="34" t="s">
        <v>65</v>
      </c>
      <c r="L545" s="74">
        <v>545</v>
      </c>
      <c r="M545" s="74"/>
      <c r="N545" s="69"/>
      <c r="O545" s="85" t="s">
        <v>178</v>
      </c>
      <c r="P545" s="88">
        <v>43738.279814814814</v>
      </c>
      <c r="Q545" s="85" t="s">
        <v>2101</v>
      </c>
      <c r="R545" s="90" t="s">
        <v>2730</v>
      </c>
      <c r="S545" s="85" t="s">
        <v>2911</v>
      </c>
      <c r="T545" s="85"/>
      <c r="U545" s="88">
        <v>43738.279814814814</v>
      </c>
      <c r="V545" s="90" t="s">
        <v>3538</v>
      </c>
      <c r="W545" s="85"/>
      <c r="X545" s="85"/>
      <c r="Y545" s="94" t="s">
        <v>5538</v>
      </c>
      <c r="Z545" s="85"/>
    </row>
    <row r="546" spans="1:26" x14ac:dyDescent="0.25">
      <c r="A546" s="61" t="s">
        <v>609</v>
      </c>
      <c r="B546" s="61" t="s">
        <v>1651</v>
      </c>
      <c r="C546" s="62"/>
      <c r="D546" s="63"/>
      <c r="E546" s="64"/>
      <c r="F546" s="65"/>
      <c r="G546" s="62"/>
      <c r="H546" s="66"/>
      <c r="I546" s="67"/>
      <c r="J546" s="67"/>
      <c r="K546" s="34" t="s">
        <v>65</v>
      </c>
      <c r="L546" s="74">
        <v>546</v>
      </c>
      <c r="M546" s="74"/>
      <c r="N546" s="69"/>
      <c r="O546" s="85" t="s">
        <v>1875</v>
      </c>
      <c r="P546" s="88">
        <v>43738.279826388891</v>
      </c>
      <c r="Q546" s="85" t="s">
        <v>2102</v>
      </c>
      <c r="R546" s="85"/>
      <c r="S546" s="85"/>
      <c r="T546" s="85"/>
      <c r="U546" s="88">
        <v>43738.279826388891</v>
      </c>
      <c r="V546" s="90" t="s">
        <v>3539</v>
      </c>
      <c r="W546" s="85"/>
      <c r="X546" s="85"/>
      <c r="Y546" s="94" t="s">
        <v>5539</v>
      </c>
      <c r="Z546" s="85"/>
    </row>
    <row r="547" spans="1:26" x14ac:dyDescent="0.25">
      <c r="A547" s="61" t="s">
        <v>610</v>
      </c>
      <c r="B547" s="61" t="s">
        <v>1652</v>
      </c>
      <c r="C547" s="62"/>
      <c r="D547" s="63"/>
      <c r="E547" s="64"/>
      <c r="F547" s="65"/>
      <c r="G547" s="62"/>
      <c r="H547" s="66"/>
      <c r="I547" s="67"/>
      <c r="J547" s="67"/>
      <c r="K547" s="34" t="s">
        <v>65</v>
      </c>
      <c r="L547" s="74">
        <v>547</v>
      </c>
      <c r="M547" s="74"/>
      <c r="N547" s="69"/>
      <c r="O547" s="85" t="s">
        <v>1875</v>
      </c>
      <c r="P547" s="88">
        <v>43738.279826388891</v>
      </c>
      <c r="Q547" s="85" t="s">
        <v>2103</v>
      </c>
      <c r="R547" s="85"/>
      <c r="S547" s="85"/>
      <c r="T547" s="85"/>
      <c r="U547" s="88">
        <v>43738.279826388891</v>
      </c>
      <c r="V547" s="90" t="s">
        <v>3540</v>
      </c>
      <c r="W547" s="85"/>
      <c r="X547" s="85"/>
      <c r="Y547" s="94" t="s">
        <v>5540</v>
      </c>
      <c r="Z547" s="85"/>
    </row>
    <row r="548" spans="1:26" x14ac:dyDescent="0.25">
      <c r="A548" s="61" t="s">
        <v>611</v>
      </c>
      <c r="B548" s="61" t="s">
        <v>1251</v>
      </c>
      <c r="C548" s="62"/>
      <c r="D548" s="63"/>
      <c r="E548" s="64"/>
      <c r="F548" s="65"/>
      <c r="G548" s="62"/>
      <c r="H548" s="66"/>
      <c r="I548" s="67"/>
      <c r="J548" s="67"/>
      <c r="K548" s="34" t="s">
        <v>65</v>
      </c>
      <c r="L548" s="74">
        <v>548</v>
      </c>
      <c r="M548" s="74"/>
      <c r="N548" s="69"/>
      <c r="O548" s="85" t="s">
        <v>1875</v>
      </c>
      <c r="P548" s="88">
        <v>43738.279861111114</v>
      </c>
      <c r="Q548" s="85" t="s">
        <v>1900</v>
      </c>
      <c r="R548" s="85"/>
      <c r="S548" s="85"/>
      <c r="T548" s="85" t="s">
        <v>2950</v>
      </c>
      <c r="U548" s="88">
        <v>43738.279861111114</v>
      </c>
      <c r="V548" s="90" t="s">
        <v>3541</v>
      </c>
      <c r="W548" s="85"/>
      <c r="X548" s="85"/>
      <c r="Y548" s="94" t="s">
        <v>5541</v>
      </c>
      <c r="Z548" s="85"/>
    </row>
    <row r="549" spans="1:26" x14ac:dyDescent="0.25">
      <c r="A549" s="61" t="s">
        <v>612</v>
      </c>
      <c r="B549" s="61" t="s">
        <v>613</v>
      </c>
      <c r="C549" s="62"/>
      <c r="D549" s="63"/>
      <c r="E549" s="64"/>
      <c r="F549" s="65"/>
      <c r="G549" s="62"/>
      <c r="H549" s="66"/>
      <c r="I549" s="67"/>
      <c r="J549" s="67"/>
      <c r="K549" s="34" t="s">
        <v>65</v>
      </c>
      <c r="L549" s="74">
        <v>549</v>
      </c>
      <c r="M549" s="74"/>
      <c r="N549" s="69"/>
      <c r="O549" s="85" t="s">
        <v>1875</v>
      </c>
      <c r="P549" s="88">
        <v>43738.279907407406</v>
      </c>
      <c r="Q549" s="85" t="s">
        <v>2104</v>
      </c>
      <c r="R549" s="85"/>
      <c r="S549" s="85"/>
      <c r="T549" s="85"/>
      <c r="U549" s="88">
        <v>43738.279907407406</v>
      </c>
      <c r="V549" s="90" t="s">
        <v>3542</v>
      </c>
      <c r="W549" s="85"/>
      <c r="X549" s="85"/>
      <c r="Y549" s="94" t="s">
        <v>5542</v>
      </c>
      <c r="Z549" s="85"/>
    </row>
    <row r="550" spans="1:26" x14ac:dyDescent="0.25">
      <c r="A550" s="61" t="s">
        <v>613</v>
      </c>
      <c r="B550" s="61" t="s">
        <v>613</v>
      </c>
      <c r="C550" s="62"/>
      <c r="D550" s="63"/>
      <c r="E550" s="64"/>
      <c r="F550" s="65"/>
      <c r="G550" s="62"/>
      <c r="H550" s="66"/>
      <c r="I550" s="67"/>
      <c r="J550" s="67"/>
      <c r="K550" s="34" t="s">
        <v>65</v>
      </c>
      <c r="L550" s="74">
        <v>550</v>
      </c>
      <c r="M550" s="74"/>
      <c r="N550" s="69"/>
      <c r="O550" s="85" t="s">
        <v>178</v>
      </c>
      <c r="P550" s="88">
        <v>43738.279074074075</v>
      </c>
      <c r="Q550" s="85" t="s">
        <v>2105</v>
      </c>
      <c r="R550" s="90" t="s">
        <v>2731</v>
      </c>
      <c r="S550" s="85" t="s">
        <v>2924</v>
      </c>
      <c r="T550" s="85"/>
      <c r="U550" s="88">
        <v>43738.279074074075</v>
      </c>
      <c r="V550" s="90" t="s">
        <v>3543</v>
      </c>
      <c r="W550" s="85"/>
      <c r="X550" s="85"/>
      <c r="Y550" s="94" t="s">
        <v>5543</v>
      </c>
      <c r="Z550" s="85"/>
    </row>
    <row r="551" spans="1:26" x14ac:dyDescent="0.25">
      <c r="A551" s="61" t="s">
        <v>614</v>
      </c>
      <c r="B551" s="61" t="s">
        <v>613</v>
      </c>
      <c r="C551" s="62"/>
      <c r="D551" s="63"/>
      <c r="E551" s="64"/>
      <c r="F551" s="65"/>
      <c r="G551" s="62"/>
      <c r="H551" s="66"/>
      <c r="I551" s="67"/>
      <c r="J551" s="67"/>
      <c r="K551" s="34" t="s">
        <v>65</v>
      </c>
      <c r="L551" s="74">
        <v>551</v>
      </c>
      <c r="M551" s="74"/>
      <c r="N551" s="69"/>
      <c r="O551" s="85" t="s">
        <v>1875</v>
      </c>
      <c r="P551" s="88">
        <v>43738.279907407406</v>
      </c>
      <c r="Q551" s="85" t="s">
        <v>2104</v>
      </c>
      <c r="R551" s="85"/>
      <c r="S551" s="85"/>
      <c r="T551" s="85"/>
      <c r="U551" s="88">
        <v>43738.279907407406</v>
      </c>
      <c r="V551" s="90" t="s">
        <v>3544</v>
      </c>
      <c r="W551" s="85"/>
      <c r="X551" s="85"/>
      <c r="Y551" s="94" t="s">
        <v>5544</v>
      </c>
      <c r="Z551" s="85"/>
    </row>
    <row r="552" spans="1:26" x14ac:dyDescent="0.25">
      <c r="A552" s="61" t="s">
        <v>615</v>
      </c>
      <c r="B552" s="61" t="s">
        <v>1653</v>
      </c>
      <c r="C552" s="62"/>
      <c r="D552" s="63"/>
      <c r="E552" s="64"/>
      <c r="F552" s="65"/>
      <c r="G552" s="62"/>
      <c r="H552" s="66"/>
      <c r="I552" s="67"/>
      <c r="J552" s="67"/>
      <c r="K552" s="34" t="s">
        <v>65</v>
      </c>
      <c r="L552" s="74">
        <v>552</v>
      </c>
      <c r="M552" s="74"/>
      <c r="N552" s="69"/>
      <c r="O552" s="85" t="s">
        <v>1876</v>
      </c>
      <c r="P552" s="88">
        <v>43738.279918981483</v>
      </c>
      <c r="Q552" s="85" t="s">
        <v>2106</v>
      </c>
      <c r="R552" s="90" t="s">
        <v>2732</v>
      </c>
      <c r="S552" s="85" t="s">
        <v>2911</v>
      </c>
      <c r="T552" s="85"/>
      <c r="U552" s="88">
        <v>43738.279918981483</v>
      </c>
      <c r="V552" s="90" t="s">
        <v>3545</v>
      </c>
      <c r="W552" s="85"/>
      <c r="X552" s="85"/>
      <c r="Y552" s="94" t="s">
        <v>5545</v>
      </c>
      <c r="Z552" s="94" t="s">
        <v>7074</v>
      </c>
    </row>
    <row r="553" spans="1:26" x14ac:dyDescent="0.25">
      <c r="A553" s="61" t="s">
        <v>616</v>
      </c>
      <c r="B553" s="61" t="s">
        <v>616</v>
      </c>
      <c r="C553" s="62"/>
      <c r="D553" s="63"/>
      <c r="E553" s="64"/>
      <c r="F553" s="65"/>
      <c r="G553" s="62"/>
      <c r="H553" s="66"/>
      <c r="I553" s="67"/>
      <c r="J553" s="67"/>
      <c r="K553" s="34" t="s">
        <v>65</v>
      </c>
      <c r="L553" s="74">
        <v>553</v>
      </c>
      <c r="M553" s="74"/>
      <c r="N553" s="69"/>
      <c r="O553" s="85" t="s">
        <v>178</v>
      </c>
      <c r="P553" s="88">
        <v>43738.279965277776</v>
      </c>
      <c r="Q553" s="85" t="s">
        <v>2107</v>
      </c>
      <c r="R553" s="85"/>
      <c r="S553" s="85"/>
      <c r="T553" s="85" t="s">
        <v>2946</v>
      </c>
      <c r="U553" s="88">
        <v>43738.279965277776</v>
      </c>
      <c r="V553" s="90" t="s">
        <v>3546</v>
      </c>
      <c r="W553" s="85"/>
      <c r="X553" s="85"/>
      <c r="Y553" s="94" t="s">
        <v>5546</v>
      </c>
      <c r="Z553" s="85"/>
    </row>
    <row r="554" spans="1:26" x14ac:dyDescent="0.25">
      <c r="A554" s="61" t="s">
        <v>617</v>
      </c>
      <c r="B554" s="61" t="s">
        <v>1564</v>
      </c>
      <c r="C554" s="62"/>
      <c r="D554" s="63"/>
      <c r="E554" s="64"/>
      <c r="F554" s="65"/>
      <c r="G554" s="62"/>
      <c r="H554" s="66"/>
      <c r="I554" s="67"/>
      <c r="J554" s="67"/>
      <c r="K554" s="34" t="s">
        <v>65</v>
      </c>
      <c r="L554" s="74">
        <v>554</v>
      </c>
      <c r="M554" s="74"/>
      <c r="N554" s="69"/>
      <c r="O554" s="85" t="s">
        <v>1875</v>
      </c>
      <c r="P554" s="88">
        <v>43738.279965277776</v>
      </c>
      <c r="Q554" s="85" t="s">
        <v>1969</v>
      </c>
      <c r="R554" s="85"/>
      <c r="S554" s="85"/>
      <c r="T554" s="85"/>
      <c r="U554" s="88">
        <v>43738.279965277776</v>
      </c>
      <c r="V554" s="90" t="s">
        <v>3547</v>
      </c>
      <c r="W554" s="85"/>
      <c r="X554" s="85"/>
      <c r="Y554" s="94" t="s">
        <v>5547</v>
      </c>
      <c r="Z554" s="85"/>
    </row>
    <row r="555" spans="1:26" x14ac:dyDescent="0.25">
      <c r="A555" s="61" t="s">
        <v>618</v>
      </c>
      <c r="B555" s="61" t="s">
        <v>1481</v>
      </c>
      <c r="C555" s="62"/>
      <c r="D555" s="63"/>
      <c r="E555" s="64"/>
      <c r="F555" s="65"/>
      <c r="G555" s="62"/>
      <c r="H555" s="66"/>
      <c r="I555" s="67"/>
      <c r="J555" s="67"/>
      <c r="K555" s="34" t="s">
        <v>65</v>
      </c>
      <c r="L555" s="74">
        <v>555</v>
      </c>
      <c r="M555" s="74"/>
      <c r="N555" s="69"/>
      <c r="O555" s="85" t="s">
        <v>1875</v>
      </c>
      <c r="P555" s="88">
        <v>43738.279976851853</v>
      </c>
      <c r="Q555" s="85" t="s">
        <v>1927</v>
      </c>
      <c r="R555" s="85"/>
      <c r="S555" s="85"/>
      <c r="T555" s="85" t="s">
        <v>2951</v>
      </c>
      <c r="U555" s="88">
        <v>43738.279976851853</v>
      </c>
      <c r="V555" s="90" t="s">
        <v>3548</v>
      </c>
      <c r="W555" s="85"/>
      <c r="X555" s="85"/>
      <c r="Y555" s="94" t="s">
        <v>5548</v>
      </c>
      <c r="Z555" s="85"/>
    </row>
    <row r="556" spans="1:26" x14ac:dyDescent="0.25">
      <c r="A556" s="61" t="s">
        <v>619</v>
      </c>
      <c r="B556" s="61" t="s">
        <v>1544</v>
      </c>
      <c r="C556" s="62"/>
      <c r="D556" s="63"/>
      <c r="E556" s="64"/>
      <c r="F556" s="65"/>
      <c r="G556" s="62"/>
      <c r="H556" s="66"/>
      <c r="I556" s="67"/>
      <c r="J556" s="67"/>
      <c r="K556" s="34" t="s">
        <v>65</v>
      </c>
      <c r="L556" s="74">
        <v>556</v>
      </c>
      <c r="M556" s="74"/>
      <c r="N556" s="69"/>
      <c r="O556" s="85" t="s">
        <v>1875</v>
      </c>
      <c r="P556" s="88">
        <v>43738.279930555553</v>
      </c>
      <c r="Q556" s="85" t="s">
        <v>1946</v>
      </c>
      <c r="R556" s="85"/>
      <c r="S556" s="85"/>
      <c r="T556" s="85" t="s">
        <v>2956</v>
      </c>
      <c r="U556" s="88">
        <v>43738.279930555553</v>
      </c>
      <c r="V556" s="90" t="s">
        <v>3549</v>
      </c>
      <c r="W556" s="85"/>
      <c r="X556" s="85"/>
      <c r="Y556" s="94" t="s">
        <v>5549</v>
      </c>
      <c r="Z556" s="85"/>
    </row>
    <row r="557" spans="1:26" x14ac:dyDescent="0.25">
      <c r="A557" s="61" t="s">
        <v>619</v>
      </c>
      <c r="B557" s="61" t="s">
        <v>1499</v>
      </c>
      <c r="C557" s="62"/>
      <c r="D557" s="63"/>
      <c r="E557" s="64"/>
      <c r="F557" s="65"/>
      <c r="G557" s="62"/>
      <c r="H557" s="66"/>
      <c r="I557" s="67"/>
      <c r="J557" s="67"/>
      <c r="K557" s="34" t="s">
        <v>65</v>
      </c>
      <c r="L557" s="74">
        <v>557</v>
      </c>
      <c r="M557" s="74"/>
      <c r="N557" s="69"/>
      <c r="O557" s="85" t="s">
        <v>1875</v>
      </c>
      <c r="P557" s="88">
        <v>43738.280011574076</v>
      </c>
      <c r="Q557" s="85" t="s">
        <v>1883</v>
      </c>
      <c r="R557" s="85"/>
      <c r="S557" s="85"/>
      <c r="T557" s="85"/>
      <c r="U557" s="88">
        <v>43738.280011574076</v>
      </c>
      <c r="V557" s="90" t="s">
        <v>3550</v>
      </c>
      <c r="W557" s="85"/>
      <c r="X557" s="85"/>
      <c r="Y557" s="94" t="s">
        <v>5550</v>
      </c>
      <c r="Z557" s="85"/>
    </row>
    <row r="558" spans="1:26" x14ac:dyDescent="0.25">
      <c r="A558" s="61" t="s">
        <v>620</v>
      </c>
      <c r="B558" s="61" t="s">
        <v>1507</v>
      </c>
      <c r="C558" s="62"/>
      <c r="D558" s="63"/>
      <c r="E558" s="64"/>
      <c r="F558" s="65"/>
      <c r="G558" s="62"/>
      <c r="H558" s="66"/>
      <c r="I558" s="67"/>
      <c r="J558" s="67"/>
      <c r="K558" s="34" t="s">
        <v>65</v>
      </c>
      <c r="L558" s="74">
        <v>558</v>
      </c>
      <c r="M558" s="74"/>
      <c r="N558" s="69"/>
      <c r="O558" s="85" t="s">
        <v>1875</v>
      </c>
      <c r="P558" s="88">
        <v>43738.279849537037</v>
      </c>
      <c r="Q558" s="85" t="s">
        <v>1893</v>
      </c>
      <c r="R558" s="85"/>
      <c r="S558" s="85"/>
      <c r="T558" s="85"/>
      <c r="U558" s="88">
        <v>43738.279849537037</v>
      </c>
      <c r="V558" s="90" t="s">
        <v>3551</v>
      </c>
      <c r="W558" s="85"/>
      <c r="X558" s="85"/>
      <c r="Y558" s="94" t="s">
        <v>5551</v>
      </c>
      <c r="Z558" s="85"/>
    </row>
    <row r="559" spans="1:26" x14ac:dyDescent="0.25">
      <c r="A559" s="61" t="s">
        <v>620</v>
      </c>
      <c r="B559" s="61" t="s">
        <v>1507</v>
      </c>
      <c r="C559" s="62"/>
      <c r="D559" s="63"/>
      <c r="E559" s="64"/>
      <c r="F559" s="65"/>
      <c r="G559" s="62"/>
      <c r="H559" s="66"/>
      <c r="I559" s="67"/>
      <c r="J559" s="67"/>
      <c r="K559" s="34" t="s">
        <v>65</v>
      </c>
      <c r="L559" s="74">
        <v>559</v>
      </c>
      <c r="M559" s="74"/>
      <c r="N559" s="69"/>
      <c r="O559" s="85" t="s">
        <v>1875</v>
      </c>
      <c r="P559" s="88">
        <v>43738.280023148145</v>
      </c>
      <c r="Q559" s="85" t="s">
        <v>1892</v>
      </c>
      <c r="R559" s="85"/>
      <c r="S559" s="85"/>
      <c r="T559" s="85"/>
      <c r="U559" s="88">
        <v>43738.280023148145</v>
      </c>
      <c r="V559" s="90" t="s">
        <v>3552</v>
      </c>
      <c r="W559" s="85"/>
      <c r="X559" s="85"/>
      <c r="Y559" s="94" t="s">
        <v>5552</v>
      </c>
      <c r="Z559" s="85"/>
    </row>
    <row r="560" spans="1:26" x14ac:dyDescent="0.25">
      <c r="A560" s="61" t="s">
        <v>621</v>
      </c>
      <c r="B560" s="61" t="s">
        <v>1493</v>
      </c>
      <c r="C560" s="62"/>
      <c r="D560" s="63"/>
      <c r="E560" s="64"/>
      <c r="F560" s="65"/>
      <c r="G560" s="62"/>
      <c r="H560" s="66"/>
      <c r="I560" s="67"/>
      <c r="J560" s="67"/>
      <c r="K560" s="34" t="s">
        <v>65</v>
      </c>
      <c r="L560" s="74">
        <v>560</v>
      </c>
      <c r="M560" s="74"/>
      <c r="N560" s="69"/>
      <c r="O560" s="85" t="s">
        <v>1875</v>
      </c>
      <c r="P560" s="88">
        <v>43738.280034722222</v>
      </c>
      <c r="Q560" s="85" t="s">
        <v>1877</v>
      </c>
      <c r="R560" s="85"/>
      <c r="S560" s="85"/>
      <c r="T560" s="85"/>
      <c r="U560" s="88">
        <v>43738.280034722222</v>
      </c>
      <c r="V560" s="90" t="s">
        <v>3553</v>
      </c>
      <c r="W560" s="85"/>
      <c r="X560" s="85"/>
      <c r="Y560" s="94" t="s">
        <v>5553</v>
      </c>
      <c r="Z560" s="85"/>
    </row>
    <row r="561" spans="1:26" x14ac:dyDescent="0.25">
      <c r="A561" s="61" t="s">
        <v>622</v>
      </c>
      <c r="B561" s="61" t="s">
        <v>1508</v>
      </c>
      <c r="C561" s="62"/>
      <c r="D561" s="63"/>
      <c r="E561" s="64"/>
      <c r="F561" s="65"/>
      <c r="G561" s="62"/>
      <c r="H561" s="66"/>
      <c r="I561" s="67"/>
      <c r="J561" s="67"/>
      <c r="K561" s="34" t="s">
        <v>65</v>
      </c>
      <c r="L561" s="74">
        <v>561</v>
      </c>
      <c r="M561" s="74"/>
      <c r="N561" s="69"/>
      <c r="O561" s="85" t="s">
        <v>1875</v>
      </c>
      <c r="P561" s="88">
        <v>43738.280046296299</v>
      </c>
      <c r="Q561" s="85" t="s">
        <v>1896</v>
      </c>
      <c r="R561" s="85"/>
      <c r="S561" s="85"/>
      <c r="T561" s="85"/>
      <c r="U561" s="88">
        <v>43738.280046296299</v>
      </c>
      <c r="V561" s="90" t="s">
        <v>3554</v>
      </c>
      <c r="W561" s="85"/>
      <c r="X561" s="85"/>
      <c r="Y561" s="94" t="s">
        <v>5554</v>
      </c>
      <c r="Z561" s="85"/>
    </row>
    <row r="562" spans="1:26" x14ac:dyDescent="0.25">
      <c r="A562" s="61" t="s">
        <v>623</v>
      </c>
      <c r="B562" s="61" t="s">
        <v>1654</v>
      </c>
      <c r="C562" s="62"/>
      <c r="D562" s="63"/>
      <c r="E562" s="64"/>
      <c r="F562" s="65"/>
      <c r="G562" s="62"/>
      <c r="H562" s="66"/>
      <c r="I562" s="67"/>
      <c r="J562" s="67"/>
      <c r="K562" s="34" t="s">
        <v>65</v>
      </c>
      <c r="L562" s="74">
        <v>562</v>
      </c>
      <c r="M562" s="74"/>
      <c r="N562" s="69"/>
      <c r="O562" s="85" t="s">
        <v>1875</v>
      </c>
      <c r="P562" s="88">
        <v>43738.280046296299</v>
      </c>
      <c r="Q562" s="85" t="s">
        <v>2108</v>
      </c>
      <c r="R562" s="85"/>
      <c r="S562" s="85"/>
      <c r="T562" s="85"/>
      <c r="U562" s="88">
        <v>43738.280046296299</v>
      </c>
      <c r="V562" s="90" t="s">
        <v>3555</v>
      </c>
      <c r="W562" s="85"/>
      <c r="X562" s="85"/>
      <c r="Y562" s="94" t="s">
        <v>5555</v>
      </c>
      <c r="Z562" s="85"/>
    </row>
    <row r="563" spans="1:26" x14ac:dyDescent="0.25">
      <c r="A563" s="61" t="s">
        <v>624</v>
      </c>
      <c r="B563" s="61" t="s">
        <v>1633</v>
      </c>
      <c r="C563" s="62"/>
      <c r="D563" s="63"/>
      <c r="E563" s="64"/>
      <c r="F563" s="65"/>
      <c r="G563" s="62"/>
      <c r="H563" s="66"/>
      <c r="I563" s="67"/>
      <c r="J563" s="67"/>
      <c r="K563" s="34" t="s">
        <v>65</v>
      </c>
      <c r="L563" s="74">
        <v>563</v>
      </c>
      <c r="M563" s="74"/>
      <c r="N563" s="69"/>
      <c r="O563" s="85" t="s">
        <v>1875</v>
      </c>
      <c r="P563" s="88">
        <v>43738.280057870368</v>
      </c>
      <c r="Q563" s="85" t="s">
        <v>2070</v>
      </c>
      <c r="R563" s="85"/>
      <c r="S563" s="85"/>
      <c r="T563" s="85"/>
      <c r="U563" s="88">
        <v>43738.280057870368</v>
      </c>
      <c r="V563" s="90" t="s">
        <v>3556</v>
      </c>
      <c r="W563" s="85"/>
      <c r="X563" s="85"/>
      <c r="Y563" s="94" t="s">
        <v>5556</v>
      </c>
      <c r="Z563" s="85"/>
    </row>
    <row r="564" spans="1:26" x14ac:dyDescent="0.25">
      <c r="A564" s="61" t="s">
        <v>625</v>
      </c>
      <c r="B564" s="61" t="s">
        <v>1655</v>
      </c>
      <c r="C564" s="62"/>
      <c r="D564" s="63"/>
      <c r="E564" s="64"/>
      <c r="F564" s="65"/>
      <c r="G564" s="62"/>
      <c r="H564" s="66"/>
      <c r="I564" s="67"/>
      <c r="J564" s="67"/>
      <c r="K564" s="34" t="s">
        <v>65</v>
      </c>
      <c r="L564" s="74">
        <v>564</v>
      </c>
      <c r="M564" s="74"/>
      <c r="N564" s="69"/>
      <c r="O564" s="85" t="s">
        <v>1875</v>
      </c>
      <c r="P564" s="88">
        <v>43738.280069444445</v>
      </c>
      <c r="Q564" s="85" t="s">
        <v>2109</v>
      </c>
      <c r="R564" s="85"/>
      <c r="S564" s="85"/>
      <c r="T564" s="85" t="s">
        <v>2946</v>
      </c>
      <c r="U564" s="88">
        <v>43738.280069444445</v>
      </c>
      <c r="V564" s="90" t="s">
        <v>3557</v>
      </c>
      <c r="W564" s="85"/>
      <c r="X564" s="85"/>
      <c r="Y564" s="94" t="s">
        <v>5557</v>
      </c>
      <c r="Z564" s="85"/>
    </row>
    <row r="565" spans="1:26" x14ac:dyDescent="0.25">
      <c r="A565" s="61" t="s">
        <v>626</v>
      </c>
      <c r="B565" s="61" t="s">
        <v>1490</v>
      </c>
      <c r="C565" s="62"/>
      <c r="D565" s="63"/>
      <c r="E565" s="64"/>
      <c r="F565" s="65"/>
      <c r="G565" s="62"/>
      <c r="H565" s="66"/>
      <c r="I565" s="67"/>
      <c r="J565" s="67"/>
      <c r="K565" s="34" t="s">
        <v>65</v>
      </c>
      <c r="L565" s="74">
        <v>565</v>
      </c>
      <c r="M565" s="74"/>
      <c r="N565" s="69"/>
      <c r="O565" s="85" t="s">
        <v>1876</v>
      </c>
      <c r="P565" s="88">
        <v>43738.27616898148</v>
      </c>
      <c r="Q565" s="85" t="s">
        <v>2110</v>
      </c>
      <c r="R565" s="90" t="s">
        <v>2733</v>
      </c>
      <c r="S565" s="85" t="s">
        <v>2911</v>
      </c>
      <c r="T565" s="85"/>
      <c r="U565" s="88">
        <v>43738.27616898148</v>
      </c>
      <c r="V565" s="90" t="s">
        <v>3558</v>
      </c>
      <c r="W565" s="85"/>
      <c r="X565" s="85"/>
      <c r="Y565" s="94" t="s">
        <v>5558</v>
      </c>
      <c r="Z565" s="94" t="s">
        <v>7075</v>
      </c>
    </row>
    <row r="566" spans="1:26" x14ac:dyDescent="0.25">
      <c r="A566" s="61" t="s">
        <v>626</v>
      </c>
      <c r="B566" s="61" t="s">
        <v>1656</v>
      </c>
      <c r="C566" s="62"/>
      <c r="D566" s="63"/>
      <c r="E566" s="64"/>
      <c r="F566" s="65"/>
      <c r="G566" s="62"/>
      <c r="H566" s="66"/>
      <c r="I566" s="67"/>
      <c r="J566" s="67"/>
      <c r="K566" s="34" t="s">
        <v>65</v>
      </c>
      <c r="L566" s="74">
        <v>566</v>
      </c>
      <c r="M566" s="74"/>
      <c r="N566" s="69"/>
      <c r="O566" s="85" t="s">
        <v>1876</v>
      </c>
      <c r="P566" s="88">
        <v>43738.280069444445</v>
      </c>
      <c r="Q566" s="85" t="s">
        <v>2111</v>
      </c>
      <c r="R566" s="90" t="s">
        <v>2734</v>
      </c>
      <c r="S566" s="85" t="s">
        <v>2911</v>
      </c>
      <c r="T566" s="85"/>
      <c r="U566" s="88">
        <v>43738.280069444445</v>
      </c>
      <c r="V566" s="90" t="s">
        <v>3559</v>
      </c>
      <c r="W566" s="85"/>
      <c r="X566" s="85"/>
      <c r="Y566" s="94" t="s">
        <v>5559</v>
      </c>
      <c r="Z566" s="94" t="s">
        <v>7076</v>
      </c>
    </row>
    <row r="567" spans="1:26" x14ac:dyDescent="0.25">
      <c r="A567" s="61" t="s">
        <v>627</v>
      </c>
      <c r="B567" s="61" t="s">
        <v>1569</v>
      </c>
      <c r="C567" s="62"/>
      <c r="D567" s="63"/>
      <c r="E567" s="64"/>
      <c r="F567" s="65"/>
      <c r="G567" s="62"/>
      <c r="H567" s="66"/>
      <c r="I567" s="67"/>
      <c r="J567" s="67"/>
      <c r="K567" s="34" t="s">
        <v>65</v>
      </c>
      <c r="L567" s="74">
        <v>567</v>
      </c>
      <c r="M567" s="74"/>
      <c r="N567" s="69"/>
      <c r="O567" s="85" t="s">
        <v>1875</v>
      </c>
      <c r="P567" s="88">
        <v>43738.280081018522</v>
      </c>
      <c r="Q567" s="85" t="s">
        <v>1977</v>
      </c>
      <c r="R567" s="85"/>
      <c r="S567" s="85"/>
      <c r="T567" s="85"/>
      <c r="U567" s="88">
        <v>43738.280081018522</v>
      </c>
      <c r="V567" s="90" t="s">
        <v>3560</v>
      </c>
      <c r="W567" s="85"/>
      <c r="X567" s="85"/>
      <c r="Y567" s="94" t="s">
        <v>5560</v>
      </c>
      <c r="Z567" s="85"/>
    </row>
    <row r="568" spans="1:26" x14ac:dyDescent="0.25">
      <c r="A568" s="61" t="s">
        <v>628</v>
      </c>
      <c r="B568" s="61" t="s">
        <v>1657</v>
      </c>
      <c r="C568" s="62"/>
      <c r="D568" s="63"/>
      <c r="E568" s="64"/>
      <c r="F568" s="65"/>
      <c r="G568" s="62"/>
      <c r="H568" s="66"/>
      <c r="I568" s="67"/>
      <c r="J568" s="67"/>
      <c r="K568" s="34" t="s">
        <v>65</v>
      </c>
      <c r="L568" s="74">
        <v>568</v>
      </c>
      <c r="M568" s="74"/>
      <c r="N568" s="69"/>
      <c r="O568" s="85" t="s">
        <v>1875</v>
      </c>
      <c r="P568" s="88">
        <v>43738.280104166668</v>
      </c>
      <c r="Q568" s="85" t="s">
        <v>2112</v>
      </c>
      <c r="R568" s="90" t="s">
        <v>2735</v>
      </c>
      <c r="S568" s="85" t="s">
        <v>2925</v>
      </c>
      <c r="T568" s="85"/>
      <c r="U568" s="88">
        <v>43738.280104166668</v>
      </c>
      <c r="V568" s="90" t="s">
        <v>3561</v>
      </c>
      <c r="W568" s="85"/>
      <c r="X568" s="85"/>
      <c r="Y568" s="94" t="s">
        <v>5561</v>
      </c>
      <c r="Z568" s="85"/>
    </row>
    <row r="569" spans="1:26" x14ac:dyDescent="0.25">
      <c r="A569" s="61" t="s">
        <v>629</v>
      </c>
      <c r="B569" s="61" t="s">
        <v>1604</v>
      </c>
      <c r="C569" s="62"/>
      <c r="D569" s="63"/>
      <c r="E569" s="64"/>
      <c r="F569" s="65"/>
      <c r="G569" s="62"/>
      <c r="H569" s="66"/>
      <c r="I569" s="67"/>
      <c r="J569" s="67"/>
      <c r="K569" s="34" t="s">
        <v>65</v>
      </c>
      <c r="L569" s="74">
        <v>569</v>
      </c>
      <c r="M569" s="74"/>
      <c r="N569" s="69"/>
      <c r="O569" s="85" t="s">
        <v>1875</v>
      </c>
      <c r="P569" s="88">
        <v>43738.279861111114</v>
      </c>
      <c r="Q569" s="85" t="s">
        <v>2025</v>
      </c>
      <c r="R569" s="85"/>
      <c r="S569" s="85"/>
      <c r="T569" s="85"/>
      <c r="U569" s="88">
        <v>43738.279861111114</v>
      </c>
      <c r="V569" s="90" t="s">
        <v>3562</v>
      </c>
      <c r="W569" s="85"/>
      <c r="X569" s="85"/>
      <c r="Y569" s="94" t="s">
        <v>5562</v>
      </c>
      <c r="Z569" s="85"/>
    </row>
    <row r="570" spans="1:26" x14ac:dyDescent="0.25">
      <c r="A570" s="61" t="s">
        <v>629</v>
      </c>
      <c r="B570" s="61" t="s">
        <v>1481</v>
      </c>
      <c r="C570" s="62"/>
      <c r="D570" s="63"/>
      <c r="E570" s="64"/>
      <c r="F570" s="65"/>
      <c r="G570" s="62"/>
      <c r="H570" s="66"/>
      <c r="I570" s="67"/>
      <c r="J570" s="67"/>
      <c r="K570" s="34" t="s">
        <v>65</v>
      </c>
      <c r="L570" s="74">
        <v>570</v>
      </c>
      <c r="M570" s="74"/>
      <c r="N570" s="69"/>
      <c r="O570" s="85" t="s">
        <v>1875</v>
      </c>
      <c r="P570" s="88">
        <v>43738.280127314814</v>
      </c>
      <c r="Q570" s="85" t="s">
        <v>1927</v>
      </c>
      <c r="R570" s="85"/>
      <c r="S570" s="85"/>
      <c r="T570" s="85" t="s">
        <v>2951</v>
      </c>
      <c r="U570" s="88">
        <v>43738.280127314814</v>
      </c>
      <c r="V570" s="90" t="s">
        <v>3563</v>
      </c>
      <c r="W570" s="85"/>
      <c r="X570" s="85"/>
      <c r="Y570" s="94" t="s">
        <v>5563</v>
      </c>
      <c r="Z570" s="85"/>
    </row>
    <row r="571" spans="1:26" x14ac:dyDescent="0.25">
      <c r="A571" s="61" t="s">
        <v>630</v>
      </c>
      <c r="B571" s="61" t="s">
        <v>1658</v>
      </c>
      <c r="C571" s="62"/>
      <c r="D571" s="63"/>
      <c r="E571" s="64"/>
      <c r="F571" s="65"/>
      <c r="G571" s="62"/>
      <c r="H571" s="66"/>
      <c r="I571" s="67"/>
      <c r="J571" s="67"/>
      <c r="K571" s="34" t="s">
        <v>65</v>
      </c>
      <c r="L571" s="74">
        <v>571</v>
      </c>
      <c r="M571" s="74"/>
      <c r="N571" s="69"/>
      <c r="O571" s="85" t="s">
        <v>1875</v>
      </c>
      <c r="P571" s="88">
        <v>43738.280138888891</v>
      </c>
      <c r="Q571" s="85" t="s">
        <v>2113</v>
      </c>
      <c r="R571" s="90" t="s">
        <v>2736</v>
      </c>
      <c r="S571" s="85" t="s">
        <v>2926</v>
      </c>
      <c r="T571" s="85"/>
      <c r="U571" s="88">
        <v>43738.280138888891</v>
      </c>
      <c r="V571" s="90" t="s">
        <v>3564</v>
      </c>
      <c r="W571" s="85"/>
      <c r="X571" s="85"/>
      <c r="Y571" s="94" t="s">
        <v>5564</v>
      </c>
      <c r="Z571" s="85"/>
    </row>
    <row r="572" spans="1:26" x14ac:dyDescent="0.25">
      <c r="A572" s="61" t="s">
        <v>631</v>
      </c>
      <c r="B572" s="61" t="s">
        <v>1596</v>
      </c>
      <c r="C572" s="62"/>
      <c r="D572" s="63"/>
      <c r="E572" s="64"/>
      <c r="F572" s="65"/>
      <c r="G572" s="62"/>
      <c r="H572" s="66"/>
      <c r="I572" s="67"/>
      <c r="J572" s="67"/>
      <c r="K572" s="34" t="s">
        <v>65</v>
      </c>
      <c r="L572" s="74">
        <v>572</v>
      </c>
      <c r="M572" s="74"/>
      <c r="N572" s="69"/>
      <c r="O572" s="85" t="s">
        <v>1875</v>
      </c>
      <c r="P572" s="88">
        <v>43738.280150462961</v>
      </c>
      <c r="Q572" s="85" t="s">
        <v>2014</v>
      </c>
      <c r="R572" s="85"/>
      <c r="S572" s="85"/>
      <c r="T572" s="85"/>
      <c r="U572" s="88">
        <v>43738.280150462961</v>
      </c>
      <c r="V572" s="90" t="s">
        <v>3565</v>
      </c>
      <c r="W572" s="85"/>
      <c r="X572" s="85"/>
      <c r="Y572" s="94" t="s">
        <v>5565</v>
      </c>
      <c r="Z572" s="85"/>
    </row>
    <row r="573" spans="1:26" x14ac:dyDescent="0.25">
      <c r="A573" s="61" t="s">
        <v>632</v>
      </c>
      <c r="B573" s="61" t="s">
        <v>1575</v>
      </c>
      <c r="C573" s="62"/>
      <c r="D573" s="63"/>
      <c r="E573" s="64"/>
      <c r="F573" s="65"/>
      <c r="G573" s="62"/>
      <c r="H573" s="66"/>
      <c r="I573" s="67"/>
      <c r="J573" s="67"/>
      <c r="K573" s="34" t="s">
        <v>65</v>
      </c>
      <c r="L573" s="74">
        <v>573</v>
      </c>
      <c r="M573" s="74"/>
      <c r="N573" s="69"/>
      <c r="O573" s="85" t="s">
        <v>1875</v>
      </c>
      <c r="P573" s="88">
        <v>43738.280173611114</v>
      </c>
      <c r="Q573" s="85" t="s">
        <v>1985</v>
      </c>
      <c r="R573" s="85"/>
      <c r="S573" s="85"/>
      <c r="T573" s="85"/>
      <c r="U573" s="88">
        <v>43738.280173611114</v>
      </c>
      <c r="V573" s="90" t="s">
        <v>3566</v>
      </c>
      <c r="W573" s="85"/>
      <c r="X573" s="85"/>
      <c r="Y573" s="94" t="s">
        <v>5566</v>
      </c>
      <c r="Z573" s="85"/>
    </row>
    <row r="574" spans="1:26" x14ac:dyDescent="0.25">
      <c r="A574" s="61" t="s">
        <v>633</v>
      </c>
      <c r="B574" s="61" t="s">
        <v>1496</v>
      </c>
      <c r="C574" s="62"/>
      <c r="D574" s="63"/>
      <c r="E574" s="64"/>
      <c r="F574" s="65"/>
      <c r="G574" s="62"/>
      <c r="H574" s="66"/>
      <c r="I574" s="67"/>
      <c r="J574" s="67"/>
      <c r="K574" s="34" t="s">
        <v>65</v>
      </c>
      <c r="L574" s="74">
        <v>574</v>
      </c>
      <c r="M574" s="74"/>
      <c r="N574" s="69"/>
      <c r="O574" s="85" t="s">
        <v>1876</v>
      </c>
      <c r="P574" s="88">
        <v>43738.280173611114</v>
      </c>
      <c r="Q574" s="85" t="s">
        <v>2114</v>
      </c>
      <c r="R574" s="90" t="s">
        <v>2737</v>
      </c>
      <c r="S574" s="85" t="s">
        <v>2911</v>
      </c>
      <c r="T574" s="85"/>
      <c r="U574" s="88">
        <v>43738.280173611114</v>
      </c>
      <c r="V574" s="90" t="s">
        <v>3567</v>
      </c>
      <c r="W574" s="85"/>
      <c r="X574" s="85"/>
      <c r="Y574" s="94" t="s">
        <v>5567</v>
      </c>
      <c r="Z574" s="94" t="s">
        <v>7077</v>
      </c>
    </row>
    <row r="575" spans="1:26" x14ac:dyDescent="0.25">
      <c r="A575" s="61" t="s">
        <v>634</v>
      </c>
      <c r="B575" s="61" t="s">
        <v>1481</v>
      </c>
      <c r="C575" s="62"/>
      <c r="D575" s="63"/>
      <c r="E575" s="64"/>
      <c r="F575" s="65"/>
      <c r="G575" s="62"/>
      <c r="H575" s="66"/>
      <c r="I575" s="67"/>
      <c r="J575" s="67"/>
      <c r="K575" s="34" t="s">
        <v>65</v>
      </c>
      <c r="L575" s="74">
        <v>575</v>
      </c>
      <c r="M575" s="74"/>
      <c r="N575" s="69"/>
      <c r="O575" s="85" t="s">
        <v>1875</v>
      </c>
      <c r="P575" s="88">
        <v>43738.280185185184</v>
      </c>
      <c r="Q575" s="85" t="s">
        <v>1927</v>
      </c>
      <c r="R575" s="85"/>
      <c r="S575" s="85"/>
      <c r="T575" s="85" t="s">
        <v>2951</v>
      </c>
      <c r="U575" s="88">
        <v>43738.280185185184</v>
      </c>
      <c r="V575" s="90" t="s">
        <v>3568</v>
      </c>
      <c r="W575" s="85"/>
      <c r="X575" s="85"/>
      <c r="Y575" s="94" t="s">
        <v>5568</v>
      </c>
      <c r="Z575" s="85"/>
    </row>
    <row r="576" spans="1:26" x14ac:dyDescent="0.25">
      <c r="A576" s="61" t="s">
        <v>635</v>
      </c>
      <c r="B576" s="61" t="s">
        <v>1495</v>
      </c>
      <c r="C576" s="62"/>
      <c r="D576" s="63"/>
      <c r="E576" s="64"/>
      <c r="F576" s="65"/>
      <c r="G576" s="62"/>
      <c r="H576" s="66"/>
      <c r="I576" s="67"/>
      <c r="J576" s="67"/>
      <c r="K576" s="34" t="s">
        <v>65</v>
      </c>
      <c r="L576" s="74">
        <v>576</v>
      </c>
      <c r="M576" s="74"/>
      <c r="N576" s="69"/>
      <c r="O576" s="85" t="s">
        <v>1875</v>
      </c>
      <c r="P576" s="88">
        <v>43738.28020833333</v>
      </c>
      <c r="Q576" s="85" t="s">
        <v>1879</v>
      </c>
      <c r="R576" s="85"/>
      <c r="S576" s="85"/>
      <c r="T576" s="85"/>
      <c r="U576" s="88">
        <v>43738.28020833333</v>
      </c>
      <c r="V576" s="90" t="s">
        <v>3569</v>
      </c>
      <c r="W576" s="85"/>
      <c r="X576" s="85"/>
      <c r="Y576" s="94" t="s">
        <v>5569</v>
      </c>
      <c r="Z576" s="85"/>
    </row>
    <row r="577" spans="1:26" x14ac:dyDescent="0.25">
      <c r="A577" s="61" t="s">
        <v>636</v>
      </c>
      <c r="B577" s="61" t="s">
        <v>1496</v>
      </c>
      <c r="C577" s="62"/>
      <c r="D577" s="63"/>
      <c r="E577" s="64"/>
      <c r="F577" s="65"/>
      <c r="G577" s="62"/>
      <c r="H577" s="66"/>
      <c r="I577" s="67"/>
      <c r="J577" s="67"/>
      <c r="K577" s="34" t="s">
        <v>65</v>
      </c>
      <c r="L577" s="74">
        <v>577</v>
      </c>
      <c r="M577" s="74"/>
      <c r="N577" s="69"/>
      <c r="O577" s="85" t="s">
        <v>1875</v>
      </c>
      <c r="P577" s="88">
        <v>43738.280231481483</v>
      </c>
      <c r="Q577" s="85" t="s">
        <v>1887</v>
      </c>
      <c r="R577" s="85"/>
      <c r="S577" s="85"/>
      <c r="T577" s="85"/>
      <c r="U577" s="88">
        <v>43738.280231481483</v>
      </c>
      <c r="V577" s="90" t="s">
        <v>3570</v>
      </c>
      <c r="W577" s="85"/>
      <c r="X577" s="85"/>
      <c r="Y577" s="94" t="s">
        <v>5570</v>
      </c>
      <c r="Z577" s="85"/>
    </row>
    <row r="578" spans="1:26" x14ac:dyDescent="0.25">
      <c r="A578" s="61" t="s">
        <v>637</v>
      </c>
      <c r="B578" s="61" t="s">
        <v>1659</v>
      </c>
      <c r="C578" s="62"/>
      <c r="D578" s="63"/>
      <c r="E578" s="64"/>
      <c r="F578" s="65"/>
      <c r="G578" s="62"/>
      <c r="H578" s="66"/>
      <c r="I578" s="67"/>
      <c r="J578" s="67"/>
      <c r="K578" s="34" t="s">
        <v>65</v>
      </c>
      <c r="L578" s="74">
        <v>578</v>
      </c>
      <c r="M578" s="74"/>
      <c r="N578" s="69"/>
      <c r="O578" s="85" t="s">
        <v>1875</v>
      </c>
      <c r="P578" s="88">
        <v>43738.28025462963</v>
      </c>
      <c r="Q578" s="85" t="s">
        <v>2115</v>
      </c>
      <c r="R578" s="85"/>
      <c r="S578" s="85"/>
      <c r="T578" s="85"/>
      <c r="U578" s="88">
        <v>43738.28025462963</v>
      </c>
      <c r="V578" s="90" t="s">
        <v>3571</v>
      </c>
      <c r="W578" s="85"/>
      <c r="X578" s="85"/>
      <c r="Y578" s="94" t="s">
        <v>5571</v>
      </c>
      <c r="Z578" s="85"/>
    </row>
    <row r="579" spans="1:26" x14ac:dyDescent="0.25">
      <c r="A579" s="61" t="s">
        <v>638</v>
      </c>
      <c r="B579" s="61" t="s">
        <v>1660</v>
      </c>
      <c r="C579" s="62"/>
      <c r="D579" s="63"/>
      <c r="E579" s="64"/>
      <c r="F579" s="65"/>
      <c r="G579" s="62"/>
      <c r="H579" s="66"/>
      <c r="I579" s="67"/>
      <c r="J579" s="67"/>
      <c r="K579" s="34" t="s">
        <v>65</v>
      </c>
      <c r="L579" s="74">
        <v>579</v>
      </c>
      <c r="M579" s="74"/>
      <c r="N579" s="69"/>
      <c r="O579" s="85" t="s">
        <v>1875</v>
      </c>
      <c r="P579" s="88">
        <v>43738.28025462963</v>
      </c>
      <c r="Q579" s="85" t="s">
        <v>2116</v>
      </c>
      <c r="R579" s="90" t="s">
        <v>2738</v>
      </c>
      <c r="S579" s="85" t="s">
        <v>2927</v>
      </c>
      <c r="T579" s="85"/>
      <c r="U579" s="88">
        <v>43738.28025462963</v>
      </c>
      <c r="V579" s="90" t="s">
        <v>3572</v>
      </c>
      <c r="W579" s="85"/>
      <c r="X579" s="85"/>
      <c r="Y579" s="94" t="s">
        <v>5572</v>
      </c>
      <c r="Z579" s="85"/>
    </row>
    <row r="580" spans="1:26" x14ac:dyDescent="0.25">
      <c r="A580" s="61" t="s">
        <v>639</v>
      </c>
      <c r="B580" s="61" t="s">
        <v>1481</v>
      </c>
      <c r="C580" s="62"/>
      <c r="D580" s="63"/>
      <c r="E580" s="64"/>
      <c r="F580" s="65"/>
      <c r="G580" s="62"/>
      <c r="H580" s="66"/>
      <c r="I580" s="67"/>
      <c r="J580" s="67"/>
      <c r="K580" s="34" t="s">
        <v>65</v>
      </c>
      <c r="L580" s="74">
        <v>580</v>
      </c>
      <c r="M580" s="74"/>
      <c r="N580" s="69"/>
      <c r="O580" s="85" t="s">
        <v>1875</v>
      </c>
      <c r="P580" s="88">
        <v>43738.28025462963</v>
      </c>
      <c r="Q580" s="85" t="s">
        <v>1927</v>
      </c>
      <c r="R580" s="85"/>
      <c r="S580" s="85"/>
      <c r="T580" s="85" t="s">
        <v>2951</v>
      </c>
      <c r="U580" s="88">
        <v>43738.28025462963</v>
      </c>
      <c r="V580" s="90" t="s">
        <v>3573</v>
      </c>
      <c r="W580" s="85"/>
      <c r="X580" s="85"/>
      <c r="Y580" s="94" t="s">
        <v>5573</v>
      </c>
      <c r="Z580" s="85"/>
    </row>
    <row r="581" spans="1:26" x14ac:dyDescent="0.25">
      <c r="A581" s="61" t="s">
        <v>640</v>
      </c>
      <c r="B581" s="61" t="s">
        <v>1661</v>
      </c>
      <c r="C581" s="62"/>
      <c r="D581" s="63"/>
      <c r="E581" s="64"/>
      <c r="F581" s="65"/>
      <c r="G581" s="62"/>
      <c r="H581" s="66"/>
      <c r="I581" s="67"/>
      <c r="J581" s="67"/>
      <c r="K581" s="34" t="s">
        <v>65</v>
      </c>
      <c r="L581" s="74">
        <v>581</v>
      </c>
      <c r="M581" s="74"/>
      <c r="N581" s="69"/>
      <c r="O581" s="85" t="s">
        <v>1875</v>
      </c>
      <c r="P581" s="88">
        <v>43738.28025462963</v>
      </c>
      <c r="Q581" s="85" t="s">
        <v>2117</v>
      </c>
      <c r="R581" s="85"/>
      <c r="S581" s="85"/>
      <c r="T581" s="85" t="s">
        <v>2969</v>
      </c>
      <c r="U581" s="88">
        <v>43738.28025462963</v>
      </c>
      <c r="V581" s="90" t="s">
        <v>3574</v>
      </c>
      <c r="W581" s="85"/>
      <c r="X581" s="85"/>
      <c r="Y581" s="94" t="s">
        <v>5574</v>
      </c>
      <c r="Z581" s="85"/>
    </row>
    <row r="582" spans="1:26" x14ac:dyDescent="0.25">
      <c r="A582" s="61" t="s">
        <v>640</v>
      </c>
      <c r="B582" s="61" t="s">
        <v>1490</v>
      </c>
      <c r="C582" s="62"/>
      <c r="D582" s="63"/>
      <c r="E582" s="64"/>
      <c r="F582" s="65"/>
      <c r="G582" s="62"/>
      <c r="H582" s="66"/>
      <c r="I582" s="67"/>
      <c r="J582" s="67"/>
      <c r="K582" s="34" t="s">
        <v>65</v>
      </c>
      <c r="L582" s="74">
        <v>582</v>
      </c>
      <c r="M582" s="74"/>
      <c r="N582" s="69"/>
      <c r="O582" s="85" t="s">
        <v>1875</v>
      </c>
      <c r="P582" s="88">
        <v>43738.28025462963</v>
      </c>
      <c r="Q582" s="85" t="s">
        <v>2117</v>
      </c>
      <c r="R582" s="85"/>
      <c r="S582" s="85"/>
      <c r="T582" s="85" t="s">
        <v>2969</v>
      </c>
      <c r="U582" s="88">
        <v>43738.28025462963</v>
      </c>
      <c r="V582" s="90" t="s">
        <v>3574</v>
      </c>
      <c r="W582" s="85"/>
      <c r="X582" s="85"/>
      <c r="Y582" s="94" t="s">
        <v>5574</v>
      </c>
      <c r="Z582" s="85"/>
    </row>
    <row r="583" spans="1:26" x14ac:dyDescent="0.25">
      <c r="A583" s="61" t="s">
        <v>641</v>
      </c>
      <c r="B583" s="61" t="s">
        <v>641</v>
      </c>
      <c r="C583" s="62"/>
      <c r="D583" s="63"/>
      <c r="E583" s="64"/>
      <c r="F583" s="65"/>
      <c r="G583" s="62"/>
      <c r="H583" s="66"/>
      <c r="I583" s="67"/>
      <c r="J583" s="67"/>
      <c r="K583" s="34" t="s">
        <v>65</v>
      </c>
      <c r="L583" s="74">
        <v>583</v>
      </c>
      <c r="M583" s="74"/>
      <c r="N583" s="69"/>
      <c r="O583" s="85" t="s">
        <v>178</v>
      </c>
      <c r="P583" s="88">
        <v>43738.280289351853</v>
      </c>
      <c r="Q583" s="85" t="s">
        <v>2118</v>
      </c>
      <c r="R583" s="90" t="s">
        <v>2739</v>
      </c>
      <c r="S583" s="85" t="s">
        <v>2911</v>
      </c>
      <c r="T583" s="85"/>
      <c r="U583" s="88">
        <v>43738.280289351853</v>
      </c>
      <c r="V583" s="90" t="s">
        <v>3575</v>
      </c>
      <c r="W583" s="85"/>
      <c r="X583" s="85"/>
      <c r="Y583" s="94" t="s">
        <v>5575</v>
      </c>
      <c r="Z583" s="85"/>
    </row>
    <row r="584" spans="1:26" x14ac:dyDescent="0.25">
      <c r="A584" s="61" t="s">
        <v>642</v>
      </c>
      <c r="B584" s="61" t="s">
        <v>642</v>
      </c>
      <c r="C584" s="62"/>
      <c r="D584" s="63"/>
      <c r="E584" s="64"/>
      <c r="F584" s="65"/>
      <c r="G584" s="62"/>
      <c r="H584" s="66"/>
      <c r="I584" s="67"/>
      <c r="J584" s="67"/>
      <c r="K584" s="34" t="s">
        <v>65</v>
      </c>
      <c r="L584" s="74">
        <v>584</v>
      </c>
      <c r="M584" s="74"/>
      <c r="N584" s="69"/>
      <c r="O584" s="85" t="s">
        <v>178</v>
      </c>
      <c r="P584" s="88">
        <v>43738.280289351853</v>
      </c>
      <c r="Q584" s="85" t="s">
        <v>2119</v>
      </c>
      <c r="R584" s="85"/>
      <c r="S584" s="85"/>
      <c r="T584" s="85"/>
      <c r="U584" s="88">
        <v>43738.280289351853</v>
      </c>
      <c r="V584" s="90" t="s">
        <v>3576</v>
      </c>
      <c r="W584" s="85"/>
      <c r="X584" s="85"/>
      <c r="Y584" s="94" t="s">
        <v>5576</v>
      </c>
      <c r="Z584" s="85"/>
    </row>
    <row r="585" spans="1:26" x14ac:dyDescent="0.25">
      <c r="A585" s="61" t="s">
        <v>643</v>
      </c>
      <c r="B585" s="61" t="s">
        <v>1481</v>
      </c>
      <c r="C585" s="62"/>
      <c r="D585" s="63"/>
      <c r="E585" s="64"/>
      <c r="F585" s="65"/>
      <c r="G585" s="62"/>
      <c r="H585" s="66"/>
      <c r="I585" s="67"/>
      <c r="J585" s="67"/>
      <c r="K585" s="34" t="s">
        <v>65</v>
      </c>
      <c r="L585" s="74">
        <v>585</v>
      </c>
      <c r="M585" s="74"/>
      <c r="N585" s="69"/>
      <c r="O585" s="85" t="s">
        <v>1875</v>
      </c>
      <c r="P585" s="88">
        <v>43738.280312499999</v>
      </c>
      <c r="Q585" s="85" t="s">
        <v>1927</v>
      </c>
      <c r="R585" s="85"/>
      <c r="S585" s="85"/>
      <c r="T585" s="85" t="s">
        <v>2951</v>
      </c>
      <c r="U585" s="88">
        <v>43738.280312499999</v>
      </c>
      <c r="V585" s="90" t="s">
        <v>3577</v>
      </c>
      <c r="W585" s="85"/>
      <c r="X585" s="85"/>
      <c r="Y585" s="94" t="s">
        <v>5577</v>
      </c>
      <c r="Z585" s="85"/>
    </row>
    <row r="586" spans="1:26" x14ac:dyDescent="0.25">
      <c r="A586" s="61" t="s">
        <v>644</v>
      </c>
      <c r="B586" s="61" t="s">
        <v>644</v>
      </c>
      <c r="C586" s="62"/>
      <c r="D586" s="63"/>
      <c r="E586" s="64"/>
      <c r="F586" s="65"/>
      <c r="G586" s="62"/>
      <c r="H586" s="66"/>
      <c r="I586" s="67"/>
      <c r="J586" s="67"/>
      <c r="K586" s="34" t="s">
        <v>65</v>
      </c>
      <c r="L586" s="74">
        <v>586</v>
      </c>
      <c r="M586" s="74"/>
      <c r="N586" s="69"/>
      <c r="O586" s="85" t="s">
        <v>178</v>
      </c>
      <c r="P586" s="88">
        <v>43738.280312499999</v>
      </c>
      <c r="Q586" s="85" t="s">
        <v>2120</v>
      </c>
      <c r="R586" s="90" t="s">
        <v>2740</v>
      </c>
      <c r="S586" s="85" t="s">
        <v>2911</v>
      </c>
      <c r="T586" s="85" t="s">
        <v>2950</v>
      </c>
      <c r="U586" s="88">
        <v>43738.280312499999</v>
      </c>
      <c r="V586" s="90" t="s">
        <v>3578</v>
      </c>
      <c r="W586" s="85"/>
      <c r="X586" s="85"/>
      <c r="Y586" s="94" t="s">
        <v>5578</v>
      </c>
      <c r="Z586" s="85"/>
    </row>
    <row r="587" spans="1:26" x14ac:dyDescent="0.25">
      <c r="A587" s="61" t="s">
        <v>645</v>
      </c>
      <c r="B587" s="61" t="s">
        <v>1493</v>
      </c>
      <c r="C587" s="62"/>
      <c r="D587" s="63"/>
      <c r="E587" s="64"/>
      <c r="F587" s="65"/>
      <c r="G587" s="62"/>
      <c r="H587" s="66"/>
      <c r="I587" s="67"/>
      <c r="J587" s="67"/>
      <c r="K587" s="34" t="s">
        <v>65</v>
      </c>
      <c r="L587" s="74">
        <v>587</v>
      </c>
      <c r="M587" s="74"/>
      <c r="N587" s="69"/>
      <c r="O587" s="85" t="s">
        <v>1875</v>
      </c>
      <c r="P587" s="88">
        <v>43738.278587962966</v>
      </c>
      <c r="Q587" s="85" t="s">
        <v>1877</v>
      </c>
      <c r="R587" s="85"/>
      <c r="S587" s="85"/>
      <c r="T587" s="85"/>
      <c r="U587" s="88">
        <v>43738.278587962966</v>
      </c>
      <c r="V587" s="90" t="s">
        <v>3579</v>
      </c>
      <c r="W587" s="85"/>
      <c r="X587" s="85"/>
      <c r="Y587" s="94" t="s">
        <v>5579</v>
      </c>
      <c r="Z587" s="85"/>
    </row>
    <row r="588" spans="1:26" x14ac:dyDescent="0.25">
      <c r="A588" s="61" t="s">
        <v>645</v>
      </c>
      <c r="B588" s="61" t="s">
        <v>1493</v>
      </c>
      <c r="C588" s="62"/>
      <c r="D588" s="63"/>
      <c r="E588" s="64"/>
      <c r="F588" s="65"/>
      <c r="G588" s="62"/>
      <c r="H588" s="66"/>
      <c r="I588" s="67"/>
      <c r="J588" s="67"/>
      <c r="K588" s="34" t="s">
        <v>65</v>
      </c>
      <c r="L588" s="74">
        <v>588</v>
      </c>
      <c r="M588" s="74"/>
      <c r="N588" s="69"/>
      <c r="O588" s="85" t="s">
        <v>1875</v>
      </c>
      <c r="P588" s="88">
        <v>43738.280324074076</v>
      </c>
      <c r="Q588" s="85" t="s">
        <v>2121</v>
      </c>
      <c r="R588" s="85"/>
      <c r="S588" s="85"/>
      <c r="T588" s="85"/>
      <c r="U588" s="88">
        <v>43738.280324074076</v>
      </c>
      <c r="V588" s="90" t="s">
        <v>3580</v>
      </c>
      <c r="W588" s="85"/>
      <c r="X588" s="85"/>
      <c r="Y588" s="94" t="s">
        <v>5580</v>
      </c>
      <c r="Z588" s="85"/>
    </row>
    <row r="589" spans="1:26" x14ac:dyDescent="0.25">
      <c r="A589" s="61" t="s">
        <v>646</v>
      </c>
      <c r="B589" s="61" t="s">
        <v>646</v>
      </c>
      <c r="C589" s="62"/>
      <c r="D589" s="63"/>
      <c r="E589" s="64"/>
      <c r="F589" s="65"/>
      <c r="G589" s="62"/>
      <c r="H589" s="66"/>
      <c r="I589" s="67"/>
      <c r="J589" s="67"/>
      <c r="K589" s="34" t="s">
        <v>65</v>
      </c>
      <c r="L589" s="74">
        <v>589</v>
      </c>
      <c r="M589" s="74"/>
      <c r="N589" s="69"/>
      <c r="O589" s="85" t="s">
        <v>178</v>
      </c>
      <c r="P589" s="88">
        <v>43738.280335648145</v>
      </c>
      <c r="Q589" s="85" t="s">
        <v>2122</v>
      </c>
      <c r="R589" s="90" t="s">
        <v>2741</v>
      </c>
      <c r="S589" s="85" t="s">
        <v>2911</v>
      </c>
      <c r="T589" s="85" t="s">
        <v>2970</v>
      </c>
      <c r="U589" s="88">
        <v>43738.280335648145</v>
      </c>
      <c r="V589" s="90" t="s">
        <v>3581</v>
      </c>
      <c r="W589" s="85"/>
      <c r="X589" s="85"/>
      <c r="Y589" s="94" t="s">
        <v>5581</v>
      </c>
      <c r="Z589" s="85"/>
    </row>
    <row r="590" spans="1:26" x14ac:dyDescent="0.25">
      <c r="A590" s="61" t="s">
        <v>647</v>
      </c>
      <c r="B590" s="61" t="s">
        <v>1600</v>
      </c>
      <c r="C590" s="62"/>
      <c r="D590" s="63"/>
      <c r="E590" s="64"/>
      <c r="F590" s="65"/>
      <c r="G590" s="62"/>
      <c r="H590" s="66"/>
      <c r="I590" s="67"/>
      <c r="J590" s="67"/>
      <c r="K590" s="34" t="s">
        <v>65</v>
      </c>
      <c r="L590" s="74">
        <v>590</v>
      </c>
      <c r="M590" s="74"/>
      <c r="N590" s="69"/>
      <c r="O590" s="85" t="s">
        <v>1875</v>
      </c>
      <c r="P590" s="88">
        <v>43738.280335648145</v>
      </c>
      <c r="Q590" s="85" t="s">
        <v>2020</v>
      </c>
      <c r="R590" s="85"/>
      <c r="S590" s="85"/>
      <c r="T590" s="85"/>
      <c r="U590" s="88">
        <v>43738.280335648145</v>
      </c>
      <c r="V590" s="90" t="s">
        <v>3582</v>
      </c>
      <c r="W590" s="85"/>
      <c r="X590" s="85"/>
      <c r="Y590" s="94" t="s">
        <v>5582</v>
      </c>
      <c r="Z590" s="85"/>
    </row>
    <row r="591" spans="1:26" x14ac:dyDescent="0.25">
      <c r="A591" s="61" t="s">
        <v>648</v>
      </c>
      <c r="B591" s="61" t="s">
        <v>1481</v>
      </c>
      <c r="C591" s="62"/>
      <c r="D591" s="63"/>
      <c r="E591" s="64"/>
      <c r="F591" s="65"/>
      <c r="G591" s="62"/>
      <c r="H591" s="66"/>
      <c r="I591" s="67"/>
      <c r="J591" s="67"/>
      <c r="K591" s="34" t="s">
        <v>65</v>
      </c>
      <c r="L591" s="74">
        <v>591</v>
      </c>
      <c r="M591" s="74"/>
      <c r="N591" s="69"/>
      <c r="O591" s="85" t="s">
        <v>1875</v>
      </c>
      <c r="P591" s="88">
        <v>43738.280347222222</v>
      </c>
      <c r="Q591" s="85" t="s">
        <v>1927</v>
      </c>
      <c r="R591" s="85"/>
      <c r="S591" s="85"/>
      <c r="T591" s="85" t="s">
        <v>2951</v>
      </c>
      <c r="U591" s="88">
        <v>43738.280347222222</v>
      </c>
      <c r="V591" s="90" t="s">
        <v>3583</v>
      </c>
      <c r="W591" s="85"/>
      <c r="X591" s="85"/>
      <c r="Y591" s="94" t="s">
        <v>5583</v>
      </c>
      <c r="Z591" s="85"/>
    </row>
    <row r="592" spans="1:26" x14ac:dyDescent="0.25">
      <c r="A592" s="61" t="s">
        <v>649</v>
      </c>
      <c r="B592" s="61" t="s">
        <v>1496</v>
      </c>
      <c r="C592" s="62"/>
      <c r="D592" s="63"/>
      <c r="E592" s="64"/>
      <c r="F592" s="65"/>
      <c r="G592" s="62"/>
      <c r="H592" s="66"/>
      <c r="I592" s="67"/>
      <c r="J592" s="67"/>
      <c r="K592" s="34" t="s">
        <v>65</v>
      </c>
      <c r="L592" s="74">
        <v>592</v>
      </c>
      <c r="M592" s="74"/>
      <c r="N592" s="69"/>
      <c r="O592" s="85" t="s">
        <v>1875</v>
      </c>
      <c r="P592" s="88">
        <v>43738.275370370371</v>
      </c>
      <c r="Q592" s="85" t="s">
        <v>1880</v>
      </c>
      <c r="R592" s="85"/>
      <c r="S592" s="85"/>
      <c r="T592" s="85"/>
      <c r="U592" s="88">
        <v>43738.275370370371</v>
      </c>
      <c r="V592" s="90" t="s">
        <v>3584</v>
      </c>
      <c r="W592" s="85"/>
      <c r="X592" s="85"/>
      <c r="Y592" s="94" t="s">
        <v>5584</v>
      </c>
      <c r="Z592" s="85"/>
    </row>
    <row r="593" spans="1:26" x14ac:dyDescent="0.25">
      <c r="A593" s="61" t="s">
        <v>649</v>
      </c>
      <c r="B593" s="61" t="s">
        <v>1563</v>
      </c>
      <c r="C593" s="62"/>
      <c r="D593" s="63"/>
      <c r="E593" s="64"/>
      <c r="F593" s="65"/>
      <c r="G593" s="62"/>
      <c r="H593" s="66"/>
      <c r="I593" s="67"/>
      <c r="J593" s="67"/>
      <c r="K593" s="34" t="s">
        <v>65</v>
      </c>
      <c r="L593" s="74">
        <v>593</v>
      </c>
      <c r="M593" s="74"/>
      <c r="N593" s="69"/>
      <c r="O593" s="85" t="s">
        <v>1875</v>
      </c>
      <c r="P593" s="88">
        <v>43738.280347222222</v>
      </c>
      <c r="Q593" s="85" t="s">
        <v>1967</v>
      </c>
      <c r="R593" s="85"/>
      <c r="S593" s="85"/>
      <c r="T593" s="85"/>
      <c r="U593" s="88">
        <v>43738.280347222222</v>
      </c>
      <c r="V593" s="90" t="s">
        <v>3585</v>
      </c>
      <c r="W593" s="85"/>
      <c r="X593" s="85"/>
      <c r="Y593" s="94" t="s">
        <v>5585</v>
      </c>
      <c r="Z593" s="85"/>
    </row>
    <row r="594" spans="1:26" x14ac:dyDescent="0.25">
      <c r="A594" s="61" t="s">
        <v>650</v>
      </c>
      <c r="B594" s="61" t="s">
        <v>1662</v>
      </c>
      <c r="C594" s="62"/>
      <c r="D594" s="63"/>
      <c r="E594" s="64"/>
      <c r="F594" s="65"/>
      <c r="G594" s="62"/>
      <c r="H594" s="66"/>
      <c r="I594" s="67"/>
      <c r="J594" s="67"/>
      <c r="K594" s="34" t="s">
        <v>65</v>
      </c>
      <c r="L594" s="74">
        <v>594</v>
      </c>
      <c r="M594" s="74"/>
      <c r="N594" s="69"/>
      <c r="O594" s="85" t="s">
        <v>1875</v>
      </c>
      <c r="P594" s="88">
        <v>43738.280358796299</v>
      </c>
      <c r="Q594" s="85" t="s">
        <v>2123</v>
      </c>
      <c r="R594" s="85"/>
      <c r="S594" s="85"/>
      <c r="T594" s="85"/>
      <c r="U594" s="88">
        <v>43738.280358796299</v>
      </c>
      <c r="V594" s="90" t="s">
        <v>3586</v>
      </c>
      <c r="W594" s="85"/>
      <c r="X594" s="85"/>
      <c r="Y594" s="94" t="s">
        <v>5586</v>
      </c>
      <c r="Z594" s="85"/>
    </row>
    <row r="595" spans="1:26" x14ac:dyDescent="0.25">
      <c r="A595" s="61" t="s">
        <v>651</v>
      </c>
      <c r="B595" s="61" t="s">
        <v>1663</v>
      </c>
      <c r="C595" s="62"/>
      <c r="D595" s="63"/>
      <c r="E595" s="64"/>
      <c r="F595" s="65"/>
      <c r="G595" s="62"/>
      <c r="H595" s="66"/>
      <c r="I595" s="67"/>
      <c r="J595" s="67"/>
      <c r="K595" s="34" t="s">
        <v>65</v>
      </c>
      <c r="L595" s="74">
        <v>595</v>
      </c>
      <c r="M595" s="74"/>
      <c r="N595" s="69"/>
      <c r="O595" s="85" t="s">
        <v>1876</v>
      </c>
      <c r="P595" s="88">
        <v>43738.279907407406</v>
      </c>
      <c r="Q595" s="85" t="s">
        <v>2124</v>
      </c>
      <c r="R595" s="90" t="s">
        <v>2742</v>
      </c>
      <c r="S595" s="85" t="s">
        <v>2911</v>
      </c>
      <c r="T595" s="85"/>
      <c r="U595" s="88">
        <v>43738.279907407406</v>
      </c>
      <c r="V595" s="90" t="s">
        <v>3587</v>
      </c>
      <c r="W595" s="85"/>
      <c r="X595" s="85"/>
      <c r="Y595" s="94" t="s">
        <v>5587</v>
      </c>
      <c r="Z595" s="94" t="s">
        <v>7078</v>
      </c>
    </row>
    <row r="596" spans="1:26" x14ac:dyDescent="0.25">
      <c r="A596" s="61" t="s">
        <v>651</v>
      </c>
      <c r="B596" s="61" t="s">
        <v>1663</v>
      </c>
      <c r="C596" s="62"/>
      <c r="D596" s="63"/>
      <c r="E596" s="64"/>
      <c r="F596" s="65"/>
      <c r="G596" s="62"/>
      <c r="H596" s="66"/>
      <c r="I596" s="67"/>
      <c r="J596" s="67"/>
      <c r="K596" s="34" t="s">
        <v>65</v>
      </c>
      <c r="L596" s="74">
        <v>596</v>
      </c>
      <c r="M596" s="74"/>
      <c r="N596" s="69"/>
      <c r="O596" s="85" t="s">
        <v>1875</v>
      </c>
      <c r="P596" s="88">
        <v>43738.28</v>
      </c>
      <c r="Q596" s="85" t="s">
        <v>2125</v>
      </c>
      <c r="R596" s="85"/>
      <c r="S596" s="85"/>
      <c r="T596" s="85"/>
      <c r="U596" s="88">
        <v>43738.28</v>
      </c>
      <c r="V596" s="90" t="s">
        <v>3588</v>
      </c>
      <c r="W596" s="85"/>
      <c r="X596" s="85"/>
      <c r="Y596" s="94" t="s">
        <v>5588</v>
      </c>
      <c r="Z596" s="85"/>
    </row>
    <row r="597" spans="1:26" x14ac:dyDescent="0.25">
      <c r="A597" s="61" t="s">
        <v>651</v>
      </c>
      <c r="B597" s="61" t="s">
        <v>1663</v>
      </c>
      <c r="C597" s="62"/>
      <c r="D597" s="63"/>
      <c r="E597" s="64"/>
      <c r="F597" s="65"/>
      <c r="G597" s="62"/>
      <c r="H597" s="66"/>
      <c r="I597" s="67"/>
      <c r="J597" s="67"/>
      <c r="K597" s="34" t="s">
        <v>65</v>
      </c>
      <c r="L597" s="74">
        <v>597</v>
      </c>
      <c r="M597" s="74"/>
      <c r="N597" s="69"/>
      <c r="O597" s="85" t="s">
        <v>1875</v>
      </c>
      <c r="P597" s="88">
        <v>43738.280370370368</v>
      </c>
      <c r="Q597" s="85" t="s">
        <v>2126</v>
      </c>
      <c r="R597" s="85"/>
      <c r="S597" s="85"/>
      <c r="T597" s="85"/>
      <c r="U597" s="88">
        <v>43738.280370370368</v>
      </c>
      <c r="V597" s="90" t="s">
        <v>3589</v>
      </c>
      <c r="W597" s="85"/>
      <c r="X597" s="85"/>
      <c r="Y597" s="94" t="s">
        <v>5589</v>
      </c>
      <c r="Z597" s="85"/>
    </row>
    <row r="598" spans="1:26" x14ac:dyDescent="0.25">
      <c r="A598" s="61" t="s">
        <v>651</v>
      </c>
      <c r="B598" s="61" t="s">
        <v>1664</v>
      </c>
      <c r="C598" s="62"/>
      <c r="D598" s="63"/>
      <c r="E598" s="64"/>
      <c r="F598" s="65"/>
      <c r="G598" s="62"/>
      <c r="H598" s="66"/>
      <c r="I598" s="67"/>
      <c r="J598" s="67"/>
      <c r="K598" s="34" t="s">
        <v>65</v>
      </c>
      <c r="L598" s="74">
        <v>598</v>
      </c>
      <c r="M598" s="74"/>
      <c r="N598" s="69"/>
      <c r="O598" s="85" t="s">
        <v>1875</v>
      </c>
      <c r="P598" s="88">
        <v>43738.280370370368</v>
      </c>
      <c r="Q598" s="85" t="s">
        <v>2126</v>
      </c>
      <c r="R598" s="85"/>
      <c r="S598" s="85"/>
      <c r="T598" s="85"/>
      <c r="U598" s="88">
        <v>43738.280370370368</v>
      </c>
      <c r="V598" s="90" t="s">
        <v>3589</v>
      </c>
      <c r="W598" s="85"/>
      <c r="X598" s="85"/>
      <c r="Y598" s="94" t="s">
        <v>5589</v>
      </c>
      <c r="Z598" s="85"/>
    </row>
    <row r="599" spans="1:26" x14ac:dyDescent="0.25">
      <c r="A599" s="61" t="s">
        <v>652</v>
      </c>
      <c r="B599" s="61" t="s">
        <v>1575</v>
      </c>
      <c r="C599" s="62"/>
      <c r="D599" s="63"/>
      <c r="E599" s="64"/>
      <c r="F599" s="65"/>
      <c r="G599" s="62"/>
      <c r="H599" s="66"/>
      <c r="I599" s="67"/>
      <c r="J599" s="67"/>
      <c r="K599" s="34" t="s">
        <v>65</v>
      </c>
      <c r="L599" s="74">
        <v>599</v>
      </c>
      <c r="M599" s="74"/>
      <c r="N599" s="69"/>
      <c r="O599" s="85" t="s">
        <v>1875</v>
      </c>
      <c r="P599" s="88">
        <v>43738.280405092592</v>
      </c>
      <c r="Q599" s="85" t="s">
        <v>1985</v>
      </c>
      <c r="R599" s="85"/>
      <c r="S599" s="85"/>
      <c r="T599" s="85"/>
      <c r="U599" s="88">
        <v>43738.280405092592</v>
      </c>
      <c r="V599" s="90" t="s">
        <v>3590</v>
      </c>
      <c r="W599" s="85"/>
      <c r="X599" s="85"/>
      <c r="Y599" s="94" t="s">
        <v>5590</v>
      </c>
      <c r="Z599" s="85"/>
    </row>
    <row r="600" spans="1:26" x14ac:dyDescent="0.25">
      <c r="A600" s="61" t="s">
        <v>653</v>
      </c>
      <c r="B600" s="61" t="s">
        <v>1481</v>
      </c>
      <c r="C600" s="62"/>
      <c r="D600" s="63"/>
      <c r="E600" s="64"/>
      <c r="F600" s="65"/>
      <c r="G600" s="62"/>
      <c r="H600" s="66"/>
      <c r="I600" s="67"/>
      <c r="J600" s="67"/>
      <c r="K600" s="34" t="s">
        <v>65</v>
      </c>
      <c r="L600" s="74">
        <v>600</v>
      </c>
      <c r="M600" s="74"/>
      <c r="N600" s="69"/>
      <c r="O600" s="85" t="s">
        <v>1875</v>
      </c>
      <c r="P600" s="88">
        <v>43738.280416666668</v>
      </c>
      <c r="Q600" s="85" t="s">
        <v>1927</v>
      </c>
      <c r="R600" s="85"/>
      <c r="S600" s="85"/>
      <c r="T600" s="85" t="s">
        <v>2951</v>
      </c>
      <c r="U600" s="88">
        <v>43738.280416666668</v>
      </c>
      <c r="V600" s="90" t="s">
        <v>3591</v>
      </c>
      <c r="W600" s="85"/>
      <c r="X600" s="85"/>
      <c r="Y600" s="94" t="s">
        <v>5591</v>
      </c>
      <c r="Z600" s="85"/>
    </row>
    <row r="601" spans="1:26" x14ac:dyDescent="0.25">
      <c r="A601" s="61" t="s">
        <v>654</v>
      </c>
      <c r="B601" s="61" t="s">
        <v>1493</v>
      </c>
      <c r="C601" s="62"/>
      <c r="D601" s="63"/>
      <c r="E601" s="64"/>
      <c r="F601" s="65"/>
      <c r="G601" s="62"/>
      <c r="H601" s="66"/>
      <c r="I601" s="67"/>
      <c r="J601" s="67"/>
      <c r="K601" s="34" t="s">
        <v>65</v>
      </c>
      <c r="L601" s="74">
        <v>601</v>
      </c>
      <c r="M601" s="74"/>
      <c r="N601" s="69"/>
      <c r="O601" s="85" t="s">
        <v>1875</v>
      </c>
      <c r="P601" s="88">
        <v>43738.280416666668</v>
      </c>
      <c r="Q601" s="85" t="s">
        <v>1877</v>
      </c>
      <c r="R601" s="85"/>
      <c r="S601" s="85"/>
      <c r="T601" s="85"/>
      <c r="U601" s="88">
        <v>43738.280416666668</v>
      </c>
      <c r="V601" s="90" t="s">
        <v>3592</v>
      </c>
      <c r="W601" s="85"/>
      <c r="X601" s="85"/>
      <c r="Y601" s="94" t="s">
        <v>5592</v>
      </c>
      <c r="Z601" s="85"/>
    </row>
    <row r="602" spans="1:26" x14ac:dyDescent="0.25">
      <c r="A602" s="61" t="s">
        <v>655</v>
      </c>
      <c r="B602" s="61" t="s">
        <v>1629</v>
      </c>
      <c r="C602" s="62"/>
      <c r="D602" s="63"/>
      <c r="E602" s="64"/>
      <c r="F602" s="65"/>
      <c r="G602" s="62"/>
      <c r="H602" s="66"/>
      <c r="I602" s="67"/>
      <c r="J602" s="67"/>
      <c r="K602" s="34" t="s">
        <v>65</v>
      </c>
      <c r="L602" s="74">
        <v>602</v>
      </c>
      <c r="M602" s="74"/>
      <c r="N602" s="69"/>
      <c r="O602" s="85" t="s">
        <v>1875</v>
      </c>
      <c r="P602" s="88">
        <v>43738.280428240738</v>
      </c>
      <c r="Q602" s="85" t="s">
        <v>2060</v>
      </c>
      <c r="R602" s="85"/>
      <c r="S602" s="85"/>
      <c r="T602" s="85" t="s">
        <v>2950</v>
      </c>
      <c r="U602" s="88">
        <v>43738.280428240738</v>
      </c>
      <c r="V602" s="90" t="s">
        <v>3593</v>
      </c>
      <c r="W602" s="85"/>
      <c r="X602" s="85"/>
      <c r="Y602" s="94" t="s">
        <v>5593</v>
      </c>
      <c r="Z602" s="85"/>
    </row>
    <row r="603" spans="1:26" x14ac:dyDescent="0.25">
      <c r="A603" s="61" t="s">
        <v>656</v>
      </c>
      <c r="B603" s="61" t="s">
        <v>656</v>
      </c>
      <c r="C603" s="62"/>
      <c r="D603" s="63"/>
      <c r="E603" s="64"/>
      <c r="F603" s="65"/>
      <c r="G603" s="62"/>
      <c r="H603" s="66"/>
      <c r="I603" s="67"/>
      <c r="J603" s="67"/>
      <c r="K603" s="34" t="s">
        <v>65</v>
      </c>
      <c r="L603" s="74">
        <v>603</v>
      </c>
      <c r="M603" s="74"/>
      <c r="N603" s="69"/>
      <c r="O603" s="85" t="s">
        <v>178</v>
      </c>
      <c r="P603" s="88">
        <v>43738.280474537038</v>
      </c>
      <c r="Q603" s="85" t="s">
        <v>2127</v>
      </c>
      <c r="R603" s="90" t="s">
        <v>2743</v>
      </c>
      <c r="S603" s="85" t="s">
        <v>2928</v>
      </c>
      <c r="T603" s="85"/>
      <c r="U603" s="88">
        <v>43738.280474537038</v>
      </c>
      <c r="V603" s="90" t="s">
        <v>3594</v>
      </c>
      <c r="W603" s="85"/>
      <c r="X603" s="85"/>
      <c r="Y603" s="94" t="s">
        <v>5594</v>
      </c>
      <c r="Z603" s="85"/>
    </row>
    <row r="604" spans="1:26" x14ac:dyDescent="0.25">
      <c r="A604" s="61" t="s">
        <v>657</v>
      </c>
      <c r="B604" s="61" t="s">
        <v>1665</v>
      </c>
      <c r="C604" s="62"/>
      <c r="D604" s="63"/>
      <c r="E604" s="64"/>
      <c r="F604" s="65"/>
      <c r="G604" s="62"/>
      <c r="H604" s="66"/>
      <c r="I604" s="67"/>
      <c r="J604" s="67"/>
      <c r="K604" s="34" t="s">
        <v>65</v>
      </c>
      <c r="L604" s="74">
        <v>604</v>
      </c>
      <c r="M604" s="74"/>
      <c r="N604" s="69"/>
      <c r="O604" s="85" t="s">
        <v>1875</v>
      </c>
      <c r="P604" s="88">
        <v>43738.280474537038</v>
      </c>
      <c r="Q604" s="85" t="s">
        <v>2128</v>
      </c>
      <c r="R604" s="85"/>
      <c r="S604" s="85"/>
      <c r="T604" s="85" t="s">
        <v>2971</v>
      </c>
      <c r="U604" s="88">
        <v>43738.280474537038</v>
      </c>
      <c r="V604" s="90" t="s">
        <v>3595</v>
      </c>
      <c r="W604" s="85"/>
      <c r="X604" s="85"/>
      <c r="Y604" s="94" t="s">
        <v>5595</v>
      </c>
      <c r="Z604" s="85"/>
    </row>
    <row r="605" spans="1:26" x14ac:dyDescent="0.25">
      <c r="A605" s="61" t="s">
        <v>658</v>
      </c>
      <c r="B605" s="61" t="s">
        <v>1481</v>
      </c>
      <c r="C605" s="62"/>
      <c r="D605" s="63"/>
      <c r="E605" s="64"/>
      <c r="F605" s="65"/>
      <c r="G605" s="62"/>
      <c r="H605" s="66"/>
      <c r="I605" s="67"/>
      <c r="J605" s="67"/>
      <c r="K605" s="34" t="s">
        <v>65</v>
      </c>
      <c r="L605" s="74">
        <v>605</v>
      </c>
      <c r="M605" s="74"/>
      <c r="N605" s="69"/>
      <c r="O605" s="85" t="s">
        <v>1876</v>
      </c>
      <c r="P605" s="88">
        <v>43738.280474537038</v>
      </c>
      <c r="Q605" s="85" t="s">
        <v>2129</v>
      </c>
      <c r="R605" s="85"/>
      <c r="S605" s="85"/>
      <c r="T605" s="85"/>
      <c r="U605" s="88">
        <v>43738.280474537038</v>
      </c>
      <c r="V605" s="90" t="s">
        <v>3596</v>
      </c>
      <c r="W605" s="85"/>
      <c r="X605" s="85"/>
      <c r="Y605" s="94" t="s">
        <v>5596</v>
      </c>
      <c r="Z605" s="94" t="s">
        <v>6980</v>
      </c>
    </row>
    <row r="606" spans="1:26" x14ac:dyDescent="0.25">
      <c r="A606" s="61" t="s">
        <v>659</v>
      </c>
      <c r="B606" s="61" t="s">
        <v>1578</v>
      </c>
      <c r="C606" s="62"/>
      <c r="D606" s="63"/>
      <c r="E606" s="64"/>
      <c r="F606" s="65"/>
      <c r="G606" s="62"/>
      <c r="H606" s="66"/>
      <c r="I606" s="67"/>
      <c r="J606" s="67"/>
      <c r="K606" s="34" t="s">
        <v>65</v>
      </c>
      <c r="L606" s="74">
        <v>606</v>
      </c>
      <c r="M606" s="74"/>
      <c r="N606" s="69"/>
      <c r="O606" s="85" t="s">
        <v>1875</v>
      </c>
      <c r="P606" s="88">
        <v>43738.280509259261</v>
      </c>
      <c r="Q606" s="85" t="s">
        <v>1988</v>
      </c>
      <c r="R606" s="85"/>
      <c r="S606" s="85"/>
      <c r="T606" s="85" t="s">
        <v>2959</v>
      </c>
      <c r="U606" s="88">
        <v>43738.280509259261</v>
      </c>
      <c r="V606" s="90" t="s">
        <v>3597</v>
      </c>
      <c r="W606" s="85"/>
      <c r="X606" s="85"/>
      <c r="Y606" s="94" t="s">
        <v>5597</v>
      </c>
      <c r="Z606" s="85"/>
    </row>
    <row r="607" spans="1:26" x14ac:dyDescent="0.25">
      <c r="A607" s="61" t="s">
        <v>660</v>
      </c>
      <c r="B607" s="61" t="s">
        <v>1666</v>
      </c>
      <c r="C607" s="62"/>
      <c r="D607" s="63"/>
      <c r="E607" s="64"/>
      <c r="F607" s="65"/>
      <c r="G607" s="62"/>
      <c r="H607" s="66"/>
      <c r="I607" s="67"/>
      <c r="J607" s="67"/>
      <c r="K607" s="34" t="s">
        <v>65</v>
      </c>
      <c r="L607" s="74">
        <v>607</v>
      </c>
      <c r="M607" s="74"/>
      <c r="N607" s="69"/>
      <c r="O607" s="85" t="s">
        <v>1875</v>
      </c>
      <c r="P607" s="88">
        <v>43738.280509259261</v>
      </c>
      <c r="Q607" s="85" t="s">
        <v>2130</v>
      </c>
      <c r="R607" s="85"/>
      <c r="S607" s="85"/>
      <c r="T607" s="85"/>
      <c r="U607" s="88">
        <v>43738.280509259261</v>
      </c>
      <c r="V607" s="90" t="s">
        <v>3598</v>
      </c>
      <c r="W607" s="85"/>
      <c r="X607" s="85"/>
      <c r="Y607" s="94" t="s">
        <v>5598</v>
      </c>
      <c r="Z607" s="85"/>
    </row>
    <row r="608" spans="1:26" x14ac:dyDescent="0.25">
      <c r="A608" s="61" t="s">
        <v>661</v>
      </c>
      <c r="B608" s="61" t="s">
        <v>1481</v>
      </c>
      <c r="C608" s="62"/>
      <c r="D608" s="63"/>
      <c r="E608" s="64"/>
      <c r="F608" s="65"/>
      <c r="G608" s="62"/>
      <c r="H608" s="66"/>
      <c r="I608" s="67"/>
      <c r="J608" s="67"/>
      <c r="K608" s="34" t="s">
        <v>65</v>
      </c>
      <c r="L608" s="74">
        <v>608</v>
      </c>
      <c r="M608" s="74"/>
      <c r="N608" s="69"/>
      <c r="O608" s="85" t="s">
        <v>1875</v>
      </c>
      <c r="P608" s="88">
        <v>43738.28052083333</v>
      </c>
      <c r="Q608" s="85" t="s">
        <v>1927</v>
      </c>
      <c r="R608" s="85"/>
      <c r="S608" s="85"/>
      <c r="T608" s="85" t="s">
        <v>2951</v>
      </c>
      <c r="U608" s="88">
        <v>43738.28052083333</v>
      </c>
      <c r="V608" s="90" t="s">
        <v>3599</v>
      </c>
      <c r="W608" s="85"/>
      <c r="X608" s="85"/>
      <c r="Y608" s="94" t="s">
        <v>5599</v>
      </c>
      <c r="Z608" s="85"/>
    </row>
    <row r="609" spans="1:26" x14ac:dyDescent="0.25">
      <c r="A609" s="61" t="s">
        <v>662</v>
      </c>
      <c r="B609" s="61" t="s">
        <v>1429</v>
      </c>
      <c r="C609" s="62"/>
      <c r="D609" s="63"/>
      <c r="E609" s="64"/>
      <c r="F609" s="65"/>
      <c r="G609" s="62"/>
      <c r="H609" s="66"/>
      <c r="I609" s="67"/>
      <c r="J609" s="67"/>
      <c r="K609" s="34" t="s">
        <v>65</v>
      </c>
      <c r="L609" s="74">
        <v>609</v>
      </c>
      <c r="M609" s="74"/>
      <c r="N609" s="69"/>
      <c r="O609" s="85" t="s">
        <v>1875</v>
      </c>
      <c r="P609" s="88">
        <v>43738.28052083333</v>
      </c>
      <c r="Q609" s="85" t="s">
        <v>2131</v>
      </c>
      <c r="R609" s="85"/>
      <c r="S609" s="85"/>
      <c r="T609" s="85"/>
      <c r="U609" s="88">
        <v>43738.28052083333</v>
      </c>
      <c r="V609" s="90" t="s">
        <v>3600</v>
      </c>
      <c r="W609" s="85"/>
      <c r="X609" s="85"/>
      <c r="Y609" s="94" t="s">
        <v>5600</v>
      </c>
      <c r="Z609" s="85"/>
    </row>
    <row r="610" spans="1:26" x14ac:dyDescent="0.25">
      <c r="A610" s="61" t="s">
        <v>663</v>
      </c>
      <c r="B610" s="61" t="s">
        <v>663</v>
      </c>
      <c r="C610" s="62"/>
      <c r="D610" s="63"/>
      <c r="E610" s="64"/>
      <c r="F610" s="65"/>
      <c r="G610" s="62"/>
      <c r="H610" s="66"/>
      <c r="I610" s="67"/>
      <c r="J610" s="67"/>
      <c r="K610" s="34" t="s">
        <v>65</v>
      </c>
      <c r="L610" s="74">
        <v>610</v>
      </c>
      <c r="M610" s="74"/>
      <c r="N610" s="69"/>
      <c r="O610" s="85" t="s">
        <v>178</v>
      </c>
      <c r="P610" s="88">
        <v>43738.278344907405</v>
      </c>
      <c r="Q610" s="85" t="s">
        <v>2132</v>
      </c>
      <c r="R610" s="90" t="s">
        <v>2744</v>
      </c>
      <c r="S610" s="85" t="s">
        <v>2911</v>
      </c>
      <c r="T610" s="85"/>
      <c r="U610" s="88">
        <v>43738.278344907405</v>
      </c>
      <c r="V610" s="90" t="s">
        <v>3601</v>
      </c>
      <c r="W610" s="85"/>
      <c r="X610" s="85"/>
      <c r="Y610" s="94" t="s">
        <v>5601</v>
      </c>
      <c r="Z610" s="85"/>
    </row>
    <row r="611" spans="1:26" x14ac:dyDescent="0.25">
      <c r="A611" s="61" t="s">
        <v>664</v>
      </c>
      <c r="B611" s="61" t="s">
        <v>663</v>
      </c>
      <c r="C611" s="62"/>
      <c r="D611" s="63"/>
      <c r="E611" s="64"/>
      <c r="F611" s="65"/>
      <c r="G611" s="62"/>
      <c r="H611" s="66"/>
      <c r="I611" s="67"/>
      <c r="J611" s="67"/>
      <c r="K611" s="34" t="s">
        <v>65</v>
      </c>
      <c r="L611" s="74">
        <v>611</v>
      </c>
      <c r="M611" s="74"/>
      <c r="N611" s="69"/>
      <c r="O611" s="85" t="s">
        <v>1875</v>
      </c>
      <c r="P611" s="88">
        <v>43738.280532407407</v>
      </c>
      <c r="Q611" s="85" t="s">
        <v>2133</v>
      </c>
      <c r="R611" s="85"/>
      <c r="S611" s="85"/>
      <c r="T611" s="85"/>
      <c r="U611" s="88">
        <v>43738.280532407407</v>
      </c>
      <c r="V611" s="90" t="s">
        <v>3602</v>
      </c>
      <c r="W611" s="85"/>
      <c r="X611" s="85"/>
      <c r="Y611" s="94" t="s">
        <v>5602</v>
      </c>
      <c r="Z611" s="85"/>
    </row>
    <row r="612" spans="1:26" x14ac:dyDescent="0.25">
      <c r="A612" s="61" t="s">
        <v>665</v>
      </c>
      <c r="B612" s="61" t="s">
        <v>665</v>
      </c>
      <c r="C612" s="62"/>
      <c r="D612" s="63"/>
      <c r="E612" s="64"/>
      <c r="F612" s="65"/>
      <c r="G612" s="62"/>
      <c r="H612" s="66"/>
      <c r="I612" s="67"/>
      <c r="J612" s="67"/>
      <c r="K612" s="34" t="s">
        <v>65</v>
      </c>
      <c r="L612" s="74">
        <v>612</v>
      </c>
      <c r="M612" s="74"/>
      <c r="N612" s="69"/>
      <c r="O612" s="85" t="s">
        <v>178</v>
      </c>
      <c r="P612" s="88">
        <v>43738.280057870368</v>
      </c>
      <c r="Q612" s="85" t="s">
        <v>2134</v>
      </c>
      <c r="R612" s="90" t="s">
        <v>2745</v>
      </c>
      <c r="S612" s="85" t="s">
        <v>2911</v>
      </c>
      <c r="T612" s="85"/>
      <c r="U612" s="88">
        <v>43738.280057870368</v>
      </c>
      <c r="V612" s="90" t="s">
        <v>3603</v>
      </c>
      <c r="W612" s="85"/>
      <c r="X612" s="85"/>
      <c r="Y612" s="94" t="s">
        <v>5603</v>
      </c>
      <c r="Z612" s="85"/>
    </row>
    <row r="613" spans="1:26" x14ac:dyDescent="0.25">
      <c r="A613" s="61" t="s">
        <v>665</v>
      </c>
      <c r="B613" s="61" t="s">
        <v>665</v>
      </c>
      <c r="C613" s="62"/>
      <c r="D613" s="63"/>
      <c r="E613" s="64"/>
      <c r="F613" s="65"/>
      <c r="G613" s="62"/>
      <c r="H613" s="66"/>
      <c r="I613" s="67"/>
      <c r="J613" s="67"/>
      <c r="K613" s="34" t="s">
        <v>65</v>
      </c>
      <c r="L613" s="74">
        <v>613</v>
      </c>
      <c r="M613" s="74"/>
      <c r="N613" s="69"/>
      <c r="O613" s="85" t="s">
        <v>178</v>
      </c>
      <c r="P613" s="88">
        <v>43738.280532407407</v>
      </c>
      <c r="Q613" s="85" t="s">
        <v>2135</v>
      </c>
      <c r="R613" s="90" t="s">
        <v>2746</v>
      </c>
      <c r="S613" s="85" t="s">
        <v>2911</v>
      </c>
      <c r="T613" s="85"/>
      <c r="U613" s="88">
        <v>43738.280532407407</v>
      </c>
      <c r="V613" s="90" t="s">
        <v>3604</v>
      </c>
      <c r="W613" s="85"/>
      <c r="X613" s="85"/>
      <c r="Y613" s="94" t="s">
        <v>5604</v>
      </c>
      <c r="Z613" s="85"/>
    </row>
    <row r="614" spans="1:26" x14ac:dyDescent="0.25">
      <c r="A614" s="61" t="s">
        <v>666</v>
      </c>
      <c r="B614" s="61" t="s">
        <v>1481</v>
      </c>
      <c r="C614" s="62"/>
      <c r="D614" s="63"/>
      <c r="E614" s="64"/>
      <c r="F614" s="65"/>
      <c r="G614" s="62"/>
      <c r="H614" s="66"/>
      <c r="I614" s="67"/>
      <c r="J614" s="67"/>
      <c r="K614" s="34" t="s">
        <v>65</v>
      </c>
      <c r="L614" s="74">
        <v>614</v>
      </c>
      <c r="M614" s="74"/>
      <c r="N614" s="69"/>
      <c r="O614" s="85" t="s">
        <v>1876</v>
      </c>
      <c r="P614" s="88">
        <v>43738.280555555553</v>
      </c>
      <c r="Q614" s="85" t="s">
        <v>2136</v>
      </c>
      <c r="R614" s="90" t="s">
        <v>2747</v>
      </c>
      <c r="S614" s="85" t="s">
        <v>2911</v>
      </c>
      <c r="T614" s="85"/>
      <c r="U614" s="88">
        <v>43738.280555555553</v>
      </c>
      <c r="V614" s="90" t="s">
        <v>3605</v>
      </c>
      <c r="W614" s="85"/>
      <c r="X614" s="85"/>
      <c r="Y614" s="94" t="s">
        <v>5605</v>
      </c>
      <c r="Z614" s="94" t="s">
        <v>6980</v>
      </c>
    </row>
    <row r="615" spans="1:26" x14ac:dyDescent="0.25">
      <c r="A615" s="61" t="s">
        <v>667</v>
      </c>
      <c r="B615" s="61" t="s">
        <v>1569</v>
      </c>
      <c r="C615" s="62"/>
      <c r="D615" s="63"/>
      <c r="E615" s="64"/>
      <c r="F615" s="65"/>
      <c r="G615" s="62"/>
      <c r="H615" s="66"/>
      <c r="I615" s="67"/>
      <c r="J615" s="67"/>
      <c r="K615" s="34" t="s">
        <v>65</v>
      </c>
      <c r="L615" s="74">
        <v>615</v>
      </c>
      <c r="M615" s="74"/>
      <c r="N615" s="69"/>
      <c r="O615" s="85" t="s">
        <v>1875</v>
      </c>
      <c r="P615" s="88">
        <v>43738.28056712963</v>
      </c>
      <c r="Q615" s="85" t="s">
        <v>1977</v>
      </c>
      <c r="R615" s="85"/>
      <c r="S615" s="85"/>
      <c r="T615" s="85"/>
      <c r="U615" s="88">
        <v>43738.28056712963</v>
      </c>
      <c r="V615" s="90" t="s">
        <v>3606</v>
      </c>
      <c r="W615" s="85"/>
      <c r="X615" s="85"/>
      <c r="Y615" s="94" t="s">
        <v>5606</v>
      </c>
      <c r="Z615" s="85"/>
    </row>
    <row r="616" spans="1:26" x14ac:dyDescent="0.25">
      <c r="A616" s="61" t="s">
        <v>668</v>
      </c>
      <c r="B616" s="61" t="s">
        <v>668</v>
      </c>
      <c r="C616" s="62"/>
      <c r="D616" s="63"/>
      <c r="E616" s="64"/>
      <c r="F616" s="65"/>
      <c r="G616" s="62"/>
      <c r="H616" s="66"/>
      <c r="I616" s="67"/>
      <c r="J616" s="67"/>
      <c r="K616" s="34" t="s">
        <v>65</v>
      </c>
      <c r="L616" s="74">
        <v>616</v>
      </c>
      <c r="M616" s="74"/>
      <c r="N616" s="69"/>
      <c r="O616" s="85" t="s">
        <v>178</v>
      </c>
      <c r="P616" s="88">
        <v>43738.28056712963</v>
      </c>
      <c r="Q616" s="85" t="s">
        <v>2137</v>
      </c>
      <c r="R616" s="90" t="s">
        <v>2748</v>
      </c>
      <c r="S616" s="85" t="s">
        <v>2929</v>
      </c>
      <c r="T616" s="85"/>
      <c r="U616" s="88">
        <v>43738.28056712963</v>
      </c>
      <c r="V616" s="90" t="s">
        <v>3607</v>
      </c>
      <c r="W616" s="85"/>
      <c r="X616" s="85"/>
      <c r="Y616" s="94" t="s">
        <v>5607</v>
      </c>
      <c r="Z616" s="85"/>
    </row>
    <row r="617" spans="1:26" x14ac:dyDescent="0.25">
      <c r="A617" s="61" t="s">
        <v>669</v>
      </c>
      <c r="B617" s="61" t="s">
        <v>1496</v>
      </c>
      <c r="C617" s="62"/>
      <c r="D617" s="63"/>
      <c r="E617" s="64"/>
      <c r="F617" s="65"/>
      <c r="G617" s="62"/>
      <c r="H617" s="66"/>
      <c r="I617" s="67"/>
      <c r="J617" s="67"/>
      <c r="K617" s="34" t="s">
        <v>65</v>
      </c>
      <c r="L617" s="74">
        <v>617</v>
      </c>
      <c r="M617" s="74"/>
      <c r="N617" s="69"/>
      <c r="O617" s="85" t="s">
        <v>1875</v>
      </c>
      <c r="P617" s="88">
        <v>43738.27783564815</v>
      </c>
      <c r="Q617" s="85" t="s">
        <v>1880</v>
      </c>
      <c r="R617" s="85"/>
      <c r="S617" s="85"/>
      <c r="T617" s="85"/>
      <c r="U617" s="88">
        <v>43738.27783564815</v>
      </c>
      <c r="V617" s="90" t="s">
        <v>3608</v>
      </c>
      <c r="W617" s="85"/>
      <c r="X617" s="85"/>
      <c r="Y617" s="94" t="s">
        <v>5608</v>
      </c>
      <c r="Z617" s="85"/>
    </row>
    <row r="618" spans="1:26" x14ac:dyDescent="0.25">
      <c r="A618" s="61" t="s">
        <v>669</v>
      </c>
      <c r="B618" s="61" t="s">
        <v>1496</v>
      </c>
      <c r="C618" s="62"/>
      <c r="D618" s="63"/>
      <c r="E618" s="64"/>
      <c r="F618" s="65"/>
      <c r="G618" s="62"/>
      <c r="H618" s="66"/>
      <c r="I618" s="67"/>
      <c r="J618" s="67"/>
      <c r="K618" s="34" t="s">
        <v>65</v>
      </c>
      <c r="L618" s="74">
        <v>618</v>
      </c>
      <c r="M618" s="74"/>
      <c r="N618" s="69"/>
      <c r="O618" s="85" t="s">
        <v>1875</v>
      </c>
      <c r="P618" s="88">
        <v>43738.278182870374</v>
      </c>
      <c r="Q618" s="85" t="s">
        <v>1887</v>
      </c>
      <c r="R618" s="85"/>
      <c r="S618" s="85"/>
      <c r="T618" s="85"/>
      <c r="U618" s="88">
        <v>43738.278182870374</v>
      </c>
      <c r="V618" s="90" t="s">
        <v>3609</v>
      </c>
      <c r="W618" s="85"/>
      <c r="X618" s="85"/>
      <c r="Y618" s="94" t="s">
        <v>5609</v>
      </c>
      <c r="Z618" s="85"/>
    </row>
    <row r="619" spans="1:26" x14ac:dyDescent="0.25">
      <c r="A619" s="61" t="s">
        <v>669</v>
      </c>
      <c r="B619" s="61" t="s">
        <v>1552</v>
      </c>
      <c r="C619" s="62"/>
      <c r="D619" s="63"/>
      <c r="E619" s="64"/>
      <c r="F619" s="65"/>
      <c r="G619" s="62"/>
      <c r="H619" s="66"/>
      <c r="I619" s="67"/>
      <c r="J619" s="67"/>
      <c r="K619" s="34" t="s">
        <v>65</v>
      </c>
      <c r="L619" s="74">
        <v>619</v>
      </c>
      <c r="M619" s="74"/>
      <c r="N619" s="69"/>
      <c r="O619" s="85" t="s">
        <v>1875</v>
      </c>
      <c r="P619" s="88">
        <v>43738.279872685183</v>
      </c>
      <c r="Q619" s="85" t="s">
        <v>1955</v>
      </c>
      <c r="R619" s="85"/>
      <c r="S619" s="85"/>
      <c r="T619" s="85"/>
      <c r="U619" s="88">
        <v>43738.279872685183</v>
      </c>
      <c r="V619" s="90" t="s">
        <v>3610</v>
      </c>
      <c r="W619" s="85"/>
      <c r="X619" s="85"/>
      <c r="Y619" s="94" t="s">
        <v>5610</v>
      </c>
      <c r="Z619" s="85"/>
    </row>
    <row r="620" spans="1:26" x14ac:dyDescent="0.25">
      <c r="A620" s="61" t="s">
        <v>669</v>
      </c>
      <c r="B620" s="61" t="s">
        <v>1667</v>
      </c>
      <c r="C620" s="62"/>
      <c r="D620" s="63"/>
      <c r="E620" s="64"/>
      <c r="F620" s="65"/>
      <c r="G620" s="62"/>
      <c r="H620" s="66"/>
      <c r="I620" s="67"/>
      <c r="J620" s="67"/>
      <c r="K620" s="34" t="s">
        <v>65</v>
      </c>
      <c r="L620" s="74">
        <v>620</v>
      </c>
      <c r="M620" s="74"/>
      <c r="N620" s="69"/>
      <c r="O620" s="85" t="s">
        <v>1875</v>
      </c>
      <c r="P620" s="88">
        <v>43738.280092592591</v>
      </c>
      <c r="Q620" s="85" t="s">
        <v>2138</v>
      </c>
      <c r="R620" s="85"/>
      <c r="S620" s="85"/>
      <c r="T620" s="85"/>
      <c r="U620" s="88">
        <v>43738.280092592591</v>
      </c>
      <c r="V620" s="90" t="s">
        <v>3611</v>
      </c>
      <c r="W620" s="85"/>
      <c r="X620" s="85"/>
      <c r="Y620" s="94" t="s">
        <v>5611</v>
      </c>
      <c r="Z620" s="85"/>
    </row>
    <row r="621" spans="1:26" x14ac:dyDescent="0.25">
      <c r="A621" s="61" t="s">
        <v>669</v>
      </c>
      <c r="B621" s="61" t="s">
        <v>1553</v>
      </c>
      <c r="C621" s="62"/>
      <c r="D621" s="63"/>
      <c r="E621" s="64"/>
      <c r="F621" s="65"/>
      <c r="G621" s="62"/>
      <c r="H621" s="66"/>
      <c r="I621" s="67"/>
      <c r="J621" s="67"/>
      <c r="K621" s="34" t="s">
        <v>65</v>
      </c>
      <c r="L621" s="74">
        <v>621</v>
      </c>
      <c r="M621" s="74"/>
      <c r="N621" s="69"/>
      <c r="O621" s="85" t="s">
        <v>1875</v>
      </c>
      <c r="P621" s="88">
        <v>43738.280578703707</v>
      </c>
      <c r="Q621" s="85" t="s">
        <v>1956</v>
      </c>
      <c r="R621" s="85"/>
      <c r="S621" s="85"/>
      <c r="T621" s="85"/>
      <c r="U621" s="88">
        <v>43738.280578703707</v>
      </c>
      <c r="V621" s="90" t="s">
        <v>3612</v>
      </c>
      <c r="W621" s="85"/>
      <c r="X621" s="85"/>
      <c r="Y621" s="94" t="s">
        <v>5612</v>
      </c>
      <c r="Z621" s="85"/>
    </row>
    <row r="622" spans="1:26" x14ac:dyDescent="0.25">
      <c r="A622" s="61" t="s">
        <v>670</v>
      </c>
      <c r="B622" s="61" t="s">
        <v>1513</v>
      </c>
      <c r="C622" s="62"/>
      <c r="D622" s="63"/>
      <c r="E622" s="64"/>
      <c r="F622" s="65"/>
      <c r="G622" s="62"/>
      <c r="H622" s="66"/>
      <c r="I622" s="67"/>
      <c r="J622" s="67"/>
      <c r="K622" s="34" t="s">
        <v>65</v>
      </c>
      <c r="L622" s="74">
        <v>622</v>
      </c>
      <c r="M622" s="74"/>
      <c r="N622" s="69"/>
      <c r="O622" s="85" t="s">
        <v>1875</v>
      </c>
      <c r="P622" s="88">
        <v>43738.280590277776</v>
      </c>
      <c r="Q622" s="85" t="s">
        <v>1903</v>
      </c>
      <c r="R622" s="85"/>
      <c r="S622" s="85"/>
      <c r="T622" s="85" t="s">
        <v>2947</v>
      </c>
      <c r="U622" s="88">
        <v>43738.280590277776</v>
      </c>
      <c r="V622" s="90" t="s">
        <v>3613</v>
      </c>
      <c r="W622" s="85"/>
      <c r="X622" s="85"/>
      <c r="Y622" s="94" t="s">
        <v>5613</v>
      </c>
      <c r="Z622" s="85"/>
    </row>
    <row r="623" spans="1:26" x14ac:dyDescent="0.25">
      <c r="A623" s="61" t="s">
        <v>670</v>
      </c>
      <c r="B623" s="61" t="s">
        <v>1499</v>
      </c>
      <c r="C623" s="62"/>
      <c r="D623" s="63"/>
      <c r="E623" s="64"/>
      <c r="F623" s="65"/>
      <c r="G623" s="62"/>
      <c r="H623" s="66"/>
      <c r="I623" s="67"/>
      <c r="J623" s="67"/>
      <c r="K623" s="34" t="s">
        <v>65</v>
      </c>
      <c r="L623" s="74">
        <v>623</v>
      </c>
      <c r="M623" s="74"/>
      <c r="N623" s="69"/>
      <c r="O623" s="85" t="s">
        <v>1875</v>
      </c>
      <c r="P623" s="88">
        <v>43738.280590277776</v>
      </c>
      <c r="Q623" s="85" t="s">
        <v>1903</v>
      </c>
      <c r="R623" s="85"/>
      <c r="S623" s="85"/>
      <c r="T623" s="85" t="s">
        <v>2947</v>
      </c>
      <c r="U623" s="88">
        <v>43738.280590277776</v>
      </c>
      <c r="V623" s="90" t="s">
        <v>3613</v>
      </c>
      <c r="W623" s="85"/>
      <c r="X623" s="85"/>
      <c r="Y623" s="94" t="s">
        <v>5613</v>
      </c>
      <c r="Z623" s="85"/>
    </row>
    <row r="624" spans="1:26" x14ac:dyDescent="0.25">
      <c r="A624" s="61" t="s">
        <v>671</v>
      </c>
      <c r="B624" s="61" t="s">
        <v>1668</v>
      </c>
      <c r="C624" s="62"/>
      <c r="D624" s="63"/>
      <c r="E624" s="64"/>
      <c r="F624" s="65"/>
      <c r="G624" s="62"/>
      <c r="H624" s="66"/>
      <c r="I624" s="67"/>
      <c r="J624" s="67"/>
      <c r="K624" s="34" t="s">
        <v>65</v>
      </c>
      <c r="L624" s="74">
        <v>624</v>
      </c>
      <c r="M624" s="74"/>
      <c r="N624" s="69"/>
      <c r="O624" s="85" t="s">
        <v>1876</v>
      </c>
      <c r="P624" s="88">
        <v>43738.280601851853</v>
      </c>
      <c r="Q624" s="85" t="s">
        <v>2139</v>
      </c>
      <c r="R624" s="90" t="s">
        <v>2749</v>
      </c>
      <c r="S624" s="85" t="s">
        <v>2911</v>
      </c>
      <c r="T624" s="85"/>
      <c r="U624" s="88">
        <v>43738.280601851853</v>
      </c>
      <c r="V624" s="90" t="s">
        <v>3614</v>
      </c>
      <c r="W624" s="85"/>
      <c r="X624" s="85"/>
      <c r="Y624" s="94" t="s">
        <v>5614</v>
      </c>
      <c r="Z624" s="94" t="s">
        <v>7079</v>
      </c>
    </row>
    <row r="625" spans="1:26" x14ac:dyDescent="0.25">
      <c r="A625" s="61" t="s">
        <v>672</v>
      </c>
      <c r="B625" s="61" t="s">
        <v>1669</v>
      </c>
      <c r="C625" s="62"/>
      <c r="D625" s="63"/>
      <c r="E625" s="64"/>
      <c r="F625" s="65"/>
      <c r="G625" s="62"/>
      <c r="H625" s="66"/>
      <c r="I625" s="67"/>
      <c r="J625" s="67"/>
      <c r="K625" s="34" t="s">
        <v>65</v>
      </c>
      <c r="L625" s="74">
        <v>625</v>
      </c>
      <c r="M625" s="74"/>
      <c r="N625" s="69"/>
      <c r="O625" s="85" t="s">
        <v>1875</v>
      </c>
      <c r="P625" s="88">
        <v>43738.280613425923</v>
      </c>
      <c r="Q625" s="85" t="s">
        <v>2140</v>
      </c>
      <c r="R625" s="85"/>
      <c r="S625" s="85"/>
      <c r="T625" s="85"/>
      <c r="U625" s="88">
        <v>43738.280613425923</v>
      </c>
      <c r="V625" s="90" t="s">
        <v>3615</v>
      </c>
      <c r="W625" s="85"/>
      <c r="X625" s="85"/>
      <c r="Y625" s="94" t="s">
        <v>5615</v>
      </c>
      <c r="Z625" s="85"/>
    </row>
    <row r="626" spans="1:26" x14ac:dyDescent="0.25">
      <c r="A626" s="61" t="s">
        <v>672</v>
      </c>
      <c r="B626" s="61" t="s">
        <v>1670</v>
      </c>
      <c r="C626" s="62"/>
      <c r="D626" s="63"/>
      <c r="E626" s="64"/>
      <c r="F626" s="65"/>
      <c r="G626" s="62"/>
      <c r="H626" s="66"/>
      <c r="I626" s="67"/>
      <c r="J626" s="67"/>
      <c r="K626" s="34" t="s">
        <v>65</v>
      </c>
      <c r="L626" s="74">
        <v>626</v>
      </c>
      <c r="M626" s="74"/>
      <c r="N626" s="69"/>
      <c r="O626" s="85" t="s">
        <v>1875</v>
      </c>
      <c r="P626" s="88">
        <v>43738.280613425923</v>
      </c>
      <c r="Q626" s="85" t="s">
        <v>2140</v>
      </c>
      <c r="R626" s="85"/>
      <c r="S626" s="85"/>
      <c r="T626" s="85"/>
      <c r="U626" s="88">
        <v>43738.280613425923</v>
      </c>
      <c r="V626" s="90" t="s">
        <v>3615</v>
      </c>
      <c r="W626" s="85"/>
      <c r="X626" s="85"/>
      <c r="Y626" s="94" t="s">
        <v>5615</v>
      </c>
      <c r="Z626" s="85"/>
    </row>
    <row r="627" spans="1:26" x14ac:dyDescent="0.25">
      <c r="A627" s="61" t="s">
        <v>673</v>
      </c>
      <c r="B627" s="61" t="s">
        <v>1493</v>
      </c>
      <c r="C627" s="62"/>
      <c r="D627" s="63"/>
      <c r="E627" s="64"/>
      <c r="F627" s="65"/>
      <c r="G627" s="62"/>
      <c r="H627" s="66"/>
      <c r="I627" s="67"/>
      <c r="J627" s="67"/>
      <c r="K627" s="34" t="s">
        <v>65</v>
      </c>
      <c r="L627" s="74">
        <v>627</v>
      </c>
      <c r="M627" s="74"/>
      <c r="N627" s="69"/>
      <c r="O627" s="85" t="s">
        <v>1875</v>
      </c>
      <c r="P627" s="88">
        <v>43738.280624999999</v>
      </c>
      <c r="Q627" s="85" t="s">
        <v>1877</v>
      </c>
      <c r="R627" s="85"/>
      <c r="S627" s="85"/>
      <c r="T627" s="85"/>
      <c r="U627" s="88">
        <v>43738.280624999999</v>
      </c>
      <c r="V627" s="90" t="s">
        <v>3616</v>
      </c>
      <c r="W627" s="85"/>
      <c r="X627" s="85"/>
      <c r="Y627" s="94" t="s">
        <v>5616</v>
      </c>
      <c r="Z627" s="85"/>
    </row>
    <row r="628" spans="1:26" x14ac:dyDescent="0.25">
      <c r="A628" s="61" t="s">
        <v>674</v>
      </c>
      <c r="B628" s="61" t="s">
        <v>1569</v>
      </c>
      <c r="C628" s="62"/>
      <c r="D628" s="63"/>
      <c r="E628" s="64"/>
      <c r="F628" s="65"/>
      <c r="G628" s="62"/>
      <c r="H628" s="66"/>
      <c r="I628" s="67"/>
      <c r="J628" s="67"/>
      <c r="K628" s="34" t="s">
        <v>65</v>
      </c>
      <c r="L628" s="74">
        <v>628</v>
      </c>
      <c r="M628" s="74"/>
      <c r="N628" s="69"/>
      <c r="O628" s="85" t="s">
        <v>1875</v>
      </c>
      <c r="P628" s="88">
        <v>43738.280624999999</v>
      </c>
      <c r="Q628" s="85" t="s">
        <v>1977</v>
      </c>
      <c r="R628" s="85"/>
      <c r="S628" s="85"/>
      <c r="T628" s="85"/>
      <c r="U628" s="88">
        <v>43738.280624999999</v>
      </c>
      <c r="V628" s="90" t="s">
        <v>3617</v>
      </c>
      <c r="W628" s="85"/>
      <c r="X628" s="85"/>
      <c r="Y628" s="94" t="s">
        <v>5617</v>
      </c>
      <c r="Z628" s="85"/>
    </row>
    <row r="629" spans="1:26" x14ac:dyDescent="0.25">
      <c r="A629" s="61" t="s">
        <v>675</v>
      </c>
      <c r="B629" s="61" t="s">
        <v>675</v>
      </c>
      <c r="C629" s="62"/>
      <c r="D629" s="63"/>
      <c r="E629" s="64"/>
      <c r="F629" s="65"/>
      <c r="G629" s="62"/>
      <c r="H629" s="66"/>
      <c r="I629" s="67"/>
      <c r="J629" s="67"/>
      <c r="K629" s="34" t="s">
        <v>65</v>
      </c>
      <c r="L629" s="74">
        <v>629</v>
      </c>
      <c r="M629" s="74"/>
      <c r="N629" s="69"/>
      <c r="O629" s="85" t="s">
        <v>178</v>
      </c>
      <c r="P629" s="88">
        <v>43738.280671296299</v>
      </c>
      <c r="Q629" s="85" t="s">
        <v>2141</v>
      </c>
      <c r="R629" s="90" t="s">
        <v>2750</v>
      </c>
      <c r="S629" s="85" t="s">
        <v>2911</v>
      </c>
      <c r="T629" s="85"/>
      <c r="U629" s="88">
        <v>43738.280671296299</v>
      </c>
      <c r="V629" s="90" t="s">
        <v>3618</v>
      </c>
      <c r="W629" s="85"/>
      <c r="X629" s="85"/>
      <c r="Y629" s="94" t="s">
        <v>5618</v>
      </c>
      <c r="Z629" s="85"/>
    </row>
    <row r="630" spans="1:26" x14ac:dyDescent="0.25">
      <c r="A630" s="61" t="s">
        <v>676</v>
      </c>
      <c r="B630" s="61" t="s">
        <v>1025</v>
      </c>
      <c r="C630" s="62"/>
      <c r="D630" s="63"/>
      <c r="E630" s="64"/>
      <c r="F630" s="65"/>
      <c r="G630" s="62"/>
      <c r="H630" s="66"/>
      <c r="I630" s="67"/>
      <c r="J630" s="67"/>
      <c r="K630" s="34" t="s">
        <v>65</v>
      </c>
      <c r="L630" s="74">
        <v>630</v>
      </c>
      <c r="M630" s="74"/>
      <c r="N630" s="69"/>
      <c r="O630" s="85" t="s">
        <v>1875</v>
      </c>
      <c r="P630" s="88">
        <v>43738.280706018515</v>
      </c>
      <c r="Q630" s="85" t="s">
        <v>1996</v>
      </c>
      <c r="R630" s="85"/>
      <c r="S630" s="85"/>
      <c r="T630" s="85"/>
      <c r="U630" s="88">
        <v>43738.280706018515</v>
      </c>
      <c r="V630" s="90" t="s">
        <v>3619</v>
      </c>
      <c r="W630" s="85"/>
      <c r="X630" s="85"/>
      <c r="Y630" s="94" t="s">
        <v>5619</v>
      </c>
      <c r="Z630" s="85"/>
    </row>
    <row r="631" spans="1:26" x14ac:dyDescent="0.25">
      <c r="A631" s="61" t="s">
        <v>677</v>
      </c>
      <c r="B631" s="61" t="s">
        <v>1481</v>
      </c>
      <c r="C631" s="62"/>
      <c r="D631" s="63"/>
      <c r="E631" s="64"/>
      <c r="F631" s="65"/>
      <c r="G631" s="62"/>
      <c r="H631" s="66"/>
      <c r="I631" s="67"/>
      <c r="J631" s="67"/>
      <c r="K631" s="34" t="s">
        <v>65</v>
      </c>
      <c r="L631" s="74">
        <v>631</v>
      </c>
      <c r="M631" s="74"/>
      <c r="N631" s="69"/>
      <c r="O631" s="85" t="s">
        <v>1875</v>
      </c>
      <c r="P631" s="88">
        <v>43738.280717592592</v>
      </c>
      <c r="Q631" s="85" t="s">
        <v>1927</v>
      </c>
      <c r="R631" s="85"/>
      <c r="S631" s="85"/>
      <c r="T631" s="85" t="s">
        <v>2951</v>
      </c>
      <c r="U631" s="88">
        <v>43738.280717592592</v>
      </c>
      <c r="V631" s="90" t="s">
        <v>3620</v>
      </c>
      <c r="W631" s="85"/>
      <c r="X631" s="85"/>
      <c r="Y631" s="94" t="s">
        <v>5620</v>
      </c>
      <c r="Z631" s="85"/>
    </row>
    <row r="632" spans="1:26" x14ac:dyDescent="0.25">
      <c r="A632" s="61" t="s">
        <v>678</v>
      </c>
      <c r="B632" s="61" t="s">
        <v>1496</v>
      </c>
      <c r="C632" s="62"/>
      <c r="D632" s="63"/>
      <c r="E632" s="64"/>
      <c r="F632" s="65"/>
      <c r="G632" s="62"/>
      <c r="H632" s="66"/>
      <c r="I632" s="67"/>
      <c r="J632" s="67"/>
      <c r="K632" s="34" t="s">
        <v>65</v>
      </c>
      <c r="L632" s="74">
        <v>632</v>
      </c>
      <c r="M632" s="74"/>
      <c r="N632" s="69"/>
      <c r="O632" s="85" t="s">
        <v>1875</v>
      </c>
      <c r="P632" s="88">
        <v>43738.280717592592</v>
      </c>
      <c r="Q632" s="85" t="s">
        <v>1880</v>
      </c>
      <c r="R632" s="85"/>
      <c r="S632" s="85"/>
      <c r="T632" s="85"/>
      <c r="U632" s="88">
        <v>43738.280717592592</v>
      </c>
      <c r="V632" s="90" t="s">
        <v>3621</v>
      </c>
      <c r="W632" s="85"/>
      <c r="X632" s="85"/>
      <c r="Y632" s="94" t="s">
        <v>5621</v>
      </c>
      <c r="Z632" s="85"/>
    </row>
    <row r="633" spans="1:26" x14ac:dyDescent="0.25">
      <c r="A633" s="61" t="s">
        <v>679</v>
      </c>
      <c r="B633" s="61" t="s">
        <v>1633</v>
      </c>
      <c r="C633" s="62"/>
      <c r="D633" s="63"/>
      <c r="E633" s="64"/>
      <c r="F633" s="65"/>
      <c r="G633" s="62"/>
      <c r="H633" s="66"/>
      <c r="I633" s="67"/>
      <c r="J633" s="67"/>
      <c r="K633" s="34" t="s">
        <v>65</v>
      </c>
      <c r="L633" s="74">
        <v>633</v>
      </c>
      <c r="M633" s="74"/>
      <c r="N633" s="69"/>
      <c r="O633" s="85" t="s">
        <v>1875</v>
      </c>
      <c r="P633" s="88">
        <v>43738.279583333337</v>
      </c>
      <c r="Q633" s="85" t="s">
        <v>2070</v>
      </c>
      <c r="R633" s="85"/>
      <c r="S633" s="85"/>
      <c r="T633" s="85"/>
      <c r="U633" s="88">
        <v>43738.279583333337</v>
      </c>
      <c r="V633" s="90" t="s">
        <v>3622</v>
      </c>
      <c r="W633" s="85"/>
      <c r="X633" s="85"/>
      <c r="Y633" s="94" t="s">
        <v>5622</v>
      </c>
      <c r="Z633" s="85"/>
    </row>
    <row r="634" spans="1:26" x14ac:dyDescent="0.25">
      <c r="A634" s="61" t="s">
        <v>679</v>
      </c>
      <c r="B634" s="61" t="s">
        <v>1515</v>
      </c>
      <c r="C634" s="62"/>
      <c r="D634" s="63"/>
      <c r="E634" s="64"/>
      <c r="F634" s="65"/>
      <c r="G634" s="62"/>
      <c r="H634" s="66"/>
      <c r="I634" s="67"/>
      <c r="J634" s="67"/>
      <c r="K634" s="34" t="s">
        <v>65</v>
      </c>
      <c r="L634" s="74">
        <v>634</v>
      </c>
      <c r="M634" s="74"/>
      <c r="N634" s="69"/>
      <c r="O634" s="85" t="s">
        <v>1875</v>
      </c>
      <c r="P634" s="88">
        <v>43738.280081018522</v>
      </c>
      <c r="Q634" s="85" t="s">
        <v>1910</v>
      </c>
      <c r="R634" s="85"/>
      <c r="S634" s="85"/>
      <c r="T634" s="85"/>
      <c r="U634" s="88">
        <v>43738.280081018522</v>
      </c>
      <c r="V634" s="90" t="s">
        <v>3623</v>
      </c>
      <c r="W634" s="85"/>
      <c r="X634" s="85"/>
      <c r="Y634" s="94" t="s">
        <v>5623</v>
      </c>
      <c r="Z634" s="85"/>
    </row>
    <row r="635" spans="1:26" x14ac:dyDescent="0.25">
      <c r="A635" s="61" t="s">
        <v>679</v>
      </c>
      <c r="B635" s="61" t="s">
        <v>1515</v>
      </c>
      <c r="C635" s="62"/>
      <c r="D635" s="63"/>
      <c r="E635" s="64"/>
      <c r="F635" s="65"/>
      <c r="G635" s="62"/>
      <c r="H635" s="66"/>
      <c r="I635" s="67"/>
      <c r="J635" s="67"/>
      <c r="K635" s="34" t="s">
        <v>65</v>
      </c>
      <c r="L635" s="74">
        <v>635</v>
      </c>
      <c r="M635" s="74"/>
      <c r="N635" s="69"/>
      <c r="O635" s="85" t="s">
        <v>1875</v>
      </c>
      <c r="P635" s="88">
        <v>43738.280682870369</v>
      </c>
      <c r="Q635" s="85" t="s">
        <v>2142</v>
      </c>
      <c r="R635" s="85"/>
      <c r="S635" s="85"/>
      <c r="T635" s="85"/>
      <c r="U635" s="88">
        <v>43738.280682870369</v>
      </c>
      <c r="V635" s="90" t="s">
        <v>3624</v>
      </c>
      <c r="W635" s="85"/>
      <c r="X635" s="85"/>
      <c r="Y635" s="94" t="s">
        <v>5624</v>
      </c>
      <c r="Z635" s="85"/>
    </row>
    <row r="636" spans="1:26" x14ac:dyDescent="0.25">
      <c r="A636" s="61" t="s">
        <v>679</v>
      </c>
      <c r="B636" s="61" t="s">
        <v>1515</v>
      </c>
      <c r="C636" s="62"/>
      <c r="D636" s="63"/>
      <c r="E636" s="64"/>
      <c r="F636" s="65"/>
      <c r="G636" s="62"/>
      <c r="H636" s="66"/>
      <c r="I636" s="67"/>
      <c r="J636" s="67"/>
      <c r="K636" s="34" t="s">
        <v>65</v>
      </c>
      <c r="L636" s="74">
        <v>636</v>
      </c>
      <c r="M636" s="74"/>
      <c r="N636" s="69"/>
      <c r="O636" s="85" t="s">
        <v>1875</v>
      </c>
      <c r="P636" s="88">
        <v>43738.280740740738</v>
      </c>
      <c r="Q636" s="85" t="s">
        <v>2143</v>
      </c>
      <c r="R636" s="85"/>
      <c r="S636" s="85"/>
      <c r="T636" s="85"/>
      <c r="U636" s="88">
        <v>43738.280740740738</v>
      </c>
      <c r="V636" s="90" t="s">
        <v>3625</v>
      </c>
      <c r="W636" s="85"/>
      <c r="X636" s="85"/>
      <c r="Y636" s="94" t="s">
        <v>5625</v>
      </c>
      <c r="Z636" s="85"/>
    </row>
    <row r="637" spans="1:26" x14ac:dyDescent="0.25">
      <c r="A637" s="61" t="s">
        <v>680</v>
      </c>
      <c r="B637" s="61" t="s">
        <v>1481</v>
      </c>
      <c r="C637" s="62"/>
      <c r="D637" s="63"/>
      <c r="E637" s="64"/>
      <c r="F637" s="65"/>
      <c r="G637" s="62"/>
      <c r="H637" s="66"/>
      <c r="I637" s="67"/>
      <c r="J637" s="67"/>
      <c r="K637" s="34" t="s">
        <v>65</v>
      </c>
      <c r="L637" s="74">
        <v>637</v>
      </c>
      <c r="M637" s="74"/>
      <c r="N637" s="69"/>
      <c r="O637" s="85" t="s">
        <v>1875</v>
      </c>
      <c r="P637" s="88">
        <v>43738.280775462961</v>
      </c>
      <c r="Q637" s="85" t="s">
        <v>1927</v>
      </c>
      <c r="R637" s="85"/>
      <c r="S637" s="85"/>
      <c r="T637" s="85" t="s">
        <v>2951</v>
      </c>
      <c r="U637" s="88">
        <v>43738.280775462961</v>
      </c>
      <c r="V637" s="90" t="s">
        <v>3626</v>
      </c>
      <c r="W637" s="85"/>
      <c r="X637" s="85"/>
      <c r="Y637" s="94" t="s">
        <v>5626</v>
      </c>
      <c r="Z637" s="85"/>
    </row>
    <row r="638" spans="1:26" x14ac:dyDescent="0.25">
      <c r="A638" s="61" t="s">
        <v>681</v>
      </c>
      <c r="B638" s="61" t="s">
        <v>1586</v>
      </c>
      <c r="C638" s="62"/>
      <c r="D638" s="63"/>
      <c r="E638" s="64"/>
      <c r="F638" s="65"/>
      <c r="G638" s="62"/>
      <c r="H638" s="66"/>
      <c r="I638" s="67"/>
      <c r="J638" s="67"/>
      <c r="K638" s="34" t="s">
        <v>65</v>
      </c>
      <c r="L638" s="74">
        <v>638</v>
      </c>
      <c r="M638" s="74"/>
      <c r="N638" s="69"/>
      <c r="O638" s="85" t="s">
        <v>1875</v>
      </c>
      <c r="P638" s="88">
        <v>43738.280775462961</v>
      </c>
      <c r="Q638" s="85" t="s">
        <v>2001</v>
      </c>
      <c r="R638" s="85"/>
      <c r="S638" s="85"/>
      <c r="T638" s="85"/>
      <c r="U638" s="88">
        <v>43738.280775462961</v>
      </c>
      <c r="V638" s="90" t="s">
        <v>3627</v>
      </c>
      <c r="W638" s="85"/>
      <c r="X638" s="85"/>
      <c r="Y638" s="94" t="s">
        <v>5627</v>
      </c>
      <c r="Z638" s="85"/>
    </row>
    <row r="639" spans="1:26" x14ac:dyDescent="0.25">
      <c r="A639" s="61" t="s">
        <v>682</v>
      </c>
      <c r="B639" s="61" t="s">
        <v>1562</v>
      </c>
      <c r="C639" s="62"/>
      <c r="D639" s="63"/>
      <c r="E639" s="64"/>
      <c r="F639" s="65"/>
      <c r="G639" s="62"/>
      <c r="H639" s="66"/>
      <c r="I639" s="67"/>
      <c r="J639" s="67"/>
      <c r="K639" s="34" t="s">
        <v>65</v>
      </c>
      <c r="L639" s="74">
        <v>639</v>
      </c>
      <c r="M639" s="74"/>
      <c r="N639" s="69"/>
      <c r="O639" s="85" t="s">
        <v>1875</v>
      </c>
      <c r="P639" s="88">
        <v>43738.280810185184</v>
      </c>
      <c r="Q639" s="85" t="s">
        <v>1966</v>
      </c>
      <c r="R639" s="85"/>
      <c r="S639" s="85"/>
      <c r="T639" s="85"/>
      <c r="U639" s="88">
        <v>43738.280810185184</v>
      </c>
      <c r="V639" s="90" t="s">
        <v>3628</v>
      </c>
      <c r="W639" s="85"/>
      <c r="X639" s="85"/>
      <c r="Y639" s="94" t="s">
        <v>5628</v>
      </c>
      <c r="Z639" s="85"/>
    </row>
    <row r="640" spans="1:26" x14ac:dyDescent="0.25">
      <c r="A640" s="61" t="s">
        <v>683</v>
      </c>
      <c r="B640" s="61" t="s">
        <v>1671</v>
      </c>
      <c r="C640" s="62"/>
      <c r="D640" s="63"/>
      <c r="E640" s="64"/>
      <c r="F640" s="65"/>
      <c r="G640" s="62"/>
      <c r="H640" s="66"/>
      <c r="I640" s="67"/>
      <c r="J640" s="67"/>
      <c r="K640" s="34" t="s">
        <v>65</v>
      </c>
      <c r="L640" s="74">
        <v>640</v>
      </c>
      <c r="M640" s="74"/>
      <c r="N640" s="69"/>
      <c r="O640" s="85" t="s">
        <v>1875</v>
      </c>
      <c r="P640" s="88">
        <v>43738.280844907407</v>
      </c>
      <c r="Q640" s="85" t="s">
        <v>2144</v>
      </c>
      <c r="R640" s="85"/>
      <c r="S640" s="85"/>
      <c r="T640" s="85"/>
      <c r="U640" s="88">
        <v>43738.280844907407</v>
      </c>
      <c r="V640" s="90" t="s">
        <v>3629</v>
      </c>
      <c r="W640" s="85"/>
      <c r="X640" s="85"/>
      <c r="Y640" s="94" t="s">
        <v>5629</v>
      </c>
      <c r="Z640" s="85"/>
    </row>
    <row r="641" spans="1:26" x14ac:dyDescent="0.25">
      <c r="A641" s="61" t="s">
        <v>684</v>
      </c>
      <c r="B641" s="61" t="s">
        <v>1598</v>
      </c>
      <c r="C641" s="62"/>
      <c r="D641" s="63"/>
      <c r="E641" s="64"/>
      <c r="F641" s="65"/>
      <c r="G641" s="62"/>
      <c r="H641" s="66"/>
      <c r="I641" s="67"/>
      <c r="J641" s="67"/>
      <c r="K641" s="34" t="s">
        <v>65</v>
      </c>
      <c r="L641" s="74">
        <v>641</v>
      </c>
      <c r="M641" s="74"/>
      <c r="N641" s="69"/>
      <c r="O641" s="85" t="s">
        <v>1875</v>
      </c>
      <c r="P641" s="88">
        <v>43738.280856481484</v>
      </c>
      <c r="Q641" s="85" t="s">
        <v>2018</v>
      </c>
      <c r="R641" s="85"/>
      <c r="S641" s="85"/>
      <c r="T641" s="85"/>
      <c r="U641" s="88">
        <v>43738.280856481484</v>
      </c>
      <c r="V641" s="90" t="s">
        <v>3630</v>
      </c>
      <c r="W641" s="85"/>
      <c r="X641" s="85"/>
      <c r="Y641" s="94" t="s">
        <v>5630</v>
      </c>
      <c r="Z641" s="85"/>
    </row>
    <row r="642" spans="1:26" x14ac:dyDescent="0.25">
      <c r="A642" s="61" t="s">
        <v>685</v>
      </c>
      <c r="B642" s="61" t="s">
        <v>685</v>
      </c>
      <c r="C642" s="62"/>
      <c r="D642" s="63"/>
      <c r="E642" s="64"/>
      <c r="F642" s="65"/>
      <c r="G642" s="62"/>
      <c r="H642" s="66"/>
      <c r="I642" s="67"/>
      <c r="J642" s="67"/>
      <c r="K642" s="34" t="s">
        <v>65</v>
      </c>
      <c r="L642" s="74">
        <v>642</v>
      </c>
      <c r="M642" s="74"/>
      <c r="N642" s="69"/>
      <c r="O642" s="85" t="s">
        <v>178</v>
      </c>
      <c r="P642" s="88">
        <v>43738.278657407405</v>
      </c>
      <c r="Q642" s="85" t="s">
        <v>2145</v>
      </c>
      <c r="R642" s="90" t="s">
        <v>2751</v>
      </c>
      <c r="S642" s="85" t="s">
        <v>2911</v>
      </c>
      <c r="T642" s="85" t="s">
        <v>2946</v>
      </c>
      <c r="U642" s="88">
        <v>43738.278657407405</v>
      </c>
      <c r="V642" s="90" t="s">
        <v>3631</v>
      </c>
      <c r="W642" s="85"/>
      <c r="X642" s="85"/>
      <c r="Y642" s="94" t="s">
        <v>5631</v>
      </c>
      <c r="Z642" s="85"/>
    </row>
    <row r="643" spans="1:26" x14ac:dyDescent="0.25">
      <c r="A643" s="61" t="s">
        <v>686</v>
      </c>
      <c r="B643" s="61" t="s">
        <v>685</v>
      </c>
      <c r="C643" s="62"/>
      <c r="D643" s="63"/>
      <c r="E643" s="64"/>
      <c r="F643" s="65"/>
      <c r="G643" s="62"/>
      <c r="H643" s="66"/>
      <c r="I643" s="67"/>
      <c r="J643" s="67"/>
      <c r="K643" s="34" t="s">
        <v>65</v>
      </c>
      <c r="L643" s="74">
        <v>643</v>
      </c>
      <c r="M643" s="74"/>
      <c r="N643" s="69"/>
      <c r="O643" s="85" t="s">
        <v>1875</v>
      </c>
      <c r="P643" s="88">
        <v>43738.280868055554</v>
      </c>
      <c r="Q643" s="85" t="s">
        <v>2146</v>
      </c>
      <c r="R643" s="90" t="s">
        <v>2751</v>
      </c>
      <c r="S643" s="85" t="s">
        <v>2911</v>
      </c>
      <c r="T643" s="85" t="s">
        <v>2946</v>
      </c>
      <c r="U643" s="88">
        <v>43738.280868055554</v>
      </c>
      <c r="V643" s="90" t="s">
        <v>3632</v>
      </c>
      <c r="W643" s="85"/>
      <c r="X643" s="85"/>
      <c r="Y643" s="94" t="s">
        <v>5632</v>
      </c>
      <c r="Z643" s="85"/>
    </row>
    <row r="644" spans="1:26" x14ac:dyDescent="0.25">
      <c r="A644" s="61" t="s">
        <v>687</v>
      </c>
      <c r="B644" s="61" t="s">
        <v>1672</v>
      </c>
      <c r="C644" s="62"/>
      <c r="D644" s="63"/>
      <c r="E644" s="64"/>
      <c r="F644" s="65"/>
      <c r="G644" s="62"/>
      <c r="H644" s="66"/>
      <c r="I644" s="67"/>
      <c r="J644" s="67"/>
      <c r="K644" s="34" t="s">
        <v>65</v>
      </c>
      <c r="L644" s="74">
        <v>644</v>
      </c>
      <c r="M644" s="74"/>
      <c r="N644" s="69"/>
      <c r="O644" s="85" t="s">
        <v>1875</v>
      </c>
      <c r="P644" s="88">
        <v>43738.275983796295</v>
      </c>
      <c r="Q644" s="85" t="s">
        <v>2147</v>
      </c>
      <c r="R644" s="90" t="s">
        <v>2752</v>
      </c>
      <c r="S644" s="85" t="s">
        <v>2911</v>
      </c>
      <c r="T644" s="85"/>
      <c r="U644" s="88">
        <v>43738.275983796295</v>
      </c>
      <c r="V644" s="90" t="s">
        <v>3633</v>
      </c>
      <c r="W644" s="85"/>
      <c r="X644" s="85"/>
      <c r="Y644" s="94" t="s">
        <v>5633</v>
      </c>
      <c r="Z644" s="94" t="s">
        <v>7080</v>
      </c>
    </row>
    <row r="645" spans="1:26" x14ac:dyDescent="0.25">
      <c r="A645" s="61" t="s">
        <v>687</v>
      </c>
      <c r="B645" s="61" t="s">
        <v>1673</v>
      </c>
      <c r="C645" s="62"/>
      <c r="D645" s="63"/>
      <c r="E645" s="64"/>
      <c r="F645" s="65"/>
      <c r="G645" s="62"/>
      <c r="H645" s="66"/>
      <c r="I645" s="67"/>
      <c r="J645" s="67"/>
      <c r="K645" s="34" t="s">
        <v>65</v>
      </c>
      <c r="L645" s="74">
        <v>645</v>
      </c>
      <c r="M645" s="74"/>
      <c r="N645" s="69"/>
      <c r="O645" s="85" t="s">
        <v>1876</v>
      </c>
      <c r="P645" s="88">
        <v>43738.28087962963</v>
      </c>
      <c r="Q645" s="85" t="s">
        <v>2148</v>
      </c>
      <c r="R645" s="90" t="s">
        <v>2753</v>
      </c>
      <c r="S645" s="85" t="s">
        <v>2911</v>
      </c>
      <c r="T645" s="85"/>
      <c r="U645" s="88">
        <v>43738.28087962963</v>
      </c>
      <c r="V645" s="90" t="s">
        <v>3634</v>
      </c>
      <c r="W645" s="85"/>
      <c r="X645" s="85"/>
      <c r="Y645" s="94" t="s">
        <v>5634</v>
      </c>
      <c r="Z645" s="94" t="s">
        <v>7081</v>
      </c>
    </row>
    <row r="646" spans="1:26" x14ac:dyDescent="0.25">
      <c r="A646" s="61" t="s">
        <v>688</v>
      </c>
      <c r="B646" s="61" t="s">
        <v>1574</v>
      </c>
      <c r="C646" s="62"/>
      <c r="D646" s="63"/>
      <c r="E646" s="64"/>
      <c r="F646" s="65"/>
      <c r="G646" s="62"/>
      <c r="H646" s="66"/>
      <c r="I646" s="67"/>
      <c r="J646" s="67"/>
      <c r="K646" s="34" t="s">
        <v>65</v>
      </c>
      <c r="L646" s="74">
        <v>646</v>
      </c>
      <c r="M646" s="74"/>
      <c r="N646" s="69"/>
      <c r="O646" s="85" t="s">
        <v>1875</v>
      </c>
      <c r="P646" s="88">
        <v>43738.280902777777</v>
      </c>
      <c r="Q646" s="85" t="s">
        <v>1984</v>
      </c>
      <c r="R646" s="85"/>
      <c r="S646" s="85"/>
      <c r="T646" s="85"/>
      <c r="U646" s="88">
        <v>43738.280902777777</v>
      </c>
      <c r="V646" s="90" t="s">
        <v>3635</v>
      </c>
      <c r="W646" s="85"/>
      <c r="X646" s="85"/>
      <c r="Y646" s="94" t="s">
        <v>5635</v>
      </c>
      <c r="Z646" s="85"/>
    </row>
    <row r="647" spans="1:26" x14ac:dyDescent="0.25">
      <c r="A647" s="61" t="s">
        <v>689</v>
      </c>
      <c r="B647" s="61" t="s">
        <v>1674</v>
      </c>
      <c r="C647" s="62"/>
      <c r="D647" s="63"/>
      <c r="E647" s="64"/>
      <c r="F647" s="65"/>
      <c r="G647" s="62"/>
      <c r="H647" s="66"/>
      <c r="I647" s="67"/>
      <c r="J647" s="67"/>
      <c r="K647" s="34" t="s">
        <v>65</v>
      </c>
      <c r="L647" s="74">
        <v>647</v>
      </c>
      <c r="M647" s="74"/>
      <c r="N647" s="69"/>
      <c r="O647" s="85" t="s">
        <v>1875</v>
      </c>
      <c r="P647" s="88">
        <v>43738.280925925923</v>
      </c>
      <c r="Q647" s="85" t="s">
        <v>2149</v>
      </c>
      <c r="R647" s="85"/>
      <c r="S647" s="85"/>
      <c r="T647" s="85"/>
      <c r="U647" s="88">
        <v>43738.280925925923</v>
      </c>
      <c r="V647" s="90" t="s">
        <v>3636</v>
      </c>
      <c r="W647" s="85"/>
      <c r="X647" s="85"/>
      <c r="Y647" s="94" t="s">
        <v>5636</v>
      </c>
      <c r="Z647" s="85"/>
    </row>
    <row r="648" spans="1:26" x14ac:dyDescent="0.25">
      <c r="A648" s="61" t="s">
        <v>690</v>
      </c>
      <c r="B648" s="61" t="s">
        <v>1014</v>
      </c>
      <c r="C648" s="62"/>
      <c r="D648" s="63"/>
      <c r="E648" s="64"/>
      <c r="F648" s="65"/>
      <c r="G648" s="62"/>
      <c r="H648" s="66"/>
      <c r="I648" s="67"/>
      <c r="J648" s="67"/>
      <c r="K648" s="34" t="s">
        <v>65</v>
      </c>
      <c r="L648" s="74">
        <v>648</v>
      </c>
      <c r="M648" s="74"/>
      <c r="N648" s="69"/>
      <c r="O648" s="85" t="s">
        <v>1875</v>
      </c>
      <c r="P648" s="88">
        <v>43738.2809375</v>
      </c>
      <c r="Q648" s="85" t="s">
        <v>2015</v>
      </c>
      <c r="R648" s="85"/>
      <c r="S648" s="85"/>
      <c r="T648" s="85"/>
      <c r="U648" s="88">
        <v>43738.2809375</v>
      </c>
      <c r="V648" s="90" t="s">
        <v>3637</v>
      </c>
      <c r="W648" s="85"/>
      <c r="X648" s="85"/>
      <c r="Y648" s="94" t="s">
        <v>5637</v>
      </c>
      <c r="Z648" s="85"/>
    </row>
    <row r="649" spans="1:26" x14ac:dyDescent="0.25">
      <c r="A649" s="61" t="s">
        <v>691</v>
      </c>
      <c r="B649" s="61" t="s">
        <v>1574</v>
      </c>
      <c r="C649" s="62"/>
      <c r="D649" s="63"/>
      <c r="E649" s="64"/>
      <c r="F649" s="65"/>
      <c r="G649" s="62"/>
      <c r="H649" s="66"/>
      <c r="I649" s="67"/>
      <c r="J649" s="67"/>
      <c r="K649" s="34" t="s">
        <v>65</v>
      </c>
      <c r="L649" s="74">
        <v>649</v>
      </c>
      <c r="M649" s="74"/>
      <c r="N649" s="69"/>
      <c r="O649" s="85" t="s">
        <v>1875</v>
      </c>
      <c r="P649" s="88">
        <v>43738.2809375</v>
      </c>
      <c r="Q649" s="85" t="s">
        <v>1984</v>
      </c>
      <c r="R649" s="85"/>
      <c r="S649" s="85"/>
      <c r="T649" s="85"/>
      <c r="U649" s="88">
        <v>43738.2809375</v>
      </c>
      <c r="V649" s="90" t="s">
        <v>3638</v>
      </c>
      <c r="W649" s="85"/>
      <c r="X649" s="85"/>
      <c r="Y649" s="94" t="s">
        <v>5638</v>
      </c>
      <c r="Z649" s="85"/>
    </row>
    <row r="650" spans="1:26" x14ac:dyDescent="0.25">
      <c r="A650" s="61" t="s">
        <v>692</v>
      </c>
      <c r="B650" s="61" t="s">
        <v>1499</v>
      </c>
      <c r="C650" s="62"/>
      <c r="D650" s="63"/>
      <c r="E650" s="64"/>
      <c r="F650" s="65"/>
      <c r="G650" s="62"/>
      <c r="H650" s="66"/>
      <c r="I650" s="67"/>
      <c r="J650" s="67"/>
      <c r="K650" s="34" t="s">
        <v>65</v>
      </c>
      <c r="L650" s="74">
        <v>650</v>
      </c>
      <c r="M650" s="74"/>
      <c r="N650" s="69"/>
      <c r="O650" s="85" t="s">
        <v>1875</v>
      </c>
      <c r="P650" s="88">
        <v>43738.280891203707</v>
      </c>
      <c r="Q650" s="85" t="s">
        <v>1883</v>
      </c>
      <c r="R650" s="85"/>
      <c r="S650" s="85"/>
      <c r="T650" s="85"/>
      <c r="U650" s="88">
        <v>43738.280891203707</v>
      </c>
      <c r="V650" s="90" t="s">
        <v>3639</v>
      </c>
      <c r="W650" s="85"/>
      <c r="X650" s="85"/>
      <c r="Y650" s="94" t="s">
        <v>5639</v>
      </c>
      <c r="Z650" s="85"/>
    </row>
    <row r="651" spans="1:26" x14ac:dyDescent="0.25">
      <c r="A651" s="61" t="s">
        <v>692</v>
      </c>
      <c r="B651" s="61" t="s">
        <v>1507</v>
      </c>
      <c r="C651" s="62"/>
      <c r="D651" s="63"/>
      <c r="E651" s="64"/>
      <c r="F651" s="65"/>
      <c r="G651" s="62"/>
      <c r="H651" s="66"/>
      <c r="I651" s="67"/>
      <c r="J651" s="67"/>
      <c r="K651" s="34" t="s">
        <v>65</v>
      </c>
      <c r="L651" s="74">
        <v>651</v>
      </c>
      <c r="M651" s="74"/>
      <c r="N651" s="69"/>
      <c r="O651" s="85" t="s">
        <v>1875</v>
      </c>
      <c r="P651" s="88">
        <v>43738.280914351853</v>
      </c>
      <c r="Q651" s="85" t="s">
        <v>1892</v>
      </c>
      <c r="R651" s="85"/>
      <c r="S651" s="85"/>
      <c r="T651" s="85"/>
      <c r="U651" s="88">
        <v>43738.280914351853</v>
      </c>
      <c r="V651" s="90" t="s">
        <v>3640</v>
      </c>
      <c r="W651" s="85"/>
      <c r="X651" s="85"/>
      <c r="Y651" s="94" t="s">
        <v>5640</v>
      </c>
      <c r="Z651" s="85"/>
    </row>
    <row r="652" spans="1:26" x14ac:dyDescent="0.25">
      <c r="A652" s="61" t="s">
        <v>692</v>
      </c>
      <c r="B652" s="61" t="s">
        <v>1507</v>
      </c>
      <c r="C652" s="62"/>
      <c r="D652" s="63"/>
      <c r="E652" s="64"/>
      <c r="F652" s="65"/>
      <c r="G652" s="62"/>
      <c r="H652" s="66"/>
      <c r="I652" s="67"/>
      <c r="J652" s="67"/>
      <c r="K652" s="34" t="s">
        <v>65</v>
      </c>
      <c r="L652" s="74">
        <v>652</v>
      </c>
      <c r="M652" s="74"/>
      <c r="N652" s="69"/>
      <c r="O652" s="85" t="s">
        <v>1875</v>
      </c>
      <c r="P652" s="88">
        <v>43738.2809375</v>
      </c>
      <c r="Q652" s="85" t="s">
        <v>1893</v>
      </c>
      <c r="R652" s="85"/>
      <c r="S652" s="85"/>
      <c r="T652" s="85"/>
      <c r="U652" s="88">
        <v>43738.2809375</v>
      </c>
      <c r="V652" s="90" t="s">
        <v>3641</v>
      </c>
      <c r="W652" s="85"/>
      <c r="X652" s="85"/>
      <c r="Y652" s="94" t="s">
        <v>5641</v>
      </c>
      <c r="Z652" s="85"/>
    </row>
    <row r="653" spans="1:26" x14ac:dyDescent="0.25">
      <c r="A653" s="61" t="s">
        <v>693</v>
      </c>
      <c r="B653" s="61" t="s">
        <v>1499</v>
      </c>
      <c r="C653" s="62"/>
      <c r="D653" s="63"/>
      <c r="E653" s="64"/>
      <c r="F653" s="65"/>
      <c r="G653" s="62"/>
      <c r="H653" s="66"/>
      <c r="I653" s="67"/>
      <c r="J653" s="67"/>
      <c r="K653" s="34" t="s">
        <v>65</v>
      </c>
      <c r="L653" s="74">
        <v>653</v>
      </c>
      <c r="M653" s="74"/>
      <c r="N653" s="69"/>
      <c r="O653" s="85" t="s">
        <v>1875</v>
      </c>
      <c r="P653" s="88">
        <v>43738.280949074076</v>
      </c>
      <c r="Q653" s="85" t="s">
        <v>1883</v>
      </c>
      <c r="R653" s="85"/>
      <c r="S653" s="85"/>
      <c r="T653" s="85"/>
      <c r="U653" s="88">
        <v>43738.280949074076</v>
      </c>
      <c r="V653" s="90" t="s">
        <v>3642</v>
      </c>
      <c r="W653" s="85"/>
      <c r="X653" s="85"/>
      <c r="Y653" s="94" t="s">
        <v>5642</v>
      </c>
      <c r="Z653" s="85"/>
    </row>
    <row r="654" spans="1:26" x14ac:dyDescent="0.25">
      <c r="A654" s="61" t="s">
        <v>694</v>
      </c>
      <c r="B654" s="61" t="s">
        <v>1481</v>
      </c>
      <c r="C654" s="62"/>
      <c r="D654" s="63"/>
      <c r="E654" s="64"/>
      <c r="F654" s="65"/>
      <c r="G654" s="62"/>
      <c r="H654" s="66"/>
      <c r="I654" s="67"/>
      <c r="J654" s="67"/>
      <c r="K654" s="34" t="s">
        <v>65</v>
      </c>
      <c r="L654" s="74">
        <v>654</v>
      </c>
      <c r="M654" s="74"/>
      <c r="N654" s="69"/>
      <c r="O654" s="85" t="s">
        <v>1875</v>
      </c>
      <c r="P654" s="88">
        <v>43738.280949074076</v>
      </c>
      <c r="Q654" s="85" t="s">
        <v>1927</v>
      </c>
      <c r="R654" s="85"/>
      <c r="S654" s="85"/>
      <c r="T654" s="85" t="s">
        <v>2951</v>
      </c>
      <c r="U654" s="88">
        <v>43738.280949074076</v>
      </c>
      <c r="V654" s="90" t="s">
        <v>3643</v>
      </c>
      <c r="W654" s="85"/>
      <c r="X654" s="85"/>
      <c r="Y654" s="94" t="s">
        <v>5643</v>
      </c>
      <c r="Z654" s="85"/>
    </row>
    <row r="655" spans="1:26" x14ac:dyDescent="0.25">
      <c r="A655" s="61" t="s">
        <v>695</v>
      </c>
      <c r="B655" s="61" t="s">
        <v>1496</v>
      </c>
      <c r="C655" s="62"/>
      <c r="D655" s="63"/>
      <c r="E655" s="64"/>
      <c r="F655" s="65"/>
      <c r="G655" s="62"/>
      <c r="H655" s="66"/>
      <c r="I655" s="67"/>
      <c r="J655" s="67"/>
      <c r="K655" s="34" t="s">
        <v>65</v>
      </c>
      <c r="L655" s="74">
        <v>655</v>
      </c>
      <c r="M655" s="74"/>
      <c r="N655" s="69"/>
      <c r="O655" s="85" t="s">
        <v>1875</v>
      </c>
      <c r="P655" s="88">
        <v>43738.280972222223</v>
      </c>
      <c r="Q655" s="85" t="s">
        <v>1887</v>
      </c>
      <c r="R655" s="85"/>
      <c r="S655" s="85"/>
      <c r="T655" s="85"/>
      <c r="U655" s="88">
        <v>43738.280972222223</v>
      </c>
      <c r="V655" s="90" t="s">
        <v>3644</v>
      </c>
      <c r="W655" s="85"/>
      <c r="X655" s="85"/>
      <c r="Y655" s="94" t="s">
        <v>5644</v>
      </c>
      <c r="Z655" s="85"/>
    </row>
    <row r="656" spans="1:26" x14ac:dyDescent="0.25">
      <c r="A656" s="61" t="s">
        <v>696</v>
      </c>
      <c r="B656" s="61" t="s">
        <v>1523</v>
      </c>
      <c r="C656" s="62"/>
      <c r="D656" s="63"/>
      <c r="E656" s="64"/>
      <c r="F656" s="65"/>
      <c r="G656" s="62"/>
      <c r="H656" s="66"/>
      <c r="I656" s="67"/>
      <c r="J656" s="67"/>
      <c r="K656" s="34" t="s">
        <v>65</v>
      </c>
      <c r="L656" s="74">
        <v>656</v>
      </c>
      <c r="M656" s="74"/>
      <c r="N656" s="69"/>
      <c r="O656" s="85" t="s">
        <v>1875</v>
      </c>
      <c r="P656" s="88">
        <v>43738.280972222223</v>
      </c>
      <c r="Q656" s="85" t="s">
        <v>1919</v>
      </c>
      <c r="R656" s="85"/>
      <c r="S656" s="85"/>
      <c r="T656" s="85"/>
      <c r="U656" s="88">
        <v>43738.280972222223</v>
      </c>
      <c r="V656" s="90" t="s">
        <v>3645</v>
      </c>
      <c r="W656" s="85"/>
      <c r="X656" s="85"/>
      <c r="Y656" s="94" t="s">
        <v>5645</v>
      </c>
      <c r="Z656" s="85"/>
    </row>
    <row r="657" spans="1:26" x14ac:dyDescent="0.25">
      <c r="A657" s="61" t="s">
        <v>697</v>
      </c>
      <c r="B657" s="61" t="s">
        <v>1590</v>
      </c>
      <c r="C657" s="62"/>
      <c r="D657" s="63"/>
      <c r="E657" s="64"/>
      <c r="F657" s="65"/>
      <c r="G657" s="62"/>
      <c r="H657" s="66"/>
      <c r="I657" s="67"/>
      <c r="J657" s="67"/>
      <c r="K657" s="34" t="s">
        <v>65</v>
      </c>
      <c r="L657" s="74">
        <v>657</v>
      </c>
      <c r="M657" s="74"/>
      <c r="N657" s="69"/>
      <c r="O657" s="85" t="s">
        <v>1875</v>
      </c>
      <c r="P657" s="88">
        <v>43738.280995370369</v>
      </c>
      <c r="Q657" s="85" t="s">
        <v>2005</v>
      </c>
      <c r="R657" s="85"/>
      <c r="S657" s="85"/>
      <c r="T657" s="85"/>
      <c r="U657" s="88">
        <v>43738.280995370369</v>
      </c>
      <c r="V657" s="90" t="s">
        <v>3646</v>
      </c>
      <c r="W657" s="85"/>
      <c r="X657" s="85"/>
      <c r="Y657" s="94" t="s">
        <v>5646</v>
      </c>
      <c r="Z657" s="85"/>
    </row>
    <row r="658" spans="1:26" x14ac:dyDescent="0.25">
      <c r="A658" s="61" t="s">
        <v>698</v>
      </c>
      <c r="B658" s="61" t="s">
        <v>1604</v>
      </c>
      <c r="C658" s="62"/>
      <c r="D658" s="63"/>
      <c r="E658" s="64"/>
      <c r="F658" s="65"/>
      <c r="G658" s="62"/>
      <c r="H658" s="66"/>
      <c r="I658" s="67"/>
      <c r="J658" s="67"/>
      <c r="K658" s="34" t="s">
        <v>65</v>
      </c>
      <c r="L658" s="74">
        <v>658</v>
      </c>
      <c r="M658" s="74"/>
      <c r="N658" s="69"/>
      <c r="O658" s="85" t="s">
        <v>1875</v>
      </c>
      <c r="P658" s="88">
        <v>43738.280995370369</v>
      </c>
      <c r="Q658" s="85" t="s">
        <v>2025</v>
      </c>
      <c r="R658" s="85"/>
      <c r="S658" s="85"/>
      <c r="T658" s="85"/>
      <c r="U658" s="88">
        <v>43738.280995370369</v>
      </c>
      <c r="V658" s="90" t="s">
        <v>3647</v>
      </c>
      <c r="W658" s="85"/>
      <c r="X658" s="85"/>
      <c r="Y658" s="94" t="s">
        <v>5647</v>
      </c>
      <c r="Z658" s="85"/>
    </row>
    <row r="659" spans="1:26" x14ac:dyDescent="0.25">
      <c r="A659" s="61" t="s">
        <v>699</v>
      </c>
      <c r="B659" s="61" t="s">
        <v>1481</v>
      </c>
      <c r="C659" s="62"/>
      <c r="D659" s="63"/>
      <c r="E659" s="64"/>
      <c r="F659" s="65"/>
      <c r="G659" s="62"/>
      <c r="H659" s="66"/>
      <c r="I659" s="67"/>
      <c r="J659" s="67"/>
      <c r="K659" s="34" t="s">
        <v>65</v>
      </c>
      <c r="L659" s="74">
        <v>659</v>
      </c>
      <c r="M659" s="74"/>
      <c r="N659" s="69"/>
      <c r="O659" s="85" t="s">
        <v>1875</v>
      </c>
      <c r="P659" s="88">
        <v>43738.281041666669</v>
      </c>
      <c r="Q659" s="85" t="s">
        <v>1927</v>
      </c>
      <c r="R659" s="85"/>
      <c r="S659" s="85"/>
      <c r="T659" s="85" t="s">
        <v>2951</v>
      </c>
      <c r="U659" s="88">
        <v>43738.281041666669</v>
      </c>
      <c r="V659" s="90" t="s">
        <v>3648</v>
      </c>
      <c r="W659" s="85"/>
      <c r="X659" s="85"/>
      <c r="Y659" s="94" t="s">
        <v>5648</v>
      </c>
      <c r="Z659" s="85"/>
    </row>
    <row r="660" spans="1:26" x14ac:dyDescent="0.25">
      <c r="A660" s="61" t="s">
        <v>700</v>
      </c>
      <c r="B660" s="61" t="s">
        <v>1507</v>
      </c>
      <c r="C660" s="62"/>
      <c r="D660" s="63"/>
      <c r="E660" s="64"/>
      <c r="F660" s="65"/>
      <c r="G660" s="62"/>
      <c r="H660" s="66"/>
      <c r="I660" s="67"/>
      <c r="J660" s="67"/>
      <c r="K660" s="34" t="s">
        <v>65</v>
      </c>
      <c r="L660" s="74">
        <v>660</v>
      </c>
      <c r="M660" s="74"/>
      <c r="N660" s="69"/>
      <c r="O660" s="85" t="s">
        <v>1875</v>
      </c>
      <c r="P660" s="88">
        <v>43738.281053240738</v>
      </c>
      <c r="Q660" s="85" t="s">
        <v>1893</v>
      </c>
      <c r="R660" s="85"/>
      <c r="S660" s="85"/>
      <c r="T660" s="85"/>
      <c r="U660" s="88">
        <v>43738.281053240738</v>
      </c>
      <c r="V660" s="90" t="s">
        <v>3649</v>
      </c>
      <c r="W660" s="85"/>
      <c r="X660" s="85"/>
      <c r="Y660" s="94" t="s">
        <v>5649</v>
      </c>
      <c r="Z660" s="85"/>
    </row>
    <row r="661" spans="1:26" x14ac:dyDescent="0.25">
      <c r="A661" s="61" t="s">
        <v>701</v>
      </c>
      <c r="B661" s="61" t="s">
        <v>701</v>
      </c>
      <c r="C661" s="62"/>
      <c r="D661" s="63"/>
      <c r="E661" s="64"/>
      <c r="F661" s="65"/>
      <c r="G661" s="62"/>
      <c r="H661" s="66"/>
      <c r="I661" s="67"/>
      <c r="J661" s="67"/>
      <c r="K661" s="34" t="s">
        <v>65</v>
      </c>
      <c r="L661" s="74">
        <v>661</v>
      </c>
      <c r="M661" s="74"/>
      <c r="N661" s="69"/>
      <c r="O661" s="85" t="s">
        <v>178</v>
      </c>
      <c r="P661" s="88">
        <v>43738.274791666663</v>
      </c>
      <c r="Q661" s="85" t="s">
        <v>2150</v>
      </c>
      <c r="R661" s="90" t="s">
        <v>2754</v>
      </c>
      <c r="S661" s="85" t="s">
        <v>2911</v>
      </c>
      <c r="T661" s="85"/>
      <c r="U661" s="88">
        <v>43738.274791666663</v>
      </c>
      <c r="V661" s="90" t="s">
        <v>3650</v>
      </c>
      <c r="W661" s="85"/>
      <c r="X661" s="85"/>
      <c r="Y661" s="94" t="s">
        <v>5650</v>
      </c>
      <c r="Z661" s="94" t="s">
        <v>7082</v>
      </c>
    </row>
    <row r="662" spans="1:26" x14ac:dyDescent="0.25">
      <c r="A662" s="61" t="s">
        <v>701</v>
      </c>
      <c r="B662" s="61" t="s">
        <v>701</v>
      </c>
      <c r="C662" s="62"/>
      <c r="D662" s="63"/>
      <c r="E662" s="64"/>
      <c r="F662" s="65"/>
      <c r="G662" s="62"/>
      <c r="H662" s="66"/>
      <c r="I662" s="67"/>
      <c r="J662" s="67"/>
      <c r="K662" s="34" t="s">
        <v>65</v>
      </c>
      <c r="L662" s="74">
        <v>662</v>
      </c>
      <c r="M662" s="74"/>
      <c r="N662" s="69"/>
      <c r="O662" s="85" t="s">
        <v>178</v>
      </c>
      <c r="P662" s="88">
        <v>43738.278877314813</v>
      </c>
      <c r="Q662" s="85" t="s">
        <v>2151</v>
      </c>
      <c r="R662" s="90" t="s">
        <v>2755</v>
      </c>
      <c r="S662" s="85" t="s">
        <v>2911</v>
      </c>
      <c r="T662" s="85"/>
      <c r="U662" s="88">
        <v>43738.278877314813</v>
      </c>
      <c r="V662" s="90" t="s">
        <v>3651</v>
      </c>
      <c r="W662" s="85"/>
      <c r="X662" s="85"/>
      <c r="Y662" s="94" t="s">
        <v>5651</v>
      </c>
      <c r="Z662" s="94" t="s">
        <v>7083</v>
      </c>
    </row>
    <row r="663" spans="1:26" x14ac:dyDescent="0.25">
      <c r="A663" s="61" t="s">
        <v>702</v>
      </c>
      <c r="B663" s="61" t="s">
        <v>701</v>
      </c>
      <c r="C663" s="62"/>
      <c r="D663" s="63"/>
      <c r="E663" s="64"/>
      <c r="F663" s="65"/>
      <c r="G663" s="62"/>
      <c r="H663" s="66"/>
      <c r="I663" s="67"/>
      <c r="J663" s="67"/>
      <c r="K663" s="34" t="s">
        <v>65</v>
      </c>
      <c r="L663" s="74">
        <v>663</v>
      </c>
      <c r="M663" s="74"/>
      <c r="N663" s="69"/>
      <c r="O663" s="85" t="s">
        <v>1875</v>
      </c>
      <c r="P663" s="88">
        <v>43738.281099537038</v>
      </c>
      <c r="Q663" s="85" t="s">
        <v>2152</v>
      </c>
      <c r="R663" s="85"/>
      <c r="S663" s="85"/>
      <c r="T663" s="85"/>
      <c r="U663" s="88">
        <v>43738.281099537038</v>
      </c>
      <c r="V663" s="90" t="s">
        <v>3652</v>
      </c>
      <c r="W663" s="85"/>
      <c r="X663" s="85"/>
      <c r="Y663" s="94" t="s">
        <v>5652</v>
      </c>
      <c r="Z663" s="85"/>
    </row>
    <row r="664" spans="1:26" x14ac:dyDescent="0.25">
      <c r="A664" s="61" t="s">
        <v>703</v>
      </c>
      <c r="B664" s="61" t="s">
        <v>1490</v>
      </c>
      <c r="C664" s="62"/>
      <c r="D664" s="63"/>
      <c r="E664" s="64"/>
      <c r="F664" s="65"/>
      <c r="G664" s="62"/>
      <c r="H664" s="66"/>
      <c r="I664" s="67"/>
      <c r="J664" s="67"/>
      <c r="K664" s="34" t="s">
        <v>65</v>
      </c>
      <c r="L664" s="74">
        <v>664</v>
      </c>
      <c r="M664" s="74"/>
      <c r="N664" s="69"/>
      <c r="O664" s="85" t="s">
        <v>1875</v>
      </c>
      <c r="P664" s="88">
        <v>43738.281111111108</v>
      </c>
      <c r="Q664" s="85" t="s">
        <v>2153</v>
      </c>
      <c r="R664" s="85"/>
      <c r="S664" s="85"/>
      <c r="T664" s="85" t="s">
        <v>2955</v>
      </c>
      <c r="U664" s="88">
        <v>43738.281111111108</v>
      </c>
      <c r="V664" s="90" t="s">
        <v>3653</v>
      </c>
      <c r="W664" s="85"/>
      <c r="X664" s="85"/>
      <c r="Y664" s="94" t="s">
        <v>5653</v>
      </c>
      <c r="Z664" s="85"/>
    </row>
    <row r="665" spans="1:26" x14ac:dyDescent="0.25">
      <c r="A665" s="61" t="s">
        <v>704</v>
      </c>
      <c r="B665" s="61" t="s">
        <v>1496</v>
      </c>
      <c r="C665" s="62"/>
      <c r="D665" s="63"/>
      <c r="E665" s="64"/>
      <c r="F665" s="65"/>
      <c r="G665" s="62"/>
      <c r="H665" s="66"/>
      <c r="I665" s="67"/>
      <c r="J665" s="67"/>
      <c r="K665" s="34" t="s">
        <v>65</v>
      </c>
      <c r="L665" s="74">
        <v>665</v>
      </c>
      <c r="M665" s="74"/>
      <c r="N665" s="69"/>
      <c r="O665" s="85" t="s">
        <v>1875</v>
      </c>
      <c r="P665" s="88">
        <v>43738.281122685185</v>
      </c>
      <c r="Q665" s="85" t="s">
        <v>1880</v>
      </c>
      <c r="R665" s="85"/>
      <c r="S665" s="85"/>
      <c r="T665" s="85"/>
      <c r="U665" s="88">
        <v>43738.281122685185</v>
      </c>
      <c r="V665" s="90" t="s">
        <v>3654</v>
      </c>
      <c r="W665" s="85"/>
      <c r="X665" s="85"/>
      <c r="Y665" s="94" t="s">
        <v>5654</v>
      </c>
      <c r="Z665" s="85"/>
    </row>
    <row r="666" spans="1:26" x14ac:dyDescent="0.25">
      <c r="A666" s="61" t="s">
        <v>705</v>
      </c>
      <c r="B666" s="61" t="s">
        <v>1633</v>
      </c>
      <c r="C666" s="62"/>
      <c r="D666" s="63"/>
      <c r="E666" s="64"/>
      <c r="F666" s="65"/>
      <c r="G666" s="62"/>
      <c r="H666" s="66"/>
      <c r="I666" s="67"/>
      <c r="J666" s="67"/>
      <c r="K666" s="34" t="s">
        <v>65</v>
      </c>
      <c r="L666" s="74">
        <v>666</v>
      </c>
      <c r="M666" s="74"/>
      <c r="N666" s="69"/>
      <c r="O666" s="85" t="s">
        <v>1875</v>
      </c>
      <c r="P666" s="88">
        <v>43738.279652777775</v>
      </c>
      <c r="Q666" s="85" t="s">
        <v>2070</v>
      </c>
      <c r="R666" s="85"/>
      <c r="S666" s="85"/>
      <c r="T666" s="85"/>
      <c r="U666" s="88">
        <v>43738.279652777775</v>
      </c>
      <c r="V666" s="90" t="s">
        <v>3655</v>
      </c>
      <c r="W666" s="85"/>
      <c r="X666" s="85"/>
      <c r="Y666" s="94" t="s">
        <v>5655</v>
      </c>
      <c r="Z666" s="85"/>
    </row>
    <row r="667" spans="1:26" x14ac:dyDescent="0.25">
      <c r="A667" s="61" t="s">
        <v>705</v>
      </c>
      <c r="B667" s="61" t="s">
        <v>1499</v>
      </c>
      <c r="C667" s="62"/>
      <c r="D667" s="63"/>
      <c r="E667" s="64"/>
      <c r="F667" s="65"/>
      <c r="G667" s="62"/>
      <c r="H667" s="66"/>
      <c r="I667" s="67"/>
      <c r="J667" s="67"/>
      <c r="K667" s="34" t="s">
        <v>65</v>
      </c>
      <c r="L667" s="74">
        <v>667</v>
      </c>
      <c r="M667" s="74"/>
      <c r="N667" s="69"/>
      <c r="O667" s="85" t="s">
        <v>1875</v>
      </c>
      <c r="P667" s="88">
        <v>43738.274826388886</v>
      </c>
      <c r="Q667" s="85" t="s">
        <v>1883</v>
      </c>
      <c r="R667" s="85"/>
      <c r="S667" s="85"/>
      <c r="T667" s="85"/>
      <c r="U667" s="88">
        <v>43738.274826388886</v>
      </c>
      <c r="V667" s="90" t="s">
        <v>3656</v>
      </c>
      <c r="W667" s="85"/>
      <c r="X667" s="85"/>
      <c r="Y667" s="94" t="s">
        <v>5656</v>
      </c>
      <c r="Z667" s="85"/>
    </row>
    <row r="668" spans="1:26" x14ac:dyDescent="0.25">
      <c r="A668" s="61" t="s">
        <v>705</v>
      </c>
      <c r="B668" s="61" t="s">
        <v>1507</v>
      </c>
      <c r="C668" s="62"/>
      <c r="D668" s="63"/>
      <c r="E668" s="64"/>
      <c r="F668" s="65"/>
      <c r="G668" s="62"/>
      <c r="H668" s="66"/>
      <c r="I668" s="67"/>
      <c r="J668" s="67"/>
      <c r="K668" s="34" t="s">
        <v>65</v>
      </c>
      <c r="L668" s="74">
        <v>668</v>
      </c>
      <c r="M668" s="74"/>
      <c r="N668" s="69"/>
      <c r="O668" s="85" t="s">
        <v>1875</v>
      </c>
      <c r="P668" s="88">
        <v>43738.280150462961</v>
      </c>
      <c r="Q668" s="85" t="s">
        <v>1892</v>
      </c>
      <c r="R668" s="85"/>
      <c r="S668" s="85"/>
      <c r="T668" s="85"/>
      <c r="U668" s="88">
        <v>43738.280150462961</v>
      </c>
      <c r="V668" s="90" t="s">
        <v>3657</v>
      </c>
      <c r="W668" s="85"/>
      <c r="X668" s="85"/>
      <c r="Y668" s="94" t="s">
        <v>5657</v>
      </c>
      <c r="Z668" s="85"/>
    </row>
    <row r="669" spans="1:26" x14ac:dyDescent="0.25">
      <c r="A669" s="61" t="s">
        <v>705</v>
      </c>
      <c r="B669" s="61" t="s">
        <v>1544</v>
      </c>
      <c r="C669" s="62"/>
      <c r="D669" s="63"/>
      <c r="E669" s="64"/>
      <c r="F669" s="65"/>
      <c r="G669" s="62"/>
      <c r="H669" s="66"/>
      <c r="I669" s="67"/>
      <c r="J669" s="67"/>
      <c r="K669" s="34" t="s">
        <v>65</v>
      </c>
      <c r="L669" s="74">
        <v>669</v>
      </c>
      <c r="M669" s="74"/>
      <c r="N669" s="69"/>
      <c r="O669" s="85" t="s">
        <v>1875</v>
      </c>
      <c r="P669" s="88">
        <v>43738.281134259261</v>
      </c>
      <c r="Q669" s="85" t="s">
        <v>1946</v>
      </c>
      <c r="R669" s="85"/>
      <c r="S669" s="85"/>
      <c r="T669" s="85" t="s">
        <v>2956</v>
      </c>
      <c r="U669" s="88">
        <v>43738.281134259261</v>
      </c>
      <c r="V669" s="90" t="s">
        <v>3658</v>
      </c>
      <c r="W669" s="85"/>
      <c r="X669" s="85"/>
      <c r="Y669" s="94" t="s">
        <v>5658</v>
      </c>
      <c r="Z669" s="85"/>
    </row>
    <row r="670" spans="1:26" x14ac:dyDescent="0.25">
      <c r="A670" s="61" t="s">
        <v>706</v>
      </c>
      <c r="B670" s="61" t="s">
        <v>1481</v>
      </c>
      <c r="C670" s="62"/>
      <c r="D670" s="63"/>
      <c r="E670" s="64"/>
      <c r="F670" s="65"/>
      <c r="G670" s="62"/>
      <c r="H670" s="66"/>
      <c r="I670" s="67"/>
      <c r="J670" s="67"/>
      <c r="K670" s="34" t="s">
        <v>65</v>
      </c>
      <c r="L670" s="74">
        <v>670</v>
      </c>
      <c r="M670" s="74"/>
      <c r="N670" s="69"/>
      <c r="O670" s="85" t="s">
        <v>1875</v>
      </c>
      <c r="P670" s="88">
        <v>43738.281134259261</v>
      </c>
      <c r="Q670" s="85" t="s">
        <v>1927</v>
      </c>
      <c r="R670" s="85"/>
      <c r="S670" s="85"/>
      <c r="T670" s="85" t="s">
        <v>2951</v>
      </c>
      <c r="U670" s="88">
        <v>43738.281134259261</v>
      </c>
      <c r="V670" s="90" t="s">
        <v>3659</v>
      </c>
      <c r="W670" s="85"/>
      <c r="X670" s="85"/>
      <c r="Y670" s="94" t="s">
        <v>5659</v>
      </c>
      <c r="Z670" s="85"/>
    </row>
    <row r="671" spans="1:26" x14ac:dyDescent="0.25">
      <c r="A671" s="61" t="s">
        <v>707</v>
      </c>
      <c r="B671" s="61" t="s">
        <v>707</v>
      </c>
      <c r="C671" s="62"/>
      <c r="D671" s="63"/>
      <c r="E671" s="64"/>
      <c r="F671" s="65"/>
      <c r="G671" s="62"/>
      <c r="H671" s="66"/>
      <c r="I671" s="67"/>
      <c r="J671" s="67"/>
      <c r="K671" s="34" t="s">
        <v>65</v>
      </c>
      <c r="L671" s="74">
        <v>671</v>
      </c>
      <c r="M671" s="74"/>
      <c r="N671" s="69"/>
      <c r="O671" s="85" t="s">
        <v>178</v>
      </c>
      <c r="P671" s="88">
        <v>43738.281145833331</v>
      </c>
      <c r="Q671" s="85" t="s">
        <v>2154</v>
      </c>
      <c r="R671" s="90" t="s">
        <v>2756</v>
      </c>
      <c r="S671" s="85" t="s">
        <v>2911</v>
      </c>
      <c r="T671" s="85"/>
      <c r="U671" s="88">
        <v>43738.281145833331</v>
      </c>
      <c r="V671" s="90" t="s">
        <v>3660</v>
      </c>
      <c r="W671" s="85"/>
      <c r="X671" s="85"/>
      <c r="Y671" s="94" t="s">
        <v>5660</v>
      </c>
      <c r="Z671" s="85"/>
    </row>
    <row r="672" spans="1:26" x14ac:dyDescent="0.25">
      <c r="A672" s="61" t="s">
        <v>708</v>
      </c>
      <c r="B672" s="61" t="s">
        <v>1544</v>
      </c>
      <c r="C672" s="62"/>
      <c r="D672" s="63"/>
      <c r="E672" s="64"/>
      <c r="F672" s="65"/>
      <c r="G672" s="62"/>
      <c r="H672" s="66"/>
      <c r="I672" s="67"/>
      <c r="J672" s="67"/>
      <c r="K672" s="34" t="s">
        <v>65</v>
      </c>
      <c r="L672" s="74">
        <v>672</v>
      </c>
      <c r="M672" s="74"/>
      <c r="N672" s="69"/>
      <c r="O672" s="85" t="s">
        <v>1875</v>
      </c>
      <c r="P672" s="88">
        <v>43738.279942129629</v>
      </c>
      <c r="Q672" s="85" t="s">
        <v>1946</v>
      </c>
      <c r="R672" s="85"/>
      <c r="S672" s="85"/>
      <c r="T672" s="85" t="s">
        <v>2956</v>
      </c>
      <c r="U672" s="88">
        <v>43738.279942129629</v>
      </c>
      <c r="V672" s="90" t="s">
        <v>3661</v>
      </c>
      <c r="W672" s="85"/>
      <c r="X672" s="85"/>
      <c r="Y672" s="94" t="s">
        <v>5661</v>
      </c>
      <c r="Z672" s="85"/>
    </row>
    <row r="673" spans="1:26" x14ac:dyDescent="0.25">
      <c r="A673" s="61" t="s">
        <v>708</v>
      </c>
      <c r="B673" s="61" t="s">
        <v>1527</v>
      </c>
      <c r="C673" s="62"/>
      <c r="D673" s="63"/>
      <c r="E673" s="64"/>
      <c r="F673" s="65"/>
      <c r="G673" s="62"/>
      <c r="H673" s="66"/>
      <c r="I673" s="67"/>
      <c r="J673" s="67"/>
      <c r="K673" s="34" t="s">
        <v>65</v>
      </c>
      <c r="L673" s="74">
        <v>673</v>
      </c>
      <c r="M673" s="74"/>
      <c r="N673" s="69"/>
      <c r="O673" s="85" t="s">
        <v>1875</v>
      </c>
      <c r="P673" s="88">
        <v>43738.280219907407</v>
      </c>
      <c r="Q673" s="85" t="s">
        <v>1923</v>
      </c>
      <c r="R673" s="85"/>
      <c r="S673" s="85"/>
      <c r="T673" s="85" t="s">
        <v>2947</v>
      </c>
      <c r="U673" s="88">
        <v>43738.280219907407</v>
      </c>
      <c r="V673" s="90" t="s">
        <v>3662</v>
      </c>
      <c r="W673" s="85"/>
      <c r="X673" s="85"/>
      <c r="Y673" s="94" t="s">
        <v>5662</v>
      </c>
      <c r="Z673" s="85"/>
    </row>
    <row r="674" spans="1:26" x14ac:dyDescent="0.25">
      <c r="A674" s="61" t="s">
        <v>708</v>
      </c>
      <c r="B674" s="61" t="s">
        <v>1481</v>
      </c>
      <c r="C674" s="62"/>
      <c r="D674" s="63"/>
      <c r="E674" s="64"/>
      <c r="F674" s="65"/>
      <c r="G674" s="62"/>
      <c r="H674" s="66"/>
      <c r="I674" s="67"/>
      <c r="J674" s="67"/>
      <c r="K674" s="34" t="s">
        <v>65</v>
      </c>
      <c r="L674" s="74">
        <v>674</v>
      </c>
      <c r="M674" s="74"/>
      <c r="N674" s="69"/>
      <c r="O674" s="85" t="s">
        <v>1875</v>
      </c>
      <c r="P674" s="88">
        <v>43738.281076388892</v>
      </c>
      <c r="Q674" s="85" t="s">
        <v>1927</v>
      </c>
      <c r="R674" s="85"/>
      <c r="S674" s="85"/>
      <c r="T674" s="85" t="s">
        <v>2951</v>
      </c>
      <c r="U674" s="88">
        <v>43738.281076388892</v>
      </c>
      <c r="V674" s="90" t="s">
        <v>3663</v>
      </c>
      <c r="W674" s="85"/>
      <c r="X674" s="85"/>
      <c r="Y674" s="94" t="s">
        <v>5663</v>
      </c>
      <c r="Z674" s="85"/>
    </row>
    <row r="675" spans="1:26" x14ac:dyDescent="0.25">
      <c r="A675" s="61" t="s">
        <v>708</v>
      </c>
      <c r="B675" s="61" t="s">
        <v>1591</v>
      </c>
      <c r="C675" s="62"/>
      <c r="D675" s="63"/>
      <c r="E675" s="64"/>
      <c r="F675" s="65"/>
      <c r="G675" s="62"/>
      <c r="H675" s="66"/>
      <c r="I675" s="67"/>
      <c r="J675" s="67"/>
      <c r="K675" s="34" t="s">
        <v>65</v>
      </c>
      <c r="L675" s="74">
        <v>675</v>
      </c>
      <c r="M675" s="74"/>
      <c r="N675" s="69"/>
      <c r="O675" s="85" t="s">
        <v>1875</v>
      </c>
      <c r="P675" s="88">
        <v>43738.281192129631</v>
      </c>
      <c r="Q675" s="85" t="s">
        <v>2006</v>
      </c>
      <c r="R675" s="85"/>
      <c r="S675" s="85"/>
      <c r="T675" s="85"/>
      <c r="U675" s="88">
        <v>43738.281192129631</v>
      </c>
      <c r="V675" s="90" t="s">
        <v>3664</v>
      </c>
      <c r="W675" s="85"/>
      <c r="X675" s="85"/>
      <c r="Y675" s="94" t="s">
        <v>5664</v>
      </c>
      <c r="Z675" s="85"/>
    </row>
    <row r="676" spans="1:26" x14ac:dyDescent="0.25">
      <c r="A676" s="61" t="s">
        <v>709</v>
      </c>
      <c r="B676" s="61" t="s">
        <v>1564</v>
      </c>
      <c r="C676" s="62"/>
      <c r="D676" s="63"/>
      <c r="E676" s="64"/>
      <c r="F676" s="65"/>
      <c r="G676" s="62"/>
      <c r="H676" s="66"/>
      <c r="I676" s="67"/>
      <c r="J676" s="67"/>
      <c r="K676" s="34" t="s">
        <v>65</v>
      </c>
      <c r="L676" s="74">
        <v>676</v>
      </c>
      <c r="M676" s="74"/>
      <c r="N676" s="69"/>
      <c r="O676" s="85" t="s">
        <v>1875</v>
      </c>
      <c r="P676" s="88">
        <v>43738.2812037037</v>
      </c>
      <c r="Q676" s="85" t="s">
        <v>1969</v>
      </c>
      <c r="R676" s="85"/>
      <c r="S676" s="85"/>
      <c r="T676" s="85"/>
      <c r="U676" s="88">
        <v>43738.2812037037</v>
      </c>
      <c r="V676" s="90" t="s">
        <v>3665</v>
      </c>
      <c r="W676" s="85"/>
      <c r="X676" s="85"/>
      <c r="Y676" s="94" t="s">
        <v>5665</v>
      </c>
      <c r="Z676" s="85"/>
    </row>
    <row r="677" spans="1:26" x14ac:dyDescent="0.25">
      <c r="A677" s="61" t="s">
        <v>710</v>
      </c>
      <c r="B677" s="61" t="s">
        <v>1527</v>
      </c>
      <c r="C677" s="62"/>
      <c r="D677" s="63"/>
      <c r="E677" s="64"/>
      <c r="F677" s="65"/>
      <c r="G677" s="62"/>
      <c r="H677" s="66"/>
      <c r="I677" s="67"/>
      <c r="J677" s="67"/>
      <c r="K677" s="34" t="s">
        <v>65</v>
      </c>
      <c r="L677" s="74">
        <v>677</v>
      </c>
      <c r="M677" s="74"/>
      <c r="N677" s="69"/>
      <c r="O677" s="85" t="s">
        <v>1875</v>
      </c>
      <c r="P677" s="88">
        <v>43738.281215277777</v>
      </c>
      <c r="Q677" s="85" t="s">
        <v>1923</v>
      </c>
      <c r="R677" s="85"/>
      <c r="S677" s="85"/>
      <c r="T677" s="85" t="s">
        <v>2947</v>
      </c>
      <c r="U677" s="88">
        <v>43738.281215277777</v>
      </c>
      <c r="V677" s="90" t="s">
        <v>3666</v>
      </c>
      <c r="W677" s="85"/>
      <c r="X677" s="85"/>
      <c r="Y677" s="94" t="s">
        <v>5666</v>
      </c>
      <c r="Z677" s="85"/>
    </row>
    <row r="678" spans="1:26" x14ac:dyDescent="0.25">
      <c r="A678" s="61" t="s">
        <v>711</v>
      </c>
      <c r="B678" s="61" t="s">
        <v>1499</v>
      </c>
      <c r="C678" s="62"/>
      <c r="D678" s="63"/>
      <c r="E678" s="64"/>
      <c r="F678" s="65"/>
      <c r="G678" s="62"/>
      <c r="H678" s="66"/>
      <c r="I678" s="67"/>
      <c r="J678" s="67"/>
      <c r="K678" s="34" t="s">
        <v>65</v>
      </c>
      <c r="L678" s="74">
        <v>678</v>
      </c>
      <c r="M678" s="74"/>
      <c r="N678" s="69"/>
      <c r="O678" s="85" t="s">
        <v>1875</v>
      </c>
      <c r="P678" s="88">
        <v>43738.28125</v>
      </c>
      <c r="Q678" s="85" t="s">
        <v>1883</v>
      </c>
      <c r="R678" s="85"/>
      <c r="S678" s="85"/>
      <c r="T678" s="85"/>
      <c r="U678" s="88">
        <v>43738.28125</v>
      </c>
      <c r="V678" s="90" t="s">
        <v>3667</v>
      </c>
      <c r="W678" s="85"/>
      <c r="X678" s="85"/>
      <c r="Y678" s="94" t="s">
        <v>5667</v>
      </c>
      <c r="Z678" s="85"/>
    </row>
    <row r="679" spans="1:26" x14ac:dyDescent="0.25">
      <c r="A679" s="61" t="s">
        <v>712</v>
      </c>
      <c r="B679" s="61" t="s">
        <v>1481</v>
      </c>
      <c r="C679" s="62"/>
      <c r="D679" s="63"/>
      <c r="E679" s="64"/>
      <c r="F679" s="65"/>
      <c r="G679" s="62"/>
      <c r="H679" s="66"/>
      <c r="I679" s="67"/>
      <c r="J679" s="67"/>
      <c r="K679" s="34" t="s">
        <v>65</v>
      </c>
      <c r="L679" s="74">
        <v>679</v>
      </c>
      <c r="M679" s="74"/>
      <c r="N679" s="69"/>
      <c r="O679" s="85" t="s">
        <v>1875</v>
      </c>
      <c r="P679" s="88">
        <v>43738.279490740744</v>
      </c>
      <c r="Q679" s="85" t="s">
        <v>1927</v>
      </c>
      <c r="R679" s="85"/>
      <c r="S679" s="85"/>
      <c r="T679" s="85" t="s">
        <v>2951</v>
      </c>
      <c r="U679" s="88">
        <v>43738.279490740744</v>
      </c>
      <c r="V679" s="90" t="s">
        <v>3668</v>
      </c>
      <c r="W679" s="85"/>
      <c r="X679" s="85"/>
      <c r="Y679" s="94" t="s">
        <v>5668</v>
      </c>
      <c r="Z679" s="85"/>
    </row>
    <row r="680" spans="1:26" x14ac:dyDescent="0.25">
      <c r="A680" s="61" t="s">
        <v>712</v>
      </c>
      <c r="B680" s="61" t="s">
        <v>1512</v>
      </c>
      <c r="C680" s="62"/>
      <c r="D680" s="63"/>
      <c r="E680" s="64"/>
      <c r="F680" s="65"/>
      <c r="G680" s="62"/>
      <c r="H680" s="66"/>
      <c r="I680" s="67"/>
      <c r="J680" s="67"/>
      <c r="K680" s="34" t="s">
        <v>65</v>
      </c>
      <c r="L680" s="74">
        <v>680</v>
      </c>
      <c r="M680" s="74"/>
      <c r="N680" s="69"/>
      <c r="O680" s="85" t="s">
        <v>1875</v>
      </c>
      <c r="P680" s="88">
        <v>43738.28125</v>
      </c>
      <c r="Q680" s="85" t="s">
        <v>1902</v>
      </c>
      <c r="R680" s="85"/>
      <c r="S680" s="85"/>
      <c r="T680" s="85" t="s">
        <v>2947</v>
      </c>
      <c r="U680" s="88">
        <v>43738.28125</v>
      </c>
      <c r="V680" s="90" t="s">
        <v>3669</v>
      </c>
      <c r="W680" s="85"/>
      <c r="X680" s="85"/>
      <c r="Y680" s="94" t="s">
        <v>5669</v>
      </c>
      <c r="Z680" s="85"/>
    </row>
    <row r="681" spans="1:26" x14ac:dyDescent="0.25">
      <c r="A681" s="61" t="s">
        <v>713</v>
      </c>
      <c r="B681" s="61" t="s">
        <v>1675</v>
      </c>
      <c r="C681" s="62"/>
      <c r="D681" s="63"/>
      <c r="E681" s="64"/>
      <c r="F681" s="65"/>
      <c r="G681" s="62"/>
      <c r="H681" s="66"/>
      <c r="I681" s="67"/>
      <c r="J681" s="67"/>
      <c r="K681" s="34" t="s">
        <v>65</v>
      </c>
      <c r="L681" s="74">
        <v>681</v>
      </c>
      <c r="M681" s="74"/>
      <c r="N681" s="69"/>
      <c r="O681" s="85" t="s">
        <v>1875</v>
      </c>
      <c r="P681" s="88">
        <v>43738.28125</v>
      </c>
      <c r="Q681" s="85" t="s">
        <v>2155</v>
      </c>
      <c r="R681" s="85"/>
      <c r="S681" s="85"/>
      <c r="T681" s="85"/>
      <c r="U681" s="88">
        <v>43738.28125</v>
      </c>
      <c r="V681" s="90" t="s">
        <v>3670</v>
      </c>
      <c r="W681" s="85"/>
      <c r="X681" s="85"/>
      <c r="Y681" s="94" t="s">
        <v>5670</v>
      </c>
      <c r="Z681" s="85"/>
    </row>
    <row r="682" spans="1:26" x14ac:dyDescent="0.25">
      <c r="A682" s="61" t="s">
        <v>714</v>
      </c>
      <c r="B682" s="61" t="s">
        <v>1481</v>
      </c>
      <c r="C682" s="62"/>
      <c r="D682" s="63"/>
      <c r="E682" s="64"/>
      <c r="F682" s="65"/>
      <c r="G682" s="62"/>
      <c r="H682" s="66"/>
      <c r="I682" s="67"/>
      <c r="J682" s="67"/>
      <c r="K682" s="34" t="s">
        <v>65</v>
      </c>
      <c r="L682" s="74">
        <v>682</v>
      </c>
      <c r="M682" s="74"/>
      <c r="N682" s="69"/>
      <c r="O682" s="85" t="s">
        <v>1875</v>
      </c>
      <c r="P682" s="88">
        <v>43738.281261574077</v>
      </c>
      <c r="Q682" s="85" t="s">
        <v>1927</v>
      </c>
      <c r="R682" s="85"/>
      <c r="S682" s="85"/>
      <c r="T682" s="85" t="s">
        <v>2951</v>
      </c>
      <c r="U682" s="88">
        <v>43738.281261574077</v>
      </c>
      <c r="V682" s="90" t="s">
        <v>3671</v>
      </c>
      <c r="W682" s="85"/>
      <c r="X682" s="85"/>
      <c r="Y682" s="94" t="s">
        <v>5671</v>
      </c>
      <c r="Z682" s="85"/>
    </row>
    <row r="683" spans="1:26" x14ac:dyDescent="0.25">
      <c r="A683" s="61" t="s">
        <v>715</v>
      </c>
      <c r="B683" s="61" t="s">
        <v>1676</v>
      </c>
      <c r="C683" s="62"/>
      <c r="D683" s="63"/>
      <c r="E683" s="64"/>
      <c r="F683" s="65"/>
      <c r="G683" s="62"/>
      <c r="H683" s="66"/>
      <c r="I683" s="67"/>
      <c r="J683" s="67"/>
      <c r="K683" s="34" t="s">
        <v>65</v>
      </c>
      <c r="L683" s="74">
        <v>683</v>
      </c>
      <c r="M683" s="74"/>
      <c r="N683" s="69"/>
      <c r="O683" s="85" t="s">
        <v>1875</v>
      </c>
      <c r="P683" s="88">
        <v>43738.2812962963</v>
      </c>
      <c r="Q683" s="85" t="s">
        <v>2156</v>
      </c>
      <c r="R683" s="85"/>
      <c r="S683" s="85"/>
      <c r="T683" s="85"/>
      <c r="U683" s="88">
        <v>43738.2812962963</v>
      </c>
      <c r="V683" s="90" t="s">
        <v>3672</v>
      </c>
      <c r="W683" s="85"/>
      <c r="X683" s="85"/>
      <c r="Y683" s="94" t="s">
        <v>5672</v>
      </c>
      <c r="Z683" s="85"/>
    </row>
    <row r="684" spans="1:26" x14ac:dyDescent="0.25">
      <c r="A684" s="61" t="s">
        <v>716</v>
      </c>
      <c r="B684" s="61" t="s">
        <v>1677</v>
      </c>
      <c r="C684" s="62"/>
      <c r="D684" s="63"/>
      <c r="E684" s="64"/>
      <c r="F684" s="65"/>
      <c r="G684" s="62"/>
      <c r="H684" s="66"/>
      <c r="I684" s="67"/>
      <c r="J684" s="67"/>
      <c r="K684" s="34" t="s">
        <v>65</v>
      </c>
      <c r="L684" s="74">
        <v>684</v>
      </c>
      <c r="M684" s="74"/>
      <c r="N684" s="69"/>
      <c r="O684" s="85" t="s">
        <v>1875</v>
      </c>
      <c r="P684" s="88">
        <v>43738.281307870369</v>
      </c>
      <c r="Q684" s="85" t="s">
        <v>2157</v>
      </c>
      <c r="R684" s="85"/>
      <c r="S684" s="85"/>
      <c r="T684" s="85"/>
      <c r="U684" s="88">
        <v>43738.281307870369</v>
      </c>
      <c r="V684" s="90" t="s">
        <v>3673</v>
      </c>
      <c r="W684" s="85"/>
      <c r="X684" s="85"/>
      <c r="Y684" s="94" t="s">
        <v>5673</v>
      </c>
      <c r="Z684" s="85"/>
    </row>
    <row r="685" spans="1:26" x14ac:dyDescent="0.25">
      <c r="A685" s="61" t="s">
        <v>717</v>
      </c>
      <c r="B685" s="61" t="s">
        <v>1541</v>
      </c>
      <c r="C685" s="62"/>
      <c r="D685" s="63"/>
      <c r="E685" s="64"/>
      <c r="F685" s="65"/>
      <c r="G685" s="62"/>
      <c r="H685" s="66"/>
      <c r="I685" s="67"/>
      <c r="J685" s="67"/>
      <c r="K685" s="34" t="s">
        <v>65</v>
      </c>
      <c r="L685" s="74">
        <v>685</v>
      </c>
      <c r="M685" s="74"/>
      <c r="N685" s="69"/>
      <c r="O685" s="85" t="s">
        <v>1876</v>
      </c>
      <c r="P685" s="88">
        <v>43738.281354166669</v>
      </c>
      <c r="Q685" s="85" t="s">
        <v>2158</v>
      </c>
      <c r="R685" s="90" t="s">
        <v>2757</v>
      </c>
      <c r="S685" s="85" t="s">
        <v>2911</v>
      </c>
      <c r="T685" s="85"/>
      <c r="U685" s="88">
        <v>43738.281354166669</v>
      </c>
      <c r="V685" s="90" t="s">
        <v>3674</v>
      </c>
      <c r="W685" s="85"/>
      <c r="X685" s="85"/>
      <c r="Y685" s="94" t="s">
        <v>5674</v>
      </c>
      <c r="Z685" s="94" t="s">
        <v>7084</v>
      </c>
    </row>
    <row r="686" spans="1:26" x14ac:dyDescent="0.25">
      <c r="A686" s="61" t="s">
        <v>718</v>
      </c>
      <c r="B686" s="61" t="s">
        <v>1678</v>
      </c>
      <c r="C686" s="62"/>
      <c r="D686" s="63"/>
      <c r="E686" s="64"/>
      <c r="F686" s="65"/>
      <c r="G686" s="62"/>
      <c r="H686" s="66"/>
      <c r="I686" s="67"/>
      <c r="J686" s="67"/>
      <c r="K686" s="34" t="s">
        <v>65</v>
      </c>
      <c r="L686" s="74">
        <v>686</v>
      </c>
      <c r="M686" s="74"/>
      <c r="N686" s="69"/>
      <c r="O686" s="85" t="s">
        <v>1875</v>
      </c>
      <c r="P686" s="88">
        <v>43738.279861111114</v>
      </c>
      <c r="Q686" s="85" t="s">
        <v>2159</v>
      </c>
      <c r="R686" s="85"/>
      <c r="S686" s="85"/>
      <c r="T686" s="85"/>
      <c r="U686" s="88">
        <v>43738.279861111114</v>
      </c>
      <c r="V686" s="90" t="s">
        <v>3675</v>
      </c>
      <c r="W686" s="85"/>
      <c r="X686" s="85"/>
      <c r="Y686" s="94" t="s">
        <v>5675</v>
      </c>
      <c r="Z686" s="85"/>
    </row>
    <row r="687" spans="1:26" x14ac:dyDescent="0.25">
      <c r="A687" s="61" t="s">
        <v>718</v>
      </c>
      <c r="B687" s="61" t="s">
        <v>1679</v>
      </c>
      <c r="C687" s="62"/>
      <c r="D687" s="63"/>
      <c r="E687" s="64"/>
      <c r="F687" s="65"/>
      <c r="G687" s="62"/>
      <c r="H687" s="66"/>
      <c r="I687" s="67"/>
      <c r="J687" s="67"/>
      <c r="K687" s="34" t="s">
        <v>65</v>
      </c>
      <c r="L687" s="74">
        <v>687</v>
      </c>
      <c r="M687" s="74"/>
      <c r="N687" s="69"/>
      <c r="O687" s="85" t="s">
        <v>1875</v>
      </c>
      <c r="P687" s="88">
        <v>43738.27988425926</v>
      </c>
      <c r="Q687" s="85" t="s">
        <v>2160</v>
      </c>
      <c r="R687" s="85"/>
      <c r="S687" s="85"/>
      <c r="T687" s="85"/>
      <c r="U687" s="88">
        <v>43738.27988425926</v>
      </c>
      <c r="V687" s="90" t="s">
        <v>3676</v>
      </c>
      <c r="W687" s="85"/>
      <c r="X687" s="85"/>
      <c r="Y687" s="94" t="s">
        <v>5676</v>
      </c>
      <c r="Z687" s="85"/>
    </row>
    <row r="688" spans="1:26" x14ac:dyDescent="0.25">
      <c r="A688" s="61" t="s">
        <v>718</v>
      </c>
      <c r="B688" s="61" t="s">
        <v>1680</v>
      </c>
      <c r="C688" s="62"/>
      <c r="D688" s="63"/>
      <c r="E688" s="64"/>
      <c r="F688" s="65"/>
      <c r="G688" s="62"/>
      <c r="H688" s="66"/>
      <c r="I688" s="67"/>
      <c r="J688" s="67"/>
      <c r="K688" s="34" t="s">
        <v>65</v>
      </c>
      <c r="L688" s="74">
        <v>688</v>
      </c>
      <c r="M688" s="74"/>
      <c r="N688" s="69"/>
      <c r="O688" s="85" t="s">
        <v>1875</v>
      </c>
      <c r="P688" s="88">
        <v>43738.281365740739</v>
      </c>
      <c r="Q688" s="85" t="s">
        <v>2161</v>
      </c>
      <c r="R688" s="85"/>
      <c r="S688" s="85"/>
      <c r="T688" s="85" t="s">
        <v>2946</v>
      </c>
      <c r="U688" s="88">
        <v>43738.281365740739</v>
      </c>
      <c r="V688" s="90" t="s">
        <v>3677</v>
      </c>
      <c r="W688" s="85"/>
      <c r="X688" s="85"/>
      <c r="Y688" s="94" t="s">
        <v>5677</v>
      </c>
      <c r="Z688" s="85"/>
    </row>
    <row r="689" spans="1:26" x14ac:dyDescent="0.25">
      <c r="A689" s="61" t="s">
        <v>719</v>
      </c>
      <c r="B689" s="61" t="s">
        <v>719</v>
      </c>
      <c r="C689" s="62"/>
      <c r="D689" s="63"/>
      <c r="E689" s="64"/>
      <c r="F689" s="65"/>
      <c r="G689" s="62"/>
      <c r="H689" s="66"/>
      <c r="I689" s="67"/>
      <c r="J689" s="67"/>
      <c r="K689" s="34" t="s">
        <v>65</v>
      </c>
      <c r="L689" s="74">
        <v>689</v>
      </c>
      <c r="M689" s="74"/>
      <c r="N689" s="69"/>
      <c r="O689" s="85" t="s">
        <v>178</v>
      </c>
      <c r="P689" s="88">
        <v>43738.281377314815</v>
      </c>
      <c r="Q689" s="85" t="s">
        <v>2162</v>
      </c>
      <c r="R689" s="85"/>
      <c r="S689" s="85"/>
      <c r="T689" s="85"/>
      <c r="U689" s="88">
        <v>43738.281377314815</v>
      </c>
      <c r="V689" s="90" t="s">
        <v>3678</v>
      </c>
      <c r="W689" s="85"/>
      <c r="X689" s="85"/>
      <c r="Y689" s="94" t="s">
        <v>5678</v>
      </c>
      <c r="Z689" s="85"/>
    </row>
    <row r="690" spans="1:26" x14ac:dyDescent="0.25">
      <c r="A690" s="61" t="s">
        <v>720</v>
      </c>
      <c r="B690" s="61" t="s">
        <v>1681</v>
      </c>
      <c r="C690" s="62"/>
      <c r="D690" s="63"/>
      <c r="E690" s="64"/>
      <c r="F690" s="65"/>
      <c r="G690" s="62"/>
      <c r="H690" s="66"/>
      <c r="I690" s="67"/>
      <c r="J690" s="67"/>
      <c r="K690" s="34" t="s">
        <v>65</v>
      </c>
      <c r="L690" s="74">
        <v>690</v>
      </c>
      <c r="M690" s="74"/>
      <c r="N690" s="69"/>
      <c r="O690" s="85" t="s">
        <v>1875</v>
      </c>
      <c r="P690" s="88">
        <v>43738.281377314815</v>
      </c>
      <c r="Q690" s="85" t="s">
        <v>2163</v>
      </c>
      <c r="R690" s="90" t="s">
        <v>2758</v>
      </c>
      <c r="S690" s="85" t="s">
        <v>2925</v>
      </c>
      <c r="T690" s="85"/>
      <c r="U690" s="88">
        <v>43738.281377314815</v>
      </c>
      <c r="V690" s="90" t="s">
        <v>3679</v>
      </c>
      <c r="W690" s="85"/>
      <c r="X690" s="85"/>
      <c r="Y690" s="94" t="s">
        <v>5679</v>
      </c>
      <c r="Z690" s="85"/>
    </row>
    <row r="691" spans="1:26" x14ac:dyDescent="0.25">
      <c r="A691" s="61" t="s">
        <v>721</v>
      </c>
      <c r="B691" s="61" t="s">
        <v>1481</v>
      </c>
      <c r="C691" s="62"/>
      <c r="D691" s="63"/>
      <c r="E691" s="64"/>
      <c r="F691" s="65"/>
      <c r="G691" s="62"/>
      <c r="H691" s="66"/>
      <c r="I691" s="67"/>
      <c r="J691" s="67"/>
      <c r="K691" s="34" t="s">
        <v>65</v>
      </c>
      <c r="L691" s="74">
        <v>691</v>
      </c>
      <c r="M691" s="74"/>
      <c r="N691" s="69"/>
      <c r="O691" s="85" t="s">
        <v>1875</v>
      </c>
      <c r="P691" s="88">
        <v>43738.281400462962</v>
      </c>
      <c r="Q691" s="85" t="s">
        <v>1927</v>
      </c>
      <c r="R691" s="85"/>
      <c r="S691" s="85"/>
      <c r="T691" s="85" t="s">
        <v>2951</v>
      </c>
      <c r="U691" s="88">
        <v>43738.281400462962</v>
      </c>
      <c r="V691" s="90" t="s">
        <v>3680</v>
      </c>
      <c r="W691" s="85"/>
      <c r="X691" s="85"/>
      <c r="Y691" s="94" t="s">
        <v>5680</v>
      </c>
      <c r="Z691" s="85"/>
    </row>
    <row r="692" spans="1:26" x14ac:dyDescent="0.25">
      <c r="A692" s="61" t="s">
        <v>722</v>
      </c>
      <c r="B692" s="61" t="s">
        <v>722</v>
      </c>
      <c r="C692" s="62"/>
      <c r="D692" s="63"/>
      <c r="E692" s="64"/>
      <c r="F692" s="65"/>
      <c r="G692" s="62"/>
      <c r="H692" s="66"/>
      <c r="I692" s="67"/>
      <c r="J692" s="67"/>
      <c r="K692" s="34" t="s">
        <v>65</v>
      </c>
      <c r="L692" s="74">
        <v>692</v>
      </c>
      <c r="M692" s="74"/>
      <c r="N692" s="69"/>
      <c r="O692" s="85" t="s">
        <v>178</v>
      </c>
      <c r="P692" s="88">
        <v>43738.281412037039</v>
      </c>
      <c r="Q692" s="85" t="s">
        <v>2164</v>
      </c>
      <c r="R692" s="85"/>
      <c r="S692" s="85"/>
      <c r="T692" s="85"/>
      <c r="U692" s="88">
        <v>43738.281412037039</v>
      </c>
      <c r="V692" s="90" t="s">
        <v>3681</v>
      </c>
      <c r="W692" s="85"/>
      <c r="X692" s="85"/>
      <c r="Y692" s="94" t="s">
        <v>5681</v>
      </c>
      <c r="Z692" s="94" t="s">
        <v>7085</v>
      </c>
    </row>
    <row r="693" spans="1:26" x14ac:dyDescent="0.25">
      <c r="A693" s="61" t="s">
        <v>723</v>
      </c>
      <c r="B693" s="61" t="s">
        <v>1481</v>
      </c>
      <c r="C693" s="62"/>
      <c r="D693" s="63"/>
      <c r="E693" s="64"/>
      <c r="F693" s="65"/>
      <c r="G693" s="62"/>
      <c r="H693" s="66"/>
      <c r="I693" s="67"/>
      <c r="J693" s="67"/>
      <c r="K693" s="34" t="s">
        <v>65</v>
      </c>
      <c r="L693" s="74">
        <v>693</v>
      </c>
      <c r="M693" s="74"/>
      <c r="N693" s="69"/>
      <c r="O693" s="85" t="s">
        <v>1875</v>
      </c>
      <c r="P693" s="88">
        <v>43738.281354166669</v>
      </c>
      <c r="Q693" s="85" t="s">
        <v>1927</v>
      </c>
      <c r="R693" s="85"/>
      <c r="S693" s="85"/>
      <c r="T693" s="85" t="s">
        <v>2951</v>
      </c>
      <c r="U693" s="88">
        <v>43738.281354166669</v>
      </c>
      <c r="V693" s="90" t="s">
        <v>3682</v>
      </c>
      <c r="W693" s="85"/>
      <c r="X693" s="85"/>
      <c r="Y693" s="94" t="s">
        <v>5682</v>
      </c>
      <c r="Z693" s="85"/>
    </row>
    <row r="694" spans="1:26" x14ac:dyDescent="0.25">
      <c r="A694" s="61" t="s">
        <v>723</v>
      </c>
      <c r="B694" s="61" t="s">
        <v>1598</v>
      </c>
      <c r="C694" s="62"/>
      <c r="D694" s="63"/>
      <c r="E694" s="64"/>
      <c r="F694" s="65"/>
      <c r="G694" s="62"/>
      <c r="H694" s="66"/>
      <c r="I694" s="67"/>
      <c r="J694" s="67"/>
      <c r="K694" s="34" t="s">
        <v>65</v>
      </c>
      <c r="L694" s="74">
        <v>694</v>
      </c>
      <c r="M694" s="74"/>
      <c r="N694" s="69"/>
      <c r="O694" s="85" t="s">
        <v>1875</v>
      </c>
      <c r="P694" s="88">
        <v>43738.281423611108</v>
      </c>
      <c r="Q694" s="85" t="s">
        <v>2018</v>
      </c>
      <c r="R694" s="85"/>
      <c r="S694" s="85"/>
      <c r="T694" s="85"/>
      <c r="U694" s="88">
        <v>43738.281423611108</v>
      </c>
      <c r="V694" s="90" t="s">
        <v>3683</v>
      </c>
      <c r="W694" s="85"/>
      <c r="X694" s="85"/>
      <c r="Y694" s="94" t="s">
        <v>5683</v>
      </c>
      <c r="Z694" s="85"/>
    </row>
    <row r="695" spans="1:26" x14ac:dyDescent="0.25">
      <c r="A695" s="61" t="s">
        <v>724</v>
      </c>
      <c r="B695" s="61" t="s">
        <v>724</v>
      </c>
      <c r="C695" s="62"/>
      <c r="D695" s="63"/>
      <c r="E695" s="64"/>
      <c r="F695" s="65"/>
      <c r="G695" s="62"/>
      <c r="H695" s="66"/>
      <c r="I695" s="67"/>
      <c r="J695" s="67"/>
      <c r="K695" s="34" t="s">
        <v>65</v>
      </c>
      <c r="L695" s="74">
        <v>695</v>
      </c>
      <c r="M695" s="74"/>
      <c r="N695" s="69"/>
      <c r="O695" s="85" t="s">
        <v>178</v>
      </c>
      <c r="P695" s="88">
        <v>43738.281435185185</v>
      </c>
      <c r="Q695" s="85" t="s">
        <v>2165</v>
      </c>
      <c r="R695" s="90" t="s">
        <v>2759</v>
      </c>
      <c r="S695" s="85" t="s">
        <v>2911</v>
      </c>
      <c r="T695" s="85" t="s">
        <v>2947</v>
      </c>
      <c r="U695" s="88">
        <v>43738.281435185185</v>
      </c>
      <c r="V695" s="90" t="s">
        <v>3684</v>
      </c>
      <c r="W695" s="85"/>
      <c r="X695" s="85"/>
      <c r="Y695" s="94" t="s">
        <v>5684</v>
      </c>
      <c r="Z695" s="85"/>
    </row>
    <row r="696" spans="1:26" x14ac:dyDescent="0.25">
      <c r="A696" s="61" t="s">
        <v>725</v>
      </c>
      <c r="B696" s="61" t="s">
        <v>1481</v>
      </c>
      <c r="C696" s="62"/>
      <c r="D696" s="63"/>
      <c r="E696" s="64"/>
      <c r="F696" s="65"/>
      <c r="G696" s="62"/>
      <c r="H696" s="66"/>
      <c r="I696" s="67"/>
      <c r="J696" s="67"/>
      <c r="K696" s="34" t="s">
        <v>65</v>
      </c>
      <c r="L696" s="74">
        <v>696</v>
      </c>
      <c r="M696" s="74"/>
      <c r="N696" s="69"/>
      <c r="O696" s="85" t="s">
        <v>1875</v>
      </c>
      <c r="P696" s="88">
        <v>43738.281446759262</v>
      </c>
      <c r="Q696" s="85" t="s">
        <v>1927</v>
      </c>
      <c r="R696" s="85"/>
      <c r="S696" s="85"/>
      <c r="T696" s="85" t="s">
        <v>2951</v>
      </c>
      <c r="U696" s="88">
        <v>43738.281446759262</v>
      </c>
      <c r="V696" s="90" t="s">
        <v>3685</v>
      </c>
      <c r="W696" s="85"/>
      <c r="X696" s="85"/>
      <c r="Y696" s="94" t="s">
        <v>5685</v>
      </c>
      <c r="Z696" s="85"/>
    </row>
    <row r="697" spans="1:26" x14ac:dyDescent="0.25">
      <c r="A697" s="61" t="s">
        <v>726</v>
      </c>
      <c r="B697" s="61" t="s">
        <v>1682</v>
      </c>
      <c r="C697" s="62"/>
      <c r="D697" s="63"/>
      <c r="E697" s="64"/>
      <c r="F697" s="65"/>
      <c r="G697" s="62"/>
      <c r="H697" s="66"/>
      <c r="I697" s="67"/>
      <c r="J697" s="67"/>
      <c r="K697" s="34" t="s">
        <v>65</v>
      </c>
      <c r="L697" s="74">
        <v>697</v>
      </c>
      <c r="M697" s="74"/>
      <c r="N697" s="69"/>
      <c r="O697" s="85" t="s">
        <v>1875</v>
      </c>
      <c r="P697" s="88">
        <v>43738.281388888892</v>
      </c>
      <c r="Q697" s="85" t="s">
        <v>2166</v>
      </c>
      <c r="R697" s="85"/>
      <c r="S697" s="85"/>
      <c r="T697" s="85"/>
      <c r="U697" s="88">
        <v>43738.281388888892</v>
      </c>
      <c r="V697" s="90" t="s">
        <v>3686</v>
      </c>
      <c r="W697" s="85"/>
      <c r="X697" s="85"/>
      <c r="Y697" s="94" t="s">
        <v>5686</v>
      </c>
      <c r="Z697" s="85"/>
    </row>
    <row r="698" spans="1:26" x14ac:dyDescent="0.25">
      <c r="A698" s="61" t="s">
        <v>726</v>
      </c>
      <c r="B698" s="61" t="s">
        <v>1576</v>
      </c>
      <c r="C698" s="62"/>
      <c r="D698" s="63"/>
      <c r="E698" s="64"/>
      <c r="F698" s="65"/>
      <c r="G698" s="62"/>
      <c r="H698" s="66"/>
      <c r="I698" s="67"/>
      <c r="J698" s="67"/>
      <c r="K698" s="34" t="s">
        <v>65</v>
      </c>
      <c r="L698" s="74">
        <v>698</v>
      </c>
      <c r="M698" s="74"/>
      <c r="N698" s="69"/>
      <c r="O698" s="85" t="s">
        <v>1875</v>
      </c>
      <c r="P698" s="88">
        <v>43738.281469907408</v>
      </c>
      <c r="Q698" s="85" t="s">
        <v>2167</v>
      </c>
      <c r="R698" s="85"/>
      <c r="S698" s="85"/>
      <c r="T698" s="85"/>
      <c r="U698" s="88">
        <v>43738.281469907408</v>
      </c>
      <c r="V698" s="90" t="s">
        <v>3687</v>
      </c>
      <c r="W698" s="85"/>
      <c r="X698" s="85"/>
      <c r="Y698" s="94" t="s">
        <v>5687</v>
      </c>
      <c r="Z698" s="85"/>
    </row>
    <row r="699" spans="1:26" x14ac:dyDescent="0.25">
      <c r="A699" s="61" t="s">
        <v>727</v>
      </c>
      <c r="B699" s="61" t="s">
        <v>1650</v>
      </c>
      <c r="C699" s="62"/>
      <c r="D699" s="63"/>
      <c r="E699" s="64"/>
      <c r="F699" s="65"/>
      <c r="G699" s="62"/>
      <c r="H699" s="66"/>
      <c r="I699" s="67"/>
      <c r="J699" s="67"/>
      <c r="K699" s="34" t="s">
        <v>65</v>
      </c>
      <c r="L699" s="74">
        <v>699</v>
      </c>
      <c r="M699" s="74"/>
      <c r="N699" s="69"/>
      <c r="O699" s="85" t="s">
        <v>1875</v>
      </c>
      <c r="P699" s="88">
        <v>43738.281481481485</v>
      </c>
      <c r="Q699" s="85" t="s">
        <v>2100</v>
      </c>
      <c r="R699" s="85"/>
      <c r="S699" s="85"/>
      <c r="T699" s="85"/>
      <c r="U699" s="88">
        <v>43738.281481481485</v>
      </c>
      <c r="V699" s="90" t="s">
        <v>3688</v>
      </c>
      <c r="W699" s="85"/>
      <c r="X699" s="85"/>
      <c r="Y699" s="94" t="s">
        <v>5688</v>
      </c>
      <c r="Z699" s="85"/>
    </row>
    <row r="700" spans="1:26" x14ac:dyDescent="0.25">
      <c r="A700" s="61" t="s">
        <v>728</v>
      </c>
      <c r="B700" s="61" t="s">
        <v>1683</v>
      </c>
      <c r="C700" s="62"/>
      <c r="D700" s="63"/>
      <c r="E700" s="64"/>
      <c r="F700" s="65"/>
      <c r="G700" s="62"/>
      <c r="H700" s="66"/>
      <c r="I700" s="67"/>
      <c r="J700" s="67"/>
      <c r="K700" s="34" t="s">
        <v>65</v>
      </c>
      <c r="L700" s="74">
        <v>700</v>
      </c>
      <c r="M700" s="74"/>
      <c r="N700" s="69"/>
      <c r="O700" s="85" t="s">
        <v>1875</v>
      </c>
      <c r="P700" s="88">
        <v>43738.281481481485</v>
      </c>
      <c r="Q700" s="85" t="s">
        <v>2168</v>
      </c>
      <c r="R700" s="85"/>
      <c r="S700" s="85"/>
      <c r="T700" s="85" t="s">
        <v>2972</v>
      </c>
      <c r="U700" s="88">
        <v>43738.281481481485</v>
      </c>
      <c r="V700" s="90" t="s">
        <v>3689</v>
      </c>
      <c r="W700" s="85"/>
      <c r="X700" s="85"/>
      <c r="Y700" s="94" t="s">
        <v>5689</v>
      </c>
      <c r="Z700" s="85"/>
    </row>
    <row r="701" spans="1:26" x14ac:dyDescent="0.25">
      <c r="A701" s="61" t="s">
        <v>728</v>
      </c>
      <c r="B701" s="61" t="s">
        <v>1684</v>
      </c>
      <c r="C701" s="62"/>
      <c r="D701" s="63"/>
      <c r="E701" s="64"/>
      <c r="F701" s="65"/>
      <c r="G701" s="62"/>
      <c r="H701" s="66"/>
      <c r="I701" s="67"/>
      <c r="J701" s="67"/>
      <c r="K701" s="34" t="s">
        <v>65</v>
      </c>
      <c r="L701" s="74">
        <v>701</v>
      </c>
      <c r="M701" s="74"/>
      <c r="N701" s="69"/>
      <c r="O701" s="85" t="s">
        <v>1875</v>
      </c>
      <c r="P701" s="88">
        <v>43738.281481481485</v>
      </c>
      <c r="Q701" s="85" t="s">
        <v>2168</v>
      </c>
      <c r="R701" s="85"/>
      <c r="S701" s="85"/>
      <c r="T701" s="85" t="s">
        <v>2972</v>
      </c>
      <c r="U701" s="88">
        <v>43738.281481481485</v>
      </c>
      <c r="V701" s="90" t="s">
        <v>3689</v>
      </c>
      <c r="W701" s="85"/>
      <c r="X701" s="85"/>
      <c r="Y701" s="94" t="s">
        <v>5689</v>
      </c>
      <c r="Z701" s="85"/>
    </row>
    <row r="702" spans="1:26" x14ac:dyDescent="0.25">
      <c r="A702" s="61" t="s">
        <v>728</v>
      </c>
      <c r="B702" s="61" t="s">
        <v>1685</v>
      </c>
      <c r="C702" s="62"/>
      <c r="D702" s="63"/>
      <c r="E702" s="64"/>
      <c r="F702" s="65"/>
      <c r="G702" s="62"/>
      <c r="H702" s="66"/>
      <c r="I702" s="67"/>
      <c r="J702" s="67"/>
      <c r="K702" s="34" t="s">
        <v>65</v>
      </c>
      <c r="L702" s="74">
        <v>702</v>
      </c>
      <c r="M702" s="74"/>
      <c r="N702" s="69"/>
      <c r="O702" s="85" t="s">
        <v>1875</v>
      </c>
      <c r="P702" s="88">
        <v>43738.281481481485</v>
      </c>
      <c r="Q702" s="85" t="s">
        <v>2168</v>
      </c>
      <c r="R702" s="85"/>
      <c r="S702" s="85"/>
      <c r="T702" s="85" t="s">
        <v>2972</v>
      </c>
      <c r="U702" s="88">
        <v>43738.281481481485</v>
      </c>
      <c r="V702" s="90" t="s">
        <v>3689</v>
      </c>
      <c r="W702" s="85"/>
      <c r="X702" s="85"/>
      <c r="Y702" s="94" t="s">
        <v>5689</v>
      </c>
      <c r="Z702" s="85"/>
    </row>
    <row r="703" spans="1:26" x14ac:dyDescent="0.25">
      <c r="A703" s="61" t="s">
        <v>728</v>
      </c>
      <c r="B703" s="61" t="s">
        <v>1686</v>
      </c>
      <c r="C703" s="62"/>
      <c r="D703" s="63"/>
      <c r="E703" s="64"/>
      <c r="F703" s="65"/>
      <c r="G703" s="62"/>
      <c r="H703" s="66"/>
      <c r="I703" s="67"/>
      <c r="J703" s="67"/>
      <c r="K703" s="34" t="s">
        <v>65</v>
      </c>
      <c r="L703" s="74">
        <v>703</v>
      </c>
      <c r="M703" s="74"/>
      <c r="N703" s="69"/>
      <c r="O703" s="85" t="s">
        <v>1875</v>
      </c>
      <c r="P703" s="88">
        <v>43738.281481481485</v>
      </c>
      <c r="Q703" s="85" t="s">
        <v>2168</v>
      </c>
      <c r="R703" s="85"/>
      <c r="S703" s="85"/>
      <c r="T703" s="85" t="s">
        <v>2972</v>
      </c>
      <c r="U703" s="88">
        <v>43738.281481481485</v>
      </c>
      <c r="V703" s="90" t="s">
        <v>3689</v>
      </c>
      <c r="W703" s="85"/>
      <c r="X703" s="85"/>
      <c r="Y703" s="94" t="s">
        <v>5689</v>
      </c>
      <c r="Z703" s="85"/>
    </row>
    <row r="704" spans="1:26" x14ac:dyDescent="0.25">
      <c r="A704" s="61" t="s">
        <v>729</v>
      </c>
      <c r="B704" s="61" t="s">
        <v>1687</v>
      </c>
      <c r="C704" s="62"/>
      <c r="D704" s="63"/>
      <c r="E704" s="64"/>
      <c r="F704" s="65"/>
      <c r="G704" s="62"/>
      <c r="H704" s="66"/>
      <c r="I704" s="67"/>
      <c r="J704" s="67"/>
      <c r="K704" s="34" t="s">
        <v>65</v>
      </c>
      <c r="L704" s="74">
        <v>704</v>
      </c>
      <c r="M704" s="74"/>
      <c r="N704" s="69"/>
      <c r="O704" s="85" t="s">
        <v>1875</v>
      </c>
      <c r="P704" s="88">
        <v>43738.281493055554</v>
      </c>
      <c r="Q704" s="85" t="s">
        <v>2169</v>
      </c>
      <c r="R704" s="85"/>
      <c r="S704" s="85"/>
      <c r="T704" s="85"/>
      <c r="U704" s="88">
        <v>43738.281493055554</v>
      </c>
      <c r="V704" s="90" t="s">
        <v>3690</v>
      </c>
      <c r="W704" s="85"/>
      <c r="X704" s="85"/>
      <c r="Y704" s="94" t="s">
        <v>5690</v>
      </c>
      <c r="Z704" s="85"/>
    </row>
    <row r="705" spans="1:26" x14ac:dyDescent="0.25">
      <c r="A705" s="61" t="s">
        <v>729</v>
      </c>
      <c r="B705" s="61" t="s">
        <v>1490</v>
      </c>
      <c r="C705" s="62"/>
      <c r="D705" s="63"/>
      <c r="E705" s="64"/>
      <c r="F705" s="65"/>
      <c r="G705" s="62"/>
      <c r="H705" s="66"/>
      <c r="I705" s="67"/>
      <c r="J705" s="67"/>
      <c r="K705" s="34" t="s">
        <v>65</v>
      </c>
      <c r="L705" s="74">
        <v>705</v>
      </c>
      <c r="M705" s="74"/>
      <c r="N705" s="69"/>
      <c r="O705" s="85" t="s">
        <v>1875</v>
      </c>
      <c r="P705" s="88">
        <v>43738.281493055554</v>
      </c>
      <c r="Q705" s="85" t="s">
        <v>2169</v>
      </c>
      <c r="R705" s="85"/>
      <c r="S705" s="85"/>
      <c r="T705" s="85"/>
      <c r="U705" s="88">
        <v>43738.281493055554</v>
      </c>
      <c r="V705" s="90" t="s">
        <v>3690</v>
      </c>
      <c r="W705" s="85"/>
      <c r="X705" s="85"/>
      <c r="Y705" s="94" t="s">
        <v>5690</v>
      </c>
      <c r="Z705" s="85"/>
    </row>
    <row r="706" spans="1:26" x14ac:dyDescent="0.25">
      <c r="A706" s="61" t="s">
        <v>730</v>
      </c>
      <c r="B706" s="61" t="s">
        <v>1481</v>
      </c>
      <c r="C706" s="62"/>
      <c r="D706" s="63"/>
      <c r="E706" s="64"/>
      <c r="F706" s="65"/>
      <c r="G706" s="62"/>
      <c r="H706" s="66"/>
      <c r="I706" s="67"/>
      <c r="J706" s="67"/>
      <c r="K706" s="34" t="s">
        <v>65</v>
      </c>
      <c r="L706" s="74">
        <v>706</v>
      </c>
      <c r="M706" s="74"/>
      <c r="N706" s="69"/>
      <c r="O706" s="85" t="s">
        <v>1875</v>
      </c>
      <c r="P706" s="88">
        <v>43738.27715277778</v>
      </c>
      <c r="Q706" s="85" t="s">
        <v>1927</v>
      </c>
      <c r="R706" s="85"/>
      <c r="S706" s="85"/>
      <c r="T706" s="85" t="s">
        <v>2951</v>
      </c>
      <c r="U706" s="88">
        <v>43738.27715277778</v>
      </c>
      <c r="V706" s="90" t="s">
        <v>3691</v>
      </c>
      <c r="W706" s="85"/>
      <c r="X706" s="85"/>
      <c r="Y706" s="94" t="s">
        <v>5691</v>
      </c>
      <c r="Z706" s="85"/>
    </row>
    <row r="707" spans="1:26" x14ac:dyDescent="0.25">
      <c r="A707" s="61" t="s">
        <v>730</v>
      </c>
      <c r="B707" s="61" t="s">
        <v>1499</v>
      </c>
      <c r="C707" s="62"/>
      <c r="D707" s="63"/>
      <c r="E707" s="64"/>
      <c r="F707" s="65"/>
      <c r="G707" s="62"/>
      <c r="H707" s="66"/>
      <c r="I707" s="67"/>
      <c r="J707" s="67"/>
      <c r="K707" s="34" t="s">
        <v>65</v>
      </c>
      <c r="L707" s="74">
        <v>707</v>
      </c>
      <c r="M707" s="74"/>
      <c r="N707" s="69"/>
      <c r="O707" s="85" t="s">
        <v>1875</v>
      </c>
      <c r="P707" s="88">
        <v>43738.281400462962</v>
      </c>
      <c r="Q707" s="85" t="s">
        <v>1883</v>
      </c>
      <c r="R707" s="85"/>
      <c r="S707" s="85"/>
      <c r="T707" s="85"/>
      <c r="U707" s="88">
        <v>43738.281400462962</v>
      </c>
      <c r="V707" s="90" t="s">
        <v>3692</v>
      </c>
      <c r="W707" s="85"/>
      <c r="X707" s="85"/>
      <c r="Y707" s="94" t="s">
        <v>5692</v>
      </c>
      <c r="Z707" s="85"/>
    </row>
    <row r="708" spans="1:26" x14ac:dyDescent="0.25">
      <c r="A708" s="61" t="s">
        <v>730</v>
      </c>
      <c r="B708" s="61" t="s">
        <v>1527</v>
      </c>
      <c r="C708" s="62"/>
      <c r="D708" s="63"/>
      <c r="E708" s="64"/>
      <c r="F708" s="65"/>
      <c r="G708" s="62"/>
      <c r="H708" s="66"/>
      <c r="I708" s="67"/>
      <c r="J708" s="67"/>
      <c r="K708" s="34" t="s">
        <v>65</v>
      </c>
      <c r="L708" s="74">
        <v>708</v>
      </c>
      <c r="M708" s="74"/>
      <c r="N708" s="69"/>
      <c r="O708" s="85" t="s">
        <v>1875</v>
      </c>
      <c r="P708" s="88">
        <v>43738.281435185185</v>
      </c>
      <c r="Q708" s="85" t="s">
        <v>1923</v>
      </c>
      <c r="R708" s="85"/>
      <c r="S708" s="85"/>
      <c r="T708" s="85" t="s">
        <v>2947</v>
      </c>
      <c r="U708" s="88">
        <v>43738.281435185185</v>
      </c>
      <c r="V708" s="90" t="s">
        <v>3693</v>
      </c>
      <c r="W708" s="85"/>
      <c r="X708" s="85"/>
      <c r="Y708" s="94" t="s">
        <v>5693</v>
      </c>
      <c r="Z708" s="85"/>
    </row>
    <row r="709" spans="1:26" x14ac:dyDescent="0.25">
      <c r="A709" s="61" t="s">
        <v>730</v>
      </c>
      <c r="B709" s="61" t="s">
        <v>1544</v>
      </c>
      <c r="C709" s="62"/>
      <c r="D709" s="63"/>
      <c r="E709" s="64"/>
      <c r="F709" s="65"/>
      <c r="G709" s="62"/>
      <c r="H709" s="66"/>
      <c r="I709" s="67"/>
      <c r="J709" s="67"/>
      <c r="K709" s="34" t="s">
        <v>65</v>
      </c>
      <c r="L709" s="74">
        <v>709</v>
      </c>
      <c r="M709" s="74"/>
      <c r="N709" s="69"/>
      <c r="O709" s="85" t="s">
        <v>1875</v>
      </c>
      <c r="P709" s="88">
        <v>43738.281493055554</v>
      </c>
      <c r="Q709" s="85" t="s">
        <v>1946</v>
      </c>
      <c r="R709" s="85"/>
      <c r="S709" s="85"/>
      <c r="T709" s="85" t="s">
        <v>2956</v>
      </c>
      <c r="U709" s="88">
        <v>43738.281493055554</v>
      </c>
      <c r="V709" s="90" t="s">
        <v>3694</v>
      </c>
      <c r="W709" s="85"/>
      <c r="X709" s="85"/>
      <c r="Y709" s="94" t="s">
        <v>5694</v>
      </c>
      <c r="Z709" s="85"/>
    </row>
    <row r="710" spans="1:26" x14ac:dyDescent="0.25">
      <c r="A710" s="61" t="s">
        <v>731</v>
      </c>
      <c r="B710" s="61" t="s">
        <v>1531</v>
      </c>
      <c r="C710" s="62"/>
      <c r="D710" s="63"/>
      <c r="E710" s="64"/>
      <c r="F710" s="65"/>
      <c r="G710" s="62"/>
      <c r="H710" s="66"/>
      <c r="I710" s="67"/>
      <c r="J710" s="67"/>
      <c r="K710" s="34" t="s">
        <v>65</v>
      </c>
      <c r="L710" s="74">
        <v>710</v>
      </c>
      <c r="M710" s="74"/>
      <c r="N710" s="69"/>
      <c r="O710" s="85" t="s">
        <v>1875</v>
      </c>
      <c r="P710" s="88">
        <v>43738.281504629631</v>
      </c>
      <c r="Q710" s="85" t="s">
        <v>1931</v>
      </c>
      <c r="R710" s="85"/>
      <c r="S710" s="85"/>
      <c r="T710" s="85"/>
      <c r="U710" s="88">
        <v>43738.281504629631</v>
      </c>
      <c r="V710" s="90" t="s">
        <v>3695</v>
      </c>
      <c r="W710" s="85"/>
      <c r="X710" s="85"/>
      <c r="Y710" s="94" t="s">
        <v>5695</v>
      </c>
      <c r="Z710" s="85"/>
    </row>
    <row r="711" spans="1:26" x14ac:dyDescent="0.25">
      <c r="A711" s="61" t="s">
        <v>732</v>
      </c>
      <c r="B711" s="61" t="s">
        <v>1650</v>
      </c>
      <c r="C711" s="62"/>
      <c r="D711" s="63"/>
      <c r="E711" s="64"/>
      <c r="F711" s="65"/>
      <c r="G711" s="62"/>
      <c r="H711" s="66"/>
      <c r="I711" s="67"/>
      <c r="J711" s="67"/>
      <c r="K711" s="34" t="s">
        <v>65</v>
      </c>
      <c r="L711" s="74">
        <v>711</v>
      </c>
      <c r="M711" s="74"/>
      <c r="N711" s="69"/>
      <c r="O711" s="85" t="s">
        <v>1875</v>
      </c>
      <c r="P711" s="88">
        <v>43738.281504629631</v>
      </c>
      <c r="Q711" s="85" t="s">
        <v>2100</v>
      </c>
      <c r="R711" s="85"/>
      <c r="S711" s="85"/>
      <c r="T711" s="85"/>
      <c r="U711" s="88">
        <v>43738.281504629631</v>
      </c>
      <c r="V711" s="90" t="s">
        <v>3696</v>
      </c>
      <c r="W711" s="85"/>
      <c r="X711" s="85"/>
      <c r="Y711" s="94" t="s">
        <v>5696</v>
      </c>
      <c r="Z711" s="85"/>
    </row>
    <row r="712" spans="1:26" x14ac:dyDescent="0.25">
      <c r="A712" s="61" t="s">
        <v>733</v>
      </c>
      <c r="B712" s="61" t="s">
        <v>1481</v>
      </c>
      <c r="C712" s="62"/>
      <c r="D712" s="63"/>
      <c r="E712" s="64"/>
      <c r="F712" s="65"/>
      <c r="G712" s="62"/>
      <c r="H712" s="66"/>
      <c r="I712" s="67"/>
      <c r="J712" s="67"/>
      <c r="K712" s="34" t="s">
        <v>65</v>
      </c>
      <c r="L712" s="74">
        <v>712</v>
      </c>
      <c r="M712" s="74"/>
      <c r="N712" s="69"/>
      <c r="O712" s="85" t="s">
        <v>1875</v>
      </c>
      <c r="P712" s="88">
        <v>43738.281504629631</v>
      </c>
      <c r="Q712" s="85" t="s">
        <v>1927</v>
      </c>
      <c r="R712" s="85"/>
      <c r="S712" s="85"/>
      <c r="T712" s="85" t="s">
        <v>2951</v>
      </c>
      <c r="U712" s="88">
        <v>43738.281504629631</v>
      </c>
      <c r="V712" s="90" t="s">
        <v>3697</v>
      </c>
      <c r="W712" s="85"/>
      <c r="X712" s="85"/>
      <c r="Y712" s="94" t="s">
        <v>5697</v>
      </c>
      <c r="Z712" s="85"/>
    </row>
    <row r="713" spans="1:26" x14ac:dyDescent="0.25">
      <c r="A713" s="61" t="s">
        <v>734</v>
      </c>
      <c r="B713" s="61" t="s">
        <v>1507</v>
      </c>
      <c r="C713" s="62"/>
      <c r="D713" s="63"/>
      <c r="E713" s="64"/>
      <c r="F713" s="65"/>
      <c r="G713" s="62"/>
      <c r="H713" s="66"/>
      <c r="I713" s="67"/>
      <c r="J713" s="67"/>
      <c r="K713" s="34" t="s">
        <v>65</v>
      </c>
      <c r="L713" s="74">
        <v>713</v>
      </c>
      <c r="M713" s="74"/>
      <c r="N713" s="69"/>
      <c r="O713" s="85" t="s">
        <v>1875</v>
      </c>
      <c r="P713" s="88">
        <v>43738.281469907408</v>
      </c>
      <c r="Q713" s="85" t="s">
        <v>1892</v>
      </c>
      <c r="R713" s="85"/>
      <c r="S713" s="85"/>
      <c r="T713" s="85"/>
      <c r="U713" s="88">
        <v>43738.281469907408</v>
      </c>
      <c r="V713" s="90" t="s">
        <v>3698</v>
      </c>
      <c r="W713" s="85"/>
      <c r="X713" s="85"/>
      <c r="Y713" s="94" t="s">
        <v>5698</v>
      </c>
      <c r="Z713" s="85"/>
    </row>
    <row r="714" spans="1:26" x14ac:dyDescent="0.25">
      <c r="A714" s="61" t="s">
        <v>734</v>
      </c>
      <c r="B714" s="61" t="s">
        <v>1507</v>
      </c>
      <c r="C714" s="62"/>
      <c r="D714" s="63"/>
      <c r="E714" s="64"/>
      <c r="F714" s="65"/>
      <c r="G714" s="62"/>
      <c r="H714" s="66"/>
      <c r="I714" s="67"/>
      <c r="J714" s="67"/>
      <c r="K714" s="34" t="s">
        <v>65</v>
      </c>
      <c r="L714" s="74">
        <v>714</v>
      </c>
      <c r="M714" s="74"/>
      <c r="N714" s="69"/>
      <c r="O714" s="85" t="s">
        <v>1875</v>
      </c>
      <c r="P714" s="88">
        <v>43738.2815162037</v>
      </c>
      <c r="Q714" s="85" t="s">
        <v>1893</v>
      </c>
      <c r="R714" s="85"/>
      <c r="S714" s="85"/>
      <c r="T714" s="85"/>
      <c r="U714" s="88">
        <v>43738.2815162037</v>
      </c>
      <c r="V714" s="90" t="s">
        <v>3699</v>
      </c>
      <c r="W714" s="85"/>
      <c r="X714" s="85"/>
      <c r="Y714" s="94" t="s">
        <v>5699</v>
      </c>
      <c r="Z714" s="85"/>
    </row>
    <row r="715" spans="1:26" x14ac:dyDescent="0.25">
      <c r="A715" s="61" t="s">
        <v>735</v>
      </c>
      <c r="B715" s="61" t="s">
        <v>1481</v>
      </c>
      <c r="C715" s="62"/>
      <c r="D715" s="63"/>
      <c r="E715" s="64"/>
      <c r="F715" s="65"/>
      <c r="G715" s="62"/>
      <c r="H715" s="66"/>
      <c r="I715" s="67"/>
      <c r="J715" s="67"/>
      <c r="K715" s="34" t="s">
        <v>65</v>
      </c>
      <c r="L715" s="74">
        <v>715</v>
      </c>
      <c r="M715" s="74"/>
      <c r="N715" s="69"/>
      <c r="O715" s="85" t="s">
        <v>1875</v>
      </c>
      <c r="P715" s="88">
        <v>43738.2815162037</v>
      </c>
      <c r="Q715" s="85" t="s">
        <v>1927</v>
      </c>
      <c r="R715" s="85"/>
      <c r="S715" s="85"/>
      <c r="T715" s="85" t="s">
        <v>2951</v>
      </c>
      <c r="U715" s="88">
        <v>43738.2815162037</v>
      </c>
      <c r="V715" s="90" t="s">
        <v>3700</v>
      </c>
      <c r="W715" s="85"/>
      <c r="X715" s="85"/>
      <c r="Y715" s="94" t="s">
        <v>5700</v>
      </c>
      <c r="Z715" s="85"/>
    </row>
    <row r="716" spans="1:26" x14ac:dyDescent="0.25">
      <c r="A716" s="61" t="s">
        <v>736</v>
      </c>
      <c r="B716" s="61" t="s">
        <v>736</v>
      </c>
      <c r="C716" s="62"/>
      <c r="D716" s="63"/>
      <c r="E716" s="64"/>
      <c r="F716" s="65"/>
      <c r="G716" s="62"/>
      <c r="H716" s="66"/>
      <c r="I716" s="67"/>
      <c r="J716" s="67"/>
      <c r="K716" s="34" t="s">
        <v>65</v>
      </c>
      <c r="L716" s="74">
        <v>716</v>
      </c>
      <c r="M716" s="74"/>
      <c r="N716" s="69"/>
      <c r="O716" s="85" t="s">
        <v>178</v>
      </c>
      <c r="P716" s="88">
        <v>43738.2815162037</v>
      </c>
      <c r="Q716" s="85" t="s">
        <v>2170</v>
      </c>
      <c r="R716" s="90" t="s">
        <v>2760</v>
      </c>
      <c r="S716" s="85" t="s">
        <v>2911</v>
      </c>
      <c r="T716" s="85"/>
      <c r="U716" s="88">
        <v>43738.2815162037</v>
      </c>
      <c r="V716" s="90" t="s">
        <v>3701</v>
      </c>
      <c r="W716" s="85"/>
      <c r="X716" s="85"/>
      <c r="Y716" s="94" t="s">
        <v>5701</v>
      </c>
      <c r="Z716" s="85"/>
    </row>
    <row r="717" spans="1:26" x14ac:dyDescent="0.25">
      <c r="A717" s="61" t="s">
        <v>737</v>
      </c>
      <c r="B717" s="61" t="s">
        <v>1575</v>
      </c>
      <c r="C717" s="62"/>
      <c r="D717" s="63"/>
      <c r="E717" s="64"/>
      <c r="F717" s="65"/>
      <c r="G717" s="62"/>
      <c r="H717" s="66"/>
      <c r="I717" s="67"/>
      <c r="J717" s="67"/>
      <c r="K717" s="34" t="s">
        <v>65</v>
      </c>
      <c r="L717" s="74">
        <v>717</v>
      </c>
      <c r="M717" s="74"/>
      <c r="N717" s="69"/>
      <c r="O717" s="85" t="s">
        <v>1875</v>
      </c>
      <c r="P717" s="88">
        <v>43738.281527777777</v>
      </c>
      <c r="Q717" s="85" t="s">
        <v>1985</v>
      </c>
      <c r="R717" s="85"/>
      <c r="S717" s="85"/>
      <c r="T717" s="85"/>
      <c r="U717" s="88">
        <v>43738.281527777777</v>
      </c>
      <c r="V717" s="90" t="s">
        <v>3702</v>
      </c>
      <c r="W717" s="85"/>
      <c r="X717" s="85"/>
      <c r="Y717" s="94" t="s">
        <v>5702</v>
      </c>
      <c r="Z717" s="85"/>
    </row>
    <row r="718" spans="1:26" x14ac:dyDescent="0.25">
      <c r="A718" s="61" t="s">
        <v>738</v>
      </c>
      <c r="B718" s="61" t="s">
        <v>1589</v>
      </c>
      <c r="C718" s="62"/>
      <c r="D718" s="63"/>
      <c r="E718" s="64"/>
      <c r="F718" s="65"/>
      <c r="G718" s="62"/>
      <c r="H718" s="66"/>
      <c r="I718" s="67"/>
      <c r="J718" s="67"/>
      <c r="K718" s="34" t="s">
        <v>65</v>
      </c>
      <c r="L718" s="74">
        <v>718</v>
      </c>
      <c r="M718" s="74"/>
      <c r="N718" s="69"/>
      <c r="O718" s="85" t="s">
        <v>1875</v>
      </c>
      <c r="P718" s="88">
        <v>43738.280324074076</v>
      </c>
      <c r="Q718" s="85" t="s">
        <v>2004</v>
      </c>
      <c r="R718" s="85"/>
      <c r="S718" s="85"/>
      <c r="T718" s="85"/>
      <c r="U718" s="88">
        <v>43738.280324074076</v>
      </c>
      <c r="V718" s="90" t="s">
        <v>3703</v>
      </c>
      <c r="W718" s="85"/>
      <c r="X718" s="85"/>
      <c r="Y718" s="94" t="s">
        <v>5703</v>
      </c>
      <c r="Z718" s="85"/>
    </row>
    <row r="719" spans="1:26" x14ac:dyDescent="0.25">
      <c r="A719" s="61" t="s">
        <v>738</v>
      </c>
      <c r="B719" s="61" t="s">
        <v>1564</v>
      </c>
      <c r="C719" s="62"/>
      <c r="D719" s="63"/>
      <c r="E719" s="64"/>
      <c r="F719" s="65"/>
      <c r="G719" s="62"/>
      <c r="H719" s="66"/>
      <c r="I719" s="67"/>
      <c r="J719" s="67"/>
      <c r="K719" s="34" t="s">
        <v>65</v>
      </c>
      <c r="L719" s="74">
        <v>719</v>
      </c>
      <c r="M719" s="74"/>
      <c r="N719" s="69"/>
      <c r="O719" s="85" t="s">
        <v>1875</v>
      </c>
      <c r="P719" s="88">
        <v>43738.281539351854</v>
      </c>
      <c r="Q719" s="85" t="s">
        <v>1969</v>
      </c>
      <c r="R719" s="85"/>
      <c r="S719" s="85"/>
      <c r="T719" s="85"/>
      <c r="U719" s="88">
        <v>43738.281539351854</v>
      </c>
      <c r="V719" s="90" t="s">
        <v>3704</v>
      </c>
      <c r="W719" s="85"/>
      <c r="X719" s="85"/>
      <c r="Y719" s="94" t="s">
        <v>5704</v>
      </c>
      <c r="Z719" s="85"/>
    </row>
    <row r="720" spans="1:26" x14ac:dyDescent="0.25">
      <c r="A720" s="61" t="s">
        <v>739</v>
      </c>
      <c r="B720" s="61" t="s">
        <v>1562</v>
      </c>
      <c r="C720" s="62"/>
      <c r="D720" s="63"/>
      <c r="E720" s="64"/>
      <c r="F720" s="65"/>
      <c r="G720" s="62"/>
      <c r="H720" s="66"/>
      <c r="I720" s="67"/>
      <c r="J720" s="67"/>
      <c r="K720" s="34" t="s">
        <v>65</v>
      </c>
      <c r="L720" s="74">
        <v>720</v>
      </c>
      <c r="M720" s="74"/>
      <c r="N720" s="69"/>
      <c r="O720" s="85" t="s">
        <v>1875</v>
      </c>
      <c r="P720" s="88">
        <v>43738.281550925924</v>
      </c>
      <c r="Q720" s="85" t="s">
        <v>1966</v>
      </c>
      <c r="R720" s="85"/>
      <c r="S720" s="85"/>
      <c r="T720" s="85"/>
      <c r="U720" s="88">
        <v>43738.281550925924</v>
      </c>
      <c r="V720" s="90" t="s">
        <v>3705</v>
      </c>
      <c r="W720" s="85"/>
      <c r="X720" s="85"/>
      <c r="Y720" s="94" t="s">
        <v>5705</v>
      </c>
      <c r="Z720" s="85"/>
    </row>
    <row r="721" spans="1:26" x14ac:dyDescent="0.25">
      <c r="A721" s="61" t="s">
        <v>740</v>
      </c>
      <c r="B721" s="61" t="s">
        <v>1481</v>
      </c>
      <c r="C721" s="62"/>
      <c r="D721" s="63"/>
      <c r="E721" s="64"/>
      <c r="F721" s="65"/>
      <c r="G721" s="62"/>
      <c r="H721" s="66"/>
      <c r="I721" s="67"/>
      <c r="J721" s="67"/>
      <c r="K721" s="34" t="s">
        <v>65</v>
      </c>
      <c r="L721" s="74">
        <v>721</v>
      </c>
      <c r="M721" s="74"/>
      <c r="N721" s="69"/>
      <c r="O721" s="85" t="s">
        <v>1875</v>
      </c>
      <c r="P721" s="88">
        <v>43738.2815625</v>
      </c>
      <c r="Q721" s="85" t="s">
        <v>1927</v>
      </c>
      <c r="R721" s="85"/>
      <c r="S721" s="85"/>
      <c r="T721" s="85" t="s">
        <v>2951</v>
      </c>
      <c r="U721" s="88">
        <v>43738.2815625</v>
      </c>
      <c r="V721" s="90" t="s">
        <v>3706</v>
      </c>
      <c r="W721" s="85"/>
      <c r="X721" s="85"/>
      <c r="Y721" s="94" t="s">
        <v>5706</v>
      </c>
      <c r="Z721" s="85"/>
    </row>
    <row r="722" spans="1:26" x14ac:dyDescent="0.25">
      <c r="A722" s="61" t="s">
        <v>741</v>
      </c>
      <c r="B722" s="61" t="s">
        <v>1507</v>
      </c>
      <c r="C722" s="62"/>
      <c r="D722" s="63"/>
      <c r="E722" s="64"/>
      <c r="F722" s="65"/>
      <c r="G722" s="62"/>
      <c r="H722" s="66"/>
      <c r="I722" s="67"/>
      <c r="J722" s="67"/>
      <c r="K722" s="34" t="s">
        <v>65</v>
      </c>
      <c r="L722" s="74">
        <v>722</v>
      </c>
      <c r="M722" s="74"/>
      <c r="N722" s="69"/>
      <c r="O722" s="85" t="s">
        <v>1875</v>
      </c>
      <c r="P722" s="88">
        <v>43738.281261574077</v>
      </c>
      <c r="Q722" s="85" t="s">
        <v>1893</v>
      </c>
      <c r="R722" s="85"/>
      <c r="S722" s="85"/>
      <c r="T722" s="85"/>
      <c r="U722" s="88">
        <v>43738.281261574077</v>
      </c>
      <c r="V722" s="90" t="s">
        <v>3707</v>
      </c>
      <c r="W722" s="85"/>
      <c r="X722" s="85"/>
      <c r="Y722" s="94" t="s">
        <v>5707</v>
      </c>
      <c r="Z722" s="85"/>
    </row>
    <row r="723" spans="1:26" x14ac:dyDescent="0.25">
      <c r="A723" s="61" t="s">
        <v>741</v>
      </c>
      <c r="B723" s="61" t="s">
        <v>1507</v>
      </c>
      <c r="C723" s="62"/>
      <c r="D723" s="63"/>
      <c r="E723" s="64"/>
      <c r="F723" s="65"/>
      <c r="G723" s="62"/>
      <c r="H723" s="66"/>
      <c r="I723" s="67"/>
      <c r="J723" s="67"/>
      <c r="K723" s="34" t="s">
        <v>65</v>
      </c>
      <c r="L723" s="74">
        <v>723</v>
      </c>
      <c r="M723" s="74"/>
      <c r="N723" s="69"/>
      <c r="O723" s="85" t="s">
        <v>1875</v>
      </c>
      <c r="P723" s="88">
        <v>43738.281574074077</v>
      </c>
      <c r="Q723" s="85" t="s">
        <v>1892</v>
      </c>
      <c r="R723" s="85"/>
      <c r="S723" s="85"/>
      <c r="T723" s="85"/>
      <c r="U723" s="88">
        <v>43738.281574074077</v>
      </c>
      <c r="V723" s="90" t="s">
        <v>3708</v>
      </c>
      <c r="W723" s="85"/>
      <c r="X723" s="85"/>
      <c r="Y723" s="94" t="s">
        <v>5708</v>
      </c>
      <c r="Z723" s="85"/>
    </row>
    <row r="724" spans="1:26" x14ac:dyDescent="0.25">
      <c r="A724" s="61" t="s">
        <v>742</v>
      </c>
      <c r="B724" s="61" t="s">
        <v>1688</v>
      </c>
      <c r="C724" s="62"/>
      <c r="D724" s="63"/>
      <c r="E724" s="64"/>
      <c r="F724" s="65"/>
      <c r="G724" s="62"/>
      <c r="H724" s="66"/>
      <c r="I724" s="67"/>
      <c r="J724" s="67"/>
      <c r="K724" s="34" t="s">
        <v>65</v>
      </c>
      <c r="L724" s="74">
        <v>724</v>
      </c>
      <c r="M724" s="74"/>
      <c r="N724" s="69"/>
      <c r="O724" s="85" t="s">
        <v>1875</v>
      </c>
      <c r="P724" s="88">
        <v>43738.281585648147</v>
      </c>
      <c r="Q724" s="85" t="s">
        <v>2171</v>
      </c>
      <c r="R724" s="85"/>
      <c r="S724" s="85"/>
      <c r="T724" s="85"/>
      <c r="U724" s="88">
        <v>43738.281585648147</v>
      </c>
      <c r="V724" s="90" t="s">
        <v>3709</v>
      </c>
      <c r="W724" s="85"/>
      <c r="X724" s="85"/>
      <c r="Y724" s="94" t="s">
        <v>5709</v>
      </c>
      <c r="Z724" s="85"/>
    </row>
    <row r="725" spans="1:26" x14ac:dyDescent="0.25">
      <c r="A725" s="61" t="s">
        <v>743</v>
      </c>
      <c r="B725" s="61" t="s">
        <v>1689</v>
      </c>
      <c r="C725" s="62"/>
      <c r="D725" s="63"/>
      <c r="E725" s="64"/>
      <c r="F725" s="65"/>
      <c r="G725" s="62"/>
      <c r="H725" s="66"/>
      <c r="I725" s="67"/>
      <c r="J725" s="67"/>
      <c r="K725" s="34" t="s">
        <v>65</v>
      </c>
      <c r="L725" s="74">
        <v>725</v>
      </c>
      <c r="M725" s="74"/>
      <c r="N725" s="69"/>
      <c r="O725" s="85" t="s">
        <v>1875</v>
      </c>
      <c r="P725" s="88">
        <v>43738.281597222223</v>
      </c>
      <c r="Q725" s="85" t="s">
        <v>2172</v>
      </c>
      <c r="R725" s="90" t="s">
        <v>2761</v>
      </c>
      <c r="S725" s="85" t="s">
        <v>2911</v>
      </c>
      <c r="T725" s="85"/>
      <c r="U725" s="88">
        <v>43738.281597222223</v>
      </c>
      <c r="V725" s="90" t="s">
        <v>3710</v>
      </c>
      <c r="W725" s="85"/>
      <c r="X725" s="85"/>
      <c r="Y725" s="94" t="s">
        <v>5710</v>
      </c>
      <c r="Z725" s="94" t="s">
        <v>7086</v>
      </c>
    </row>
    <row r="726" spans="1:26" x14ac:dyDescent="0.25">
      <c r="A726" s="61" t="s">
        <v>743</v>
      </c>
      <c r="B726" s="61" t="s">
        <v>1690</v>
      </c>
      <c r="C726" s="62"/>
      <c r="D726" s="63"/>
      <c r="E726" s="64"/>
      <c r="F726" s="65"/>
      <c r="G726" s="62"/>
      <c r="H726" s="66"/>
      <c r="I726" s="67"/>
      <c r="J726" s="67"/>
      <c r="K726" s="34" t="s">
        <v>65</v>
      </c>
      <c r="L726" s="74">
        <v>726</v>
      </c>
      <c r="M726" s="74"/>
      <c r="N726" s="69"/>
      <c r="O726" s="85" t="s">
        <v>1875</v>
      </c>
      <c r="P726" s="88">
        <v>43738.281597222223</v>
      </c>
      <c r="Q726" s="85" t="s">
        <v>2172</v>
      </c>
      <c r="R726" s="90" t="s">
        <v>2761</v>
      </c>
      <c r="S726" s="85" t="s">
        <v>2911</v>
      </c>
      <c r="T726" s="85"/>
      <c r="U726" s="88">
        <v>43738.281597222223</v>
      </c>
      <c r="V726" s="90" t="s">
        <v>3710</v>
      </c>
      <c r="W726" s="85"/>
      <c r="X726" s="85"/>
      <c r="Y726" s="94" t="s">
        <v>5710</v>
      </c>
      <c r="Z726" s="94" t="s">
        <v>7086</v>
      </c>
    </row>
    <row r="727" spans="1:26" x14ac:dyDescent="0.25">
      <c r="A727" s="61" t="s">
        <v>743</v>
      </c>
      <c r="B727" s="61" t="s">
        <v>1691</v>
      </c>
      <c r="C727" s="62"/>
      <c r="D727" s="63"/>
      <c r="E727" s="64"/>
      <c r="F727" s="65"/>
      <c r="G727" s="62"/>
      <c r="H727" s="66"/>
      <c r="I727" s="67"/>
      <c r="J727" s="67"/>
      <c r="K727" s="34" t="s">
        <v>65</v>
      </c>
      <c r="L727" s="74">
        <v>727</v>
      </c>
      <c r="M727" s="74"/>
      <c r="N727" s="69"/>
      <c r="O727" s="85" t="s">
        <v>1875</v>
      </c>
      <c r="P727" s="88">
        <v>43738.281597222223</v>
      </c>
      <c r="Q727" s="85" t="s">
        <v>2172</v>
      </c>
      <c r="R727" s="90" t="s">
        <v>2761</v>
      </c>
      <c r="S727" s="85" t="s">
        <v>2911</v>
      </c>
      <c r="T727" s="85"/>
      <c r="U727" s="88">
        <v>43738.281597222223</v>
      </c>
      <c r="V727" s="90" t="s">
        <v>3710</v>
      </c>
      <c r="W727" s="85"/>
      <c r="X727" s="85"/>
      <c r="Y727" s="94" t="s">
        <v>5710</v>
      </c>
      <c r="Z727" s="94" t="s">
        <v>7086</v>
      </c>
    </row>
    <row r="728" spans="1:26" x14ac:dyDescent="0.25">
      <c r="A728" s="61" t="s">
        <v>743</v>
      </c>
      <c r="B728" s="61" t="s">
        <v>1587</v>
      </c>
      <c r="C728" s="62"/>
      <c r="D728" s="63"/>
      <c r="E728" s="64"/>
      <c r="F728" s="65"/>
      <c r="G728" s="62"/>
      <c r="H728" s="66"/>
      <c r="I728" s="67"/>
      <c r="J728" s="67"/>
      <c r="K728" s="34" t="s">
        <v>65</v>
      </c>
      <c r="L728" s="74">
        <v>728</v>
      </c>
      <c r="M728" s="74"/>
      <c r="N728" s="69"/>
      <c r="O728" s="85" t="s">
        <v>1876</v>
      </c>
      <c r="P728" s="88">
        <v>43738.281597222223</v>
      </c>
      <c r="Q728" s="85" t="s">
        <v>2172</v>
      </c>
      <c r="R728" s="90" t="s">
        <v>2761</v>
      </c>
      <c r="S728" s="85" t="s">
        <v>2911</v>
      </c>
      <c r="T728" s="85"/>
      <c r="U728" s="88">
        <v>43738.281597222223</v>
      </c>
      <c r="V728" s="90" t="s">
        <v>3710</v>
      </c>
      <c r="W728" s="85"/>
      <c r="X728" s="85"/>
      <c r="Y728" s="94" t="s">
        <v>5710</v>
      </c>
      <c r="Z728" s="94" t="s">
        <v>7086</v>
      </c>
    </row>
    <row r="729" spans="1:26" x14ac:dyDescent="0.25">
      <c r="A729" s="61" t="s">
        <v>744</v>
      </c>
      <c r="B729" s="61" t="s">
        <v>1692</v>
      </c>
      <c r="C729" s="62"/>
      <c r="D729" s="63"/>
      <c r="E729" s="64"/>
      <c r="F729" s="65"/>
      <c r="G729" s="62"/>
      <c r="H729" s="66"/>
      <c r="I729" s="67"/>
      <c r="J729" s="67"/>
      <c r="K729" s="34" t="s">
        <v>65</v>
      </c>
      <c r="L729" s="74">
        <v>729</v>
      </c>
      <c r="M729" s="74"/>
      <c r="N729" s="69"/>
      <c r="O729" s="85" t="s">
        <v>1875</v>
      </c>
      <c r="P729" s="88">
        <v>43738.28162037037</v>
      </c>
      <c r="Q729" s="85" t="s">
        <v>2173</v>
      </c>
      <c r="R729" s="85"/>
      <c r="S729" s="85"/>
      <c r="T729" s="85"/>
      <c r="U729" s="88">
        <v>43738.28162037037</v>
      </c>
      <c r="V729" s="90" t="s">
        <v>3711</v>
      </c>
      <c r="W729" s="85"/>
      <c r="X729" s="85"/>
      <c r="Y729" s="94" t="s">
        <v>5711</v>
      </c>
      <c r="Z729" s="85"/>
    </row>
    <row r="730" spans="1:26" x14ac:dyDescent="0.25">
      <c r="A730" s="61" t="s">
        <v>745</v>
      </c>
      <c r="B730" s="61" t="s">
        <v>1693</v>
      </c>
      <c r="C730" s="62"/>
      <c r="D730" s="63"/>
      <c r="E730" s="64"/>
      <c r="F730" s="65"/>
      <c r="G730" s="62"/>
      <c r="H730" s="66"/>
      <c r="I730" s="67"/>
      <c r="J730" s="67"/>
      <c r="K730" s="34" t="s">
        <v>65</v>
      </c>
      <c r="L730" s="74">
        <v>730</v>
      </c>
      <c r="M730" s="74"/>
      <c r="N730" s="69"/>
      <c r="O730" s="85" t="s">
        <v>1875</v>
      </c>
      <c r="P730" s="88">
        <v>43738.28162037037</v>
      </c>
      <c r="Q730" s="85" t="s">
        <v>2174</v>
      </c>
      <c r="R730" s="85"/>
      <c r="S730" s="85"/>
      <c r="T730" s="85"/>
      <c r="U730" s="88">
        <v>43738.28162037037</v>
      </c>
      <c r="V730" s="90" t="s">
        <v>3712</v>
      </c>
      <c r="W730" s="85"/>
      <c r="X730" s="85"/>
      <c r="Y730" s="94" t="s">
        <v>5712</v>
      </c>
      <c r="Z730" s="85"/>
    </row>
    <row r="731" spans="1:26" x14ac:dyDescent="0.25">
      <c r="A731" s="61" t="s">
        <v>746</v>
      </c>
      <c r="B731" s="61" t="s">
        <v>1527</v>
      </c>
      <c r="C731" s="62"/>
      <c r="D731" s="63"/>
      <c r="E731" s="64"/>
      <c r="F731" s="65"/>
      <c r="G731" s="62"/>
      <c r="H731" s="66"/>
      <c r="I731" s="67"/>
      <c r="J731" s="67"/>
      <c r="K731" s="34" t="s">
        <v>65</v>
      </c>
      <c r="L731" s="74">
        <v>731</v>
      </c>
      <c r="M731" s="74"/>
      <c r="N731" s="69"/>
      <c r="O731" s="85" t="s">
        <v>1875</v>
      </c>
      <c r="P731" s="88">
        <v>43738.281631944446</v>
      </c>
      <c r="Q731" s="85" t="s">
        <v>1923</v>
      </c>
      <c r="R731" s="85"/>
      <c r="S731" s="85"/>
      <c r="T731" s="85" t="s">
        <v>2947</v>
      </c>
      <c r="U731" s="88">
        <v>43738.281631944446</v>
      </c>
      <c r="V731" s="90" t="s">
        <v>3713</v>
      </c>
      <c r="W731" s="85"/>
      <c r="X731" s="85"/>
      <c r="Y731" s="94" t="s">
        <v>5713</v>
      </c>
      <c r="Z731" s="85"/>
    </row>
    <row r="732" spans="1:26" x14ac:dyDescent="0.25">
      <c r="A732" s="61" t="s">
        <v>747</v>
      </c>
      <c r="B732" s="61" t="s">
        <v>747</v>
      </c>
      <c r="C732" s="62"/>
      <c r="D732" s="63"/>
      <c r="E732" s="64"/>
      <c r="F732" s="65"/>
      <c r="G732" s="62"/>
      <c r="H732" s="66"/>
      <c r="I732" s="67"/>
      <c r="J732" s="67"/>
      <c r="K732" s="34" t="s">
        <v>65</v>
      </c>
      <c r="L732" s="74">
        <v>732</v>
      </c>
      <c r="M732" s="74"/>
      <c r="N732" s="69"/>
      <c r="O732" s="85" t="s">
        <v>178</v>
      </c>
      <c r="P732" s="88">
        <v>43738.281631944446</v>
      </c>
      <c r="Q732" s="85" t="s">
        <v>2175</v>
      </c>
      <c r="R732" s="90" t="s">
        <v>2762</v>
      </c>
      <c r="S732" s="85" t="s">
        <v>2911</v>
      </c>
      <c r="T732" s="85"/>
      <c r="U732" s="88">
        <v>43738.281631944446</v>
      </c>
      <c r="V732" s="90" t="s">
        <v>3714</v>
      </c>
      <c r="W732" s="85"/>
      <c r="X732" s="85"/>
      <c r="Y732" s="94" t="s">
        <v>5714</v>
      </c>
      <c r="Z732" s="85"/>
    </row>
    <row r="733" spans="1:26" x14ac:dyDescent="0.25">
      <c r="A733" s="61" t="s">
        <v>747</v>
      </c>
      <c r="B733" s="61" t="s">
        <v>747</v>
      </c>
      <c r="C733" s="62"/>
      <c r="D733" s="63"/>
      <c r="E733" s="64"/>
      <c r="F733" s="65"/>
      <c r="G733" s="62"/>
      <c r="H733" s="66"/>
      <c r="I733" s="67"/>
      <c r="J733" s="67"/>
      <c r="K733" s="34" t="s">
        <v>65</v>
      </c>
      <c r="L733" s="74">
        <v>733</v>
      </c>
      <c r="M733" s="74"/>
      <c r="N733" s="69"/>
      <c r="O733" s="85" t="s">
        <v>178</v>
      </c>
      <c r="P733" s="88">
        <v>43738.281631944446</v>
      </c>
      <c r="Q733" s="85" t="s">
        <v>2176</v>
      </c>
      <c r="R733" s="90" t="s">
        <v>2763</v>
      </c>
      <c r="S733" s="85" t="s">
        <v>2911</v>
      </c>
      <c r="T733" s="85"/>
      <c r="U733" s="88">
        <v>43738.281631944446</v>
      </c>
      <c r="V733" s="90" t="s">
        <v>3715</v>
      </c>
      <c r="W733" s="85"/>
      <c r="X733" s="85"/>
      <c r="Y733" s="94" t="s">
        <v>5715</v>
      </c>
      <c r="Z733" s="85"/>
    </row>
    <row r="734" spans="1:26" x14ac:dyDescent="0.25">
      <c r="A734" s="61" t="s">
        <v>748</v>
      </c>
      <c r="B734" s="61" t="s">
        <v>1499</v>
      </c>
      <c r="C734" s="62"/>
      <c r="D734" s="63"/>
      <c r="E734" s="64"/>
      <c r="F734" s="65"/>
      <c r="G734" s="62"/>
      <c r="H734" s="66"/>
      <c r="I734" s="67"/>
      <c r="J734" s="67"/>
      <c r="K734" s="34" t="s">
        <v>65</v>
      </c>
      <c r="L734" s="74">
        <v>734</v>
      </c>
      <c r="M734" s="74"/>
      <c r="N734" s="69"/>
      <c r="O734" s="85" t="s">
        <v>1875</v>
      </c>
      <c r="P734" s="88">
        <v>43738.281643518516</v>
      </c>
      <c r="Q734" s="85" t="s">
        <v>1883</v>
      </c>
      <c r="R734" s="85"/>
      <c r="S734" s="85"/>
      <c r="T734" s="85"/>
      <c r="U734" s="88">
        <v>43738.281643518516</v>
      </c>
      <c r="V734" s="90" t="s">
        <v>3716</v>
      </c>
      <c r="W734" s="85"/>
      <c r="X734" s="85"/>
      <c r="Y734" s="94" t="s">
        <v>5716</v>
      </c>
      <c r="Z734" s="85"/>
    </row>
    <row r="735" spans="1:26" x14ac:dyDescent="0.25">
      <c r="A735" s="61" t="s">
        <v>749</v>
      </c>
      <c r="B735" s="61" t="s">
        <v>1694</v>
      </c>
      <c r="C735" s="62"/>
      <c r="D735" s="63"/>
      <c r="E735" s="64"/>
      <c r="F735" s="65"/>
      <c r="G735" s="62"/>
      <c r="H735" s="66"/>
      <c r="I735" s="67"/>
      <c r="J735" s="67"/>
      <c r="K735" s="34" t="s">
        <v>65</v>
      </c>
      <c r="L735" s="74">
        <v>735</v>
      </c>
      <c r="M735" s="74"/>
      <c r="N735" s="69"/>
      <c r="O735" s="85" t="s">
        <v>1875</v>
      </c>
      <c r="P735" s="88">
        <v>43738.28162037037</v>
      </c>
      <c r="Q735" s="85" t="s">
        <v>2177</v>
      </c>
      <c r="R735" s="85"/>
      <c r="S735" s="85"/>
      <c r="T735" s="85"/>
      <c r="U735" s="88">
        <v>43738.28162037037</v>
      </c>
      <c r="V735" s="90" t="s">
        <v>3717</v>
      </c>
      <c r="W735" s="85"/>
      <c r="X735" s="85"/>
      <c r="Y735" s="94" t="s">
        <v>5717</v>
      </c>
      <c r="Z735" s="85"/>
    </row>
    <row r="736" spans="1:26" x14ac:dyDescent="0.25">
      <c r="A736" s="61" t="s">
        <v>749</v>
      </c>
      <c r="B736" s="61" t="s">
        <v>1695</v>
      </c>
      <c r="C736" s="62"/>
      <c r="D736" s="63"/>
      <c r="E736" s="64"/>
      <c r="F736" s="65"/>
      <c r="G736" s="62"/>
      <c r="H736" s="66"/>
      <c r="I736" s="67"/>
      <c r="J736" s="67"/>
      <c r="K736" s="34" t="s">
        <v>65</v>
      </c>
      <c r="L736" s="74">
        <v>736</v>
      </c>
      <c r="M736" s="74"/>
      <c r="N736" s="69"/>
      <c r="O736" s="85" t="s">
        <v>1875</v>
      </c>
      <c r="P736" s="88">
        <v>43738.28162037037</v>
      </c>
      <c r="Q736" s="85" t="s">
        <v>2177</v>
      </c>
      <c r="R736" s="85"/>
      <c r="S736" s="85"/>
      <c r="T736" s="85"/>
      <c r="U736" s="88">
        <v>43738.28162037037</v>
      </c>
      <c r="V736" s="90" t="s">
        <v>3717</v>
      </c>
      <c r="W736" s="85"/>
      <c r="X736" s="85"/>
      <c r="Y736" s="94" t="s">
        <v>5717</v>
      </c>
      <c r="Z736" s="85"/>
    </row>
    <row r="737" spans="1:26" x14ac:dyDescent="0.25">
      <c r="A737" s="61" t="s">
        <v>749</v>
      </c>
      <c r="B737" s="61" t="s">
        <v>1696</v>
      </c>
      <c r="C737" s="62"/>
      <c r="D737" s="63"/>
      <c r="E737" s="64"/>
      <c r="F737" s="65"/>
      <c r="G737" s="62"/>
      <c r="H737" s="66"/>
      <c r="I737" s="67"/>
      <c r="J737" s="67"/>
      <c r="K737" s="34" t="s">
        <v>65</v>
      </c>
      <c r="L737" s="74">
        <v>737</v>
      </c>
      <c r="M737" s="74"/>
      <c r="N737" s="69"/>
      <c r="O737" s="85" t="s">
        <v>1875</v>
      </c>
      <c r="P737" s="88">
        <v>43738.281655092593</v>
      </c>
      <c r="Q737" s="85" t="s">
        <v>2178</v>
      </c>
      <c r="R737" s="85"/>
      <c r="S737" s="85"/>
      <c r="T737" s="85"/>
      <c r="U737" s="88">
        <v>43738.281655092593</v>
      </c>
      <c r="V737" s="90" t="s">
        <v>3718</v>
      </c>
      <c r="W737" s="85"/>
      <c r="X737" s="85"/>
      <c r="Y737" s="94" t="s">
        <v>5718</v>
      </c>
      <c r="Z737" s="85"/>
    </row>
    <row r="738" spans="1:26" x14ac:dyDescent="0.25">
      <c r="A738" s="61" t="s">
        <v>750</v>
      </c>
      <c r="B738" s="61" t="s">
        <v>1505</v>
      </c>
      <c r="C738" s="62"/>
      <c r="D738" s="63"/>
      <c r="E738" s="64"/>
      <c r="F738" s="65"/>
      <c r="G738" s="62"/>
      <c r="H738" s="66"/>
      <c r="I738" s="67"/>
      <c r="J738" s="67"/>
      <c r="K738" s="34" t="s">
        <v>65</v>
      </c>
      <c r="L738" s="74">
        <v>738</v>
      </c>
      <c r="M738" s="74"/>
      <c r="N738" s="69"/>
      <c r="O738" s="85" t="s">
        <v>1875</v>
      </c>
      <c r="P738" s="88">
        <v>43738.281655092593</v>
      </c>
      <c r="Q738" s="85" t="s">
        <v>1889</v>
      </c>
      <c r="R738" s="85"/>
      <c r="S738" s="85"/>
      <c r="T738" s="85"/>
      <c r="U738" s="88">
        <v>43738.281655092593</v>
      </c>
      <c r="V738" s="90" t="s">
        <v>3719</v>
      </c>
      <c r="W738" s="85"/>
      <c r="X738" s="85"/>
      <c r="Y738" s="94" t="s">
        <v>5719</v>
      </c>
      <c r="Z738" s="85"/>
    </row>
    <row r="739" spans="1:26" x14ac:dyDescent="0.25">
      <c r="A739" s="61" t="s">
        <v>751</v>
      </c>
      <c r="B739" s="61" t="s">
        <v>1564</v>
      </c>
      <c r="C739" s="62"/>
      <c r="D739" s="63"/>
      <c r="E739" s="64"/>
      <c r="F739" s="65"/>
      <c r="G739" s="62"/>
      <c r="H739" s="66"/>
      <c r="I739" s="67"/>
      <c r="J739" s="67"/>
      <c r="K739" s="34" t="s">
        <v>65</v>
      </c>
      <c r="L739" s="74">
        <v>739</v>
      </c>
      <c r="M739" s="74"/>
      <c r="N739" s="69"/>
      <c r="O739" s="85" t="s">
        <v>1875</v>
      </c>
      <c r="P739" s="88">
        <v>43738.281238425923</v>
      </c>
      <c r="Q739" s="85" t="s">
        <v>1969</v>
      </c>
      <c r="R739" s="85"/>
      <c r="S739" s="85"/>
      <c r="T739" s="85"/>
      <c r="U739" s="88">
        <v>43738.281238425923</v>
      </c>
      <c r="V739" s="90" t="s">
        <v>3720</v>
      </c>
      <c r="W739" s="85"/>
      <c r="X739" s="85"/>
      <c r="Y739" s="94" t="s">
        <v>5720</v>
      </c>
      <c r="Z739" s="85"/>
    </row>
    <row r="740" spans="1:26" x14ac:dyDescent="0.25">
      <c r="A740" s="61" t="s">
        <v>751</v>
      </c>
      <c r="B740" s="61" t="s">
        <v>1590</v>
      </c>
      <c r="C740" s="62"/>
      <c r="D740" s="63"/>
      <c r="E740" s="64"/>
      <c r="F740" s="65"/>
      <c r="G740" s="62"/>
      <c r="H740" s="66"/>
      <c r="I740" s="67"/>
      <c r="J740" s="67"/>
      <c r="K740" s="34" t="s">
        <v>65</v>
      </c>
      <c r="L740" s="74">
        <v>740</v>
      </c>
      <c r="M740" s="74"/>
      <c r="N740" s="69"/>
      <c r="O740" s="85" t="s">
        <v>1875</v>
      </c>
      <c r="P740" s="88">
        <v>43738.281655092593</v>
      </c>
      <c r="Q740" s="85" t="s">
        <v>2005</v>
      </c>
      <c r="R740" s="85"/>
      <c r="S740" s="85"/>
      <c r="T740" s="85"/>
      <c r="U740" s="88">
        <v>43738.281655092593</v>
      </c>
      <c r="V740" s="90" t="s">
        <v>3721</v>
      </c>
      <c r="W740" s="85"/>
      <c r="X740" s="85"/>
      <c r="Y740" s="94" t="s">
        <v>5721</v>
      </c>
      <c r="Z740" s="85"/>
    </row>
    <row r="741" spans="1:26" x14ac:dyDescent="0.25">
      <c r="A741" s="61" t="s">
        <v>752</v>
      </c>
      <c r="B741" s="61" t="s">
        <v>1576</v>
      </c>
      <c r="C741" s="62"/>
      <c r="D741" s="63"/>
      <c r="E741" s="64"/>
      <c r="F741" s="65"/>
      <c r="G741" s="62"/>
      <c r="H741" s="66"/>
      <c r="I741" s="67"/>
      <c r="J741" s="67"/>
      <c r="K741" s="34" t="s">
        <v>65</v>
      </c>
      <c r="L741" s="74">
        <v>741</v>
      </c>
      <c r="M741" s="74"/>
      <c r="N741" s="69"/>
      <c r="O741" s="85" t="s">
        <v>1876</v>
      </c>
      <c r="P741" s="88">
        <v>43738.281666666669</v>
      </c>
      <c r="Q741" s="85" t="s">
        <v>2179</v>
      </c>
      <c r="R741" s="90" t="s">
        <v>2764</v>
      </c>
      <c r="S741" s="85" t="s">
        <v>2911</v>
      </c>
      <c r="T741" s="85"/>
      <c r="U741" s="88">
        <v>43738.281666666669</v>
      </c>
      <c r="V741" s="90" t="s">
        <v>3722</v>
      </c>
      <c r="W741" s="85"/>
      <c r="X741" s="85"/>
      <c r="Y741" s="94" t="s">
        <v>5722</v>
      </c>
      <c r="Z741" s="94" t="s">
        <v>7087</v>
      </c>
    </row>
    <row r="742" spans="1:26" x14ac:dyDescent="0.25">
      <c r="A742" s="61" t="s">
        <v>753</v>
      </c>
      <c r="B742" s="61" t="s">
        <v>1481</v>
      </c>
      <c r="C742" s="62"/>
      <c r="D742" s="63"/>
      <c r="E742" s="64"/>
      <c r="F742" s="65"/>
      <c r="G742" s="62"/>
      <c r="H742" s="66"/>
      <c r="I742" s="67"/>
      <c r="J742" s="67"/>
      <c r="K742" s="34" t="s">
        <v>65</v>
      </c>
      <c r="L742" s="74">
        <v>742</v>
      </c>
      <c r="M742" s="74"/>
      <c r="N742" s="69"/>
      <c r="O742" s="85" t="s">
        <v>1875</v>
      </c>
      <c r="P742" s="88">
        <v>43738.281712962962</v>
      </c>
      <c r="Q742" s="85" t="s">
        <v>1927</v>
      </c>
      <c r="R742" s="85"/>
      <c r="S742" s="85"/>
      <c r="T742" s="85" t="s">
        <v>2951</v>
      </c>
      <c r="U742" s="88">
        <v>43738.281712962962</v>
      </c>
      <c r="V742" s="90" t="s">
        <v>3723</v>
      </c>
      <c r="W742" s="85"/>
      <c r="X742" s="85"/>
      <c r="Y742" s="94" t="s">
        <v>5723</v>
      </c>
      <c r="Z742" s="85"/>
    </row>
    <row r="743" spans="1:26" x14ac:dyDescent="0.25">
      <c r="A743" s="61" t="s">
        <v>754</v>
      </c>
      <c r="B743" s="61" t="s">
        <v>1697</v>
      </c>
      <c r="C743" s="62"/>
      <c r="D743" s="63"/>
      <c r="E743" s="64"/>
      <c r="F743" s="65"/>
      <c r="G743" s="62"/>
      <c r="H743" s="66"/>
      <c r="I743" s="67"/>
      <c r="J743" s="67"/>
      <c r="K743" s="34" t="s">
        <v>65</v>
      </c>
      <c r="L743" s="74">
        <v>743</v>
      </c>
      <c r="M743" s="74"/>
      <c r="N743" s="69"/>
      <c r="O743" s="85" t="s">
        <v>1875</v>
      </c>
      <c r="P743" s="88">
        <v>43738.281724537039</v>
      </c>
      <c r="Q743" s="85" t="s">
        <v>2180</v>
      </c>
      <c r="R743" s="90" t="s">
        <v>2765</v>
      </c>
      <c r="S743" s="85" t="s">
        <v>2911</v>
      </c>
      <c r="T743" s="85" t="s">
        <v>2973</v>
      </c>
      <c r="U743" s="88">
        <v>43738.281724537039</v>
      </c>
      <c r="V743" s="90" t="s">
        <v>3724</v>
      </c>
      <c r="W743" s="85"/>
      <c r="X743" s="85"/>
      <c r="Y743" s="94" t="s">
        <v>5724</v>
      </c>
      <c r="Z743" s="85"/>
    </row>
    <row r="744" spans="1:26" x14ac:dyDescent="0.25">
      <c r="A744" s="61" t="s">
        <v>755</v>
      </c>
      <c r="B744" s="61" t="s">
        <v>1696</v>
      </c>
      <c r="C744" s="62"/>
      <c r="D744" s="63"/>
      <c r="E744" s="64"/>
      <c r="F744" s="65"/>
      <c r="G744" s="62"/>
      <c r="H744" s="66"/>
      <c r="I744" s="67"/>
      <c r="J744" s="67"/>
      <c r="K744" s="34" t="s">
        <v>65</v>
      </c>
      <c r="L744" s="74">
        <v>744</v>
      </c>
      <c r="M744" s="74"/>
      <c r="N744" s="69"/>
      <c r="O744" s="85" t="s">
        <v>1875</v>
      </c>
      <c r="P744" s="88">
        <v>43738.281724537039</v>
      </c>
      <c r="Q744" s="85" t="s">
        <v>2178</v>
      </c>
      <c r="R744" s="85"/>
      <c r="S744" s="85"/>
      <c r="T744" s="85"/>
      <c r="U744" s="88">
        <v>43738.281724537039</v>
      </c>
      <c r="V744" s="90" t="s">
        <v>3725</v>
      </c>
      <c r="W744" s="85"/>
      <c r="X744" s="85"/>
      <c r="Y744" s="94" t="s">
        <v>5725</v>
      </c>
      <c r="Z744" s="85"/>
    </row>
    <row r="745" spans="1:26" x14ac:dyDescent="0.25">
      <c r="A745" s="61" t="s">
        <v>756</v>
      </c>
      <c r="B745" s="61" t="s">
        <v>1698</v>
      </c>
      <c r="C745" s="62"/>
      <c r="D745" s="63"/>
      <c r="E745" s="64"/>
      <c r="F745" s="65"/>
      <c r="G745" s="62"/>
      <c r="H745" s="66"/>
      <c r="I745" s="67"/>
      <c r="J745" s="67"/>
      <c r="K745" s="34" t="s">
        <v>65</v>
      </c>
      <c r="L745" s="74">
        <v>745</v>
      </c>
      <c r="M745" s="74"/>
      <c r="N745" s="69"/>
      <c r="O745" s="85" t="s">
        <v>1875</v>
      </c>
      <c r="P745" s="88">
        <v>43738.275740740741</v>
      </c>
      <c r="Q745" s="85" t="s">
        <v>2181</v>
      </c>
      <c r="R745" s="90" t="s">
        <v>2766</v>
      </c>
      <c r="S745" s="85" t="s">
        <v>2911</v>
      </c>
      <c r="T745" s="85"/>
      <c r="U745" s="88">
        <v>43738.275740740741</v>
      </c>
      <c r="V745" s="90" t="s">
        <v>3726</v>
      </c>
      <c r="W745" s="85"/>
      <c r="X745" s="85"/>
      <c r="Y745" s="94" t="s">
        <v>5726</v>
      </c>
      <c r="Z745" s="94" t="s">
        <v>7088</v>
      </c>
    </row>
    <row r="746" spans="1:26" x14ac:dyDescent="0.25">
      <c r="A746" s="61" t="s">
        <v>756</v>
      </c>
      <c r="B746" s="61" t="s">
        <v>1699</v>
      </c>
      <c r="C746" s="62"/>
      <c r="D746" s="63"/>
      <c r="E746" s="64"/>
      <c r="F746" s="65"/>
      <c r="G746" s="62"/>
      <c r="H746" s="66"/>
      <c r="I746" s="67"/>
      <c r="J746" s="67"/>
      <c r="K746" s="34" t="s">
        <v>65</v>
      </c>
      <c r="L746" s="74">
        <v>746</v>
      </c>
      <c r="M746" s="74"/>
      <c r="N746" s="69"/>
      <c r="O746" s="85" t="s">
        <v>1875</v>
      </c>
      <c r="P746" s="88">
        <v>43738.275740740741</v>
      </c>
      <c r="Q746" s="85" t="s">
        <v>2181</v>
      </c>
      <c r="R746" s="90" t="s">
        <v>2766</v>
      </c>
      <c r="S746" s="85" t="s">
        <v>2911</v>
      </c>
      <c r="T746" s="85"/>
      <c r="U746" s="88">
        <v>43738.275740740741</v>
      </c>
      <c r="V746" s="90" t="s">
        <v>3726</v>
      </c>
      <c r="W746" s="85"/>
      <c r="X746" s="85"/>
      <c r="Y746" s="94" t="s">
        <v>5726</v>
      </c>
      <c r="Z746" s="94" t="s">
        <v>7088</v>
      </c>
    </row>
    <row r="747" spans="1:26" x14ac:dyDescent="0.25">
      <c r="A747" s="61" t="s">
        <v>756</v>
      </c>
      <c r="B747" s="61" t="s">
        <v>1700</v>
      </c>
      <c r="C747" s="62"/>
      <c r="D747" s="63"/>
      <c r="E747" s="64"/>
      <c r="F747" s="65"/>
      <c r="G747" s="62"/>
      <c r="H747" s="66"/>
      <c r="I747" s="67"/>
      <c r="J747" s="67"/>
      <c r="K747" s="34" t="s">
        <v>65</v>
      </c>
      <c r="L747" s="74">
        <v>747</v>
      </c>
      <c r="M747" s="74"/>
      <c r="N747" s="69"/>
      <c r="O747" s="85" t="s">
        <v>1876</v>
      </c>
      <c r="P747" s="88">
        <v>43738.275740740741</v>
      </c>
      <c r="Q747" s="85" t="s">
        <v>2181</v>
      </c>
      <c r="R747" s="90" t="s">
        <v>2766</v>
      </c>
      <c r="S747" s="85" t="s">
        <v>2911</v>
      </c>
      <c r="T747" s="85"/>
      <c r="U747" s="88">
        <v>43738.275740740741</v>
      </c>
      <c r="V747" s="90" t="s">
        <v>3726</v>
      </c>
      <c r="W747" s="85"/>
      <c r="X747" s="85"/>
      <c r="Y747" s="94" t="s">
        <v>5726</v>
      </c>
      <c r="Z747" s="94" t="s">
        <v>7088</v>
      </c>
    </row>
    <row r="748" spans="1:26" x14ac:dyDescent="0.25">
      <c r="A748" s="61" t="s">
        <v>756</v>
      </c>
      <c r="B748" s="61" t="s">
        <v>1575</v>
      </c>
      <c r="C748" s="62"/>
      <c r="D748" s="63"/>
      <c r="E748" s="64"/>
      <c r="F748" s="65"/>
      <c r="G748" s="62"/>
      <c r="H748" s="66"/>
      <c r="I748" s="67"/>
      <c r="J748" s="67"/>
      <c r="K748" s="34" t="s">
        <v>65</v>
      </c>
      <c r="L748" s="74">
        <v>748</v>
      </c>
      <c r="M748" s="74"/>
      <c r="N748" s="69"/>
      <c r="O748" s="85" t="s">
        <v>1875</v>
      </c>
      <c r="P748" s="88">
        <v>43738.280601851853</v>
      </c>
      <c r="Q748" s="85" t="s">
        <v>1985</v>
      </c>
      <c r="R748" s="85"/>
      <c r="S748" s="85"/>
      <c r="T748" s="85"/>
      <c r="U748" s="88">
        <v>43738.280601851853</v>
      </c>
      <c r="V748" s="90" t="s">
        <v>3727</v>
      </c>
      <c r="W748" s="85"/>
      <c r="X748" s="85"/>
      <c r="Y748" s="94" t="s">
        <v>5727</v>
      </c>
      <c r="Z748" s="85"/>
    </row>
    <row r="749" spans="1:26" x14ac:dyDescent="0.25">
      <c r="A749" s="61" t="s">
        <v>756</v>
      </c>
      <c r="B749" s="61" t="s">
        <v>1699</v>
      </c>
      <c r="C749" s="62"/>
      <c r="D749" s="63"/>
      <c r="E749" s="64"/>
      <c r="F749" s="65"/>
      <c r="G749" s="62"/>
      <c r="H749" s="66"/>
      <c r="I749" s="67"/>
      <c r="J749" s="67"/>
      <c r="K749" s="34" t="s">
        <v>65</v>
      </c>
      <c r="L749" s="74">
        <v>749</v>
      </c>
      <c r="M749" s="74"/>
      <c r="N749" s="69"/>
      <c r="O749" s="85" t="s">
        <v>1875</v>
      </c>
      <c r="P749" s="88">
        <v>43738.281724537039</v>
      </c>
      <c r="Q749" s="85" t="s">
        <v>2182</v>
      </c>
      <c r="R749" s="90" t="s">
        <v>2767</v>
      </c>
      <c r="S749" s="85" t="s">
        <v>2911</v>
      </c>
      <c r="T749" s="85"/>
      <c r="U749" s="88">
        <v>43738.281724537039</v>
      </c>
      <c r="V749" s="90" t="s">
        <v>3728</v>
      </c>
      <c r="W749" s="85"/>
      <c r="X749" s="85"/>
      <c r="Y749" s="94" t="s">
        <v>5728</v>
      </c>
      <c r="Z749" s="94" t="s">
        <v>7089</v>
      </c>
    </row>
    <row r="750" spans="1:26" x14ac:dyDescent="0.25">
      <c r="A750" s="61" t="s">
        <v>756</v>
      </c>
      <c r="B750" s="61" t="s">
        <v>1700</v>
      </c>
      <c r="C750" s="62"/>
      <c r="D750" s="63"/>
      <c r="E750" s="64"/>
      <c r="F750" s="65"/>
      <c r="G750" s="62"/>
      <c r="H750" s="66"/>
      <c r="I750" s="67"/>
      <c r="J750" s="67"/>
      <c r="K750" s="34" t="s">
        <v>65</v>
      </c>
      <c r="L750" s="74">
        <v>750</v>
      </c>
      <c r="M750" s="74"/>
      <c r="N750" s="69"/>
      <c r="O750" s="85" t="s">
        <v>1876</v>
      </c>
      <c r="P750" s="88">
        <v>43738.281724537039</v>
      </c>
      <c r="Q750" s="85" t="s">
        <v>2182</v>
      </c>
      <c r="R750" s="90" t="s">
        <v>2767</v>
      </c>
      <c r="S750" s="85" t="s">
        <v>2911</v>
      </c>
      <c r="T750" s="85"/>
      <c r="U750" s="88">
        <v>43738.281724537039</v>
      </c>
      <c r="V750" s="90" t="s">
        <v>3728</v>
      </c>
      <c r="W750" s="85"/>
      <c r="X750" s="85"/>
      <c r="Y750" s="94" t="s">
        <v>5728</v>
      </c>
      <c r="Z750" s="94" t="s">
        <v>7089</v>
      </c>
    </row>
    <row r="751" spans="1:26" x14ac:dyDescent="0.25">
      <c r="A751" s="61" t="s">
        <v>757</v>
      </c>
      <c r="B751" s="61" t="s">
        <v>1701</v>
      </c>
      <c r="C751" s="62"/>
      <c r="D751" s="63"/>
      <c r="E751" s="64"/>
      <c r="F751" s="65"/>
      <c r="G751" s="62"/>
      <c r="H751" s="66"/>
      <c r="I751" s="67"/>
      <c r="J751" s="67"/>
      <c r="K751" s="34" t="s">
        <v>65</v>
      </c>
      <c r="L751" s="74">
        <v>751</v>
      </c>
      <c r="M751" s="74"/>
      <c r="N751" s="69"/>
      <c r="O751" s="85" t="s">
        <v>1875</v>
      </c>
      <c r="P751" s="88">
        <v>43738.281759259262</v>
      </c>
      <c r="Q751" s="85" t="s">
        <v>2183</v>
      </c>
      <c r="R751" s="85"/>
      <c r="S751" s="85"/>
      <c r="T751" s="85" t="s">
        <v>2946</v>
      </c>
      <c r="U751" s="88">
        <v>43738.281759259262</v>
      </c>
      <c r="V751" s="90" t="s">
        <v>3729</v>
      </c>
      <c r="W751" s="85"/>
      <c r="X751" s="85"/>
      <c r="Y751" s="94" t="s">
        <v>5729</v>
      </c>
      <c r="Z751" s="85"/>
    </row>
    <row r="752" spans="1:26" x14ac:dyDescent="0.25">
      <c r="A752" s="61" t="s">
        <v>758</v>
      </c>
      <c r="B752" s="61" t="s">
        <v>758</v>
      </c>
      <c r="C752" s="62"/>
      <c r="D752" s="63"/>
      <c r="E752" s="64"/>
      <c r="F752" s="65"/>
      <c r="G752" s="62"/>
      <c r="H752" s="66"/>
      <c r="I752" s="67"/>
      <c r="J752" s="67"/>
      <c r="K752" s="34" t="s">
        <v>65</v>
      </c>
      <c r="L752" s="74">
        <v>752</v>
      </c>
      <c r="M752" s="74"/>
      <c r="N752" s="69"/>
      <c r="O752" s="85" t="s">
        <v>178</v>
      </c>
      <c r="P752" s="88">
        <v>43738.281759259262</v>
      </c>
      <c r="Q752" s="85" t="s">
        <v>2184</v>
      </c>
      <c r="R752" s="85"/>
      <c r="S752" s="85"/>
      <c r="T752" s="85" t="s">
        <v>2974</v>
      </c>
      <c r="U752" s="88">
        <v>43738.281759259262</v>
      </c>
      <c r="V752" s="90" t="s">
        <v>3730</v>
      </c>
      <c r="W752" s="85"/>
      <c r="X752" s="85"/>
      <c r="Y752" s="94" t="s">
        <v>5730</v>
      </c>
      <c r="Z752" s="85"/>
    </row>
    <row r="753" spans="1:26" x14ac:dyDescent="0.25">
      <c r="A753" s="61" t="s">
        <v>759</v>
      </c>
      <c r="B753" s="61" t="s">
        <v>1511</v>
      </c>
      <c r="C753" s="62"/>
      <c r="D753" s="63"/>
      <c r="E753" s="64"/>
      <c r="F753" s="65"/>
      <c r="G753" s="62"/>
      <c r="H753" s="66"/>
      <c r="I753" s="67"/>
      <c r="J753" s="67"/>
      <c r="K753" s="34" t="s">
        <v>65</v>
      </c>
      <c r="L753" s="74">
        <v>753</v>
      </c>
      <c r="M753" s="74"/>
      <c r="N753" s="69"/>
      <c r="O753" s="85" t="s">
        <v>1875</v>
      </c>
      <c r="P753" s="88">
        <v>43738.280949074076</v>
      </c>
      <c r="Q753" s="85" t="s">
        <v>1901</v>
      </c>
      <c r="R753" s="85"/>
      <c r="S753" s="85"/>
      <c r="T753" s="85"/>
      <c r="U753" s="88">
        <v>43738.280949074076</v>
      </c>
      <c r="V753" s="90" t="s">
        <v>3731</v>
      </c>
      <c r="W753" s="85"/>
      <c r="X753" s="85"/>
      <c r="Y753" s="94" t="s">
        <v>5731</v>
      </c>
      <c r="Z753" s="85"/>
    </row>
    <row r="754" spans="1:26" x14ac:dyDescent="0.25">
      <c r="A754" s="61" t="s">
        <v>759</v>
      </c>
      <c r="B754" s="61" t="s">
        <v>1505</v>
      </c>
      <c r="C754" s="62"/>
      <c r="D754" s="63"/>
      <c r="E754" s="64"/>
      <c r="F754" s="65"/>
      <c r="G754" s="62"/>
      <c r="H754" s="66"/>
      <c r="I754" s="67"/>
      <c r="J754" s="67"/>
      <c r="K754" s="34" t="s">
        <v>65</v>
      </c>
      <c r="L754" s="74">
        <v>754</v>
      </c>
      <c r="M754" s="74"/>
      <c r="N754" s="69"/>
      <c r="O754" s="85" t="s">
        <v>1875</v>
      </c>
      <c r="P754" s="88">
        <v>43738.281770833331</v>
      </c>
      <c r="Q754" s="85" t="s">
        <v>1889</v>
      </c>
      <c r="R754" s="85"/>
      <c r="S754" s="85"/>
      <c r="T754" s="85"/>
      <c r="U754" s="88">
        <v>43738.281770833331</v>
      </c>
      <c r="V754" s="90" t="s">
        <v>3732</v>
      </c>
      <c r="W754" s="85"/>
      <c r="X754" s="85"/>
      <c r="Y754" s="94" t="s">
        <v>5732</v>
      </c>
      <c r="Z754" s="85"/>
    </row>
    <row r="755" spans="1:26" x14ac:dyDescent="0.25">
      <c r="A755" s="61" t="s">
        <v>760</v>
      </c>
      <c r="B755" s="61" t="s">
        <v>1481</v>
      </c>
      <c r="C755" s="62"/>
      <c r="D755" s="63"/>
      <c r="E755" s="64"/>
      <c r="F755" s="65"/>
      <c r="G755" s="62"/>
      <c r="H755" s="66"/>
      <c r="I755" s="67"/>
      <c r="J755" s="67"/>
      <c r="K755" s="34" t="s">
        <v>65</v>
      </c>
      <c r="L755" s="74">
        <v>755</v>
      </c>
      <c r="M755" s="74"/>
      <c r="N755" s="69"/>
      <c r="O755" s="85" t="s">
        <v>1875</v>
      </c>
      <c r="P755" s="88">
        <v>43738.281319444446</v>
      </c>
      <c r="Q755" s="85" t="s">
        <v>1927</v>
      </c>
      <c r="R755" s="85"/>
      <c r="S755" s="85"/>
      <c r="T755" s="85" t="s">
        <v>2951</v>
      </c>
      <c r="U755" s="88">
        <v>43738.281319444446</v>
      </c>
      <c r="V755" s="90" t="s">
        <v>3733</v>
      </c>
      <c r="W755" s="85"/>
      <c r="X755" s="85"/>
      <c r="Y755" s="94" t="s">
        <v>5733</v>
      </c>
      <c r="Z755" s="85"/>
    </row>
    <row r="756" spans="1:26" x14ac:dyDescent="0.25">
      <c r="A756" s="61" t="s">
        <v>760</v>
      </c>
      <c r="B756" s="61" t="s">
        <v>1507</v>
      </c>
      <c r="C756" s="62"/>
      <c r="D756" s="63"/>
      <c r="E756" s="64"/>
      <c r="F756" s="65"/>
      <c r="G756" s="62"/>
      <c r="H756" s="66"/>
      <c r="I756" s="67"/>
      <c r="J756" s="67"/>
      <c r="K756" s="34" t="s">
        <v>65</v>
      </c>
      <c r="L756" s="74">
        <v>756</v>
      </c>
      <c r="M756" s="74"/>
      <c r="N756" s="69"/>
      <c r="O756" s="85" t="s">
        <v>1875</v>
      </c>
      <c r="P756" s="88">
        <v>43738.281793981485</v>
      </c>
      <c r="Q756" s="85" t="s">
        <v>1892</v>
      </c>
      <c r="R756" s="85"/>
      <c r="S756" s="85"/>
      <c r="T756" s="85"/>
      <c r="U756" s="88">
        <v>43738.281793981485</v>
      </c>
      <c r="V756" s="90" t="s">
        <v>3734</v>
      </c>
      <c r="W756" s="85"/>
      <c r="X756" s="85"/>
      <c r="Y756" s="94" t="s">
        <v>5734</v>
      </c>
      <c r="Z756" s="85"/>
    </row>
    <row r="757" spans="1:26" x14ac:dyDescent="0.25">
      <c r="A757" s="61" t="s">
        <v>761</v>
      </c>
      <c r="B757" s="61" t="s">
        <v>1702</v>
      </c>
      <c r="C757" s="62"/>
      <c r="D757" s="63"/>
      <c r="E757" s="64"/>
      <c r="F757" s="65"/>
      <c r="G757" s="62"/>
      <c r="H757" s="66"/>
      <c r="I757" s="67"/>
      <c r="J757" s="67"/>
      <c r="K757" s="34" t="s">
        <v>65</v>
      </c>
      <c r="L757" s="74">
        <v>757</v>
      </c>
      <c r="M757" s="74"/>
      <c r="N757" s="69"/>
      <c r="O757" s="85" t="s">
        <v>1875</v>
      </c>
      <c r="P757" s="88">
        <v>43738.281817129631</v>
      </c>
      <c r="Q757" s="85" t="s">
        <v>2185</v>
      </c>
      <c r="R757" s="85"/>
      <c r="S757" s="85"/>
      <c r="T757" s="85"/>
      <c r="U757" s="88">
        <v>43738.281817129631</v>
      </c>
      <c r="V757" s="90" t="s">
        <v>3735</v>
      </c>
      <c r="W757" s="85"/>
      <c r="X757" s="85"/>
      <c r="Y757" s="94" t="s">
        <v>5735</v>
      </c>
      <c r="Z757" s="85"/>
    </row>
    <row r="758" spans="1:26" x14ac:dyDescent="0.25">
      <c r="A758" s="61" t="s">
        <v>762</v>
      </c>
      <c r="B758" s="61" t="s">
        <v>762</v>
      </c>
      <c r="C758" s="62"/>
      <c r="D758" s="63"/>
      <c r="E758" s="64"/>
      <c r="F758" s="65"/>
      <c r="G758" s="62"/>
      <c r="H758" s="66"/>
      <c r="I758" s="67"/>
      <c r="J758" s="67"/>
      <c r="K758" s="34" t="s">
        <v>65</v>
      </c>
      <c r="L758" s="74">
        <v>758</v>
      </c>
      <c r="M758" s="74"/>
      <c r="N758" s="69"/>
      <c r="O758" s="85" t="s">
        <v>178</v>
      </c>
      <c r="P758" s="88">
        <v>43738.281886574077</v>
      </c>
      <c r="Q758" s="85" t="s">
        <v>2186</v>
      </c>
      <c r="R758" s="90" t="s">
        <v>2768</v>
      </c>
      <c r="S758" s="85" t="s">
        <v>2911</v>
      </c>
      <c r="T758" s="85"/>
      <c r="U758" s="88">
        <v>43738.281886574077</v>
      </c>
      <c r="V758" s="90" t="s">
        <v>3736</v>
      </c>
      <c r="W758" s="85"/>
      <c r="X758" s="85"/>
      <c r="Y758" s="94" t="s">
        <v>5736</v>
      </c>
      <c r="Z758" s="85"/>
    </row>
    <row r="759" spans="1:26" x14ac:dyDescent="0.25">
      <c r="A759" s="61" t="s">
        <v>763</v>
      </c>
      <c r="B759" s="61" t="s">
        <v>1564</v>
      </c>
      <c r="C759" s="62"/>
      <c r="D759" s="63"/>
      <c r="E759" s="64"/>
      <c r="F759" s="65"/>
      <c r="G759" s="62"/>
      <c r="H759" s="66"/>
      <c r="I759" s="67"/>
      <c r="J759" s="67"/>
      <c r="K759" s="34" t="s">
        <v>65</v>
      </c>
      <c r="L759" s="74">
        <v>759</v>
      </c>
      <c r="M759" s="74"/>
      <c r="N759" s="69"/>
      <c r="O759" s="85" t="s">
        <v>1875</v>
      </c>
      <c r="P759" s="88">
        <v>43738.281898148147</v>
      </c>
      <c r="Q759" s="85" t="s">
        <v>1969</v>
      </c>
      <c r="R759" s="85"/>
      <c r="S759" s="85"/>
      <c r="T759" s="85"/>
      <c r="U759" s="88">
        <v>43738.281898148147</v>
      </c>
      <c r="V759" s="90" t="s">
        <v>3737</v>
      </c>
      <c r="W759" s="85"/>
      <c r="X759" s="85"/>
      <c r="Y759" s="94" t="s">
        <v>5737</v>
      </c>
      <c r="Z759" s="85"/>
    </row>
    <row r="760" spans="1:26" x14ac:dyDescent="0.25">
      <c r="A760" s="61" t="s">
        <v>764</v>
      </c>
      <c r="B760" s="61" t="s">
        <v>1703</v>
      </c>
      <c r="C760" s="62"/>
      <c r="D760" s="63"/>
      <c r="E760" s="64"/>
      <c r="F760" s="65"/>
      <c r="G760" s="62"/>
      <c r="H760" s="66"/>
      <c r="I760" s="67"/>
      <c r="J760" s="67"/>
      <c r="K760" s="34" t="s">
        <v>65</v>
      </c>
      <c r="L760" s="74">
        <v>760</v>
      </c>
      <c r="M760" s="74"/>
      <c r="N760" s="69"/>
      <c r="O760" s="85" t="s">
        <v>1875</v>
      </c>
      <c r="P760" s="88">
        <v>43738.281909722224</v>
      </c>
      <c r="Q760" s="85" t="s">
        <v>2187</v>
      </c>
      <c r="R760" s="85"/>
      <c r="S760" s="85"/>
      <c r="T760" s="85"/>
      <c r="U760" s="88">
        <v>43738.281909722224</v>
      </c>
      <c r="V760" s="90" t="s">
        <v>3738</v>
      </c>
      <c r="W760" s="85"/>
      <c r="X760" s="85"/>
      <c r="Y760" s="94" t="s">
        <v>5738</v>
      </c>
      <c r="Z760" s="85"/>
    </row>
    <row r="761" spans="1:26" x14ac:dyDescent="0.25">
      <c r="A761" s="61" t="s">
        <v>764</v>
      </c>
      <c r="B761" s="61" t="s">
        <v>989</v>
      </c>
      <c r="C761" s="62"/>
      <c r="D761" s="63"/>
      <c r="E761" s="64"/>
      <c r="F761" s="65"/>
      <c r="G761" s="62"/>
      <c r="H761" s="66"/>
      <c r="I761" s="67"/>
      <c r="J761" s="67"/>
      <c r="K761" s="34" t="s">
        <v>65</v>
      </c>
      <c r="L761" s="74">
        <v>761</v>
      </c>
      <c r="M761" s="74"/>
      <c r="N761" s="69"/>
      <c r="O761" s="85" t="s">
        <v>1875</v>
      </c>
      <c r="P761" s="88">
        <v>43738.281585648147</v>
      </c>
      <c r="Q761" s="85" t="s">
        <v>2188</v>
      </c>
      <c r="R761" s="85"/>
      <c r="S761" s="85"/>
      <c r="T761" s="85"/>
      <c r="U761" s="88">
        <v>43738.281585648147</v>
      </c>
      <c r="V761" s="90" t="s">
        <v>3739</v>
      </c>
      <c r="W761" s="85"/>
      <c r="X761" s="85"/>
      <c r="Y761" s="94" t="s">
        <v>5739</v>
      </c>
      <c r="Z761" s="85"/>
    </row>
    <row r="762" spans="1:26" x14ac:dyDescent="0.25">
      <c r="A762" s="61" t="s">
        <v>765</v>
      </c>
      <c r="B762" s="61" t="s">
        <v>1507</v>
      </c>
      <c r="C762" s="62"/>
      <c r="D762" s="63"/>
      <c r="E762" s="64"/>
      <c r="F762" s="65"/>
      <c r="G762" s="62"/>
      <c r="H762" s="66"/>
      <c r="I762" s="67"/>
      <c r="J762" s="67"/>
      <c r="K762" s="34" t="s">
        <v>65</v>
      </c>
      <c r="L762" s="74">
        <v>762</v>
      </c>
      <c r="M762" s="74"/>
      <c r="N762" s="69"/>
      <c r="O762" s="85" t="s">
        <v>1875</v>
      </c>
      <c r="P762" s="88">
        <v>43738.281689814816</v>
      </c>
      <c r="Q762" s="85" t="s">
        <v>1892</v>
      </c>
      <c r="R762" s="85"/>
      <c r="S762" s="85"/>
      <c r="T762" s="85"/>
      <c r="U762" s="88">
        <v>43738.281689814816</v>
      </c>
      <c r="V762" s="90" t="s">
        <v>3740</v>
      </c>
      <c r="W762" s="85"/>
      <c r="X762" s="85"/>
      <c r="Y762" s="94" t="s">
        <v>5740</v>
      </c>
      <c r="Z762" s="85"/>
    </row>
    <row r="763" spans="1:26" x14ac:dyDescent="0.25">
      <c r="A763" s="61" t="s">
        <v>765</v>
      </c>
      <c r="B763" s="61" t="s">
        <v>1490</v>
      </c>
      <c r="C763" s="62"/>
      <c r="D763" s="63"/>
      <c r="E763" s="64"/>
      <c r="F763" s="65"/>
      <c r="G763" s="62"/>
      <c r="H763" s="66"/>
      <c r="I763" s="67"/>
      <c r="J763" s="67"/>
      <c r="K763" s="34" t="s">
        <v>65</v>
      </c>
      <c r="L763" s="74">
        <v>763</v>
      </c>
      <c r="M763" s="74"/>
      <c r="N763" s="69"/>
      <c r="O763" s="85" t="s">
        <v>1875</v>
      </c>
      <c r="P763" s="88">
        <v>43738.281944444447</v>
      </c>
      <c r="Q763" s="85" t="s">
        <v>2153</v>
      </c>
      <c r="R763" s="85"/>
      <c r="S763" s="85"/>
      <c r="T763" s="85" t="s">
        <v>2955</v>
      </c>
      <c r="U763" s="88">
        <v>43738.281944444447</v>
      </c>
      <c r="V763" s="90" t="s">
        <v>3741</v>
      </c>
      <c r="W763" s="85"/>
      <c r="X763" s="85"/>
      <c r="Y763" s="94" t="s">
        <v>5741</v>
      </c>
      <c r="Z763" s="85"/>
    </row>
    <row r="764" spans="1:26" x14ac:dyDescent="0.25">
      <c r="A764" s="61" t="s">
        <v>766</v>
      </c>
      <c r="B764" s="61" t="s">
        <v>1704</v>
      </c>
      <c r="C764" s="62"/>
      <c r="D764" s="63"/>
      <c r="E764" s="64"/>
      <c r="F764" s="65"/>
      <c r="G764" s="62"/>
      <c r="H764" s="66"/>
      <c r="I764" s="67"/>
      <c r="J764" s="67"/>
      <c r="K764" s="34" t="s">
        <v>65</v>
      </c>
      <c r="L764" s="74">
        <v>764</v>
      </c>
      <c r="M764" s="74"/>
      <c r="N764" s="69"/>
      <c r="O764" s="85" t="s">
        <v>1875</v>
      </c>
      <c r="P764" s="88">
        <v>43738.281944444447</v>
      </c>
      <c r="Q764" s="85" t="s">
        <v>2189</v>
      </c>
      <c r="R764" s="85"/>
      <c r="S764" s="85"/>
      <c r="T764" s="85"/>
      <c r="U764" s="88">
        <v>43738.281944444447</v>
      </c>
      <c r="V764" s="90" t="s">
        <v>3742</v>
      </c>
      <c r="W764" s="85"/>
      <c r="X764" s="85"/>
      <c r="Y764" s="94" t="s">
        <v>5742</v>
      </c>
      <c r="Z764" s="85"/>
    </row>
    <row r="765" spans="1:26" x14ac:dyDescent="0.25">
      <c r="A765" s="61" t="s">
        <v>767</v>
      </c>
      <c r="B765" s="61" t="s">
        <v>1527</v>
      </c>
      <c r="C765" s="62"/>
      <c r="D765" s="63"/>
      <c r="E765" s="64"/>
      <c r="F765" s="65"/>
      <c r="G765" s="62"/>
      <c r="H765" s="66"/>
      <c r="I765" s="67"/>
      <c r="J765" s="67"/>
      <c r="K765" s="34" t="s">
        <v>65</v>
      </c>
      <c r="L765" s="74">
        <v>765</v>
      </c>
      <c r="M765" s="74"/>
      <c r="N765" s="69"/>
      <c r="O765" s="85" t="s">
        <v>1875</v>
      </c>
      <c r="P765" s="88">
        <v>43738.281770833331</v>
      </c>
      <c r="Q765" s="85" t="s">
        <v>1923</v>
      </c>
      <c r="R765" s="85"/>
      <c r="S765" s="85"/>
      <c r="T765" s="85" t="s">
        <v>2947</v>
      </c>
      <c r="U765" s="88">
        <v>43738.281770833331</v>
      </c>
      <c r="V765" s="90" t="s">
        <v>3743</v>
      </c>
      <c r="W765" s="85"/>
      <c r="X765" s="85"/>
      <c r="Y765" s="94" t="s">
        <v>5743</v>
      </c>
      <c r="Z765" s="85"/>
    </row>
    <row r="766" spans="1:26" x14ac:dyDescent="0.25">
      <c r="A766" s="61" t="s">
        <v>767</v>
      </c>
      <c r="B766" s="61" t="s">
        <v>1544</v>
      </c>
      <c r="C766" s="62"/>
      <c r="D766" s="63"/>
      <c r="E766" s="64"/>
      <c r="F766" s="65"/>
      <c r="G766" s="62"/>
      <c r="H766" s="66"/>
      <c r="I766" s="67"/>
      <c r="J766" s="67"/>
      <c r="K766" s="34" t="s">
        <v>65</v>
      </c>
      <c r="L766" s="74">
        <v>766</v>
      </c>
      <c r="M766" s="74"/>
      <c r="N766" s="69"/>
      <c r="O766" s="85" t="s">
        <v>1875</v>
      </c>
      <c r="P766" s="88">
        <v>43738.281840277778</v>
      </c>
      <c r="Q766" s="85" t="s">
        <v>1946</v>
      </c>
      <c r="R766" s="85"/>
      <c r="S766" s="85"/>
      <c r="T766" s="85" t="s">
        <v>2956</v>
      </c>
      <c r="U766" s="88">
        <v>43738.281840277778</v>
      </c>
      <c r="V766" s="90" t="s">
        <v>3744</v>
      </c>
      <c r="W766" s="85"/>
      <c r="X766" s="85"/>
      <c r="Y766" s="94" t="s">
        <v>5744</v>
      </c>
      <c r="Z766" s="85"/>
    </row>
    <row r="767" spans="1:26" x14ac:dyDescent="0.25">
      <c r="A767" s="61" t="s">
        <v>767</v>
      </c>
      <c r="B767" s="61" t="s">
        <v>1499</v>
      </c>
      <c r="C767" s="62"/>
      <c r="D767" s="63"/>
      <c r="E767" s="64"/>
      <c r="F767" s="65"/>
      <c r="G767" s="62"/>
      <c r="H767" s="66"/>
      <c r="I767" s="67"/>
      <c r="J767" s="67"/>
      <c r="K767" s="34" t="s">
        <v>65</v>
      </c>
      <c r="L767" s="74">
        <v>767</v>
      </c>
      <c r="M767" s="74"/>
      <c r="N767" s="69"/>
      <c r="O767" s="85" t="s">
        <v>1875</v>
      </c>
      <c r="P767" s="88">
        <v>43738.281956018516</v>
      </c>
      <c r="Q767" s="85" t="s">
        <v>1883</v>
      </c>
      <c r="R767" s="85"/>
      <c r="S767" s="85"/>
      <c r="T767" s="85"/>
      <c r="U767" s="88">
        <v>43738.281956018516</v>
      </c>
      <c r="V767" s="90" t="s">
        <v>3745</v>
      </c>
      <c r="W767" s="85"/>
      <c r="X767" s="85"/>
      <c r="Y767" s="94" t="s">
        <v>5745</v>
      </c>
      <c r="Z767" s="85"/>
    </row>
    <row r="768" spans="1:26" x14ac:dyDescent="0.25">
      <c r="A768" s="61" t="s">
        <v>768</v>
      </c>
      <c r="B768" s="61" t="s">
        <v>1705</v>
      </c>
      <c r="C768" s="62"/>
      <c r="D768" s="63"/>
      <c r="E768" s="64"/>
      <c r="F768" s="65"/>
      <c r="G768" s="62"/>
      <c r="H768" s="66"/>
      <c r="I768" s="67"/>
      <c r="J768" s="67"/>
      <c r="K768" s="34" t="s">
        <v>65</v>
      </c>
      <c r="L768" s="74">
        <v>768</v>
      </c>
      <c r="M768" s="74"/>
      <c r="N768" s="69"/>
      <c r="O768" s="85" t="s">
        <v>1875</v>
      </c>
      <c r="P768" s="88">
        <v>43738.28193287037</v>
      </c>
      <c r="Q768" s="85" t="s">
        <v>2190</v>
      </c>
      <c r="R768" s="85"/>
      <c r="S768" s="85"/>
      <c r="T768" s="85"/>
      <c r="U768" s="88">
        <v>43738.28193287037</v>
      </c>
      <c r="V768" s="90" t="s">
        <v>3746</v>
      </c>
      <c r="W768" s="85"/>
      <c r="X768" s="85"/>
      <c r="Y768" s="94" t="s">
        <v>5746</v>
      </c>
      <c r="Z768" s="85"/>
    </row>
    <row r="769" spans="1:26" x14ac:dyDescent="0.25">
      <c r="A769" s="61" t="s">
        <v>768</v>
      </c>
      <c r="B769" s="61" t="s">
        <v>1706</v>
      </c>
      <c r="C769" s="62"/>
      <c r="D769" s="63"/>
      <c r="E769" s="64"/>
      <c r="F769" s="65"/>
      <c r="G769" s="62"/>
      <c r="H769" s="66"/>
      <c r="I769" s="67"/>
      <c r="J769" s="67"/>
      <c r="K769" s="34" t="s">
        <v>65</v>
      </c>
      <c r="L769" s="74">
        <v>769</v>
      </c>
      <c r="M769" s="74"/>
      <c r="N769" s="69"/>
      <c r="O769" s="85" t="s">
        <v>1875</v>
      </c>
      <c r="P769" s="88">
        <v>43738.281967592593</v>
      </c>
      <c r="Q769" s="85" t="s">
        <v>2191</v>
      </c>
      <c r="R769" s="85"/>
      <c r="S769" s="85"/>
      <c r="T769" s="85"/>
      <c r="U769" s="88">
        <v>43738.281967592593</v>
      </c>
      <c r="V769" s="90" t="s">
        <v>3747</v>
      </c>
      <c r="W769" s="85"/>
      <c r="X769" s="85"/>
      <c r="Y769" s="94" t="s">
        <v>5747</v>
      </c>
      <c r="Z769" s="85"/>
    </row>
    <row r="770" spans="1:26" x14ac:dyDescent="0.25">
      <c r="A770" s="61" t="s">
        <v>769</v>
      </c>
      <c r="B770" s="61" t="s">
        <v>1707</v>
      </c>
      <c r="C770" s="62"/>
      <c r="D770" s="63"/>
      <c r="E770" s="64"/>
      <c r="F770" s="65"/>
      <c r="G770" s="62"/>
      <c r="H770" s="66"/>
      <c r="I770" s="67"/>
      <c r="J770" s="67"/>
      <c r="K770" s="34" t="s">
        <v>65</v>
      </c>
      <c r="L770" s="74">
        <v>770</v>
      </c>
      <c r="M770" s="74"/>
      <c r="N770" s="69"/>
      <c r="O770" s="85" t="s">
        <v>1875</v>
      </c>
      <c r="P770" s="88">
        <v>43738.277256944442</v>
      </c>
      <c r="Q770" s="85" t="s">
        <v>2192</v>
      </c>
      <c r="R770" s="85"/>
      <c r="S770" s="85"/>
      <c r="T770" s="85"/>
      <c r="U770" s="88">
        <v>43738.277256944442</v>
      </c>
      <c r="V770" s="90" t="s">
        <v>3748</v>
      </c>
      <c r="W770" s="85"/>
      <c r="X770" s="85"/>
      <c r="Y770" s="94" t="s">
        <v>5748</v>
      </c>
      <c r="Z770" s="85"/>
    </row>
    <row r="771" spans="1:26" x14ac:dyDescent="0.25">
      <c r="A771" s="61" t="s">
        <v>769</v>
      </c>
      <c r="B771" s="61" t="s">
        <v>1626</v>
      </c>
      <c r="C771" s="62"/>
      <c r="D771" s="63"/>
      <c r="E771" s="64"/>
      <c r="F771" s="65"/>
      <c r="G771" s="62"/>
      <c r="H771" s="66"/>
      <c r="I771" s="67"/>
      <c r="J771" s="67"/>
      <c r="K771" s="34" t="s">
        <v>65</v>
      </c>
      <c r="L771" s="74">
        <v>771</v>
      </c>
      <c r="M771" s="74"/>
      <c r="N771" s="69"/>
      <c r="O771" s="85" t="s">
        <v>1875</v>
      </c>
      <c r="P771" s="88">
        <v>43738.281747685185</v>
      </c>
      <c r="Q771" s="85" t="s">
        <v>2193</v>
      </c>
      <c r="R771" s="85"/>
      <c r="S771" s="85"/>
      <c r="T771" s="85" t="s">
        <v>2975</v>
      </c>
      <c r="U771" s="88">
        <v>43738.281747685185</v>
      </c>
      <c r="V771" s="90" t="s">
        <v>3749</v>
      </c>
      <c r="W771" s="85"/>
      <c r="X771" s="85"/>
      <c r="Y771" s="94" t="s">
        <v>5749</v>
      </c>
      <c r="Z771" s="85"/>
    </row>
    <row r="772" spans="1:26" x14ac:dyDescent="0.25">
      <c r="A772" s="61" t="s">
        <v>769</v>
      </c>
      <c r="B772" s="61" t="s">
        <v>1708</v>
      </c>
      <c r="C772" s="62"/>
      <c r="D772" s="63"/>
      <c r="E772" s="64"/>
      <c r="F772" s="65"/>
      <c r="G772" s="62"/>
      <c r="H772" s="66"/>
      <c r="I772" s="67"/>
      <c r="J772" s="67"/>
      <c r="K772" s="34" t="s">
        <v>65</v>
      </c>
      <c r="L772" s="74">
        <v>772</v>
      </c>
      <c r="M772" s="74"/>
      <c r="N772" s="69"/>
      <c r="O772" s="85" t="s">
        <v>1875</v>
      </c>
      <c r="P772" s="88">
        <v>43738.281967592593</v>
      </c>
      <c r="Q772" s="85" t="s">
        <v>2194</v>
      </c>
      <c r="R772" s="85"/>
      <c r="S772" s="85"/>
      <c r="T772" s="85" t="s">
        <v>2946</v>
      </c>
      <c r="U772" s="88">
        <v>43738.281967592593</v>
      </c>
      <c r="V772" s="90" t="s">
        <v>3750</v>
      </c>
      <c r="W772" s="85"/>
      <c r="X772" s="85"/>
      <c r="Y772" s="94" t="s">
        <v>5750</v>
      </c>
      <c r="Z772" s="85"/>
    </row>
    <row r="773" spans="1:26" x14ac:dyDescent="0.25">
      <c r="A773" s="61" t="s">
        <v>770</v>
      </c>
      <c r="B773" s="61" t="s">
        <v>1499</v>
      </c>
      <c r="C773" s="62"/>
      <c r="D773" s="63"/>
      <c r="E773" s="64"/>
      <c r="F773" s="65"/>
      <c r="G773" s="62"/>
      <c r="H773" s="66"/>
      <c r="I773" s="67"/>
      <c r="J773" s="67"/>
      <c r="K773" s="34" t="s">
        <v>65</v>
      </c>
      <c r="L773" s="74">
        <v>773</v>
      </c>
      <c r="M773" s="74"/>
      <c r="N773" s="69"/>
      <c r="O773" s="85" t="s">
        <v>1875</v>
      </c>
      <c r="P773" s="88">
        <v>43738.28197916667</v>
      </c>
      <c r="Q773" s="85" t="s">
        <v>1883</v>
      </c>
      <c r="R773" s="85"/>
      <c r="S773" s="85"/>
      <c r="T773" s="85"/>
      <c r="U773" s="88">
        <v>43738.28197916667</v>
      </c>
      <c r="V773" s="90" t="s">
        <v>3751</v>
      </c>
      <c r="W773" s="85"/>
      <c r="X773" s="85"/>
      <c r="Y773" s="94" t="s">
        <v>5751</v>
      </c>
      <c r="Z773" s="85"/>
    </row>
    <row r="774" spans="1:26" x14ac:dyDescent="0.25">
      <c r="A774" s="61" t="s">
        <v>771</v>
      </c>
      <c r="B774" s="61" t="s">
        <v>1709</v>
      </c>
      <c r="C774" s="62"/>
      <c r="D774" s="63"/>
      <c r="E774" s="64"/>
      <c r="F774" s="65"/>
      <c r="G774" s="62"/>
      <c r="H774" s="66"/>
      <c r="I774" s="67"/>
      <c r="J774" s="67"/>
      <c r="K774" s="34" t="s">
        <v>65</v>
      </c>
      <c r="L774" s="74">
        <v>774</v>
      </c>
      <c r="M774" s="74"/>
      <c r="N774" s="69"/>
      <c r="O774" s="85" t="s">
        <v>1875</v>
      </c>
      <c r="P774" s="88">
        <v>43738.282002314816</v>
      </c>
      <c r="Q774" s="85" t="s">
        <v>2195</v>
      </c>
      <c r="R774" s="85"/>
      <c r="S774" s="85"/>
      <c r="T774" s="85"/>
      <c r="U774" s="88">
        <v>43738.282002314816</v>
      </c>
      <c r="V774" s="90" t="s">
        <v>3752</v>
      </c>
      <c r="W774" s="85"/>
      <c r="X774" s="85"/>
      <c r="Y774" s="94" t="s">
        <v>5752</v>
      </c>
      <c r="Z774" s="85"/>
    </row>
    <row r="775" spans="1:26" x14ac:dyDescent="0.25">
      <c r="A775" s="61" t="s">
        <v>772</v>
      </c>
      <c r="B775" s="61" t="s">
        <v>1496</v>
      </c>
      <c r="C775" s="62"/>
      <c r="D775" s="63"/>
      <c r="E775" s="64"/>
      <c r="F775" s="65"/>
      <c r="G775" s="62"/>
      <c r="H775" s="66"/>
      <c r="I775" s="67"/>
      <c r="J775" s="67"/>
      <c r="K775" s="34" t="s">
        <v>65</v>
      </c>
      <c r="L775" s="74">
        <v>775</v>
      </c>
      <c r="M775" s="74"/>
      <c r="N775" s="69"/>
      <c r="O775" s="85" t="s">
        <v>1875</v>
      </c>
      <c r="P775" s="88">
        <v>43738.282002314816</v>
      </c>
      <c r="Q775" s="85" t="s">
        <v>2061</v>
      </c>
      <c r="R775" s="85"/>
      <c r="S775" s="85"/>
      <c r="T775" s="85"/>
      <c r="U775" s="88">
        <v>43738.282002314816</v>
      </c>
      <c r="V775" s="90" t="s">
        <v>3753</v>
      </c>
      <c r="W775" s="85"/>
      <c r="X775" s="85"/>
      <c r="Y775" s="94" t="s">
        <v>5753</v>
      </c>
      <c r="Z775" s="85"/>
    </row>
    <row r="776" spans="1:26" x14ac:dyDescent="0.25">
      <c r="A776" s="61" t="s">
        <v>773</v>
      </c>
      <c r="B776" s="61" t="s">
        <v>1481</v>
      </c>
      <c r="C776" s="62"/>
      <c r="D776" s="63"/>
      <c r="E776" s="64"/>
      <c r="F776" s="65"/>
      <c r="G776" s="62"/>
      <c r="H776" s="66"/>
      <c r="I776" s="67"/>
      <c r="J776" s="67"/>
      <c r="K776" s="34" t="s">
        <v>65</v>
      </c>
      <c r="L776" s="74">
        <v>776</v>
      </c>
      <c r="M776" s="74"/>
      <c r="N776" s="69"/>
      <c r="O776" s="85" t="s">
        <v>1875</v>
      </c>
      <c r="P776" s="88">
        <v>43738.282037037039</v>
      </c>
      <c r="Q776" s="85" t="s">
        <v>1927</v>
      </c>
      <c r="R776" s="85"/>
      <c r="S776" s="85"/>
      <c r="T776" s="85" t="s">
        <v>2951</v>
      </c>
      <c r="U776" s="88">
        <v>43738.282037037039</v>
      </c>
      <c r="V776" s="90" t="s">
        <v>3754</v>
      </c>
      <c r="W776" s="85"/>
      <c r="X776" s="85"/>
      <c r="Y776" s="94" t="s">
        <v>5754</v>
      </c>
      <c r="Z776" s="85"/>
    </row>
    <row r="777" spans="1:26" x14ac:dyDescent="0.25">
      <c r="A777" s="61" t="s">
        <v>774</v>
      </c>
      <c r="B777" s="61" t="s">
        <v>1025</v>
      </c>
      <c r="C777" s="62"/>
      <c r="D777" s="63"/>
      <c r="E777" s="64"/>
      <c r="F777" s="65"/>
      <c r="G777" s="62"/>
      <c r="H777" s="66"/>
      <c r="I777" s="67"/>
      <c r="J777" s="67"/>
      <c r="K777" s="34" t="s">
        <v>65</v>
      </c>
      <c r="L777" s="74">
        <v>777</v>
      </c>
      <c r="M777" s="74"/>
      <c r="N777" s="69"/>
      <c r="O777" s="85" t="s">
        <v>1875</v>
      </c>
      <c r="P777" s="88">
        <v>43738.282048611109</v>
      </c>
      <c r="Q777" s="85" t="s">
        <v>1996</v>
      </c>
      <c r="R777" s="85"/>
      <c r="S777" s="85"/>
      <c r="T777" s="85"/>
      <c r="U777" s="88">
        <v>43738.282048611109</v>
      </c>
      <c r="V777" s="90" t="s">
        <v>3755</v>
      </c>
      <c r="W777" s="85"/>
      <c r="X777" s="85"/>
      <c r="Y777" s="94" t="s">
        <v>5755</v>
      </c>
      <c r="Z777" s="85"/>
    </row>
    <row r="778" spans="1:26" x14ac:dyDescent="0.25">
      <c r="A778" s="61" t="s">
        <v>775</v>
      </c>
      <c r="B778" s="61" t="s">
        <v>1544</v>
      </c>
      <c r="C778" s="62"/>
      <c r="D778" s="63"/>
      <c r="E778" s="64"/>
      <c r="F778" s="65"/>
      <c r="G778" s="62"/>
      <c r="H778" s="66"/>
      <c r="I778" s="67"/>
      <c r="J778" s="67"/>
      <c r="K778" s="34" t="s">
        <v>65</v>
      </c>
      <c r="L778" s="74">
        <v>778</v>
      </c>
      <c r="M778" s="74"/>
      <c r="N778" s="69"/>
      <c r="O778" s="85" t="s">
        <v>1875</v>
      </c>
      <c r="P778" s="88">
        <v>43738.282060185185</v>
      </c>
      <c r="Q778" s="85" t="s">
        <v>1946</v>
      </c>
      <c r="R778" s="85"/>
      <c r="S778" s="85"/>
      <c r="T778" s="85" t="s">
        <v>2956</v>
      </c>
      <c r="U778" s="88">
        <v>43738.282060185185</v>
      </c>
      <c r="V778" s="90" t="s">
        <v>3756</v>
      </c>
      <c r="W778" s="85"/>
      <c r="X778" s="85"/>
      <c r="Y778" s="94" t="s">
        <v>5756</v>
      </c>
      <c r="Z778" s="85"/>
    </row>
    <row r="779" spans="1:26" x14ac:dyDescent="0.25">
      <c r="A779" s="61" t="s">
        <v>776</v>
      </c>
      <c r="B779" s="61" t="s">
        <v>776</v>
      </c>
      <c r="C779" s="62"/>
      <c r="D779" s="63"/>
      <c r="E779" s="64"/>
      <c r="F779" s="65"/>
      <c r="G779" s="62"/>
      <c r="H779" s="66"/>
      <c r="I779" s="67"/>
      <c r="J779" s="67"/>
      <c r="K779" s="34" t="s">
        <v>65</v>
      </c>
      <c r="L779" s="74">
        <v>779</v>
      </c>
      <c r="M779" s="74"/>
      <c r="N779" s="69"/>
      <c r="O779" s="85" t="s">
        <v>178</v>
      </c>
      <c r="P779" s="88">
        <v>43738.282083333332</v>
      </c>
      <c r="Q779" s="85" t="s">
        <v>2196</v>
      </c>
      <c r="R779" s="90" t="s">
        <v>2769</v>
      </c>
      <c r="S779" s="85" t="s">
        <v>2925</v>
      </c>
      <c r="T779" s="85" t="s">
        <v>2976</v>
      </c>
      <c r="U779" s="88">
        <v>43738.282083333332</v>
      </c>
      <c r="V779" s="90" t="s">
        <v>3757</v>
      </c>
      <c r="W779" s="85"/>
      <c r="X779" s="85"/>
      <c r="Y779" s="94" t="s">
        <v>5757</v>
      </c>
      <c r="Z779" s="85"/>
    </row>
    <row r="780" spans="1:26" x14ac:dyDescent="0.25">
      <c r="A780" s="61" t="s">
        <v>777</v>
      </c>
      <c r="B780" s="61" t="s">
        <v>1507</v>
      </c>
      <c r="C780" s="62"/>
      <c r="D780" s="63"/>
      <c r="E780" s="64"/>
      <c r="F780" s="65"/>
      <c r="G780" s="62"/>
      <c r="H780" s="66"/>
      <c r="I780" s="67"/>
      <c r="J780" s="67"/>
      <c r="K780" s="34" t="s">
        <v>65</v>
      </c>
      <c r="L780" s="74">
        <v>780</v>
      </c>
      <c r="M780" s="74"/>
      <c r="N780" s="69"/>
      <c r="O780" s="85" t="s">
        <v>1875</v>
      </c>
      <c r="P780" s="88">
        <v>43738.282071759262</v>
      </c>
      <c r="Q780" s="85" t="s">
        <v>1892</v>
      </c>
      <c r="R780" s="85"/>
      <c r="S780" s="85"/>
      <c r="T780" s="85"/>
      <c r="U780" s="88">
        <v>43738.282071759262</v>
      </c>
      <c r="V780" s="90" t="s">
        <v>3758</v>
      </c>
      <c r="W780" s="85"/>
      <c r="X780" s="85"/>
      <c r="Y780" s="94" t="s">
        <v>5758</v>
      </c>
      <c r="Z780" s="85"/>
    </row>
    <row r="781" spans="1:26" x14ac:dyDescent="0.25">
      <c r="A781" s="61" t="s">
        <v>777</v>
      </c>
      <c r="B781" s="61" t="s">
        <v>1507</v>
      </c>
      <c r="C781" s="62"/>
      <c r="D781" s="63"/>
      <c r="E781" s="64"/>
      <c r="F781" s="65"/>
      <c r="G781" s="62"/>
      <c r="H781" s="66"/>
      <c r="I781" s="67"/>
      <c r="J781" s="67"/>
      <c r="K781" s="34" t="s">
        <v>65</v>
      </c>
      <c r="L781" s="74">
        <v>781</v>
      </c>
      <c r="M781" s="74"/>
      <c r="N781" s="69"/>
      <c r="O781" s="85" t="s">
        <v>1875</v>
      </c>
      <c r="P781" s="88">
        <v>43738.282094907408</v>
      </c>
      <c r="Q781" s="85" t="s">
        <v>1893</v>
      </c>
      <c r="R781" s="85"/>
      <c r="S781" s="85"/>
      <c r="T781" s="85"/>
      <c r="U781" s="88">
        <v>43738.282094907408</v>
      </c>
      <c r="V781" s="90" t="s">
        <v>3759</v>
      </c>
      <c r="W781" s="85"/>
      <c r="X781" s="85"/>
      <c r="Y781" s="94" t="s">
        <v>5759</v>
      </c>
      <c r="Z781" s="85"/>
    </row>
    <row r="782" spans="1:26" x14ac:dyDescent="0.25">
      <c r="A782" s="61" t="s">
        <v>778</v>
      </c>
      <c r="B782" s="61" t="s">
        <v>1710</v>
      </c>
      <c r="C782" s="62"/>
      <c r="D782" s="63"/>
      <c r="E782" s="64"/>
      <c r="F782" s="65"/>
      <c r="G782" s="62"/>
      <c r="H782" s="66"/>
      <c r="I782" s="67"/>
      <c r="J782" s="67"/>
      <c r="K782" s="34" t="s">
        <v>65</v>
      </c>
      <c r="L782" s="74">
        <v>782</v>
      </c>
      <c r="M782" s="74"/>
      <c r="N782" s="69"/>
      <c r="O782" s="85" t="s">
        <v>1875</v>
      </c>
      <c r="P782" s="88">
        <v>43738.282106481478</v>
      </c>
      <c r="Q782" s="85" t="s">
        <v>2197</v>
      </c>
      <c r="R782" s="85"/>
      <c r="S782" s="85"/>
      <c r="T782" s="85"/>
      <c r="U782" s="88">
        <v>43738.282106481478</v>
      </c>
      <c r="V782" s="90" t="s">
        <v>3760</v>
      </c>
      <c r="W782" s="85"/>
      <c r="X782" s="85"/>
      <c r="Y782" s="94" t="s">
        <v>5760</v>
      </c>
      <c r="Z782" s="85"/>
    </row>
    <row r="783" spans="1:26" x14ac:dyDescent="0.25">
      <c r="A783" s="61" t="s">
        <v>778</v>
      </c>
      <c r="B783" s="61" t="s">
        <v>1711</v>
      </c>
      <c r="C783" s="62"/>
      <c r="D783" s="63"/>
      <c r="E783" s="64"/>
      <c r="F783" s="65"/>
      <c r="G783" s="62"/>
      <c r="H783" s="66"/>
      <c r="I783" s="67"/>
      <c r="J783" s="67"/>
      <c r="K783" s="34" t="s">
        <v>65</v>
      </c>
      <c r="L783" s="74">
        <v>783</v>
      </c>
      <c r="M783" s="74"/>
      <c r="N783" s="69"/>
      <c r="O783" s="85" t="s">
        <v>1875</v>
      </c>
      <c r="P783" s="88">
        <v>43738.282106481478</v>
      </c>
      <c r="Q783" s="85" t="s">
        <v>2197</v>
      </c>
      <c r="R783" s="85"/>
      <c r="S783" s="85"/>
      <c r="T783" s="85"/>
      <c r="U783" s="88">
        <v>43738.282106481478</v>
      </c>
      <c r="V783" s="90" t="s">
        <v>3760</v>
      </c>
      <c r="W783" s="85"/>
      <c r="X783" s="85"/>
      <c r="Y783" s="94" t="s">
        <v>5760</v>
      </c>
      <c r="Z783" s="85"/>
    </row>
    <row r="784" spans="1:26" x14ac:dyDescent="0.25">
      <c r="A784" s="61" t="s">
        <v>778</v>
      </c>
      <c r="B784" s="61" t="s">
        <v>1712</v>
      </c>
      <c r="C784" s="62"/>
      <c r="D784" s="63"/>
      <c r="E784" s="64"/>
      <c r="F784" s="65"/>
      <c r="G784" s="62"/>
      <c r="H784" s="66"/>
      <c r="I784" s="67"/>
      <c r="J784" s="67"/>
      <c r="K784" s="34" t="s">
        <v>65</v>
      </c>
      <c r="L784" s="74">
        <v>784</v>
      </c>
      <c r="M784" s="74"/>
      <c r="N784" s="69"/>
      <c r="O784" s="85" t="s">
        <v>1875</v>
      </c>
      <c r="P784" s="88">
        <v>43738.282106481478</v>
      </c>
      <c r="Q784" s="85" t="s">
        <v>2197</v>
      </c>
      <c r="R784" s="85"/>
      <c r="S784" s="85"/>
      <c r="T784" s="85"/>
      <c r="U784" s="88">
        <v>43738.282106481478</v>
      </c>
      <c r="V784" s="90" t="s">
        <v>3760</v>
      </c>
      <c r="W784" s="85"/>
      <c r="X784" s="85"/>
      <c r="Y784" s="94" t="s">
        <v>5760</v>
      </c>
      <c r="Z784" s="85"/>
    </row>
    <row r="785" spans="1:26" x14ac:dyDescent="0.25">
      <c r="A785" s="61" t="s">
        <v>778</v>
      </c>
      <c r="B785" s="61" t="s">
        <v>1713</v>
      </c>
      <c r="C785" s="62"/>
      <c r="D785" s="63"/>
      <c r="E785" s="64"/>
      <c r="F785" s="65"/>
      <c r="G785" s="62"/>
      <c r="H785" s="66"/>
      <c r="I785" s="67"/>
      <c r="J785" s="67"/>
      <c r="K785" s="34" t="s">
        <v>65</v>
      </c>
      <c r="L785" s="74">
        <v>785</v>
      </c>
      <c r="M785" s="74"/>
      <c r="N785" s="69"/>
      <c r="O785" s="85" t="s">
        <v>1875</v>
      </c>
      <c r="P785" s="88">
        <v>43738.282106481478</v>
      </c>
      <c r="Q785" s="85" t="s">
        <v>2197</v>
      </c>
      <c r="R785" s="85"/>
      <c r="S785" s="85"/>
      <c r="T785" s="85"/>
      <c r="U785" s="88">
        <v>43738.282106481478</v>
      </c>
      <c r="V785" s="90" t="s">
        <v>3760</v>
      </c>
      <c r="W785" s="85"/>
      <c r="X785" s="85"/>
      <c r="Y785" s="94" t="s">
        <v>5760</v>
      </c>
      <c r="Z785" s="85"/>
    </row>
    <row r="786" spans="1:26" x14ac:dyDescent="0.25">
      <c r="A786" s="61" t="s">
        <v>778</v>
      </c>
      <c r="B786" s="61" t="s">
        <v>1714</v>
      </c>
      <c r="C786" s="62"/>
      <c r="D786" s="63"/>
      <c r="E786" s="64"/>
      <c r="F786" s="65"/>
      <c r="G786" s="62"/>
      <c r="H786" s="66"/>
      <c r="I786" s="67"/>
      <c r="J786" s="67"/>
      <c r="K786" s="34" t="s">
        <v>65</v>
      </c>
      <c r="L786" s="74">
        <v>786</v>
      </c>
      <c r="M786" s="74"/>
      <c r="N786" s="69"/>
      <c r="O786" s="85" t="s">
        <v>1875</v>
      </c>
      <c r="P786" s="88">
        <v>43738.282106481478</v>
      </c>
      <c r="Q786" s="85" t="s">
        <v>2197</v>
      </c>
      <c r="R786" s="85"/>
      <c r="S786" s="85"/>
      <c r="T786" s="85"/>
      <c r="U786" s="88">
        <v>43738.282106481478</v>
      </c>
      <c r="V786" s="90" t="s">
        <v>3760</v>
      </c>
      <c r="W786" s="85"/>
      <c r="X786" s="85"/>
      <c r="Y786" s="94" t="s">
        <v>5760</v>
      </c>
      <c r="Z786" s="85"/>
    </row>
    <row r="787" spans="1:26" x14ac:dyDescent="0.25">
      <c r="A787" s="61" t="s">
        <v>778</v>
      </c>
      <c r="B787" s="61" t="s">
        <v>1715</v>
      </c>
      <c r="C787" s="62"/>
      <c r="D787" s="63"/>
      <c r="E787" s="64"/>
      <c r="F787" s="65"/>
      <c r="G787" s="62"/>
      <c r="H787" s="66"/>
      <c r="I787" s="67"/>
      <c r="J787" s="67"/>
      <c r="K787" s="34" t="s">
        <v>65</v>
      </c>
      <c r="L787" s="74">
        <v>787</v>
      </c>
      <c r="M787" s="74"/>
      <c r="N787" s="69"/>
      <c r="O787" s="85" t="s">
        <v>1875</v>
      </c>
      <c r="P787" s="88">
        <v>43738.282106481478</v>
      </c>
      <c r="Q787" s="85" t="s">
        <v>2197</v>
      </c>
      <c r="R787" s="85"/>
      <c r="S787" s="85"/>
      <c r="T787" s="85"/>
      <c r="U787" s="88">
        <v>43738.282106481478</v>
      </c>
      <c r="V787" s="90" t="s">
        <v>3760</v>
      </c>
      <c r="W787" s="85"/>
      <c r="X787" s="85"/>
      <c r="Y787" s="94" t="s">
        <v>5760</v>
      </c>
      <c r="Z787" s="85"/>
    </row>
    <row r="788" spans="1:26" x14ac:dyDescent="0.25">
      <c r="A788" s="61" t="s">
        <v>778</v>
      </c>
      <c r="B788" s="61" t="s">
        <v>1716</v>
      </c>
      <c r="C788" s="62"/>
      <c r="D788" s="63"/>
      <c r="E788" s="64"/>
      <c r="F788" s="65"/>
      <c r="G788" s="62"/>
      <c r="H788" s="66"/>
      <c r="I788" s="67"/>
      <c r="J788" s="67"/>
      <c r="K788" s="34" t="s">
        <v>65</v>
      </c>
      <c r="L788" s="74">
        <v>788</v>
      </c>
      <c r="M788" s="74"/>
      <c r="N788" s="69"/>
      <c r="O788" s="85" t="s">
        <v>1875</v>
      </c>
      <c r="P788" s="88">
        <v>43738.282106481478</v>
      </c>
      <c r="Q788" s="85" t="s">
        <v>2197</v>
      </c>
      <c r="R788" s="85"/>
      <c r="S788" s="85"/>
      <c r="T788" s="85"/>
      <c r="U788" s="88">
        <v>43738.282106481478</v>
      </c>
      <c r="V788" s="90" t="s">
        <v>3760</v>
      </c>
      <c r="W788" s="85"/>
      <c r="X788" s="85"/>
      <c r="Y788" s="94" t="s">
        <v>5760</v>
      </c>
      <c r="Z788" s="85"/>
    </row>
    <row r="789" spans="1:26" x14ac:dyDescent="0.25">
      <c r="A789" s="61" t="s">
        <v>778</v>
      </c>
      <c r="B789" s="61" t="s">
        <v>1493</v>
      </c>
      <c r="C789" s="62"/>
      <c r="D789" s="63"/>
      <c r="E789" s="64"/>
      <c r="F789" s="65"/>
      <c r="G789" s="62"/>
      <c r="H789" s="66"/>
      <c r="I789" s="67"/>
      <c r="J789" s="67"/>
      <c r="K789" s="34" t="s">
        <v>65</v>
      </c>
      <c r="L789" s="74">
        <v>789</v>
      </c>
      <c r="M789" s="74"/>
      <c r="N789" s="69"/>
      <c r="O789" s="85" t="s">
        <v>1875</v>
      </c>
      <c r="P789" s="88">
        <v>43738.282106481478</v>
      </c>
      <c r="Q789" s="85" t="s">
        <v>2197</v>
      </c>
      <c r="R789" s="85"/>
      <c r="S789" s="85"/>
      <c r="T789" s="85"/>
      <c r="U789" s="88">
        <v>43738.282106481478</v>
      </c>
      <c r="V789" s="90" t="s">
        <v>3760</v>
      </c>
      <c r="W789" s="85"/>
      <c r="X789" s="85"/>
      <c r="Y789" s="94" t="s">
        <v>5760</v>
      </c>
      <c r="Z789" s="85"/>
    </row>
    <row r="790" spans="1:26" x14ac:dyDescent="0.25">
      <c r="A790" s="61" t="s">
        <v>778</v>
      </c>
      <c r="B790" s="61" t="s">
        <v>1656</v>
      </c>
      <c r="C790" s="62"/>
      <c r="D790" s="63"/>
      <c r="E790" s="64"/>
      <c r="F790" s="65"/>
      <c r="G790" s="62"/>
      <c r="H790" s="66"/>
      <c r="I790" s="67"/>
      <c r="J790" s="67"/>
      <c r="K790" s="34" t="s">
        <v>65</v>
      </c>
      <c r="L790" s="74">
        <v>790</v>
      </c>
      <c r="M790" s="74"/>
      <c r="N790" s="69"/>
      <c r="O790" s="85" t="s">
        <v>1875</v>
      </c>
      <c r="P790" s="88">
        <v>43738.282106481478</v>
      </c>
      <c r="Q790" s="85" t="s">
        <v>2197</v>
      </c>
      <c r="R790" s="85"/>
      <c r="S790" s="85"/>
      <c r="T790" s="85"/>
      <c r="U790" s="88">
        <v>43738.282106481478</v>
      </c>
      <c r="V790" s="90" t="s">
        <v>3760</v>
      </c>
      <c r="W790" s="85"/>
      <c r="X790" s="85"/>
      <c r="Y790" s="94" t="s">
        <v>5760</v>
      </c>
      <c r="Z790" s="85"/>
    </row>
    <row r="791" spans="1:26" x14ac:dyDescent="0.25">
      <c r="A791" s="61" t="s">
        <v>779</v>
      </c>
      <c r="B791" s="61" t="s">
        <v>1717</v>
      </c>
      <c r="C791" s="62"/>
      <c r="D791" s="63"/>
      <c r="E791" s="64"/>
      <c r="F791" s="65"/>
      <c r="G791" s="62"/>
      <c r="H791" s="66"/>
      <c r="I791" s="67"/>
      <c r="J791" s="67"/>
      <c r="K791" s="34" t="s">
        <v>65</v>
      </c>
      <c r="L791" s="74">
        <v>791</v>
      </c>
      <c r="M791" s="74"/>
      <c r="N791" s="69"/>
      <c r="O791" s="85" t="s">
        <v>1875</v>
      </c>
      <c r="P791" s="88">
        <v>43738.282118055555</v>
      </c>
      <c r="Q791" s="85" t="s">
        <v>2198</v>
      </c>
      <c r="R791" s="85"/>
      <c r="S791" s="85"/>
      <c r="T791" s="85"/>
      <c r="U791" s="88">
        <v>43738.282118055555</v>
      </c>
      <c r="V791" s="90" t="s">
        <v>3761</v>
      </c>
      <c r="W791" s="85"/>
      <c r="X791" s="85"/>
      <c r="Y791" s="94" t="s">
        <v>5761</v>
      </c>
      <c r="Z791" s="85"/>
    </row>
    <row r="792" spans="1:26" x14ac:dyDescent="0.25">
      <c r="A792" s="61" t="s">
        <v>780</v>
      </c>
      <c r="B792" s="61" t="s">
        <v>1580</v>
      </c>
      <c r="C792" s="62"/>
      <c r="D792" s="63"/>
      <c r="E792" s="64"/>
      <c r="F792" s="65"/>
      <c r="G792" s="62"/>
      <c r="H792" s="66"/>
      <c r="I792" s="67"/>
      <c r="J792" s="67"/>
      <c r="K792" s="34" t="s">
        <v>65</v>
      </c>
      <c r="L792" s="74">
        <v>792</v>
      </c>
      <c r="M792" s="74"/>
      <c r="N792" s="69"/>
      <c r="O792" s="85" t="s">
        <v>1875</v>
      </c>
      <c r="P792" s="88">
        <v>43738.282152777778</v>
      </c>
      <c r="Q792" s="85" t="s">
        <v>1991</v>
      </c>
      <c r="R792" s="85"/>
      <c r="S792" s="85"/>
      <c r="T792" s="85" t="s">
        <v>2960</v>
      </c>
      <c r="U792" s="88">
        <v>43738.282152777778</v>
      </c>
      <c r="V792" s="90" t="s">
        <v>3762</v>
      </c>
      <c r="W792" s="85"/>
      <c r="X792" s="85"/>
      <c r="Y792" s="94" t="s">
        <v>5762</v>
      </c>
      <c r="Z792" s="85"/>
    </row>
    <row r="793" spans="1:26" x14ac:dyDescent="0.25">
      <c r="A793" s="61" t="s">
        <v>781</v>
      </c>
      <c r="B793" s="61" t="s">
        <v>1481</v>
      </c>
      <c r="C793" s="62"/>
      <c r="D793" s="63"/>
      <c r="E793" s="64"/>
      <c r="F793" s="65"/>
      <c r="G793" s="62"/>
      <c r="H793" s="66"/>
      <c r="I793" s="67"/>
      <c r="J793" s="67"/>
      <c r="K793" s="34" t="s">
        <v>65</v>
      </c>
      <c r="L793" s="74">
        <v>793</v>
      </c>
      <c r="M793" s="74"/>
      <c r="N793" s="69"/>
      <c r="O793" s="85" t="s">
        <v>1875</v>
      </c>
      <c r="P793" s="88">
        <v>43738.282152777778</v>
      </c>
      <c r="Q793" s="85" t="s">
        <v>1927</v>
      </c>
      <c r="R793" s="85"/>
      <c r="S793" s="85"/>
      <c r="T793" s="85" t="s">
        <v>2951</v>
      </c>
      <c r="U793" s="88">
        <v>43738.282152777778</v>
      </c>
      <c r="V793" s="90" t="s">
        <v>3763</v>
      </c>
      <c r="W793" s="85"/>
      <c r="X793" s="85"/>
      <c r="Y793" s="94" t="s">
        <v>5763</v>
      </c>
      <c r="Z793" s="85"/>
    </row>
    <row r="794" spans="1:26" x14ac:dyDescent="0.25">
      <c r="A794" s="61" t="s">
        <v>782</v>
      </c>
      <c r="B794" s="61" t="s">
        <v>1481</v>
      </c>
      <c r="C794" s="62"/>
      <c r="D794" s="63"/>
      <c r="E794" s="64"/>
      <c r="F794" s="65"/>
      <c r="G794" s="62"/>
      <c r="H794" s="66"/>
      <c r="I794" s="67"/>
      <c r="J794" s="67"/>
      <c r="K794" s="34" t="s">
        <v>65</v>
      </c>
      <c r="L794" s="74">
        <v>794</v>
      </c>
      <c r="M794" s="74"/>
      <c r="N794" s="69"/>
      <c r="O794" s="85" t="s">
        <v>1875</v>
      </c>
      <c r="P794" s="88">
        <v>43738.279386574075</v>
      </c>
      <c r="Q794" s="85" t="s">
        <v>1927</v>
      </c>
      <c r="R794" s="85"/>
      <c r="S794" s="85"/>
      <c r="T794" s="85" t="s">
        <v>2951</v>
      </c>
      <c r="U794" s="88">
        <v>43738.279386574075</v>
      </c>
      <c r="V794" s="90" t="s">
        <v>3764</v>
      </c>
      <c r="W794" s="85"/>
      <c r="X794" s="85"/>
      <c r="Y794" s="94" t="s">
        <v>5764</v>
      </c>
      <c r="Z794" s="85"/>
    </row>
    <row r="795" spans="1:26" x14ac:dyDescent="0.25">
      <c r="A795" s="61" t="s">
        <v>782</v>
      </c>
      <c r="B795" s="61" t="s">
        <v>1527</v>
      </c>
      <c r="C795" s="62"/>
      <c r="D795" s="63"/>
      <c r="E795" s="64"/>
      <c r="F795" s="65"/>
      <c r="G795" s="62"/>
      <c r="H795" s="66"/>
      <c r="I795" s="67"/>
      <c r="J795" s="67"/>
      <c r="K795" s="34" t="s">
        <v>65</v>
      </c>
      <c r="L795" s="74">
        <v>795</v>
      </c>
      <c r="M795" s="74"/>
      <c r="N795" s="69"/>
      <c r="O795" s="85" t="s">
        <v>1875</v>
      </c>
      <c r="P795" s="88">
        <v>43738.282164351855</v>
      </c>
      <c r="Q795" s="85" t="s">
        <v>1923</v>
      </c>
      <c r="R795" s="85"/>
      <c r="S795" s="85"/>
      <c r="T795" s="85" t="s">
        <v>2947</v>
      </c>
      <c r="U795" s="88">
        <v>43738.282164351855</v>
      </c>
      <c r="V795" s="90" t="s">
        <v>3765</v>
      </c>
      <c r="W795" s="85"/>
      <c r="X795" s="85"/>
      <c r="Y795" s="94" t="s">
        <v>5765</v>
      </c>
      <c r="Z795" s="85"/>
    </row>
    <row r="796" spans="1:26" x14ac:dyDescent="0.25">
      <c r="A796" s="61" t="s">
        <v>783</v>
      </c>
      <c r="B796" s="61" t="s">
        <v>1507</v>
      </c>
      <c r="C796" s="62"/>
      <c r="D796" s="63"/>
      <c r="E796" s="64"/>
      <c r="F796" s="65"/>
      <c r="G796" s="62"/>
      <c r="H796" s="66"/>
      <c r="I796" s="67"/>
      <c r="J796" s="67"/>
      <c r="K796" s="34" t="s">
        <v>65</v>
      </c>
      <c r="L796" s="74">
        <v>796</v>
      </c>
      <c r="M796" s="74"/>
      <c r="N796" s="69"/>
      <c r="O796" s="85" t="s">
        <v>1875</v>
      </c>
      <c r="P796" s="88">
        <v>43738.282141203701</v>
      </c>
      <c r="Q796" s="85" t="s">
        <v>1893</v>
      </c>
      <c r="R796" s="85"/>
      <c r="S796" s="85"/>
      <c r="T796" s="85"/>
      <c r="U796" s="88">
        <v>43738.282141203701</v>
      </c>
      <c r="V796" s="90" t="s">
        <v>3766</v>
      </c>
      <c r="W796" s="85"/>
      <c r="X796" s="85"/>
      <c r="Y796" s="94" t="s">
        <v>5766</v>
      </c>
      <c r="Z796" s="85"/>
    </row>
    <row r="797" spans="1:26" x14ac:dyDescent="0.25">
      <c r="A797" s="61" t="s">
        <v>783</v>
      </c>
      <c r="B797" s="61" t="s">
        <v>1507</v>
      </c>
      <c r="C797" s="62"/>
      <c r="D797" s="63"/>
      <c r="E797" s="64"/>
      <c r="F797" s="65"/>
      <c r="G797" s="62"/>
      <c r="H797" s="66"/>
      <c r="I797" s="67"/>
      <c r="J797" s="67"/>
      <c r="K797" s="34" t="s">
        <v>65</v>
      </c>
      <c r="L797" s="74">
        <v>797</v>
      </c>
      <c r="M797" s="74"/>
      <c r="N797" s="69"/>
      <c r="O797" s="85" t="s">
        <v>1875</v>
      </c>
      <c r="P797" s="88">
        <v>43738.282164351855</v>
      </c>
      <c r="Q797" s="85" t="s">
        <v>1892</v>
      </c>
      <c r="R797" s="85"/>
      <c r="S797" s="85"/>
      <c r="T797" s="85"/>
      <c r="U797" s="88">
        <v>43738.282164351855</v>
      </c>
      <c r="V797" s="90" t="s">
        <v>3767</v>
      </c>
      <c r="W797" s="85"/>
      <c r="X797" s="85"/>
      <c r="Y797" s="94" t="s">
        <v>5767</v>
      </c>
      <c r="Z797" s="85"/>
    </row>
    <row r="798" spans="1:26" x14ac:dyDescent="0.25">
      <c r="A798" s="61" t="s">
        <v>784</v>
      </c>
      <c r="B798" s="61" t="s">
        <v>1496</v>
      </c>
      <c r="C798" s="62"/>
      <c r="D798" s="63"/>
      <c r="E798" s="64"/>
      <c r="F798" s="65"/>
      <c r="G798" s="62"/>
      <c r="H798" s="66"/>
      <c r="I798" s="67"/>
      <c r="J798" s="67"/>
      <c r="K798" s="34" t="s">
        <v>65</v>
      </c>
      <c r="L798" s="74">
        <v>798</v>
      </c>
      <c r="M798" s="74"/>
      <c r="N798" s="69"/>
      <c r="O798" s="85" t="s">
        <v>1875</v>
      </c>
      <c r="P798" s="88">
        <v>43738.282175925924</v>
      </c>
      <c r="Q798" s="85" t="s">
        <v>1880</v>
      </c>
      <c r="R798" s="85"/>
      <c r="S798" s="85"/>
      <c r="T798" s="85"/>
      <c r="U798" s="88">
        <v>43738.282175925924</v>
      </c>
      <c r="V798" s="90" t="s">
        <v>3768</v>
      </c>
      <c r="W798" s="85"/>
      <c r="X798" s="85"/>
      <c r="Y798" s="94" t="s">
        <v>5768</v>
      </c>
      <c r="Z798" s="85"/>
    </row>
    <row r="799" spans="1:26" x14ac:dyDescent="0.25">
      <c r="A799" s="61" t="s">
        <v>785</v>
      </c>
      <c r="B799" s="61" t="s">
        <v>1718</v>
      </c>
      <c r="C799" s="62"/>
      <c r="D799" s="63"/>
      <c r="E799" s="64"/>
      <c r="F799" s="65"/>
      <c r="G799" s="62"/>
      <c r="H799" s="66"/>
      <c r="I799" s="67"/>
      <c r="J799" s="67"/>
      <c r="K799" s="34" t="s">
        <v>65</v>
      </c>
      <c r="L799" s="74">
        <v>799</v>
      </c>
      <c r="M799" s="74"/>
      <c r="N799" s="69"/>
      <c r="O799" s="85" t="s">
        <v>1875</v>
      </c>
      <c r="P799" s="88">
        <v>43738.282175925924</v>
      </c>
      <c r="Q799" s="85" t="s">
        <v>2199</v>
      </c>
      <c r="R799" s="90" t="s">
        <v>2770</v>
      </c>
      <c r="S799" s="85" t="s">
        <v>2930</v>
      </c>
      <c r="T799" s="85"/>
      <c r="U799" s="88">
        <v>43738.282175925924</v>
      </c>
      <c r="V799" s="90" t="s">
        <v>3769</v>
      </c>
      <c r="W799" s="85"/>
      <c r="X799" s="85"/>
      <c r="Y799" s="94" t="s">
        <v>5769</v>
      </c>
      <c r="Z799" s="85"/>
    </row>
    <row r="800" spans="1:26" x14ac:dyDescent="0.25">
      <c r="A800" s="61" t="s">
        <v>786</v>
      </c>
      <c r="B800" s="61" t="s">
        <v>1496</v>
      </c>
      <c r="C800" s="62"/>
      <c r="D800" s="63"/>
      <c r="E800" s="64"/>
      <c r="F800" s="65"/>
      <c r="G800" s="62"/>
      <c r="H800" s="66"/>
      <c r="I800" s="67"/>
      <c r="J800" s="67"/>
      <c r="K800" s="34" t="s">
        <v>65</v>
      </c>
      <c r="L800" s="74">
        <v>800</v>
      </c>
      <c r="M800" s="74"/>
      <c r="N800" s="69"/>
      <c r="O800" s="85" t="s">
        <v>1875</v>
      </c>
      <c r="P800" s="88">
        <v>43738.282187500001</v>
      </c>
      <c r="Q800" s="85" t="s">
        <v>1887</v>
      </c>
      <c r="R800" s="85"/>
      <c r="S800" s="85"/>
      <c r="T800" s="85"/>
      <c r="U800" s="88">
        <v>43738.282187500001</v>
      </c>
      <c r="V800" s="90" t="s">
        <v>3770</v>
      </c>
      <c r="W800" s="85"/>
      <c r="X800" s="85"/>
      <c r="Y800" s="94" t="s">
        <v>5770</v>
      </c>
      <c r="Z800" s="85"/>
    </row>
    <row r="801" spans="1:26" x14ac:dyDescent="0.25">
      <c r="A801" s="61" t="s">
        <v>787</v>
      </c>
      <c r="B801" s="61" t="s">
        <v>1604</v>
      </c>
      <c r="C801" s="62"/>
      <c r="D801" s="63"/>
      <c r="E801" s="64"/>
      <c r="F801" s="65"/>
      <c r="G801" s="62"/>
      <c r="H801" s="66"/>
      <c r="I801" s="67"/>
      <c r="J801" s="67"/>
      <c r="K801" s="34" t="s">
        <v>65</v>
      </c>
      <c r="L801" s="74">
        <v>801</v>
      </c>
      <c r="M801" s="74"/>
      <c r="N801" s="69"/>
      <c r="O801" s="85" t="s">
        <v>1875</v>
      </c>
      <c r="P801" s="88">
        <v>43738.282199074078</v>
      </c>
      <c r="Q801" s="85" t="s">
        <v>2025</v>
      </c>
      <c r="R801" s="85"/>
      <c r="S801" s="85"/>
      <c r="T801" s="85"/>
      <c r="U801" s="88">
        <v>43738.282199074078</v>
      </c>
      <c r="V801" s="90" t="s">
        <v>3771</v>
      </c>
      <c r="W801" s="85"/>
      <c r="X801" s="85"/>
      <c r="Y801" s="94" t="s">
        <v>5771</v>
      </c>
      <c r="Z801" s="85"/>
    </row>
    <row r="802" spans="1:26" x14ac:dyDescent="0.25">
      <c r="A802" s="61" t="s">
        <v>788</v>
      </c>
      <c r="B802" s="61" t="s">
        <v>1505</v>
      </c>
      <c r="C802" s="62"/>
      <c r="D802" s="63"/>
      <c r="E802" s="64"/>
      <c r="F802" s="65"/>
      <c r="G802" s="62"/>
      <c r="H802" s="66"/>
      <c r="I802" s="67"/>
      <c r="J802" s="67"/>
      <c r="K802" s="34" t="s">
        <v>65</v>
      </c>
      <c r="L802" s="74">
        <v>802</v>
      </c>
      <c r="M802" s="74"/>
      <c r="N802" s="69"/>
      <c r="O802" s="85" t="s">
        <v>1875</v>
      </c>
      <c r="P802" s="88">
        <v>43738.282199074078</v>
      </c>
      <c r="Q802" s="85" t="s">
        <v>1889</v>
      </c>
      <c r="R802" s="85"/>
      <c r="S802" s="85"/>
      <c r="T802" s="85"/>
      <c r="U802" s="88">
        <v>43738.282199074078</v>
      </c>
      <c r="V802" s="90" t="s">
        <v>3772</v>
      </c>
      <c r="W802" s="85"/>
      <c r="X802" s="85"/>
      <c r="Y802" s="94" t="s">
        <v>5772</v>
      </c>
      <c r="Z802" s="85"/>
    </row>
    <row r="803" spans="1:26" x14ac:dyDescent="0.25">
      <c r="A803" s="61" t="s">
        <v>789</v>
      </c>
      <c r="B803" s="61" t="s">
        <v>1481</v>
      </c>
      <c r="C803" s="62"/>
      <c r="D803" s="63"/>
      <c r="E803" s="64"/>
      <c r="F803" s="65"/>
      <c r="G803" s="62"/>
      <c r="H803" s="66"/>
      <c r="I803" s="67"/>
      <c r="J803" s="67"/>
      <c r="K803" s="34" t="s">
        <v>65</v>
      </c>
      <c r="L803" s="74">
        <v>803</v>
      </c>
      <c r="M803" s="74"/>
      <c r="N803" s="69"/>
      <c r="O803" s="85" t="s">
        <v>1875</v>
      </c>
      <c r="P803" s="88">
        <v>43738.282222222224</v>
      </c>
      <c r="Q803" s="85" t="s">
        <v>1927</v>
      </c>
      <c r="R803" s="85"/>
      <c r="S803" s="85"/>
      <c r="T803" s="85" t="s">
        <v>2951</v>
      </c>
      <c r="U803" s="88">
        <v>43738.282222222224</v>
      </c>
      <c r="V803" s="90" t="s">
        <v>3773</v>
      </c>
      <c r="W803" s="85"/>
      <c r="X803" s="85"/>
      <c r="Y803" s="94" t="s">
        <v>5773</v>
      </c>
      <c r="Z803" s="85"/>
    </row>
    <row r="804" spans="1:26" x14ac:dyDescent="0.25">
      <c r="A804" s="61" t="s">
        <v>790</v>
      </c>
      <c r="B804" s="61" t="s">
        <v>1166</v>
      </c>
      <c r="C804" s="62"/>
      <c r="D804" s="63"/>
      <c r="E804" s="64"/>
      <c r="F804" s="65"/>
      <c r="G804" s="62"/>
      <c r="H804" s="66"/>
      <c r="I804" s="67"/>
      <c r="J804" s="67"/>
      <c r="K804" s="34" t="s">
        <v>65</v>
      </c>
      <c r="L804" s="74">
        <v>804</v>
      </c>
      <c r="M804" s="74"/>
      <c r="N804" s="69"/>
      <c r="O804" s="85" t="s">
        <v>1875</v>
      </c>
      <c r="P804" s="88">
        <v>43738.28224537037</v>
      </c>
      <c r="Q804" s="85" t="s">
        <v>1906</v>
      </c>
      <c r="R804" s="85"/>
      <c r="S804" s="85"/>
      <c r="T804" s="85"/>
      <c r="U804" s="88">
        <v>43738.28224537037</v>
      </c>
      <c r="V804" s="90" t="s">
        <v>3774</v>
      </c>
      <c r="W804" s="85"/>
      <c r="X804" s="85"/>
      <c r="Y804" s="94" t="s">
        <v>5774</v>
      </c>
      <c r="Z804" s="85"/>
    </row>
    <row r="805" spans="1:26" x14ac:dyDescent="0.25">
      <c r="A805" s="61" t="s">
        <v>791</v>
      </c>
      <c r="B805" s="61" t="s">
        <v>1527</v>
      </c>
      <c r="C805" s="62"/>
      <c r="D805" s="63"/>
      <c r="E805" s="64"/>
      <c r="F805" s="65"/>
      <c r="G805" s="62"/>
      <c r="H805" s="66"/>
      <c r="I805" s="67"/>
      <c r="J805" s="67"/>
      <c r="K805" s="34" t="s">
        <v>65</v>
      </c>
      <c r="L805" s="74">
        <v>805</v>
      </c>
      <c r="M805" s="74"/>
      <c r="N805" s="69"/>
      <c r="O805" s="85" t="s">
        <v>1875</v>
      </c>
      <c r="P805" s="88">
        <v>43738.28224537037</v>
      </c>
      <c r="Q805" s="85" t="s">
        <v>1923</v>
      </c>
      <c r="R805" s="85"/>
      <c r="S805" s="85"/>
      <c r="T805" s="85" t="s">
        <v>2947</v>
      </c>
      <c r="U805" s="88">
        <v>43738.28224537037</v>
      </c>
      <c r="V805" s="90" t="s">
        <v>3775</v>
      </c>
      <c r="W805" s="85"/>
      <c r="X805" s="85"/>
      <c r="Y805" s="94" t="s">
        <v>5775</v>
      </c>
      <c r="Z805" s="85"/>
    </row>
    <row r="806" spans="1:26" x14ac:dyDescent="0.25">
      <c r="A806" s="61" t="s">
        <v>792</v>
      </c>
      <c r="B806" s="61" t="s">
        <v>1596</v>
      </c>
      <c r="C806" s="62"/>
      <c r="D806" s="63"/>
      <c r="E806" s="64"/>
      <c r="F806" s="65"/>
      <c r="G806" s="62"/>
      <c r="H806" s="66"/>
      <c r="I806" s="67"/>
      <c r="J806" s="67"/>
      <c r="K806" s="34" t="s">
        <v>65</v>
      </c>
      <c r="L806" s="74">
        <v>806</v>
      </c>
      <c r="M806" s="74"/>
      <c r="N806" s="69"/>
      <c r="O806" s="85" t="s">
        <v>1875</v>
      </c>
      <c r="P806" s="88">
        <v>43738.28224537037</v>
      </c>
      <c r="Q806" s="85" t="s">
        <v>2014</v>
      </c>
      <c r="R806" s="85"/>
      <c r="S806" s="85"/>
      <c r="T806" s="85"/>
      <c r="U806" s="88">
        <v>43738.28224537037</v>
      </c>
      <c r="V806" s="90" t="s">
        <v>3776</v>
      </c>
      <c r="W806" s="85"/>
      <c r="X806" s="85"/>
      <c r="Y806" s="94" t="s">
        <v>5776</v>
      </c>
      <c r="Z806" s="85"/>
    </row>
    <row r="807" spans="1:26" x14ac:dyDescent="0.25">
      <c r="A807" s="61" t="s">
        <v>793</v>
      </c>
      <c r="B807" s="61" t="s">
        <v>1719</v>
      </c>
      <c r="C807" s="62"/>
      <c r="D807" s="63"/>
      <c r="E807" s="64"/>
      <c r="F807" s="65"/>
      <c r="G807" s="62"/>
      <c r="H807" s="66"/>
      <c r="I807" s="67"/>
      <c r="J807" s="67"/>
      <c r="K807" s="34" t="s">
        <v>65</v>
      </c>
      <c r="L807" s="74">
        <v>807</v>
      </c>
      <c r="M807" s="74"/>
      <c r="N807" s="69"/>
      <c r="O807" s="85" t="s">
        <v>1875</v>
      </c>
      <c r="P807" s="88">
        <v>43738.282256944447</v>
      </c>
      <c r="Q807" s="85" t="s">
        <v>2200</v>
      </c>
      <c r="R807" s="85"/>
      <c r="S807" s="85"/>
      <c r="T807" s="85"/>
      <c r="U807" s="88">
        <v>43738.282256944447</v>
      </c>
      <c r="V807" s="90" t="s">
        <v>3777</v>
      </c>
      <c r="W807" s="85"/>
      <c r="X807" s="85"/>
      <c r="Y807" s="94" t="s">
        <v>5777</v>
      </c>
      <c r="Z807" s="85"/>
    </row>
    <row r="808" spans="1:26" x14ac:dyDescent="0.25">
      <c r="A808" s="61" t="s">
        <v>794</v>
      </c>
      <c r="B808" s="61" t="s">
        <v>1575</v>
      </c>
      <c r="C808" s="62"/>
      <c r="D808" s="63"/>
      <c r="E808" s="64"/>
      <c r="F808" s="65"/>
      <c r="G808" s="62"/>
      <c r="H808" s="66"/>
      <c r="I808" s="67"/>
      <c r="J808" s="67"/>
      <c r="K808" s="34" t="s">
        <v>65</v>
      </c>
      <c r="L808" s="74">
        <v>808</v>
      </c>
      <c r="M808" s="74"/>
      <c r="N808" s="69"/>
      <c r="O808" s="85" t="s">
        <v>1875</v>
      </c>
      <c r="P808" s="88">
        <v>43738.282268518517</v>
      </c>
      <c r="Q808" s="85" t="s">
        <v>1985</v>
      </c>
      <c r="R808" s="85"/>
      <c r="S808" s="85"/>
      <c r="T808" s="85"/>
      <c r="U808" s="88">
        <v>43738.282268518517</v>
      </c>
      <c r="V808" s="90" t="s">
        <v>3778</v>
      </c>
      <c r="W808" s="85"/>
      <c r="X808" s="85"/>
      <c r="Y808" s="94" t="s">
        <v>5778</v>
      </c>
      <c r="Z808" s="85"/>
    </row>
    <row r="809" spans="1:26" x14ac:dyDescent="0.25">
      <c r="A809" s="61" t="s">
        <v>795</v>
      </c>
      <c r="B809" s="61" t="s">
        <v>1504</v>
      </c>
      <c r="C809" s="62"/>
      <c r="D809" s="63"/>
      <c r="E809" s="64"/>
      <c r="F809" s="65"/>
      <c r="G809" s="62"/>
      <c r="H809" s="66"/>
      <c r="I809" s="67"/>
      <c r="J809" s="67"/>
      <c r="K809" s="34" t="s">
        <v>65</v>
      </c>
      <c r="L809" s="74">
        <v>809</v>
      </c>
      <c r="M809" s="74"/>
      <c r="N809" s="69"/>
      <c r="O809" s="85" t="s">
        <v>1875</v>
      </c>
      <c r="P809" s="88">
        <v>43738.282268518517</v>
      </c>
      <c r="Q809" s="85" t="s">
        <v>1888</v>
      </c>
      <c r="R809" s="85"/>
      <c r="S809" s="85"/>
      <c r="T809" s="85"/>
      <c r="U809" s="88">
        <v>43738.282268518517</v>
      </c>
      <c r="V809" s="90" t="s">
        <v>3779</v>
      </c>
      <c r="W809" s="85"/>
      <c r="X809" s="85"/>
      <c r="Y809" s="94" t="s">
        <v>5779</v>
      </c>
      <c r="Z809" s="85"/>
    </row>
    <row r="810" spans="1:26" x14ac:dyDescent="0.25">
      <c r="A810" s="61" t="s">
        <v>795</v>
      </c>
      <c r="B810" s="61" t="s">
        <v>1494</v>
      </c>
      <c r="C810" s="62"/>
      <c r="D810" s="63"/>
      <c r="E810" s="64"/>
      <c r="F810" s="65"/>
      <c r="G810" s="62"/>
      <c r="H810" s="66"/>
      <c r="I810" s="67"/>
      <c r="J810" s="67"/>
      <c r="K810" s="34" t="s">
        <v>65</v>
      </c>
      <c r="L810" s="74">
        <v>810</v>
      </c>
      <c r="M810" s="74"/>
      <c r="N810" s="69"/>
      <c r="O810" s="85" t="s">
        <v>1875</v>
      </c>
      <c r="P810" s="88">
        <v>43738.277303240742</v>
      </c>
      <c r="Q810" s="85" t="s">
        <v>1878</v>
      </c>
      <c r="R810" s="85"/>
      <c r="S810" s="85"/>
      <c r="T810" s="85"/>
      <c r="U810" s="88">
        <v>43738.277303240742</v>
      </c>
      <c r="V810" s="90" t="s">
        <v>3780</v>
      </c>
      <c r="W810" s="85"/>
      <c r="X810" s="85"/>
      <c r="Y810" s="94" t="s">
        <v>5780</v>
      </c>
      <c r="Z810" s="85"/>
    </row>
    <row r="811" spans="1:26" x14ac:dyDescent="0.25">
      <c r="A811" s="61" t="s">
        <v>796</v>
      </c>
      <c r="B811" s="61" t="s">
        <v>1428</v>
      </c>
      <c r="C811" s="62"/>
      <c r="D811" s="63"/>
      <c r="E811" s="64"/>
      <c r="F811" s="65"/>
      <c r="G811" s="62"/>
      <c r="H811" s="66"/>
      <c r="I811" s="67"/>
      <c r="J811" s="67"/>
      <c r="K811" s="34" t="s">
        <v>65</v>
      </c>
      <c r="L811" s="74">
        <v>811</v>
      </c>
      <c r="M811" s="74"/>
      <c r="N811" s="69"/>
      <c r="O811" s="85" t="s">
        <v>1875</v>
      </c>
      <c r="P811" s="88">
        <v>43738.282314814816</v>
      </c>
      <c r="Q811" s="85" t="s">
        <v>2201</v>
      </c>
      <c r="R811" s="85"/>
      <c r="S811" s="85"/>
      <c r="T811" s="85"/>
      <c r="U811" s="88">
        <v>43738.282314814816</v>
      </c>
      <c r="V811" s="90" t="s">
        <v>3781</v>
      </c>
      <c r="W811" s="85"/>
      <c r="X811" s="85"/>
      <c r="Y811" s="94" t="s">
        <v>5781</v>
      </c>
      <c r="Z811" s="85"/>
    </row>
    <row r="812" spans="1:26" x14ac:dyDescent="0.25">
      <c r="A812" s="61" t="s">
        <v>797</v>
      </c>
      <c r="B812" s="61" t="s">
        <v>1544</v>
      </c>
      <c r="C812" s="62"/>
      <c r="D812" s="63"/>
      <c r="E812" s="64"/>
      <c r="F812" s="65"/>
      <c r="G812" s="62"/>
      <c r="H812" s="66"/>
      <c r="I812" s="67"/>
      <c r="J812" s="67"/>
      <c r="K812" s="34" t="s">
        <v>65</v>
      </c>
      <c r="L812" s="74">
        <v>812</v>
      </c>
      <c r="M812" s="74"/>
      <c r="N812" s="69"/>
      <c r="O812" s="85" t="s">
        <v>1875</v>
      </c>
      <c r="P812" s="88">
        <v>43738.282314814816</v>
      </c>
      <c r="Q812" s="85" t="s">
        <v>1946</v>
      </c>
      <c r="R812" s="85"/>
      <c r="S812" s="85"/>
      <c r="T812" s="85" t="s">
        <v>2956</v>
      </c>
      <c r="U812" s="88">
        <v>43738.282314814816</v>
      </c>
      <c r="V812" s="90" t="s">
        <v>3782</v>
      </c>
      <c r="W812" s="85"/>
      <c r="X812" s="85"/>
      <c r="Y812" s="94" t="s">
        <v>5782</v>
      </c>
      <c r="Z812" s="85"/>
    </row>
    <row r="813" spans="1:26" x14ac:dyDescent="0.25">
      <c r="A813" s="61" t="s">
        <v>798</v>
      </c>
      <c r="B813" s="61" t="s">
        <v>1720</v>
      </c>
      <c r="C813" s="62"/>
      <c r="D813" s="63"/>
      <c r="E813" s="64"/>
      <c r="F813" s="65"/>
      <c r="G813" s="62"/>
      <c r="H813" s="66"/>
      <c r="I813" s="67"/>
      <c r="J813" s="67"/>
      <c r="K813" s="34" t="s">
        <v>65</v>
      </c>
      <c r="L813" s="74">
        <v>813</v>
      </c>
      <c r="M813" s="74"/>
      <c r="N813" s="69"/>
      <c r="O813" s="85" t="s">
        <v>1876</v>
      </c>
      <c r="P813" s="88">
        <v>43738.282326388886</v>
      </c>
      <c r="Q813" s="85" t="s">
        <v>2202</v>
      </c>
      <c r="R813" s="90" t="s">
        <v>2771</v>
      </c>
      <c r="S813" s="85" t="s">
        <v>2911</v>
      </c>
      <c r="T813" s="85"/>
      <c r="U813" s="88">
        <v>43738.282326388886</v>
      </c>
      <c r="V813" s="90" t="s">
        <v>3783</v>
      </c>
      <c r="W813" s="85"/>
      <c r="X813" s="85"/>
      <c r="Y813" s="94" t="s">
        <v>5783</v>
      </c>
      <c r="Z813" s="94" t="s">
        <v>7090</v>
      </c>
    </row>
    <row r="814" spans="1:26" x14ac:dyDescent="0.25">
      <c r="A814" s="61" t="s">
        <v>799</v>
      </c>
      <c r="B814" s="61" t="s">
        <v>1547</v>
      </c>
      <c r="C814" s="62"/>
      <c r="D814" s="63"/>
      <c r="E814" s="64"/>
      <c r="F814" s="65"/>
      <c r="G814" s="62"/>
      <c r="H814" s="66"/>
      <c r="I814" s="67"/>
      <c r="J814" s="67"/>
      <c r="K814" s="34" t="s">
        <v>65</v>
      </c>
      <c r="L814" s="74">
        <v>814</v>
      </c>
      <c r="M814" s="74"/>
      <c r="N814" s="69"/>
      <c r="O814" s="85" t="s">
        <v>1875</v>
      </c>
      <c r="P814" s="88">
        <v>43738.280115740738</v>
      </c>
      <c r="Q814" s="85" t="s">
        <v>2203</v>
      </c>
      <c r="R814" s="85"/>
      <c r="S814" s="85"/>
      <c r="T814" s="85"/>
      <c r="U814" s="88">
        <v>43738.280115740738</v>
      </c>
      <c r="V814" s="90" t="s">
        <v>3784</v>
      </c>
      <c r="W814" s="85"/>
      <c r="X814" s="85"/>
      <c r="Y814" s="94" t="s">
        <v>5784</v>
      </c>
      <c r="Z814" s="85"/>
    </row>
    <row r="815" spans="1:26" x14ac:dyDescent="0.25">
      <c r="A815" s="61" t="s">
        <v>799</v>
      </c>
      <c r="B815" s="61" t="s">
        <v>1557</v>
      </c>
      <c r="C815" s="62"/>
      <c r="D815" s="63"/>
      <c r="E815" s="64"/>
      <c r="F815" s="65"/>
      <c r="G815" s="62"/>
      <c r="H815" s="66"/>
      <c r="I815" s="67"/>
      <c r="J815" s="67"/>
      <c r="K815" s="34" t="s">
        <v>65</v>
      </c>
      <c r="L815" s="74">
        <v>815</v>
      </c>
      <c r="M815" s="74"/>
      <c r="N815" s="69"/>
      <c r="O815" s="85" t="s">
        <v>1875</v>
      </c>
      <c r="P815" s="88">
        <v>43738.282326388886</v>
      </c>
      <c r="Q815" s="85" t="s">
        <v>1960</v>
      </c>
      <c r="R815" s="85"/>
      <c r="S815" s="85"/>
      <c r="T815" s="85"/>
      <c r="U815" s="88">
        <v>43738.282326388886</v>
      </c>
      <c r="V815" s="90" t="s">
        <v>3785</v>
      </c>
      <c r="W815" s="85"/>
      <c r="X815" s="85"/>
      <c r="Y815" s="94" t="s">
        <v>5785</v>
      </c>
      <c r="Z815" s="85"/>
    </row>
    <row r="816" spans="1:26" x14ac:dyDescent="0.25">
      <c r="A816" s="61" t="s">
        <v>800</v>
      </c>
      <c r="B816" s="61" t="s">
        <v>800</v>
      </c>
      <c r="C816" s="62"/>
      <c r="D816" s="63"/>
      <c r="E816" s="64"/>
      <c r="F816" s="65"/>
      <c r="G816" s="62"/>
      <c r="H816" s="66"/>
      <c r="I816" s="67"/>
      <c r="J816" s="67"/>
      <c r="K816" s="34" t="s">
        <v>65</v>
      </c>
      <c r="L816" s="74">
        <v>816</v>
      </c>
      <c r="M816" s="74"/>
      <c r="N816" s="69"/>
      <c r="O816" s="85" t="s">
        <v>178</v>
      </c>
      <c r="P816" s="88">
        <v>43738.282326388886</v>
      </c>
      <c r="Q816" s="85" t="s">
        <v>2204</v>
      </c>
      <c r="R816" s="90" t="s">
        <v>2772</v>
      </c>
      <c r="S816" s="85" t="s">
        <v>2911</v>
      </c>
      <c r="T816" s="85"/>
      <c r="U816" s="88">
        <v>43738.282326388886</v>
      </c>
      <c r="V816" s="90" t="s">
        <v>3786</v>
      </c>
      <c r="W816" s="85"/>
      <c r="X816" s="85"/>
      <c r="Y816" s="94" t="s">
        <v>5786</v>
      </c>
      <c r="Z816" s="85"/>
    </row>
    <row r="817" spans="1:26" x14ac:dyDescent="0.25">
      <c r="A817" s="61" t="s">
        <v>801</v>
      </c>
      <c r="B817" s="61" t="s">
        <v>1543</v>
      </c>
      <c r="C817" s="62"/>
      <c r="D817" s="63"/>
      <c r="E817" s="64"/>
      <c r="F817" s="65"/>
      <c r="G817" s="62"/>
      <c r="H817" s="66"/>
      <c r="I817" s="67"/>
      <c r="J817" s="67"/>
      <c r="K817" s="34" t="s">
        <v>65</v>
      </c>
      <c r="L817" s="74">
        <v>817</v>
      </c>
      <c r="M817" s="74"/>
      <c r="N817" s="69"/>
      <c r="O817" s="85" t="s">
        <v>1875</v>
      </c>
      <c r="P817" s="88">
        <v>43738.282349537039</v>
      </c>
      <c r="Q817" s="85" t="s">
        <v>1945</v>
      </c>
      <c r="R817" s="85"/>
      <c r="S817" s="85"/>
      <c r="T817" s="85" t="s">
        <v>2955</v>
      </c>
      <c r="U817" s="88">
        <v>43738.282349537039</v>
      </c>
      <c r="V817" s="90" t="s">
        <v>3787</v>
      </c>
      <c r="W817" s="85"/>
      <c r="X817" s="85"/>
      <c r="Y817" s="94" t="s">
        <v>5787</v>
      </c>
      <c r="Z817" s="85"/>
    </row>
    <row r="818" spans="1:26" x14ac:dyDescent="0.25">
      <c r="A818" s="61" t="s">
        <v>802</v>
      </c>
      <c r="B818" s="61" t="s">
        <v>1481</v>
      </c>
      <c r="C818" s="62"/>
      <c r="D818" s="63"/>
      <c r="E818" s="64"/>
      <c r="F818" s="65"/>
      <c r="G818" s="62"/>
      <c r="H818" s="66"/>
      <c r="I818" s="67"/>
      <c r="J818" s="67"/>
      <c r="K818" s="34" t="s">
        <v>65</v>
      </c>
      <c r="L818" s="74">
        <v>818</v>
      </c>
      <c r="M818" s="74"/>
      <c r="N818" s="69"/>
      <c r="O818" s="85" t="s">
        <v>1875</v>
      </c>
      <c r="P818" s="88">
        <v>43738.282361111109</v>
      </c>
      <c r="Q818" s="85" t="s">
        <v>1927</v>
      </c>
      <c r="R818" s="85"/>
      <c r="S818" s="85"/>
      <c r="T818" s="85" t="s">
        <v>2951</v>
      </c>
      <c r="U818" s="88">
        <v>43738.282361111109</v>
      </c>
      <c r="V818" s="90" t="s">
        <v>3788</v>
      </c>
      <c r="W818" s="85"/>
      <c r="X818" s="85"/>
      <c r="Y818" s="94" t="s">
        <v>5788</v>
      </c>
      <c r="Z818" s="85"/>
    </row>
    <row r="819" spans="1:26" x14ac:dyDescent="0.25">
      <c r="A819" s="61" t="s">
        <v>803</v>
      </c>
      <c r="B819" s="61" t="s">
        <v>1604</v>
      </c>
      <c r="C819" s="62"/>
      <c r="D819" s="63"/>
      <c r="E819" s="64"/>
      <c r="F819" s="65"/>
      <c r="G819" s="62"/>
      <c r="H819" s="66"/>
      <c r="I819" s="67"/>
      <c r="J819" s="67"/>
      <c r="K819" s="34" t="s">
        <v>65</v>
      </c>
      <c r="L819" s="74">
        <v>819</v>
      </c>
      <c r="M819" s="74"/>
      <c r="N819" s="69"/>
      <c r="O819" s="85" t="s">
        <v>1875</v>
      </c>
      <c r="P819" s="88">
        <v>43738.282418981478</v>
      </c>
      <c r="Q819" s="85" t="s">
        <v>2025</v>
      </c>
      <c r="R819" s="85"/>
      <c r="S819" s="85"/>
      <c r="T819" s="85"/>
      <c r="U819" s="88">
        <v>43738.282418981478</v>
      </c>
      <c r="V819" s="90" t="s">
        <v>3789</v>
      </c>
      <c r="W819" s="85"/>
      <c r="X819" s="85"/>
      <c r="Y819" s="94" t="s">
        <v>5789</v>
      </c>
      <c r="Z819" s="85"/>
    </row>
    <row r="820" spans="1:26" x14ac:dyDescent="0.25">
      <c r="A820" s="61" t="s">
        <v>804</v>
      </c>
      <c r="B820" s="61" t="s">
        <v>1481</v>
      </c>
      <c r="C820" s="62"/>
      <c r="D820" s="63"/>
      <c r="E820" s="64"/>
      <c r="F820" s="65"/>
      <c r="G820" s="62"/>
      <c r="H820" s="66"/>
      <c r="I820" s="67"/>
      <c r="J820" s="67"/>
      <c r="K820" s="34" t="s">
        <v>65</v>
      </c>
      <c r="L820" s="74">
        <v>820</v>
      </c>
      <c r="M820" s="74"/>
      <c r="N820" s="69"/>
      <c r="O820" s="85" t="s">
        <v>1875</v>
      </c>
      <c r="P820" s="88">
        <v>43738.282187500001</v>
      </c>
      <c r="Q820" s="85" t="s">
        <v>1927</v>
      </c>
      <c r="R820" s="85"/>
      <c r="S820" s="85"/>
      <c r="T820" s="85" t="s">
        <v>2951</v>
      </c>
      <c r="U820" s="88">
        <v>43738.282187500001</v>
      </c>
      <c r="V820" s="90" t="s">
        <v>3790</v>
      </c>
      <c r="W820" s="85"/>
      <c r="X820" s="85"/>
      <c r="Y820" s="94" t="s">
        <v>5790</v>
      </c>
      <c r="Z820" s="85"/>
    </row>
    <row r="821" spans="1:26" x14ac:dyDescent="0.25">
      <c r="A821" s="61" t="s">
        <v>804</v>
      </c>
      <c r="B821" s="61" t="s">
        <v>1507</v>
      </c>
      <c r="C821" s="62"/>
      <c r="D821" s="63"/>
      <c r="E821" s="64"/>
      <c r="F821" s="65"/>
      <c r="G821" s="62"/>
      <c r="H821" s="66"/>
      <c r="I821" s="67"/>
      <c r="J821" s="67"/>
      <c r="K821" s="34" t="s">
        <v>65</v>
      </c>
      <c r="L821" s="74">
        <v>821</v>
      </c>
      <c r="M821" s="74"/>
      <c r="N821" s="69"/>
      <c r="O821" s="85" t="s">
        <v>1875</v>
      </c>
      <c r="P821" s="88">
        <v>43738.28229166667</v>
      </c>
      <c r="Q821" s="85" t="s">
        <v>1893</v>
      </c>
      <c r="R821" s="85"/>
      <c r="S821" s="85"/>
      <c r="T821" s="85"/>
      <c r="U821" s="88">
        <v>43738.28229166667</v>
      </c>
      <c r="V821" s="90" t="s">
        <v>3791</v>
      </c>
      <c r="W821" s="85"/>
      <c r="X821" s="85"/>
      <c r="Y821" s="94" t="s">
        <v>5791</v>
      </c>
      <c r="Z821" s="85"/>
    </row>
    <row r="822" spans="1:26" x14ac:dyDescent="0.25">
      <c r="A822" s="61" t="s">
        <v>804</v>
      </c>
      <c r="B822" s="61" t="s">
        <v>1507</v>
      </c>
      <c r="C822" s="62"/>
      <c r="D822" s="63"/>
      <c r="E822" s="64"/>
      <c r="F822" s="65"/>
      <c r="G822" s="62"/>
      <c r="H822" s="66"/>
      <c r="I822" s="67"/>
      <c r="J822" s="67"/>
      <c r="K822" s="34" t="s">
        <v>65</v>
      </c>
      <c r="L822" s="74">
        <v>822</v>
      </c>
      <c r="M822" s="74"/>
      <c r="N822" s="69"/>
      <c r="O822" s="85" t="s">
        <v>1875</v>
      </c>
      <c r="P822" s="88">
        <v>43738.282430555555</v>
      </c>
      <c r="Q822" s="85" t="s">
        <v>1892</v>
      </c>
      <c r="R822" s="85"/>
      <c r="S822" s="85"/>
      <c r="T822" s="85"/>
      <c r="U822" s="88">
        <v>43738.282430555555</v>
      </c>
      <c r="V822" s="90" t="s">
        <v>3792</v>
      </c>
      <c r="W822" s="85"/>
      <c r="X822" s="85"/>
      <c r="Y822" s="94" t="s">
        <v>5792</v>
      </c>
      <c r="Z822" s="85"/>
    </row>
    <row r="823" spans="1:26" x14ac:dyDescent="0.25">
      <c r="A823" s="61" t="s">
        <v>805</v>
      </c>
      <c r="B823" s="61" t="s">
        <v>1721</v>
      </c>
      <c r="C823" s="62"/>
      <c r="D823" s="63"/>
      <c r="E823" s="64"/>
      <c r="F823" s="65"/>
      <c r="G823" s="62"/>
      <c r="H823" s="66"/>
      <c r="I823" s="67"/>
      <c r="J823" s="67"/>
      <c r="K823" s="34" t="s">
        <v>65</v>
      </c>
      <c r="L823" s="74">
        <v>823</v>
      </c>
      <c r="M823" s="74"/>
      <c r="N823" s="69"/>
      <c r="O823" s="85" t="s">
        <v>1875</v>
      </c>
      <c r="P823" s="88">
        <v>43738.282430555555</v>
      </c>
      <c r="Q823" s="85" t="s">
        <v>2205</v>
      </c>
      <c r="R823" s="85"/>
      <c r="S823" s="85"/>
      <c r="T823" s="85"/>
      <c r="U823" s="88">
        <v>43738.282430555555</v>
      </c>
      <c r="V823" s="90" t="s">
        <v>3793</v>
      </c>
      <c r="W823" s="85"/>
      <c r="X823" s="85"/>
      <c r="Y823" s="94" t="s">
        <v>5793</v>
      </c>
      <c r="Z823" s="85"/>
    </row>
    <row r="824" spans="1:26" x14ac:dyDescent="0.25">
      <c r="A824" s="61" t="s">
        <v>806</v>
      </c>
      <c r="B824" s="61" t="s">
        <v>1493</v>
      </c>
      <c r="C824" s="62"/>
      <c r="D824" s="63"/>
      <c r="E824" s="64"/>
      <c r="F824" s="65"/>
      <c r="G824" s="62"/>
      <c r="H824" s="66"/>
      <c r="I824" s="67"/>
      <c r="J824" s="67"/>
      <c r="K824" s="34" t="s">
        <v>65</v>
      </c>
      <c r="L824" s="74">
        <v>824</v>
      </c>
      <c r="M824" s="74"/>
      <c r="N824" s="69"/>
      <c r="O824" s="85" t="s">
        <v>1875</v>
      </c>
      <c r="P824" s="88">
        <v>43738.282511574071</v>
      </c>
      <c r="Q824" s="85" t="s">
        <v>1877</v>
      </c>
      <c r="R824" s="85"/>
      <c r="S824" s="85"/>
      <c r="T824" s="85"/>
      <c r="U824" s="88">
        <v>43738.282511574071</v>
      </c>
      <c r="V824" s="90" t="s">
        <v>3794</v>
      </c>
      <c r="W824" s="85"/>
      <c r="X824" s="85"/>
      <c r="Y824" s="94" t="s">
        <v>5794</v>
      </c>
      <c r="Z824" s="85"/>
    </row>
    <row r="825" spans="1:26" x14ac:dyDescent="0.25">
      <c r="A825" s="61" t="s">
        <v>807</v>
      </c>
      <c r="B825" s="61" t="s">
        <v>1481</v>
      </c>
      <c r="C825" s="62"/>
      <c r="D825" s="63"/>
      <c r="E825" s="64"/>
      <c r="F825" s="65"/>
      <c r="G825" s="62"/>
      <c r="H825" s="66"/>
      <c r="I825" s="67"/>
      <c r="J825" s="67"/>
      <c r="K825" s="34" t="s">
        <v>65</v>
      </c>
      <c r="L825" s="74">
        <v>825</v>
      </c>
      <c r="M825" s="74"/>
      <c r="N825" s="69"/>
      <c r="O825" s="85" t="s">
        <v>1875</v>
      </c>
      <c r="P825" s="88">
        <v>43738.282511574071</v>
      </c>
      <c r="Q825" s="85" t="s">
        <v>1927</v>
      </c>
      <c r="R825" s="85"/>
      <c r="S825" s="85"/>
      <c r="T825" s="85" t="s">
        <v>2951</v>
      </c>
      <c r="U825" s="88">
        <v>43738.282511574071</v>
      </c>
      <c r="V825" s="90" t="s">
        <v>3795</v>
      </c>
      <c r="W825" s="85"/>
      <c r="X825" s="85"/>
      <c r="Y825" s="94" t="s">
        <v>5795</v>
      </c>
      <c r="Z825" s="85"/>
    </row>
    <row r="826" spans="1:26" x14ac:dyDescent="0.25">
      <c r="A826" s="61" t="s">
        <v>808</v>
      </c>
      <c r="B826" s="61" t="s">
        <v>1481</v>
      </c>
      <c r="C826" s="62"/>
      <c r="D826" s="63"/>
      <c r="E826" s="64"/>
      <c r="F826" s="65"/>
      <c r="G826" s="62"/>
      <c r="H826" s="66"/>
      <c r="I826" s="67"/>
      <c r="J826" s="67"/>
      <c r="K826" s="34" t="s">
        <v>65</v>
      </c>
      <c r="L826" s="74">
        <v>826</v>
      </c>
      <c r="M826" s="74"/>
      <c r="N826" s="69"/>
      <c r="O826" s="85" t="s">
        <v>1875</v>
      </c>
      <c r="P826" s="88">
        <v>43738.282546296294</v>
      </c>
      <c r="Q826" s="85" t="s">
        <v>1927</v>
      </c>
      <c r="R826" s="85"/>
      <c r="S826" s="85"/>
      <c r="T826" s="85" t="s">
        <v>2951</v>
      </c>
      <c r="U826" s="88">
        <v>43738.282546296294</v>
      </c>
      <c r="V826" s="90" t="s">
        <v>3796</v>
      </c>
      <c r="W826" s="85"/>
      <c r="X826" s="85"/>
      <c r="Y826" s="94" t="s">
        <v>5796</v>
      </c>
      <c r="Z826" s="85"/>
    </row>
    <row r="827" spans="1:26" x14ac:dyDescent="0.25">
      <c r="A827" s="61" t="s">
        <v>809</v>
      </c>
      <c r="B827" s="61" t="s">
        <v>809</v>
      </c>
      <c r="C827" s="62"/>
      <c r="D827" s="63"/>
      <c r="E827" s="64"/>
      <c r="F827" s="65"/>
      <c r="G827" s="62"/>
      <c r="H827" s="66"/>
      <c r="I827" s="67"/>
      <c r="J827" s="67"/>
      <c r="K827" s="34" t="s">
        <v>65</v>
      </c>
      <c r="L827" s="74">
        <v>827</v>
      </c>
      <c r="M827" s="74"/>
      <c r="N827" s="69"/>
      <c r="O827" s="85" t="s">
        <v>178</v>
      </c>
      <c r="P827" s="88">
        <v>43738.282546296294</v>
      </c>
      <c r="Q827" s="85" t="s">
        <v>2206</v>
      </c>
      <c r="R827" s="90" t="s">
        <v>2773</v>
      </c>
      <c r="S827" s="85" t="s">
        <v>2911</v>
      </c>
      <c r="T827" s="85" t="s">
        <v>2977</v>
      </c>
      <c r="U827" s="88">
        <v>43738.282546296294</v>
      </c>
      <c r="V827" s="90" t="s">
        <v>3797</v>
      </c>
      <c r="W827" s="85"/>
      <c r="X827" s="85"/>
      <c r="Y827" s="94" t="s">
        <v>5797</v>
      </c>
      <c r="Z827" s="85"/>
    </row>
    <row r="828" spans="1:26" x14ac:dyDescent="0.25">
      <c r="A828" s="61" t="s">
        <v>810</v>
      </c>
      <c r="B828" s="61" t="s">
        <v>1600</v>
      </c>
      <c r="C828" s="62"/>
      <c r="D828" s="63"/>
      <c r="E828" s="64"/>
      <c r="F828" s="65"/>
      <c r="G828" s="62"/>
      <c r="H828" s="66"/>
      <c r="I828" s="67"/>
      <c r="J828" s="67"/>
      <c r="K828" s="34" t="s">
        <v>65</v>
      </c>
      <c r="L828" s="74">
        <v>828</v>
      </c>
      <c r="M828" s="74"/>
      <c r="N828" s="69"/>
      <c r="O828" s="85" t="s">
        <v>1875</v>
      </c>
      <c r="P828" s="88">
        <v>43738.282557870371</v>
      </c>
      <c r="Q828" s="85" t="s">
        <v>2020</v>
      </c>
      <c r="R828" s="85"/>
      <c r="S828" s="85"/>
      <c r="T828" s="85"/>
      <c r="U828" s="88">
        <v>43738.282557870371</v>
      </c>
      <c r="V828" s="90" t="s">
        <v>3798</v>
      </c>
      <c r="W828" s="85"/>
      <c r="X828" s="85"/>
      <c r="Y828" s="94" t="s">
        <v>5798</v>
      </c>
      <c r="Z828" s="85"/>
    </row>
    <row r="829" spans="1:26" x14ac:dyDescent="0.25">
      <c r="A829" s="61" t="s">
        <v>811</v>
      </c>
      <c r="B829" s="61" t="s">
        <v>1499</v>
      </c>
      <c r="C829" s="62"/>
      <c r="D829" s="63"/>
      <c r="E829" s="64"/>
      <c r="F829" s="65"/>
      <c r="G829" s="62"/>
      <c r="H829" s="66"/>
      <c r="I829" s="67"/>
      <c r="J829" s="67"/>
      <c r="K829" s="34" t="s">
        <v>65</v>
      </c>
      <c r="L829" s="74">
        <v>829</v>
      </c>
      <c r="M829" s="74"/>
      <c r="N829" s="69"/>
      <c r="O829" s="85" t="s">
        <v>1875</v>
      </c>
      <c r="P829" s="88">
        <v>43738.282557870371</v>
      </c>
      <c r="Q829" s="85" t="s">
        <v>1883</v>
      </c>
      <c r="R829" s="85"/>
      <c r="S829" s="85"/>
      <c r="T829" s="85"/>
      <c r="U829" s="88">
        <v>43738.282557870371</v>
      </c>
      <c r="V829" s="90" t="s">
        <v>3799</v>
      </c>
      <c r="W829" s="85"/>
      <c r="X829" s="85"/>
      <c r="Y829" s="94" t="s">
        <v>5799</v>
      </c>
      <c r="Z829" s="85"/>
    </row>
    <row r="830" spans="1:26" x14ac:dyDescent="0.25">
      <c r="A830" s="61" t="s">
        <v>812</v>
      </c>
      <c r="B830" s="61" t="s">
        <v>1505</v>
      </c>
      <c r="C830" s="62"/>
      <c r="D830" s="63"/>
      <c r="E830" s="64"/>
      <c r="F830" s="65"/>
      <c r="G830" s="62"/>
      <c r="H830" s="66"/>
      <c r="I830" s="67"/>
      <c r="J830" s="67"/>
      <c r="K830" s="34" t="s">
        <v>65</v>
      </c>
      <c r="L830" s="74">
        <v>830</v>
      </c>
      <c r="M830" s="74"/>
      <c r="N830" s="69"/>
      <c r="O830" s="85" t="s">
        <v>1875</v>
      </c>
      <c r="P830" s="88">
        <v>43738.282569444447</v>
      </c>
      <c r="Q830" s="85" t="s">
        <v>1889</v>
      </c>
      <c r="R830" s="85"/>
      <c r="S830" s="85"/>
      <c r="T830" s="85"/>
      <c r="U830" s="88">
        <v>43738.282569444447</v>
      </c>
      <c r="V830" s="90" t="s">
        <v>3800</v>
      </c>
      <c r="W830" s="85"/>
      <c r="X830" s="85"/>
      <c r="Y830" s="94" t="s">
        <v>5800</v>
      </c>
      <c r="Z830" s="85"/>
    </row>
    <row r="831" spans="1:26" x14ac:dyDescent="0.25">
      <c r="A831" s="61" t="s">
        <v>813</v>
      </c>
      <c r="B831" s="61" t="s">
        <v>1428</v>
      </c>
      <c r="C831" s="62"/>
      <c r="D831" s="63"/>
      <c r="E831" s="64"/>
      <c r="F831" s="65"/>
      <c r="G831" s="62"/>
      <c r="H831" s="66"/>
      <c r="I831" s="67"/>
      <c r="J831" s="67"/>
      <c r="K831" s="34" t="s">
        <v>65</v>
      </c>
      <c r="L831" s="74">
        <v>831</v>
      </c>
      <c r="M831" s="74"/>
      <c r="N831" s="69"/>
      <c r="O831" s="85" t="s">
        <v>1875</v>
      </c>
      <c r="P831" s="88">
        <v>43738.282581018517</v>
      </c>
      <c r="Q831" s="85" t="s">
        <v>2201</v>
      </c>
      <c r="R831" s="85"/>
      <c r="S831" s="85"/>
      <c r="T831" s="85"/>
      <c r="U831" s="88">
        <v>43738.282581018517</v>
      </c>
      <c r="V831" s="90" t="s">
        <v>3801</v>
      </c>
      <c r="W831" s="85"/>
      <c r="X831" s="85"/>
      <c r="Y831" s="94" t="s">
        <v>5801</v>
      </c>
      <c r="Z831" s="85"/>
    </row>
    <row r="832" spans="1:26" x14ac:dyDescent="0.25">
      <c r="A832" s="61" t="s">
        <v>814</v>
      </c>
      <c r="B832" s="61" t="s">
        <v>1523</v>
      </c>
      <c r="C832" s="62"/>
      <c r="D832" s="63"/>
      <c r="E832" s="64"/>
      <c r="F832" s="65"/>
      <c r="G832" s="62"/>
      <c r="H832" s="66"/>
      <c r="I832" s="67"/>
      <c r="J832" s="67"/>
      <c r="K832" s="34" t="s">
        <v>65</v>
      </c>
      <c r="L832" s="74">
        <v>832</v>
      </c>
      <c r="M832" s="74"/>
      <c r="N832" s="69"/>
      <c r="O832" s="85" t="s">
        <v>1875</v>
      </c>
      <c r="P832" s="88">
        <v>43738.282581018517</v>
      </c>
      <c r="Q832" s="85" t="s">
        <v>1919</v>
      </c>
      <c r="R832" s="85"/>
      <c r="S832" s="85"/>
      <c r="T832" s="85"/>
      <c r="U832" s="88">
        <v>43738.282581018517</v>
      </c>
      <c r="V832" s="90" t="s">
        <v>3802</v>
      </c>
      <c r="W832" s="85"/>
      <c r="X832" s="85"/>
      <c r="Y832" s="94" t="s">
        <v>5802</v>
      </c>
      <c r="Z832" s="85"/>
    </row>
    <row r="833" spans="1:26" x14ac:dyDescent="0.25">
      <c r="A833" s="61" t="s">
        <v>815</v>
      </c>
      <c r="B833" s="61" t="s">
        <v>1722</v>
      </c>
      <c r="C833" s="62"/>
      <c r="D833" s="63"/>
      <c r="E833" s="64"/>
      <c r="F833" s="65"/>
      <c r="G833" s="62"/>
      <c r="H833" s="66"/>
      <c r="I833" s="67"/>
      <c r="J833" s="67"/>
      <c r="K833" s="34" t="s">
        <v>65</v>
      </c>
      <c r="L833" s="74">
        <v>833</v>
      </c>
      <c r="M833" s="74"/>
      <c r="N833" s="69"/>
      <c r="O833" s="85" t="s">
        <v>1875</v>
      </c>
      <c r="P833" s="88">
        <v>43738.282581018517</v>
      </c>
      <c r="Q833" s="85" t="s">
        <v>2207</v>
      </c>
      <c r="R833" s="85"/>
      <c r="S833" s="85"/>
      <c r="T833" s="85"/>
      <c r="U833" s="88">
        <v>43738.282581018517</v>
      </c>
      <c r="V833" s="90" t="s">
        <v>3803</v>
      </c>
      <c r="W833" s="85"/>
      <c r="X833" s="85"/>
      <c r="Y833" s="94" t="s">
        <v>5803</v>
      </c>
      <c r="Z833" s="85"/>
    </row>
    <row r="834" spans="1:26" x14ac:dyDescent="0.25">
      <c r="A834" s="61" t="s">
        <v>816</v>
      </c>
      <c r="B834" s="61" t="s">
        <v>1599</v>
      </c>
      <c r="C834" s="62"/>
      <c r="D834" s="63"/>
      <c r="E834" s="64"/>
      <c r="F834" s="65"/>
      <c r="G834" s="62"/>
      <c r="H834" s="66"/>
      <c r="I834" s="67"/>
      <c r="J834" s="67"/>
      <c r="K834" s="34" t="s">
        <v>65</v>
      </c>
      <c r="L834" s="74">
        <v>834</v>
      </c>
      <c r="M834" s="74"/>
      <c r="N834" s="69"/>
      <c r="O834" s="85" t="s">
        <v>1875</v>
      </c>
      <c r="P834" s="88">
        <v>43738.282604166663</v>
      </c>
      <c r="Q834" s="85" t="s">
        <v>2019</v>
      </c>
      <c r="R834" s="85"/>
      <c r="S834" s="85"/>
      <c r="T834" s="85"/>
      <c r="U834" s="88">
        <v>43738.282604166663</v>
      </c>
      <c r="V834" s="90" t="s">
        <v>3804</v>
      </c>
      <c r="W834" s="85"/>
      <c r="X834" s="85"/>
      <c r="Y834" s="94" t="s">
        <v>5804</v>
      </c>
      <c r="Z834" s="85"/>
    </row>
    <row r="835" spans="1:26" x14ac:dyDescent="0.25">
      <c r="A835" s="61" t="s">
        <v>817</v>
      </c>
      <c r="B835" s="61" t="s">
        <v>1493</v>
      </c>
      <c r="C835" s="62"/>
      <c r="D835" s="63"/>
      <c r="E835" s="64"/>
      <c r="F835" s="65"/>
      <c r="G835" s="62"/>
      <c r="H835" s="66"/>
      <c r="I835" s="67"/>
      <c r="J835" s="67"/>
      <c r="K835" s="34" t="s">
        <v>65</v>
      </c>
      <c r="L835" s="74">
        <v>835</v>
      </c>
      <c r="M835" s="74"/>
      <c r="N835" s="69"/>
      <c r="O835" s="85" t="s">
        <v>1875</v>
      </c>
      <c r="P835" s="88">
        <v>43738.28261574074</v>
      </c>
      <c r="Q835" s="85" t="s">
        <v>1877</v>
      </c>
      <c r="R835" s="85"/>
      <c r="S835" s="85"/>
      <c r="T835" s="85"/>
      <c r="U835" s="88">
        <v>43738.28261574074</v>
      </c>
      <c r="V835" s="90" t="s">
        <v>3805</v>
      </c>
      <c r="W835" s="85"/>
      <c r="X835" s="85"/>
      <c r="Y835" s="94" t="s">
        <v>5805</v>
      </c>
      <c r="Z835" s="85"/>
    </row>
    <row r="836" spans="1:26" x14ac:dyDescent="0.25">
      <c r="A836" s="61" t="s">
        <v>818</v>
      </c>
      <c r="B836" s="61" t="s">
        <v>1493</v>
      </c>
      <c r="C836" s="62"/>
      <c r="D836" s="63"/>
      <c r="E836" s="64"/>
      <c r="F836" s="65"/>
      <c r="G836" s="62"/>
      <c r="H836" s="66"/>
      <c r="I836" s="67"/>
      <c r="J836" s="67"/>
      <c r="K836" s="34" t="s">
        <v>65</v>
      </c>
      <c r="L836" s="74">
        <v>836</v>
      </c>
      <c r="M836" s="74"/>
      <c r="N836" s="69"/>
      <c r="O836" s="85" t="s">
        <v>1875</v>
      </c>
      <c r="P836" s="88">
        <v>43738.282627314817</v>
      </c>
      <c r="Q836" s="85" t="s">
        <v>1877</v>
      </c>
      <c r="R836" s="85"/>
      <c r="S836" s="85"/>
      <c r="T836" s="85"/>
      <c r="U836" s="88">
        <v>43738.282627314817</v>
      </c>
      <c r="V836" s="90" t="s">
        <v>3806</v>
      </c>
      <c r="W836" s="85"/>
      <c r="X836" s="85"/>
      <c r="Y836" s="94" t="s">
        <v>5806</v>
      </c>
      <c r="Z836" s="85"/>
    </row>
    <row r="837" spans="1:26" x14ac:dyDescent="0.25">
      <c r="A837" s="61" t="s">
        <v>819</v>
      </c>
      <c r="B837" s="61" t="s">
        <v>1490</v>
      </c>
      <c r="C837" s="62"/>
      <c r="D837" s="63"/>
      <c r="E837" s="64"/>
      <c r="F837" s="65"/>
      <c r="G837" s="62"/>
      <c r="H837" s="66"/>
      <c r="I837" s="67"/>
      <c r="J837" s="67"/>
      <c r="K837" s="34" t="s">
        <v>65</v>
      </c>
      <c r="L837" s="74">
        <v>837</v>
      </c>
      <c r="M837" s="74"/>
      <c r="N837" s="69"/>
      <c r="O837" s="85" t="s">
        <v>1875</v>
      </c>
      <c r="P837" s="88">
        <v>43738.282627314817</v>
      </c>
      <c r="Q837" s="85" t="s">
        <v>2208</v>
      </c>
      <c r="R837" s="85"/>
      <c r="S837" s="85"/>
      <c r="T837" s="85" t="s">
        <v>2955</v>
      </c>
      <c r="U837" s="88">
        <v>43738.282627314817</v>
      </c>
      <c r="V837" s="90" t="s">
        <v>3807</v>
      </c>
      <c r="W837" s="85"/>
      <c r="X837" s="85"/>
      <c r="Y837" s="94" t="s">
        <v>5807</v>
      </c>
      <c r="Z837" s="85"/>
    </row>
    <row r="838" spans="1:26" x14ac:dyDescent="0.25">
      <c r="A838" s="61" t="s">
        <v>820</v>
      </c>
      <c r="B838" s="61" t="s">
        <v>1559</v>
      </c>
      <c r="C838" s="62"/>
      <c r="D838" s="63"/>
      <c r="E838" s="64"/>
      <c r="F838" s="65"/>
      <c r="G838" s="62"/>
      <c r="H838" s="66"/>
      <c r="I838" s="67"/>
      <c r="J838" s="67"/>
      <c r="K838" s="34" t="s">
        <v>65</v>
      </c>
      <c r="L838" s="74">
        <v>838</v>
      </c>
      <c r="M838" s="74"/>
      <c r="N838" s="69"/>
      <c r="O838" s="85" t="s">
        <v>1875</v>
      </c>
      <c r="P838" s="88">
        <v>43738.282638888886</v>
      </c>
      <c r="Q838" s="85" t="s">
        <v>1963</v>
      </c>
      <c r="R838" s="85" t="s">
        <v>2694</v>
      </c>
      <c r="S838" s="85" t="s">
        <v>2919</v>
      </c>
      <c r="T838" s="85"/>
      <c r="U838" s="88">
        <v>43738.282638888886</v>
      </c>
      <c r="V838" s="90" t="s">
        <v>3808</v>
      </c>
      <c r="W838" s="85"/>
      <c r="X838" s="85"/>
      <c r="Y838" s="94" t="s">
        <v>5808</v>
      </c>
      <c r="Z838" s="85"/>
    </row>
    <row r="839" spans="1:26" x14ac:dyDescent="0.25">
      <c r="A839" s="61" t="s">
        <v>821</v>
      </c>
      <c r="B839" s="61" t="s">
        <v>1723</v>
      </c>
      <c r="C839" s="62"/>
      <c r="D839" s="63"/>
      <c r="E839" s="64"/>
      <c r="F839" s="65"/>
      <c r="G839" s="62"/>
      <c r="H839" s="66"/>
      <c r="I839" s="67"/>
      <c r="J839" s="67"/>
      <c r="K839" s="34" t="s">
        <v>65</v>
      </c>
      <c r="L839" s="74">
        <v>839</v>
      </c>
      <c r="M839" s="74"/>
      <c r="N839" s="69"/>
      <c r="O839" s="85" t="s">
        <v>1875</v>
      </c>
      <c r="P839" s="88">
        <v>43738.282638888886</v>
      </c>
      <c r="Q839" s="85" t="s">
        <v>2209</v>
      </c>
      <c r="R839" s="85"/>
      <c r="S839" s="85"/>
      <c r="T839" s="85"/>
      <c r="U839" s="88">
        <v>43738.282638888886</v>
      </c>
      <c r="V839" s="90" t="s">
        <v>3809</v>
      </c>
      <c r="W839" s="85"/>
      <c r="X839" s="85"/>
      <c r="Y839" s="94" t="s">
        <v>5809</v>
      </c>
      <c r="Z839" s="85"/>
    </row>
    <row r="840" spans="1:26" x14ac:dyDescent="0.25">
      <c r="A840" s="61" t="s">
        <v>822</v>
      </c>
      <c r="B840" s="61" t="s">
        <v>1528</v>
      </c>
      <c r="C840" s="62"/>
      <c r="D840" s="63"/>
      <c r="E840" s="64"/>
      <c r="F840" s="65"/>
      <c r="G840" s="62"/>
      <c r="H840" s="66"/>
      <c r="I840" s="67"/>
      <c r="J840" s="67"/>
      <c r="K840" s="34" t="s">
        <v>65</v>
      </c>
      <c r="L840" s="74">
        <v>840</v>
      </c>
      <c r="M840" s="74"/>
      <c r="N840" s="69"/>
      <c r="O840" s="85" t="s">
        <v>1875</v>
      </c>
      <c r="P840" s="88">
        <v>43738.282650462963</v>
      </c>
      <c r="Q840" s="85" t="s">
        <v>1924</v>
      </c>
      <c r="R840" s="85"/>
      <c r="S840" s="85"/>
      <c r="T840" s="85"/>
      <c r="U840" s="88">
        <v>43738.282650462963</v>
      </c>
      <c r="V840" s="90" t="s">
        <v>3810</v>
      </c>
      <c r="W840" s="85"/>
      <c r="X840" s="85"/>
      <c r="Y840" s="94" t="s">
        <v>5810</v>
      </c>
      <c r="Z840" s="85"/>
    </row>
    <row r="841" spans="1:26" x14ac:dyDescent="0.25">
      <c r="A841" s="61" t="s">
        <v>823</v>
      </c>
      <c r="B841" s="61" t="s">
        <v>1493</v>
      </c>
      <c r="C841" s="62"/>
      <c r="D841" s="63"/>
      <c r="E841" s="64"/>
      <c r="F841" s="65"/>
      <c r="G841" s="62"/>
      <c r="H841" s="66"/>
      <c r="I841" s="67"/>
      <c r="J841" s="67"/>
      <c r="K841" s="34" t="s">
        <v>65</v>
      </c>
      <c r="L841" s="74">
        <v>841</v>
      </c>
      <c r="M841" s="74"/>
      <c r="N841" s="69"/>
      <c r="O841" s="85" t="s">
        <v>1875</v>
      </c>
      <c r="P841" s="88">
        <v>43738.282650462963</v>
      </c>
      <c r="Q841" s="85" t="s">
        <v>1877</v>
      </c>
      <c r="R841" s="85"/>
      <c r="S841" s="85"/>
      <c r="T841" s="85"/>
      <c r="U841" s="88">
        <v>43738.282650462963</v>
      </c>
      <c r="V841" s="90" t="s">
        <v>3811</v>
      </c>
      <c r="W841" s="85"/>
      <c r="X841" s="85"/>
      <c r="Y841" s="94" t="s">
        <v>5811</v>
      </c>
      <c r="Z841" s="85"/>
    </row>
    <row r="842" spans="1:26" x14ac:dyDescent="0.25">
      <c r="A842" s="61" t="s">
        <v>824</v>
      </c>
      <c r="B842" s="61" t="s">
        <v>1481</v>
      </c>
      <c r="C842" s="62"/>
      <c r="D842" s="63"/>
      <c r="E842" s="64"/>
      <c r="F842" s="65"/>
      <c r="G842" s="62"/>
      <c r="H842" s="66"/>
      <c r="I842" s="67"/>
      <c r="J842" s="67"/>
      <c r="K842" s="34" t="s">
        <v>65</v>
      </c>
      <c r="L842" s="74">
        <v>842</v>
      </c>
      <c r="M842" s="74"/>
      <c r="N842" s="69"/>
      <c r="O842" s="85" t="s">
        <v>1875</v>
      </c>
      <c r="P842" s="88">
        <v>43738.282650462963</v>
      </c>
      <c r="Q842" s="85" t="s">
        <v>1927</v>
      </c>
      <c r="R842" s="85"/>
      <c r="S842" s="85"/>
      <c r="T842" s="85" t="s">
        <v>2951</v>
      </c>
      <c r="U842" s="88">
        <v>43738.282650462963</v>
      </c>
      <c r="V842" s="90" t="s">
        <v>3812</v>
      </c>
      <c r="W842" s="85"/>
      <c r="X842" s="85"/>
      <c r="Y842" s="94" t="s">
        <v>5812</v>
      </c>
      <c r="Z842" s="85"/>
    </row>
    <row r="843" spans="1:26" x14ac:dyDescent="0.25">
      <c r="A843" s="61" t="s">
        <v>825</v>
      </c>
      <c r="B843" s="61" t="s">
        <v>1515</v>
      </c>
      <c r="C843" s="62"/>
      <c r="D843" s="63"/>
      <c r="E843" s="64"/>
      <c r="F843" s="65"/>
      <c r="G843" s="62"/>
      <c r="H843" s="66"/>
      <c r="I843" s="67"/>
      <c r="J843" s="67"/>
      <c r="K843" s="34" t="s">
        <v>65</v>
      </c>
      <c r="L843" s="74">
        <v>843</v>
      </c>
      <c r="M843" s="74"/>
      <c r="N843" s="69"/>
      <c r="O843" s="85" t="s">
        <v>1875</v>
      </c>
      <c r="P843" s="88">
        <v>43738.282650462963</v>
      </c>
      <c r="Q843" s="85" t="s">
        <v>1910</v>
      </c>
      <c r="R843" s="85"/>
      <c r="S843" s="85"/>
      <c r="T843" s="85"/>
      <c r="U843" s="88">
        <v>43738.282650462963</v>
      </c>
      <c r="V843" s="90" t="s">
        <v>3813</v>
      </c>
      <c r="W843" s="85"/>
      <c r="X843" s="85"/>
      <c r="Y843" s="94" t="s">
        <v>5813</v>
      </c>
      <c r="Z843" s="85"/>
    </row>
    <row r="844" spans="1:26" x14ac:dyDescent="0.25">
      <c r="A844" s="61" t="s">
        <v>826</v>
      </c>
      <c r="B844" s="61" t="s">
        <v>1578</v>
      </c>
      <c r="C844" s="62"/>
      <c r="D844" s="63"/>
      <c r="E844" s="64"/>
      <c r="F844" s="65"/>
      <c r="G844" s="62"/>
      <c r="H844" s="66"/>
      <c r="I844" s="67"/>
      <c r="J844" s="67"/>
      <c r="K844" s="34" t="s">
        <v>65</v>
      </c>
      <c r="L844" s="74">
        <v>844</v>
      </c>
      <c r="M844" s="74"/>
      <c r="N844" s="69"/>
      <c r="O844" s="85" t="s">
        <v>1875</v>
      </c>
      <c r="P844" s="88">
        <v>43738.282673611109</v>
      </c>
      <c r="Q844" s="85" t="s">
        <v>1988</v>
      </c>
      <c r="R844" s="85"/>
      <c r="S844" s="85"/>
      <c r="T844" s="85" t="s">
        <v>2959</v>
      </c>
      <c r="U844" s="88">
        <v>43738.282673611109</v>
      </c>
      <c r="V844" s="90" t="s">
        <v>3814</v>
      </c>
      <c r="W844" s="85"/>
      <c r="X844" s="85"/>
      <c r="Y844" s="94" t="s">
        <v>5814</v>
      </c>
      <c r="Z844" s="85"/>
    </row>
    <row r="845" spans="1:26" x14ac:dyDescent="0.25">
      <c r="A845" s="61" t="s">
        <v>827</v>
      </c>
      <c r="B845" s="61" t="s">
        <v>1559</v>
      </c>
      <c r="C845" s="62"/>
      <c r="D845" s="63"/>
      <c r="E845" s="64"/>
      <c r="F845" s="65"/>
      <c r="G845" s="62"/>
      <c r="H845" s="66"/>
      <c r="I845" s="67"/>
      <c r="J845" s="67"/>
      <c r="K845" s="34" t="s">
        <v>65</v>
      </c>
      <c r="L845" s="74">
        <v>845</v>
      </c>
      <c r="M845" s="74"/>
      <c r="N845" s="69"/>
      <c r="O845" s="85" t="s">
        <v>1876</v>
      </c>
      <c r="P845" s="88">
        <v>43738.282708333332</v>
      </c>
      <c r="Q845" s="85" t="s">
        <v>2210</v>
      </c>
      <c r="R845" s="85"/>
      <c r="S845" s="85"/>
      <c r="T845" s="85"/>
      <c r="U845" s="88">
        <v>43738.282708333332</v>
      </c>
      <c r="V845" s="90" t="s">
        <v>3815</v>
      </c>
      <c r="W845" s="85"/>
      <c r="X845" s="85"/>
      <c r="Y845" s="94" t="s">
        <v>5815</v>
      </c>
      <c r="Z845" s="94" t="s">
        <v>7091</v>
      </c>
    </row>
    <row r="846" spans="1:26" x14ac:dyDescent="0.25">
      <c r="A846" s="61" t="s">
        <v>828</v>
      </c>
      <c r="B846" s="61" t="s">
        <v>1496</v>
      </c>
      <c r="C846" s="62"/>
      <c r="D846" s="63"/>
      <c r="E846" s="64"/>
      <c r="F846" s="65"/>
      <c r="G846" s="62"/>
      <c r="H846" s="66"/>
      <c r="I846" s="67"/>
      <c r="J846" s="67"/>
      <c r="K846" s="34" t="s">
        <v>65</v>
      </c>
      <c r="L846" s="74">
        <v>846</v>
      </c>
      <c r="M846" s="74"/>
      <c r="N846" s="69"/>
      <c r="O846" s="85" t="s">
        <v>1875</v>
      </c>
      <c r="P846" s="88">
        <v>43738.282731481479</v>
      </c>
      <c r="Q846" s="85" t="s">
        <v>1880</v>
      </c>
      <c r="R846" s="85"/>
      <c r="S846" s="85"/>
      <c r="T846" s="85"/>
      <c r="U846" s="88">
        <v>43738.282731481479</v>
      </c>
      <c r="V846" s="90" t="s">
        <v>3816</v>
      </c>
      <c r="W846" s="85"/>
      <c r="X846" s="85"/>
      <c r="Y846" s="94" t="s">
        <v>5816</v>
      </c>
      <c r="Z846" s="85"/>
    </row>
    <row r="847" spans="1:26" x14ac:dyDescent="0.25">
      <c r="A847" s="61" t="s">
        <v>829</v>
      </c>
      <c r="B847" s="61" t="s">
        <v>1708</v>
      </c>
      <c r="C847" s="62"/>
      <c r="D847" s="63"/>
      <c r="E847" s="64"/>
      <c r="F847" s="65"/>
      <c r="G847" s="62"/>
      <c r="H847" s="66"/>
      <c r="I847" s="67"/>
      <c r="J847" s="67"/>
      <c r="K847" s="34" t="s">
        <v>65</v>
      </c>
      <c r="L847" s="74">
        <v>847</v>
      </c>
      <c r="M847" s="74"/>
      <c r="N847" s="69"/>
      <c r="O847" s="85" t="s">
        <v>1875</v>
      </c>
      <c r="P847" s="88">
        <v>43738.282511574071</v>
      </c>
      <c r="Q847" s="85" t="s">
        <v>2194</v>
      </c>
      <c r="R847" s="85"/>
      <c r="S847" s="85"/>
      <c r="T847" s="85" t="s">
        <v>2946</v>
      </c>
      <c r="U847" s="88">
        <v>43738.282511574071</v>
      </c>
      <c r="V847" s="90" t="s">
        <v>3817</v>
      </c>
      <c r="W847" s="85"/>
      <c r="X847" s="85"/>
      <c r="Y847" s="94" t="s">
        <v>5817</v>
      </c>
      <c r="Z847" s="85"/>
    </row>
    <row r="848" spans="1:26" x14ac:dyDescent="0.25">
      <c r="A848" s="61" t="s">
        <v>829</v>
      </c>
      <c r="B848" s="61" t="s">
        <v>1626</v>
      </c>
      <c r="C848" s="62"/>
      <c r="D848" s="63"/>
      <c r="E848" s="64"/>
      <c r="F848" s="65"/>
      <c r="G848" s="62"/>
      <c r="H848" s="66"/>
      <c r="I848" s="67"/>
      <c r="J848" s="67"/>
      <c r="K848" s="34" t="s">
        <v>65</v>
      </c>
      <c r="L848" s="74">
        <v>848</v>
      </c>
      <c r="M848" s="74"/>
      <c r="N848" s="69"/>
      <c r="O848" s="85" t="s">
        <v>1875</v>
      </c>
      <c r="P848" s="88">
        <v>43738.282743055555</v>
      </c>
      <c r="Q848" s="85" t="s">
        <v>2193</v>
      </c>
      <c r="R848" s="85"/>
      <c r="S848" s="85"/>
      <c r="T848" s="85" t="s">
        <v>2975</v>
      </c>
      <c r="U848" s="88">
        <v>43738.282743055555</v>
      </c>
      <c r="V848" s="90" t="s">
        <v>3818</v>
      </c>
      <c r="W848" s="85"/>
      <c r="X848" s="85"/>
      <c r="Y848" s="94" t="s">
        <v>5818</v>
      </c>
      <c r="Z848" s="85"/>
    </row>
    <row r="849" spans="1:26" x14ac:dyDescent="0.25">
      <c r="A849" s="61" t="s">
        <v>829</v>
      </c>
      <c r="B849" s="61" t="s">
        <v>1707</v>
      </c>
      <c r="C849" s="62"/>
      <c r="D849" s="63"/>
      <c r="E849" s="64"/>
      <c r="F849" s="65"/>
      <c r="G849" s="62"/>
      <c r="H849" s="66"/>
      <c r="I849" s="67"/>
      <c r="J849" s="67"/>
      <c r="K849" s="34" t="s">
        <v>65</v>
      </c>
      <c r="L849" s="74">
        <v>849</v>
      </c>
      <c r="M849" s="74"/>
      <c r="N849" s="69"/>
      <c r="O849" s="85" t="s">
        <v>1875</v>
      </c>
      <c r="P849" s="88">
        <v>43738.278611111113</v>
      </c>
      <c r="Q849" s="85" t="s">
        <v>2192</v>
      </c>
      <c r="R849" s="85"/>
      <c r="S849" s="85"/>
      <c r="T849" s="85"/>
      <c r="U849" s="88">
        <v>43738.278611111113</v>
      </c>
      <c r="V849" s="90" t="s">
        <v>3819</v>
      </c>
      <c r="W849" s="85"/>
      <c r="X849" s="85"/>
      <c r="Y849" s="94" t="s">
        <v>5819</v>
      </c>
      <c r="Z849" s="85"/>
    </row>
    <row r="850" spans="1:26" x14ac:dyDescent="0.25">
      <c r="A850" s="61" t="s">
        <v>830</v>
      </c>
      <c r="B850" s="61" t="s">
        <v>1599</v>
      </c>
      <c r="C850" s="62"/>
      <c r="D850" s="63"/>
      <c r="E850" s="64"/>
      <c r="F850" s="65"/>
      <c r="G850" s="62"/>
      <c r="H850" s="66"/>
      <c r="I850" s="67"/>
      <c r="J850" s="67"/>
      <c r="K850" s="34" t="s">
        <v>65</v>
      </c>
      <c r="L850" s="74">
        <v>850</v>
      </c>
      <c r="M850" s="74"/>
      <c r="N850" s="69"/>
      <c r="O850" s="85" t="s">
        <v>1875</v>
      </c>
      <c r="P850" s="88">
        <v>43738.282754629632</v>
      </c>
      <c r="Q850" s="85" t="s">
        <v>2019</v>
      </c>
      <c r="R850" s="85"/>
      <c r="S850" s="85"/>
      <c r="T850" s="85"/>
      <c r="U850" s="88">
        <v>43738.282754629632</v>
      </c>
      <c r="V850" s="90" t="s">
        <v>3820</v>
      </c>
      <c r="W850" s="85"/>
      <c r="X850" s="85"/>
      <c r="Y850" s="94" t="s">
        <v>5820</v>
      </c>
      <c r="Z850" s="85"/>
    </row>
    <row r="851" spans="1:26" x14ac:dyDescent="0.25">
      <c r="A851" s="61" t="s">
        <v>831</v>
      </c>
      <c r="B851" s="61" t="s">
        <v>1499</v>
      </c>
      <c r="C851" s="62"/>
      <c r="D851" s="63"/>
      <c r="E851" s="64"/>
      <c r="F851" s="65"/>
      <c r="G851" s="62"/>
      <c r="H851" s="66"/>
      <c r="I851" s="67"/>
      <c r="J851" s="67"/>
      <c r="K851" s="34" t="s">
        <v>65</v>
      </c>
      <c r="L851" s="74">
        <v>851</v>
      </c>
      <c r="M851" s="74"/>
      <c r="N851" s="69"/>
      <c r="O851" s="85" t="s">
        <v>1875</v>
      </c>
      <c r="P851" s="88">
        <v>43738.282777777778</v>
      </c>
      <c r="Q851" s="85" t="s">
        <v>1883</v>
      </c>
      <c r="R851" s="85"/>
      <c r="S851" s="85"/>
      <c r="T851" s="85"/>
      <c r="U851" s="88">
        <v>43738.282777777778</v>
      </c>
      <c r="V851" s="90" t="s">
        <v>3821</v>
      </c>
      <c r="W851" s="85"/>
      <c r="X851" s="85"/>
      <c r="Y851" s="94" t="s">
        <v>5821</v>
      </c>
      <c r="Z851" s="85"/>
    </row>
    <row r="852" spans="1:26" x14ac:dyDescent="0.25">
      <c r="A852" s="61" t="s">
        <v>832</v>
      </c>
      <c r="B852" s="61" t="s">
        <v>1493</v>
      </c>
      <c r="C852" s="62"/>
      <c r="D852" s="63"/>
      <c r="E852" s="64"/>
      <c r="F852" s="65"/>
      <c r="G852" s="62"/>
      <c r="H852" s="66"/>
      <c r="I852" s="67"/>
      <c r="J852" s="67"/>
      <c r="K852" s="34" t="s">
        <v>65</v>
      </c>
      <c r="L852" s="74">
        <v>852</v>
      </c>
      <c r="M852" s="74"/>
      <c r="N852" s="69"/>
      <c r="O852" s="85" t="s">
        <v>1875</v>
      </c>
      <c r="P852" s="88">
        <v>43738.282800925925</v>
      </c>
      <c r="Q852" s="85" t="s">
        <v>1877</v>
      </c>
      <c r="R852" s="85"/>
      <c r="S852" s="85"/>
      <c r="T852" s="85"/>
      <c r="U852" s="88">
        <v>43738.282800925925</v>
      </c>
      <c r="V852" s="90" t="s">
        <v>3822</v>
      </c>
      <c r="W852" s="85"/>
      <c r="X852" s="85"/>
      <c r="Y852" s="94" t="s">
        <v>5822</v>
      </c>
      <c r="Z852" s="85"/>
    </row>
    <row r="853" spans="1:26" x14ac:dyDescent="0.25">
      <c r="A853" s="61" t="s">
        <v>833</v>
      </c>
      <c r="B853" s="61" t="s">
        <v>1481</v>
      </c>
      <c r="C853" s="62"/>
      <c r="D853" s="63"/>
      <c r="E853" s="64"/>
      <c r="F853" s="65"/>
      <c r="G853" s="62"/>
      <c r="H853" s="66"/>
      <c r="I853" s="67"/>
      <c r="J853" s="67"/>
      <c r="K853" s="34" t="s">
        <v>65</v>
      </c>
      <c r="L853" s="74">
        <v>853</v>
      </c>
      <c r="M853" s="74"/>
      <c r="N853" s="69"/>
      <c r="O853" s="85" t="s">
        <v>1875</v>
      </c>
      <c r="P853" s="88">
        <v>43738.282592592594</v>
      </c>
      <c r="Q853" s="85" t="s">
        <v>1927</v>
      </c>
      <c r="R853" s="85"/>
      <c r="S853" s="85"/>
      <c r="T853" s="85" t="s">
        <v>2951</v>
      </c>
      <c r="U853" s="88">
        <v>43738.282592592594</v>
      </c>
      <c r="V853" s="90" t="s">
        <v>3823</v>
      </c>
      <c r="W853" s="85"/>
      <c r="X853" s="85"/>
      <c r="Y853" s="94" t="s">
        <v>5823</v>
      </c>
      <c r="Z853" s="85"/>
    </row>
    <row r="854" spans="1:26" x14ac:dyDescent="0.25">
      <c r="A854" s="61" t="s">
        <v>833</v>
      </c>
      <c r="B854" s="61" t="s">
        <v>1507</v>
      </c>
      <c r="C854" s="62"/>
      <c r="D854" s="63"/>
      <c r="E854" s="64"/>
      <c r="F854" s="65"/>
      <c r="G854" s="62"/>
      <c r="H854" s="66"/>
      <c r="I854" s="67"/>
      <c r="J854" s="67"/>
      <c r="K854" s="34" t="s">
        <v>65</v>
      </c>
      <c r="L854" s="74">
        <v>854</v>
      </c>
      <c r="M854" s="74"/>
      <c r="N854" s="69"/>
      <c r="O854" s="85" t="s">
        <v>1875</v>
      </c>
      <c r="P854" s="88">
        <v>43738.282766203702</v>
      </c>
      <c r="Q854" s="85" t="s">
        <v>1893</v>
      </c>
      <c r="R854" s="85"/>
      <c r="S854" s="85"/>
      <c r="T854" s="85"/>
      <c r="U854" s="88">
        <v>43738.282766203702</v>
      </c>
      <c r="V854" s="90" t="s">
        <v>3824</v>
      </c>
      <c r="W854" s="85"/>
      <c r="X854" s="85"/>
      <c r="Y854" s="94" t="s">
        <v>5824</v>
      </c>
      <c r="Z854" s="85"/>
    </row>
    <row r="855" spans="1:26" x14ac:dyDescent="0.25">
      <c r="A855" s="61" t="s">
        <v>833</v>
      </c>
      <c r="B855" s="61" t="s">
        <v>1507</v>
      </c>
      <c r="C855" s="62"/>
      <c r="D855" s="63"/>
      <c r="E855" s="64"/>
      <c r="F855" s="65"/>
      <c r="G855" s="62"/>
      <c r="H855" s="66"/>
      <c r="I855" s="67"/>
      <c r="J855" s="67"/>
      <c r="K855" s="34" t="s">
        <v>65</v>
      </c>
      <c r="L855" s="74">
        <v>855</v>
      </c>
      <c r="M855" s="74"/>
      <c r="N855" s="69"/>
      <c r="O855" s="85" t="s">
        <v>1875</v>
      </c>
      <c r="P855" s="88">
        <v>43738.282812500001</v>
      </c>
      <c r="Q855" s="85" t="s">
        <v>1892</v>
      </c>
      <c r="R855" s="85"/>
      <c r="S855" s="85"/>
      <c r="T855" s="85"/>
      <c r="U855" s="88">
        <v>43738.282812500001</v>
      </c>
      <c r="V855" s="90" t="s">
        <v>3825</v>
      </c>
      <c r="W855" s="85"/>
      <c r="X855" s="85"/>
      <c r="Y855" s="94" t="s">
        <v>5825</v>
      </c>
      <c r="Z855" s="85"/>
    </row>
    <row r="856" spans="1:26" x14ac:dyDescent="0.25">
      <c r="A856" s="61" t="s">
        <v>834</v>
      </c>
      <c r="B856" s="61" t="s">
        <v>1481</v>
      </c>
      <c r="C856" s="62"/>
      <c r="D856" s="63"/>
      <c r="E856" s="64"/>
      <c r="F856" s="65"/>
      <c r="G856" s="62"/>
      <c r="H856" s="66"/>
      <c r="I856" s="67"/>
      <c r="J856" s="67"/>
      <c r="K856" s="34" t="s">
        <v>65</v>
      </c>
      <c r="L856" s="74">
        <v>856</v>
      </c>
      <c r="M856" s="74"/>
      <c r="N856" s="69"/>
      <c r="O856" s="85" t="s">
        <v>1875</v>
      </c>
      <c r="P856" s="88">
        <v>43738.282812500001</v>
      </c>
      <c r="Q856" s="85" t="s">
        <v>1927</v>
      </c>
      <c r="R856" s="85"/>
      <c r="S856" s="85"/>
      <c r="T856" s="85" t="s">
        <v>2951</v>
      </c>
      <c r="U856" s="88">
        <v>43738.282812500001</v>
      </c>
      <c r="V856" s="90" t="s">
        <v>3826</v>
      </c>
      <c r="W856" s="85"/>
      <c r="X856" s="85"/>
      <c r="Y856" s="94" t="s">
        <v>5826</v>
      </c>
      <c r="Z856" s="85"/>
    </row>
    <row r="857" spans="1:26" x14ac:dyDescent="0.25">
      <c r="A857" s="61" t="s">
        <v>835</v>
      </c>
      <c r="B857" s="61" t="s">
        <v>835</v>
      </c>
      <c r="C857" s="62"/>
      <c r="D857" s="63"/>
      <c r="E857" s="64"/>
      <c r="F857" s="65"/>
      <c r="G857" s="62"/>
      <c r="H857" s="66"/>
      <c r="I857" s="67"/>
      <c r="J857" s="67"/>
      <c r="K857" s="34" t="s">
        <v>65</v>
      </c>
      <c r="L857" s="74">
        <v>857</v>
      </c>
      <c r="M857" s="74"/>
      <c r="N857" s="69"/>
      <c r="O857" s="85" t="s">
        <v>178</v>
      </c>
      <c r="P857" s="88">
        <v>43738.282847222225</v>
      </c>
      <c r="Q857" s="85" t="s">
        <v>2211</v>
      </c>
      <c r="R857" s="85"/>
      <c r="S857" s="85"/>
      <c r="T857" s="85"/>
      <c r="U857" s="88">
        <v>43738.282847222225</v>
      </c>
      <c r="V857" s="90" t="s">
        <v>3827</v>
      </c>
      <c r="W857" s="85"/>
      <c r="X857" s="85"/>
      <c r="Y857" s="94" t="s">
        <v>5827</v>
      </c>
      <c r="Z857" s="85"/>
    </row>
    <row r="858" spans="1:26" x14ac:dyDescent="0.25">
      <c r="A858" s="61" t="s">
        <v>836</v>
      </c>
      <c r="B858" s="61" t="s">
        <v>1558</v>
      </c>
      <c r="C858" s="62"/>
      <c r="D858" s="63"/>
      <c r="E858" s="64"/>
      <c r="F858" s="65"/>
      <c r="G858" s="62"/>
      <c r="H858" s="66"/>
      <c r="I858" s="67"/>
      <c r="J858" s="67"/>
      <c r="K858" s="34" t="s">
        <v>65</v>
      </c>
      <c r="L858" s="74">
        <v>858</v>
      </c>
      <c r="M858" s="74"/>
      <c r="N858" s="69"/>
      <c r="O858" s="85" t="s">
        <v>1875</v>
      </c>
      <c r="P858" s="88">
        <v>43738.282870370371</v>
      </c>
      <c r="Q858" s="85" t="s">
        <v>1962</v>
      </c>
      <c r="R858" s="85"/>
      <c r="S858" s="85"/>
      <c r="T858" s="85"/>
      <c r="U858" s="88">
        <v>43738.282870370371</v>
      </c>
      <c r="V858" s="90" t="s">
        <v>3828</v>
      </c>
      <c r="W858" s="85"/>
      <c r="X858" s="85"/>
      <c r="Y858" s="94" t="s">
        <v>5828</v>
      </c>
      <c r="Z858" s="85"/>
    </row>
    <row r="859" spans="1:26" x14ac:dyDescent="0.25">
      <c r="A859" s="61" t="s">
        <v>837</v>
      </c>
      <c r="B859" s="61" t="s">
        <v>1496</v>
      </c>
      <c r="C859" s="62"/>
      <c r="D859" s="63"/>
      <c r="E859" s="64"/>
      <c r="F859" s="65"/>
      <c r="G859" s="62"/>
      <c r="H859" s="66"/>
      <c r="I859" s="67"/>
      <c r="J859" s="67"/>
      <c r="K859" s="34" t="s">
        <v>65</v>
      </c>
      <c r="L859" s="74">
        <v>859</v>
      </c>
      <c r="M859" s="74"/>
      <c r="N859" s="69"/>
      <c r="O859" s="85" t="s">
        <v>1875</v>
      </c>
      <c r="P859" s="88">
        <v>43738.282870370371</v>
      </c>
      <c r="Q859" s="85" t="s">
        <v>1880</v>
      </c>
      <c r="R859" s="85"/>
      <c r="S859" s="85"/>
      <c r="T859" s="85"/>
      <c r="U859" s="88">
        <v>43738.282870370371</v>
      </c>
      <c r="V859" s="90" t="s">
        <v>3829</v>
      </c>
      <c r="W859" s="85"/>
      <c r="X859" s="85"/>
      <c r="Y859" s="94" t="s">
        <v>5829</v>
      </c>
      <c r="Z859" s="85"/>
    </row>
    <row r="860" spans="1:26" x14ac:dyDescent="0.25">
      <c r="A860" s="61" t="s">
        <v>838</v>
      </c>
      <c r="B860" s="61" t="s">
        <v>1596</v>
      </c>
      <c r="C860" s="62"/>
      <c r="D860" s="63"/>
      <c r="E860" s="64"/>
      <c r="F860" s="65"/>
      <c r="G860" s="62"/>
      <c r="H860" s="66"/>
      <c r="I860" s="67"/>
      <c r="J860" s="67"/>
      <c r="K860" s="34" t="s">
        <v>65</v>
      </c>
      <c r="L860" s="74">
        <v>860</v>
      </c>
      <c r="M860" s="74"/>
      <c r="N860" s="69"/>
      <c r="O860" s="85" t="s">
        <v>1875</v>
      </c>
      <c r="P860" s="88">
        <v>43738.282881944448</v>
      </c>
      <c r="Q860" s="85" t="s">
        <v>2014</v>
      </c>
      <c r="R860" s="85"/>
      <c r="S860" s="85"/>
      <c r="T860" s="85"/>
      <c r="U860" s="88">
        <v>43738.282881944448</v>
      </c>
      <c r="V860" s="90" t="s">
        <v>3830</v>
      </c>
      <c r="W860" s="85"/>
      <c r="X860" s="85"/>
      <c r="Y860" s="94" t="s">
        <v>5830</v>
      </c>
      <c r="Z860" s="85"/>
    </row>
    <row r="861" spans="1:26" x14ac:dyDescent="0.25">
      <c r="A861" s="61" t="s">
        <v>839</v>
      </c>
      <c r="B861" s="61" t="s">
        <v>1481</v>
      </c>
      <c r="C861" s="62"/>
      <c r="D861" s="63"/>
      <c r="E861" s="64"/>
      <c r="F861" s="65"/>
      <c r="G861" s="62"/>
      <c r="H861" s="66"/>
      <c r="I861" s="67"/>
      <c r="J861" s="67"/>
      <c r="K861" s="34" t="s">
        <v>65</v>
      </c>
      <c r="L861" s="74">
        <v>861</v>
      </c>
      <c r="M861" s="74"/>
      <c r="N861" s="69"/>
      <c r="O861" s="85" t="s">
        <v>1875</v>
      </c>
      <c r="P861" s="88">
        <v>43738.282881944448</v>
      </c>
      <c r="Q861" s="85" t="s">
        <v>1927</v>
      </c>
      <c r="R861" s="85"/>
      <c r="S861" s="85"/>
      <c r="T861" s="85" t="s">
        <v>2951</v>
      </c>
      <c r="U861" s="88">
        <v>43738.282881944448</v>
      </c>
      <c r="V861" s="90" t="s">
        <v>3831</v>
      </c>
      <c r="W861" s="85"/>
      <c r="X861" s="85"/>
      <c r="Y861" s="94" t="s">
        <v>5831</v>
      </c>
      <c r="Z861" s="85"/>
    </row>
    <row r="862" spans="1:26" x14ac:dyDescent="0.25">
      <c r="A862" s="61" t="s">
        <v>840</v>
      </c>
      <c r="B862" s="61" t="s">
        <v>1481</v>
      </c>
      <c r="C862" s="62"/>
      <c r="D862" s="63"/>
      <c r="E862" s="64"/>
      <c r="F862" s="65"/>
      <c r="G862" s="62"/>
      <c r="H862" s="66"/>
      <c r="I862" s="67"/>
      <c r="J862" s="67"/>
      <c r="K862" s="34" t="s">
        <v>65</v>
      </c>
      <c r="L862" s="74">
        <v>862</v>
      </c>
      <c r="M862" s="74"/>
      <c r="N862" s="69"/>
      <c r="O862" s="85" t="s">
        <v>1876</v>
      </c>
      <c r="P862" s="88">
        <v>43738.280277777776</v>
      </c>
      <c r="Q862" s="85" t="s">
        <v>2212</v>
      </c>
      <c r="R862" s="90" t="s">
        <v>2774</v>
      </c>
      <c r="S862" s="85" t="s">
        <v>2911</v>
      </c>
      <c r="T862" s="85"/>
      <c r="U862" s="88">
        <v>43738.280277777776</v>
      </c>
      <c r="V862" s="90" t="s">
        <v>3832</v>
      </c>
      <c r="W862" s="85"/>
      <c r="X862" s="85"/>
      <c r="Y862" s="94" t="s">
        <v>5832</v>
      </c>
      <c r="Z862" s="94" t="s">
        <v>6980</v>
      </c>
    </row>
    <row r="863" spans="1:26" x14ac:dyDescent="0.25">
      <c r="A863" s="61" t="s">
        <v>841</v>
      </c>
      <c r="B863" s="61" t="s">
        <v>840</v>
      </c>
      <c r="C863" s="62"/>
      <c r="D863" s="63"/>
      <c r="E863" s="64"/>
      <c r="F863" s="65"/>
      <c r="G863" s="62"/>
      <c r="H863" s="66"/>
      <c r="I863" s="67"/>
      <c r="J863" s="67"/>
      <c r="K863" s="34" t="s">
        <v>65</v>
      </c>
      <c r="L863" s="74">
        <v>863</v>
      </c>
      <c r="M863" s="74"/>
      <c r="N863" s="69"/>
      <c r="O863" s="85" t="s">
        <v>1876</v>
      </c>
      <c r="P863" s="88">
        <v>43738.282881944448</v>
      </c>
      <c r="Q863" s="85" t="s">
        <v>2213</v>
      </c>
      <c r="R863" s="85"/>
      <c r="S863" s="85"/>
      <c r="T863" s="85"/>
      <c r="U863" s="88">
        <v>43738.282881944448</v>
      </c>
      <c r="V863" s="90" t="s">
        <v>3833</v>
      </c>
      <c r="W863" s="85"/>
      <c r="X863" s="85"/>
      <c r="Y863" s="94" t="s">
        <v>5833</v>
      </c>
      <c r="Z863" s="94" t="s">
        <v>5832</v>
      </c>
    </row>
    <row r="864" spans="1:26" x14ac:dyDescent="0.25">
      <c r="A864" s="61" t="s">
        <v>841</v>
      </c>
      <c r="B864" s="61" t="s">
        <v>1481</v>
      </c>
      <c r="C864" s="62"/>
      <c r="D864" s="63"/>
      <c r="E864" s="64"/>
      <c r="F864" s="65"/>
      <c r="G864" s="62"/>
      <c r="H864" s="66"/>
      <c r="I864" s="67"/>
      <c r="J864" s="67"/>
      <c r="K864" s="34" t="s">
        <v>65</v>
      </c>
      <c r="L864" s="74">
        <v>864</v>
      </c>
      <c r="M864" s="74"/>
      <c r="N864" s="69"/>
      <c r="O864" s="85" t="s">
        <v>1875</v>
      </c>
      <c r="P864" s="88">
        <v>43738.282881944448</v>
      </c>
      <c r="Q864" s="85" t="s">
        <v>2213</v>
      </c>
      <c r="R864" s="85"/>
      <c r="S864" s="85"/>
      <c r="T864" s="85"/>
      <c r="U864" s="88">
        <v>43738.282881944448</v>
      </c>
      <c r="V864" s="90" t="s">
        <v>3833</v>
      </c>
      <c r="W864" s="85"/>
      <c r="X864" s="85"/>
      <c r="Y864" s="94" t="s">
        <v>5833</v>
      </c>
      <c r="Z864" s="94" t="s">
        <v>5832</v>
      </c>
    </row>
    <row r="865" spans="1:26" x14ac:dyDescent="0.25">
      <c r="A865" s="61" t="s">
        <v>842</v>
      </c>
      <c r="B865" s="61" t="s">
        <v>1493</v>
      </c>
      <c r="C865" s="62"/>
      <c r="D865" s="63"/>
      <c r="E865" s="64"/>
      <c r="F865" s="65"/>
      <c r="G865" s="62"/>
      <c r="H865" s="66"/>
      <c r="I865" s="67"/>
      <c r="J865" s="67"/>
      <c r="K865" s="34" t="s">
        <v>65</v>
      </c>
      <c r="L865" s="74">
        <v>865</v>
      </c>
      <c r="M865" s="74"/>
      <c r="N865" s="69"/>
      <c r="O865" s="85" t="s">
        <v>1875</v>
      </c>
      <c r="P865" s="88">
        <v>43738.282893518517</v>
      </c>
      <c r="Q865" s="85" t="s">
        <v>1877</v>
      </c>
      <c r="R865" s="85"/>
      <c r="S865" s="85"/>
      <c r="T865" s="85"/>
      <c r="U865" s="88">
        <v>43738.282893518517</v>
      </c>
      <c r="V865" s="90" t="s">
        <v>3834</v>
      </c>
      <c r="W865" s="85"/>
      <c r="X865" s="85"/>
      <c r="Y865" s="94" t="s">
        <v>5834</v>
      </c>
      <c r="Z865" s="85"/>
    </row>
    <row r="866" spans="1:26" x14ac:dyDescent="0.25">
      <c r="A866" s="61" t="s">
        <v>843</v>
      </c>
      <c r="B866" s="61" t="s">
        <v>843</v>
      </c>
      <c r="C866" s="62"/>
      <c r="D866" s="63"/>
      <c r="E866" s="64"/>
      <c r="F866" s="65"/>
      <c r="G866" s="62"/>
      <c r="H866" s="66"/>
      <c r="I866" s="67"/>
      <c r="J866" s="67"/>
      <c r="K866" s="34" t="s">
        <v>65</v>
      </c>
      <c r="L866" s="74">
        <v>866</v>
      </c>
      <c r="M866" s="74"/>
      <c r="N866" s="69"/>
      <c r="O866" s="85" t="s">
        <v>178</v>
      </c>
      <c r="P866" s="88">
        <v>43738.275393518517</v>
      </c>
      <c r="Q866" s="85" t="s">
        <v>2214</v>
      </c>
      <c r="R866" s="90" t="s">
        <v>2775</v>
      </c>
      <c r="S866" s="85" t="s">
        <v>2911</v>
      </c>
      <c r="T866" s="85"/>
      <c r="U866" s="88">
        <v>43738.275393518517</v>
      </c>
      <c r="V866" s="90" t="s">
        <v>3835</v>
      </c>
      <c r="W866" s="85"/>
      <c r="X866" s="85"/>
      <c r="Y866" s="94" t="s">
        <v>5835</v>
      </c>
      <c r="Z866" s="94" t="s">
        <v>7092</v>
      </c>
    </row>
    <row r="867" spans="1:26" x14ac:dyDescent="0.25">
      <c r="A867" s="61" t="s">
        <v>844</v>
      </c>
      <c r="B867" s="61" t="s">
        <v>843</v>
      </c>
      <c r="C867" s="62"/>
      <c r="D867" s="63"/>
      <c r="E867" s="64"/>
      <c r="F867" s="65"/>
      <c r="G867" s="62"/>
      <c r="H867" s="66"/>
      <c r="I867" s="67"/>
      <c r="J867" s="67"/>
      <c r="K867" s="34" t="s">
        <v>65</v>
      </c>
      <c r="L867" s="74">
        <v>867</v>
      </c>
      <c r="M867" s="74"/>
      <c r="N867" s="69"/>
      <c r="O867" s="85" t="s">
        <v>1875</v>
      </c>
      <c r="P867" s="88">
        <v>43738.282905092594</v>
      </c>
      <c r="Q867" s="85" t="s">
        <v>1949</v>
      </c>
      <c r="R867" s="85"/>
      <c r="S867" s="85"/>
      <c r="T867" s="85"/>
      <c r="U867" s="88">
        <v>43738.282905092594</v>
      </c>
      <c r="V867" s="90" t="s">
        <v>3836</v>
      </c>
      <c r="W867" s="85"/>
      <c r="X867" s="85"/>
      <c r="Y867" s="94" t="s">
        <v>5836</v>
      </c>
      <c r="Z867" s="85"/>
    </row>
    <row r="868" spans="1:26" x14ac:dyDescent="0.25">
      <c r="A868" s="61" t="s">
        <v>845</v>
      </c>
      <c r="B868" s="61" t="s">
        <v>1570</v>
      </c>
      <c r="C868" s="62"/>
      <c r="D868" s="63"/>
      <c r="E868" s="64"/>
      <c r="F868" s="65"/>
      <c r="G868" s="62"/>
      <c r="H868" s="66"/>
      <c r="I868" s="67"/>
      <c r="J868" s="67"/>
      <c r="K868" s="34" t="s">
        <v>65</v>
      </c>
      <c r="L868" s="74">
        <v>868</v>
      </c>
      <c r="M868" s="74"/>
      <c r="N868" s="69"/>
      <c r="O868" s="85" t="s">
        <v>1875</v>
      </c>
      <c r="P868" s="88">
        <v>43738.282905092594</v>
      </c>
      <c r="Q868" s="85" t="s">
        <v>1978</v>
      </c>
      <c r="R868" s="85"/>
      <c r="S868" s="85"/>
      <c r="T868" s="85"/>
      <c r="U868" s="88">
        <v>43738.282905092594</v>
      </c>
      <c r="V868" s="90" t="s">
        <v>3837</v>
      </c>
      <c r="W868" s="85"/>
      <c r="X868" s="85"/>
      <c r="Y868" s="94" t="s">
        <v>5837</v>
      </c>
      <c r="Z868" s="85"/>
    </row>
    <row r="869" spans="1:26" x14ac:dyDescent="0.25">
      <c r="A869" s="61" t="s">
        <v>846</v>
      </c>
      <c r="B869" s="61" t="s">
        <v>1481</v>
      </c>
      <c r="C869" s="62"/>
      <c r="D869" s="63"/>
      <c r="E869" s="64"/>
      <c r="F869" s="65"/>
      <c r="G869" s="62"/>
      <c r="H869" s="66"/>
      <c r="I869" s="67"/>
      <c r="J869" s="67"/>
      <c r="K869" s="34" t="s">
        <v>65</v>
      </c>
      <c r="L869" s="74">
        <v>869</v>
      </c>
      <c r="M869" s="74"/>
      <c r="N869" s="69"/>
      <c r="O869" s="85" t="s">
        <v>1875</v>
      </c>
      <c r="P869" s="88">
        <v>43738.28292824074</v>
      </c>
      <c r="Q869" s="85" t="s">
        <v>1927</v>
      </c>
      <c r="R869" s="85"/>
      <c r="S869" s="85"/>
      <c r="T869" s="85" t="s">
        <v>2951</v>
      </c>
      <c r="U869" s="88">
        <v>43738.28292824074</v>
      </c>
      <c r="V869" s="90" t="s">
        <v>3838</v>
      </c>
      <c r="W869" s="85"/>
      <c r="X869" s="85"/>
      <c r="Y869" s="94" t="s">
        <v>5838</v>
      </c>
      <c r="Z869" s="85"/>
    </row>
    <row r="870" spans="1:26" x14ac:dyDescent="0.25">
      <c r="A870" s="61" t="s">
        <v>847</v>
      </c>
      <c r="B870" s="61" t="s">
        <v>1499</v>
      </c>
      <c r="C870" s="62"/>
      <c r="D870" s="63"/>
      <c r="E870" s="64"/>
      <c r="F870" s="65"/>
      <c r="G870" s="62"/>
      <c r="H870" s="66"/>
      <c r="I870" s="67"/>
      <c r="J870" s="67"/>
      <c r="K870" s="34" t="s">
        <v>65</v>
      </c>
      <c r="L870" s="74">
        <v>870</v>
      </c>
      <c r="M870" s="74"/>
      <c r="N870" s="69"/>
      <c r="O870" s="85" t="s">
        <v>1875</v>
      </c>
      <c r="P870" s="88">
        <v>43738.282951388886</v>
      </c>
      <c r="Q870" s="85" t="s">
        <v>1883</v>
      </c>
      <c r="R870" s="85"/>
      <c r="S870" s="85"/>
      <c r="T870" s="85"/>
      <c r="U870" s="88">
        <v>43738.282951388886</v>
      </c>
      <c r="V870" s="90" t="s">
        <v>3839</v>
      </c>
      <c r="W870" s="85"/>
      <c r="X870" s="85"/>
      <c r="Y870" s="94" t="s">
        <v>5839</v>
      </c>
      <c r="Z870" s="85"/>
    </row>
    <row r="871" spans="1:26" x14ac:dyDescent="0.25">
      <c r="A871" s="61" t="s">
        <v>848</v>
      </c>
      <c r="B871" s="61" t="s">
        <v>1481</v>
      </c>
      <c r="C871" s="62"/>
      <c r="D871" s="63"/>
      <c r="E871" s="64"/>
      <c r="F871" s="65"/>
      <c r="G871" s="62"/>
      <c r="H871" s="66"/>
      <c r="I871" s="67"/>
      <c r="J871" s="67"/>
      <c r="K871" s="34" t="s">
        <v>65</v>
      </c>
      <c r="L871" s="74">
        <v>871</v>
      </c>
      <c r="M871" s="74"/>
      <c r="N871" s="69"/>
      <c r="O871" s="85" t="s">
        <v>1875</v>
      </c>
      <c r="P871" s="88">
        <v>43738.282962962963</v>
      </c>
      <c r="Q871" s="85" t="s">
        <v>1927</v>
      </c>
      <c r="R871" s="85"/>
      <c r="S871" s="85"/>
      <c r="T871" s="85" t="s">
        <v>2951</v>
      </c>
      <c r="U871" s="88">
        <v>43738.282962962963</v>
      </c>
      <c r="V871" s="90" t="s">
        <v>3840</v>
      </c>
      <c r="W871" s="85"/>
      <c r="X871" s="85"/>
      <c r="Y871" s="94" t="s">
        <v>5840</v>
      </c>
      <c r="Z871" s="85"/>
    </row>
    <row r="872" spans="1:26" x14ac:dyDescent="0.25">
      <c r="A872" s="61" t="s">
        <v>849</v>
      </c>
      <c r="B872" s="61" t="s">
        <v>1496</v>
      </c>
      <c r="C872" s="62"/>
      <c r="D872" s="63"/>
      <c r="E872" s="64"/>
      <c r="F872" s="65"/>
      <c r="G872" s="62"/>
      <c r="H872" s="66"/>
      <c r="I872" s="67"/>
      <c r="J872" s="67"/>
      <c r="K872" s="34" t="s">
        <v>65</v>
      </c>
      <c r="L872" s="74">
        <v>872</v>
      </c>
      <c r="M872" s="74"/>
      <c r="N872" s="69"/>
      <c r="O872" s="85" t="s">
        <v>1875</v>
      </c>
      <c r="P872" s="88">
        <v>43738.282962962963</v>
      </c>
      <c r="Q872" s="85" t="s">
        <v>1887</v>
      </c>
      <c r="R872" s="85"/>
      <c r="S872" s="85"/>
      <c r="T872" s="85"/>
      <c r="U872" s="88">
        <v>43738.282962962963</v>
      </c>
      <c r="V872" s="90" t="s">
        <v>3841</v>
      </c>
      <c r="W872" s="85"/>
      <c r="X872" s="85"/>
      <c r="Y872" s="94" t="s">
        <v>5841</v>
      </c>
      <c r="Z872" s="85"/>
    </row>
    <row r="873" spans="1:26" x14ac:dyDescent="0.25">
      <c r="A873" s="61" t="s">
        <v>850</v>
      </c>
      <c r="B873" s="61" t="s">
        <v>1724</v>
      </c>
      <c r="C873" s="62"/>
      <c r="D873" s="63"/>
      <c r="E873" s="64"/>
      <c r="F873" s="65"/>
      <c r="G873" s="62"/>
      <c r="H873" s="66"/>
      <c r="I873" s="67"/>
      <c r="J873" s="67"/>
      <c r="K873" s="34" t="s">
        <v>65</v>
      </c>
      <c r="L873" s="74">
        <v>873</v>
      </c>
      <c r="M873" s="74"/>
      <c r="N873" s="69"/>
      <c r="O873" s="85" t="s">
        <v>1876</v>
      </c>
      <c r="P873" s="88">
        <v>43738.282962962963</v>
      </c>
      <c r="Q873" s="85" t="s">
        <v>2215</v>
      </c>
      <c r="R873" s="90" t="s">
        <v>2776</v>
      </c>
      <c r="S873" s="85" t="s">
        <v>2911</v>
      </c>
      <c r="T873" s="85"/>
      <c r="U873" s="88">
        <v>43738.282962962963</v>
      </c>
      <c r="V873" s="90" t="s">
        <v>3842</v>
      </c>
      <c r="W873" s="85"/>
      <c r="X873" s="85"/>
      <c r="Y873" s="94" t="s">
        <v>5842</v>
      </c>
      <c r="Z873" s="94" t="s">
        <v>7093</v>
      </c>
    </row>
    <row r="874" spans="1:26" x14ac:dyDescent="0.25">
      <c r="A874" s="61" t="s">
        <v>851</v>
      </c>
      <c r="B874" s="61" t="s">
        <v>1536</v>
      </c>
      <c r="C874" s="62"/>
      <c r="D874" s="63"/>
      <c r="E874" s="64"/>
      <c r="F874" s="65"/>
      <c r="G874" s="62"/>
      <c r="H874" s="66"/>
      <c r="I874" s="67"/>
      <c r="J874" s="67"/>
      <c r="K874" s="34" t="s">
        <v>65</v>
      </c>
      <c r="L874" s="74">
        <v>874</v>
      </c>
      <c r="M874" s="74"/>
      <c r="N874" s="69"/>
      <c r="O874" s="85" t="s">
        <v>1875</v>
      </c>
      <c r="P874" s="88">
        <v>43738.28297453704</v>
      </c>
      <c r="Q874" s="85" t="s">
        <v>2216</v>
      </c>
      <c r="R874" s="85"/>
      <c r="S874" s="85"/>
      <c r="T874" s="85"/>
      <c r="U874" s="88">
        <v>43738.28297453704</v>
      </c>
      <c r="V874" s="90" t="s">
        <v>3843</v>
      </c>
      <c r="W874" s="85"/>
      <c r="X874" s="85"/>
      <c r="Y874" s="94" t="s">
        <v>5843</v>
      </c>
      <c r="Z874" s="85"/>
    </row>
    <row r="875" spans="1:26" x14ac:dyDescent="0.25">
      <c r="A875" s="61" t="s">
        <v>851</v>
      </c>
      <c r="B875" s="61" t="s">
        <v>1581</v>
      </c>
      <c r="C875" s="62"/>
      <c r="D875" s="63"/>
      <c r="E875" s="64"/>
      <c r="F875" s="65"/>
      <c r="G875" s="62"/>
      <c r="H875" s="66"/>
      <c r="I875" s="67"/>
      <c r="J875" s="67"/>
      <c r="K875" s="34" t="s">
        <v>65</v>
      </c>
      <c r="L875" s="74">
        <v>875</v>
      </c>
      <c r="M875" s="74"/>
      <c r="N875" s="69"/>
      <c r="O875" s="85" t="s">
        <v>1875</v>
      </c>
      <c r="P875" s="88">
        <v>43738.280173611114</v>
      </c>
      <c r="Q875" s="85" t="s">
        <v>2217</v>
      </c>
      <c r="R875" s="85"/>
      <c r="S875" s="85"/>
      <c r="T875" s="85"/>
      <c r="U875" s="88">
        <v>43738.280173611114</v>
      </c>
      <c r="V875" s="90" t="s">
        <v>3844</v>
      </c>
      <c r="W875" s="85"/>
      <c r="X875" s="85"/>
      <c r="Y875" s="94" t="s">
        <v>5844</v>
      </c>
      <c r="Z875" s="85"/>
    </row>
    <row r="876" spans="1:26" x14ac:dyDescent="0.25">
      <c r="A876" s="61" t="s">
        <v>852</v>
      </c>
      <c r="B876" s="61" t="s">
        <v>1481</v>
      </c>
      <c r="C876" s="62"/>
      <c r="D876" s="63"/>
      <c r="E876" s="64"/>
      <c r="F876" s="65"/>
      <c r="G876" s="62"/>
      <c r="H876" s="66"/>
      <c r="I876" s="67"/>
      <c r="J876" s="67"/>
      <c r="K876" s="34" t="s">
        <v>65</v>
      </c>
      <c r="L876" s="74">
        <v>876</v>
      </c>
      <c r="M876" s="74"/>
      <c r="N876" s="69"/>
      <c r="O876" s="85" t="s">
        <v>1875</v>
      </c>
      <c r="P876" s="88">
        <v>43738.282986111109</v>
      </c>
      <c r="Q876" s="85" t="s">
        <v>1927</v>
      </c>
      <c r="R876" s="85"/>
      <c r="S876" s="85"/>
      <c r="T876" s="85" t="s">
        <v>2951</v>
      </c>
      <c r="U876" s="88">
        <v>43738.282986111109</v>
      </c>
      <c r="V876" s="90" t="s">
        <v>3845</v>
      </c>
      <c r="W876" s="85"/>
      <c r="X876" s="85"/>
      <c r="Y876" s="94" t="s">
        <v>5845</v>
      </c>
      <c r="Z876" s="85"/>
    </row>
    <row r="877" spans="1:26" x14ac:dyDescent="0.25">
      <c r="A877" s="61" t="s">
        <v>853</v>
      </c>
      <c r="B877" s="61" t="s">
        <v>1481</v>
      </c>
      <c r="C877" s="62"/>
      <c r="D877" s="63"/>
      <c r="E877" s="64"/>
      <c r="F877" s="65"/>
      <c r="G877" s="62"/>
      <c r="H877" s="66"/>
      <c r="I877" s="67"/>
      <c r="J877" s="67"/>
      <c r="K877" s="34" t="s">
        <v>65</v>
      </c>
      <c r="L877" s="74">
        <v>877</v>
      </c>
      <c r="M877" s="74"/>
      <c r="N877" s="69"/>
      <c r="O877" s="85" t="s">
        <v>1875</v>
      </c>
      <c r="P877" s="88">
        <v>43738.2815625</v>
      </c>
      <c r="Q877" s="85" t="s">
        <v>1927</v>
      </c>
      <c r="R877" s="85"/>
      <c r="S877" s="85"/>
      <c r="T877" s="85" t="s">
        <v>2951</v>
      </c>
      <c r="U877" s="88">
        <v>43738.2815625</v>
      </c>
      <c r="V877" s="90" t="s">
        <v>3846</v>
      </c>
      <c r="W877" s="85"/>
      <c r="X877" s="85"/>
      <c r="Y877" s="94" t="s">
        <v>5846</v>
      </c>
      <c r="Z877" s="85"/>
    </row>
    <row r="878" spans="1:26" x14ac:dyDescent="0.25">
      <c r="A878" s="61" t="s">
        <v>853</v>
      </c>
      <c r="B878" s="61" t="s">
        <v>1530</v>
      </c>
      <c r="C878" s="62"/>
      <c r="D878" s="63"/>
      <c r="E878" s="64"/>
      <c r="F878" s="65"/>
      <c r="G878" s="62"/>
      <c r="H878" s="66"/>
      <c r="I878" s="67"/>
      <c r="J878" s="67"/>
      <c r="K878" s="34" t="s">
        <v>65</v>
      </c>
      <c r="L878" s="74">
        <v>878</v>
      </c>
      <c r="M878" s="74"/>
      <c r="N878" s="69"/>
      <c r="O878" s="85" t="s">
        <v>1875</v>
      </c>
      <c r="P878" s="88">
        <v>43738.282986111109</v>
      </c>
      <c r="Q878" s="85" t="s">
        <v>2218</v>
      </c>
      <c r="R878" s="85"/>
      <c r="S878" s="85"/>
      <c r="T878" s="85"/>
      <c r="U878" s="88">
        <v>43738.282986111109</v>
      </c>
      <c r="V878" s="90" t="s">
        <v>3847</v>
      </c>
      <c r="W878" s="85"/>
      <c r="X878" s="85"/>
      <c r="Y878" s="94" t="s">
        <v>5847</v>
      </c>
      <c r="Z878" s="85"/>
    </row>
    <row r="879" spans="1:26" x14ac:dyDescent="0.25">
      <c r="A879" s="61" t="s">
        <v>854</v>
      </c>
      <c r="B879" s="61" t="s">
        <v>1725</v>
      </c>
      <c r="C879" s="62"/>
      <c r="D879" s="63"/>
      <c r="E879" s="64"/>
      <c r="F879" s="65"/>
      <c r="G879" s="62"/>
      <c r="H879" s="66"/>
      <c r="I879" s="67"/>
      <c r="J879" s="67"/>
      <c r="K879" s="34" t="s">
        <v>65</v>
      </c>
      <c r="L879" s="74">
        <v>879</v>
      </c>
      <c r="M879" s="74"/>
      <c r="N879" s="69"/>
      <c r="O879" s="85" t="s">
        <v>1875</v>
      </c>
      <c r="P879" s="88">
        <v>43738.282881944448</v>
      </c>
      <c r="Q879" s="85" t="s">
        <v>2219</v>
      </c>
      <c r="R879" s="85"/>
      <c r="S879" s="85"/>
      <c r="T879" s="85" t="s">
        <v>2978</v>
      </c>
      <c r="U879" s="88">
        <v>43738.282881944448</v>
      </c>
      <c r="V879" s="90" t="s">
        <v>3848</v>
      </c>
      <c r="W879" s="85"/>
      <c r="X879" s="85"/>
      <c r="Y879" s="94" t="s">
        <v>5848</v>
      </c>
      <c r="Z879" s="85"/>
    </row>
    <row r="880" spans="1:26" x14ac:dyDescent="0.25">
      <c r="A880" s="61" t="s">
        <v>854</v>
      </c>
      <c r="B880" s="61" t="s">
        <v>1602</v>
      </c>
      <c r="C880" s="62"/>
      <c r="D880" s="63"/>
      <c r="E880" s="64"/>
      <c r="F880" s="65"/>
      <c r="G880" s="62"/>
      <c r="H880" s="66"/>
      <c r="I880" s="67"/>
      <c r="J880" s="67"/>
      <c r="K880" s="34" t="s">
        <v>65</v>
      </c>
      <c r="L880" s="74">
        <v>880</v>
      </c>
      <c r="M880" s="74"/>
      <c r="N880" s="69"/>
      <c r="O880" s="85" t="s">
        <v>1875</v>
      </c>
      <c r="P880" s="88">
        <v>43738.282986111109</v>
      </c>
      <c r="Q880" s="85" t="s">
        <v>2220</v>
      </c>
      <c r="R880" s="85"/>
      <c r="S880" s="85"/>
      <c r="T880" s="85"/>
      <c r="U880" s="88">
        <v>43738.282986111109</v>
      </c>
      <c r="V880" s="90" t="s">
        <v>3849</v>
      </c>
      <c r="W880" s="85"/>
      <c r="X880" s="85"/>
      <c r="Y880" s="94" t="s">
        <v>5849</v>
      </c>
      <c r="Z880" s="85"/>
    </row>
    <row r="881" spans="1:26" x14ac:dyDescent="0.25">
      <c r="A881" s="61" t="s">
        <v>854</v>
      </c>
      <c r="B881" s="61" t="s">
        <v>1726</v>
      </c>
      <c r="C881" s="62"/>
      <c r="D881" s="63"/>
      <c r="E881" s="64"/>
      <c r="F881" s="65"/>
      <c r="G881" s="62"/>
      <c r="H881" s="66"/>
      <c r="I881" s="67"/>
      <c r="J881" s="67"/>
      <c r="K881" s="34" t="s">
        <v>65</v>
      </c>
      <c r="L881" s="74">
        <v>881</v>
      </c>
      <c r="M881" s="74"/>
      <c r="N881" s="69"/>
      <c r="O881" s="85" t="s">
        <v>1875</v>
      </c>
      <c r="P881" s="88">
        <v>43738.282986111109</v>
      </c>
      <c r="Q881" s="85" t="s">
        <v>2220</v>
      </c>
      <c r="R881" s="85"/>
      <c r="S881" s="85"/>
      <c r="T881" s="85"/>
      <c r="U881" s="88">
        <v>43738.282986111109</v>
      </c>
      <c r="V881" s="90" t="s">
        <v>3849</v>
      </c>
      <c r="W881" s="85"/>
      <c r="X881" s="85"/>
      <c r="Y881" s="94" t="s">
        <v>5849</v>
      </c>
      <c r="Z881" s="85"/>
    </row>
    <row r="882" spans="1:26" x14ac:dyDescent="0.25">
      <c r="A882" s="61" t="s">
        <v>855</v>
      </c>
      <c r="B882" s="61" t="s">
        <v>1531</v>
      </c>
      <c r="C882" s="62"/>
      <c r="D882" s="63"/>
      <c r="E882" s="64"/>
      <c r="F882" s="65"/>
      <c r="G882" s="62"/>
      <c r="H882" s="66"/>
      <c r="I882" s="67"/>
      <c r="J882" s="67"/>
      <c r="K882" s="34" t="s">
        <v>65</v>
      </c>
      <c r="L882" s="74">
        <v>882</v>
      </c>
      <c r="M882" s="74"/>
      <c r="N882" s="69"/>
      <c r="O882" s="85" t="s">
        <v>1875</v>
      </c>
      <c r="P882" s="88">
        <v>43738.282997685186</v>
      </c>
      <c r="Q882" s="85" t="s">
        <v>1931</v>
      </c>
      <c r="R882" s="85"/>
      <c r="S882" s="85"/>
      <c r="T882" s="85"/>
      <c r="U882" s="88">
        <v>43738.282997685186</v>
      </c>
      <c r="V882" s="90" t="s">
        <v>3850</v>
      </c>
      <c r="W882" s="85"/>
      <c r="X882" s="85"/>
      <c r="Y882" s="94" t="s">
        <v>5850</v>
      </c>
      <c r="Z882" s="85"/>
    </row>
    <row r="883" spans="1:26" x14ac:dyDescent="0.25">
      <c r="A883" s="61" t="s">
        <v>856</v>
      </c>
      <c r="B883" s="61" t="s">
        <v>1429</v>
      </c>
      <c r="C883" s="62"/>
      <c r="D883" s="63"/>
      <c r="E883" s="64"/>
      <c r="F883" s="65"/>
      <c r="G883" s="62"/>
      <c r="H883" s="66"/>
      <c r="I883" s="67"/>
      <c r="J883" s="67"/>
      <c r="K883" s="34" t="s">
        <v>65</v>
      </c>
      <c r="L883" s="74">
        <v>883</v>
      </c>
      <c r="M883" s="74"/>
      <c r="N883" s="69"/>
      <c r="O883" s="85" t="s">
        <v>1875</v>
      </c>
      <c r="P883" s="88">
        <v>43738.283020833333</v>
      </c>
      <c r="Q883" s="85" t="s">
        <v>2221</v>
      </c>
      <c r="R883" s="85"/>
      <c r="S883" s="85"/>
      <c r="T883" s="85"/>
      <c r="U883" s="88">
        <v>43738.283020833333</v>
      </c>
      <c r="V883" s="90" t="s">
        <v>3851</v>
      </c>
      <c r="W883" s="85"/>
      <c r="X883" s="85"/>
      <c r="Y883" s="94" t="s">
        <v>5851</v>
      </c>
      <c r="Z883" s="85"/>
    </row>
    <row r="884" spans="1:26" x14ac:dyDescent="0.25">
      <c r="A884" s="61" t="s">
        <v>857</v>
      </c>
      <c r="B884" s="61" t="s">
        <v>1428</v>
      </c>
      <c r="C884" s="62"/>
      <c r="D884" s="63"/>
      <c r="E884" s="64"/>
      <c r="F884" s="65"/>
      <c r="G884" s="62"/>
      <c r="H884" s="66"/>
      <c r="I884" s="67"/>
      <c r="J884" s="67"/>
      <c r="K884" s="34" t="s">
        <v>65</v>
      </c>
      <c r="L884" s="74">
        <v>884</v>
      </c>
      <c r="M884" s="74"/>
      <c r="N884" s="69"/>
      <c r="O884" s="85" t="s">
        <v>1875</v>
      </c>
      <c r="P884" s="88">
        <v>43738.283020833333</v>
      </c>
      <c r="Q884" s="85" t="s">
        <v>2201</v>
      </c>
      <c r="R884" s="85"/>
      <c r="S884" s="85"/>
      <c r="T884" s="85"/>
      <c r="U884" s="88">
        <v>43738.283020833333</v>
      </c>
      <c r="V884" s="90" t="s">
        <v>3852</v>
      </c>
      <c r="W884" s="85"/>
      <c r="X884" s="85"/>
      <c r="Y884" s="94" t="s">
        <v>5852</v>
      </c>
      <c r="Z884" s="85"/>
    </row>
    <row r="885" spans="1:26" x14ac:dyDescent="0.25">
      <c r="A885" s="61" t="s">
        <v>858</v>
      </c>
      <c r="B885" s="61" t="s">
        <v>1727</v>
      </c>
      <c r="C885" s="62"/>
      <c r="D885" s="63"/>
      <c r="E885" s="64"/>
      <c r="F885" s="65"/>
      <c r="G885" s="62"/>
      <c r="H885" s="66"/>
      <c r="I885" s="67"/>
      <c r="J885" s="67"/>
      <c r="K885" s="34" t="s">
        <v>65</v>
      </c>
      <c r="L885" s="74">
        <v>885</v>
      </c>
      <c r="M885" s="74"/>
      <c r="N885" s="69"/>
      <c r="O885" s="85" t="s">
        <v>1875</v>
      </c>
      <c r="P885" s="88">
        <v>43738.283020833333</v>
      </c>
      <c r="Q885" s="85" t="s">
        <v>2222</v>
      </c>
      <c r="R885" s="85"/>
      <c r="S885" s="85"/>
      <c r="T885" s="85"/>
      <c r="U885" s="88">
        <v>43738.283020833333</v>
      </c>
      <c r="V885" s="90" t="s">
        <v>3853</v>
      </c>
      <c r="W885" s="85"/>
      <c r="X885" s="85"/>
      <c r="Y885" s="94" t="s">
        <v>5853</v>
      </c>
      <c r="Z885" s="85"/>
    </row>
    <row r="886" spans="1:26" x14ac:dyDescent="0.25">
      <c r="A886" s="61" t="s">
        <v>859</v>
      </c>
      <c r="B886" s="61" t="s">
        <v>1728</v>
      </c>
      <c r="C886" s="62"/>
      <c r="D886" s="63"/>
      <c r="E886" s="64"/>
      <c r="F886" s="65"/>
      <c r="G886" s="62"/>
      <c r="H886" s="66"/>
      <c r="I886" s="67"/>
      <c r="J886" s="67"/>
      <c r="K886" s="34" t="s">
        <v>65</v>
      </c>
      <c r="L886" s="74">
        <v>886</v>
      </c>
      <c r="M886" s="74"/>
      <c r="N886" s="69"/>
      <c r="O886" s="85" t="s">
        <v>1876</v>
      </c>
      <c r="P886" s="88">
        <v>43738.283020833333</v>
      </c>
      <c r="Q886" s="85" t="s">
        <v>2223</v>
      </c>
      <c r="R886" s="85"/>
      <c r="S886" s="85"/>
      <c r="T886" s="85"/>
      <c r="U886" s="88">
        <v>43738.283020833333</v>
      </c>
      <c r="V886" s="90" t="s">
        <v>3854</v>
      </c>
      <c r="W886" s="85"/>
      <c r="X886" s="85"/>
      <c r="Y886" s="94" t="s">
        <v>5854</v>
      </c>
      <c r="Z886" s="94" t="s">
        <v>7094</v>
      </c>
    </row>
    <row r="887" spans="1:26" x14ac:dyDescent="0.25">
      <c r="A887" s="61" t="s">
        <v>860</v>
      </c>
      <c r="B887" s="61" t="s">
        <v>1499</v>
      </c>
      <c r="C887" s="62"/>
      <c r="D887" s="63"/>
      <c r="E887" s="64"/>
      <c r="F887" s="65"/>
      <c r="G887" s="62"/>
      <c r="H887" s="66"/>
      <c r="I887" s="67"/>
      <c r="J887" s="67"/>
      <c r="K887" s="34" t="s">
        <v>65</v>
      </c>
      <c r="L887" s="74">
        <v>887</v>
      </c>
      <c r="M887" s="74"/>
      <c r="N887" s="69"/>
      <c r="O887" s="85" t="s">
        <v>1875</v>
      </c>
      <c r="P887" s="88">
        <v>43738.283032407409</v>
      </c>
      <c r="Q887" s="85" t="s">
        <v>1883</v>
      </c>
      <c r="R887" s="85"/>
      <c r="S887" s="85"/>
      <c r="T887" s="85"/>
      <c r="U887" s="88">
        <v>43738.283032407409</v>
      </c>
      <c r="V887" s="90" t="s">
        <v>3855</v>
      </c>
      <c r="W887" s="85"/>
      <c r="X887" s="85"/>
      <c r="Y887" s="94" t="s">
        <v>5855</v>
      </c>
      <c r="Z887" s="85"/>
    </row>
    <row r="888" spans="1:26" x14ac:dyDescent="0.25">
      <c r="A888" s="61" t="s">
        <v>861</v>
      </c>
      <c r="B888" s="61" t="s">
        <v>1667</v>
      </c>
      <c r="C888" s="62"/>
      <c r="D888" s="63"/>
      <c r="E888" s="64"/>
      <c r="F888" s="65"/>
      <c r="G888" s="62"/>
      <c r="H888" s="66"/>
      <c r="I888" s="67"/>
      <c r="J888" s="67"/>
      <c r="K888" s="34" t="s">
        <v>65</v>
      </c>
      <c r="L888" s="74">
        <v>888</v>
      </c>
      <c r="M888" s="74"/>
      <c r="N888" s="69"/>
      <c r="O888" s="85" t="s">
        <v>1875</v>
      </c>
      <c r="P888" s="88">
        <v>43738.283067129632</v>
      </c>
      <c r="Q888" s="85" t="s">
        <v>2138</v>
      </c>
      <c r="R888" s="85"/>
      <c r="S888" s="85"/>
      <c r="T888" s="85"/>
      <c r="U888" s="88">
        <v>43738.283067129632</v>
      </c>
      <c r="V888" s="90" t="s">
        <v>3856</v>
      </c>
      <c r="W888" s="85"/>
      <c r="X888" s="85"/>
      <c r="Y888" s="94" t="s">
        <v>5856</v>
      </c>
      <c r="Z888" s="85"/>
    </row>
    <row r="889" spans="1:26" x14ac:dyDescent="0.25">
      <c r="A889" s="61" t="s">
        <v>862</v>
      </c>
      <c r="B889" s="61" t="s">
        <v>1515</v>
      </c>
      <c r="C889" s="62"/>
      <c r="D889" s="63"/>
      <c r="E889" s="64"/>
      <c r="F889" s="65"/>
      <c r="G889" s="62"/>
      <c r="H889" s="66"/>
      <c r="I889" s="67"/>
      <c r="J889" s="67"/>
      <c r="K889" s="34" t="s">
        <v>65</v>
      </c>
      <c r="L889" s="74">
        <v>889</v>
      </c>
      <c r="M889" s="74"/>
      <c r="N889" s="69"/>
      <c r="O889" s="85" t="s">
        <v>1875</v>
      </c>
      <c r="P889" s="88">
        <v>43738.282986111109</v>
      </c>
      <c r="Q889" s="85" t="s">
        <v>2224</v>
      </c>
      <c r="R889" s="85"/>
      <c r="S889" s="85"/>
      <c r="T889" s="85"/>
      <c r="U889" s="88">
        <v>43738.282986111109</v>
      </c>
      <c r="V889" s="90" t="s">
        <v>3857</v>
      </c>
      <c r="W889" s="85"/>
      <c r="X889" s="85"/>
      <c r="Y889" s="94" t="s">
        <v>5857</v>
      </c>
      <c r="Z889" s="85"/>
    </row>
    <row r="890" spans="1:26" x14ac:dyDescent="0.25">
      <c r="A890" s="61" t="s">
        <v>862</v>
      </c>
      <c r="B890" s="61" t="s">
        <v>1515</v>
      </c>
      <c r="C890" s="62"/>
      <c r="D890" s="63"/>
      <c r="E890" s="64"/>
      <c r="F890" s="65"/>
      <c r="G890" s="62"/>
      <c r="H890" s="66"/>
      <c r="I890" s="67"/>
      <c r="J890" s="67"/>
      <c r="K890" s="34" t="s">
        <v>65</v>
      </c>
      <c r="L890" s="74">
        <v>890</v>
      </c>
      <c r="M890" s="74"/>
      <c r="N890" s="69"/>
      <c r="O890" s="85" t="s">
        <v>1875</v>
      </c>
      <c r="P890" s="88">
        <v>43738.283078703702</v>
      </c>
      <c r="Q890" s="85" t="s">
        <v>2225</v>
      </c>
      <c r="R890" s="85"/>
      <c r="S890" s="85"/>
      <c r="T890" s="85"/>
      <c r="U890" s="88">
        <v>43738.283078703702</v>
      </c>
      <c r="V890" s="90" t="s">
        <v>3858</v>
      </c>
      <c r="W890" s="85"/>
      <c r="X890" s="85"/>
      <c r="Y890" s="94" t="s">
        <v>5858</v>
      </c>
      <c r="Z890" s="85"/>
    </row>
    <row r="891" spans="1:26" x14ac:dyDescent="0.25">
      <c r="A891" s="61" t="s">
        <v>863</v>
      </c>
      <c r="B891" s="61" t="s">
        <v>1499</v>
      </c>
      <c r="C891" s="62"/>
      <c r="D891" s="63"/>
      <c r="E891" s="64"/>
      <c r="F891" s="65"/>
      <c r="G891" s="62"/>
      <c r="H891" s="66"/>
      <c r="I891" s="67"/>
      <c r="J891" s="67"/>
      <c r="K891" s="34" t="s">
        <v>65</v>
      </c>
      <c r="L891" s="74">
        <v>891</v>
      </c>
      <c r="M891" s="74"/>
      <c r="N891" s="69"/>
      <c r="O891" s="85" t="s">
        <v>1875</v>
      </c>
      <c r="P891" s="88">
        <v>43738.283078703702</v>
      </c>
      <c r="Q891" s="85" t="s">
        <v>1883</v>
      </c>
      <c r="R891" s="85"/>
      <c r="S891" s="85"/>
      <c r="T891" s="85"/>
      <c r="U891" s="88">
        <v>43738.283078703702</v>
      </c>
      <c r="V891" s="90" t="s">
        <v>3859</v>
      </c>
      <c r="W891" s="85"/>
      <c r="X891" s="85"/>
      <c r="Y891" s="94" t="s">
        <v>5859</v>
      </c>
      <c r="Z891" s="85"/>
    </row>
    <row r="892" spans="1:26" x14ac:dyDescent="0.25">
      <c r="A892" s="61" t="s">
        <v>864</v>
      </c>
      <c r="B892" s="61" t="s">
        <v>1656</v>
      </c>
      <c r="C892" s="62"/>
      <c r="D892" s="63"/>
      <c r="E892" s="64"/>
      <c r="F892" s="65"/>
      <c r="G892" s="62"/>
      <c r="H892" s="66"/>
      <c r="I892" s="67"/>
      <c r="J892" s="67"/>
      <c r="K892" s="34" t="s">
        <v>65</v>
      </c>
      <c r="L892" s="74">
        <v>892</v>
      </c>
      <c r="M892" s="74"/>
      <c r="N892" s="69"/>
      <c r="O892" s="85" t="s">
        <v>1876</v>
      </c>
      <c r="P892" s="88">
        <v>43738.283078703702</v>
      </c>
      <c r="Q892" s="85" t="s">
        <v>2226</v>
      </c>
      <c r="R892" s="90" t="s">
        <v>2777</v>
      </c>
      <c r="S892" s="85" t="s">
        <v>2911</v>
      </c>
      <c r="T892" s="85"/>
      <c r="U892" s="88">
        <v>43738.283078703702</v>
      </c>
      <c r="V892" s="90" t="s">
        <v>3860</v>
      </c>
      <c r="W892" s="85"/>
      <c r="X892" s="85"/>
      <c r="Y892" s="94" t="s">
        <v>5860</v>
      </c>
      <c r="Z892" s="94" t="s">
        <v>7076</v>
      </c>
    </row>
    <row r="893" spans="1:26" x14ac:dyDescent="0.25">
      <c r="A893" s="61" t="s">
        <v>865</v>
      </c>
      <c r="B893" s="61" t="s">
        <v>1481</v>
      </c>
      <c r="C893" s="62"/>
      <c r="D893" s="63"/>
      <c r="E893" s="64"/>
      <c r="F893" s="65"/>
      <c r="G893" s="62"/>
      <c r="H893" s="66"/>
      <c r="I893" s="67"/>
      <c r="J893" s="67"/>
      <c r="K893" s="34" t="s">
        <v>65</v>
      </c>
      <c r="L893" s="74">
        <v>893</v>
      </c>
      <c r="M893" s="74"/>
      <c r="N893" s="69"/>
      <c r="O893" s="85" t="s">
        <v>1875</v>
      </c>
      <c r="P893" s="88">
        <v>43738.283101851855</v>
      </c>
      <c r="Q893" s="85" t="s">
        <v>1927</v>
      </c>
      <c r="R893" s="85"/>
      <c r="S893" s="85"/>
      <c r="T893" s="85" t="s">
        <v>2951</v>
      </c>
      <c r="U893" s="88">
        <v>43738.283101851855</v>
      </c>
      <c r="V893" s="90" t="s">
        <v>3861</v>
      </c>
      <c r="W893" s="85"/>
      <c r="X893" s="85"/>
      <c r="Y893" s="94" t="s">
        <v>5861</v>
      </c>
      <c r="Z893" s="85"/>
    </row>
    <row r="894" spans="1:26" x14ac:dyDescent="0.25">
      <c r="A894" s="61" t="s">
        <v>866</v>
      </c>
      <c r="B894" s="61" t="s">
        <v>1507</v>
      </c>
      <c r="C894" s="62"/>
      <c r="D894" s="63"/>
      <c r="E894" s="64"/>
      <c r="F894" s="65"/>
      <c r="G894" s="62"/>
      <c r="H894" s="66"/>
      <c r="I894" s="67"/>
      <c r="J894" s="67"/>
      <c r="K894" s="34" t="s">
        <v>65</v>
      </c>
      <c r="L894" s="74">
        <v>894</v>
      </c>
      <c r="M894" s="74"/>
      <c r="N894" s="69"/>
      <c r="O894" s="85" t="s">
        <v>1875</v>
      </c>
      <c r="P894" s="88">
        <v>43738.283101851855</v>
      </c>
      <c r="Q894" s="85" t="s">
        <v>1893</v>
      </c>
      <c r="R894" s="85"/>
      <c r="S894" s="85"/>
      <c r="T894" s="85"/>
      <c r="U894" s="88">
        <v>43738.283101851855</v>
      </c>
      <c r="V894" s="90" t="s">
        <v>3862</v>
      </c>
      <c r="W894" s="85"/>
      <c r="X894" s="85"/>
      <c r="Y894" s="94" t="s">
        <v>5862</v>
      </c>
      <c r="Z894" s="85"/>
    </row>
    <row r="895" spans="1:26" x14ac:dyDescent="0.25">
      <c r="A895" s="61" t="s">
        <v>866</v>
      </c>
      <c r="B895" s="61" t="s">
        <v>1507</v>
      </c>
      <c r="C895" s="62"/>
      <c r="D895" s="63"/>
      <c r="E895" s="64"/>
      <c r="F895" s="65"/>
      <c r="G895" s="62"/>
      <c r="H895" s="66"/>
      <c r="I895" s="67"/>
      <c r="J895" s="67"/>
      <c r="K895" s="34" t="s">
        <v>65</v>
      </c>
      <c r="L895" s="74">
        <v>895</v>
      </c>
      <c r="M895" s="74"/>
      <c r="N895" s="69"/>
      <c r="O895" s="85" t="s">
        <v>1875</v>
      </c>
      <c r="P895" s="88">
        <v>43738.283136574071</v>
      </c>
      <c r="Q895" s="85" t="s">
        <v>1892</v>
      </c>
      <c r="R895" s="85"/>
      <c r="S895" s="85"/>
      <c r="T895" s="85"/>
      <c r="U895" s="88">
        <v>43738.283136574071</v>
      </c>
      <c r="V895" s="90" t="s">
        <v>3863</v>
      </c>
      <c r="W895" s="85"/>
      <c r="X895" s="85"/>
      <c r="Y895" s="94" t="s">
        <v>5863</v>
      </c>
      <c r="Z895" s="85"/>
    </row>
    <row r="896" spans="1:26" x14ac:dyDescent="0.25">
      <c r="A896" s="61" t="s">
        <v>867</v>
      </c>
      <c r="B896" s="61" t="s">
        <v>867</v>
      </c>
      <c r="C896" s="62"/>
      <c r="D896" s="63"/>
      <c r="E896" s="64"/>
      <c r="F896" s="65"/>
      <c r="G896" s="62"/>
      <c r="H896" s="66"/>
      <c r="I896" s="67"/>
      <c r="J896" s="67"/>
      <c r="K896" s="34" t="s">
        <v>65</v>
      </c>
      <c r="L896" s="74">
        <v>896</v>
      </c>
      <c r="M896" s="74"/>
      <c r="N896" s="69"/>
      <c r="O896" s="85" t="s">
        <v>178</v>
      </c>
      <c r="P896" s="88">
        <v>43738.283171296294</v>
      </c>
      <c r="Q896" s="85" t="s">
        <v>2227</v>
      </c>
      <c r="R896" s="85"/>
      <c r="S896" s="85"/>
      <c r="T896" s="85" t="s">
        <v>2946</v>
      </c>
      <c r="U896" s="88">
        <v>43738.283171296294</v>
      </c>
      <c r="V896" s="90" t="s">
        <v>3864</v>
      </c>
      <c r="W896" s="85"/>
      <c r="X896" s="85"/>
      <c r="Y896" s="94" t="s">
        <v>5864</v>
      </c>
      <c r="Z896" s="85"/>
    </row>
    <row r="897" spans="1:26" x14ac:dyDescent="0.25">
      <c r="A897" s="61" t="s">
        <v>868</v>
      </c>
      <c r="B897" s="61" t="s">
        <v>1729</v>
      </c>
      <c r="C897" s="62"/>
      <c r="D897" s="63"/>
      <c r="E897" s="64"/>
      <c r="F897" s="65"/>
      <c r="G897" s="62"/>
      <c r="H897" s="66"/>
      <c r="I897" s="67"/>
      <c r="J897" s="67"/>
      <c r="K897" s="34" t="s">
        <v>65</v>
      </c>
      <c r="L897" s="74">
        <v>897</v>
      </c>
      <c r="M897" s="74"/>
      <c r="N897" s="69"/>
      <c r="O897" s="85" t="s">
        <v>1876</v>
      </c>
      <c r="P897" s="88">
        <v>43738.283182870371</v>
      </c>
      <c r="Q897" s="85" t="s">
        <v>2228</v>
      </c>
      <c r="R897" s="85"/>
      <c r="S897" s="85"/>
      <c r="T897" s="85"/>
      <c r="U897" s="88">
        <v>43738.283182870371</v>
      </c>
      <c r="V897" s="90" t="s">
        <v>3865</v>
      </c>
      <c r="W897" s="85"/>
      <c r="X897" s="85"/>
      <c r="Y897" s="94" t="s">
        <v>5865</v>
      </c>
      <c r="Z897" s="94" t="s">
        <v>7095</v>
      </c>
    </row>
    <row r="898" spans="1:26" x14ac:dyDescent="0.25">
      <c r="A898" s="61" t="s">
        <v>868</v>
      </c>
      <c r="B898" s="61" t="s">
        <v>1493</v>
      </c>
      <c r="C898" s="62"/>
      <c r="D898" s="63"/>
      <c r="E898" s="64"/>
      <c r="F898" s="65"/>
      <c r="G898" s="62"/>
      <c r="H898" s="66"/>
      <c r="I898" s="67"/>
      <c r="J898" s="67"/>
      <c r="K898" s="34" t="s">
        <v>65</v>
      </c>
      <c r="L898" s="74">
        <v>898</v>
      </c>
      <c r="M898" s="74"/>
      <c r="N898" s="69"/>
      <c r="O898" s="85" t="s">
        <v>1875</v>
      </c>
      <c r="P898" s="88">
        <v>43738.283182870371</v>
      </c>
      <c r="Q898" s="85" t="s">
        <v>2228</v>
      </c>
      <c r="R898" s="85"/>
      <c r="S898" s="85"/>
      <c r="T898" s="85"/>
      <c r="U898" s="88">
        <v>43738.283182870371</v>
      </c>
      <c r="V898" s="90" t="s">
        <v>3865</v>
      </c>
      <c r="W898" s="85"/>
      <c r="X898" s="85"/>
      <c r="Y898" s="94" t="s">
        <v>5865</v>
      </c>
      <c r="Z898" s="94" t="s">
        <v>7095</v>
      </c>
    </row>
    <row r="899" spans="1:26" x14ac:dyDescent="0.25">
      <c r="A899" s="61" t="s">
        <v>869</v>
      </c>
      <c r="B899" s="61" t="s">
        <v>1569</v>
      </c>
      <c r="C899" s="62"/>
      <c r="D899" s="63"/>
      <c r="E899" s="64"/>
      <c r="F899" s="65"/>
      <c r="G899" s="62"/>
      <c r="H899" s="66"/>
      <c r="I899" s="67"/>
      <c r="J899" s="67"/>
      <c r="K899" s="34" t="s">
        <v>65</v>
      </c>
      <c r="L899" s="74">
        <v>899</v>
      </c>
      <c r="M899" s="74"/>
      <c r="N899" s="69"/>
      <c r="O899" s="85" t="s">
        <v>1875</v>
      </c>
      <c r="P899" s="88">
        <v>43738.283206018517</v>
      </c>
      <c r="Q899" s="85" t="s">
        <v>1977</v>
      </c>
      <c r="R899" s="85"/>
      <c r="S899" s="85"/>
      <c r="T899" s="85"/>
      <c r="U899" s="88">
        <v>43738.283206018517</v>
      </c>
      <c r="V899" s="90" t="s">
        <v>3866</v>
      </c>
      <c r="W899" s="85"/>
      <c r="X899" s="85"/>
      <c r="Y899" s="94" t="s">
        <v>5866</v>
      </c>
      <c r="Z899" s="85"/>
    </row>
    <row r="900" spans="1:26" x14ac:dyDescent="0.25">
      <c r="A900" s="61" t="s">
        <v>870</v>
      </c>
      <c r="B900" s="61" t="s">
        <v>1481</v>
      </c>
      <c r="C900" s="62"/>
      <c r="D900" s="63"/>
      <c r="E900" s="64"/>
      <c r="F900" s="65"/>
      <c r="G900" s="62"/>
      <c r="H900" s="66"/>
      <c r="I900" s="67"/>
      <c r="J900" s="67"/>
      <c r="K900" s="34" t="s">
        <v>65</v>
      </c>
      <c r="L900" s="74">
        <v>900</v>
      </c>
      <c r="M900" s="74"/>
      <c r="N900" s="69"/>
      <c r="O900" s="85" t="s">
        <v>1875</v>
      </c>
      <c r="P900" s="88">
        <v>43738.281967592593</v>
      </c>
      <c r="Q900" s="85" t="s">
        <v>1927</v>
      </c>
      <c r="R900" s="85"/>
      <c r="S900" s="85"/>
      <c r="T900" s="85" t="s">
        <v>2951</v>
      </c>
      <c r="U900" s="88">
        <v>43738.281967592593</v>
      </c>
      <c r="V900" s="90" t="s">
        <v>3867</v>
      </c>
      <c r="W900" s="85"/>
      <c r="X900" s="85"/>
      <c r="Y900" s="94" t="s">
        <v>5867</v>
      </c>
      <c r="Z900" s="85"/>
    </row>
    <row r="901" spans="1:26" x14ac:dyDescent="0.25">
      <c r="A901" s="61" t="s">
        <v>870</v>
      </c>
      <c r="B901" s="61" t="s">
        <v>1507</v>
      </c>
      <c r="C901" s="62"/>
      <c r="D901" s="63"/>
      <c r="E901" s="64"/>
      <c r="F901" s="65"/>
      <c r="G901" s="62"/>
      <c r="H901" s="66"/>
      <c r="I901" s="67"/>
      <c r="J901" s="67"/>
      <c r="K901" s="34" t="s">
        <v>65</v>
      </c>
      <c r="L901" s="74">
        <v>901</v>
      </c>
      <c r="M901" s="74"/>
      <c r="N901" s="69"/>
      <c r="O901" s="85" t="s">
        <v>1875</v>
      </c>
      <c r="P901" s="88">
        <v>43738.283009259256</v>
      </c>
      <c r="Q901" s="85" t="s">
        <v>1893</v>
      </c>
      <c r="R901" s="85"/>
      <c r="S901" s="85"/>
      <c r="T901" s="85"/>
      <c r="U901" s="88">
        <v>43738.283009259256</v>
      </c>
      <c r="V901" s="90" t="s">
        <v>3868</v>
      </c>
      <c r="W901" s="85"/>
      <c r="X901" s="85"/>
      <c r="Y901" s="94" t="s">
        <v>5868</v>
      </c>
      <c r="Z901" s="85"/>
    </row>
    <row r="902" spans="1:26" x14ac:dyDescent="0.25">
      <c r="A902" s="61" t="s">
        <v>870</v>
      </c>
      <c r="B902" s="61" t="s">
        <v>1507</v>
      </c>
      <c r="C902" s="62"/>
      <c r="D902" s="63"/>
      <c r="E902" s="64"/>
      <c r="F902" s="65"/>
      <c r="G902" s="62"/>
      <c r="H902" s="66"/>
      <c r="I902" s="67"/>
      <c r="J902" s="67"/>
      <c r="K902" s="34" t="s">
        <v>65</v>
      </c>
      <c r="L902" s="74">
        <v>902</v>
      </c>
      <c r="M902" s="74"/>
      <c r="N902" s="69"/>
      <c r="O902" s="85" t="s">
        <v>1875</v>
      </c>
      <c r="P902" s="88">
        <v>43738.283206018517</v>
      </c>
      <c r="Q902" s="85" t="s">
        <v>1892</v>
      </c>
      <c r="R902" s="85"/>
      <c r="S902" s="85"/>
      <c r="T902" s="85"/>
      <c r="U902" s="88">
        <v>43738.283206018517</v>
      </c>
      <c r="V902" s="90" t="s">
        <v>3869</v>
      </c>
      <c r="W902" s="85"/>
      <c r="X902" s="85"/>
      <c r="Y902" s="94" t="s">
        <v>5869</v>
      </c>
      <c r="Z902" s="85"/>
    </row>
    <row r="903" spans="1:26" x14ac:dyDescent="0.25">
      <c r="A903" s="61" t="s">
        <v>871</v>
      </c>
      <c r="B903" s="61" t="s">
        <v>1662</v>
      </c>
      <c r="C903" s="62"/>
      <c r="D903" s="63"/>
      <c r="E903" s="64"/>
      <c r="F903" s="65"/>
      <c r="G903" s="62"/>
      <c r="H903" s="66"/>
      <c r="I903" s="67"/>
      <c r="J903" s="67"/>
      <c r="K903" s="34" t="s">
        <v>65</v>
      </c>
      <c r="L903" s="74">
        <v>903</v>
      </c>
      <c r="M903" s="74"/>
      <c r="N903" s="69"/>
      <c r="O903" s="85" t="s">
        <v>1875</v>
      </c>
      <c r="P903" s="88">
        <v>43738.283206018517</v>
      </c>
      <c r="Q903" s="85" t="s">
        <v>2123</v>
      </c>
      <c r="R903" s="85"/>
      <c r="S903" s="85"/>
      <c r="T903" s="85"/>
      <c r="U903" s="88">
        <v>43738.283206018517</v>
      </c>
      <c r="V903" s="90" t="s">
        <v>3870</v>
      </c>
      <c r="W903" s="85"/>
      <c r="X903" s="85"/>
      <c r="Y903" s="94" t="s">
        <v>5870</v>
      </c>
      <c r="Z903" s="85"/>
    </row>
    <row r="904" spans="1:26" x14ac:dyDescent="0.25">
      <c r="A904" s="61" t="s">
        <v>872</v>
      </c>
      <c r="B904" s="61" t="s">
        <v>1600</v>
      </c>
      <c r="C904" s="62"/>
      <c r="D904" s="63"/>
      <c r="E904" s="64"/>
      <c r="F904" s="65"/>
      <c r="G904" s="62"/>
      <c r="H904" s="66"/>
      <c r="I904" s="67"/>
      <c r="J904" s="67"/>
      <c r="K904" s="34" t="s">
        <v>65</v>
      </c>
      <c r="L904" s="74">
        <v>904</v>
      </c>
      <c r="M904" s="74"/>
      <c r="N904" s="69"/>
      <c r="O904" s="85" t="s">
        <v>1875</v>
      </c>
      <c r="P904" s="88">
        <v>43738.281342592592</v>
      </c>
      <c r="Q904" s="85" t="s">
        <v>2020</v>
      </c>
      <c r="R904" s="85"/>
      <c r="S904" s="85"/>
      <c r="T904" s="85"/>
      <c r="U904" s="88">
        <v>43738.281342592592</v>
      </c>
      <c r="V904" s="90" t="s">
        <v>3871</v>
      </c>
      <c r="W904" s="85"/>
      <c r="X904" s="85"/>
      <c r="Y904" s="94" t="s">
        <v>5871</v>
      </c>
      <c r="Z904" s="85"/>
    </row>
    <row r="905" spans="1:26" x14ac:dyDescent="0.25">
      <c r="A905" s="61" t="s">
        <v>872</v>
      </c>
      <c r="B905" s="61" t="s">
        <v>1730</v>
      </c>
      <c r="C905" s="62"/>
      <c r="D905" s="63"/>
      <c r="E905" s="64"/>
      <c r="F905" s="65"/>
      <c r="G905" s="62"/>
      <c r="H905" s="66"/>
      <c r="I905" s="67"/>
      <c r="J905" s="67"/>
      <c r="K905" s="34" t="s">
        <v>65</v>
      </c>
      <c r="L905" s="74">
        <v>905</v>
      </c>
      <c r="M905" s="74"/>
      <c r="N905" s="69"/>
      <c r="O905" s="85" t="s">
        <v>1875</v>
      </c>
      <c r="P905" s="88">
        <v>43738.283217592594</v>
      </c>
      <c r="Q905" s="85" t="s">
        <v>2229</v>
      </c>
      <c r="R905" s="85"/>
      <c r="S905" s="85"/>
      <c r="T905" s="85"/>
      <c r="U905" s="88">
        <v>43738.283217592594</v>
      </c>
      <c r="V905" s="90" t="s">
        <v>3872</v>
      </c>
      <c r="W905" s="85"/>
      <c r="X905" s="85"/>
      <c r="Y905" s="94" t="s">
        <v>5872</v>
      </c>
      <c r="Z905" s="85"/>
    </row>
    <row r="906" spans="1:26" x14ac:dyDescent="0.25">
      <c r="A906" s="61" t="s">
        <v>873</v>
      </c>
      <c r="B906" s="61" t="s">
        <v>1731</v>
      </c>
      <c r="C906" s="62"/>
      <c r="D906" s="63"/>
      <c r="E906" s="64"/>
      <c r="F906" s="65"/>
      <c r="G906" s="62"/>
      <c r="H906" s="66"/>
      <c r="I906" s="67"/>
      <c r="J906" s="67"/>
      <c r="K906" s="34" t="s">
        <v>65</v>
      </c>
      <c r="L906" s="74">
        <v>906</v>
      </c>
      <c r="M906" s="74"/>
      <c r="N906" s="69"/>
      <c r="O906" s="85" t="s">
        <v>1876</v>
      </c>
      <c r="P906" s="88">
        <v>43738.276585648149</v>
      </c>
      <c r="Q906" s="85" t="s">
        <v>2230</v>
      </c>
      <c r="R906" s="85"/>
      <c r="S906" s="85"/>
      <c r="T906" s="85"/>
      <c r="U906" s="88">
        <v>43738.276585648149</v>
      </c>
      <c r="V906" s="90" t="s">
        <v>3873</v>
      </c>
      <c r="W906" s="85"/>
      <c r="X906" s="85"/>
      <c r="Y906" s="94" t="s">
        <v>5873</v>
      </c>
      <c r="Z906" s="94" t="s">
        <v>7096</v>
      </c>
    </row>
    <row r="907" spans="1:26" x14ac:dyDescent="0.25">
      <c r="A907" s="61" t="s">
        <v>873</v>
      </c>
      <c r="B907" s="61" t="s">
        <v>1732</v>
      </c>
      <c r="C907" s="62"/>
      <c r="D907" s="63"/>
      <c r="E907" s="64"/>
      <c r="F907" s="65"/>
      <c r="G907" s="62"/>
      <c r="H907" s="66"/>
      <c r="I907" s="67"/>
      <c r="J907" s="67"/>
      <c r="K907" s="34" t="s">
        <v>65</v>
      </c>
      <c r="L907" s="74">
        <v>907</v>
      </c>
      <c r="M907" s="74"/>
      <c r="N907" s="69"/>
      <c r="O907" s="85" t="s">
        <v>1875</v>
      </c>
      <c r="P907" s="88">
        <v>43738.276585648149</v>
      </c>
      <c r="Q907" s="85" t="s">
        <v>2230</v>
      </c>
      <c r="R907" s="85"/>
      <c r="S907" s="85"/>
      <c r="T907" s="85"/>
      <c r="U907" s="88">
        <v>43738.276585648149</v>
      </c>
      <c r="V907" s="90" t="s">
        <v>3873</v>
      </c>
      <c r="W907" s="85"/>
      <c r="X907" s="85"/>
      <c r="Y907" s="94" t="s">
        <v>5873</v>
      </c>
      <c r="Z907" s="94" t="s">
        <v>7096</v>
      </c>
    </row>
    <row r="908" spans="1:26" x14ac:dyDescent="0.25">
      <c r="A908" s="61" t="s">
        <v>873</v>
      </c>
      <c r="B908" s="61" t="s">
        <v>1732</v>
      </c>
      <c r="C908" s="62"/>
      <c r="D908" s="63"/>
      <c r="E908" s="64"/>
      <c r="F908" s="65"/>
      <c r="G908" s="62"/>
      <c r="H908" s="66"/>
      <c r="I908" s="67"/>
      <c r="J908" s="67"/>
      <c r="K908" s="34" t="s">
        <v>65</v>
      </c>
      <c r="L908" s="74">
        <v>908</v>
      </c>
      <c r="M908" s="74"/>
      <c r="N908" s="69"/>
      <c r="O908" s="85" t="s">
        <v>1876</v>
      </c>
      <c r="P908" s="88">
        <v>43738.280717592592</v>
      </c>
      <c r="Q908" s="85" t="s">
        <v>2231</v>
      </c>
      <c r="R908" s="90" t="s">
        <v>2778</v>
      </c>
      <c r="S908" s="85" t="s">
        <v>2911</v>
      </c>
      <c r="T908" s="85"/>
      <c r="U908" s="88">
        <v>43738.280717592592</v>
      </c>
      <c r="V908" s="90" t="s">
        <v>3874</v>
      </c>
      <c r="W908" s="85"/>
      <c r="X908" s="85"/>
      <c r="Y908" s="94" t="s">
        <v>5874</v>
      </c>
      <c r="Z908" s="94" t="s">
        <v>7097</v>
      </c>
    </row>
    <row r="909" spans="1:26" x14ac:dyDescent="0.25">
      <c r="A909" s="61" t="s">
        <v>873</v>
      </c>
      <c r="B909" s="61" t="s">
        <v>1733</v>
      </c>
      <c r="C909" s="62"/>
      <c r="D909" s="63"/>
      <c r="E909" s="64"/>
      <c r="F909" s="65"/>
      <c r="G909" s="62"/>
      <c r="H909" s="66"/>
      <c r="I909" s="67"/>
      <c r="J909" s="67"/>
      <c r="K909" s="34" t="s">
        <v>65</v>
      </c>
      <c r="L909" s="74">
        <v>909</v>
      </c>
      <c r="M909" s="74"/>
      <c r="N909" s="69"/>
      <c r="O909" s="85" t="s">
        <v>1876</v>
      </c>
      <c r="P909" s="88">
        <v>43738.283217592594</v>
      </c>
      <c r="Q909" s="85" t="s">
        <v>2232</v>
      </c>
      <c r="R909" s="85"/>
      <c r="S909" s="85"/>
      <c r="T909" s="85"/>
      <c r="U909" s="88">
        <v>43738.283217592594</v>
      </c>
      <c r="V909" s="90" t="s">
        <v>3875</v>
      </c>
      <c r="W909" s="85"/>
      <c r="X909" s="85"/>
      <c r="Y909" s="94" t="s">
        <v>5875</v>
      </c>
      <c r="Z909" s="94" t="s">
        <v>7098</v>
      </c>
    </row>
    <row r="910" spans="1:26" x14ac:dyDescent="0.25">
      <c r="A910" s="61" t="s">
        <v>874</v>
      </c>
      <c r="B910" s="61" t="s">
        <v>1734</v>
      </c>
      <c r="C910" s="62"/>
      <c r="D910" s="63"/>
      <c r="E910" s="64"/>
      <c r="F910" s="65"/>
      <c r="G910" s="62"/>
      <c r="H910" s="66"/>
      <c r="I910" s="67"/>
      <c r="J910" s="67"/>
      <c r="K910" s="34" t="s">
        <v>65</v>
      </c>
      <c r="L910" s="74">
        <v>910</v>
      </c>
      <c r="M910" s="74"/>
      <c r="N910" s="69"/>
      <c r="O910" s="85" t="s">
        <v>1875</v>
      </c>
      <c r="P910" s="88">
        <v>43738.283229166664</v>
      </c>
      <c r="Q910" s="85" t="s">
        <v>2233</v>
      </c>
      <c r="R910" s="85"/>
      <c r="S910" s="85"/>
      <c r="T910" s="85"/>
      <c r="U910" s="88">
        <v>43738.283229166664</v>
      </c>
      <c r="V910" s="90" t="s">
        <v>3876</v>
      </c>
      <c r="W910" s="85"/>
      <c r="X910" s="85"/>
      <c r="Y910" s="94" t="s">
        <v>5876</v>
      </c>
      <c r="Z910" s="85"/>
    </row>
    <row r="911" spans="1:26" x14ac:dyDescent="0.25">
      <c r="A911" s="61" t="s">
        <v>875</v>
      </c>
      <c r="B911" s="61" t="s">
        <v>1481</v>
      </c>
      <c r="C911" s="62"/>
      <c r="D911" s="63"/>
      <c r="E911" s="64"/>
      <c r="F911" s="65"/>
      <c r="G911" s="62"/>
      <c r="H911" s="66"/>
      <c r="I911" s="67"/>
      <c r="J911" s="67"/>
      <c r="K911" s="34" t="s">
        <v>65</v>
      </c>
      <c r="L911" s="74">
        <v>911</v>
      </c>
      <c r="M911" s="74"/>
      <c r="N911" s="69"/>
      <c r="O911" s="85" t="s">
        <v>1875</v>
      </c>
      <c r="P911" s="88">
        <v>43738.28324074074</v>
      </c>
      <c r="Q911" s="85" t="s">
        <v>1927</v>
      </c>
      <c r="R911" s="85"/>
      <c r="S911" s="85"/>
      <c r="T911" s="85" t="s">
        <v>2951</v>
      </c>
      <c r="U911" s="88">
        <v>43738.28324074074</v>
      </c>
      <c r="V911" s="90" t="s">
        <v>3877</v>
      </c>
      <c r="W911" s="85"/>
      <c r="X911" s="85"/>
      <c r="Y911" s="94" t="s">
        <v>5877</v>
      </c>
      <c r="Z911" s="85"/>
    </row>
    <row r="912" spans="1:26" x14ac:dyDescent="0.25">
      <c r="A912" s="61" t="s">
        <v>876</v>
      </c>
      <c r="B912" s="61" t="s">
        <v>1735</v>
      </c>
      <c r="C912" s="62"/>
      <c r="D912" s="63"/>
      <c r="E912" s="64"/>
      <c r="F912" s="65"/>
      <c r="G912" s="62"/>
      <c r="H912" s="66"/>
      <c r="I912" s="67"/>
      <c r="J912" s="67"/>
      <c r="K912" s="34" t="s">
        <v>65</v>
      </c>
      <c r="L912" s="74">
        <v>912</v>
      </c>
      <c r="M912" s="74"/>
      <c r="N912" s="69"/>
      <c r="O912" s="85" t="s">
        <v>1875</v>
      </c>
      <c r="P912" s="88">
        <v>43738.283252314817</v>
      </c>
      <c r="Q912" s="85" t="s">
        <v>2234</v>
      </c>
      <c r="R912" s="85"/>
      <c r="S912" s="85"/>
      <c r="T912" s="85"/>
      <c r="U912" s="88">
        <v>43738.283252314817</v>
      </c>
      <c r="V912" s="90" t="s">
        <v>3878</v>
      </c>
      <c r="W912" s="85"/>
      <c r="X912" s="85"/>
      <c r="Y912" s="94" t="s">
        <v>5878</v>
      </c>
      <c r="Z912" s="85"/>
    </row>
    <row r="913" spans="1:26" x14ac:dyDescent="0.25">
      <c r="A913" s="61" t="s">
        <v>876</v>
      </c>
      <c r="B913" s="61" t="s">
        <v>1532</v>
      </c>
      <c r="C913" s="62"/>
      <c r="D913" s="63"/>
      <c r="E913" s="64"/>
      <c r="F913" s="65"/>
      <c r="G913" s="62"/>
      <c r="H913" s="66"/>
      <c r="I913" s="67"/>
      <c r="J913" s="67"/>
      <c r="K913" s="34" t="s">
        <v>65</v>
      </c>
      <c r="L913" s="74">
        <v>913</v>
      </c>
      <c r="M913" s="74"/>
      <c r="N913" s="69"/>
      <c r="O913" s="85" t="s">
        <v>1875</v>
      </c>
      <c r="P913" s="88">
        <v>43738.276180555556</v>
      </c>
      <c r="Q913" s="85" t="s">
        <v>2235</v>
      </c>
      <c r="R913" s="90" t="s">
        <v>2779</v>
      </c>
      <c r="S913" s="85" t="s">
        <v>2931</v>
      </c>
      <c r="T913" s="85" t="s">
        <v>2946</v>
      </c>
      <c r="U913" s="88">
        <v>43738.276180555556</v>
      </c>
      <c r="V913" s="90" t="s">
        <v>3879</v>
      </c>
      <c r="W913" s="85"/>
      <c r="X913" s="85"/>
      <c r="Y913" s="94" t="s">
        <v>5879</v>
      </c>
      <c r="Z913" s="85"/>
    </row>
    <row r="914" spans="1:26" x14ac:dyDescent="0.25">
      <c r="A914" s="61" t="s">
        <v>877</v>
      </c>
      <c r="B914" s="61" t="s">
        <v>1574</v>
      </c>
      <c r="C914" s="62"/>
      <c r="D914" s="63"/>
      <c r="E914" s="64"/>
      <c r="F914" s="65"/>
      <c r="G914" s="62"/>
      <c r="H914" s="66"/>
      <c r="I914" s="67"/>
      <c r="J914" s="67"/>
      <c r="K914" s="34" t="s">
        <v>65</v>
      </c>
      <c r="L914" s="74">
        <v>914</v>
      </c>
      <c r="M914" s="74"/>
      <c r="N914" s="69"/>
      <c r="O914" s="85" t="s">
        <v>1875</v>
      </c>
      <c r="P914" s="88">
        <v>43738.283263888887</v>
      </c>
      <c r="Q914" s="85" t="s">
        <v>1984</v>
      </c>
      <c r="R914" s="85"/>
      <c r="S914" s="85"/>
      <c r="T914" s="85"/>
      <c r="U914" s="88">
        <v>43738.283263888887</v>
      </c>
      <c r="V914" s="90" t="s">
        <v>3880</v>
      </c>
      <c r="W914" s="85"/>
      <c r="X914" s="85"/>
      <c r="Y914" s="94" t="s">
        <v>5880</v>
      </c>
      <c r="Z914" s="85"/>
    </row>
    <row r="915" spans="1:26" x14ac:dyDescent="0.25">
      <c r="A915" s="61" t="s">
        <v>878</v>
      </c>
      <c r="B915" s="61" t="s">
        <v>1556</v>
      </c>
      <c r="C915" s="62"/>
      <c r="D915" s="63"/>
      <c r="E915" s="64"/>
      <c r="F915" s="65"/>
      <c r="G915" s="62"/>
      <c r="H915" s="66"/>
      <c r="I915" s="67"/>
      <c r="J915" s="67"/>
      <c r="K915" s="34" t="s">
        <v>65</v>
      </c>
      <c r="L915" s="74">
        <v>915</v>
      </c>
      <c r="M915" s="74"/>
      <c r="N915" s="69"/>
      <c r="O915" s="85" t="s">
        <v>1875</v>
      </c>
      <c r="P915" s="88">
        <v>43738.283275462964</v>
      </c>
      <c r="Q915" s="85" t="s">
        <v>1959</v>
      </c>
      <c r="R915" s="85"/>
      <c r="S915" s="85"/>
      <c r="T915" s="85"/>
      <c r="U915" s="88">
        <v>43738.283275462964</v>
      </c>
      <c r="V915" s="90" t="s">
        <v>3881</v>
      </c>
      <c r="W915" s="85"/>
      <c r="X915" s="85"/>
      <c r="Y915" s="94" t="s">
        <v>5881</v>
      </c>
      <c r="Z915" s="85"/>
    </row>
    <row r="916" spans="1:26" x14ac:dyDescent="0.25">
      <c r="A916" s="61" t="s">
        <v>879</v>
      </c>
      <c r="B916" s="61" t="s">
        <v>1085</v>
      </c>
      <c r="C916" s="62"/>
      <c r="D916" s="63"/>
      <c r="E916" s="64"/>
      <c r="F916" s="65"/>
      <c r="G916" s="62"/>
      <c r="H916" s="66"/>
      <c r="I916" s="67"/>
      <c r="J916" s="67"/>
      <c r="K916" s="34" t="s">
        <v>65</v>
      </c>
      <c r="L916" s="74">
        <v>916</v>
      </c>
      <c r="M916" s="74"/>
      <c r="N916" s="69"/>
      <c r="O916" s="85" t="s">
        <v>1876</v>
      </c>
      <c r="P916" s="88">
        <v>43738.28328703704</v>
      </c>
      <c r="Q916" s="85" t="s">
        <v>2236</v>
      </c>
      <c r="R916" s="90" t="s">
        <v>2780</v>
      </c>
      <c r="S916" s="85" t="s">
        <v>2911</v>
      </c>
      <c r="T916" s="85"/>
      <c r="U916" s="88">
        <v>43738.28328703704</v>
      </c>
      <c r="V916" s="90" t="s">
        <v>3882</v>
      </c>
      <c r="W916" s="85"/>
      <c r="X916" s="85"/>
      <c r="Y916" s="94" t="s">
        <v>5882</v>
      </c>
      <c r="Z916" s="94" t="s">
        <v>7099</v>
      </c>
    </row>
    <row r="917" spans="1:26" x14ac:dyDescent="0.25">
      <c r="A917" s="61" t="s">
        <v>880</v>
      </c>
      <c r="B917" s="61" t="s">
        <v>1493</v>
      </c>
      <c r="C917" s="62"/>
      <c r="D917" s="63"/>
      <c r="E917" s="64"/>
      <c r="F917" s="65"/>
      <c r="G917" s="62"/>
      <c r="H917" s="66"/>
      <c r="I917" s="67"/>
      <c r="J917" s="67"/>
      <c r="K917" s="34" t="s">
        <v>65</v>
      </c>
      <c r="L917" s="74">
        <v>917</v>
      </c>
      <c r="M917" s="74"/>
      <c r="N917" s="69"/>
      <c r="O917" s="85" t="s">
        <v>1875</v>
      </c>
      <c r="P917" s="88">
        <v>43738.275289351855</v>
      </c>
      <c r="Q917" s="85" t="s">
        <v>1877</v>
      </c>
      <c r="R917" s="85"/>
      <c r="S917" s="85"/>
      <c r="T917" s="85"/>
      <c r="U917" s="88">
        <v>43738.275289351855</v>
      </c>
      <c r="V917" s="90" t="s">
        <v>3883</v>
      </c>
      <c r="W917" s="85"/>
      <c r="X917" s="85"/>
      <c r="Y917" s="94" t="s">
        <v>5883</v>
      </c>
      <c r="Z917" s="85"/>
    </row>
    <row r="918" spans="1:26" x14ac:dyDescent="0.25">
      <c r="A918" s="61" t="s">
        <v>880</v>
      </c>
      <c r="B918" s="61" t="s">
        <v>1736</v>
      </c>
      <c r="C918" s="62"/>
      <c r="D918" s="63"/>
      <c r="E918" s="64"/>
      <c r="F918" s="65"/>
      <c r="G918" s="62"/>
      <c r="H918" s="66"/>
      <c r="I918" s="67"/>
      <c r="J918" s="67"/>
      <c r="K918" s="34" t="s">
        <v>65</v>
      </c>
      <c r="L918" s="74">
        <v>918</v>
      </c>
      <c r="M918" s="74"/>
      <c r="N918" s="69"/>
      <c r="O918" s="85" t="s">
        <v>1875</v>
      </c>
      <c r="P918" s="88">
        <v>43738.28329861111</v>
      </c>
      <c r="Q918" s="85" t="s">
        <v>2237</v>
      </c>
      <c r="R918" s="85"/>
      <c r="S918" s="85"/>
      <c r="T918" s="85"/>
      <c r="U918" s="88">
        <v>43738.28329861111</v>
      </c>
      <c r="V918" s="90" t="s">
        <v>3884</v>
      </c>
      <c r="W918" s="85"/>
      <c r="X918" s="85"/>
      <c r="Y918" s="94" t="s">
        <v>5884</v>
      </c>
      <c r="Z918" s="85"/>
    </row>
    <row r="919" spans="1:26" x14ac:dyDescent="0.25">
      <c r="A919" s="61" t="s">
        <v>881</v>
      </c>
      <c r="B919" s="61" t="s">
        <v>1508</v>
      </c>
      <c r="C919" s="62"/>
      <c r="D919" s="63"/>
      <c r="E919" s="64"/>
      <c r="F919" s="65"/>
      <c r="G919" s="62"/>
      <c r="H919" s="66"/>
      <c r="I919" s="67"/>
      <c r="J919" s="67"/>
      <c r="K919" s="34" t="s">
        <v>65</v>
      </c>
      <c r="L919" s="74">
        <v>919</v>
      </c>
      <c r="M919" s="74"/>
      <c r="N919" s="69"/>
      <c r="O919" s="85" t="s">
        <v>1875</v>
      </c>
      <c r="P919" s="88">
        <v>43738.282442129632</v>
      </c>
      <c r="Q919" s="85" t="s">
        <v>1896</v>
      </c>
      <c r="R919" s="85"/>
      <c r="S919" s="85"/>
      <c r="T919" s="85"/>
      <c r="U919" s="88">
        <v>43738.282442129632</v>
      </c>
      <c r="V919" s="90" t="s">
        <v>3885</v>
      </c>
      <c r="W919" s="85"/>
      <c r="X919" s="85"/>
      <c r="Y919" s="94" t="s">
        <v>5885</v>
      </c>
      <c r="Z919" s="85"/>
    </row>
    <row r="920" spans="1:26" x14ac:dyDescent="0.25">
      <c r="A920" s="61" t="s">
        <v>881</v>
      </c>
      <c r="B920" s="61" t="s">
        <v>1604</v>
      </c>
      <c r="C920" s="62"/>
      <c r="D920" s="63"/>
      <c r="E920" s="64"/>
      <c r="F920" s="65"/>
      <c r="G920" s="62"/>
      <c r="H920" s="66"/>
      <c r="I920" s="67"/>
      <c r="J920" s="67"/>
      <c r="K920" s="34" t="s">
        <v>65</v>
      </c>
      <c r="L920" s="74">
        <v>920</v>
      </c>
      <c r="M920" s="74"/>
      <c r="N920" s="69"/>
      <c r="O920" s="85" t="s">
        <v>1875</v>
      </c>
      <c r="P920" s="88">
        <v>43738.282997685186</v>
      </c>
      <c r="Q920" s="85" t="s">
        <v>2025</v>
      </c>
      <c r="R920" s="85"/>
      <c r="S920" s="85"/>
      <c r="T920" s="85"/>
      <c r="U920" s="88">
        <v>43738.282997685186</v>
      </c>
      <c r="V920" s="90" t="s">
        <v>3886</v>
      </c>
      <c r="W920" s="85"/>
      <c r="X920" s="85"/>
      <c r="Y920" s="94" t="s">
        <v>5886</v>
      </c>
      <c r="Z920" s="85"/>
    </row>
    <row r="921" spans="1:26" x14ac:dyDescent="0.25">
      <c r="A921" s="61" t="s">
        <v>881</v>
      </c>
      <c r="B921" s="61" t="s">
        <v>1574</v>
      </c>
      <c r="C921" s="62"/>
      <c r="D921" s="63"/>
      <c r="E921" s="64"/>
      <c r="F921" s="65"/>
      <c r="G921" s="62"/>
      <c r="H921" s="66"/>
      <c r="I921" s="67"/>
      <c r="J921" s="67"/>
      <c r="K921" s="34" t="s">
        <v>65</v>
      </c>
      <c r="L921" s="74">
        <v>921</v>
      </c>
      <c r="M921" s="74"/>
      <c r="N921" s="69"/>
      <c r="O921" s="85" t="s">
        <v>1875</v>
      </c>
      <c r="P921" s="88">
        <v>43738.28329861111</v>
      </c>
      <c r="Q921" s="85" t="s">
        <v>1984</v>
      </c>
      <c r="R921" s="85"/>
      <c r="S921" s="85"/>
      <c r="T921" s="85"/>
      <c r="U921" s="88">
        <v>43738.28329861111</v>
      </c>
      <c r="V921" s="90" t="s">
        <v>3887</v>
      </c>
      <c r="W921" s="85"/>
      <c r="X921" s="85"/>
      <c r="Y921" s="94" t="s">
        <v>5887</v>
      </c>
      <c r="Z921" s="85"/>
    </row>
    <row r="922" spans="1:26" x14ac:dyDescent="0.25">
      <c r="A922" s="61" t="s">
        <v>882</v>
      </c>
      <c r="B922" s="61" t="s">
        <v>1507</v>
      </c>
      <c r="C922" s="62"/>
      <c r="D922" s="63"/>
      <c r="E922" s="64"/>
      <c r="F922" s="65"/>
      <c r="G922" s="62"/>
      <c r="H922" s="66"/>
      <c r="I922" s="67"/>
      <c r="J922" s="67"/>
      <c r="K922" s="34" t="s">
        <v>65</v>
      </c>
      <c r="L922" s="74">
        <v>922</v>
      </c>
      <c r="M922" s="74"/>
      <c r="N922" s="69"/>
      <c r="O922" s="85" t="s">
        <v>1875</v>
      </c>
      <c r="P922" s="88">
        <v>43738.28328703704</v>
      </c>
      <c r="Q922" s="85" t="s">
        <v>1893</v>
      </c>
      <c r="R922" s="85"/>
      <c r="S922" s="85"/>
      <c r="T922" s="85"/>
      <c r="U922" s="88">
        <v>43738.28328703704</v>
      </c>
      <c r="V922" s="90" t="s">
        <v>3888</v>
      </c>
      <c r="W922" s="85"/>
      <c r="X922" s="85"/>
      <c r="Y922" s="94" t="s">
        <v>5888</v>
      </c>
      <c r="Z922" s="85"/>
    </row>
    <row r="923" spans="1:26" x14ac:dyDescent="0.25">
      <c r="A923" s="61" t="s">
        <v>882</v>
      </c>
      <c r="B923" s="61" t="s">
        <v>1507</v>
      </c>
      <c r="C923" s="62"/>
      <c r="D923" s="63"/>
      <c r="E923" s="64"/>
      <c r="F923" s="65"/>
      <c r="G923" s="62"/>
      <c r="H923" s="66"/>
      <c r="I923" s="67"/>
      <c r="J923" s="67"/>
      <c r="K923" s="34" t="s">
        <v>65</v>
      </c>
      <c r="L923" s="74">
        <v>923</v>
      </c>
      <c r="M923" s="74"/>
      <c r="N923" s="69"/>
      <c r="O923" s="85" t="s">
        <v>1875</v>
      </c>
      <c r="P923" s="88">
        <v>43738.283321759256</v>
      </c>
      <c r="Q923" s="85" t="s">
        <v>1892</v>
      </c>
      <c r="R923" s="85"/>
      <c r="S923" s="85"/>
      <c r="T923" s="85"/>
      <c r="U923" s="88">
        <v>43738.283321759256</v>
      </c>
      <c r="V923" s="90" t="s">
        <v>3889</v>
      </c>
      <c r="W923" s="85"/>
      <c r="X923" s="85"/>
      <c r="Y923" s="94" t="s">
        <v>5889</v>
      </c>
      <c r="Z923" s="85"/>
    </row>
    <row r="924" spans="1:26" x14ac:dyDescent="0.25">
      <c r="A924" s="61" t="s">
        <v>883</v>
      </c>
      <c r="B924" s="61" t="s">
        <v>1481</v>
      </c>
      <c r="C924" s="62"/>
      <c r="D924" s="63"/>
      <c r="E924" s="64"/>
      <c r="F924" s="65"/>
      <c r="G924" s="62"/>
      <c r="H924" s="66"/>
      <c r="I924" s="67"/>
      <c r="J924" s="67"/>
      <c r="K924" s="34" t="s">
        <v>65</v>
      </c>
      <c r="L924" s="74">
        <v>924</v>
      </c>
      <c r="M924" s="74"/>
      <c r="N924" s="69"/>
      <c r="O924" s="85" t="s">
        <v>1875</v>
      </c>
      <c r="P924" s="88">
        <v>43738.283321759256</v>
      </c>
      <c r="Q924" s="85" t="s">
        <v>1927</v>
      </c>
      <c r="R924" s="85"/>
      <c r="S924" s="85"/>
      <c r="T924" s="85" t="s">
        <v>2951</v>
      </c>
      <c r="U924" s="88">
        <v>43738.283321759256</v>
      </c>
      <c r="V924" s="90" t="s">
        <v>3890</v>
      </c>
      <c r="W924" s="85"/>
      <c r="X924" s="85"/>
      <c r="Y924" s="94" t="s">
        <v>5890</v>
      </c>
      <c r="Z924" s="85"/>
    </row>
    <row r="925" spans="1:26" x14ac:dyDescent="0.25">
      <c r="A925" s="61" t="s">
        <v>884</v>
      </c>
      <c r="B925" s="61" t="s">
        <v>1737</v>
      </c>
      <c r="C925" s="62"/>
      <c r="D925" s="63"/>
      <c r="E925" s="64"/>
      <c r="F925" s="65"/>
      <c r="G925" s="62"/>
      <c r="H925" s="66"/>
      <c r="I925" s="67"/>
      <c r="J925" s="67"/>
      <c r="K925" s="34" t="s">
        <v>65</v>
      </c>
      <c r="L925" s="74">
        <v>925</v>
      </c>
      <c r="M925" s="74"/>
      <c r="N925" s="69"/>
      <c r="O925" s="85" t="s">
        <v>1875</v>
      </c>
      <c r="P925" s="88">
        <v>43738.283333333333</v>
      </c>
      <c r="Q925" s="85" t="s">
        <v>2238</v>
      </c>
      <c r="R925" s="85"/>
      <c r="S925" s="85"/>
      <c r="T925" s="85"/>
      <c r="U925" s="88">
        <v>43738.283333333333</v>
      </c>
      <c r="V925" s="90" t="s">
        <v>3891</v>
      </c>
      <c r="W925" s="85"/>
      <c r="X925" s="85"/>
      <c r="Y925" s="94" t="s">
        <v>5891</v>
      </c>
      <c r="Z925" s="85"/>
    </row>
    <row r="926" spans="1:26" x14ac:dyDescent="0.25">
      <c r="A926" s="61" t="s">
        <v>884</v>
      </c>
      <c r="B926" s="61" t="s">
        <v>1481</v>
      </c>
      <c r="C926" s="62"/>
      <c r="D926" s="63"/>
      <c r="E926" s="64"/>
      <c r="F926" s="65"/>
      <c r="G926" s="62"/>
      <c r="H926" s="66"/>
      <c r="I926" s="67"/>
      <c r="J926" s="67"/>
      <c r="K926" s="34" t="s">
        <v>65</v>
      </c>
      <c r="L926" s="74">
        <v>926</v>
      </c>
      <c r="M926" s="74"/>
      <c r="N926" s="69"/>
      <c r="O926" s="85" t="s">
        <v>1875</v>
      </c>
      <c r="P926" s="88">
        <v>43738.278275462966</v>
      </c>
      <c r="Q926" s="85" t="s">
        <v>1927</v>
      </c>
      <c r="R926" s="85"/>
      <c r="S926" s="85"/>
      <c r="T926" s="85" t="s">
        <v>2951</v>
      </c>
      <c r="U926" s="88">
        <v>43738.278275462966</v>
      </c>
      <c r="V926" s="90" t="s">
        <v>3892</v>
      </c>
      <c r="W926" s="85"/>
      <c r="X926" s="85"/>
      <c r="Y926" s="94" t="s">
        <v>5892</v>
      </c>
      <c r="Z926" s="85"/>
    </row>
    <row r="927" spans="1:26" x14ac:dyDescent="0.25">
      <c r="A927" s="61" t="s">
        <v>884</v>
      </c>
      <c r="B927" s="61" t="s">
        <v>1499</v>
      </c>
      <c r="C927" s="62"/>
      <c r="D927" s="63"/>
      <c r="E927" s="64"/>
      <c r="F927" s="65"/>
      <c r="G927" s="62"/>
      <c r="H927" s="66"/>
      <c r="I927" s="67"/>
      <c r="J927" s="67"/>
      <c r="K927" s="34" t="s">
        <v>65</v>
      </c>
      <c r="L927" s="74">
        <v>927</v>
      </c>
      <c r="M927" s="74"/>
      <c r="N927" s="69"/>
      <c r="O927" s="85" t="s">
        <v>1875</v>
      </c>
      <c r="P927" s="88">
        <v>43738.282465277778</v>
      </c>
      <c r="Q927" s="85" t="s">
        <v>1883</v>
      </c>
      <c r="R927" s="85"/>
      <c r="S927" s="85"/>
      <c r="T927" s="85"/>
      <c r="U927" s="88">
        <v>43738.282465277778</v>
      </c>
      <c r="V927" s="90" t="s">
        <v>3893</v>
      </c>
      <c r="W927" s="85"/>
      <c r="X927" s="85"/>
      <c r="Y927" s="94" t="s">
        <v>5893</v>
      </c>
      <c r="Z927" s="85"/>
    </row>
    <row r="928" spans="1:26" x14ac:dyDescent="0.25">
      <c r="A928" s="61" t="s">
        <v>885</v>
      </c>
      <c r="B928" s="61" t="s">
        <v>1738</v>
      </c>
      <c r="C928" s="62"/>
      <c r="D928" s="63"/>
      <c r="E928" s="64"/>
      <c r="F928" s="65"/>
      <c r="G928" s="62"/>
      <c r="H928" s="66"/>
      <c r="I928" s="67"/>
      <c r="J928" s="67"/>
      <c r="K928" s="34" t="s">
        <v>65</v>
      </c>
      <c r="L928" s="74">
        <v>928</v>
      </c>
      <c r="M928" s="74"/>
      <c r="N928" s="69"/>
      <c r="O928" s="85" t="s">
        <v>1875</v>
      </c>
      <c r="P928" s="88">
        <v>43738.28334490741</v>
      </c>
      <c r="Q928" s="85" t="s">
        <v>2239</v>
      </c>
      <c r="R928" s="90" t="s">
        <v>2781</v>
      </c>
      <c r="S928" s="85" t="s">
        <v>2917</v>
      </c>
      <c r="T928" s="85" t="s">
        <v>2946</v>
      </c>
      <c r="U928" s="88">
        <v>43738.28334490741</v>
      </c>
      <c r="V928" s="90" t="s">
        <v>3894</v>
      </c>
      <c r="W928" s="85"/>
      <c r="X928" s="85"/>
      <c r="Y928" s="94" t="s">
        <v>5894</v>
      </c>
      <c r="Z928" s="85"/>
    </row>
    <row r="929" spans="1:26" x14ac:dyDescent="0.25">
      <c r="A929" s="61" t="s">
        <v>886</v>
      </c>
      <c r="B929" s="61" t="s">
        <v>1499</v>
      </c>
      <c r="C929" s="62"/>
      <c r="D929" s="63"/>
      <c r="E929" s="64"/>
      <c r="F929" s="65"/>
      <c r="G929" s="62"/>
      <c r="H929" s="66"/>
      <c r="I929" s="67"/>
      <c r="J929" s="67"/>
      <c r="K929" s="34" t="s">
        <v>65</v>
      </c>
      <c r="L929" s="74">
        <v>929</v>
      </c>
      <c r="M929" s="74"/>
      <c r="N929" s="69"/>
      <c r="O929" s="85" t="s">
        <v>1875</v>
      </c>
      <c r="P929" s="88">
        <v>43738.28334490741</v>
      </c>
      <c r="Q929" s="85" t="s">
        <v>1883</v>
      </c>
      <c r="R929" s="85"/>
      <c r="S929" s="85"/>
      <c r="T929" s="85"/>
      <c r="U929" s="88">
        <v>43738.28334490741</v>
      </c>
      <c r="V929" s="90" t="s">
        <v>3895</v>
      </c>
      <c r="W929" s="85"/>
      <c r="X929" s="85"/>
      <c r="Y929" s="94" t="s">
        <v>5895</v>
      </c>
      <c r="Z929" s="85"/>
    </row>
    <row r="930" spans="1:26" x14ac:dyDescent="0.25">
      <c r="A930" s="61" t="s">
        <v>887</v>
      </c>
      <c r="B930" s="61" t="s">
        <v>1481</v>
      </c>
      <c r="C930" s="62"/>
      <c r="D930" s="63"/>
      <c r="E930" s="64"/>
      <c r="F930" s="65"/>
      <c r="G930" s="62"/>
      <c r="H930" s="66"/>
      <c r="I930" s="67"/>
      <c r="J930" s="67"/>
      <c r="K930" s="34" t="s">
        <v>65</v>
      </c>
      <c r="L930" s="74">
        <v>930</v>
      </c>
      <c r="M930" s="74"/>
      <c r="N930" s="69"/>
      <c r="O930" s="85" t="s">
        <v>1875</v>
      </c>
      <c r="P930" s="88">
        <v>43738.283356481479</v>
      </c>
      <c r="Q930" s="85" t="s">
        <v>1927</v>
      </c>
      <c r="R930" s="85"/>
      <c r="S930" s="85"/>
      <c r="T930" s="85" t="s">
        <v>2951</v>
      </c>
      <c r="U930" s="88">
        <v>43738.283356481479</v>
      </c>
      <c r="V930" s="90" t="s">
        <v>3896</v>
      </c>
      <c r="W930" s="85"/>
      <c r="X930" s="85"/>
      <c r="Y930" s="94" t="s">
        <v>5896</v>
      </c>
      <c r="Z930" s="85"/>
    </row>
    <row r="931" spans="1:26" x14ac:dyDescent="0.25">
      <c r="A931" s="61" t="s">
        <v>888</v>
      </c>
      <c r="B931" s="61" t="s">
        <v>1739</v>
      </c>
      <c r="C931" s="62"/>
      <c r="D931" s="63"/>
      <c r="E931" s="64"/>
      <c r="F931" s="65"/>
      <c r="G931" s="62"/>
      <c r="H931" s="66"/>
      <c r="I931" s="67"/>
      <c r="J931" s="67"/>
      <c r="K931" s="34" t="s">
        <v>65</v>
      </c>
      <c r="L931" s="74">
        <v>931</v>
      </c>
      <c r="M931" s="74"/>
      <c r="N931" s="69"/>
      <c r="O931" s="85" t="s">
        <v>1875</v>
      </c>
      <c r="P931" s="88">
        <v>43738.283368055556</v>
      </c>
      <c r="Q931" s="85" t="s">
        <v>2240</v>
      </c>
      <c r="R931" s="85"/>
      <c r="S931" s="85"/>
      <c r="T931" s="85" t="s">
        <v>2979</v>
      </c>
      <c r="U931" s="88">
        <v>43738.283368055556</v>
      </c>
      <c r="V931" s="90" t="s">
        <v>3897</v>
      </c>
      <c r="W931" s="85"/>
      <c r="X931" s="85"/>
      <c r="Y931" s="94" t="s">
        <v>5897</v>
      </c>
      <c r="Z931" s="85"/>
    </row>
    <row r="932" spans="1:26" x14ac:dyDescent="0.25">
      <c r="A932" s="61" t="s">
        <v>888</v>
      </c>
      <c r="B932" s="61" t="s">
        <v>1084</v>
      </c>
      <c r="C932" s="62"/>
      <c r="D932" s="63"/>
      <c r="E932" s="64"/>
      <c r="F932" s="65"/>
      <c r="G932" s="62"/>
      <c r="H932" s="66"/>
      <c r="I932" s="67"/>
      <c r="J932" s="67"/>
      <c r="K932" s="34" t="s">
        <v>65</v>
      </c>
      <c r="L932" s="74">
        <v>932</v>
      </c>
      <c r="M932" s="74"/>
      <c r="N932" s="69"/>
      <c r="O932" s="85" t="s">
        <v>1875</v>
      </c>
      <c r="P932" s="88">
        <v>43738.283368055556</v>
      </c>
      <c r="Q932" s="85" t="s">
        <v>2240</v>
      </c>
      <c r="R932" s="85"/>
      <c r="S932" s="85"/>
      <c r="T932" s="85" t="s">
        <v>2979</v>
      </c>
      <c r="U932" s="88">
        <v>43738.283368055556</v>
      </c>
      <c r="V932" s="90" t="s">
        <v>3897</v>
      </c>
      <c r="W932" s="85"/>
      <c r="X932" s="85"/>
      <c r="Y932" s="94" t="s">
        <v>5897</v>
      </c>
      <c r="Z932" s="85"/>
    </row>
    <row r="933" spans="1:26" x14ac:dyDescent="0.25">
      <c r="A933" s="61" t="s">
        <v>889</v>
      </c>
      <c r="B933" s="61" t="s">
        <v>1481</v>
      </c>
      <c r="C933" s="62"/>
      <c r="D933" s="63"/>
      <c r="E933" s="64"/>
      <c r="F933" s="65"/>
      <c r="G933" s="62"/>
      <c r="H933" s="66"/>
      <c r="I933" s="67"/>
      <c r="J933" s="67"/>
      <c r="K933" s="34" t="s">
        <v>65</v>
      </c>
      <c r="L933" s="74">
        <v>933</v>
      </c>
      <c r="M933" s="74"/>
      <c r="N933" s="69"/>
      <c r="O933" s="85" t="s">
        <v>1875</v>
      </c>
      <c r="P933" s="88">
        <v>43738.281539351854</v>
      </c>
      <c r="Q933" s="85" t="s">
        <v>1927</v>
      </c>
      <c r="R933" s="85"/>
      <c r="S933" s="85"/>
      <c r="T933" s="85" t="s">
        <v>2951</v>
      </c>
      <c r="U933" s="88">
        <v>43738.281539351854</v>
      </c>
      <c r="V933" s="90" t="s">
        <v>3898</v>
      </c>
      <c r="W933" s="85"/>
      <c r="X933" s="85"/>
      <c r="Y933" s="94" t="s">
        <v>5898</v>
      </c>
      <c r="Z933" s="85"/>
    </row>
    <row r="934" spans="1:26" x14ac:dyDescent="0.25">
      <c r="A934" s="61" t="s">
        <v>889</v>
      </c>
      <c r="B934" s="61" t="s">
        <v>1507</v>
      </c>
      <c r="C934" s="62"/>
      <c r="D934" s="63"/>
      <c r="E934" s="64"/>
      <c r="F934" s="65"/>
      <c r="G934" s="62"/>
      <c r="H934" s="66"/>
      <c r="I934" s="67"/>
      <c r="J934" s="67"/>
      <c r="K934" s="34" t="s">
        <v>65</v>
      </c>
      <c r="L934" s="74">
        <v>934</v>
      </c>
      <c r="M934" s="74"/>
      <c r="N934" s="69"/>
      <c r="O934" s="85" t="s">
        <v>1875</v>
      </c>
      <c r="P934" s="88">
        <v>43738.281921296293</v>
      </c>
      <c r="Q934" s="85" t="s">
        <v>1893</v>
      </c>
      <c r="R934" s="85"/>
      <c r="S934" s="85"/>
      <c r="T934" s="85"/>
      <c r="U934" s="88">
        <v>43738.281921296293</v>
      </c>
      <c r="V934" s="90" t="s">
        <v>3899</v>
      </c>
      <c r="W934" s="85"/>
      <c r="X934" s="85"/>
      <c r="Y934" s="94" t="s">
        <v>5899</v>
      </c>
      <c r="Z934" s="85"/>
    </row>
    <row r="935" spans="1:26" x14ac:dyDescent="0.25">
      <c r="A935" s="61" t="s">
        <v>889</v>
      </c>
      <c r="B935" s="61" t="s">
        <v>1557</v>
      </c>
      <c r="C935" s="62"/>
      <c r="D935" s="63"/>
      <c r="E935" s="64"/>
      <c r="F935" s="65"/>
      <c r="G935" s="62"/>
      <c r="H935" s="66"/>
      <c r="I935" s="67"/>
      <c r="J935" s="67"/>
      <c r="K935" s="34" t="s">
        <v>65</v>
      </c>
      <c r="L935" s="74">
        <v>935</v>
      </c>
      <c r="M935" s="74"/>
      <c r="N935" s="69"/>
      <c r="O935" s="85" t="s">
        <v>1875</v>
      </c>
      <c r="P935" s="88">
        <v>43738.283368055556</v>
      </c>
      <c r="Q935" s="85" t="s">
        <v>1960</v>
      </c>
      <c r="R935" s="85"/>
      <c r="S935" s="85"/>
      <c r="T935" s="85"/>
      <c r="U935" s="88">
        <v>43738.283368055556</v>
      </c>
      <c r="V935" s="90" t="s">
        <v>3900</v>
      </c>
      <c r="W935" s="85"/>
      <c r="X935" s="85"/>
      <c r="Y935" s="94" t="s">
        <v>5900</v>
      </c>
      <c r="Z935" s="85"/>
    </row>
    <row r="936" spans="1:26" x14ac:dyDescent="0.25">
      <c r="A936" s="61" t="s">
        <v>890</v>
      </c>
      <c r="B936" s="61" t="s">
        <v>1499</v>
      </c>
      <c r="C936" s="62"/>
      <c r="D936" s="63"/>
      <c r="E936" s="64"/>
      <c r="F936" s="65"/>
      <c r="G936" s="62"/>
      <c r="H936" s="66"/>
      <c r="I936" s="67"/>
      <c r="J936" s="67"/>
      <c r="K936" s="34" t="s">
        <v>65</v>
      </c>
      <c r="L936" s="74">
        <v>936</v>
      </c>
      <c r="M936" s="74"/>
      <c r="N936" s="69"/>
      <c r="O936" s="85" t="s">
        <v>1875</v>
      </c>
      <c r="P936" s="88">
        <v>43738.283368055556</v>
      </c>
      <c r="Q936" s="85" t="s">
        <v>1883</v>
      </c>
      <c r="R936" s="85"/>
      <c r="S936" s="85"/>
      <c r="T936" s="85"/>
      <c r="U936" s="88">
        <v>43738.283368055556</v>
      </c>
      <c r="V936" s="90" t="s">
        <v>3901</v>
      </c>
      <c r="W936" s="85"/>
      <c r="X936" s="85"/>
      <c r="Y936" s="94" t="s">
        <v>5901</v>
      </c>
      <c r="Z936" s="85"/>
    </row>
    <row r="937" spans="1:26" x14ac:dyDescent="0.25">
      <c r="A937" s="61" t="s">
        <v>891</v>
      </c>
      <c r="B937" s="61" t="s">
        <v>1494</v>
      </c>
      <c r="C937" s="62"/>
      <c r="D937" s="63"/>
      <c r="E937" s="64"/>
      <c r="F937" s="65"/>
      <c r="G937" s="62"/>
      <c r="H937" s="66"/>
      <c r="I937" s="67"/>
      <c r="J937" s="67"/>
      <c r="K937" s="34" t="s">
        <v>65</v>
      </c>
      <c r="L937" s="74">
        <v>937</v>
      </c>
      <c r="M937" s="74"/>
      <c r="N937" s="69"/>
      <c r="O937" s="85" t="s">
        <v>1875</v>
      </c>
      <c r="P937" s="88">
        <v>43738.283379629633</v>
      </c>
      <c r="Q937" s="85" t="s">
        <v>1878</v>
      </c>
      <c r="R937" s="85"/>
      <c r="S937" s="85"/>
      <c r="T937" s="85"/>
      <c r="U937" s="88">
        <v>43738.283379629633</v>
      </c>
      <c r="V937" s="90" t="s">
        <v>3902</v>
      </c>
      <c r="W937" s="85"/>
      <c r="X937" s="85"/>
      <c r="Y937" s="94" t="s">
        <v>5902</v>
      </c>
      <c r="Z937" s="85"/>
    </row>
    <row r="938" spans="1:26" x14ac:dyDescent="0.25">
      <c r="A938" s="61" t="s">
        <v>892</v>
      </c>
      <c r="B938" s="61" t="s">
        <v>1493</v>
      </c>
      <c r="C938" s="62"/>
      <c r="D938" s="63"/>
      <c r="E938" s="64"/>
      <c r="F938" s="65"/>
      <c r="G938" s="62"/>
      <c r="H938" s="66"/>
      <c r="I938" s="67"/>
      <c r="J938" s="67"/>
      <c r="K938" s="34" t="s">
        <v>65</v>
      </c>
      <c r="L938" s="74">
        <v>938</v>
      </c>
      <c r="M938" s="74"/>
      <c r="N938" s="69"/>
      <c r="O938" s="85" t="s">
        <v>1875</v>
      </c>
      <c r="P938" s="88">
        <v>43738.283379629633</v>
      </c>
      <c r="Q938" s="85" t="s">
        <v>1877</v>
      </c>
      <c r="R938" s="85"/>
      <c r="S938" s="85"/>
      <c r="T938" s="85"/>
      <c r="U938" s="88">
        <v>43738.283379629633</v>
      </c>
      <c r="V938" s="90" t="s">
        <v>3903</v>
      </c>
      <c r="W938" s="85"/>
      <c r="X938" s="85"/>
      <c r="Y938" s="94" t="s">
        <v>5903</v>
      </c>
      <c r="Z938" s="85"/>
    </row>
    <row r="939" spans="1:26" x14ac:dyDescent="0.25">
      <c r="A939" s="61" t="s">
        <v>893</v>
      </c>
      <c r="B939" s="61" t="s">
        <v>1507</v>
      </c>
      <c r="C939" s="62"/>
      <c r="D939" s="63"/>
      <c r="E939" s="64"/>
      <c r="F939" s="65"/>
      <c r="G939" s="62"/>
      <c r="H939" s="66"/>
      <c r="I939" s="67"/>
      <c r="J939" s="67"/>
      <c r="K939" s="34" t="s">
        <v>65</v>
      </c>
      <c r="L939" s="74">
        <v>939</v>
      </c>
      <c r="M939" s="74"/>
      <c r="N939" s="69"/>
      <c r="O939" s="85" t="s">
        <v>1875</v>
      </c>
      <c r="P939" s="88">
        <v>43738.283368055556</v>
      </c>
      <c r="Q939" s="85" t="s">
        <v>1892</v>
      </c>
      <c r="R939" s="85"/>
      <c r="S939" s="85"/>
      <c r="T939" s="85"/>
      <c r="U939" s="88">
        <v>43738.283368055556</v>
      </c>
      <c r="V939" s="90" t="s">
        <v>3904</v>
      </c>
      <c r="W939" s="85"/>
      <c r="X939" s="85"/>
      <c r="Y939" s="94" t="s">
        <v>5904</v>
      </c>
      <c r="Z939" s="85"/>
    </row>
    <row r="940" spans="1:26" x14ac:dyDescent="0.25">
      <c r="A940" s="61" t="s">
        <v>893</v>
      </c>
      <c r="B940" s="61" t="s">
        <v>1507</v>
      </c>
      <c r="C940" s="62"/>
      <c r="D940" s="63"/>
      <c r="E940" s="64"/>
      <c r="F940" s="65"/>
      <c r="G940" s="62"/>
      <c r="H940" s="66"/>
      <c r="I940" s="67"/>
      <c r="J940" s="67"/>
      <c r="K940" s="34" t="s">
        <v>65</v>
      </c>
      <c r="L940" s="74">
        <v>940</v>
      </c>
      <c r="M940" s="74"/>
      <c r="N940" s="69"/>
      <c r="O940" s="85" t="s">
        <v>1875</v>
      </c>
      <c r="P940" s="88">
        <v>43738.283402777779</v>
      </c>
      <c r="Q940" s="85" t="s">
        <v>1893</v>
      </c>
      <c r="R940" s="85"/>
      <c r="S940" s="85"/>
      <c r="T940" s="85"/>
      <c r="U940" s="88">
        <v>43738.283402777779</v>
      </c>
      <c r="V940" s="90" t="s">
        <v>3905</v>
      </c>
      <c r="W940" s="85"/>
      <c r="X940" s="85"/>
      <c r="Y940" s="94" t="s">
        <v>5905</v>
      </c>
      <c r="Z940" s="85"/>
    </row>
    <row r="941" spans="1:26" x14ac:dyDescent="0.25">
      <c r="A941" s="61" t="s">
        <v>894</v>
      </c>
      <c r="B941" s="61" t="s">
        <v>1091</v>
      </c>
      <c r="C941" s="62"/>
      <c r="D941" s="63"/>
      <c r="E941" s="64"/>
      <c r="F941" s="65"/>
      <c r="G941" s="62"/>
      <c r="H941" s="66"/>
      <c r="I941" s="67"/>
      <c r="J941" s="67"/>
      <c r="K941" s="34" t="s">
        <v>65</v>
      </c>
      <c r="L941" s="74">
        <v>941</v>
      </c>
      <c r="M941" s="74"/>
      <c r="N941" s="69"/>
      <c r="O941" s="85" t="s">
        <v>1875</v>
      </c>
      <c r="P941" s="88">
        <v>43738.283402777779</v>
      </c>
      <c r="Q941" s="85" t="s">
        <v>2241</v>
      </c>
      <c r="R941" s="85"/>
      <c r="S941" s="85"/>
      <c r="T941" s="85"/>
      <c r="U941" s="88">
        <v>43738.283402777779</v>
      </c>
      <c r="V941" s="90" t="s">
        <v>3906</v>
      </c>
      <c r="W941" s="85"/>
      <c r="X941" s="85"/>
      <c r="Y941" s="94" t="s">
        <v>5906</v>
      </c>
      <c r="Z941" s="85"/>
    </row>
    <row r="942" spans="1:26" x14ac:dyDescent="0.25">
      <c r="A942" s="61" t="s">
        <v>895</v>
      </c>
      <c r="B942" s="61" t="s">
        <v>1569</v>
      </c>
      <c r="C942" s="62"/>
      <c r="D942" s="63"/>
      <c r="E942" s="64"/>
      <c r="F942" s="65"/>
      <c r="G942" s="62"/>
      <c r="H942" s="66"/>
      <c r="I942" s="67"/>
      <c r="J942" s="67"/>
      <c r="K942" s="34" t="s">
        <v>65</v>
      </c>
      <c r="L942" s="74">
        <v>942</v>
      </c>
      <c r="M942" s="74"/>
      <c r="N942" s="69"/>
      <c r="O942" s="85" t="s">
        <v>1875</v>
      </c>
      <c r="P942" s="88">
        <v>43738.283402777779</v>
      </c>
      <c r="Q942" s="85" t="s">
        <v>1977</v>
      </c>
      <c r="R942" s="85"/>
      <c r="S942" s="85"/>
      <c r="T942" s="85"/>
      <c r="U942" s="88">
        <v>43738.283402777779</v>
      </c>
      <c r="V942" s="90" t="s">
        <v>3907</v>
      </c>
      <c r="W942" s="85"/>
      <c r="X942" s="85"/>
      <c r="Y942" s="94" t="s">
        <v>5907</v>
      </c>
      <c r="Z942" s="85"/>
    </row>
    <row r="943" spans="1:26" x14ac:dyDescent="0.25">
      <c r="A943" s="61" t="s">
        <v>896</v>
      </c>
      <c r="B943" s="61" t="s">
        <v>896</v>
      </c>
      <c r="C943" s="62"/>
      <c r="D943" s="63"/>
      <c r="E943" s="64"/>
      <c r="F943" s="65"/>
      <c r="G943" s="62"/>
      <c r="H943" s="66"/>
      <c r="I943" s="67"/>
      <c r="J943" s="67"/>
      <c r="K943" s="34" t="s">
        <v>65</v>
      </c>
      <c r="L943" s="74">
        <v>943</v>
      </c>
      <c r="M943" s="74"/>
      <c r="N943" s="69"/>
      <c r="O943" s="85" t="s">
        <v>178</v>
      </c>
      <c r="P943" s="88">
        <v>43738.283414351848</v>
      </c>
      <c r="Q943" s="85" t="s">
        <v>2242</v>
      </c>
      <c r="R943" s="90" t="s">
        <v>2782</v>
      </c>
      <c r="S943" s="85" t="s">
        <v>2911</v>
      </c>
      <c r="T943" s="85" t="s">
        <v>2980</v>
      </c>
      <c r="U943" s="88">
        <v>43738.283414351848</v>
      </c>
      <c r="V943" s="90" t="s">
        <v>3908</v>
      </c>
      <c r="W943" s="85"/>
      <c r="X943" s="85"/>
      <c r="Y943" s="94" t="s">
        <v>5908</v>
      </c>
      <c r="Z943" s="85"/>
    </row>
    <row r="944" spans="1:26" x14ac:dyDescent="0.25">
      <c r="A944" s="61" t="s">
        <v>897</v>
      </c>
      <c r="B944" s="61" t="s">
        <v>897</v>
      </c>
      <c r="C944" s="62"/>
      <c r="D944" s="63"/>
      <c r="E944" s="64"/>
      <c r="F944" s="65"/>
      <c r="G944" s="62"/>
      <c r="H944" s="66"/>
      <c r="I944" s="67"/>
      <c r="J944" s="67"/>
      <c r="K944" s="34" t="s">
        <v>65</v>
      </c>
      <c r="L944" s="74">
        <v>944</v>
      </c>
      <c r="M944" s="74"/>
      <c r="N944" s="69"/>
      <c r="O944" s="85" t="s">
        <v>178</v>
      </c>
      <c r="P944" s="88">
        <v>43738.283414351848</v>
      </c>
      <c r="Q944" s="85" t="s">
        <v>2243</v>
      </c>
      <c r="R944" s="85"/>
      <c r="S944" s="85"/>
      <c r="T944" s="85" t="s">
        <v>2946</v>
      </c>
      <c r="U944" s="88">
        <v>43738.283414351848</v>
      </c>
      <c r="V944" s="90" t="s">
        <v>3909</v>
      </c>
      <c r="W944" s="85"/>
      <c r="X944" s="85"/>
      <c r="Y944" s="94" t="s">
        <v>5909</v>
      </c>
      <c r="Z944" s="85"/>
    </row>
    <row r="945" spans="1:26" x14ac:dyDescent="0.25">
      <c r="A945" s="61" t="s">
        <v>898</v>
      </c>
      <c r="B945" s="61" t="s">
        <v>1740</v>
      </c>
      <c r="C945" s="62"/>
      <c r="D945" s="63"/>
      <c r="E945" s="64"/>
      <c r="F945" s="65"/>
      <c r="G945" s="62"/>
      <c r="H945" s="66"/>
      <c r="I945" s="67"/>
      <c r="J945" s="67"/>
      <c r="K945" s="34" t="s">
        <v>65</v>
      </c>
      <c r="L945" s="74">
        <v>945</v>
      </c>
      <c r="M945" s="74"/>
      <c r="N945" s="69"/>
      <c r="O945" s="85" t="s">
        <v>1875</v>
      </c>
      <c r="P945" s="88">
        <v>43738.283414351848</v>
      </c>
      <c r="Q945" s="85" t="s">
        <v>2244</v>
      </c>
      <c r="R945" s="85"/>
      <c r="S945" s="85"/>
      <c r="T945" s="85" t="s">
        <v>2981</v>
      </c>
      <c r="U945" s="88">
        <v>43738.283414351848</v>
      </c>
      <c r="V945" s="90" t="s">
        <v>3910</v>
      </c>
      <c r="W945" s="85"/>
      <c r="X945" s="85"/>
      <c r="Y945" s="94" t="s">
        <v>5910</v>
      </c>
      <c r="Z945" s="85"/>
    </row>
    <row r="946" spans="1:26" x14ac:dyDescent="0.25">
      <c r="A946" s="61" t="s">
        <v>899</v>
      </c>
      <c r="B946" s="61" t="s">
        <v>1428</v>
      </c>
      <c r="C946" s="62"/>
      <c r="D946" s="63"/>
      <c r="E946" s="64"/>
      <c r="F946" s="65"/>
      <c r="G946" s="62"/>
      <c r="H946" s="66"/>
      <c r="I946" s="67"/>
      <c r="J946" s="67"/>
      <c r="K946" s="34" t="s">
        <v>65</v>
      </c>
      <c r="L946" s="74">
        <v>946</v>
      </c>
      <c r="M946" s="74"/>
      <c r="N946" s="69"/>
      <c r="O946" s="85" t="s">
        <v>1875</v>
      </c>
      <c r="P946" s="88">
        <v>43738.283437500002</v>
      </c>
      <c r="Q946" s="85" t="s">
        <v>2201</v>
      </c>
      <c r="R946" s="85"/>
      <c r="S946" s="85"/>
      <c r="T946" s="85"/>
      <c r="U946" s="88">
        <v>43738.283437500002</v>
      </c>
      <c r="V946" s="90" t="s">
        <v>3911</v>
      </c>
      <c r="W946" s="85"/>
      <c r="X946" s="85"/>
      <c r="Y946" s="94" t="s">
        <v>5911</v>
      </c>
      <c r="Z946" s="85"/>
    </row>
    <row r="947" spans="1:26" x14ac:dyDescent="0.25">
      <c r="A947" s="61" t="s">
        <v>900</v>
      </c>
      <c r="B947" s="61" t="s">
        <v>1523</v>
      </c>
      <c r="C947" s="62"/>
      <c r="D947" s="63"/>
      <c r="E947" s="64"/>
      <c r="F947" s="65"/>
      <c r="G947" s="62"/>
      <c r="H947" s="66"/>
      <c r="I947" s="67"/>
      <c r="J947" s="67"/>
      <c r="K947" s="34" t="s">
        <v>65</v>
      </c>
      <c r="L947" s="74">
        <v>947</v>
      </c>
      <c r="M947" s="74"/>
      <c r="N947" s="69"/>
      <c r="O947" s="85" t="s">
        <v>1875</v>
      </c>
      <c r="P947" s="88">
        <v>43738.283449074072</v>
      </c>
      <c r="Q947" s="85" t="s">
        <v>1919</v>
      </c>
      <c r="R947" s="85"/>
      <c r="S947" s="85"/>
      <c r="T947" s="85"/>
      <c r="U947" s="88">
        <v>43738.283449074072</v>
      </c>
      <c r="V947" s="90" t="s">
        <v>3912</v>
      </c>
      <c r="W947" s="85"/>
      <c r="X947" s="85"/>
      <c r="Y947" s="94" t="s">
        <v>5912</v>
      </c>
      <c r="Z947" s="85"/>
    </row>
    <row r="948" spans="1:26" x14ac:dyDescent="0.25">
      <c r="A948" s="61" t="s">
        <v>901</v>
      </c>
      <c r="B948" s="61" t="s">
        <v>901</v>
      </c>
      <c r="C948" s="62"/>
      <c r="D948" s="63"/>
      <c r="E948" s="64"/>
      <c r="F948" s="65"/>
      <c r="G948" s="62"/>
      <c r="H948" s="66"/>
      <c r="I948" s="67"/>
      <c r="J948" s="67"/>
      <c r="K948" s="34" t="s">
        <v>65</v>
      </c>
      <c r="L948" s="74">
        <v>948</v>
      </c>
      <c r="M948" s="74"/>
      <c r="N948" s="69"/>
      <c r="O948" s="85" t="s">
        <v>178</v>
      </c>
      <c r="P948" s="88">
        <v>43738.278622685182</v>
      </c>
      <c r="Q948" s="85" t="s">
        <v>2245</v>
      </c>
      <c r="R948" s="90" t="s">
        <v>2783</v>
      </c>
      <c r="S948" s="85" t="s">
        <v>2911</v>
      </c>
      <c r="T948" s="85"/>
      <c r="U948" s="88">
        <v>43738.278622685182</v>
      </c>
      <c r="V948" s="90" t="s">
        <v>3913</v>
      </c>
      <c r="W948" s="85"/>
      <c r="X948" s="85"/>
      <c r="Y948" s="94" t="s">
        <v>5913</v>
      </c>
      <c r="Z948" s="85"/>
    </row>
    <row r="949" spans="1:26" x14ac:dyDescent="0.25">
      <c r="A949" s="61" t="s">
        <v>901</v>
      </c>
      <c r="B949" s="61" t="s">
        <v>901</v>
      </c>
      <c r="C949" s="62"/>
      <c r="D949" s="63"/>
      <c r="E949" s="64"/>
      <c r="F949" s="65"/>
      <c r="G949" s="62"/>
      <c r="H949" s="66"/>
      <c r="I949" s="67"/>
      <c r="J949" s="67"/>
      <c r="K949" s="34" t="s">
        <v>65</v>
      </c>
      <c r="L949" s="74">
        <v>949</v>
      </c>
      <c r="M949" s="74"/>
      <c r="N949" s="69"/>
      <c r="O949" s="85" t="s">
        <v>178</v>
      </c>
      <c r="P949" s="88">
        <v>43738.281597222223</v>
      </c>
      <c r="Q949" s="85" t="s">
        <v>2246</v>
      </c>
      <c r="R949" s="90" t="s">
        <v>2784</v>
      </c>
      <c r="S949" s="85" t="s">
        <v>2911</v>
      </c>
      <c r="T949" s="85"/>
      <c r="U949" s="88">
        <v>43738.281597222223</v>
      </c>
      <c r="V949" s="90" t="s">
        <v>3914</v>
      </c>
      <c r="W949" s="85"/>
      <c r="X949" s="85"/>
      <c r="Y949" s="94" t="s">
        <v>5914</v>
      </c>
      <c r="Z949" s="94" t="s">
        <v>7100</v>
      </c>
    </row>
    <row r="950" spans="1:26" x14ac:dyDescent="0.25">
      <c r="A950" s="61" t="s">
        <v>901</v>
      </c>
      <c r="B950" s="61" t="s">
        <v>901</v>
      </c>
      <c r="C950" s="62"/>
      <c r="D950" s="63"/>
      <c r="E950" s="64"/>
      <c r="F950" s="65"/>
      <c r="G950" s="62"/>
      <c r="H950" s="66"/>
      <c r="I950" s="67"/>
      <c r="J950" s="67"/>
      <c r="K950" s="34" t="s">
        <v>65</v>
      </c>
      <c r="L950" s="74">
        <v>950</v>
      </c>
      <c r="M950" s="74"/>
      <c r="N950" s="69"/>
      <c r="O950" s="85" t="s">
        <v>178</v>
      </c>
      <c r="P950" s="88">
        <v>43738.283449074072</v>
      </c>
      <c r="Q950" s="85" t="s">
        <v>2247</v>
      </c>
      <c r="R950" s="90" t="s">
        <v>2785</v>
      </c>
      <c r="S950" s="85" t="s">
        <v>2911</v>
      </c>
      <c r="T950" s="85"/>
      <c r="U950" s="88">
        <v>43738.283449074072</v>
      </c>
      <c r="V950" s="90" t="s">
        <v>3915</v>
      </c>
      <c r="W950" s="85"/>
      <c r="X950" s="85"/>
      <c r="Y950" s="94" t="s">
        <v>5915</v>
      </c>
      <c r="Z950" s="94" t="s">
        <v>7101</v>
      </c>
    </row>
    <row r="951" spans="1:26" x14ac:dyDescent="0.25">
      <c r="A951" s="61" t="s">
        <v>902</v>
      </c>
      <c r="B951" s="61" t="s">
        <v>1700</v>
      </c>
      <c r="C951" s="62"/>
      <c r="D951" s="63"/>
      <c r="E951" s="64"/>
      <c r="F951" s="65"/>
      <c r="G951" s="62"/>
      <c r="H951" s="66"/>
      <c r="I951" s="67"/>
      <c r="J951" s="67"/>
      <c r="K951" s="34" t="s">
        <v>65</v>
      </c>
      <c r="L951" s="74">
        <v>951</v>
      </c>
      <c r="M951" s="74"/>
      <c r="N951" s="69"/>
      <c r="O951" s="85" t="s">
        <v>1876</v>
      </c>
      <c r="P951" s="88">
        <v>43738.279131944444</v>
      </c>
      <c r="Q951" s="85" t="s">
        <v>2248</v>
      </c>
      <c r="R951" s="90" t="s">
        <v>2786</v>
      </c>
      <c r="S951" s="85" t="s">
        <v>2911</v>
      </c>
      <c r="T951" s="85"/>
      <c r="U951" s="88">
        <v>43738.279131944444</v>
      </c>
      <c r="V951" s="90" t="s">
        <v>3916</v>
      </c>
      <c r="W951" s="85"/>
      <c r="X951" s="85"/>
      <c r="Y951" s="94" t="s">
        <v>5916</v>
      </c>
      <c r="Z951" s="94" t="s">
        <v>7102</v>
      </c>
    </row>
    <row r="952" spans="1:26" x14ac:dyDescent="0.25">
      <c r="A952" s="61" t="s">
        <v>902</v>
      </c>
      <c r="B952" s="61" t="s">
        <v>1699</v>
      </c>
      <c r="C952" s="62"/>
      <c r="D952" s="63"/>
      <c r="E952" s="64"/>
      <c r="F952" s="65"/>
      <c r="G952" s="62"/>
      <c r="H952" s="66"/>
      <c r="I952" s="67"/>
      <c r="J952" s="67"/>
      <c r="K952" s="34" t="s">
        <v>65</v>
      </c>
      <c r="L952" s="74">
        <v>952</v>
      </c>
      <c r="M952" s="74"/>
      <c r="N952" s="69"/>
      <c r="O952" s="85" t="s">
        <v>1875</v>
      </c>
      <c r="P952" s="88">
        <v>43738.279131944444</v>
      </c>
      <c r="Q952" s="85" t="s">
        <v>2248</v>
      </c>
      <c r="R952" s="90" t="s">
        <v>2786</v>
      </c>
      <c r="S952" s="85" t="s">
        <v>2911</v>
      </c>
      <c r="T952" s="85"/>
      <c r="U952" s="88">
        <v>43738.279131944444</v>
      </c>
      <c r="V952" s="90" t="s">
        <v>3916</v>
      </c>
      <c r="W952" s="85"/>
      <c r="X952" s="85"/>
      <c r="Y952" s="94" t="s">
        <v>5916</v>
      </c>
      <c r="Z952" s="94" t="s">
        <v>7102</v>
      </c>
    </row>
    <row r="953" spans="1:26" x14ac:dyDescent="0.25">
      <c r="A953" s="61" t="s">
        <v>902</v>
      </c>
      <c r="B953" s="61" t="s">
        <v>1558</v>
      </c>
      <c r="C953" s="62"/>
      <c r="D953" s="63"/>
      <c r="E953" s="64"/>
      <c r="F953" s="65"/>
      <c r="G953" s="62"/>
      <c r="H953" s="66"/>
      <c r="I953" s="67"/>
      <c r="J953" s="67"/>
      <c r="K953" s="34" t="s">
        <v>65</v>
      </c>
      <c r="L953" s="74">
        <v>953</v>
      </c>
      <c r="M953" s="74"/>
      <c r="N953" s="69"/>
      <c r="O953" s="85" t="s">
        <v>1876</v>
      </c>
      <c r="P953" s="88">
        <v>43738.283472222225</v>
      </c>
      <c r="Q953" s="85" t="s">
        <v>2249</v>
      </c>
      <c r="R953" s="90" t="s">
        <v>2787</v>
      </c>
      <c r="S953" s="85" t="s">
        <v>2911</v>
      </c>
      <c r="T953" s="85"/>
      <c r="U953" s="88">
        <v>43738.283472222225</v>
      </c>
      <c r="V953" s="90" t="s">
        <v>3917</v>
      </c>
      <c r="W953" s="85"/>
      <c r="X953" s="85"/>
      <c r="Y953" s="94" t="s">
        <v>5917</v>
      </c>
      <c r="Z953" s="94" t="s">
        <v>7103</v>
      </c>
    </row>
    <row r="954" spans="1:26" x14ac:dyDescent="0.25">
      <c r="A954" s="61" t="s">
        <v>903</v>
      </c>
      <c r="B954" s="61" t="s">
        <v>1481</v>
      </c>
      <c r="C954" s="62"/>
      <c r="D954" s="63"/>
      <c r="E954" s="64"/>
      <c r="F954" s="65"/>
      <c r="G954" s="62"/>
      <c r="H954" s="66"/>
      <c r="I954" s="67"/>
      <c r="J954" s="67"/>
      <c r="K954" s="34" t="s">
        <v>65</v>
      </c>
      <c r="L954" s="74">
        <v>954</v>
      </c>
      <c r="M954" s="74"/>
      <c r="N954" s="69"/>
      <c r="O954" s="85" t="s">
        <v>1875</v>
      </c>
      <c r="P954" s="88">
        <v>43738.283483796295</v>
      </c>
      <c r="Q954" s="85" t="s">
        <v>1927</v>
      </c>
      <c r="R954" s="85"/>
      <c r="S954" s="85"/>
      <c r="T954" s="85" t="s">
        <v>2951</v>
      </c>
      <c r="U954" s="88">
        <v>43738.283483796295</v>
      </c>
      <c r="V954" s="90" t="s">
        <v>3918</v>
      </c>
      <c r="W954" s="85"/>
      <c r="X954" s="85"/>
      <c r="Y954" s="94" t="s">
        <v>5918</v>
      </c>
      <c r="Z954" s="85"/>
    </row>
    <row r="955" spans="1:26" x14ac:dyDescent="0.25">
      <c r="A955" s="61" t="s">
        <v>904</v>
      </c>
      <c r="B955" s="61" t="s">
        <v>1741</v>
      </c>
      <c r="C955" s="62"/>
      <c r="D955" s="63"/>
      <c r="E955" s="64"/>
      <c r="F955" s="65"/>
      <c r="G955" s="62"/>
      <c r="H955" s="66"/>
      <c r="I955" s="67"/>
      <c r="J955" s="67"/>
      <c r="K955" s="34" t="s">
        <v>65</v>
      </c>
      <c r="L955" s="74">
        <v>955</v>
      </c>
      <c r="M955" s="74"/>
      <c r="N955" s="69"/>
      <c r="O955" s="85" t="s">
        <v>1875</v>
      </c>
      <c r="P955" s="88">
        <v>43738.283495370371</v>
      </c>
      <c r="Q955" s="85" t="s">
        <v>2250</v>
      </c>
      <c r="R955" s="85"/>
      <c r="S955" s="85"/>
      <c r="T955" s="85"/>
      <c r="U955" s="88">
        <v>43738.283495370371</v>
      </c>
      <c r="V955" s="90" t="s">
        <v>3919</v>
      </c>
      <c r="W955" s="85"/>
      <c r="X955" s="85"/>
      <c r="Y955" s="94" t="s">
        <v>5919</v>
      </c>
      <c r="Z955" s="85"/>
    </row>
    <row r="956" spans="1:26" x14ac:dyDescent="0.25">
      <c r="A956" s="61" t="s">
        <v>905</v>
      </c>
      <c r="B956" s="61" t="s">
        <v>905</v>
      </c>
      <c r="C956" s="62"/>
      <c r="D956" s="63"/>
      <c r="E956" s="64"/>
      <c r="F956" s="65"/>
      <c r="G956" s="62"/>
      <c r="H956" s="66"/>
      <c r="I956" s="67"/>
      <c r="J956" s="67"/>
      <c r="K956" s="34" t="s">
        <v>65</v>
      </c>
      <c r="L956" s="74">
        <v>956</v>
      </c>
      <c r="M956" s="74"/>
      <c r="N956" s="69"/>
      <c r="O956" s="85" t="s">
        <v>178</v>
      </c>
      <c r="P956" s="88">
        <v>43738.283506944441</v>
      </c>
      <c r="Q956" s="85" t="s">
        <v>2251</v>
      </c>
      <c r="R956" s="90" t="s">
        <v>2788</v>
      </c>
      <c r="S956" s="85" t="s">
        <v>2911</v>
      </c>
      <c r="T956" s="85"/>
      <c r="U956" s="88">
        <v>43738.283506944441</v>
      </c>
      <c r="V956" s="90" t="s">
        <v>3920</v>
      </c>
      <c r="W956" s="85"/>
      <c r="X956" s="85"/>
      <c r="Y956" s="94" t="s">
        <v>5920</v>
      </c>
      <c r="Z956" s="85"/>
    </row>
    <row r="957" spans="1:26" x14ac:dyDescent="0.25">
      <c r="A957" s="61" t="s">
        <v>906</v>
      </c>
      <c r="B957" s="61" t="s">
        <v>1481</v>
      </c>
      <c r="C957" s="62"/>
      <c r="D957" s="63"/>
      <c r="E957" s="64"/>
      <c r="F957" s="65"/>
      <c r="G957" s="62"/>
      <c r="H957" s="66"/>
      <c r="I957" s="67"/>
      <c r="J957" s="67"/>
      <c r="K957" s="34" t="s">
        <v>65</v>
      </c>
      <c r="L957" s="74">
        <v>957</v>
      </c>
      <c r="M957" s="74"/>
      <c r="N957" s="69"/>
      <c r="O957" s="85" t="s">
        <v>1875</v>
      </c>
      <c r="P957" s="88">
        <v>43738.283518518518</v>
      </c>
      <c r="Q957" s="85" t="s">
        <v>1927</v>
      </c>
      <c r="R957" s="85"/>
      <c r="S957" s="85"/>
      <c r="T957" s="85" t="s">
        <v>2951</v>
      </c>
      <c r="U957" s="88">
        <v>43738.283518518518</v>
      </c>
      <c r="V957" s="90" t="s">
        <v>3921</v>
      </c>
      <c r="W957" s="85"/>
      <c r="X957" s="85"/>
      <c r="Y957" s="94" t="s">
        <v>5921</v>
      </c>
      <c r="Z957" s="85"/>
    </row>
    <row r="958" spans="1:26" x14ac:dyDescent="0.25">
      <c r="A958" s="61" t="s">
        <v>907</v>
      </c>
      <c r="B958" s="61" t="s">
        <v>1496</v>
      </c>
      <c r="C958" s="62"/>
      <c r="D958" s="63"/>
      <c r="E958" s="64"/>
      <c r="F958" s="65"/>
      <c r="G958" s="62"/>
      <c r="H958" s="66"/>
      <c r="I958" s="67"/>
      <c r="J958" s="67"/>
      <c r="K958" s="34" t="s">
        <v>65</v>
      </c>
      <c r="L958" s="74">
        <v>958</v>
      </c>
      <c r="M958" s="74"/>
      <c r="N958" s="69"/>
      <c r="O958" s="85" t="s">
        <v>1875</v>
      </c>
      <c r="P958" s="88">
        <v>43738.283541666664</v>
      </c>
      <c r="Q958" s="85" t="s">
        <v>1887</v>
      </c>
      <c r="R958" s="85"/>
      <c r="S958" s="85"/>
      <c r="T958" s="85"/>
      <c r="U958" s="88">
        <v>43738.283541666664</v>
      </c>
      <c r="V958" s="90" t="s">
        <v>3922</v>
      </c>
      <c r="W958" s="85"/>
      <c r="X958" s="85"/>
      <c r="Y958" s="94" t="s">
        <v>5922</v>
      </c>
      <c r="Z958" s="85"/>
    </row>
    <row r="959" spans="1:26" x14ac:dyDescent="0.25">
      <c r="A959" s="61" t="s">
        <v>908</v>
      </c>
      <c r="B959" s="61" t="s">
        <v>1496</v>
      </c>
      <c r="C959" s="62"/>
      <c r="D959" s="63"/>
      <c r="E959" s="64"/>
      <c r="F959" s="65"/>
      <c r="G959" s="62"/>
      <c r="H959" s="66"/>
      <c r="I959" s="67"/>
      <c r="J959" s="67"/>
      <c r="K959" s="34" t="s">
        <v>65</v>
      </c>
      <c r="L959" s="74">
        <v>959</v>
      </c>
      <c r="M959" s="74"/>
      <c r="N959" s="69"/>
      <c r="O959" s="85" t="s">
        <v>1875</v>
      </c>
      <c r="P959" s="88">
        <v>43738.275752314818</v>
      </c>
      <c r="Q959" s="85" t="s">
        <v>1880</v>
      </c>
      <c r="R959" s="85"/>
      <c r="S959" s="85"/>
      <c r="T959" s="85"/>
      <c r="U959" s="88">
        <v>43738.275752314818</v>
      </c>
      <c r="V959" s="90" t="s">
        <v>3923</v>
      </c>
      <c r="W959" s="85"/>
      <c r="X959" s="85"/>
      <c r="Y959" s="94" t="s">
        <v>5923</v>
      </c>
      <c r="Z959" s="85"/>
    </row>
    <row r="960" spans="1:26" x14ac:dyDescent="0.25">
      <c r="A960" s="61" t="s">
        <v>908</v>
      </c>
      <c r="B960" s="61" t="s">
        <v>1742</v>
      </c>
      <c r="C960" s="62"/>
      <c r="D960" s="63"/>
      <c r="E960" s="64"/>
      <c r="F960" s="65"/>
      <c r="G960" s="62"/>
      <c r="H960" s="66"/>
      <c r="I960" s="67"/>
      <c r="J960" s="67"/>
      <c r="K960" s="34" t="s">
        <v>65</v>
      </c>
      <c r="L960" s="74">
        <v>960</v>
      </c>
      <c r="M960" s="74"/>
      <c r="N960" s="69"/>
      <c r="O960" s="85" t="s">
        <v>1875</v>
      </c>
      <c r="P960" s="88">
        <v>43738.275891203702</v>
      </c>
      <c r="Q960" s="85" t="s">
        <v>2252</v>
      </c>
      <c r="R960" s="85"/>
      <c r="S960" s="85"/>
      <c r="T960" s="85" t="s">
        <v>2968</v>
      </c>
      <c r="U960" s="88">
        <v>43738.275891203702</v>
      </c>
      <c r="V960" s="90" t="s">
        <v>3924</v>
      </c>
      <c r="W960" s="85"/>
      <c r="X960" s="85"/>
      <c r="Y960" s="94" t="s">
        <v>5924</v>
      </c>
      <c r="Z960" s="85"/>
    </row>
    <row r="961" spans="1:26" x14ac:dyDescent="0.25">
      <c r="A961" s="61" t="s">
        <v>908</v>
      </c>
      <c r="B961" s="61" t="s">
        <v>1493</v>
      </c>
      <c r="C961" s="62"/>
      <c r="D961" s="63"/>
      <c r="E961" s="64"/>
      <c r="F961" s="65"/>
      <c r="G961" s="62"/>
      <c r="H961" s="66"/>
      <c r="I961" s="67"/>
      <c r="J961" s="67"/>
      <c r="K961" s="34" t="s">
        <v>65</v>
      </c>
      <c r="L961" s="74">
        <v>961</v>
      </c>
      <c r="M961" s="74"/>
      <c r="N961" s="69"/>
      <c r="O961" s="85" t="s">
        <v>1875</v>
      </c>
      <c r="P961" s="88">
        <v>43738.283553240741</v>
      </c>
      <c r="Q961" s="85" t="s">
        <v>2253</v>
      </c>
      <c r="R961" s="85"/>
      <c r="S961" s="85"/>
      <c r="T961" s="85" t="s">
        <v>2946</v>
      </c>
      <c r="U961" s="88">
        <v>43738.283553240741</v>
      </c>
      <c r="V961" s="90" t="s">
        <v>3925</v>
      </c>
      <c r="W961" s="85"/>
      <c r="X961" s="85"/>
      <c r="Y961" s="94" t="s">
        <v>5925</v>
      </c>
      <c r="Z961" s="85"/>
    </row>
    <row r="962" spans="1:26" x14ac:dyDescent="0.25">
      <c r="A962" s="61" t="s">
        <v>908</v>
      </c>
      <c r="B962" s="61" t="s">
        <v>1743</v>
      </c>
      <c r="C962" s="62"/>
      <c r="D962" s="63"/>
      <c r="E962" s="64"/>
      <c r="F962" s="65"/>
      <c r="G962" s="62"/>
      <c r="H962" s="66"/>
      <c r="I962" s="67"/>
      <c r="J962" s="67"/>
      <c r="K962" s="34" t="s">
        <v>65</v>
      </c>
      <c r="L962" s="74">
        <v>962</v>
      </c>
      <c r="M962" s="74"/>
      <c r="N962" s="69"/>
      <c r="O962" s="85" t="s">
        <v>1875</v>
      </c>
      <c r="P962" s="88">
        <v>43738.283553240741</v>
      </c>
      <c r="Q962" s="85" t="s">
        <v>2253</v>
      </c>
      <c r="R962" s="85"/>
      <c r="S962" s="85"/>
      <c r="T962" s="85" t="s">
        <v>2946</v>
      </c>
      <c r="U962" s="88">
        <v>43738.283553240741</v>
      </c>
      <c r="V962" s="90" t="s">
        <v>3925</v>
      </c>
      <c r="W962" s="85"/>
      <c r="X962" s="85"/>
      <c r="Y962" s="94" t="s">
        <v>5925</v>
      </c>
      <c r="Z962" s="85"/>
    </row>
    <row r="963" spans="1:26" x14ac:dyDescent="0.25">
      <c r="A963" s="61" t="s">
        <v>909</v>
      </c>
      <c r="B963" s="61" t="s">
        <v>1744</v>
      </c>
      <c r="C963" s="62"/>
      <c r="D963" s="63"/>
      <c r="E963" s="64"/>
      <c r="F963" s="65"/>
      <c r="G963" s="62"/>
      <c r="H963" s="66"/>
      <c r="I963" s="67"/>
      <c r="J963" s="67"/>
      <c r="K963" s="34" t="s">
        <v>65</v>
      </c>
      <c r="L963" s="74">
        <v>963</v>
      </c>
      <c r="M963" s="74"/>
      <c r="N963" s="69"/>
      <c r="O963" s="85" t="s">
        <v>1875</v>
      </c>
      <c r="P963" s="88">
        <v>43738.283587962964</v>
      </c>
      <c r="Q963" s="85" t="s">
        <v>2254</v>
      </c>
      <c r="R963" s="90" t="s">
        <v>2789</v>
      </c>
      <c r="S963" s="85" t="s">
        <v>2917</v>
      </c>
      <c r="T963" s="85"/>
      <c r="U963" s="88">
        <v>43738.283587962964</v>
      </c>
      <c r="V963" s="90" t="s">
        <v>3926</v>
      </c>
      <c r="W963" s="85"/>
      <c r="X963" s="85"/>
      <c r="Y963" s="94" t="s">
        <v>5926</v>
      </c>
      <c r="Z963" s="85"/>
    </row>
    <row r="964" spans="1:26" x14ac:dyDescent="0.25">
      <c r="A964" s="61" t="s">
        <v>910</v>
      </c>
      <c r="B964" s="61" t="s">
        <v>910</v>
      </c>
      <c r="C964" s="62"/>
      <c r="D964" s="63"/>
      <c r="E964" s="64"/>
      <c r="F964" s="65"/>
      <c r="G964" s="62"/>
      <c r="H964" s="66"/>
      <c r="I964" s="67"/>
      <c r="J964" s="67"/>
      <c r="K964" s="34" t="s">
        <v>65</v>
      </c>
      <c r="L964" s="74">
        <v>964</v>
      </c>
      <c r="M964" s="74"/>
      <c r="N964" s="69"/>
      <c r="O964" s="85" t="s">
        <v>178</v>
      </c>
      <c r="P964" s="88">
        <v>43738.283599537041</v>
      </c>
      <c r="Q964" s="85" t="s">
        <v>2255</v>
      </c>
      <c r="R964" s="90" t="s">
        <v>2790</v>
      </c>
      <c r="S964" s="85" t="s">
        <v>2911</v>
      </c>
      <c r="T964" s="85"/>
      <c r="U964" s="88">
        <v>43738.283599537041</v>
      </c>
      <c r="V964" s="90" t="s">
        <v>3927</v>
      </c>
      <c r="W964" s="85"/>
      <c r="X964" s="85"/>
      <c r="Y964" s="94" t="s">
        <v>5927</v>
      </c>
      <c r="Z964" s="85"/>
    </row>
    <row r="965" spans="1:26" x14ac:dyDescent="0.25">
      <c r="A965" s="61" t="s">
        <v>911</v>
      </c>
      <c r="B965" s="61" t="s">
        <v>1481</v>
      </c>
      <c r="C965" s="62"/>
      <c r="D965" s="63"/>
      <c r="E965" s="64"/>
      <c r="F965" s="65"/>
      <c r="G965" s="62"/>
      <c r="H965" s="66"/>
      <c r="I965" s="67"/>
      <c r="J965" s="67"/>
      <c r="K965" s="34" t="s">
        <v>65</v>
      </c>
      <c r="L965" s="74">
        <v>965</v>
      </c>
      <c r="M965" s="74"/>
      <c r="N965" s="69"/>
      <c r="O965" s="85" t="s">
        <v>1875</v>
      </c>
      <c r="P965" s="88">
        <v>43738.283599537041</v>
      </c>
      <c r="Q965" s="85" t="s">
        <v>1927</v>
      </c>
      <c r="R965" s="85"/>
      <c r="S965" s="85"/>
      <c r="T965" s="85" t="s">
        <v>2951</v>
      </c>
      <c r="U965" s="88">
        <v>43738.283599537041</v>
      </c>
      <c r="V965" s="90" t="s">
        <v>3928</v>
      </c>
      <c r="W965" s="85"/>
      <c r="X965" s="85"/>
      <c r="Y965" s="94" t="s">
        <v>5928</v>
      </c>
      <c r="Z965" s="85"/>
    </row>
    <row r="966" spans="1:26" x14ac:dyDescent="0.25">
      <c r="A966" s="61" t="s">
        <v>912</v>
      </c>
      <c r="B966" s="61" t="s">
        <v>1745</v>
      </c>
      <c r="C966" s="62"/>
      <c r="D966" s="63"/>
      <c r="E966" s="64"/>
      <c r="F966" s="65"/>
      <c r="G966" s="62"/>
      <c r="H966" s="66"/>
      <c r="I966" s="67"/>
      <c r="J966" s="67"/>
      <c r="K966" s="34" t="s">
        <v>65</v>
      </c>
      <c r="L966" s="74">
        <v>966</v>
      </c>
      <c r="M966" s="74"/>
      <c r="N966" s="69"/>
      <c r="O966" s="85" t="s">
        <v>1875</v>
      </c>
      <c r="P966" s="88">
        <v>43738.28361111111</v>
      </c>
      <c r="Q966" s="85" t="s">
        <v>2256</v>
      </c>
      <c r="R966" s="85"/>
      <c r="S966" s="85"/>
      <c r="T966" s="85"/>
      <c r="U966" s="88">
        <v>43738.28361111111</v>
      </c>
      <c r="V966" s="90" t="s">
        <v>3929</v>
      </c>
      <c r="W966" s="85"/>
      <c r="X966" s="85"/>
      <c r="Y966" s="94" t="s">
        <v>5929</v>
      </c>
      <c r="Z966" s="85"/>
    </row>
    <row r="967" spans="1:26" x14ac:dyDescent="0.25">
      <c r="A967" s="61" t="s">
        <v>913</v>
      </c>
      <c r="B967" s="61" t="s">
        <v>1490</v>
      </c>
      <c r="C967" s="62"/>
      <c r="D967" s="63"/>
      <c r="E967" s="64"/>
      <c r="F967" s="65"/>
      <c r="G967" s="62"/>
      <c r="H967" s="66"/>
      <c r="I967" s="67"/>
      <c r="J967" s="67"/>
      <c r="K967" s="34" t="s">
        <v>65</v>
      </c>
      <c r="L967" s="74">
        <v>967</v>
      </c>
      <c r="M967" s="74"/>
      <c r="N967" s="69"/>
      <c r="O967" s="85" t="s">
        <v>1876</v>
      </c>
      <c r="P967" s="88">
        <v>43738.283622685187</v>
      </c>
      <c r="Q967" s="85" t="s">
        <v>2257</v>
      </c>
      <c r="R967" s="85"/>
      <c r="S967" s="85"/>
      <c r="T967" s="85" t="s">
        <v>2982</v>
      </c>
      <c r="U967" s="88">
        <v>43738.283622685187</v>
      </c>
      <c r="V967" s="90" t="s">
        <v>3930</v>
      </c>
      <c r="W967" s="85"/>
      <c r="X967" s="85"/>
      <c r="Y967" s="94" t="s">
        <v>5930</v>
      </c>
      <c r="Z967" s="94" t="s">
        <v>7009</v>
      </c>
    </row>
    <row r="968" spans="1:26" x14ac:dyDescent="0.25">
      <c r="A968" s="61" t="s">
        <v>914</v>
      </c>
      <c r="B968" s="61" t="s">
        <v>1574</v>
      </c>
      <c r="C968" s="62"/>
      <c r="D968" s="63"/>
      <c r="E968" s="64"/>
      <c r="F968" s="65"/>
      <c r="G968" s="62"/>
      <c r="H968" s="66"/>
      <c r="I968" s="67"/>
      <c r="J968" s="67"/>
      <c r="K968" s="34" t="s">
        <v>65</v>
      </c>
      <c r="L968" s="74">
        <v>968</v>
      </c>
      <c r="M968" s="74"/>
      <c r="N968" s="69"/>
      <c r="O968" s="85" t="s">
        <v>1875</v>
      </c>
      <c r="P968" s="88">
        <v>43738.283634259256</v>
      </c>
      <c r="Q968" s="85" t="s">
        <v>1984</v>
      </c>
      <c r="R968" s="85"/>
      <c r="S968" s="85"/>
      <c r="T968" s="85"/>
      <c r="U968" s="88">
        <v>43738.283634259256</v>
      </c>
      <c r="V968" s="90" t="s">
        <v>3931</v>
      </c>
      <c r="W968" s="85"/>
      <c r="X968" s="85"/>
      <c r="Y968" s="94" t="s">
        <v>5931</v>
      </c>
      <c r="Z968" s="85"/>
    </row>
    <row r="969" spans="1:26" x14ac:dyDescent="0.25">
      <c r="A969" s="61" t="s">
        <v>915</v>
      </c>
      <c r="B969" s="61" t="s">
        <v>915</v>
      </c>
      <c r="C969" s="62"/>
      <c r="D969" s="63"/>
      <c r="E969" s="64"/>
      <c r="F969" s="65"/>
      <c r="G969" s="62"/>
      <c r="H969" s="66"/>
      <c r="I969" s="67"/>
      <c r="J969" s="67"/>
      <c r="K969" s="34" t="s">
        <v>65</v>
      </c>
      <c r="L969" s="74">
        <v>969</v>
      </c>
      <c r="M969" s="74"/>
      <c r="N969" s="69"/>
      <c r="O969" s="85" t="s">
        <v>178</v>
      </c>
      <c r="P969" s="88">
        <v>43738.283645833333</v>
      </c>
      <c r="Q969" s="85" t="s">
        <v>2258</v>
      </c>
      <c r="R969" s="85"/>
      <c r="S969" s="85"/>
      <c r="T969" s="85" t="s">
        <v>2947</v>
      </c>
      <c r="U969" s="88">
        <v>43738.283645833333</v>
      </c>
      <c r="V969" s="90" t="s">
        <v>3932</v>
      </c>
      <c r="W969" s="85"/>
      <c r="X969" s="85"/>
      <c r="Y969" s="94" t="s">
        <v>5932</v>
      </c>
      <c r="Z969" s="85"/>
    </row>
    <row r="970" spans="1:26" x14ac:dyDescent="0.25">
      <c r="A970" s="61" t="s">
        <v>916</v>
      </c>
      <c r="B970" s="61" t="s">
        <v>1582</v>
      </c>
      <c r="C970" s="62"/>
      <c r="D970" s="63"/>
      <c r="E970" s="64"/>
      <c r="F970" s="65"/>
      <c r="G970" s="62"/>
      <c r="H970" s="66"/>
      <c r="I970" s="67"/>
      <c r="J970" s="67"/>
      <c r="K970" s="34" t="s">
        <v>65</v>
      </c>
      <c r="L970" s="74">
        <v>970</v>
      </c>
      <c r="M970" s="74"/>
      <c r="N970" s="69"/>
      <c r="O970" s="85" t="s">
        <v>1875</v>
      </c>
      <c r="P970" s="88">
        <v>43738.28365740741</v>
      </c>
      <c r="Q970" s="85" t="s">
        <v>2259</v>
      </c>
      <c r="R970" s="85"/>
      <c r="S970" s="85"/>
      <c r="T970" s="85"/>
      <c r="U970" s="88">
        <v>43738.28365740741</v>
      </c>
      <c r="V970" s="90" t="s">
        <v>3933</v>
      </c>
      <c r="W970" s="85"/>
      <c r="X970" s="85"/>
      <c r="Y970" s="94" t="s">
        <v>5933</v>
      </c>
      <c r="Z970" s="85"/>
    </row>
    <row r="971" spans="1:26" x14ac:dyDescent="0.25">
      <c r="A971" s="61" t="s">
        <v>917</v>
      </c>
      <c r="B971" s="61" t="s">
        <v>1746</v>
      </c>
      <c r="C971" s="62"/>
      <c r="D971" s="63"/>
      <c r="E971" s="64"/>
      <c r="F971" s="65"/>
      <c r="G971" s="62"/>
      <c r="H971" s="66"/>
      <c r="I971" s="67"/>
      <c r="J971" s="67"/>
      <c r="K971" s="34" t="s">
        <v>65</v>
      </c>
      <c r="L971" s="74">
        <v>971</v>
      </c>
      <c r="M971" s="74"/>
      <c r="N971" s="69"/>
      <c r="O971" s="85" t="s">
        <v>1875</v>
      </c>
      <c r="P971" s="88">
        <v>43738.28365740741</v>
      </c>
      <c r="Q971" s="85" t="s">
        <v>2260</v>
      </c>
      <c r="R971" s="85"/>
      <c r="S971" s="85"/>
      <c r="T971" s="85"/>
      <c r="U971" s="88">
        <v>43738.28365740741</v>
      </c>
      <c r="V971" s="90" t="s">
        <v>3934</v>
      </c>
      <c r="W971" s="85"/>
      <c r="X971" s="85"/>
      <c r="Y971" s="94" t="s">
        <v>5934</v>
      </c>
      <c r="Z971" s="85"/>
    </row>
    <row r="972" spans="1:26" x14ac:dyDescent="0.25">
      <c r="A972" s="61" t="s">
        <v>918</v>
      </c>
      <c r="B972" s="61" t="s">
        <v>1481</v>
      </c>
      <c r="C972" s="62"/>
      <c r="D972" s="63"/>
      <c r="E972" s="64"/>
      <c r="F972" s="65"/>
      <c r="G972" s="62"/>
      <c r="H972" s="66"/>
      <c r="I972" s="67"/>
      <c r="J972" s="67"/>
      <c r="K972" s="34" t="s">
        <v>65</v>
      </c>
      <c r="L972" s="74">
        <v>972</v>
      </c>
      <c r="M972" s="74"/>
      <c r="N972" s="69"/>
      <c r="O972" s="85" t="s">
        <v>1875</v>
      </c>
      <c r="P972" s="88">
        <v>43738.282604166663</v>
      </c>
      <c r="Q972" s="85" t="s">
        <v>1927</v>
      </c>
      <c r="R972" s="85"/>
      <c r="S972" s="85"/>
      <c r="T972" s="85" t="s">
        <v>2951</v>
      </c>
      <c r="U972" s="88">
        <v>43738.282604166663</v>
      </c>
      <c r="V972" s="90" t="s">
        <v>3935</v>
      </c>
      <c r="W972" s="85"/>
      <c r="X972" s="85"/>
      <c r="Y972" s="94" t="s">
        <v>5935</v>
      </c>
      <c r="Z972" s="85"/>
    </row>
    <row r="973" spans="1:26" x14ac:dyDescent="0.25">
      <c r="A973" s="61" t="s">
        <v>918</v>
      </c>
      <c r="B973" s="61" t="s">
        <v>1499</v>
      </c>
      <c r="C973" s="62"/>
      <c r="D973" s="63"/>
      <c r="E973" s="64"/>
      <c r="F973" s="65"/>
      <c r="G973" s="62"/>
      <c r="H973" s="66"/>
      <c r="I973" s="67"/>
      <c r="J973" s="67"/>
      <c r="K973" s="34" t="s">
        <v>65</v>
      </c>
      <c r="L973" s="74">
        <v>973</v>
      </c>
      <c r="M973" s="74"/>
      <c r="N973" s="69"/>
      <c r="O973" s="85" t="s">
        <v>1875</v>
      </c>
      <c r="P973" s="88">
        <v>43738.283680555556</v>
      </c>
      <c r="Q973" s="85" t="s">
        <v>1883</v>
      </c>
      <c r="R973" s="85"/>
      <c r="S973" s="85"/>
      <c r="T973" s="85"/>
      <c r="U973" s="88">
        <v>43738.283680555556</v>
      </c>
      <c r="V973" s="90" t="s">
        <v>3936</v>
      </c>
      <c r="W973" s="85"/>
      <c r="X973" s="85"/>
      <c r="Y973" s="94" t="s">
        <v>5936</v>
      </c>
      <c r="Z973" s="85"/>
    </row>
    <row r="974" spans="1:26" x14ac:dyDescent="0.25">
      <c r="A974" s="61" t="s">
        <v>919</v>
      </c>
      <c r="B974" s="61" t="s">
        <v>1630</v>
      </c>
      <c r="C974" s="62"/>
      <c r="D974" s="63"/>
      <c r="E974" s="64"/>
      <c r="F974" s="65"/>
      <c r="G974" s="62"/>
      <c r="H974" s="66"/>
      <c r="I974" s="67"/>
      <c r="J974" s="67"/>
      <c r="K974" s="34" t="s">
        <v>65</v>
      </c>
      <c r="L974" s="74">
        <v>974</v>
      </c>
      <c r="M974" s="74"/>
      <c r="N974" s="69"/>
      <c r="O974" s="85" t="s">
        <v>1875</v>
      </c>
      <c r="P974" s="88">
        <v>43738.276909722219</v>
      </c>
      <c r="Q974" s="85" t="s">
        <v>2063</v>
      </c>
      <c r="R974" s="85"/>
      <c r="S974" s="85"/>
      <c r="T974" s="85"/>
      <c r="U974" s="88">
        <v>43738.276909722219</v>
      </c>
      <c r="V974" s="90" t="s">
        <v>3937</v>
      </c>
      <c r="W974" s="85"/>
      <c r="X974" s="85"/>
      <c r="Y974" s="94" t="s">
        <v>5937</v>
      </c>
      <c r="Z974" s="85"/>
    </row>
    <row r="975" spans="1:26" x14ac:dyDescent="0.25">
      <c r="A975" s="61" t="s">
        <v>919</v>
      </c>
      <c r="B975" s="61" t="s">
        <v>1747</v>
      </c>
      <c r="C975" s="62"/>
      <c r="D975" s="63"/>
      <c r="E975" s="64"/>
      <c r="F975" s="65"/>
      <c r="G975" s="62"/>
      <c r="H975" s="66"/>
      <c r="I975" s="67"/>
      <c r="J975" s="67"/>
      <c r="K975" s="34" t="s">
        <v>65</v>
      </c>
      <c r="L975" s="74">
        <v>975</v>
      </c>
      <c r="M975" s="74"/>
      <c r="N975" s="69"/>
      <c r="O975" s="85" t="s">
        <v>1875</v>
      </c>
      <c r="P975" s="88">
        <v>43738.278414351851</v>
      </c>
      <c r="Q975" s="85" t="s">
        <v>2261</v>
      </c>
      <c r="R975" s="85"/>
      <c r="S975" s="85"/>
      <c r="T975" s="85"/>
      <c r="U975" s="88">
        <v>43738.278414351851</v>
      </c>
      <c r="V975" s="90" t="s">
        <v>3938</v>
      </c>
      <c r="W975" s="85"/>
      <c r="X975" s="85"/>
      <c r="Y975" s="94" t="s">
        <v>5938</v>
      </c>
      <c r="Z975" s="85"/>
    </row>
    <row r="976" spans="1:26" x14ac:dyDescent="0.25">
      <c r="A976" s="61" t="s">
        <v>919</v>
      </c>
      <c r="B976" s="61" t="s">
        <v>1428</v>
      </c>
      <c r="C976" s="62"/>
      <c r="D976" s="63"/>
      <c r="E976" s="64"/>
      <c r="F976" s="65"/>
      <c r="G976" s="62"/>
      <c r="H976" s="66"/>
      <c r="I976" s="67"/>
      <c r="J976" s="67"/>
      <c r="K976" s="34" t="s">
        <v>65</v>
      </c>
      <c r="L976" s="74">
        <v>976</v>
      </c>
      <c r="M976" s="74"/>
      <c r="N976" s="69"/>
      <c r="O976" s="85" t="s">
        <v>1875</v>
      </c>
      <c r="P976" s="88">
        <v>43738.283692129633</v>
      </c>
      <c r="Q976" s="85" t="s">
        <v>2201</v>
      </c>
      <c r="R976" s="85"/>
      <c r="S976" s="85"/>
      <c r="T976" s="85"/>
      <c r="U976" s="88">
        <v>43738.283692129633</v>
      </c>
      <c r="V976" s="90" t="s">
        <v>3939</v>
      </c>
      <c r="W976" s="85"/>
      <c r="X976" s="85"/>
      <c r="Y976" s="94" t="s">
        <v>5939</v>
      </c>
      <c r="Z976" s="85"/>
    </row>
    <row r="977" spans="1:26" x14ac:dyDescent="0.25">
      <c r="A977" s="61" t="s">
        <v>920</v>
      </c>
      <c r="B977" s="61" t="s">
        <v>1748</v>
      </c>
      <c r="C977" s="62"/>
      <c r="D977" s="63"/>
      <c r="E977" s="64"/>
      <c r="F977" s="65"/>
      <c r="G977" s="62"/>
      <c r="H977" s="66"/>
      <c r="I977" s="67"/>
      <c r="J977" s="67"/>
      <c r="K977" s="34" t="s">
        <v>65</v>
      </c>
      <c r="L977" s="74">
        <v>977</v>
      </c>
      <c r="M977" s="74"/>
      <c r="N977" s="69"/>
      <c r="O977" s="85" t="s">
        <v>1876</v>
      </c>
      <c r="P977" s="88">
        <v>43738.283738425926</v>
      </c>
      <c r="Q977" s="85" t="s">
        <v>2262</v>
      </c>
      <c r="R977" s="85"/>
      <c r="S977" s="85"/>
      <c r="T977" s="85"/>
      <c r="U977" s="88">
        <v>43738.283738425926</v>
      </c>
      <c r="V977" s="90" t="s">
        <v>3940</v>
      </c>
      <c r="W977" s="85"/>
      <c r="X977" s="85"/>
      <c r="Y977" s="94" t="s">
        <v>5940</v>
      </c>
      <c r="Z977" s="94" t="s">
        <v>7104</v>
      </c>
    </row>
    <row r="978" spans="1:26" x14ac:dyDescent="0.25">
      <c r="A978" s="61" t="s">
        <v>921</v>
      </c>
      <c r="B978" s="61" t="s">
        <v>1569</v>
      </c>
      <c r="C978" s="62"/>
      <c r="D978" s="63"/>
      <c r="E978" s="64"/>
      <c r="F978" s="65"/>
      <c r="G978" s="62"/>
      <c r="H978" s="66"/>
      <c r="I978" s="67"/>
      <c r="J978" s="67"/>
      <c r="K978" s="34" t="s">
        <v>65</v>
      </c>
      <c r="L978" s="74">
        <v>978</v>
      </c>
      <c r="M978" s="74"/>
      <c r="N978" s="69"/>
      <c r="O978" s="85" t="s">
        <v>1875</v>
      </c>
      <c r="P978" s="88">
        <v>43738.283761574072</v>
      </c>
      <c r="Q978" s="85" t="s">
        <v>1977</v>
      </c>
      <c r="R978" s="85"/>
      <c r="S978" s="85"/>
      <c r="T978" s="85"/>
      <c r="U978" s="88">
        <v>43738.283761574072</v>
      </c>
      <c r="V978" s="90" t="s">
        <v>3941</v>
      </c>
      <c r="W978" s="85"/>
      <c r="X978" s="85"/>
      <c r="Y978" s="94" t="s">
        <v>5941</v>
      </c>
      <c r="Z978" s="85"/>
    </row>
    <row r="979" spans="1:26" x14ac:dyDescent="0.25">
      <c r="A979" s="61" t="s">
        <v>922</v>
      </c>
      <c r="B979" s="61" t="s">
        <v>1496</v>
      </c>
      <c r="C979" s="62"/>
      <c r="D979" s="63"/>
      <c r="E979" s="64"/>
      <c r="F979" s="65"/>
      <c r="G979" s="62"/>
      <c r="H979" s="66"/>
      <c r="I979" s="67"/>
      <c r="J979" s="67"/>
      <c r="K979" s="34" t="s">
        <v>65</v>
      </c>
      <c r="L979" s="74">
        <v>979</v>
      </c>
      <c r="M979" s="74"/>
      <c r="N979" s="69"/>
      <c r="O979" s="85" t="s">
        <v>1875</v>
      </c>
      <c r="P979" s="88">
        <v>43738.283761574072</v>
      </c>
      <c r="Q979" s="85" t="s">
        <v>1887</v>
      </c>
      <c r="R979" s="85"/>
      <c r="S979" s="85"/>
      <c r="T979" s="85"/>
      <c r="U979" s="88">
        <v>43738.283761574072</v>
      </c>
      <c r="V979" s="90" t="s">
        <v>3942</v>
      </c>
      <c r="W979" s="85"/>
      <c r="X979" s="85"/>
      <c r="Y979" s="94" t="s">
        <v>5942</v>
      </c>
      <c r="Z979" s="85"/>
    </row>
    <row r="980" spans="1:26" x14ac:dyDescent="0.25">
      <c r="A980" s="61" t="s">
        <v>923</v>
      </c>
      <c r="B980" s="61" t="s">
        <v>1481</v>
      </c>
      <c r="C980" s="62"/>
      <c r="D980" s="63"/>
      <c r="E980" s="64"/>
      <c r="F980" s="65"/>
      <c r="G980" s="62"/>
      <c r="H980" s="66"/>
      <c r="I980" s="67"/>
      <c r="J980" s="67"/>
      <c r="K980" s="34" t="s">
        <v>65</v>
      </c>
      <c r="L980" s="74">
        <v>980</v>
      </c>
      <c r="M980" s="74"/>
      <c r="N980" s="69"/>
      <c r="O980" s="85" t="s">
        <v>1875</v>
      </c>
      <c r="P980" s="88">
        <v>43738.283761574072</v>
      </c>
      <c r="Q980" s="85" t="s">
        <v>1927</v>
      </c>
      <c r="R980" s="85"/>
      <c r="S980" s="85"/>
      <c r="T980" s="85" t="s">
        <v>2951</v>
      </c>
      <c r="U980" s="88">
        <v>43738.283761574072</v>
      </c>
      <c r="V980" s="90" t="s">
        <v>3943</v>
      </c>
      <c r="W980" s="85"/>
      <c r="X980" s="85"/>
      <c r="Y980" s="94" t="s">
        <v>5943</v>
      </c>
      <c r="Z980" s="85"/>
    </row>
    <row r="981" spans="1:26" x14ac:dyDescent="0.25">
      <c r="A981" s="61" t="s">
        <v>924</v>
      </c>
      <c r="B981" s="61" t="s">
        <v>1527</v>
      </c>
      <c r="C981" s="62"/>
      <c r="D981" s="63"/>
      <c r="E981" s="64"/>
      <c r="F981" s="65"/>
      <c r="G981" s="62"/>
      <c r="H981" s="66"/>
      <c r="I981" s="67"/>
      <c r="J981" s="67"/>
      <c r="K981" s="34" t="s">
        <v>65</v>
      </c>
      <c r="L981" s="74">
        <v>981</v>
      </c>
      <c r="M981" s="74"/>
      <c r="N981" s="69"/>
      <c r="O981" s="85" t="s">
        <v>1875</v>
      </c>
      <c r="P981" s="88">
        <v>43738.283761574072</v>
      </c>
      <c r="Q981" s="85" t="s">
        <v>1923</v>
      </c>
      <c r="R981" s="85"/>
      <c r="S981" s="85"/>
      <c r="T981" s="85" t="s">
        <v>2947</v>
      </c>
      <c r="U981" s="88">
        <v>43738.283761574072</v>
      </c>
      <c r="V981" s="90" t="s">
        <v>3944</v>
      </c>
      <c r="W981" s="85"/>
      <c r="X981" s="85"/>
      <c r="Y981" s="94" t="s">
        <v>5944</v>
      </c>
      <c r="Z981" s="85"/>
    </row>
    <row r="982" spans="1:26" x14ac:dyDescent="0.25">
      <c r="A982" s="61" t="s">
        <v>925</v>
      </c>
      <c r="B982" s="61" t="s">
        <v>1499</v>
      </c>
      <c r="C982" s="62"/>
      <c r="D982" s="63"/>
      <c r="E982" s="64"/>
      <c r="F982" s="65"/>
      <c r="G982" s="62"/>
      <c r="H982" s="66"/>
      <c r="I982" s="67"/>
      <c r="J982" s="67"/>
      <c r="K982" s="34" t="s">
        <v>65</v>
      </c>
      <c r="L982" s="74">
        <v>982</v>
      </c>
      <c r="M982" s="74"/>
      <c r="N982" s="69"/>
      <c r="O982" s="85" t="s">
        <v>1875</v>
      </c>
      <c r="P982" s="88">
        <v>43738.283773148149</v>
      </c>
      <c r="Q982" s="85" t="s">
        <v>1883</v>
      </c>
      <c r="R982" s="85"/>
      <c r="S982" s="85"/>
      <c r="T982" s="85"/>
      <c r="U982" s="88">
        <v>43738.283773148149</v>
      </c>
      <c r="V982" s="90" t="s">
        <v>3945</v>
      </c>
      <c r="W982" s="85"/>
      <c r="X982" s="85"/>
      <c r="Y982" s="94" t="s">
        <v>5945</v>
      </c>
      <c r="Z982" s="85"/>
    </row>
    <row r="983" spans="1:26" x14ac:dyDescent="0.25">
      <c r="A983" s="61" t="s">
        <v>926</v>
      </c>
      <c r="B983" s="61" t="s">
        <v>1598</v>
      </c>
      <c r="C983" s="62"/>
      <c r="D983" s="63"/>
      <c r="E983" s="64"/>
      <c r="F983" s="65"/>
      <c r="G983" s="62"/>
      <c r="H983" s="66"/>
      <c r="I983" s="67"/>
      <c r="J983" s="67"/>
      <c r="K983" s="34" t="s">
        <v>65</v>
      </c>
      <c r="L983" s="74">
        <v>983</v>
      </c>
      <c r="M983" s="74"/>
      <c r="N983" s="69"/>
      <c r="O983" s="85" t="s">
        <v>1875</v>
      </c>
      <c r="P983" s="88">
        <v>43738.283055555556</v>
      </c>
      <c r="Q983" s="85" t="s">
        <v>2018</v>
      </c>
      <c r="R983" s="85"/>
      <c r="S983" s="85"/>
      <c r="T983" s="85"/>
      <c r="U983" s="88">
        <v>43738.283055555556</v>
      </c>
      <c r="V983" s="90" t="s">
        <v>3946</v>
      </c>
      <c r="W983" s="85"/>
      <c r="X983" s="85"/>
      <c r="Y983" s="94" t="s">
        <v>5946</v>
      </c>
      <c r="Z983" s="85"/>
    </row>
    <row r="984" spans="1:26" x14ac:dyDescent="0.25">
      <c r="A984" s="61" t="s">
        <v>926</v>
      </c>
      <c r="B984" s="61" t="s">
        <v>1045</v>
      </c>
      <c r="C984" s="62"/>
      <c r="D984" s="63"/>
      <c r="E984" s="64"/>
      <c r="F984" s="65"/>
      <c r="G984" s="62"/>
      <c r="H984" s="66"/>
      <c r="I984" s="67"/>
      <c r="J984" s="67"/>
      <c r="K984" s="34" t="s">
        <v>65</v>
      </c>
      <c r="L984" s="74">
        <v>984</v>
      </c>
      <c r="M984" s="74"/>
      <c r="N984" s="69"/>
      <c r="O984" s="85" t="s">
        <v>1875</v>
      </c>
      <c r="P984" s="88">
        <v>43738.283773148149</v>
      </c>
      <c r="Q984" s="85" t="s">
        <v>2072</v>
      </c>
      <c r="R984" s="85"/>
      <c r="S984" s="85"/>
      <c r="T984" s="85" t="s">
        <v>2947</v>
      </c>
      <c r="U984" s="88">
        <v>43738.283773148149</v>
      </c>
      <c r="V984" s="90" t="s">
        <v>3947</v>
      </c>
      <c r="W984" s="85"/>
      <c r="X984" s="85"/>
      <c r="Y984" s="94" t="s">
        <v>5947</v>
      </c>
      <c r="Z984" s="85"/>
    </row>
    <row r="985" spans="1:26" x14ac:dyDescent="0.25">
      <c r="A985" s="61" t="s">
        <v>927</v>
      </c>
      <c r="B985" s="61" t="s">
        <v>1749</v>
      </c>
      <c r="C985" s="62"/>
      <c r="D985" s="63"/>
      <c r="E985" s="64"/>
      <c r="F985" s="65"/>
      <c r="G985" s="62"/>
      <c r="H985" s="66"/>
      <c r="I985" s="67"/>
      <c r="J985" s="67"/>
      <c r="K985" s="34" t="s">
        <v>65</v>
      </c>
      <c r="L985" s="74">
        <v>985</v>
      </c>
      <c r="M985" s="74"/>
      <c r="N985" s="69"/>
      <c r="O985" s="85" t="s">
        <v>1875</v>
      </c>
      <c r="P985" s="88">
        <v>43738.283773148149</v>
      </c>
      <c r="Q985" s="85" t="s">
        <v>2263</v>
      </c>
      <c r="R985" s="85"/>
      <c r="S985" s="85"/>
      <c r="T985" s="85"/>
      <c r="U985" s="88">
        <v>43738.283773148149</v>
      </c>
      <c r="V985" s="90" t="s">
        <v>3948</v>
      </c>
      <c r="W985" s="85"/>
      <c r="X985" s="85"/>
      <c r="Y985" s="94" t="s">
        <v>5948</v>
      </c>
      <c r="Z985" s="85"/>
    </row>
    <row r="986" spans="1:26" x14ac:dyDescent="0.25">
      <c r="A986" s="61" t="s">
        <v>928</v>
      </c>
      <c r="B986" s="61" t="s">
        <v>1505</v>
      </c>
      <c r="C986" s="62"/>
      <c r="D986" s="63"/>
      <c r="E986" s="64"/>
      <c r="F986" s="65"/>
      <c r="G986" s="62"/>
      <c r="H986" s="66"/>
      <c r="I986" s="67"/>
      <c r="J986" s="67"/>
      <c r="K986" s="34" t="s">
        <v>65</v>
      </c>
      <c r="L986" s="74">
        <v>986</v>
      </c>
      <c r="M986" s="74"/>
      <c r="N986" s="69"/>
      <c r="O986" s="85" t="s">
        <v>1875</v>
      </c>
      <c r="P986" s="88">
        <v>43738.283807870372</v>
      </c>
      <c r="Q986" s="85" t="s">
        <v>1889</v>
      </c>
      <c r="R986" s="85"/>
      <c r="S986" s="85"/>
      <c r="T986" s="85"/>
      <c r="U986" s="88">
        <v>43738.283807870372</v>
      </c>
      <c r="V986" s="90" t="s">
        <v>3949</v>
      </c>
      <c r="W986" s="85"/>
      <c r="X986" s="85"/>
      <c r="Y986" s="94" t="s">
        <v>5949</v>
      </c>
      <c r="Z986" s="85"/>
    </row>
    <row r="987" spans="1:26" x14ac:dyDescent="0.25">
      <c r="A987" s="61" t="s">
        <v>929</v>
      </c>
      <c r="B987" s="61" t="s">
        <v>929</v>
      </c>
      <c r="C987" s="62"/>
      <c r="D987" s="63"/>
      <c r="E987" s="64"/>
      <c r="F987" s="65"/>
      <c r="G987" s="62"/>
      <c r="H987" s="66"/>
      <c r="I987" s="67"/>
      <c r="J987" s="67"/>
      <c r="K987" s="34" t="s">
        <v>65</v>
      </c>
      <c r="L987" s="74">
        <v>987</v>
      </c>
      <c r="M987" s="74"/>
      <c r="N987" s="69"/>
      <c r="O987" s="85" t="s">
        <v>178</v>
      </c>
      <c r="P987" s="88">
        <v>43738.278263888889</v>
      </c>
      <c r="Q987" s="85" t="s">
        <v>2264</v>
      </c>
      <c r="R987" s="85"/>
      <c r="S987" s="85"/>
      <c r="T987" s="85"/>
      <c r="U987" s="88">
        <v>43738.278263888889</v>
      </c>
      <c r="V987" s="90" t="s">
        <v>3950</v>
      </c>
      <c r="W987" s="85"/>
      <c r="X987" s="85"/>
      <c r="Y987" s="94" t="s">
        <v>5950</v>
      </c>
      <c r="Z987" s="85"/>
    </row>
    <row r="988" spans="1:26" x14ac:dyDescent="0.25">
      <c r="A988" s="61" t="s">
        <v>930</v>
      </c>
      <c r="B988" s="61" t="s">
        <v>929</v>
      </c>
      <c r="C988" s="62"/>
      <c r="D988" s="63"/>
      <c r="E988" s="64"/>
      <c r="F988" s="65"/>
      <c r="G988" s="62"/>
      <c r="H988" s="66"/>
      <c r="I988" s="67"/>
      <c r="J988" s="67"/>
      <c r="K988" s="34" t="s">
        <v>65</v>
      </c>
      <c r="L988" s="74">
        <v>988</v>
      </c>
      <c r="M988" s="74"/>
      <c r="N988" s="69"/>
      <c r="O988" s="85" t="s">
        <v>1875</v>
      </c>
      <c r="P988" s="88">
        <v>43738.278854166667</v>
      </c>
      <c r="Q988" s="85" t="s">
        <v>2265</v>
      </c>
      <c r="R988" s="85"/>
      <c r="S988" s="85"/>
      <c r="T988" s="85"/>
      <c r="U988" s="88">
        <v>43738.278854166667</v>
      </c>
      <c r="V988" s="90" t="s">
        <v>3951</v>
      </c>
      <c r="W988" s="85"/>
      <c r="X988" s="85"/>
      <c r="Y988" s="94" t="s">
        <v>5951</v>
      </c>
      <c r="Z988" s="85"/>
    </row>
    <row r="989" spans="1:26" x14ac:dyDescent="0.25">
      <c r="A989" s="61" t="s">
        <v>930</v>
      </c>
      <c r="B989" s="61" t="s">
        <v>1750</v>
      </c>
      <c r="C989" s="62"/>
      <c r="D989" s="63"/>
      <c r="E989" s="64"/>
      <c r="F989" s="65"/>
      <c r="G989" s="62"/>
      <c r="H989" s="66"/>
      <c r="I989" s="67"/>
      <c r="J989" s="67"/>
      <c r="K989" s="34" t="s">
        <v>65</v>
      </c>
      <c r="L989" s="74">
        <v>989</v>
      </c>
      <c r="M989" s="74"/>
      <c r="N989" s="69"/>
      <c r="O989" s="85" t="s">
        <v>1875</v>
      </c>
      <c r="P989" s="88">
        <v>43738.283807870372</v>
      </c>
      <c r="Q989" s="85" t="s">
        <v>2266</v>
      </c>
      <c r="R989" s="85"/>
      <c r="S989" s="85"/>
      <c r="T989" s="85"/>
      <c r="U989" s="88">
        <v>43738.283807870372</v>
      </c>
      <c r="V989" s="90" t="s">
        <v>3952</v>
      </c>
      <c r="W989" s="85"/>
      <c r="X989" s="85"/>
      <c r="Y989" s="94" t="s">
        <v>5952</v>
      </c>
      <c r="Z989" s="85"/>
    </row>
    <row r="990" spans="1:26" x14ac:dyDescent="0.25">
      <c r="A990" s="61" t="s">
        <v>931</v>
      </c>
      <c r="B990" s="61" t="s">
        <v>931</v>
      </c>
      <c r="C990" s="62"/>
      <c r="D990" s="63"/>
      <c r="E990" s="64"/>
      <c r="F990" s="65"/>
      <c r="G990" s="62"/>
      <c r="H990" s="66"/>
      <c r="I990" s="67"/>
      <c r="J990" s="67"/>
      <c r="K990" s="34" t="s">
        <v>65</v>
      </c>
      <c r="L990" s="74">
        <v>990</v>
      </c>
      <c r="M990" s="74"/>
      <c r="N990" s="69"/>
      <c r="O990" s="85" t="s">
        <v>178</v>
      </c>
      <c r="P990" s="88">
        <v>43738.283819444441</v>
      </c>
      <c r="Q990" s="85" t="s">
        <v>2267</v>
      </c>
      <c r="R990" s="90" t="s">
        <v>2791</v>
      </c>
      <c r="S990" s="85" t="s">
        <v>2911</v>
      </c>
      <c r="T990" s="85"/>
      <c r="U990" s="88">
        <v>43738.283819444441</v>
      </c>
      <c r="V990" s="90" t="s">
        <v>3953</v>
      </c>
      <c r="W990" s="85"/>
      <c r="X990" s="85"/>
      <c r="Y990" s="94" t="s">
        <v>5953</v>
      </c>
      <c r="Z990" s="85"/>
    </row>
    <row r="991" spans="1:26" x14ac:dyDescent="0.25">
      <c r="A991" s="61" t="s">
        <v>932</v>
      </c>
      <c r="B991" s="61" t="s">
        <v>1499</v>
      </c>
      <c r="C991" s="62"/>
      <c r="D991" s="63"/>
      <c r="E991" s="64"/>
      <c r="F991" s="65"/>
      <c r="G991" s="62"/>
      <c r="H991" s="66"/>
      <c r="I991" s="67"/>
      <c r="J991" s="67"/>
      <c r="K991" s="34" t="s">
        <v>65</v>
      </c>
      <c r="L991" s="74">
        <v>991</v>
      </c>
      <c r="M991" s="74"/>
      <c r="N991" s="69"/>
      <c r="O991" s="85" t="s">
        <v>1875</v>
      </c>
      <c r="P991" s="88">
        <v>43738.283831018518</v>
      </c>
      <c r="Q991" s="85" t="s">
        <v>1883</v>
      </c>
      <c r="R991" s="85"/>
      <c r="S991" s="85"/>
      <c r="T991" s="85"/>
      <c r="U991" s="88">
        <v>43738.283831018518</v>
      </c>
      <c r="V991" s="90" t="s">
        <v>3954</v>
      </c>
      <c r="W991" s="85"/>
      <c r="X991" s="85"/>
      <c r="Y991" s="94" t="s">
        <v>5954</v>
      </c>
      <c r="Z991" s="85"/>
    </row>
    <row r="992" spans="1:26" x14ac:dyDescent="0.25">
      <c r="A992" s="61" t="s">
        <v>933</v>
      </c>
      <c r="B992" s="61" t="s">
        <v>933</v>
      </c>
      <c r="C992" s="62"/>
      <c r="D992" s="63"/>
      <c r="E992" s="64"/>
      <c r="F992" s="65"/>
      <c r="G992" s="62"/>
      <c r="H992" s="66"/>
      <c r="I992" s="67"/>
      <c r="J992" s="67"/>
      <c r="K992" s="34" t="s">
        <v>65</v>
      </c>
      <c r="L992" s="74">
        <v>992</v>
      </c>
      <c r="M992" s="74"/>
      <c r="N992" s="69"/>
      <c r="O992" s="85" t="s">
        <v>178</v>
      </c>
      <c r="P992" s="88">
        <v>43738.283831018518</v>
      </c>
      <c r="Q992" s="85" t="s">
        <v>2268</v>
      </c>
      <c r="R992" s="85"/>
      <c r="S992" s="85"/>
      <c r="T992" s="85"/>
      <c r="U992" s="88">
        <v>43738.283831018518</v>
      </c>
      <c r="V992" s="90" t="s">
        <v>3955</v>
      </c>
      <c r="W992" s="85"/>
      <c r="X992" s="85"/>
      <c r="Y992" s="94" t="s">
        <v>5955</v>
      </c>
      <c r="Z992" s="85"/>
    </row>
    <row r="993" spans="1:26" x14ac:dyDescent="0.25">
      <c r="A993" s="61" t="s">
        <v>934</v>
      </c>
      <c r="B993" s="61" t="s">
        <v>1567</v>
      </c>
      <c r="C993" s="62"/>
      <c r="D993" s="63"/>
      <c r="E993" s="64"/>
      <c r="F993" s="65"/>
      <c r="G993" s="62"/>
      <c r="H993" s="66"/>
      <c r="I993" s="67"/>
      <c r="J993" s="67"/>
      <c r="K993" s="34" t="s">
        <v>65</v>
      </c>
      <c r="L993" s="74">
        <v>993</v>
      </c>
      <c r="M993" s="74"/>
      <c r="N993" s="69"/>
      <c r="O993" s="85" t="s">
        <v>1875</v>
      </c>
      <c r="P993" s="88">
        <v>43738.283865740741</v>
      </c>
      <c r="Q993" s="85" t="s">
        <v>1974</v>
      </c>
      <c r="R993" s="85"/>
      <c r="S993" s="85"/>
      <c r="T993" s="85" t="s">
        <v>2946</v>
      </c>
      <c r="U993" s="88">
        <v>43738.283865740741</v>
      </c>
      <c r="V993" s="90" t="s">
        <v>3956</v>
      </c>
      <c r="W993" s="85"/>
      <c r="X993" s="85"/>
      <c r="Y993" s="94" t="s">
        <v>5956</v>
      </c>
      <c r="Z993" s="85"/>
    </row>
    <row r="994" spans="1:26" x14ac:dyDescent="0.25">
      <c r="A994" s="61" t="s">
        <v>935</v>
      </c>
      <c r="B994" s="61" t="s">
        <v>1481</v>
      </c>
      <c r="C994" s="62"/>
      <c r="D994" s="63"/>
      <c r="E994" s="64"/>
      <c r="F994" s="65"/>
      <c r="G994" s="62"/>
      <c r="H994" s="66"/>
      <c r="I994" s="67"/>
      <c r="J994" s="67"/>
      <c r="K994" s="34" t="s">
        <v>65</v>
      </c>
      <c r="L994" s="74">
        <v>994</v>
      </c>
      <c r="M994" s="74"/>
      <c r="N994" s="69"/>
      <c r="O994" s="85" t="s">
        <v>1875</v>
      </c>
      <c r="P994" s="88">
        <v>43738.283877314818</v>
      </c>
      <c r="Q994" s="85" t="s">
        <v>1927</v>
      </c>
      <c r="R994" s="85"/>
      <c r="S994" s="85"/>
      <c r="T994" s="85" t="s">
        <v>2951</v>
      </c>
      <c r="U994" s="88">
        <v>43738.283877314818</v>
      </c>
      <c r="V994" s="90" t="s">
        <v>3957</v>
      </c>
      <c r="W994" s="85"/>
      <c r="X994" s="85"/>
      <c r="Y994" s="94" t="s">
        <v>5957</v>
      </c>
      <c r="Z994" s="85"/>
    </row>
    <row r="995" spans="1:26" x14ac:dyDescent="0.25">
      <c r="A995" s="61" t="s">
        <v>936</v>
      </c>
      <c r="B995" s="61" t="s">
        <v>1751</v>
      </c>
      <c r="C995" s="62"/>
      <c r="D995" s="63"/>
      <c r="E995" s="64"/>
      <c r="F995" s="65"/>
      <c r="G995" s="62"/>
      <c r="H995" s="66"/>
      <c r="I995" s="67"/>
      <c r="J995" s="67"/>
      <c r="K995" s="34" t="s">
        <v>65</v>
      </c>
      <c r="L995" s="74">
        <v>995</v>
      </c>
      <c r="M995" s="74"/>
      <c r="N995" s="69"/>
      <c r="O995" s="85" t="s">
        <v>1875</v>
      </c>
      <c r="P995" s="88">
        <v>43738.278067129628</v>
      </c>
      <c r="Q995" s="85" t="s">
        <v>2269</v>
      </c>
      <c r="R995" s="85"/>
      <c r="S995" s="85"/>
      <c r="T995" s="85"/>
      <c r="U995" s="88">
        <v>43738.278067129628</v>
      </c>
      <c r="V995" s="90" t="s">
        <v>3958</v>
      </c>
      <c r="W995" s="85"/>
      <c r="X995" s="85"/>
      <c r="Y995" s="94" t="s">
        <v>5958</v>
      </c>
      <c r="Z995" s="85"/>
    </row>
    <row r="996" spans="1:26" x14ac:dyDescent="0.25">
      <c r="A996" s="61" t="s">
        <v>936</v>
      </c>
      <c r="B996" s="61" t="s">
        <v>1589</v>
      </c>
      <c r="C996" s="62"/>
      <c r="D996" s="63"/>
      <c r="E996" s="64"/>
      <c r="F996" s="65"/>
      <c r="G996" s="62"/>
      <c r="H996" s="66"/>
      <c r="I996" s="67"/>
      <c r="J996" s="67"/>
      <c r="K996" s="34" t="s">
        <v>65</v>
      </c>
      <c r="L996" s="74">
        <v>996</v>
      </c>
      <c r="M996" s="74"/>
      <c r="N996" s="69"/>
      <c r="O996" s="85" t="s">
        <v>1875</v>
      </c>
      <c r="P996" s="88">
        <v>43738.280960648146</v>
      </c>
      <c r="Q996" s="85" t="s">
        <v>2004</v>
      </c>
      <c r="R996" s="85"/>
      <c r="S996" s="85"/>
      <c r="T996" s="85"/>
      <c r="U996" s="88">
        <v>43738.280960648146</v>
      </c>
      <c r="V996" s="90" t="s">
        <v>3959</v>
      </c>
      <c r="W996" s="85"/>
      <c r="X996" s="85"/>
      <c r="Y996" s="94" t="s">
        <v>5959</v>
      </c>
      <c r="Z996" s="85"/>
    </row>
    <row r="997" spans="1:26" x14ac:dyDescent="0.25">
      <c r="A997" s="61" t="s">
        <v>936</v>
      </c>
      <c r="B997" s="61" t="s">
        <v>1752</v>
      </c>
      <c r="C997" s="62"/>
      <c r="D997" s="63"/>
      <c r="E997" s="64"/>
      <c r="F997" s="65"/>
      <c r="G997" s="62"/>
      <c r="H997" s="66"/>
      <c r="I997" s="67"/>
      <c r="J997" s="67"/>
      <c r="K997" s="34" t="s">
        <v>65</v>
      </c>
      <c r="L997" s="74">
        <v>997</v>
      </c>
      <c r="M997" s="74"/>
      <c r="N997" s="69"/>
      <c r="O997" s="85" t="s">
        <v>1875</v>
      </c>
      <c r="P997" s="88">
        <v>43738.283541666664</v>
      </c>
      <c r="Q997" s="85" t="s">
        <v>2270</v>
      </c>
      <c r="R997" s="85"/>
      <c r="S997" s="85"/>
      <c r="T997" s="85"/>
      <c r="U997" s="88">
        <v>43738.283541666664</v>
      </c>
      <c r="V997" s="90" t="s">
        <v>3960</v>
      </c>
      <c r="W997" s="85"/>
      <c r="X997" s="85"/>
      <c r="Y997" s="94" t="s">
        <v>5960</v>
      </c>
      <c r="Z997" s="85"/>
    </row>
    <row r="998" spans="1:26" x14ac:dyDescent="0.25">
      <c r="A998" s="61" t="s">
        <v>936</v>
      </c>
      <c r="B998" s="61" t="s">
        <v>1753</v>
      </c>
      <c r="C998" s="62"/>
      <c r="D998" s="63"/>
      <c r="E998" s="64"/>
      <c r="F998" s="65"/>
      <c r="G998" s="62"/>
      <c r="H998" s="66"/>
      <c r="I998" s="67"/>
      <c r="J998" s="67"/>
      <c r="K998" s="34" t="s">
        <v>65</v>
      </c>
      <c r="L998" s="74">
        <v>998</v>
      </c>
      <c r="M998" s="74"/>
      <c r="N998" s="69"/>
      <c r="O998" s="85" t="s">
        <v>1875</v>
      </c>
      <c r="P998" s="88">
        <v>43738.283877314818</v>
      </c>
      <c r="Q998" s="85" t="s">
        <v>2271</v>
      </c>
      <c r="R998" s="85"/>
      <c r="S998" s="85"/>
      <c r="T998" s="85"/>
      <c r="U998" s="88">
        <v>43738.283877314818</v>
      </c>
      <c r="V998" s="90" t="s">
        <v>3961</v>
      </c>
      <c r="W998" s="85"/>
      <c r="X998" s="85"/>
      <c r="Y998" s="94" t="s">
        <v>5961</v>
      </c>
      <c r="Z998" s="85"/>
    </row>
    <row r="999" spans="1:26" x14ac:dyDescent="0.25">
      <c r="A999" s="61" t="s">
        <v>937</v>
      </c>
      <c r="B999" s="61" t="s">
        <v>1596</v>
      </c>
      <c r="C999" s="62"/>
      <c r="D999" s="63"/>
      <c r="E999" s="64"/>
      <c r="F999" s="65"/>
      <c r="G999" s="62"/>
      <c r="H999" s="66"/>
      <c r="I999" s="67"/>
      <c r="J999" s="67"/>
      <c r="K999" s="34" t="s">
        <v>65</v>
      </c>
      <c r="L999" s="74">
        <v>999</v>
      </c>
      <c r="M999" s="74"/>
      <c r="N999" s="69"/>
      <c r="O999" s="85" t="s">
        <v>1875</v>
      </c>
      <c r="P999" s="88">
        <v>43738.283900462964</v>
      </c>
      <c r="Q999" s="85" t="s">
        <v>2014</v>
      </c>
      <c r="R999" s="85"/>
      <c r="S999" s="85"/>
      <c r="T999" s="85"/>
      <c r="U999" s="88">
        <v>43738.283900462964</v>
      </c>
      <c r="V999" s="90" t="s">
        <v>3962</v>
      </c>
      <c r="W999" s="85"/>
      <c r="X999" s="85"/>
      <c r="Y999" s="94" t="s">
        <v>5962</v>
      </c>
      <c r="Z999" s="85"/>
    </row>
    <row r="1000" spans="1:26" x14ac:dyDescent="0.25">
      <c r="A1000" s="61" t="s">
        <v>938</v>
      </c>
      <c r="B1000" s="61" t="s">
        <v>1496</v>
      </c>
      <c r="C1000" s="62"/>
      <c r="D1000" s="63"/>
      <c r="E1000" s="64"/>
      <c r="F1000" s="65"/>
      <c r="G1000" s="62"/>
      <c r="H1000" s="66"/>
      <c r="I1000" s="67"/>
      <c r="J1000" s="67"/>
      <c r="K1000" s="34" t="s">
        <v>65</v>
      </c>
      <c r="L1000" s="74">
        <v>1000</v>
      </c>
      <c r="M1000" s="74"/>
      <c r="N1000" s="69"/>
      <c r="O1000" s="85" t="s">
        <v>1875</v>
      </c>
      <c r="P1000" s="88">
        <v>43738.283935185187</v>
      </c>
      <c r="Q1000" s="85" t="s">
        <v>1880</v>
      </c>
      <c r="R1000" s="85"/>
      <c r="S1000" s="85"/>
      <c r="T1000" s="85"/>
      <c r="U1000" s="88">
        <v>43738.283935185187</v>
      </c>
      <c r="V1000" s="90" t="s">
        <v>3963</v>
      </c>
      <c r="W1000" s="85"/>
      <c r="X1000" s="85"/>
      <c r="Y1000" s="94" t="s">
        <v>5963</v>
      </c>
      <c r="Z1000" s="85"/>
    </row>
    <row r="1001" spans="1:26" x14ac:dyDescent="0.25">
      <c r="A1001" s="61" t="s">
        <v>939</v>
      </c>
      <c r="B1001" s="61" t="s">
        <v>1507</v>
      </c>
      <c r="C1001" s="62"/>
      <c r="D1001" s="63"/>
      <c r="E1001" s="64"/>
      <c r="F1001" s="65"/>
      <c r="G1001" s="62"/>
      <c r="H1001" s="66"/>
      <c r="I1001" s="67"/>
      <c r="J1001" s="67"/>
      <c r="K1001" s="34" t="s">
        <v>65</v>
      </c>
      <c r="L1001" s="74">
        <v>1001</v>
      </c>
      <c r="M1001" s="74"/>
      <c r="N1001" s="69"/>
      <c r="O1001" s="85" t="s">
        <v>1875</v>
      </c>
      <c r="P1001" s="88">
        <v>43738.283935185187</v>
      </c>
      <c r="Q1001" s="85" t="s">
        <v>1893</v>
      </c>
      <c r="R1001" s="85"/>
      <c r="S1001" s="85"/>
      <c r="T1001" s="85"/>
      <c r="U1001" s="88">
        <v>43738.283935185187</v>
      </c>
      <c r="V1001" s="90" t="s">
        <v>3964</v>
      </c>
      <c r="W1001" s="85"/>
      <c r="X1001" s="85"/>
      <c r="Y1001" s="94" t="s">
        <v>5964</v>
      </c>
      <c r="Z1001" s="85"/>
    </row>
    <row r="1002" spans="1:26" x14ac:dyDescent="0.25">
      <c r="A1002" s="61" t="s">
        <v>940</v>
      </c>
      <c r="B1002" s="61" t="s">
        <v>1490</v>
      </c>
      <c r="C1002" s="62"/>
      <c r="D1002" s="63"/>
      <c r="E1002" s="64"/>
      <c r="F1002" s="65"/>
      <c r="G1002" s="62"/>
      <c r="H1002" s="66"/>
      <c r="I1002" s="67"/>
      <c r="J1002" s="67"/>
      <c r="K1002" s="34" t="s">
        <v>65</v>
      </c>
      <c r="L1002" s="74">
        <v>1002</v>
      </c>
      <c r="M1002" s="74"/>
      <c r="N1002" s="69"/>
      <c r="O1002" s="85" t="s">
        <v>1875</v>
      </c>
      <c r="P1002" s="88">
        <v>43738.283946759257</v>
      </c>
      <c r="Q1002" s="85" t="s">
        <v>2272</v>
      </c>
      <c r="R1002" s="85"/>
      <c r="S1002" s="85"/>
      <c r="T1002" s="85" t="s">
        <v>2982</v>
      </c>
      <c r="U1002" s="88">
        <v>43738.283946759257</v>
      </c>
      <c r="V1002" s="90" t="s">
        <v>3965</v>
      </c>
      <c r="W1002" s="85"/>
      <c r="X1002" s="85"/>
      <c r="Y1002" s="94" t="s">
        <v>5965</v>
      </c>
      <c r="Z1002" s="85"/>
    </row>
    <row r="1003" spans="1:26" x14ac:dyDescent="0.25">
      <c r="A1003" s="61" t="s">
        <v>940</v>
      </c>
      <c r="B1003" s="61" t="s">
        <v>1472</v>
      </c>
      <c r="C1003" s="62"/>
      <c r="D1003" s="63"/>
      <c r="E1003" s="64"/>
      <c r="F1003" s="65"/>
      <c r="G1003" s="62"/>
      <c r="H1003" s="66"/>
      <c r="I1003" s="67"/>
      <c r="J1003" s="67"/>
      <c r="K1003" s="34" t="s">
        <v>65</v>
      </c>
      <c r="L1003" s="74">
        <v>1003</v>
      </c>
      <c r="M1003" s="74"/>
      <c r="N1003" s="69"/>
      <c r="O1003" s="85" t="s">
        <v>1875</v>
      </c>
      <c r="P1003" s="88">
        <v>43738.283946759257</v>
      </c>
      <c r="Q1003" s="85" t="s">
        <v>2272</v>
      </c>
      <c r="R1003" s="85"/>
      <c r="S1003" s="85"/>
      <c r="T1003" s="85" t="s">
        <v>2982</v>
      </c>
      <c r="U1003" s="88">
        <v>43738.283946759257</v>
      </c>
      <c r="V1003" s="90" t="s">
        <v>3965</v>
      </c>
      <c r="W1003" s="85"/>
      <c r="X1003" s="85"/>
      <c r="Y1003" s="94" t="s">
        <v>5965</v>
      </c>
      <c r="Z1003" s="85"/>
    </row>
    <row r="1004" spans="1:26" x14ac:dyDescent="0.25">
      <c r="A1004" s="61" t="s">
        <v>941</v>
      </c>
      <c r="B1004" s="61" t="s">
        <v>1490</v>
      </c>
      <c r="C1004" s="62"/>
      <c r="D1004" s="63"/>
      <c r="E1004" s="64"/>
      <c r="F1004" s="65"/>
      <c r="G1004" s="62"/>
      <c r="H1004" s="66"/>
      <c r="I1004" s="67"/>
      <c r="J1004" s="67"/>
      <c r="K1004" s="34" t="s">
        <v>65</v>
      </c>
      <c r="L1004" s="74">
        <v>1004</v>
      </c>
      <c r="M1004" s="74"/>
      <c r="N1004" s="69"/>
      <c r="O1004" s="85" t="s">
        <v>1875</v>
      </c>
      <c r="P1004" s="88">
        <v>43738.283472222225</v>
      </c>
      <c r="Q1004" s="85" t="s">
        <v>2153</v>
      </c>
      <c r="R1004" s="85"/>
      <c r="S1004" s="85"/>
      <c r="T1004" s="85" t="s">
        <v>2955</v>
      </c>
      <c r="U1004" s="88">
        <v>43738.283472222225</v>
      </c>
      <c r="V1004" s="90" t="s">
        <v>3966</v>
      </c>
      <c r="W1004" s="85"/>
      <c r="X1004" s="85"/>
      <c r="Y1004" s="94" t="s">
        <v>5966</v>
      </c>
      <c r="Z1004" s="85"/>
    </row>
    <row r="1005" spans="1:26" x14ac:dyDescent="0.25">
      <c r="A1005" s="61" t="s">
        <v>941</v>
      </c>
      <c r="B1005" s="61" t="s">
        <v>1490</v>
      </c>
      <c r="C1005" s="62"/>
      <c r="D1005" s="63"/>
      <c r="E1005" s="64"/>
      <c r="F1005" s="65"/>
      <c r="G1005" s="62"/>
      <c r="H1005" s="66"/>
      <c r="I1005" s="67"/>
      <c r="J1005" s="67"/>
      <c r="K1005" s="34" t="s">
        <v>65</v>
      </c>
      <c r="L1005" s="74">
        <v>1005</v>
      </c>
      <c r="M1005" s="74"/>
      <c r="N1005" s="69"/>
      <c r="O1005" s="85" t="s">
        <v>1875</v>
      </c>
      <c r="P1005" s="88">
        <v>43738.283958333333</v>
      </c>
      <c r="Q1005" s="85" t="s">
        <v>2208</v>
      </c>
      <c r="R1005" s="85"/>
      <c r="S1005" s="85"/>
      <c r="T1005" s="85" t="s">
        <v>2955</v>
      </c>
      <c r="U1005" s="88">
        <v>43738.283958333333</v>
      </c>
      <c r="V1005" s="90" t="s">
        <v>3967</v>
      </c>
      <c r="W1005" s="85"/>
      <c r="X1005" s="85"/>
      <c r="Y1005" s="94" t="s">
        <v>5967</v>
      </c>
      <c r="Z1005" s="85"/>
    </row>
    <row r="1006" spans="1:26" x14ac:dyDescent="0.25">
      <c r="A1006" s="61" t="s">
        <v>942</v>
      </c>
      <c r="B1006" s="61" t="s">
        <v>1490</v>
      </c>
      <c r="C1006" s="62"/>
      <c r="D1006" s="63"/>
      <c r="E1006" s="64"/>
      <c r="F1006" s="65"/>
      <c r="G1006" s="62"/>
      <c r="H1006" s="66"/>
      <c r="I1006" s="67"/>
      <c r="J1006" s="67"/>
      <c r="K1006" s="34" t="s">
        <v>65</v>
      </c>
      <c r="L1006" s="74">
        <v>1006</v>
      </c>
      <c r="M1006" s="74"/>
      <c r="N1006" s="69"/>
      <c r="O1006" s="85" t="s">
        <v>1876</v>
      </c>
      <c r="P1006" s="88">
        <v>43738.283958333333</v>
      </c>
      <c r="Q1006" s="85" t="s">
        <v>2273</v>
      </c>
      <c r="R1006" s="90" t="s">
        <v>2792</v>
      </c>
      <c r="S1006" s="85" t="s">
        <v>2911</v>
      </c>
      <c r="T1006" s="85"/>
      <c r="U1006" s="88">
        <v>43738.283958333333</v>
      </c>
      <c r="V1006" s="90" t="s">
        <v>3968</v>
      </c>
      <c r="W1006" s="85"/>
      <c r="X1006" s="85"/>
      <c r="Y1006" s="94" t="s">
        <v>5968</v>
      </c>
      <c r="Z1006" s="94" t="s">
        <v>7105</v>
      </c>
    </row>
    <row r="1007" spans="1:26" x14ac:dyDescent="0.25">
      <c r="A1007" s="61" t="s">
        <v>943</v>
      </c>
      <c r="B1007" s="61" t="s">
        <v>1574</v>
      </c>
      <c r="C1007" s="62"/>
      <c r="D1007" s="63"/>
      <c r="E1007" s="64"/>
      <c r="F1007" s="65"/>
      <c r="G1007" s="62"/>
      <c r="H1007" s="66"/>
      <c r="I1007" s="67"/>
      <c r="J1007" s="67"/>
      <c r="K1007" s="34" t="s">
        <v>65</v>
      </c>
      <c r="L1007" s="74">
        <v>1007</v>
      </c>
      <c r="M1007" s="74"/>
      <c r="N1007" s="69"/>
      <c r="O1007" s="85" t="s">
        <v>1875</v>
      </c>
      <c r="P1007" s="88">
        <v>43738.28396990741</v>
      </c>
      <c r="Q1007" s="85" t="s">
        <v>1984</v>
      </c>
      <c r="R1007" s="85"/>
      <c r="S1007" s="85"/>
      <c r="T1007" s="85"/>
      <c r="U1007" s="88">
        <v>43738.28396990741</v>
      </c>
      <c r="V1007" s="90" t="s">
        <v>3969</v>
      </c>
      <c r="W1007" s="85"/>
      <c r="X1007" s="85"/>
      <c r="Y1007" s="94" t="s">
        <v>5969</v>
      </c>
      <c r="Z1007" s="85"/>
    </row>
    <row r="1008" spans="1:26" x14ac:dyDescent="0.25">
      <c r="A1008" s="61" t="s">
        <v>944</v>
      </c>
      <c r="B1008" s="61" t="s">
        <v>1505</v>
      </c>
      <c r="C1008" s="62"/>
      <c r="D1008" s="63"/>
      <c r="E1008" s="64"/>
      <c r="F1008" s="65"/>
      <c r="G1008" s="62"/>
      <c r="H1008" s="66"/>
      <c r="I1008" s="67"/>
      <c r="J1008" s="67"/>
      <c r="K1008" s="34" t="s">
        <v>65</v>
      </c>
      <c r="L1008" s="74">
        <v>1008</v>
      </c>
      <c r="M1008" s="74"/>
      <c r="N1008" s="69"/>
      <c r="O1008" s="85" t="s">
        <v>1875</v>
      </c>
      <c r="P1008" s="88">
        <v>43738.28396990741</v>
      </c>
      <c r="Q1008" s="85" t="s">
        <v>1889</v>
      </c>
      <c r="R1008" s="85"/>
      <c r="S1008" s="85"/>
      <c r="T1008" s="85"/>
      <c r="U1008" s="88">
        <v>43738.28396990741</v>
      </c>
      <c r="V1008" s="90" t="s">
        <v>3970</v>
      </c>
      <c r="W1008" s="85"/>
      <c r="X1008" s="85"/>
      <c r="Y1008" s="94" t="s">
        <v>5970</v>
      </c>
      <c r="Z1008" s="85"/>
    </row>
    <row r="1009" spans="1:26" x14ac:dyDescent="0.25">
      <c r="A1009" s="61" t="s">
        <v>945</v>
      </c>
      <c r="B1009" s="61" t="s">
        <v>1251</v>
      </c>
      <c r="C1009" s="62"/>
      <c r="D1009" s="63"/>
      <c r="E1009" s="64"/>
      <c r="F1009" s="65"/>
      <c r="G1009" s="62"/>
      <c r="H1009" s="66"/>
      <c r="I1009" s="67"/>
      <c r="J1009" s="67"/>
      <c r="K1009" s="34" t="s">
        <v>65</v>
      </c>
      <c r="L1009" s="74">
        <v>1009</v>
      </c>
      <c r="M1009" s="74"/>
      <c r="N1009" s="69"/>
      <c r="O1009" s="85" t="s">
        <v>1875</v>
      </c>
      <c r="P1009" s="88">
        <v>43738.28396990741</v>
      </c>
      <c r="Q1009" s="85" t="s">
        <v>1900</v>
      </c>
      <c r="R1009" s="85"/>
      <c r="S1009" s="85"/>
      <c r="T1009" s="85" t="s">
        <v>2950</v>
      </c>
      <c r="U1009" s="88">
        <v>43738.28396990741</v>
      </c>
      <c r="V1009" s="90" t="s">
        <v>3971</v>
      </c>
      <c r="W1009" s="85"/>
      <c r="X1009" s="85"/>
      <c r="Y1009" s="94" t="s">
        <v>5971</v>
      </c>
      <c r="Z1009" s="85"/>
    </row>
    <row r="1010" spans="1:26" x14ac:dyDescent="0.25">
      <c r="A1010" s="61" t="s">
        <v>946</v>
      </c>
      <c r="B1010" s="61" t="s">
        <v>946</v>
      </c>
      <c r="C1010" s="62"/>
      <c r="D1010" s="63"/>
      <c r="E1010" s="64"/>
      <c r="F1010" s="65"/>
      <c r="G1010" s="62"/>
      <c r="H1010" s="66"/>
      <c r="I1010" s="67"/>
      <c r="J1010" s="67"/>
      <c r="K1010" s="34" t="s">
        <v>65</v>
      </c>
      <c r="L1010" s="74">
        <v>1010</v>
      </c>
      <c r="M1010" s="74"/>
      <c r="N1010" s="69"/>
      <c r="O1010" s="85" t="s">
        <v>178</v>
      </c>
      <c r="P1010" s="88">
        <v>43738.284004629626</v>
      </c>
      <c r="Q1010" s="85" t="s">
        <v>2274</v>
      </c>
      <c r="R1010" s="85"/>
      <c r="S1010" s="85"/>
      <c r="T1010" s="85" t="s">
        <v>2967</v>
      </c>
      <c r="U1010" s="88">
        <v>43738.284004629626</v>
      </c>
      <c r="V1010" s="90" t="s">
        <v>3972</v>
      </c>
      <c r="W1010" s="85"/>
      <c r="X1010" s="85"/>
      <c r="Y1010" s="94" t="s">
        <v>5972</v>
      </c>
      <c r="Z1010" s="85"/>
    </row>
    <row r="1011" spans="1:26" x14ac:dyDescent="0.25">
      <c r="A1011" s="61" t="s">
        <v>947</v>
      </c>
      <c r="B1011" s="61" t="s">
        <v>947</v>
      </c>
      <c r="C1011" s="62"/>
      <c r="D1011" s="63"/>
      <c r="E1011" s="64"/>
      <c r="F1011" s="65"/>
      <c r="G1011" s="62"/>
      <c r="H1011" s="66"/>
      <c r="I1011" s="67"/>
      <c r="J1011" s="67"/>
      <c r="K1011" s="34" t="s">
        <v>65</v>
      </c>
      <c r="L1011" s="74">
        <v>1011</v>
      </c>
      <c r="M1011" s="74"/>
      <c r="N1011" s="69"/>
      <c r="O1011" s="85" t="s">
        <v>178</v>
      </c>
      <c r="P1011" s="88">
        <v>43738.284004629626</v>
      </c>
      <c r="Q1011" s="85" t="s">
        <v>2275</v>
      </c>
      <c r="R1011" s="90" t="s">
        <v>2793</v>
      </c>
      <c r="S1011" s="85" t="s">
        <v>2911</v>
      </c>
      <c r="T1011" s="85" t="s">
        <v>2983</v>
      </c>
      <c r="U1011" s="88">
        <v>43738.284004629626</v>
      </c>
      <c r="V1011" s="90" t="s">
        <v>3973</v>
      </c>
      <c r="W1011" s="85"/>
      <c r="X1011" s="85"/>
      <c r="Y1011" s="94" t="s">
        <v>5973</v>
      </c>
      <c r="Z1011" s="94" t="s">
        <v>7106</v>
      </c>
    </row>
    <row r="1012" spans="1:26" x14ac:dyDescent="0.25">
      <c r="A1012" s="61" t="s">
        <v>948</v>
      </c>
      <c r="B1012" s="61" t="s">
        <v>1754</v>
      </c>
      <c r="C1012" s="62"/>
      <c r="D1012" s="63"/>
      <c r="E1012" s="64"/>
      <c r="F1012" s="65"/>
      <c r="G1012" s="62"/>
      <c r="H1012" s="66"/>
      <c r="I1012" s="67"/>
      <c r="J1012" s="67"/>
      <c r="K1012" s="34" t="s">
        <v>65</v>
      </c>
      <c r="L1012" s="74">
        <v>1012</v>
      </c>
      <c r="M1012" s="74"/>
      <c r="N1012" s="69"/>
      <c r="O1012" s="85" t="s">
        <v>1876</v>
      </c>
      <c r="P1012" s="88">
        <v>43738.284016203703</v>
      </c>
      <c r="Q1012" s="85" t="s">
        <v>2276</v>
      </c>
      <c r="R1012" s="85"/>
      <c r="S1012" s="85"/>
      <c r="T1012" s="85"/>
      <c r="U1012" s="88">
        <v>43738.284016203703</v>
      </c>
      <c r="V1012" s="90" t="s">
        <v>3974</v>
      </c>
      <c r="W1012" s="85"/>
      <c r="X1012" s="85"/>
      <c r="Y1012" s="94" t="s">
        <v>5974</v>
      </c>
      <c r="Z1012" s="85"/>
    </row>
    <row r="1013" spans="1:26" x14ac:dyDescent="0.25">
      <c r="A1013" s="61" t="s">
        <v>948</v>
      </c>
      <c r="B1013" s="61" t="s">
        <v>1494</v>
      </c>
      <c r="C1013" s="62"/>
      <c r="D1013" s="63"/>
      <c r="E1013" s="64"/>
      <c r="F1013" s="65"/>
      <c r="G1013" s="62"/>
      <c r="H1013" s="66"/>
      <c r="I1013" s="67"/>
      <c r="J1013" s="67"/>
      <c r="K1013" s="34" t="s">
        <v>65</v>
      </c>
      <c r="L1013" s="74">
        <v>1013</v>
      </c>
      <c r="M1013" s="74"/>
      <c r="N1013" s="69"/>
      <c r="O1013" s="85" t="s">
        <v>1876</v>
      </c>
      <c r="P1013" s="88">
        <v>43738.283229166664</v>
      </c>
      <c r="Q1013" s="85" t="s">
        <v>2277</v>
      </c>
      <c r="R1013" s="85"/>
      <c r="S1013" s="85"/>
      <c r="T1013" s="85"/>
      <c r="U1013" s="88">
        <v>43738.283229166664</v>
      </c>
      <c r="V1013" s="90" t="s">
        <v>3975</v>
      </c>
      <c r="W1013" s="85"/>
      <c r="X1013" s="85"/>
      <c r="Y1013" s="94" t="s">
        <v>5975</v>
      </c>
      <c r="Z1013" s="85"/>
    </row>
    <row r="1014" spans="1:26" x14ac:dyDescent="0.25">
      <c r="A1014" s="61" t="s">
        <v>949</v>
      </c>
      <c r="B1014" s="61" t="s">
        <v>1481</v>
      </c>
      <c r="C1014" s="62"/>
      <c r="D1014" s="63"/>
      <c r="E1014" s="64"/>
      <c r="F1014" s="65"/>
      <c r="G1014" s="62"/>
      <c r="H1014" s="66"/>
      <c r="I1014" s="67"/>
      <c r="J1014" s="67"/>
      <c r="K1014" s="34" t="s">
        <v>65</v>
      </c>
      <c r="L1014" s="74">
        <v>1014</v>
      </c>
      <c r="M1014" s="74"/>
      <c r="N1014" s="69"/>
      <c r="O1014" s="85" t="s">
        <v>1875</v>
      </c>
      <c r="P1014" s="88">
        <v>43738.28402777778</v>
      </c>
      <c r="Q1014" s="85" t="s">
        <v>1927</v>
      </c>
      <c r="R1014" s="85"/>
      <c r="S1014" s="85"/>
      <c r="T1014" s="85" t="s">
        <v>2951</v>
      </c>
      <c r="U1014" s="88">
        <v>43738.28402777778</v>
      </c>
      <c r="V1014" s="90" t="s">
        <v>3976</v>
      </c>
      <c r="W1014" s="85"/>
      <c r="X1014" s="85"/>
      <c r="Y1014" s="94" t="s">
        <v>5976</v>
      </c>
      <c r="Z1014" s="85"/>
    </row>
    <row r="1015" spans="1:26" x14ac:dyDescent="0.25">
      <c r="A1015" s="61" t="s">
        <v>950</v>
      </c>
      <c r="B1015" s="61" t="s">
        <v>1508</v>
      </c>
      <c r="C1015" s="62"/>
      <c r="D1015" s="63"/>
      <c r="E1015" s="64"/>
      <c r="F1015" s="65"/>
      <c r="G1015" s="62"/>
      <c r="H1015" s="66"/>
      <c r="I1015" s="67"/>
      <c r="J1015" s="67"/>
      <c r="K1015" s="34" t="s">
        <v>65</v>
      </c>
      <c r="L1015" s="74">
        <v>1015</v>
      </c>
      <c r="M1015" s="74"/>
      <c r="N1015" s="69"/>
      <c r="O1015" s="85" t="s">
        <v>1875</v>
      </c>
      <c r="P1015" s="88">
        <v>43738.284039351849</v>
      </c>
      <c r="Q1015" s="85" t="s">
        <v>1896</v>
      </c>
      <c r="R1015" s="85"/>
      <c r="S1015" s="85"/>
      <c r="T1015" s="85"/>
      <c r="U1015" s="88">
        <v>43738.284039351849</v>
      </c>
      <c r="V1015" s="90" t="s">
        <v>3977</v>
      </c>
      <c r="W1015" s="85"/>
      <c r="X1015" s="85"/>
      <c r="Y1015" s="94" t="s">
        <v>5977</v>
      </c>
      <c r="Z1015" s="85"/>
    </row>
    <row r="1016" spans="1:26" x14ac:dyDescent="0.25">
      <c r="A1016" s="61" t="s">
        <v>951</v>
      </c>
      <c r="B1016" s="61" t="s">
        <v>1596</v>
      </c>
      <c r="C1016" s="62"/>
      <c r="D1016" s="63"/>
      <c r="E1016" s="64"/>
      <c r="F1016" s="65"/>
      <c r="G1016" s="62"/>
      <c r="H1016" s="66"/>
      <c r="I1016" s="67"/>
      <c r="J1016" s="67"/>
      <c r="K1016" s="34" t="s">
        <v>65</v>
      </c>
      <c r="L1016" s="74">
        <v>1016</v>
      </c>
      <c r="M1016" s="74"/>
      <c r="N1016" s="69"/>
      <c r="O1016" s="85" t="s">
        <v>1875</v>
      </c>
      <c r="P1016" s="88">
        <v>43738.284108796295</v>
      </c>
      <c r="Q1016" s="85" t="s">
        <v>2014</v>
      </c>
      <c r="R1016" s="85"/>
      <c r="S1016" s="85"/>
      <c r="T1016" s="85"/>
      <c r="U1016" s="88">
        <v>43738.284108796295</v>
      </c>
      <c r="V1016" s="90" t="s">
        <v>3978</v>
      </c>
      <c r="W1016" s="85"/>
      <c r="X1016" s="85"/>
      <c r="Y1016" s="94" t="s">
        <v>5978</v>
      </c>
      <c r="Z1016" s="85"/>
    </row>
    <row r="1017" spans="1:26" x14ac:dyDescent="0.25">
      <c r="A1017" s="61" t="s">
        <v>952</v>
      </c>
      <c r="B1017" s="61" t="s">
        <v>1755</v>
      </c>
      <c r="C1017" s="62"/>
      <c r="D1017" s="63"/>
      <c r="E1017" s="64"/>
      <c r="F1017" s="65"/>
      <c r="G1017" s="62"/>
      <c r="H1017" s="66"/>
      <c r="I1017" s="67"/>
      <c r="J1017" s="67"/>
      <c r="K1017" s="34" t="s">
        <v>65</v>
      </c>
      <c r="L1017" s="74">
        <v>1017</v>
      </c>
      <c r="M1017" s="74"/>
      <c r="N1017" s="69"/>
      <c r="O1017" s="85" t="s">
        <v>1875</v>
      </c>
      <c r="P1017" s="88">
        <v>43738.284131944441</v>
      </c>
      <c r="Q1017" s="85" t="s">
        <v>2278</v>
      </c>
      <c r="R1017" s="85"/>
      <c r="S1017" s="85"/>
      <c r="T1017" s="85"/>
      <c r="U1017" s="88">
        <v>43738.284131944441</v>
      </c>
      <c r="V1017" s="90" t="s">
        <v>3979</v>
      </c>
      <c r="W1017" s="85"/>
      <c r="X1017" s="85"/>
      <c r="Y1017" s="94" t="s">
        <v>5979</v>
      </c>
      <c r="Z1017" s="85"/>
    </row>
    <row r="1018" spans="1:26" x14ac:dyDescent="0.25">
      <c r="A1018" s="61" t="s">
        <v>953</v>
      </c>
      <c r="B1018" s="61" t="s">
        <v>1481</v>
      </c>
      <c r="C1018" s="62"/>
      <c r="D1018" s="63"/>
      <c r="E1018" s="64"/>
      <c r="F1018" s="65"/>
      <c r="G1018" s="62"/>
      <c r="H1018" s="66"/>
      <c r="I1018" s="67"/>
      <c r="J1018" s="67"/>
      <c r="K1018" s="34" t="s">
        <v>65</v>
      </c>
      <c r="L1018" s="74">
        <v>1018</v>
      </c>
      <c r="M1018" s="74"/>
      <c r="N1018" s="69"/>
      <c r="O1018" s="85" t="s">
        <v>1875</v>
      </c>
      <c r="P1018" s="88">
        <v>43738.284131944441</v>
      </c>
      <c r="Q1018" s="85" t="s">
        <v>1927</v>
      </c>
      <c r="R1018" s="85"/>
      <c r="S1018" s="85"/>
      <c r="T1018" s="85" t="s">
        <v>2951</v>
      </c>
      <c r="U1018" s="88">
        <v>43738.284131944441</v>
      </c>
      <c r="V1018" s="90" t="s">
        <v>3980</v>
      </c>
      <c r="W1018" s="85"/>
      <c r="X1018" s="85"/>
      <c r="Y1018" s="94" t="s">
        <v>5980</v>
      </c>
      <c r="Z1018" s="85"/>
    </row>
    <row r="1019" spans="1:26" x14ac:dyDescent="0.25">
      <c r="A1019" s="61" t="s">
        <v>954</v>
      </c>
      <c r="B1019" s="61" t="s">
        <v>1522</v>
      </c>
      <c r="C1019" s="62"/>
      <c r="D1019" s="63"/>
      <c r="E1019" s="64"/>
      <c r="F1019" s="65"/>
      <c r="G1019" s="62"/>
      <c r="H1019" s="66"/>
      <c r="I1019" s="67"/>
      <c r="J1019" s="67"/>
      <c r="K1019" s="34" t="s">
        <v>65</v>
      </c>
      <c r="L1019" s="74">
        <v>1019</v>
      </c>
      <c r="M1019" s="74"/>
      <c r="N1019" s="69"/>
      <c r="O1019" s="85" t="s">
        <v>1875</v>
      </c>
      <c r="P1019" s="88">
        <v>43738.284131944441</v>
      </c>
      <c r="Q1019" s="85" t="s">
        <v>1918</v>
      </c>
      <c r="R1019" s="85"/>
      <c r="S1019" s="85"/>
      <c r="T1019" s="85"/>
      <c r="U1019" s="88">
        <v>43738.284131944441</v>
      </c>
      <c r="V1019" s="90" t="s">
        <v>3981</v>
      </c>
      <c r="W1019" s="85"/>
      <c r="X1019" s="85"/>
      <c r="Y1019" s="94" t="s">
        <v>5981</v>
      </c>
      <c r="Z1019" s="85"/>
    </row>
    <row r="1020" spans="1:26" x14ac:dyDescent="0.25">
      <c r="A1020" s="61" t="s">
        <v>955</v>
      </c>
      <c r="B1020" s="61" t="s">
        <v>1507</v>
      </c>
      <c r="C1020" s="62"/>
      <c r="D1020" s="63"/>
      <c r="E1020" s="64"/>
      <c r="F1020" s="65"/>
      <c r="G1020" s="62"/>
      <c r="H1020" s="66"/>
      <c r="I1020" s="67"/>
      <c r="J1020" s="67"/>
      <c r="K1020" s="34" t="s">
        <v>65</v>
      </c>
      <c r="L1020" s="74">
        <v>1020</v>
      </c>
      <c r="M1020" s="74"/>
      <c r="N1020" s="69"/>
      <c r="O1020" s="85" t="s">
        <v>1875</v>
      </c>
      <c r="P1020" s="88">
        <v>43738.283692129633</v>
      </c>
      <c r="Q1020" s="85" t="s">
        <v>1893</v>
      </c>
      <c r="R1020" s="85"/>
      <c r="S1020" s="85"/>
      <c r="T1020" s="85"/>
      <c r="U1020" s="88">
        <v>43738.283692129633</v>
      </c>
      <c r="V1020" s="90" t="s">
        <v>3982</v>
      </c>
      <c r="W1020" s="85"/>
      <c r="X1020" s="85"/>
      <c r="Y1020" s="94" t="s">
        <v>5982</v>
      </c>
      <c r="Z1020" s="85"/>
    </row>
    <row r="1021" spans="1:26" x14ac:dyDescent="0.25">
      <c r="A1021" s="61" t="s">
        <v>955</v>
      </c>
      <c r="B1021" s="61" t="s">
        <v>1507</v>
      </c>
      <c r="C1021" s="62"/>
      <c r="D1021" s="63"/>
      <c r="E1021" s="64"/>
      <c r="F1021" s="65"/>
      <c r="G1021" s="62"/>
      <c r="H1021" s="66"/>
      <c r="I1021" s="67"/>
      <c r="J1021" s="67"/>
      <c r="K1021" s="34" t="s">
        <v>65</v>
      </c>
      <c r="L1021" s="74">
        <v>1021</v>
      </c>
      <c r="M1021" s="74"/>
      <c r="N1021" s="69"/>
      <c r="O1021" s="85" t="s">
        <v>1875</v>
      </c>
      <c r="P1021" s="88">
        <v>43738.283750000002</v>
      </c>
      <c r="Q1021" s="85" t="s">
        <v>1892</v>
      </c>
      <c r="R1021" s="85"/>
      <c r="S1021" s="85"/>
      <c r="T1021" s="85"/>
      <c r="U1021" s="88">
        <v>43738.283750000002</v>
      </c>
      <c r="V1021" s="90" t="s">
        <v>3983</v>
      </c>
      <c r="W1021" s="85"/>
      <c r="X1021" s="85"/>
      <c r="Y1021" s="94" t="s">
        <v>5983</v>
      </c>
      <c r="Z1021" s="85"/>
    </row>
    <row r="1022" spans="1:26" x14ac:dyDescent="0.25">
      <c r="A1022" s="61" t="s">
        <v>955</v>
      </c>
      <c r="B1022" s="61" t="s">
        <v>1604</v>
      </c>
      <c r="C1022" s="62"/>
      <c r="D1022" s="63"/>
      <c r="E1022" s="64"/>
      <c r="F1022" s="65"/>
      <c r="G1022" s="62"/>
      <c r="H1022" s="66"/>
      <c r="I1022" s="67"/>
      <c r="J1022" s="67"/>
      <c r="K1022" s="34" t="s">
        <v>65</v>
      </c>
      <c r="L1022" s="74">
        <v>1022</v>
      </c>
      <c r="M1022" s="74"/>
      <c r="N1022" s="69"/>
      <c r="O1022" s="85" t="s">
        <v>1875</v>
      </c>
      <c r="P1022" s="88">
        <v>43738.284143518518</v>
      </c>
      <c r="Q1022" s="85" t="s">
        <v>2025</v>
      </c>
      <c r="R1022" s="85"/>
      <c r="S1022" s="85"/>
      <c r="T1022" s="85"/>
      <c r="U1022" s="88">
        <v>43738.284143518518</v>
      </c>
      <c r="V1022" s="90" t="s">
        <v>3984</v>
      </c>
      <c r="W1022" s="85"/>
      <c r="X1022" s="85"/>
      <c r="Y1022" s="94" t="s">
        <v>5984</v>
      </c>
      <c r="Z1022" s="85"/>
    </row>
    <row r="1023" spans="1:26" x14ac:dyDescent="0.25">
      <c r="A1023" s="61" t="s">
        <v>956</v>
      </c>
      <c r="B1023" s="61" t="s">
        <v>1014</v>
      </c>
      <c r="C1023" s="62"/>
      <c r="D1023" s="63"/>
      <c r="E1023" s="64"/>
      <c r="F1023" s="65"/>
      <c r="G1023" s="62"/>
      <c r="H1023" s="66"/>
      <c r="I1023" s="67"/>
      <c r="J1023" s="67"/>
      <c r="K1023" s="34" t="s">
        <v>65</v>
      </c>
      <c r="L1023" s="74">
        <v>1023</v>
      </c>
      <c r="M1023" s="74"/>
      <c r="N1023" s="69"/>
      <c r="O1023" s="85" t="s">
        <v>1875</v>
      </c>
      <c r="P1023" s="88">
        <v>43738.284155092595</v>
      </c>
      <c r="Q1023" s="85" t="s">
        <v>2015</v>
      </c>
      <c r="R1023" s="85"/>
      <c r="S1023" s="85"/>
      <c r="T1023" s="85"/>
      <c r="U1023" s="88">
        <v>43738.284155092595</v>
      </c>
      <c r="V1023" s="90" t="s">
        <v>3985</v>
      </c>
      <c r="W1023" s="85"/>
      <c r="X1023" s="85"/>
      <c r="Y1023" s="94" t="s">
        <v>5985</v>
      </c>
      <c r="Z1023" s="85"/>
    </row>
    <row r="1024" spans="1:26" x14ac:dyDescent="0.25">
      <c r="A1024" s="61" t="s">
        <v>957</v>
      </c>
      <c r="B1024" s="61" t="s">
        <v>1540</v>
      </c>
      <c r="C1024" s="62"/>
      <c r="D1024" s="63"/>
      <c r="E1024" s="64"/>
      <c r="F1024" s="65"/>
      <c r="G1024" s="62"/>
      <c r="H1024" s="66"/>
      <c r="I1024" s="67"/>
      <c r="J1024" s="67"/>
      <c r="K1024" s="34" t="s">
        <v>65</v>
      </c>
      <c r="L1024" s="74">
        <v>1024</v>
      </c>
      <c r="M1024" s="74"/>
      <c r="N1024" s="69"/>
      <c r="O1024" s="85" t="s">
        <v>1875</v>
      </c>
      <c r="P1024" s="88">
        <v>43738.284178240741</v>
      </c>
      <c r="Q1024" s="85" t="s">
        <v>2279</v>
      </c>
      <c r="R1024" s="90" t="s">
        <v>2794</v>
      </c>
      <c r="S1024" s="85" t="s">
        <v>2917</v>
      </c>
      <c r="T1024" s="85"/>
      <c r="U1024" s="88">
        <v>43738.284178240741</v>
      </c>
      <c r="V1024" s="90" t="s">
        <v>3986</v>
      </c>
      <c r="W1024" s="85"/>
      <c r="X1024" s="85"/>
      <c r="Y1024" s="94" t="s">
        <v>5986</v>
      </c>
      <c r="Z1024" s="85"/>
    </row>
    <row r="1025" spans="1:26" x14ac:dyDescent="0.25">
      <c r="A1025" s="61" t="s">
        <v>958</v>
      </c>
      <c r="B1025" s="61" t="s">
        <v>1644</v>
      </c>
      <c r="C1025" s="62"/>
      <c r="D1025" s="63"/>
      <c r="E1025" s="64"/>
      <c r="F1025" s="65"/>
      <c r="G1025" s="62"/>
      <c r="H1025" s="66"/>
      <c r="I1025" s="67"/>
      <c r="J1025" s="67"/>
      <c r="K1025" s="34" t="s">
        <v>65</v>
      </c>
      <c r="L1025" s="74">
        <v>1025</v>
      </c>
      <c r="M1025" s="74"/>
      <c r="N1025" s="69"/>
      <c r="O1025" s="85" t="s">
        <v>1875</v>
      </c>
      <c r="P1025" s="88">
        <v>43738.284189814818</v>
      </c>
      <c r="Q1025" s="85" t="s">
        <v>2093</v>
      </c>
      <c r="R1025" s="85"/>
      <c r="S1025" s="85"/>
      <c r="T1025" s="85"/>
      <c r="U1025" s="88">
        <v>43738.284189814818</v>
      </c>
      <c r="V1025" s="90" t="s">
        <v>3987</v>
      </c>
      <c r="W1025" s="85"/>
      <c r="X1025" s="85"/>
      <c r="Y1025" s="94" t="s">
        <v>5987</v>
      </c>
      <c r="Z1025" s="85"/>
    </row>
    <row r="1026" spans="1:26" x14ac:dyDescent="0.25">
      <c r="A1026" s="61" t="s">
        <v>959</v>
      </c>
      <c r="B1026" s="61" t="s">
        <v>1481</v>
      </c>
      <c r="C1026" s="62"/>
      <c r="D1026" s="63"/>
      <c r="E1026" s="64"/>
      <c r="F1026" s="65"/>
      <c r="G1026" s="62"/>
      <c r="H1026" s="66"/>
      <c r="I1026" s="67"/>
      <c r="J1026" s="67"/>
      <c r="K1026" s="34" t="s">
        <v>65</v>
      </c>
      <c r="L1026" s="74">
        <v>1026</v>
      </c>
      <c r="M1026" s="74"/>
      <c r="N1026" s="69"/>
      <c r="O1026" s="85" t="s">
        <v>1875</v>
      </c>
      <c r="P1026" s="88">
        <v>43738.284189814818</v>
      </c>
      <c r="Q1026" s="85" t="s">
        <v>1927</v>
      </c>
      <c r="R1026" s="85"/>
      <c r="S1026" s="85"/>
      <c r="T1026" s="85" t="s">
        <v>2951</v>
      </c>
      <c r="U1026" s="88">
        <v>43738.284189814818</v>
      </c>
      <c r="V1026" s="90" t="s">
        <v>3988</v>
      </c>
      <c r="W1026" s="85"/>
      <c r="X1026" s="85"/>
      <c r="Y1026" s="94" t="s">
        <v>5988</v>
      </c>
      <c r="Z1026" s="85"/>
    </row>
    <row r="1027" spans="1:26" x14ac:dyDescent="0.25">
      <c r="A1027" s="61" t="s">
        <v>960</v>
      </c>
      <c r="B1027" s="61" t="s">
        <v>1632</v>
      </c>
      <c r="C1027" s="62"/>
      <c r="D1027" s="63"/>
      <c r="E1027" s="64"/>
      <c r="F1027" s="65"/>
      <c r="G1027" s="62"/>
      <c r="H1027" s="66"/>
      <c r="I1027" s="67"/>
      <c r="J1027" s="67"/>
      <c r="K1027" s="34" t="s">
        <v>65</v>
      </c>
      <c r="L1027" s="74">
        <v>1027</v>
      </c>
      <c r="M1027" s="74"/>
      <c r="N1027" s="69"/>
      <c r="O1027" s="85" t="s">
        <v>1875</v>
      </c>
      <c r="P1027" s="88">
        <v>43738.284212962964</v>
      </c>
      <c r="Q1027" s="85" t="s">
        <v>2067</v>
      </c>
      <c r="R1027" s="85"/>
      <c r="S1027" s="85"/>
      <c r="T1027" s="85"/>
      <c r="U1027" s="88">
        <v>43738.284212962964</v>
      </c>
      <c r="V1027" s="90" t="s">
        <v>3989</v>
      </c>
      <c r="W1027" s="85"/>
      <c r="X1027" s="85"/>
      <c r="Y1027" s="94" t="s">
        <v>5989</v>
      </c>
      <c r="Z1027" s="85"/>
    </row>
    <row r="1028" spans="1:26" x14ac:dyDescent="0.25">
      <c r="A1028" s="61" t="s">
        <v>961</v>
      </c>
      <c r="B1028" s="61" t="s">
        <v>1630</v>
      </c>
      <c r="C1028" s="62"/>
      <c r="D1028" s="63"/>
      <c r="E1028" s="64"/>
      <c r="F1028" s="65"/>
      <c r="G1028" s="62"/>
      <c r="H1028" s="66"/>
      <c r="I1028" s="67"/>
      <c r="J1028" s="67"/>
      <c r="K1028" s="34" t="s">
        <v>65</v>
      </c>
      <c r="L1028" s="74">
        <v>1028</v>
      </c>
      <c r="M1028" s="74"/>
      <c r="N1028" s="69"/>
      <c r="O1028" s="85" t="s">
        <v>1875</v>
      </c>
      <c r="P1028" s="88">
        <v>43738.284212962964</v>
      </c>
      <c r="Q1028" s="85" t="s">
        <v>2063</v>
      </c>
      <c r="R1028" s="85"/>
      <c r="S1028" s="85"/>
      <c r="T1028" s="85"/>
      <c r="U1028" s="88">
        <v>43738.284212962964</v>
      </c>
      <c r="V1028" s="90" t="s">
        <v>3990</v>
      </c>
      <c r="W1028" s="85"/>
      <c r="X1028" s="85"/>
      <c r="Y1028" s="94" t="s">
        <v>5990</v>
      </c>
      <c r="Z1028" s="85"/>
    </row>
    <row r="1029" spans="1:26" x14ac:dyDescent="0.25">
      <c r="A1029" s="61" t="s">
        <v>962</v>
      </c>
      <c r="B1029" s="61" t="s">
        <v>1756</v>
      </c>
      <c r="C1029" s="62"/>
      <c r="D1029" s="63"/>
      <c r="E1029" s="64"/>
      <c r="F1029" s="65"/>
      <c r="G1029" s="62"/>
      <c r="H1029" s="66"/>
      <c r="I1029" s="67"/>
      <c r="J1029" s="67"/>
      <c r="K1029" s="34" t="s">
        <v>65</v>
      </c>
      <c r="L1029" s="74">
        <v>1029</v>
      </c>
      <c r="M1029" s="74"/>
      <c r="N1029" s="69"/>
      <c r="O1029" s="85" t="s">
        <v>1875</v>
      </c>
      <c r="P1029" s="88">
        <v>43738.284212962964</v>
      </c>
      <c r="Q1029" s="85" t="s">
        <v>2280</v>
      </c>
      <c r="R1029" s="85"/>
      <c r="S1029" s="85"/>
      <c r="T1029" s="85"/>
      <c r="U1029" s="88">
        <v>43738.284212962964</v>
      </c>
      <c r="V1029" s="90" t="s">
        <v>3991</v>
      </c>
      <c r="W1029" s="85"/>
      <c r="X1029" s="85"/>
      <c r="Y1029" s="94" t="s">
        <v>5991</v>
      </c>
      <c r="Z1029" s="85"/>
    </row>
    <row r="1030" spans="1:26" x14ac:dyDescent="0.25">
      <c r="A1030" s="61" t="s">
        <v>963</v>
      </c>
      <c r="B1030" s="61" t="s">
        <v>963</v>
      </c>
      <c r="C1030" s="62"/>
      <c r="D1030" s="63"/>
      <c r="E1030" s="64"/>
      <c r="F1030" s="65"/>
      <c r="G1030" s="62"/>
      <c r="H1030" s="66"/>
      <c r="I1030" s="67"/>
      <c r="J1030" s="67"/>
      <c r="K1030" s="34" t="s">
        <v>65</v>
      </c>
      <c r="L1030" s="74">
        <v>1030</v>
      </c>
      <c r="M1030" s="74"/>
      <c r="N1030" s="69"/>
      <c r="O1030" s="85" t="s">
        <v>178</v>
      </c>
      <c r="P1030" s="88">
        <v>43738.284224537034</v>
      </c>
      <c r="Q1030" s="85" t="s">
        <v>2281</v>
      </c>
      <c r="R1030" s="90" t="s">
        <v>2795</v>
      </c>
      <c r="S1030" s="85" t="s">
        <v>2911</v>
      </c>
      <c r="T1030" s="85" t="s">
        <v>2984</v>
      </c>
      <c r="U1030" s="88">
        <v>43738.284224537034</v>
      </c>
      <c r="V1030" s="90" t="s">
        <v>3992</v>
      </c>
      <c r="W1030" s="85"/>
      <c r="X1030" s="85"/>
      <c r="Y1030" s="94" t="s">
        <v>5992</v>
      </c>
      <c r="Z1030" s="85"/>
    </row>
    <row r="1031" spans="1:26" x14ac:dyDescent="0.25">
      <c r="A1031" s="61" t="s">
        <v>964</v>
      </c>
      <c r="B1031" s="61" t="s">
        <v>964</v>
      </c>
      <c r="C1031" s="62"/>
      <c r="D1031" s="63"/>
      <c r="E1031" s="64"/>
      <c r="F1031" s="65"/>
      <c r="G1031" s="62"/>
      <c r="H1031" s="66"/>
      <c r="I1031" s="67"/>
      <c r="J1031" s="67"/>
      <c r="K1031" s="34" t="s">
        <v>65</v>
      </c>
      <c r="L1031" s="74">
        <v>1031</v>
      </c>
      <c r="M1031" s="74"/>
      <c r="N1031" s="69"/>
      <c r="O1031" s="85" t="s">
        <v>178</v>
      </c>
      <c r="P1031" s="88">
        <v>43738.284236111111</v>
      </c>
      <c r="Q1031" s="85" t="s">
        <v>2282</v>
      </c>
      <c r="R1031" s="90" t="s">
        <v>2796</v>
      </c>
      <c r="S1031" s="85" t="s">
        <v>2911</v>
      </c>
      <c r="T1031" s="85"/>
      <c r="U1031" s="88">
        <v>43738.284236111111</v>
      </c>
      <c r="V1031" s="90" t="s">
        <v>3993</v>
      </c>
      <c r="W1031" s="85"/>
      <c r="X1031" s="85"/>
      <c r="Y1031" s="94" t="s">
        <v>5993</v>
      </c>
      <c r="Z1031" s="85"/>
    </row>
    <row r="1032" spans="1:26" x14ac:dyDescent="0.25">
      <c r="A1032" s="61" t="s">
        <v>965</v>
      </c>
      <c r="B1032" s="61" t="s">
        <v>1481</v>
      </c>
      <c r="C1032" s="62"/>
      <c r="D1032" s="63"/>
      <c r="E1032" s="64"/>
      <c r="F1032" s="65"/>
      <c r="G1032" s="62"/>
      <c r="H1032" s="66"/>
      <c r="I1032" s="67"/>
      <c r="J1032" s="67"/>
      <c r="K1032" s="34" t="s">
        <v>65</v>
      </c>
      <c r="L1032" s="74">
        <v>1032</v>
      </c>
      <c r="M1032" s="74"/>
      <c r="N1032" s="69"/>
      <c r="O1032" s="85" t="s">
        <v>1875</v>
      </c>
      <c r="P1032" s="88">
        <v>43738.284247685187</v>
      </c>
      <c r="Q1032" s="85" t="s">
        <v>1927</v>
      </c>
      <c r="R1032" s="85"/>
      <c r="S1032" s="85"/>
      <c r="T1032" s="85" t="s">
        <v>2951</v>
      </c>
      <c r="U1032" s="88">
        <v>43738.284247685187</v>
      </c>
      <c r="V1032" s="90" t="s">
        <v>3994</v>
      </c>
      <c r="W1032" s="85"/>
      <c r="X1032" s="85"/>
      <c r="Y1032" s="94" t="s">
        <v>5994</v>
      </c>
      <c r="Z1032" s="85"/>
    </row>
    <row r="1033" spans="1:26" x14ac:dyDescent="0.25">
      <c r="A1033" s="61" t="s">
        <v>966</v>
      </c>
      <c r="B1033" s="61" t="s">
        <v>966</v>
      </c>
      <c r="C1033" s="62"/>
      <c r="D1033" s="63"/>
      <c r="E1033" s="64"/>
      <c r="F1033" s="65"/>
      <c r="G1033" s="62"/>
      <c r="H1033" s="66"/>
      <c r="I1033" s="67"/>
      <c r="J1033" s="67"/>
      <c r="K1033" s="34" t="s">
        <v>65</v>
      </c>
      <c r="L1033" s="74">
        <v>1033</v>
      </c>
      <c r="M1033" s="74"/>
      <c r="N1033" s="69"/>
      <c r="O1033" s="85" t="s">
        <v>178</v>
      </c>
      <c r="P1033" s="88">
        <v>43738.284247685187</v>
      </c>
      <c r="Q1033" s="85" t="s">
        <v>2283</v>
      </c>
      <c r="R1033" s="90" t="s">
        <v>2797</v>
      </c>
      <c r="S1033" s="85" t="s">
        <v>2932</v>
      </c>
      <c r="T1033" s="85"/>
      <c r="U1033" s="88">
        <v>43738.284247685187</v>
      </c>
      <c r="V1033" s="90" t="s">
        <v>3995</v>
      </c>
      <c r="W1033" s="85"/>
      <c r="X1033" s="85"/>
      <c r="Y1033" s="94" t="s">
        <v>5995</v>
      </c>
      <c r="Z1033" s="85"/>
    </row>
    <row r="1034" spans="1:26" x14ac:dyDescent="0.25">
      <c r="A1034" s="61" t="s">
        <v>967</v>
      </c>
      <c r="B1034" s="61" t="s">
        <v>1499</v>
      </c>
      <c r="C1034" s="62"/>
      <c r="D1034" s="63"/>
      <c r="E1034" s="64"/>
      <c r="F1034" s="65"/>
      <c r="G1034" s="62"/>
      <c r="H1034" s="66"/>
      <c r="I1034" s="67"/>
      <c r="J1034" s="67"/>
      <c r="K1034" s="34" t="s">
        <v>65</v>
      </c>
      <c r="L1034" s="74">
        <v>1034</v>
      </c>
      <c r="M1034" s="74"/>
      <c r="N1034" s="69"/>
      <c r="O1034" s="85" t="s">
        <v>1875</v>
      </c>
      <c r="P1034" s="88">
        <v>43738.284259259257</v>
      </c>
      <c r="Q1034" s="85" t="s">
        <v>1883</v>
      </c>
      <c r="R1034" s="85"/>
      <c r="S1034" s="85"/>
      <c r="T1034" s="85"/>
      <c r="U1034" s="88">
        <v>43738.284259259257</v>
      </c>
      <c r="V1034" s="90" t="s">
        <v>3996</v>
      </c>
      <c r="W1034" s="85"/>
      <c r="X1034" s="85"/>
      <c r="Y1034" s="94" t="s">
        <v>5996</v>
      </c>
      <c r="Z1034" s="85"/>
    </row>
    <row r="1035" spans="1:26" x14ac:dyDescent="0.25">
      <c r="A1035" s="61" t="s">
        <v>968</v>
      </c>
      <c r="B1035" s="61" t="s">
        <v>1581</v>
      </c>
      <c r="C1035" s="62"/>
      <c r="D1035" s="63"/>
      <c r="E1035" s="64"/>
      <c r="F1035" s="65"/>
      <c r="G1035" s="62"/>
      <c r="H1035" s="66"/>
      <c r="I1035" s="67"/>
      <c r="J1035" s="67"/>
      <c r="K1035" s="34" t="s">
        <v>65</v>
      </c>
      <c r="L1035" s="74">
        <v>1035</v>
      </c>
      <c r="M1035" s="74"/>
      <c r="N1035" s="69"/>
      <c r="O1035" s="85" t="s">
        <v>1875</v>
      </c>
      <c r="P1035" s="88">
        <v>43738.282951388886</v>
      </c>
      <c r="Q1035" s="85" t="s">
        <v>1993</v>
      </c>
      <c r="R1035" s="85"/>
      <c r="S1035" s="85"/>
      <c r="T1035" s="85"/>
      <c r="U1035" s="88">
        <v>43738.282951388886</v>
      </c>
      <c r="V1035" s="90" t="s">
        <v>3997</v>
      </c>
      <c r="W1035" s="85"/>
      <c r="X1035" s="85"/>
      <c r="Y1035" s="94" t="s">
        <v>5997</v>
      </c>
      <c r="Z1035" s="85"/>
    </row>
    <row r="1036" spans="1:26" x14ac:dyDescent="0.25">
      <c r="A1036" s="61" t="s">
        <v>968</v>
      </c>
      <c r="B1036" s="61" t="s">
        <v>1745</v>
      </c>
      <c r="C1036" s="62"/>
      <c r="D1036" s="63"/>
      <c r="E1036" s="64"/>
      <c r="F1036" s="65"/>
      <c r="G1036" s="62"/>
      <c r="H1036" s="66"/>
      <c r="I1036" s="67"/>
      <c r="J1036" s="67"/>
      <c r="K1036" s="34" t="s">
        <v>65</v>
      </c>
      <c r="L1036" s="74">
        <v>1036</v>
      </c>
      <c r="M1036" s="74"/>
      <c r="N1036" s="69"/>
      <c r="O1036" s="85" t="s">
        <v>1875</v>
      </c>
      <c r="P1036" s="88">
        <v>43738.284282407411</v>
      </c>
      <c r="Q1036" s="85" t="s">
        <v>2256</v>
      </c>
      <c r="R1036" s="85"/>
      <c r="S1036" s="85"/>
      <c r="T1036" s="85"/>
      <c r="U1036" s="88">
        <v>43738.284282407411</v>
      </c>
      <c r="V1036" s="90" t="s">
        <v>3998</v>
      </c>
      <c r="W1036" s="85"/>
      <c r="X1036" s="85"/>
      <c r="Y1036" s="94" t="s">
        <v>5998</v>
      </c>
      <c r="Z1036" s="85"/>
    </row>
    <row r="1037" spans="1:26" x14ac:dyDescent="0.25">
      <c r="A1037" s="61" t="s">
        <v>969</v>
      </c>
      <c r="B1037" s="61" t="s">
        <v>1481</v>
      </c>
      <c r="C1037" s="62"/>
      <c r="D1037" s="63"/>
      <c r="E1037" s="64"/>
      <c r="F1037" s="65"/>
      <c r="G1037" s="62"/>
      <c r="H1037" s="66"/>
      <c r="I1037" s="67"/>
      <c r="J1037" s="67"/>
      <c r="K1037" s="34" t="s">
        <v>65</v>
      </c>
      <c r="L1037" s="74">
        <v>1037</v>
      </c>
      <c r="M1037" s="74"/>
      <c r="N1037" s="69"/>
      <c r="O1037" s="85" t="s">
        <v>1875</v>
      </c>
      <c r="P1037" s="88">
        <v>43738.28429398148</v>
      </c>
      <c r="Q1037" s="85" t="s">
        <v>1927</v>
      </c>
      <c r="R1037" s="85"/>
      <c r="S1037" s="85"/>
      <c r="T1037" s="85" t="s">
        <v>2951</v>
      </c>
      <c r="U1037" s="88">
        <v>43738.28429398148</v>
      </c>
      <c r="V1037" s="90" t="s">
        <v>3999</v>
      </c>
      <c r="W1037" s="85"/>
      <c r="X1037" s="85"/>
      <c r="Y1037" s="94" t="s">
        <v>5999</v>
      </c>
      <c r="Z1037" s="85"/>
    </row>
    <row r="1038" spans="1:26" x14ac:dyDescent="0.25">
      <c r="A1038" s="61" t="s">
        <v>970</v>
      </c>
      <c r="B1038" s="61" t="s">
        <v>970</v>
      </c>
      <c r="C1038" s="62"/>
      <c r="D1038" s="63"/>
      <c r="E1038" s="64"/>
      <c r="F1038" s="65"/>
      <c r="G1038" s="62"/>
      <c r="H1038" s="66"/>
      <c r="I1038" s="67"/>
      <c r="J1038" s="67"/>
      <c r="K1038" s="34" t="s">
        <v>65</v>
      </c>
      <c r="L1038" s="74">
        <v>1038</v>
      </c>
      <c r="M1038" s="74"/>
      <c r="N1038" s="69"/>
      <c r="O1038" s="85" t="s">
        <v>178</v>
      </c>
      <c r="P1038" s="88">
        <v>43738.284305555557</v>
      </c>
      <c r="Q1038" s="85" t="s">
        <v>2284</v>
      </c>
      <c r="R1038" s="85"/>
      <c r="S1038" s="85"/>
      <c r="T1038" s="85"/>
      <c r="U1038" s="88">
        <v>43738.284305555557</v>
      </c>
      <c r="V1038" s="90" t="s">
        <v>4000</v>
      </c>
      <c r="W1038" s="85"/>
      <c r="X1038" s="85"/>
      <c r="Y1038" s="94" t="s">
        <v>6000</v>
      </c>
      <c r="Z1038" s="85"/>
    </row>
    <row r="1039" spans="1:26" x14ac:dyDescent="0.25">
      <c r="A1039" s="61" t="s">
        <v>971</v>
      </c>
      <c r="B1039" s="61" t="s">
        <v>1563</v>
      </c>
      <c r="C1039" s="62"/>
      <c r="D1039" s="63"/>
      <c r="E1039" s="64"/>
      <c r="F1039" s="65"/>
      <c r="G1039" s="62"/>
      <c r="H1039" s="66"/>
      <c r="I1039" s="67"/>
      <c r="J1039" s="67"/>
      <c r="K1039" s="34" t="s">
        <v>65</v>
      </c>
      <c r="L1039" s="74">
        <v>1039</v>
      </c>
      <c r="M1039" s="74"/>
      <c r="N1039" s="69"/>
      <c r="O1039" s="85" t="s">
        <v>1875</v>
      </c>
      <c r="P1039" s="88">
        <v>43738.284317129626</v>
      </c>
      <c r="Q1039" s="85" t="s">
        <v>1967</v>
      </c>
      <c r="R1039" s="85"/>
      <c r="S1039" s="85"/>
      <c r="T1039" s="85"/>
      <c r="U1039" s="88">
        <v>43738.284317129626</v>
      </c>
      <c r="V1039" s="90" t="s">
        <v>4001</v>
      </c>
      <c r="W1039" s="85"/>
      <c r="X1039" s="85"/>
      <c r="Y1039" s="94" t="s">
        <v>6001</v>
      </c>
      <c r="Z1039" s="85"/>
    </row>
    <row r="1040" spans="1:26" x14ac:dyDescent="0.25">
      <c r="A1040" s="61" t="s">
        <v>972</v>
      </c>
      <c r="B1040" s="61" t="s">
        <v>1667</v>
      </c>
      <c r="C1040" s="62"/>
      <c r="D1040" s="63"/>
      <c r="E1040" s="64"/>
      <c r="F1040" s="65"/>
      <c r="G1040" s="62"/>
      <c r="H1040" s="66"/>
      <c r="I1040" s="67"/>
      <c r="J1040" s="67"/>
      <c r="K1040" s="34" t="s">
        <v>65</v>
      </c>
      <c r="L1040" s="74">
        <v>1040</v>
      </c>
      <c r="M1040" s="74"/>
      <c r="N1040" s="69"/>
      <c r="O1040" s="85" t="s">
        <v>1875</v>
      </c>
      <c r="P1040" s="88">
        <v>43738.284317129626</v>
      </c>
      <c r="Q1040" s="85" t="s">
        <v>2138</v>
      </c>
      <c r="R1040" s="85"/>
      <c r="S1040" s="85"/>
      <c r="T1040" s="85"/>
      <c r="U1040" s="88">
        <v>43738.284317129626</v>
      </c>
      <c r="V1040" s="90" t="s">
        <v>4002</v>
      </c>
      <c r="W1040" s="85"/>
      <c r="X1040" s="85"/>
      <c r="Y1040" s="94" t="s">
        <v>6002</v>
      </c>
      <c r="Z1040" s="85"/>
    </row>
    <row r="1041" spans="1:26" x14ac:dyDescent="0.25">
      <c r="A1041" s="61" t="s">
        <v>973</v>
      </c>
      <c r="B1041" s="61" t="s">
        <v>973</v>
      </c>
      <c r="C1041" s="62"/>
      <c r="D1041" s="63"/>
      <c r="E1041" s="64"/>
      <c r="F1041" s="65"/>
      <c r="G1041" s="62"/>
      <c r="H1041" s="66"/>
      <c r="I1041" s="67"/>
      <c r="J1041" s="67"/>
      <c r="K1041" s="34" t="s">
        <v>65</v>
      </c>
      <c r="L1041" s="74">
        <v>1041</v>
      </c>
      <c r="M1041" s="74"/>
      <c r="N1041" s="69"/>
      <c r="O1041" s="85" t="s">
        <v>178</v>
      </c>
      <c r="P1041" s="88">
        <v>43738.28434027778</v>
      </c>
      <c r="Q1041" s="85" t="s">
        <v>2285</v>
      </c>
      <c r="R1041" s="90" t="s">
        <v>2798</v>
      </c>
      <c r="S1041" s="85" t="s">
        <v>2911</v>
      </c>
      <c r="T1041" s="85"/>
      <c r="U1041" s="88">
        <v>43738.28434027778</v>
      </c>
      <c r="V1041" s="90" t="s">
        <v>4003</v>
      </c>
      <c r="W1041" s="85"/>
      <c r="X1041" s="85"/>
      <c r="Y1041" s="94" t="s">
        <v>6003</v>
      </c>
      <c r="Z1041" s="85"/>
    </row>
    <row r="1042" spans="1:26" x14ac:dyDescent="0.25">
      <c r="A1042" s="61" t="s">
        <v>974</v>
      </c>
      <c r="B1042" s="61" t="s">
        <v>1481</v>
      </c>
      <c r="C1042" s="62"/>
      <c r="D1042" s="63"/>
      <c r="E1042" s="64"/>
      <c r="F1042" s="65"/>
      <c r="G1042" s="62"/>
      <c r="H1042" s="66"/>
      <c r="I1042" s="67"/>
      <c r="J1042" s="67"/>
      <c r="K1042" s="34" t="s">
        <v>65</v>
      </c>
      <c r="L1042" s="74">
        <v>1042</v>
      </c>
      <c r="M1042" s="74"/>
      <c r="N1042" s="69"/>
      <c r="O1042" s="85" t="s">
        <v>1875</v>
      </c>
      <c r="P1042" s="88">
        <v>43738.28434027778</v>
      </c>
      <c r="Q1042" s="85" t="s">
        <v>1927</v>
      </c>
      <c r="R1042" s="85"/>
      <c r="S1042" s="85"/>
      <c r="T1042" s="85" t="s">
        <v>2951</v>
      </c>
      <c r="U1042" s="88">
        <v>43738.28434027778</v>
      </c>
      <c r="V1042" s="90" t="s">
        <v>4004</v>
      </c>
      <c r="W1042" s="85"/>
      <c r="X1042" s="85"/>
      <c r="Y1042" s="94" t="s">
        <v>6004</v>
      </c>
      <c r="Z1042" s="85"/>
    </row>
    <row r="1043" spans="1:26" x14ac:dyDescent="0.25">
      <c r="A1043" s="61" t="s">
        <v>975</v>
      </c>
      <c r="B1043" s="61" t="s">
        <v>975</v>
      </c>
      <c r="C1043" s="62"/>
      <c r="D1043" s="63"/>
      <c r="E1043" s="64"/>
      <c r="F1043" s="65"/>
      <c r="G1043" s="62"/>
      <c r="H1043" s="66"/>
      <c r="I1043" s="67"/>
      <c r="J1043" s="67"/>
      <c r="K1043" s="34" t="s">
        <v>65</v>
      </c>
      <c r="L1043" s="74">
        <v>1043</v>
      </c>
      <c r="M1043" s="74"/>
      <c r="N1043" s="69"/>
      <c r="O1043" s="85" t="s">
        <v>178</v>
      </c>
      <c r="P1043" s="88">
        <v>43738.28434027778</v>
      </c>
      <c r="Q1043" s="85" t="s">
        <v>2286</v>
      </c>
      <c r="R1043" s="85"/>
      <c r="S1043" s="85"/>
      <c r="T1043" s="85"/>
      <c r="U1043" s="88">
        <v>43738.28434027778</v>
      </c>
      <c r="V1043" s="90" t="s">
        <v>4005</v>
      </c>
      <c r="W1043" s="85"/>
      <c r="X1043" s="85"/>
      <c r="Y1043" s="94" t="s">
        <v>6005</v>
      </c>
      <c r="Z1043" s="85"/>
    </row>
    <row r="1044" spans="1:26" x14ac:dyDescent="0.25">
      <c r="A1044" s="61" t="s">
        <v>976</v>
      </c>
      <c r="B1044" s="61" t="s">
        <v>1757</v>
      </c>
      <c r="C1044" s="62"/>
      <c r="D1044" s="63"/>
      <c r="E1044" s="64"/>
      <c r="F1044" s="65"/>
      <c r="G1044" s="62"/>
      <c r="H1044" s="66"/>
      <c r="I1044" s="67"/>
      <c r="J1044" s="67"/>
      <c r="K1044" s="34" t="s">
        <v>65</v>
      </c>
      <c r="L1044" s="74">
        <v>1044</v>
      </c>
      <c r="M1044" s="74"/>
      <c r="N1044" s="69"/>
      <c r="O1044" s="85" t="s">
        <v>1875</v>
      </c>
      <c r="P1044" s="88">
        <v>43738.284375000003</v>
      </c>
      <c r="Q1044" s="85" t="s">
        <v>2287</v>
      </c>
      <c r="R1044" s="85"/>
      <c r="S1044" s="85"/>
      <c r="T1044" s="85"/>
      <c r="U1044" s="88">
        <v>43738.284375000003</v>
      </c>
      <c r="V1044" s="90" t="s">
        <v>4006</v>
      </c>
      <c r="W1044" s="85"/>
      <c r="X1044" s="85"/>
      <c r="Y1044" s="94" t="s">
        <v>6006</v>
      </c>
      <c r="Z1044" s="94" t="s">
        <v>7107</v>
      </c>
    </row>
    <row r="1045" spans="1:26" x14ac:dyDescent="0.25">
      <c r="A1045" s="61" t="s">
        <v>976</v>
      </c>
      <c r="B1045" s="61" t="s">
        <v>1758</v>
      </c>
      <c r="C1045" s="62"/>
      <c r="D1045" s="63"/>
      <c r="E1045" s="64"/>
      <c r="F1045" s="65"/>
      <c r="G1045" s="62"/>
      <c r="H1045" s="66"/>
      <c r="I1045" s="67"/>
      <c r="J1045" s="67"/>
      <c r="K1045" s="34" t="s">
        <v>65</v>
      </c>
      <c r="L1045" s="74">
        <v>1045</v>
      </c>
      <c r="M1045" s="74"/>
      <c r="N1045" s="69"/>
      <c r="O1045" s="85" t="s">
        <v>1876</v>
      </c>
      <c r="P1045" s="88">
        <v>43738.284375000003</v>
      </c>
      <c r="Q1045" s="85" t="s">
        <v>2287</v>
      </c>
      <c r="R1045" s="85"/>
      <c r="S1045" s="85"/>
      <c r="T1045" s="85"/>
      <c r="U1045" s="88">
        <v>43738.284375000003</v>
      </c>
      <c r="V1045" s="90" t="s">
        <v>4006</v>
      </c>
      <c r="W1045" s="85"/>
      <c r="X1045" s="85"/>
      <c r="Y1045" s="94" t="s">
        <v>6006</v>
      </c>
      <c r="Z1045" s="94" t="s">
        <v>7107</v>
      </c>
    </row>
    <row r="1046" spans="1:26" x14ac:dyDescent="0.25">
      <c r="A1046" s="61" t="s">
        <v>977</v>
      </c>
      <c r="B1046" s="61" t="s">
        <v>1496</v>
      </c>
      <c r="C1046" s="62"/>
      <c r="D1046" s="63"/>
      <c r="E1046" s="64"/>
      <c r="F1046" s="65"/>
      <c r="G1046" s="62"/>
      <c r="H1046" s="66"/>
      <c r="I1046" s="67"/>
      <c r="J1046" s="67"/>
      <c r="K1046" s="34" t="s">
        <v>65</v>
      </c>
      <c r="L1046" s="74">
        <v>1046</v>
      </c>
      <c r="M1046" s="74"/>
      <c r="N1046" s="69"/>
      <c r="O1046" s="85" t="s">
        <v>1875</v>
      </c>
      <c r="P1046" s="88">
        <v>43738.284375000003</v>
      </c>
      <c r="Q1046" s="85" t="s">
        <v>1887</v>
      </c>
      <c r="R1046" s="85"/>
      <c r="S1046" s="85"/>
      <c r="T1046" s="85"/>
      <c r="U1046" s="88">
        <v>43738.284375000003</v>
      </c>
      <c r="V1046" s="90" t="s">
        <v>4007</v>
      </c>
      <c r="W1046" s="85"/>
      <c r="X1046" s="85"/>
      <c r="Y1046" s="94" t="s">
        <v>6007</v>
      </c>
      <c r="Z1046" s="85"/>
    </row>
    <row r="1047" spans="1:26" x14ac:dyDescent="0.25">
      <c r="A1047" s="61" t="s">
        <v>978</v>
      </c>
      <c r="B1047" s="61" t="s">
        <v>1527</v>
      </c>
      <c r="C1047" s="62"/>
      <c r="D1047" s="63"/>
      <c r="E1047" s="64"/>
      <c r="F1047" s="65"/>
      <c r="G1047" s="62"/>
      <c r="H1047" s="66"/>
      <c r="I1047" s="67"/>
      <c r="J1047" s="67"/>
      <c r="K1047" s="34" t="s">
        <v>65</v>
      </c>
      <c r="L1047" s="74">
        <v>1047</v>
      </c>
      <c r="M1047" s="74"/>
      <c r="N1047" s="69"/>
      <c r="O1047" s="85" t="s">
        <v>1875</v>
      </c>
      <c r="P1047" s="88">
        <v>43738.281539351854</v>
      </c>
      <c r="Q1047" s="85" t="s">
        <v>1923</v>
      </c>
      <c r="R1047" s="85"/>
      <c r="S1047" s="85"/>
      <c r="T1047" s="85" t="s">
        <v>2947</v>
      </c>
      <c r="U1047" s="88">
        <v>43738.281539351854</v>
      </c>
      <c r="V1047" s="90" t="s">
        <v>4008</v>
      </c>
      <c r="W1047" s="85"/>
      <c r="X1047" s="85"/>
      <c r="Y1047" s="94" t="s">
        <v>6008</v>
      </c>
      <c r="Z1047" s="85"/>
    </row>
    <row r="1048" spans="1:26" x14ac:dyDescent="0.25">
      <c r="A1048" s="61" t="s">
        <v>978</v>
      </c>
      <c r="B1048" s="61" t="s">
        <v>1481</v>
      </c>
      <c r="C1048" s="62"/>
      <c r="D1048" s="63"/>
      <c r="E1048" s="64"/>
      <c r="F1048" s="65"/>
      <c r="G1048" s="62"/>
      <c r="H1048" s="66"/>
      <c r="I1048" s="67"/>
      <c r="J1048" s="67"/>
      <c r="K1048" s="34" t="s">
        <v>65</v>
      </c>
      <c r="L1048" s="74">
        <v>1048</v>
      </c>
      <c r="M1048" s="74"/>
      <c r="N1048" s="69"/>
      <c r="O1048" s="85" t="s">
        <v>1875</v>
      </c>
      <c r="P1048" s="88">
        <v>43738.281689814816</v>
      </c>
      <c r="Q1048" s="85" t="s">
        <v>1927</v>
      </c>
      <c r="R1048" s="85"/>
      <c r="S1048" s="85"/>
      <c r="T1048" s="85" t="s">
        <v>2951</v>
      </c>
      <c r="U1048" s="88">
        <v>43738.281689814816</v>
      </c>
      <c r="V1048" s="90" t="s">
        <v>4009</v>
      </c>
      <c r="W1048" s="85"/>
      <c r="X1048" s="85"/>
      <c r="Y1048" s="94" t="s">
        <v>6009</v>
      </c>
      <c r="Z1048" s="85"/>
    </row>
    <row r="1049" spans="1:26" x14ac:dyDescent="0.25">
      <c r="A1049" s="61" t="s">
        <v>978</v>
      </c>
      <c r="B1049" s="61" t="s">
        <v>1499</v>
      </c>
      <c r="C1049" s="62"/>
      <c r="D1049" s="63"/>
      <c r="E1049" s="64"/>
      <c r="F1049" s="65"/>
      <c r="G1049" s="62"/>
      <c r="H1049" s="66"/>
      <c r="I1049" s="67"/>
      <c r="J1049" s="67"/>
      <c r="K1049" s="34" t="s">
        <v>65</v>
      </c>
      <c r="L1049" s="74">
        <v>1049</v>
      </c>
      <c r="M1049" s="74"/>
      <c r="N1049" s="69"/>
      <c r="O1049" s="85" t="s">
        <v>1875</v>
      </c>
      <c r="P1049" s="88">
        <v>43738.281793981485</v>
      </c>
      <c r="Q1049" s="85" t="s">
        <v>1883</v>
      </c>
      <c r="R1049" s="85"/>
      <c r="S1049" s="85"/>
      <c r="T1049" s="85"/>
      <c r="U1049" s="88">
        <v>43738.281793981485</v>
      </c>
      <c r="V1049" s="90" t="s">
        <v>4010</v>
      </c>
      <c r="W1049" s="85"/>
      <c r="X1049" s="85"/>
      <c r="Y1049" s="94" t="s">
        <v>6010</v>
      </c>
      <c r="Z1049" s="85"/>
    </row>
    <row r="1050" spans="1:26" x14ac:dyDescent="0.25">
      <c r="A1050" s="61" t="s">
        <v>978</v>
      </c>
      <c r="B1050" s="61" t="s">
        <v>1591</v>
      </c>
      <c r="C1050" s="62"/>
      <c r="D1050" s="63"/>
      <c r="E1050" s="64"/>
      <c r="F1050" s="65"/>
      <c r="G1050" s="62"/>
      <c r="H1050" s="66"/>
      <c r="I1050" s="67"/>
      <c r="J1050" s="67"/>
      <c r="K1050" s="34" t="s">
        <v>65</v>
      </c>
      <c r="L1050" s="74">
        <v>1050</v>
      </c>
      <c r="M1050" s="74"/>
      <c r="N1050" s="69"/>
      <c r="O1050" s="85" t="s">
        <v>1875</v>
      </c>
      <c r="P1050" s="88">
        <v>43738.284375000003</v>
      </c>
      <c r="Q1050" s="85" t="s">
        <v>2006</v>
      </c>
      <c r="R1050" s="85"/>
      <c r="S1050" s="85"/>
      <c r="T1050" s="85"/>
      <c r="U1050" s="88">
        <v>43738.284375000003</v>
      </c>
      <c r="V1050" s="90" t="s">
        <v>4011</v>
      </c>
      <c r="W1050" s="85"/>
      <c r="X1050" s="85"/>
      <c r="Y1050" s="94" t="s">
        <v>6011</v>
      </c>
      <c r="Z1050" s="85"/>
    </row>
    <row r="1051" spans="1:26" x14ac:dyDescent="0.25">
      <c r="A1051" s="61" t="s">
        <v>979</v>
      </c>
      <c r="B1051" s="61" t="s">
        <v>1759</v>
      </c>
      <c r="C1051" s="62"/>
      <c r="D1051" s="63"/>
      <c r="E1051" s="64"/>
      <c r="F1051" s="65"/>
      <c r="G1051" s="62"/>
      <c r="H1051" s="66"/>
      <c r="I1051" s="67"/>
      <c r="J1051" s="67"/>
      <c r="K1051" s="34" t="s">
        <v>65</v>
      </c>
      <c r="L1051" s="74">
        <v>1051</v>
      </c>
      <c r="M1051" s="74"/>
      <c r="N1051" s="69"/>
      <c r="O1051" s="85" t="s">
        <v>1876</v>
      </c>
      <c r="P1051" s="88">
        <v>43738.284375000003</v>
      </c>
      <c r="Q1051" s="85" t="s">
        <v>2288</v>
      </c>
      <c r="R1051" s="85"/>
      <c r="S1051" s="85"/>
      <c r="T1051" s="85"/>
      <c r="U1051" s="88">
        <v>43738.284375000003</v>
      </c>
      <c r="V1051" s="90" t="s">
        <v>4012</v>
      </c>
      <c r="W1051" s="85"/>
      <c r="X1051" s="85"/>
      <c r="Y1051" s="94" t="s">
        <v>6012</v>
      </c>
      <c r="Z1051" s="94" t="s">
        <v>7108</v>
      </c>
    </row>
    <row r="1052" spans="1:26" x14ac:dyDescent="0.25">
      <c r="A1052" s="61" t="s">
        <v>980</v>
      </c>
      <c r="B1052" s="61" t="s">
        <v>1428</v>
      </c>
      <c r="C1052" s="62"/>
      <c r="D1052" s="63"/>
      <c r="E1052" s="64"/>
      <c r="F1052" s="65"/>
      <c r="G1052" s="62"/>
      <c r="H1052" s="66"/>
      <c r="I1052" s="67"/>
      <c r="J1052" s="67"/>
      <c r="K1052" s="34" t="s">
        <v>65</v>
      </c>
      <c r="L1052" s="74">
        <v>1052</v>
      </c>
      <c r="M1052" s="74"/>
      <c r="N1052" s="69"/>
      <c r="O1052" s="85" t="s">
        <v>1875</v>
      </c>
      <c r="P1052" s="88">
        <v>43738.284386574072</v>
      </c>
      <c r="Q1052" s="85" t="s">
        <v>2201</v>
      </c>
      <c r="R1052" s="85"/>
      <c r="S1052" s="85"/>
      <c r="T1052" s="85"/>
      <c r="U1052" s="88">
        <v>43738.284386574072</v>
      </c>
      <c r="V1052" s="90" t="s">
        <v>4013</v>
      </c>
      <c r="W1052" s="85"/>
      <c r="X1052" s="85"/>
      <c r="Y1052" s="94" t="s">
        <v>6013</v>
      </c>
      <c r="Z1052" s="85"/>
    </row>
    <row r="1053" spans="1:26" x14ac:dyDescent="0.25">
      <c r="A1053" s="61" t="s">
        <v>981</v>
      </c>
      <c r="B1053" s="61" t="s">
        <v>981</v>
      </c>
      <c r="C1053" s="62"/>
      <c r="D1053" s="63"/>
      <c r="E1053" s="64"/>
      <c r="F1053" s="65"/>
      <c r="G1053" s="62"/>
      <c r="H1053" s="66"/>
      <c r="I1053" s="67"/>
      <c r="J1053" s="67"/>
      <c r="K1053" s="34" t="s">
        <v>65</v>
      </c>
      <c r="L1053" s="74">
        <v>1053</v>
      </c>
      <c r="M1053" s="74"/>
      <c r="N1053" s="69"/>
      <c r="O1053" s="85" t="s">
        <v>178</v>
      </c>
      <c r="P1053" s="88">
        <v>43738.282395833332</v>
      </c>
      <c r="Q1053" s="85" t="s">
        <v>2289</v>
      </c>
      <c r="R1053" s="85"/>
      <c r="S1053" s="85"/>
      <c r="T1053" s="85"/>
      <c r="U1053" s="88">
        <v>43738.282395833332</v>
      </c>
      <c r="V1053" s="90" t="s">
        <v>4014</v>
      </c>
      <c r="W1053" s="85"/>
      <c r="X1053" s="85"/>
      <c r="Y1053" s="94" t="s">
        <v>6014</v>
      </c>
      <c r="Z1053" s="85"/>
    </row>
    <row r="1054" spans="1:26" x14ac:dyDescent="0.25">
      <c r="A1054" s="61" t="s">
        <v>982</v>
      </c>
      <c r="B1054" s="61" t="s">
        <v>981</v>
      </c>
      <c r="C1054" s="62"/>
      <c r="D1054" s="63"/>
      <c r="E1054" s="64"/>
      <c r="F1054" s="65"/>
      <c r="G1054" s="62"/>
      <c r="H1054" s="66"/>
      <c r="I1054" s="67"/>
      <c r="J1054" s="67"/>
      <c r="K1054" s="34" t="s">
        <v>65</v>
      </c>
      <c r="L1054" s="74">
        <v>1054</v>
      </c>
      <c r="M1054" s="74"/>
      <c r="N1054" s="69"/>
      <c r="O1054" s="85" t="s">
        <v>1875</v>
      </c>
      <c r="P1054" s="88">
        <v>43738.284421296295</v>
      </c>
      <c r="Q1054" s="85" t="s">
        <v>2290</v>
      </c>
      <c r="R1054" s="85"/>
      <c r="S1054" s="85"/>
      <c r="T1054" s="85"/>
      <c r="U1054" s="88">
        <v>43738.284421296295</v>
      </c>
      <c r="V1054" s="90" t="s">
        <v>4015</v>
      </c>
      <c r="W1054" s="85"/>
      <c r="X1054" s="85"/>
      <c r="Y1054" s="94" t="s">
        <v>6015</v>
      </c>
      <c r="Z1054" s="85"/>
    </row>
    <row r="1055" spans="1:26" x14ac:dyDescent="0.25">
      <c r="A1055" s="61" t="s">
        <v>983</v>
      </c>
      <c r="B1055" s="61" t="s">
        <v>1760</v>
      </c>
      <c r="C1055" s="62"/>
      <c r="D1055" s="63"/>
      <c r="E1055" s="64"/>
      <c r="F1055" s="65"/>
      <c r="G1055" s="62"/>
      <c r="H1055" s="66"/>
      <c r="I1055" s="67"/>
      <c r="J1055" s="67"/>
      <c r="K1055" s="34" t="s">
        <v>65</v>
      </c>
      <c r="L1055" s="74">
        <v>1055</v>
      </c>
      <c r="M1055" s="74"/>
      <c r="N1055" s="69"/>
      <c r="O1055" s="85" t="s">
        <v>1875</v>
      </c>
      <c r="P1055" s="88">
        <v>43738.284432870372</v>
      </c>
      <c r="Q1055" s="85" t="s">
        <v>2291</v>
      </c>
      <c r="R1055" s="85"/>
      <c r="S1055" s="85"/>
      <c r="T1055" s="85"/>
      <c r="U1055" s="88">
        <v>43738.284432870372</v>
      </c>
      <c r="V1055" s="90" t="s">
        <v>4016</v>
      </c>
      <c r="W1055" s="85"/>
      <c r="X1055" s="85"/>
      <c r="Y1055" s="94" t="s">
        <v>6016</v>
      </c>
      <c r="Z1055" s="85"/>
    </row>
    <row r="1056" spans="1:26" x14ac:dyDescent="0.25">
      <c r="A1056" s="61" t="s">
        <v>984</v>
      </c>
      <c r="B1056" s="61" t="s">
        <v>1481</v>
      </c>
      <c r="C1056" s="62"/>
      <c r="D1056" s="63"/>
      <c r="E1056" s="64"/>
      <c r="F1056" s="65"/>
      <c r="G1056" s="62"/>
      <c r="H1056" s="66"/>
      <c r="I1056" s="67"/>
      <c r="J1056" s="67"/>
      <c r="K1056" s="34" t="s">
        <v>65</v>
      </c>
      <c r="L1056" s="74">
        <v>1056</v>
      </c>
      <c r="M1056" s="74"/>
      <c r="N1056" s="69"/>
      <c r="O1056" s="85" t="s">
        <v>1875</v>
      </c>
      <c r="P1056" s="88">
        <v>43738.284444444442</v>
      </c>
      <c r="Q1056" s="85" t="s">
        <v>1927</v>
      </c>
      <c r="R1056" s="85"/>
      <c r="S1056" s="85"/>
      <c r="T1056" s="85" t="s">
        <v>2951</v>
      </c>
      <c r="U1056" s="88">
        <v>43738.284444444442</v>
      </c>
      <c r="V1056" s="90" t="s">
        <v>4017</v>
      </c>
      <c r="W1056" s="85"/>
      <c r="X1056" s="85"/>
      <c r="Y1056" s="94" t="s">
        <v>6017</v>
      </c>
      <c r="Z1056" s="85"/>
    </row>
    <row r="1057" spans="1:26" x14ac:dyDescent="0.25">
      <c r="A1057" s="61" t="s">
        <v>985</v>
      </c>
      <c r="B1057" s="61" t="s">
        <v>1761</v>
      </c>
      <c r="C1057" s="62"/>
      <c r="D1057" s="63"/>
      <c r="E1057" s="64"/>
      <c r="F1057" s="65"/>
      <c r="G1057" s="62"/>
      <c r="H1057" s="66"/>
      <c r="I1057" s="67"/>
      <c r="J1057" s="67"/>
      <c r="K1057" s="34" t="s">
        <v>65</v>
      </c>
      <c r="L1057" s="74">
        <v>1057</v>
      </c>
      <c r="M1057" s="74"/>
      <c r="N1057" s="69"/>
      <c r="O1057" s="85" t="s">
        <v>1875</v>
      </c>
      <c r="P1057" s="88">
        <v>43738.275011574071</v>
      </c>
      <c r="Q1057" s="85" t="s">
        <v>2292</v>
      </c>
      <c r="R1057" s="85"/>
      <c r="S1057" s="85"/>
      <c r="T1057" s="85"/>
      <c r="U1057" s="88">
        <v>43738.275011574071</v>
      </c>
      <c r="V1057" s="90" t="s">
        <v>4018</v>
      </c>
      <c r="W1057" s="85"/>
      <c r="X1057" s="85"/>
      <c r="Y1057" s="94" t="s">
        <v>6018</v>
      </c>
      <c r="Z1057" s="85"/>
    </row>
    <row r="1058" spans="1:26" x14ac:dyDescent="0.25">
      <c r="A1058" s="61" t="s">
        <v>985</v>
      </c>
      <c r="B1058" s="61" t="s">
        <v>1762</v>
      </c>
      <c r="C1058" s="62"/>
      <c r="D1058" s="63"/>
      <c r="E1058" s="64"/>
      <c r="F1058" s="65"/>
      <c r="G1058" s="62"/>
      <c r="H1058" s="66"/>
      <c r="I1058" s="67"/>
      <c r="J1058" s="67"/>
      <c r="K1058" s="34" t="s">
        <v>65</v>
      </c>
      <c r="L1058" s="74">
        <v>1058</v>
      </c>
      <c r="M1058" s="74"/>
      <c r="N1058" s="69"/>
      <c r="O1058" s="85" t="s">
        <v>1875</v>
      </c>
      <c r="P1058" s="88">
        <v>43738.278090277781</v>
      </c>
      <c r="Q1058" s="85" t="s">
        <v>2293</v>
      </c>
      <c r="R1058" s="85"/>
      <c r="S1058" s="85"/>
      <c r="T1058" s="85"/>
      <c r="U1058" s="88">
        <v>43738.278090277781</v>
      </c>
      <c r="V1058" s="90" t="s">
        <v>4019</v>
      </c>
      <c r="W1058" s="85"/>
      <c r="X1058" s="85"/>
      <c r="Y1058" s="94" t="s">
        <v>6019</v>
      </c>
      <c r="Z1058" s="85"/>
    </row>
    <row r="1059" spans="1:26" x14ac:dyDescent="0.25">
      <c r="A1059" s="61" t="s">
        <v>985</v>
      </c>
      <c r="B1059" s="61" t="s">
        <v>1762</v>
      </c>
      <c r="C1059" s="62"/>
      <c r="D1059" s="63"/>
      <c r="E1059" s="64"/>
      <c r="F1059" s="65"/>
      <c r="G1059" s="62"/>
      <c r="H1059" s="66"/>
      <c r="I1059" s="67"/>
      <c r="J1059" s="67"/>
      <c r="K1059" s="34" t="s">
        <v>65</v>
      </c>
      <c r="L1059" s="74">
        <v>1059</v>
      </c>
      <c r="M1059" s="74"/>
      <c r="N1059" s="69"/>
      <c r="O1059" s="85" t="s">
        <v>1875</v>
      </c>
      <c r="P1059" s="88">
        <v>43738.279953703706</v>
      </c>
      <c r="Q1059" s="85" t="s">
        <v>2294</v>
      </c>
      <c r="R1059" s="85"/>
      <c r="S1059" s="85"/>
      <c r="T1059" s="85"/>
      <c r="U1059" s="88">
        <v>43738.279953703706</v>
      </c>
      <c r="V1059" s="90" t="s">
        <v>4020</v>
      </c>
      <c r="W1059" s="85"/>
      <c r="X1059" s="85"/>
      <c r="Y1059" s="94" t="s">
        <v>6020</v>
      </c>
      <c r="Z1059" s="85"/>
    </row>
    <row r="1060" spans="1:26" x14ac:dyDescent="0.25">
      <c r="A1060" s="61" t="s">
        <v>985</v>
      </c>
      <c r="B1060" s="61" t="s">
        <v>1763</v>
      </c>
      <c r="C1060" s="62"/>
      <c r="D1060" s="63"/>
      <c r="E1060" s="64"/>
      <c r="F1060" s="65"/>
      <c r="G1060" s="62"/>
      <c r="H1060" s="66"/>
      <c r="I1060" s="67"/>
      <c r="J1060" s="67"/>
      <c r="K1060" s="34" t="s">
        <v>65</v>
      </c>
      <c r="L1060" s="74">
        <v>1060</v>
      </c>
      <c r="M1060" s="74"/>
      <c r="N1060" s="69"/>
      <c r="O1060" s="85" t="s">
        <v>1875</v>
      </c>
      <c r="P1060" s="88">
        <v>43738.280057870368</v>
      </c>
      <c r="Q1060" s="85" t="s">
        <v>2295</v>
      </c>
      <c r="R1060" s="85"/>
      <c r="S1060" s="85"/>
      <c r="T1060" s="85" t="s">
        <v>2985</v>
      </c>
      <c r="U1060" s="88">
        <v>43738.280057870368</v>
      </c>
      <c r="V1060" s="90" t="s">
        <v>4021</v>
      </c>
      <c r="W1060" s="85"/>
      <c r="X1060" s="85"/>
      <c r="Y1060" s="94" t="s">
        <v>6021</v>
      </c>
      <c r="Z1060" s="85"/>
    </row>
    <row r="1061" spans="1:26" x14ac:dyDescent="0.25">
      <c r="A1061" s="61" t="s">
        <v>985</v>
      </c>
      <c r="B1061" s="61" t="s">
        <v>1764</v>
      </c>
      <c r="C1061" s="62"/>
      <c r="D1061" s="63"/>
      <c r="E1061" s="64"/>
      <c r="F1061" s="65"/>
      <c r="G1061" s="62"/>
      <c r="H1061" s="66"/>
      <c r="I1061" s="67"/>
      <c r="J1061" s="67"/>
      <c r="K1061" s="34" t="s">
        <v>65</v>
      </c>
      <c r="L1061" s="74">
        <v>1061</v>
      </c>
      <c r="M1061" s="74"/>
      <c r="N1061" s="69"/>
      <c r="O1061" s="85" t="s">
        <v>1875</v>
      </c>
      <c r="P1061" s="88">
        <v>43738.284467592595</v>
      </c>
      <c r="Q1061" s="85" t="s">
        <v>2296</v>
      </c>
      <c r="R1061" s="85"/>
      <c r="S1061" s="85"/>
      <c r="T1061" s="85"/>
      <c r="U1061" s="88">
        <v>43738.284467592595</v>
      </c>
      <c r="V1061" s="90" t="s">
        <v>4022</v>
      </c>
      <c r="W1061" s="85"/>
      <c r="X1061" s="85"/>
      <c r="Y1061" s="94" t="s">
        <v>6022</v>
      </c>
      <c r="Z1061" s="85"/>
    </row>
    <row r="1062" spans="1:26" x14ac:dyDescent="0.25">
      <c r="A1062" s="61" t="s">
        <v>985</v>
      </c>
      <c r="B1062" s="61" t="s">
        <v>1545</v>
      </c>
      <c r="C1062" s="62"/>
      <c r="D1062" s="63"/>
      <c r="E1062" s="64"/>
      <c r="F1062" s="65"/>
      <c r="G1062" s="62"/>
      <c r="H1062" s="66"/>
      <c r="I1062" s="67"/>
      <c r="J1062" s="67"/>
      <c r="K1062" s="34" t="s">
        <v>65</v>
      </c>
      <c r="L1062" s="74">
        <v>1062</v>
      </c>
      <c r="M1062" s="74"/>
      <c r="N1062" s="69"/>
      <c r="O1062" s="85" t="s">
        <v>1875</v>
      </c>
      <c r="P1062" s="88">
        <v>43738.280636574076</v>
      </c>
      <c r="Q1062" s="85" t="s">
        <v>1947</v>
      </c>
      <c r="R1062" s="85"/>
      <c r="S1062" s="85"/>
      <c r="T1062" s="85"/>
      <c r="U1062" s="88">
        <v>43738.280636574076</v>
      </c>
      <c r="V1062" s="90" t="s">
        <v>4023</v>
      </c>
      <c r="W1062" s="85"/>
      <c r="X1062" s="85"/>
      <c r="Y1062" s="94" t="s">
        <v>6023</v>
      </c>
      <c r="Z1062" s="85"/>
    </row>
    <row r="1063" spans="1:26" x14ac:dyDescent="0.25">
      <c r="A1063" s="61" t="s">
        <v>986</v>
      </c>
      <c r="B1063" s="61" t="s">
        <v>1507</v>
      </c>
      <c r="C1063" s="62"/>
      <c r="D1063" s="63"/>
      <c r="E1063" s="64"/>
      <c r="F1063" s="65"/>
      <c r="G1063" s="62"/>
      <c r="H1063" s="66"/>
      <c r="I1063" s="67"/>
      <c r="J1063" s="67"/>
      <c r="K1063" s="34" t="s">
        <v>65</v>
      </c>
      <c r="L1063" s="74">
        <v>1063</v>
      </c>
      <c r="M1063" s="74"/>
      <c r="N1063" s="69"/>
      <c r="O1063" s="85" t="s">
        <v>1875</v>
      </c>
      <c r="P1063" s="88">
        <v>43738.284479166665</v>
      </c>
      <c r="Q1063" s="85" t="s">
        <v>1893</v>
      </c>
      <c r="R1063" s="85"/>
      <c r="S1063" s="85"/>
      <c r="T1063" s="85"/>
      <c r="U1063" s="88">
        <v>43738.284479166665</v>
      </c>
      <c r="V1063" s="90" t="s">
        <v>4024</v>
      </c>
      <c r="W1063" s="85"/>
      <c r="X1063" s="85"/>
      <c r="Y1063" s="94" t="s">
        <v>6024</v>
      </c>
      <c r="Z1063" s="85"/>
    </row>
    <row r="1064" spans="1:26" x14ac:dyDescent="0.25">
      <c r="A1064" s="61" t="s">
        <v>987</v>
      </c>
      <c r="B1064" s="61" t="s">
        <v>1765</v>
      </c>
      <c r="C1064" s="62"/>
      <c r="D1064" s="63"/>
      <c r="E1064" s="64"/>
      <c r="F1064" s="65"/>
      <c r="G1064" s="62"/>
      <c r="H1064" s="66"/>
      <c r="I1064" s="67"/>
      <c r="J1064" s="67"/>
      <c r="K1064" s="34" t="s">
        <v>65</v>
      </c>
      <c r="L1064" s="74">
        <v>1064</v>
      </c>
      <c r="M1064" s="74"/>
      <c r="N1064" s="69"/>
      <c r="O1064" s="85" t="s">
        <v>1875</v>
      </c>
      <c r="P1064" s="88">
        <v>43738.284490740742</v>
      </c>
      <c r="Q1064" s="85" t="s">
        <v>2297</v>
      </c>
      <c r="R1064" s="85"/>
      <c r="S1064" s="85"/>
      <c r="T1064" s="85"/>
      <c r="U1064" s="88">
        <v>43738.284490740742</v>
      </c>
      <c r="V1064" s="90" t="s">
        <v>4025</v>
      </c>
      <c r="W1064" s="85"/>
      <c r="X1064" s="85"/>
      <c r="Y1064" s="94" t="s">
        <v>6025</v>
      </c>
      <c r="Z1064" s="85"/>
    </row>
    <row r="1065" spans="1:26" x14ac:dyDescent="0.25">
      <c r="A1065" s="61" t="s">
        <v>988</v>
      </c>
      <c r="B1065" s="61" t="s">
        <v>1481</v>
      </c>
      <c r="C1065" s="62"/>
      <c r="D1065" s="63"/>
      <c r="E1065" s="64"/>
      <c r="F1065" s="65"/>
      <c r="G1065" s="62"/>
      <c r="H1065" s="66"/>
      <c r="I1065" s="67"/>
      <c r="J1065" s="67"/>
      <c r="K1065" s="34" t="s">
        <v>65</v>
      </c>
      <c r="L1065" s="74">
        <v>1065</v>
      </c>
      <c r="M1065" s="74"/>
      <c r="N1065" s="69"/>
      <c r="O1065" s="85" t="s">
        <v>1875</v>
      </c>
      <c r="P1065" s="88">
        <v>43738.284236111111</v>
      </c>
      <c r="Q1065" s="85" t="s">
        <v>1927</v>
      </c>
      <c r="R1065" s="85"/>
      <c r="S1065" s="85"/>
      <c r="T1065" s="85" t="s">
        <v>2951</v>
      </c>
      <c r="U1065" s="88">
        <v>43738.284236111111</v>
      </c>
      <c r="V1065" s="90" t="s">
        <v>4026</v>
      </c>
      <c r="W1065" s="85"/>
      <c r="X1065" s="85"/>
      <c r="Y1065" s="94" t="s">
        <v>6026</v>
      </c>
      <c r="Z1065" s="85"/>
    </row>
    <row r="1066" spans="1:26" x14ac:dyDescent="0.25">
      <c r="A1066" s="61" t="s">
        <v>988</v>
      </c>
      <c r="B1066" s="61" t="s">
        <v>1507</v>
      </c>
      <c r="C1066" s="62"/>
      <c r="D1066" s="63"/>
      <c r="E1066" s="64"/>
      <c r="F1066" s="65"/>
      <c r="G1066" s="62"/>
      <c r="H1066" s="66"/>
      <c r="I1066" s="67"/>
      <c r="J1066" s="67"/>
      <c r="K1066" s="34" t="s">
        <v>65</v>
      </c>
      <c r="L1066" s="74">
        <v>1066</v>
      </c>
      <c r="M1066" s="74"/>
      <c r="N1066" s="69"/>
      <c r="O1066" s="85" t="s">
        <v>1875</v>
      </c>
      <c r="P1066" s="88">
        <v>43738.284525462965</v>
      </c>
      <c r="Q1066" s="85" t="s">
        <v>1892</v>
      </c>
      <c r="R1066" s="85"/>
      <c r="S1066" s="85"/>
      <c r="T1066" s="85"/>
      <c r="U1066" s="88">
        <v>43738.284525462965</v>
      </c>
      <c r="V1066" s="90" t="s">
        <v>4027</v>
      </c>
      <c r="W1066" s="85"/>
      <c r="X1066" s="85"/>
      <c r="Y1066" s="94" t="s">
        <v>6027</v>
      </c>
      <c r="Z1066" s="85"/>
    </row>
    <row r="1067" spans="1:26" x14ac:dyDescent="0.25">
      <c r="A1067" s="61" t="s">
        <v>989</v>
      </c>
      <c r="B1067" s="61" t="s">
        <v>989</v>
      </c>
      <c r="C1067" s="62"/>
      <c r="D1067" s="63"/>
      <c r="E1067" s="64"/>
      <c r="F1067" s="65"/>
      <c r="G1067" s="62"/>
      <c r="H1067" s="66"/>
      <c r="I1067" s="67"/>
      <c r="J1067" s="67"/>
      <c r="K1067" s="34" t="s">
        <v>65</v>
      </c>
      <c r="L1067" s="74">
        <v>1067</v>
      </c>
      <c r="M1067" s="74"/>
      <c r="N1067" s="69"/>
      <c r="O1067" s="85" t="s">
        <v>178</v>
      </c>
      <c r="P1067" s="88">
        <v>43738.278657407405</v>
      </c>
      <c r="Q1067" s="85" t="s">
        <v>2298</v>
      </c>
      <c r="R1067" s="85"/>
      <c r="S1067" s="85"/>
      <c r="T1067" s="85"/>
      <c r="U1067" s="88">
        <v>43738.278657407405</v>
      </c>
      <c r="V1067" s="90" t="s">
        <v>4028</v>
      </c>
      <c r="W1067" s="85"/>
      <c r="X1067" s="85"/>
      <c r="Y1067" s="94" t="s">
        <v>6028</v>
      </c>
      <c r="Z1067" s="85"/>
    </row>
    <row r="1068" spans="1:26" x14ac:dyDescent="0.25">
      <c r="A1068" s="61" t="s">
        <v>990</v>
      </c>
      <c r="B1068" s="61" t="s">
        <v>989</v>
      </c>
      <c r="C1068" s="62"/>
      <c r="D1068" s="63"/>
      <c r="E1068" s="64"/>
      <c r="F1068" s="65"/>
      <c r="G1068" s="62"/>
      <c r="H1068" s="66"/>
      <c r="I1068" s="67"/>
      <c r="J1068" s="67"/>
      <c r="K1068" s="34" t="s">
        <v>65</v>
      </c>
      <c r="L1068" s="74">
        <v>1068</v>
      </c>
      <c r="M1068" s="74"/>
      <c r="N1068" s="69"/>
      <c r="O1068" s="85" t="s">
        <v>1875</v>
      </c>
      <c r="P1068" s="88">
        <v>43738.284548611111</v>
      </c>
      <c r="Q1068" s="85" t="s">
        <v>2188</v>
      </c>
      <c r="R1068" s="85"/>
      <c r="S1068" s="85"/>
      <c r="T1068" s="85"/>
      <c r="U1068" s="88">
        <v>43738.284548611111</v>
      </c>
      <c r="V1068" s="90" t="s">
        <v>4029</v>
      </c>
      <c r="W1068" s="85"/>
      <c r="X1068" s="85"/>
      <c r="Y1068" s="94" t="s">
        <v>6029</v>
      </c>
      <c r="Z1068" s="85"/>
    </row>
    <row r="1069" spans="1:26" x14ac:dyDescent="0.25">
      <c r="A1069" s="61" t="s">
        <v>991</v>
      </c>
      <c r="B1069" s="61" t="s">
        <v>1574</v>
      </c>
      <c r="C1069" s="62"/>
      <c r="D1069" s="63"/>
      <c r="E1069" s="64"/>
      <c r="F1069" s="65"/>
      <c r="G1069" s="62"/>
      <c r="H1069" s="66"/>
      <c r="I1069" s="67"/>
      <c r="J1069" s="67"/>
      <c r="K1069" s="34" t="s">
        <v>65</v>
      </c>
      <c r="L1069" s="74">
        <v>1069</v>
      </c>
      <c r="M1069" s="74"/>
      <c r="N1069" s="69"/>
      <c r="O1069" s="85" t="s">
        <v>1875</v>
      </c>
      <c r="P1069" s="88">
        <v>43738.284548611111</v>
      </c>
      <c r="Q1069" s="85" t="s">
        <v>1984</v>
      </c>
      <c r="R1069" s="85"/>
      <c r="S1069" s="85"/>
      <c r="T1069" s="85"/>
      <c r="U1069" s="88">
        <v>43738.284548611111</v>
      </c>
      <c r="V1069" s="90" t="s">
        <v>4030</v>
      </c>
      <c r="W1069" s="85"/>
      <c r="X1069" s="85"/>
      <c r="Y1069" s="94" t="s">
        <v>6030</v>
      </c>
      <c r="Z1069" s="85"/>
    </row>
    <row r="1070" spans="1:26" x14ac:dyDescent="0.25">
      <c r="A1070" s="61" t="s">
        <v>992</v>
      </c>
      <c r="B1070" s="61" t="s">
        <v>1570</v>
      </c>
      <c r="C1070" s="62"/>
      <c r="D1070" s="63"/>
      <c r="E1070" s="64"/>
      <c r="F1070" s="65"/>
      <c r="G1070" s="62"/>
      <c r="H1070" s="66"/>
      <c r="I1070" s="67"/>
      <c r="J1070" s="67"/>
      <c r="K1070" s="34" t="s">
        <v>65</v>
      </c>
      <c r="L1070" s="74">
        <v>1070</v>
      </c>
      <c r="M1070" s="74"/>
      <c r="N1070" s="69"/>
      <c r="O1070" s="85" t="s">
        <v>1875</v>
      </c>
      <c r="P1070" s="88">
        <v>43738.284560185188</v>
      </c>
      <c r="Q1070" s="85" t="s">
        <v>1978</v>
      </c>
      <c r="R1070" s="85"/>
      <c r="S1070" s="85"/>
      <c r="T1070" s="85"/>
      <c r="U1070" s="88">
        <v>43738.284560185188</v>
      </c>
      <c r="V1070" s="90" t="s">
        <v>4031</v>
      </c>
      <c r="W1070" s="85"/>
      <c r="X1070" s="85"/>
      <c r="Y1070" s="94" t="s">
        <v>6031</v>
      </c>
      <c r="Z1070" s="85"/>
    </row>
    <row r="1071" spans="1:26" x14ac:dyDescent="0.25">
      <c r="A1071" s="61" t="s">
        <v>992</v>
      </c>
      <c r="B1071" s="61" t="s">
        <v>1600</v>
      </c>
      <c r="C1071" s="62"/>
      <c r="D1071" s="63"/>
      <c r="E1071" s="64"/>
      <c r="F1071" s="65"/>
      <c r="G1071" s="62"/>
      <c r="H1071" s="66"/>
      <c r="I1071" s="67"/>
      <c r="J1071" s="67"/>
      <c r="K1071" s="34" t="s">
        <v>65</v>
      </c>
      <c r="L1071" s="74">
        <v>1071</v>
      </c>
      <c r="M1071" s="74"/>
      <c r="N1071" s="69"/>
      <c r="O1071" s="85" t="s">
        <v>1875</v>
      </c>
      <c r="P1071" s="88">
        <v>43738.281747685185</v>
      </c>
      <c r="Q1071" s="85" t="s">
        <v>2020</v>
      </c>
      <c r="R1071" s="85"/>
      <c r="S1071" s="85"/>
      <c r="T1071" s="85"/>
      <c r="U1071" s="88">
        <v>43738.281747685185</v>
      </c>
      <c r="V1071" s="90" t="s">
        <v>4032</v>
      </c>
      <c r="W1071" s="85"/>
      <c r="X1071" s="85"/>
      <c r="Y1071" s="94" t="s">
        <v>6032</v>
      </c>
      <c r="Z1071" s="85"/>
    </row>
    <row r="1072" spans="1:26" x14ac:dyDescent="0.25">
      <c r="A1072" s="61" t="s">
        <v>993</v>
      </c>
      <c r="B1072" s="61" t="s">
        <v>1662</v>
      </c>
      <c r="C1072" s="62"/>
      <c r="D1072" s="63"/>
      <c r="E1072" s="64"/>
      <c r="F1072" s="65"/>
      <c r="G1072" s="62"/>
      <c r="H1072" s="66"/>
      <c r="I1072" s="67"/>
      <c r="J1072" s="67"/>
      <c r="K1072" s="34" t="s">
        <v>65</v>
      </c>
      <c r="L1072" s="74">
        <v>1072</v>
      </c>
      <c r="M1072" s="74"/>
      <c r="N1072" s="69"/>
      <c r="O1072" s="85" t="s">
        <v>1875</v>
      </c>
      <c r="P1072" s="88">
        <v>43738.284583333334</v>
      </c>
      <c r="Q1072" s="85" t="s">
        <v>2123</v>
      </c>
      <c r="R1072" s="85"/>
      <c r="S1072" s="85"/>
      <c r="T1072" s="85"/>
      <c r="U1072" s="88">
        <v>43738.284583333334</v>
      </c>
      <c r="V1072" s="90" t="s">
        <v>4033</v>
      </c>
      <c r="W1072" s="85"/>
      <c r="X1072" s="85"/>
      <c r="Y1072" s="94" t="s">
        <v>6033</v>
      </c>
      <c r="Z1072" s="85"/>
    </row>
    <row r="1073" spans="1:26" x14ac:dyDescent="0.25">
      <c r="A1073" s="61" t="s">
        <v>994</v>
      </c>
      <c r="B1073" s="61" t="s">
        <v>1507</v>
      </c>
      <c r="C1073" s="62"/>
      <c r="D1073" s="63"/>
      <c r="E1073" s="64"/>
      <c r="F1073" s="65"/>
      <c r="G1073" s="62"/>
      <c r="H1073" s="66"/>
      <c r="I1073" s="67"/>
      <c r="J1073" s="67"/>
      <c r="K1073" s="34" t="s">
        <v>65</v>
      </c>
      <c r="L1073" s="74">
        <v>1073</v>
      </c>
      <c r="M1073" s="74"/>
      <c r="N1073" s="69"/>
      <c r="O1073" s="85" t="s">
        <v>1875</v>
      </c>
      <c r="P1073" s="88">
        <v>43738.284560185188</v>
      </c>
      <c r="Q1073" s="85" t="s">
        <v>1892</v>
      </c>
      <c r="R1073" s="85"/>
      <c r="S1073" s="85"/>
      <c r="T1073" s="85"/>
      <c r="U1073" s="88">
        <v>43738.284560185188</v>
      </c>
      <c r="V1073" s="90" t="s">
        <v>4034</v>
      </c>
      <c r="W1073" s="85"/>
      <c r="X1073" s="85"/>
      <c r="Y1073" s="94" t="s">
        <v>6034</v>
      </c>
      <c r="Z1073" s="85"/>
    </row>
    <row r="1074" spans="1:26" x14ac:dyDescent="0.25">
      <c r="A1074" s="61" t="s">
        <v>994</v>
      </c>
      <c r="B1074" s="61" t="s">
        <v>1507</v>
      </c>
      <c r="C1074" s="62"/>
      <c r="D1074" s="63"/>
      <c r="E1074" s="64"/>
      <c r="F1074" s="65"/>
      <c r="G1074" s="62"/>
      <c r="H1074" s="66"/>
      <c r="I1074" s="67"/>
      <c r="J1074" s="67"/>
      <c r="K1074" s="34" t="s">
        <v>65</v>
      </c>
      <c r="L1074" s="74">
        <v>1074</v>
      </c>
      <c r="M1074" s="74"/>
      <c r="N1074" s="69"/>
      <c r="O1074" s="85" t="s">
        <v>1875</v>
      </c>
      <c r="P1074" s="88">
        <v>43738.284594907411</v>
      </c>
      <c r="Q1074" s="85" t="s">
        <v>1893</v>
      </c>
      <c r="R1074" s="85"/>
      <c r="S1074" s="85"/>
      <c r="T1074" s="85"/>
      <c r="U1074" s="88">
        <v>43738.284594907411</v>
      </c>
      <c r="V1074" s="90" t="s">
        <v>4035</v>
      </c>
      <c r="W1074" s="85"/>
      <c r="X1074" s="85"/>
      <c r="Y1074" s="94" t="s">
        <v>6035</v>
      </c>
      <c r="Z1074" s="85"/>
    </row>
    <row r="1075" spans="1:26" x14ac:dyDescent="0.25">
      <c r="A1075" s="61" t="s">
        <v>995</v>
      </c>
      <c r="B1075" s="61" t="s">
        <v>1428</v>
      </c>
      <c r="C1075" s="62"/>
      <c r="D1075" s="63"/>
      <c r="E1075" s="64"/>
      <c r="F1075" s="65"/>
      <c r="G1075" s="62"/>
      <c r="H1075" s="66"/>
      <c r="I1075" s="67"/>
      <c r="J1075" s="67"/>
      <c r="K1075" s="34" t="s">
        <v>65</v>
      </c>
      <c r="L1075" s="74">
        <v>1075</v>
      </c>
      <c r="M1075" s="74"/>
      <c r="N1075" s="69"/>
      <c r="O1075" s="85" t="s">
        <v>1875</v>
      </c>
      <c r="P1075" s="88">
        <v>43738.284594907411</v>
      </c>
      <c r="Q1075" s="85" t="s">
        <v>2201</v>
      </c>
      <c r="R1075" s="85"/>
      <c r="S1075" s="85"/>
      <c r="T1075" s="85"/>
      <c r="U1075" s="88">
        <v>43738.284594907411</v>
      </c>
      <c r="V1075" s="90" t="s">
        <v>4036</v>
      </c>
      <c r="W1075" s="85"/>
      <c r="X1075" s="85"/>
      <c r="Y1075" s="94" t="s">
        <v>6036</v>
      </c>
      <c r="Z1075" s="85"/>
    </row>
    <row r="1076" spans="1:26" x14ac:dyDescent="0.25">
      <c r="A1076" s="61" t="s">
        <v>996</v>
      </c>
      <c r="B1076" s="61" t="s">
        <v>1507</v>
      </c>
      <c r="C1076" s="62"/>
      <c r="D1076" s="63"/>
      <c r="E1076" s="64"/>
      <c r="F1076" s="65"/>
      <c r="G1076" s="62"/>
      <c r="H1076" s="66"/>
      <c r="I1076" s="67"/>
      <c r="J1076" s="67"/>
      <c r="K1076" s="34" t="s">
        <v>65</v>
      </c>
      <c r="L1076" s="74">
        <v>1076</v>
      </c>
      <c r="M1076" s="74"/>
      <c r="N1076" s="69"/>
      <c r="O1076" s="85" t="s">
        <v>1875</v>
      </c>
      <c r="P1076" s="88">
        <v>43738.28460648148</v>
      </c>
      <c r="Q1076" s="85" t="s">
        <v>1892</v>
      </c>
      <c r="R1076" s="85"/>
      <c r="S1076" s="85"/>
      <c r="T1076" s="85"/>
      <c r="U1076" s="88">
        <v>43738.28460648148</v>
      </c>
      <c r="V1076" s="90" t="s">
        <v>4037</v>
      </c>
      <c r="W1076" s="85"/>
      <c r="X1076" s="85"/>
      <c r="Y1076" s="94" t="s">
        <v>6037</v>
      </c>
      <c r="Z1076" s="85"/>
    </row>
    <row r="1077" spans="1:26" x14ac:dyDescent="0.25">
      <c r="A1077" s="61" t="s">
        <v>997</v>
      </c>
      <c r="B1077" s="61" t="s">
        <v>1547</v>
      </c>
      <c r="C1077" s="62"/>
      <c r="D1077" s="63"/>
      <c r="E1077" s="64"/>
      <c r="F1077" s="65"/>
      <c r="G1077" s="62"/>
      <c r="H1077" s="66"/>
      <c r="I1077" s="67"/>
      <c r="J1077" s="67"/>
      <c r="K1077" s="34" t="s">
        <v>65</v>
      </c>
      <c r="L1077" s="74">
        <v>1077</v>
      </c>
      <c r="M1077" s="74"/>
      <c r="N1077" s="69"/>
      <c r="O1077" s="85" t="s">
        <v>1875</v>
      </c>
      <c r="P1077" s="88">
        <v>43738.284629629627</v>
      </c>
      <c r="Q1077" s="85" t="s">
        <v>2203</v>
      </c>
      <c r="R1077" s="85"/>
      <c r="S1077" s="85"/>
      <c r="T1077" s="85"/>
      <c r="U1077" s="88">
        <v>43738.284629629627</v>
      </c>
      <c r="V1077" s="90" t="s">
        <v>4038</v>
      </c>
      <c r="W1077" s="85"/>
      <c r="X1077" s="85"/>
      <c r="Y1077" s="94" t="s">
        <v>6038</v>
      </c>
      <c r="Z1077" s="85"/>
    </row>
    <row r="1078" spans="1:26" x14ac:dyDescent="0.25">
      <c r="A1078" s="61" t="s">
        <v>998</v>
      </c>
      <c r="B1078" s="61" t="s">
        <v>1766</v>
      </c>
      <c r="C1078" s="62"/>
      <c r="D1078" s="63"/>
      <c r="E1078" s="64"/>
      <c r="F1078" s="65"/>
      <c r="G1078" s="62"/>
      <c r="H1078" s="66"/>
      <c r="I1078" s="67"/>
      <c r="J1078" s="67"/>
      <c r="K1078" s="34" t="s">
        <v>65</v>
      </c>
      <c r="L1078" s="74">
        <v>1078</v>
      </c>
      <c r="M1078" s="74"/>
      <c r="N1078" s="69"/>
      <c r="O1078" s="85" t="s">
        <v>1875</v>
      </c>
      <c r="P1078" s="88">
        <v>43738.284629629627</v>
      </c>
      <c r="Q1078" s="85" t="s">
        <v>2299</v>
      </c>
      <c r="R1078" s="85"/>
      <c r="S1078" s="85"/>
      <c r="T1078" s="85" t="s">
        <v>2946</v>
      </c>
      <c r="U1078" s="88">
        <v>43738.284629629627</v>
      </c>
      <c r="V1078" s="90" t="s">
        <v>4039</v>
      </c>
      <c r="W1078" s="85"/>
      <c r="X1078" s="85"/>
      <c r="Y1078" s="94" t="s">
        <v>6039</v>
      </c>
      <c r="Z1078" s="85"/>
    </row>
    <row r="1079" spans="1:26" x14ac:dyDescent="0.25">
      <c r="A1079" s="61" t="s">
        <v>999</v>
      </c>
      <c r="B1079" s="61" t="s">
        <v>1481</v>
      </c>
      <c r="C1079" s="62"/>
      <c r="D1079" s="63"/>
      <c r="E1079" s="64"/>
      <c r="F1079" s="65"/>
      <c r="G1079" s="62"/>
      <c r="H1079" s="66"/>
      <c r="I1079" s="67"/>
      <c r="J1079" s="67"/>
      <c r="K1079" s="34" t="s">
        <v>65</v>
      </c>
      <c r="L1079" s="74">
        <v>1079</v>
      </c>
      <c r="M1079" s="74"/>
      <c r="N1079" s="69"/>
      <c r="O1079" s="85" t="s">
        <v>1875</v>
      </c>
      <c r="P1079" s="88">
        <v>43738.277060185188</v>
      </c>
      <c r="Q1079" s="85" t="s">
        <v>1927</v>
      </c>
      <c r="R1079" s="85"/>
      <c r="S1079" s="85"/>
      <c r="T1079" s="85" t="s">
        <v>2951</v>
      </c>
      <c r="U1079" s="88">
        <v>43738.277060185188</v>
      </c>
      <c r="V1079" s="90" t="s">
        <v>4040</v>
      </c>
      <c r="W1079" s="85"/>
      <c r="X1079" s="85"/>
      <c r="Y1079" s="94" t="s">
        <v>6040</v>
      </c>
      <c r="Z1079" s="85"/>
    </row>
    <row r="1080" spans="1:26" x14ac:dyDescent="0.25">
      <c r="A1080" s="61" t="s">
        <v>999</v>
      </c>
      <c r="B1080" s="61" t="s">
        <v>1739</v>
      </c>
      <c r="C1080" s="62"/>
      <c r="D1080" s="63"/>
      <c r="E1080" s="64"/>
      <c r="F1080" s="65"/>
      <c r="G1080" s="62"/>
      <c r="H1080" s="66"/>
      <c r="I1080" s="67"/>
      <c r="J1080" s="67"/>
      <c r="K1080" s="34" t="s">
        <v>65</v>
      </c>
      <c r="L1080" s="74">
        <v>1080</v>
      </c>
      <c r="M1080" s="74"/>
      <c r="N1080" s="69"/>
      <c r="O1080" s="85" t="s">
        <v>1875</v>
      </c>
      <c r="P1080" s="88">
        <v>43738.284675925926</v>
      </c>
      <c r="Q1080" s="85" t="s">
        <v>2240</v>
      </c>
      <c r="R1080" s="85"/>
      <c r="S1080" s="85"/>
      <c r="T1080" s="85" t="s">
        <v>2979</v>
      </c>
      <c r="U1080" s="88">
        <v>43738.284675925926</v>
      </c>
      <c r="V1080" s="90" t="s">
        <v>4041</v>
      </c>
      <c r="W1080" s="85"/>
      <c r="X1080" s="85"/>
      <c r="Y1080" s="94" t="s">
        <v>6041</v>
      </c>
      <c r="Z1080" s="85"/>
    </row>
    <row r="1081" spans="1:26" x14ac:dyDescent="0.25">
      <c r="A1081" s="61" t="s">
        <v>999</v>
      </c>
      <c r="B1081" s="61" t="s">
        <v>1084</v>
      </c>
      <c r="C1081" s="62"/>
      <c r="D1081" s="63"/>
      <c r="E1081" s="64"/>
      <c r="F1081" s="65"/>
      <c r="G1081" s="62"/>
      <c r="H1081" s="66"/>
      <c r="I1081" s="67"/>
      <c r="J1081" s="67"/>
      <c r="K1081" s="34" t="s">
        <v>65</v>
      </c>
      <c r="L1081" s="74">
        <v>1081</v>
      </c>
      <c r="M1081" s="74"/>
      <c r="N1081" s="69"/>
      <c r="O1081" s="85" t="s">
        <v>1875</v>
      </c>
      <c r="P1081" s="88">
        <v>43738.284675925926</v>
      </c>
      <c r="Q1081" s="85" t="s">
        <v>2240</v>
      </c>
      <c r="R1081" s="85"/>
      <c r="S1081" s="85"/>
      <c r="T1081" s="85" t="s">
        <v>2979</v>
      </c>
      <c r="U1081" s="88">
        <v>43738.284675925926</v>
      </c>
      <c r="V1081" s="90" t="s">
        <v>4041</v>
      </c>
      <c r="W1081" s="85"/>
      <c r="X1081" s="85"/>
      <c r="Y1081" s="94" t="s">
        <v>6041</v>
      </c>
      <c r="Z1081" s="85"/>
    </row>
    <row r="1082" spans="1:26" x14ac:dyDescent="0.25">
      <c r="A1082" s="61" t="s">
        <v>1000</v>
      </c>
      <c r="B1082" s="61" t="s">
        <v>1767</v>
      </c>
      <c r="C1082" s="62"/>
      <c r="D1082" s="63"/>
      <c r="E1082" s="64"/>
      <c r="F1082" s="65"/>
      <c r="G1082" s="62"/>
      <c r="H1082" s="66"/>
      <c r="I1082" s="67"/>
      <c r="J1082" s="67"/>
      <c r="K1082" s="34" t="s">
        <v>65</v>
      </c>
      <c r="L1082" s="74">
        <v>1082</v>
      </c>
      <c r="M1082" s="74"/>
      <c r="N1082" s="69"/>
      <c r="O1082" s="85" t="s">
        <v>1875</v>
      </c>
      <c r="P1082" s="88">
        <v>43738.284699074073</v>
      </c>
      <c r="Q1082" s="85" t="s">
        <v>2300</v>
      </c>
      <c r="R1082" s="85"/>
      <c r="S1082" s="85"/>
      <c r="T1082" s="85"/>
      <c r="U1082" s="88">
        <v>43738.284699074073</v>
      </c>
      <c r="V1082" s="90" t="s">
        <v>4042</v>
      </c>
      <c r="W1082" s="85"/>
      <c r="X1082" s="85"/>
      <c r="Y1082" s="94" t="s">
        <v>6042</v>
      </c>
      <c r="Z1082" s="85"/>
    </row>
    <row r="1083" spans="1:26" x14ac:dyDescent="0.25">
      <c r="A1083" s="61" t="s">
        <v>1001</v>
      </c>
      <c r="B1083" s="61" t="s">
        <v>1739</v>
      </c>
      <c r="C1083" s="62"/>
      <c r="D1083" s="63"/>
      <c r="E1083" s="64"/>
      <c r="F1083" s="65"/>
      <c r="G1083" s="62"/>
      <c r="H1083" s="66"/>
      <c r="I1083" s="67"/>
      <c r="J1083" s="67"/>
      <c r="K1083" s="34" t="s">
        <v>65</v>
      </c>
      <c r="L1083" s="74">
        <v>1083</v>
      </c>
      <c r="M1083" s="74"/>
      <c r="N1083" s="69"/>
      <c r="O1083" s="85" t="s">
        <v>1875</v>
      </c>
      <c r="P1083" s="88">
        <v>43738.284710648149</v>
      </c>
      <c r="Q1083" s="85" t="s">
        <v>2240</v>
      </c>
      <c r="R1083" s="85"/>
      <c r="S1083" s="85"/>
      <c r="T1083" s="85" t="s">
        <v>2979</v>
      </c>
      <c r="U1083" s="88">
        <v>43738.284710648149</v>
      </c>
      <c r="V1083" s="90" t="s">
        <v>4043</v>
      </c>
      <c r="W1083" s="85"/>
      <c r="X1083" s="85"/>
      <c r="Y1083" s="94" t="s">
        <v>6043</v>
      </c>
      <c r="Z1083" s="85"/>
    </row>
    <row r="1084" spans="1:26" x14ac:dyDescent="0.25">
      <c r="A1084" s="61" t="s">
        <v>1001</v>
      </c>
      <c r="B1084" s="61" t="s">
        <v>1084</v>
      </c>
      <c r="C1084" s="62"/>
      <c r="D1084" s="63"/>
      <c r="E1084" s="64"/>
      <c r="F1084" s="65"/>
      <c r="G1084" s="62"/>
      <c r="H1084" s="66"/>
      <c r="I1084" s="67"/>
      <c r="J1084" s="67"/>
      <c r="K1084" s="34" t="s">
        <v>65</v>
      </c>
      <c r="L1084" s="74">
        <v>1084</v>
      </c>
      <c r="M1084" s="74"/>
      <c r="N1084" s="69"/>
      <c r="O1084" s="85" t="s">
        <v>1875</v>
      </c>
      <c r="P1084" s="88">
        <v>43738.284710648149</v>
      </c>
      <c r="Q1084" s="85" t="s">
        <v>2240</v>
      </c>
      <c r="R1084" s="85"/>
      <c r="S1084" s="85"/>
      <c r="T1084" s="85" t="s">
        <v>2979</v>
      </c>
      <c r="U1084" s="88">
        <v>43738.284710648149</v>
      </c>
      <c r="V1084" s="90" t="s">
        <v>4043</v>
      </c>
      <c r="W1084" s="85"/>
      <c r="X1084" s="85"/>
      <c r="Y1084" s="94" t="s">
        <v>6043</v>
      </c>
      <c r="Z1084" s="85"/>
    </row>
    <row r="1085" spans="1:26" x14ac:dyDescent="0.25">
      <c r="A1085" s="61" t="s">
        <v>1002</v>
      </c>
      <c r="B1085" s="61" t="s">
        <v>1481</v>
      </c>
      <c r="C1085" s="62"/>
      <c r="D1085" s="63"/>
      <c r="E1085" s="64"/>
      <c r="F1085" s="65"/>
      <c r="G1085" s="62"/>
      <c r="H1085" s="66"/>
      <c r="I1085" s="67"/>
      <c r="J1085" s="67"/>
      <c r="K1085" s="34" t="s">
        <v>65</v>
      </c>
      <c r="L1085" s="74">
        <v>1085</v>
      </c>
      <c r="M1085" s="74"/>
      <c r="N1085" s="69"/>
      <c r="O1085" s="85" t="s">
        <v>1876</v>
      </c>
      <c r="P1085" s="88">
        <v>43738.284710648149</v>
      </c>
      <c r="Q1085" s="85" t="s">
        <v>2301</v>
      </c>
      <c r="R1085" s="85"/>
      <c r="S1085" s="85"/>
      <c r="T1085" s="85"/>
      <c r="U1085" s="88">
        <v>43738.284710648149</v>
      </c>
      <c r="V1085" s="90" t="s">
        <v>4044</v>
      </c>
      <c r="W1085" s="85"/>
      <c r="X1085" s="85"/>
      <c r="Y1085" s="94" t="s">
        <v>6044</v>
      </c>
      <c r="Z1085" s="94" t="s">
        <v>6980</v>
      </c>
    </row>
    <row r="1086" spans="1:26" x14ac:dyDescent="0.25">
      <c r="A1086" s="61" t="s">
        <v>1003</v>
      </c>
      <c r="B1086" s="61" t="s">
        <v>1003</v>
      </c>
      <c r="C1086" s="62"/>
      <c r="D1086" s="63"/>
      <c r="E1086" s="64"/>
      <c r="F1086" s="65"/>
      <c r="G1086" s="62"/>
      <c r="H1086" s="66"/>
      <c r="I1086" s="67"/>
      <c r="J1086" s="67"/>
      <c r="K1086" s="34" t="s">
        <v>65</v>
      </c>
      <c r="L1086" s="74">
        <v>1086</v>
      </c>
      <c r="M1086" s="74"/>
      <c r="N1086" s="69"/>
      <c r="O1086" s="85" t="s">
        <v>178</v>
      </c>
      <c r="P1086" s="88">
        <v>43738.284722222219</v>
      </c>
      <c r="Q1086" s="85" t="s">
        <v>2302</v>
      </c>
      <c r="R1086" s="85"/>
      <c r="S1086" s="85"/>
      <c r="T1086" s="85" t="s">
        <v>2946</v>
      </c>
      <c r="U1086" s="88">
        <v>43738.284722222219</v>
      </c>
      <c r="V1086" s="90" t="s">
        <v>4045</v>
      </c>
      <c r="W1086" s="85"/>
      <c r="X1086" s="85"/>
      <c r="Y1086" s="94" t="s">
        <v>6045</v>
      </c>
      <c r="Z1086" s="85"/>
    </row>
    <row r="1087" spans="1:26" x14ac:dyDescent="0.25">
      <c r="A1087" s="61" t="s">
        <v>1004</v>
      </c>
      <c r="B1087" s="61" t="s">
        <v>1507</v>
      </c>
      <c r="C1087" s="62"/>
      <c r="D1087" s="63"/>
      <c r="E1087" s="64"/>
      <c r="F1087" s="65"/>
      <c r="G1087" s="62"/>
      <c r="H1087" s="66"/>
      <c r="I1087" s="67"/>
      <c r="J1087" s="67"/>
      <c r="K1087" s="34" t="s">
        <v>65</v>
      </c>
      <c r="L1087" s="74">
        <v>1087</v>
      </c>
      <c r="M1087" s="74"/>
      <c r="N1087" s="69"/>
      <c r="O1087" s="85" t="s">
        <v>1875</v>
      </c>
      <c r="P1087" s="88">
        <v>43738.284733796296</v>
      </c>
      <c r="Q1087" s="85" t="s">
        <v>1893</v>
      </c>
      <c r="R1087" s="85"/>
      <c r="S1087" s="85"/>
      <c r="T1087" s="85"/>
      <c r="U1087" s="88">
        <v>43738.284733796296</v>
      </c>
      <c r="V1087" s="90" t="s">
        <v>4046</v>
      </c>
      <c r="W1087" s="85"/>
      <c r="X1087" s="85"/>
      <c r="Y1087" s="94" t="s">
        <v>6046</v>
      </c>
      <c r="Z1087" s="85"/>
    </row>
    <row r="1088" spans="1:26" x14ac:dyDescent="0.25">
      <c r="A1088" s="61" t="s">
        <v>1005</v>
      </c>
      <c r="B1088" s="61" t="s">
        <v>1768</v>
      </c>
      <c r="C1088" s="62"/>
      <c r="D1088" s="63"/>
      <c r="E1088" s="64"/>
      <c r="F1088" s="65"/>
      <c r="G1088" s="62"/>
      <c r="H1088" s="66"/>
      <c r="I1088" s="67"/>
      <c r="J1088" s="67"/>
      <c r="K1088" s="34" t="s">
        <v>65</v>
      </c>
      <c r="L1088" s="74">
        <v>1088</v>
      </c>
      <c r="M1088" s="74"/>
      <c r="N1088" s="69"/>
      <c r="O1088" s="85" t="s">
        <v>1875</v>
      </c>
      <c r="P1088" s="88">
        <v>43738.284062500003</v>
      </c>
      <c r="Q1088" s="85" t="s">
        <v>2303</v>
      </c>
      <c r="R1088" s="85"/>
      <c r="S1088" s="85"/>
      <c r="T1088" s="85" t="s">
        <v>2986</v>
      </c>
      <c r="U1088" s="88">
        <v>43738.284062500003</v>
      </c>
      <c r="V1088" s="90" t="s">
        <v>4047</v>
      </c>
      <c r="W1088" s="85"/>
      <c r="X1088" s="85"/>
      <c r="Y1088" s="94" t="s">
        <v>6047</v>
      </c>
      <c r="Z1088" s="85"/>
    </row>
    <row r="1089" spans="1:26" x14ac:dyDescent="0.25">
      <c r="A1089" s="61" t="s">
        <v>1006</v>
      </c>
      <c r="B1089" s="61" t="s">
        <v>1493</v>
      </c>
      <c r="C1089" s="62"/>
      <c r="D1089" s="63"/>
      <c r="E1089" s="64"/>
      <c r="F1089" s="65"/>
      <c r="G1089" s="62"/>
      <c r="H1089" s="66"/>
      <c r="I1089" s="67"/>
      <c r="J1089" s="67"/>
      <c r="K1089" s="34" t="s">
        <v>65</v>
      </c>
      <c r="L1089" s="74">
        <v>1089</v>
      </c>
      <c r="M1089" s="74"/>
      <c r="N1089" s="69"/>
      <c r="O1089" s="85" t="s">
        <v>1875</v>
      </c>
      <c r="P1089" s="88">
        <v>43738.284768518519</v>
      </c>
      <c r="Q1089" s="85" t="s">
        <v>1877</v>
      </c>
      <c r="R1089" s="85"/>
      <c r="S1089" s="85"/>
      <c r="T1089" s="85"/>
      <c r="U1089" s="88">
        <v>43738.284768518519</v>
      </c>
      <c r="V1089" s="90" t="s">
        <v>4048</v>
      </c>
      <c r="W1089" s="85"/>
      <c r="X1089" s="85"/>
      <c r="Y1089" s="94" t="s">
        <v>6048</v>
      </c>
      <c r="Z1089" s="85"/>
    </row>
    <row r="1090" spans="1:26" x14ac:dyDescent="0.25">
      <c r="A1090" s="61" t="s">
        <v>1007</v>
      </c>
      <c r="B1090" s="61" t="s">
        <v>1528</v>
      </c>
      <c r="C1090" s="62"/>
      <c r="D1090" s="63"/>
      <c r="E1090" s="64"/>
      <c r="F1090" s="65"/>
      <c r="G1090" s="62"/>
      <c r="H1090" s="66"/>
      <c r="I1090" s="67"/>
      <c r="J1090" s="67"/>
      <c r="K1090" s="34" t="s">
        <v>65</v>
      </c>
      <c r="L1090" s="74">
        <v>1090</v>
      </c>
      <c r="M1090" s="74"/>
      <c r="N1090" s="69"/>
      <c r="O1090" s="85" t="s">
        <v>1875</v>
      </c>
      <c r="P1090" s="88">
        <v>43738.284814814811</v>
      </c>
      <c r="Q1090" s="85" t="s">
        <v>1924</v>
      </c>
      <c r="R1090" s="85"/>
      <c r="S1090" s="85"/>
      <c r="T1090" s="85"/>
      <c r="U1090" s="88">
        <v>43738.284814814811</v>
      </c>
      <c r="V1090" s="90" t="s">
        <v>4049</v>
      </c>
      <c r="W1090" s="85"/>
      <c r="X1090" s="85"/>
      <c r="Y1090" s="94" t="s">
        <v>6049</v>
      </c>
      <c r="Z1090" s="85"/>
    </row>
    <row r="1091" spans="1:26" x14ac:dyDescent="0.25">
      <c r="A1091" s="61" t="s">
        <v>1008</v>
      </c>
      <c r="B1091" s="61" t="s">
        <v>1560</v>
      </c>
      <c r="C1091" s="62"/>
      <c r="D1091" s="63"/>
      <c r="E1091" s="64"/>
      <c r="F1091" s="65"/>
      <c r="G1091" s="62"/>
      <c r="H1091" s="66"/>
      <c r="I1091" s="67"/>
      <c r="J1091" s="67"/>
      <c r="K1091" s="34" t="s">
        <v>65</v>
      </c>
      <c r="L1091" s="74">
        <v>1091</v>
      </c>
      <c r="M1091" s="74"/>
      <c r="N1091" s="69"/>
      <c r="O1091" s="85" t="s">
        <v>1875</v>
      </c>
      <c r="P1091" s="88">
        <v>43738.284814814811</v>
      </c>
      <c r="Q1091" s="85" t="s">
        <v>1964</v>
      </c>
      <c r="R1091" s="85"/>
      <c r="S1091" s="85"/>
      <c r="T1091" s="85"/>
      <c r="U1091" s="88">
        <v>43738.284814814811</v>
      </c>
      <c r="V1091" s="90" t="s">
        <v>4050</v>
      </c>
      <c r="W1091" s="85"/>
      <c r="X1091" s="85"/>
      <c r="Y1091" s="94" t="s">
        <v>6050</v>
      </c>
      <c r="Z1091" s="85"/>
    </row>
    <row r="1092" spans="1:26" x14ac:dyDescent="0.25">
      <c r="A1092" s="61" t="s">
        <v>1009</v>
      </c>
      <c r="B1092" s="61" t="s">
        <v>1769</v>
      </c>
      <c r="C1092" s="62"/>
      <c r="D1092" s="63"/>
      <c r="E1092" s="64"/>
      <c r="F1092" s="65"/>
      <c r="G1092" s="62"/>
      <c r="H1092" s="66"/>
      <c r="I1092" s="67"/>
      <c r="J1092" s="67"/>
      <c r="K1092" s="34" t="s">
        <v>65</v>
      </c>
      <c r="L1092" s="74">
        <v>1092</v>
      </c>
      <c r="M1092" s="74"/>
      <c r="N1092" s="69"/>
      <c r="O1092" s="85" t="s">
        <v>1875</v>
      </c>
      <c r="P1092" s="88">
        <v>43738.284826388888</v>
      </c>
      <c r="Q1092" s="85" t="s">
        <v>2304</v>
      </c>
      <c r="R1092" s="85"/>
      <c r="S1092" s="85"/>
      <c r="T1092" s="85" t="s">
        <v>2946</v>
      </c>
      <c r="U1092" s="88">
        <v>43738.284826388888</v>
      </c>
      <c r="V1092" s="90" t="s">
        <v>4051</v>
      </c>
      <c r="W1092" s="85"/>
      <c r="X1092" s="85"/>
      <c r="Y1092" s="94" t="s">
        <v>6051</v>
      </c>
      <c r="Z1092" s="85"/>
    </row>
    <row r="1093" spans="1:26" x14ac:dyDescent="0.25">
      <c r="A1093" s="61" t="s">
        <v>1010</v>
      </c>
      <c r="B1093" s="61" t="s">
        <v>1530</v>
      </c>
      <c r="C1093" s="62"/>
      <c r="D1093" s="63"/>
      <c r="E1093" s="64"/>
      <c r="F1093" s="65"/>
      <c r="G1093" s="62"/>
      <c r="H1093" s="66"/>
      <c r="I1093" s="67"/>
      <c r="J1093" s="67"/>
      <c r="K1093" s="34" t="s">
        <v>65</v>
      </c>
      <c r="L1093" s="74">
        <v>1093</v>
      </c>
      <c r="M1093" s="74"/>
      <c r="N1093" s="69"/>
      <c r="O1093" s="85" t="s">
        <v>1875</v>
      </c>
      <c r="P1093" s="88">
        <v>43738.281689814816</v>
      </c>
      <c r="Q1093" s="85" t="s">
        <v>2218</v>
      </c>
      <c r="R1093" s="85"/>
      <c r="S1093" s="85"/>
      <c r="T1093" s="85"/>
      <c r="U1093" s="88">
        <v>43738.281689814816</v>
      </c>
      <c r="V1093" s="90" t="s">
        <v>4052</v>
      </c>
      <c r="W1093" s="85"/>
      <c r="X1093" s="85"/>
      <c r="Y1093" s="94" t="s">
        <v>6052</v>
      </c>
      <c r="Z1093" s="85"/>
    </row>
    <row r="1094" spans="1:26" x14ac:dyDescent="0.25">
      <c r="A1094" s="61" t="s">
        <v>1010</v>
      </c>
      <c r="B1094" s="61" t="s">
        <v>1508</v>
      </c>
      <c r="C1094" s="62"/>
      <c r="D1094" s="63"/>
      <c r="E1094" s="64"/>
      <c r="F1094" s="65"/>
      <c r="G1094" s="62"/>
      <c r="H1094" s="66"/>
      <c r="I1094" s="67"/>
      <c r="J1094" s="67"/>
      <c r="K1094" s="34" t="s">
        <v>65</v>
      </c>
      <c r="L1094" s="74">
        <v>1094</v>
      </c>
      <c r="M1094" s="74"/>
      <c r="N1094" s="69"/>
      <c r="O1094" s="85" t="s">
        <v>1875</v>
      </c>
      <c r="P1094" s="88">
        <v>43738.284826388888</v>
      </c>
      <c r="Q1094" s="85" t="s">
        <v>1896</v>
      </c>
      <c r="R1094" s="85"/>
      <c r="S1094" s="85"/>
      <c r="T1094" s="85"/>
      <c r="U1094" s="88">
        <v>43738.284826388888</v>
      </c>
      <c r="V1094" s="90" t="s">
        <v>4053</v>
      </c>
      <c r="W1094" s="85"/>
      <c r="X1094" s="85"/>
      <c r="Y1094" s="94" t="s">
        <v>6053</v>
      </c>
      <c r="Z1094" s="85"/>
    </row>
    <row r="1095" spans="1:26" x14ac:dyDescent="0.25">
      <c r="A1095" s="61" t="s">
        <v>1011</v>
      </c>
      <c r="B1095" s="61" t="s">
        <v>1405</v>
      </c>
      <c r="C1095" s="62"/>
      <c r="D1095" s="63"/>
      <c r="E1095" s="64"/>
      <c r="F1095" s="65"/>
      <c r="G1095" s="62"/>
      <c r="H1095" s="66"/>
      <c r="I1095" s="67"/>
      <c r="J1095" s="67"/>
      <c r="K1095" s="34" t="s">
        <v>65</v>
      </c>
      <c r="L1095" s="74">
        <v>1095</v>
      </c>
      <c r="M1095" s="74"/>
      <c r="N1095" s="69"/>
      <c r="O1095" s="85" t="s">
        <v>1875</v>
      </c>
      <c r="P1095" s="88">
        <v>43738.284837962965</v>
      </c>
      <c r="Q1095" s="85" t="s">
        <v>2035</v>
      </c>
      <c r="R1095" s="85"/>
      <c r="S1095" s="85"/>
      <c r="T1095" s="85"/>
      <c r="U1095" s="88">
        <v>43738.284837962965</v>
      </c>
      <c r="V1095" s="90" t="s">
        <v>4054</v>
      </c>
      <c r="W1095" s="85"/>
      <c r="X1095" s="85"/>
      <c r="Y1095" s="94" t="s">
        <v>6054</v>
      </c>
      <c r="Z1095" s="85"/>
    </row>
    <row r="1096" spans="1:26" x14ac:dyDescent="0.25">
      <c r="A1096" s="61" t="s">
        <v>1012</v>
      </c>
      <c r="B1096" s="61" t="s">
        <v>1499</v>
      </c>
      <c r="C1096" s="62"/>
      <c r="D1096" s="63"/>
      <c r="E1096" s="64"/>
      <c r="F1096" s="65"/>
      <c r="G1096" s="62"/>
      <c r="H1096" s="66"/>
      <c r="I1096" s="67"/>
      <c r="J1096" s="67"/>
      <c r="K1096" s="34" t="s">
        <v>65</v>
      </c>
      <c r="L1096" s="74">
        <v>1096</v>
      </c>
      <c r="M1096" s="74"/>
      <c r="N1096" s="69"/>
      <c r="O1096" s="85" t="s">
        <v>1875</v>
      </c>
      <c r="P1096" s="88">
        <v>43738.284884259258</v>
      </c>
      <c r="Q1096" s="85" t="s">
        <v>1883</v>
      </c>
      <c r="R1096" s="85"/>
      <c r="S1096" s="85"/>
      <c r="T1096" s="85"/>
      <c r="U1096" s="88">
        <v>43738.284884259258</v>
      </c>
      <c r="V1096" s="90" t="s">
        <v>4055</v>
      </c>
      <c r="W1096" s="85"/>
      <c r="X1096" s="85"/>
      <c r="Y1096" s="94" t="s">
        <v>6055</v>
      </c>
      <c r="Z1096" s="85"/>
    </row>
    <row r="1097" spans="1:26" x14ac:dyDescent="0.25">
      <c r="A1097" s="61" t="s">
        <v>1013</v>
      </c>
      <c r="B1097" s="61" t="s">
        <v>1770</v>
      </c>
      <c r="C1097" s="62"/>
      <c r="D1097" s="63"/>
      <c r="E1097" s="64"/>
      <c r="F1097" s="65"/>
      <c r="G1097" s="62"/>
      <c r="H1097" s="66"/>
      <c r="I1097" s="67"/>
      <c r="J1097" s="67"/>
      <c r="K1097" s="34" t="s">
        <v>65</v>
      </c>
      <c r="L1097" s="74">
        <v>1097</v>
      </c>
      <c r="M1097" s="74"/>
      <c r="N1097" s="69"/>
      <c r="O1097" s="85" t="s">
        <v>1876</v>
      </c>
      <c r="P1097" s="88">
        <v>43738.284884259258</v>
      </c>
      <c r="Q1097" s="85" t="s">
        <v>2305</v>
      </c>
      <c r="R1097" s="85"/>
      <c r="S1097" s="85"/>
      <c r="T1097" s="85"/>
      <c r="U1097" s="88">
        <v>43738.284884259258</v>
      </c>
      <c r="V1097" s="90" t="s">
        <v>4056</v>
      </c>
      <c r="W1097" s="85"/>
      <c r="X1097" s="85"/>
      <c r="Y1097" s="94" t="s">
        <v>6056</v>
      </c>
      <c r="Z1097" s="94" t="s">
        <v>7109</v>
      </c>
    </row>
    <row r="1098" spans="1:26" x14ac:dyDescent="0.25">
      <c r="A1098" s="61" t="s">
        <v>1014</v>
      </c>
      <c r="B1098" s="61" t="s">
        <v>1014</v>
      </c>
      <c r="C1098" s="62"/>
      <c r="D1098" s="63"/>
      <c r="E1098" s="64"/>
      <c r="F1098" s="65"/>
      <c r="G1098" s="62"/>
      <c r="H1098" s="66"/>
      <c r="I1098" s="67"/>
      <c r="J1098" s="67"/>
      <c r="K1098" s="34" t="s">
        <v>65</v>
      </c>
      <c r="L1098" s="74">
        <v>1098</v>
      </c>
      <c r="M1098" s="74"/>
      <c r="N1098" s="69"/>
      <c r="O1098" s="85" t="s">
        <v>178</v>
      </c>
      <c r="P1098" s="88">
        <v>43738.276712962965</v>
      </c>
      <c r="Q1098" s="85" t="s">
        <v>2306</v>
      </c>
      <c r="R1098" s="90" t="s">
        <v>2799</v>
      </c>
      <c r="S1098" s="85" t="s">
        <v>2911</v>
      </c>
      <c r="T1098" s="85"/>
      <c r="U1098" s="88">
        <v>43738.276712962965</v>
      </c>
      <c r="V1098" s="90" t="s">
        <v>4057</v>
      </c>
      <c r="W1098" s="85"/>
      <c r="X1098" s="85"/>
      <c r="Y1098" s="94" t="s">
        <v>6057</v>
      </c>
      <c r="Z1098" s="85"/>
    </row>
    <row r="1099" spans="1:26" x14ac:dyDescent="0.25">
      <c r="A1099" s="61" t="s">
        <v>1015</v>
      </c>
      <c r="B1099" s="61" t="s">
        <v>1014</v>
      </c>
      <c r="C1099" s="62"/>
      <c r="D1099" s="63"/>
      <c r="E1099" s="64"/>
      <c r="F1099" s="65"/>
      <c r="G1099" s="62"/>
      <c r="H1099" s="66"/>
      <c r="I1099" s="67"/>
      <c r="J1099" s="67"/>
      <c r="K1099" s="34" t="s">
        <v>65</v>
      </c>
      <c r="L1099" s="74">
        <v>1099</v>
      </c>
      <c r="M1099" s="74"/>
      <c r="N1099" s="69"/>
      <c r="O1099" s="85" t="s">
        <v>1875</v>
      </c>
      <c r="P1099" s="88">
        <v>43738.284895833334</v>
      </c>
      <c r="Q1099" s="85" t="s">
        <v>2015</v>
      </c>
      <c r="R1099" s="85"/>
      <c r="S1099" s="85"/>
      <c r="T1099" s="85"/>
      <c r="U1099" s="88">
        <v>43738.284895833334</v>
      </c>
      <c r="V1099" s="90" t="s">
        <v>4058</v>
      </c>
      <c r="W1099" s="85"/>
      <c r="X1099" s="85"/>
      <c r="Y1099" s="94" t="s">
        <v>6058</v>
      </c>
      <c r="Z1099" s="85"/>
    </row>
    <row r="1100" spans="1:26" x14ac:dyDescent="0.25">
      <c r="A1100" s="61" t="s">
        <v>1015</v>
      </c>
      <c r="B1100" s="61" t="s">
        <v>1507</v>
      </c>
      <c r="C1100" s="62"/>
      <c r="D1100" s="63"/>
      <c r="E1100" s="64"/>
      <c r="F1100" s="65"/>
      <c r="G1100" s="62"/>
      <c r="H1100" s="66"/>
      <c r="I1100" s="67"/>
      <c r="J1100" s="67"/>
      <c r="K1100" s="34" t="s">
        <v>65</v>
      </c>
      <c r="L1100" s="74">
        <v>1100</v>
      </c>
      <c r="M1100" s="74"/>
      <c r="N1100" s="69"/>
      <c r="O1100" s="85" t="s">
        <v>1875</v>
      </c>
      <c r="P1100" s="88">
        <v>43738.282870370371</v>
      </c>
      <c r="Q1100" s="85" t="s">
        <v>1893</v>
      </c>
      <c r="R1100" s="85"/>
      <c r="S1100" s="85"/>
      <c r="T1100" s="85"/>
      <c r="U1100" s="88">
        <v>43738.282870370371</v>
      </c>
      <c r="V1100" s="90" t="s">
        <v>4059</v>
      </c>
      <c r="W1100" s="85"/>
      <c r="X1100" s="85"/>
      <c r="Y1100" s="94" t="s">
        <v>6059</v>
      </c>
      <c r="Z1100" s="85"/>
    </row>
    <row r="1101" spans="1:26" x14ac:dyDescent="0.25">
      <c r="A1101" s="61" t="s">
        <v>1015</v>
      </c>
      <c r="B1101" s="61" t="s">
        <v>1507</v>
      </c>
      <c r="C1101" s="62"/>
      <c r="D1101" s="63"/>
      <c r="E1101" s="64"/>
      <c r="F1101" s="65"/>
      <c r="G1101" s="62"/>
      <c r="H1101" s="66"/>
      <c r="I1101" s="67"/>
      <c r="J1101" s="67"/>
      <c r="K1101" s="34" t="s">
        <v>65</v>
      </c>
      <c r="L1101" s="74">
        <v>1101</v>
      </c>
      <c r="M1101" s="74"/>
      <c r="N1101" s="69"/>
      <c r="O1101" s="85" t="s">
        <v>1875</v>
      </c>
      <c r="P1101" s="88">
        <v>43738.282905092594</v>
      </c>
      <c r="Q1101" s="85" t="s">
        <v>1892</v>
      </c>
      <c r="R1101" s="85"/>
      <c r="S1101" s="85"/>
      <c r="T1101" s="85"/>
      <c r="U1101" s="88">
        <v>43738.282905092594</v>
      </c>
      <c r="V1101" s="90" t="s">
        <v>4060</v>
      </c>
      <c r="W1101" s="85"/>
      <c r="X1101" s="85"/>
      <c r="Y1101" s="94" t="s">
        <v>6060</v>
      </c>
      <c r="Z1101" s="85"/>
    </row>
    <row r="1102" spans="1:26" x14ac:dyDescent="0.25">
      <c r="A1102" s="61" t="s">
        <v>1015</v>
      </c>
      <c r="B1102" s="61" t="s">
        <v>1481</v>
      </c>
      <c r="C1102" s="62"/>
      <c r="D1102" s="63"/>
      <c r="E1102" s="64"/>
      <c r="F1102" s="65"/>
      <c r="G1102" s="62"/>
      <c r="H1102" s="66"/>
      <c r="I1102" s="67"/>
      <c r="J1102" s="67"/>
      <c r="K1102" s="34" t="s">
        <v>65</v>
      </c>
      <c r="L1102" s="74">
        <v>1102</v>
      </c>
      <c r="M1102" s="74"/>
      <c r="N1102" s="69"/>
      <c r="O1102" s="85" t="s">
        <v>1875</v>
      </c>
      <c r="P1102" s="88">
        <v>43738.283032407409</v>
      </c>
      <c r="Q1102" s="85" t="s">
        <v>1927</v>
      </c>
      <c r="R1102" s="85"/>
      <c r="S1102" s="85"/>
      <c r="T1102" s="85" t="s">
        <v>2951</v>
      </c>
      <c r="U1102" s="88">
        <v>43738.283032407409</v>
      </c>
      <c r="V1102" s="90" t="s">
        <v>4061</v>
      </c>
      <c r="W1102" s="85"/>
      <c r="X1102" s="85"/>
      <c r="Y1102" s="94" t="s">
        <v>6061</v>
      </c>
      <c r="Z1102" s="85"/>
    </row>
    <row r="1103" spans="1:26" x14ac:dyDescent="0.25">
      <c r="A1103" s="61" t="s">
        <v>1016</v>
      </c>
      <c r="B1103" s="61" t="s">
        <v>1771</v>
      </c>
      <c r="C1103" s="62"/>
      <c r="D1103" s="63"/>
      <c r="E1103" s="64"/>
      <c r="F1103" s="65"/>
      <c r="G1103" s="62"/>
      <c r="H1103" s="66"/>
      <c r="I1103" s="67"/>
      <c r="J1103" s="67"/>
      <c r="K1103" s="34" t="s">
        <v>65</v>
      </c>
      <c r="L1103" s="74">
        <v>1103</v>
      </c>
      <c r="M1103" s="74"/>
      <c r="N1103" s="69"/>
      <c r="O1103" s="85" t="s">
        <v>1876</v>
      </c>
      <c r="P1103" s="88">
        <v>43738.284895833334</v>
      </c>
      <c r="Q1103" s="85" t="s">
        <v>2307</v>
      </c>
      <c r="R1103" s="85"/>
      <c r="S1103" s="85"/>
      <c r="T1103" s="85"/>
      <c r="U1103" s="88">
        <v>43738.284895833334</v>
      </c>
      <c r="V1103" s="90" t="s">
        <v>4062</v>
      </c>
      <c r="W1103" s="85"/>
      <c r="X1103" s="85"/>
      <c r="Y1103" s="94" t="s">
        <v>6062</v>
      </c>
      <c r="Z1103" s="94" t="s">
        <v>7110</v>
      </c>
    </row>
    <row r="1104" spans="1:26" x14ac:dyDescent="0.25">
      <c r="A1104" s="61" t="s">
        <v>1017</v>
      </c>
      <c r="B1104" s="61" t="s">
        <v>1017</v>
      </c>
      <c r="C1104" s="62"/>
      <c r="D1104" s="63"/>
      <c r="E1104" s="64"/>
      <c r="F1104" s="65"/>
      <c r="G1104" s="62"/>
      <c r="H1104" s="66"/>
      <c r="I1104" s="67"/>
      <c r="J1104" s="67"/>
      <c r="K1104" s="34" t="s">
        <v>65</v>
      </c>
      <c r="L1104" s="74">
        <v>1104</v>
      </c>
      <c r="M1104" s="74"/>
      <c r="N1104" s="69"/>
      <c r="O1104" s="85" t="s">
        <v>178</v>
      </c>
      <c r="P1104" s="88">
        <v>43738.284907407404</v>
      </c>
      <c r="Q1104" s="85" t="s">
        <v>2308</v>
      </c>
      <c r="R1104" s="85"/>
      <c r="S1104" s="85"/>
      <c r="T1104" s="85"/>
      <c r="U1104" s="88">
        <v>43738.284907407404</v>
      </c>
      <c r="V1104" s="90" t="s">
        <v>4063</v>
      </c>
      <c r="W1104" s="85"/>
      <c r="X1104" s="85"/>
      <c r="Y1104" s="94" t="s">
        <v>6063</v>
      </c>
      <c r="Z1104" s="85"/>
    </row>
    <row r="1105" spans="1:26" x14ac:dyDescent="0.25">
      <c r="A1105" s="61" t="s">
        <v>1018</v>
      </c>
      <c r="B1105" s="61" t="s">
        <v>1507</v>
      </c>
      <c r="C1105" s="62"/>
      <c r="D1105" s="63"/>
      <c r="E1105" s="64"/>
      <c r="F1105" s="65"/>
      <c r="G1105" s="62"/>
      <c r="H1105" s="66"/>
      <c r="I1105" s="67"/>
      <c r="J1105" s="67"/>
      <c r="K1105" s="34" t="s">
        <v>65</v>
      </c>
      <c r="L1105" s="74">
        <v>1105</v>
      </c>
      <c r="M1105" s="74"/>
      <c r="N1105" s="69"/>
      <c r="O1105" s="85" t="s">
        <v>1875</v>
      </c>
      <c r="P1105" s="88">
        <v>43738.284849537034</v>
      </c>
      <c r="Q1105" s="85" t="s">
        <v>1893</v>
      </c>
      <c r="R1105" s="85"/>
      <c r="S1105" s="85"/>
      <c r="T1105" s="85"/>
      <c r="U1105" s="88">
        <v>43738.284849537034</v>
      </c>
      <c r="V1105" s="90" t="s">
        <v>4064</v>
      </c>
      <c r="W1105" s="85"/>
      <c r="X1105" s="85"/>
      <c r="Y1105" s="94" t="s">
        <v>6064</v>
      </c>
      <c r="Z1105" s="85"/>
    </row>
    <row r="1106" spans="1:26" x14ac:dyDescent="0.25">
      <c r="A1106" s="61" t="s">
        <v>1018</v>
      </c>
      <c r="B1106" s="61" t="s">
        <v>1507</v>
      </c>
      <c r="C1106" s="62"/>
      <c r="D1106" s="63"/>
      <c r="E1106" s="64"/>
      <c r="F1106" s="65"/>
      <c r="G1106" s="62"/>
      <c r="H1106" s="66"/>
      <c r="I1106" s="67"/>
      <c r="J1106" s="67"/>
      <c r="K1106" s="34" t="s">
        <v>65</v>
      </c>
      <c r="L1106" s="74">
        <v>1106</v>
      </c>
      <c r="M1106" s="74"/>
      <c r="N1106" s="69"/>
      <c r="O1106" s="85" t="s">
        <v>1875</v>
      </c>
      <c r="P1106" s="88">
        <v>43738.284918981481</v>
      </c>
      <c r="Q1106" s="85" t="s">
        <v>1892</v>
      </c>
      <c r="R1106" s="85"/>
      <c r="S1106" s="85"/>
      <c r="T1106" s="85"/>
      <c r="U1106" s="88">
        <v>43738.284918981481</v>
      </c>
      <c r="V1106" s="90" t="s">
        <v>4065</v>
      </c>
      <c r="W1106" s="85"/>
      <c r="X1106" s="85"/>
      <c r="Y1106" s="94" t="s">
        <v>6065</v>
      </c>
      <c r="Z1106" s="85"/>
    </row>
    <row r="1107" spans="1:26" x14ac:dyDescent="0.25">
      <c r="A1107" s="61" t="s">
        <v>1019</v>
      </c>
      <c r="B1107" s="61" t="s">
        <v>1507</v>
      </c>
      <c r="C1107" s="62"/>
      <c r="D1107" s="63"/>
      <c r="E1107" s="64"/>
      <c r="F1107" s="65"/>
      <c r="G1107" s="62"/>
      <c r="H1107" s="66"/>
      <c r="I1107" s="67"/>
      <c r="J1107" s="67"/>
      <c r="K1107" s="34" t="s">
        <v>65</v>
      </c>
      <c r="L1107" s="74">
        <v>1107</v>
      </c>
      <c r="M1107" s="74"/>
      <c r="N1107" s="69"/>
      <c r="O1107" s="85" t="s">
        <v>1875</v>
      </c>
      <c r="P1107" s="88">
        <v>43738.281689814816</v>
      </c>
      <c r="Q1107" s="85" t="s">
        <v>1893</v>
      </c>
      <c r="R1107" s="85"/>
      <c r="S1107" s="85"/>
      <c r="T1107" s="85"/>
      <c r="U1107" s="88">
        <v>43738.281689814816</v>
      </c>
      <c r="V1107" s="90" t="s">
        <v>4066</v>
      </c>
      <c r="W1107" s="85"/>
      <c r="X1107" s="85"/>
      <c r="Y1107" s="94" t="s">
        <v>6066</v>
      </c>
      <c r="Z1107" s="85"/>
    </row>
    <row r="1108" spans="1:26" x14ac:dyDescent="0.25">
      <c r="A1108" s="61" t="s">
        <v>1019</v>
      </c>
      <c r="B1108" s="61" t="s">
        <v>1507</v>
      </c>
      <c r="C1108" s="62"/>
      <c r="D1108" s="63"/>
      <c r="E1108" s="64"/>
      <c r="F1108" s="65"/>
      <c r="G1108" s="62"/>
      <c r="H1108" s="66"/>
      <c r="I1108" s="67"/>
      <c r="J1108" s="67"/>
      <c r="K1108" s="34" t="s">
        <v>65</v>
      </c>
      <c r="L1108" s="74">
        <v>1108</v>
      </c>
      <c r="M1108" s="74"/>
      <c r="N1108" s="69"/>
      <c r="O1108" s="85" t="s">
        <v>1875</v>
      </c>
      <c r="P1108" s="88">
        <v>43738.281747685185</v>
      </c>
      <c r="Q1108" s="85" t="s">
        <v>1892</v>
      </c>
      <c r="R1108" s="85"/>
      <c r="S1108" s="85"/>
      <c r="T1108" s="85"/>
      <c r="U1108" s="88">
        <v>43738.281747685185</v>
      </c>
      <c r="V1108" s="90" t="s">
        <v>4067</v>
      </c>
      <c r="W1108" s="85"/>
      <c r="X1108" s="85"/>
      <c r="Y1108" s="94" t="s">
        <v>6067</v>
      </c>
      <c r="Z1108" s="85"/>
    </row>
    <row r="1109" spans="1:26" x14ac:dyDescent="0.25">
      <c r="A1109" s="61" t="s">
        <v>1019</v>
      </c>
      <c r="B1109" s="61" t="s">
        <v>1045</v>
      </c>
      <c r="C1109" s="62"/>
      <c r="D1109" s="63"/>
      <c r="E1109" s="64"/>
      <c r="F1109" s="65"/>
      <c r="G1109" s="62"/>
      <c r="H1109" s="66"/>
      <c r="I1109" s="67"/>
      <c r="J1109" s="67"/>
      <c r="K1109" s="34" t="s">
        <v>65</v>
      </c>
      <c r="L1109" s="74">
        <v>1109</v>
      </c>
      <c r="M1109" s="74"/>
      <c r="N1109" s="69"/>
      <c r="O1109" s="85" t="s">
        <v>1875</v>
      </c>
      <c r="P1109" s="88">
        <v>43738.282083333332</v>
      </c>
      <c r="Q1109" s="85" t="s">
        <v>2072</v>
      </c>
      <c r="R1109" s="85"/>
      <c r="S1109" s="85"/>
      <c r="T1109" s="85" t="s">
        <v>2947</v>
      </c>
      <c r="U1109" s="88">
        <v>43738.282083333332</v>
      </c>
      <c r="V1109" s="90" t="s">
        <v>4068</v>
      </c>
      <c r="W1109" s="85"/>
      <c r="X1109" s="85"/>
      <c r="Y1109" s="94" t="s">
        <v>6068</v>
      </c>
      <c r="Z1109" s="85"/>
    </row>
    <row r="1110" spans="1:26" x14ac:dyDescent="0.25">
      <c r="A1110" s="61" t="s">
        <v>1019</v>
      </c>
      <c r="B1110" s="61" t="s">
        <v>1481</v>
      </c>
      <c r="C1110" s="62"/>
      <c r="D1110" s="63"/>
      <c r="E1110" s="64"/>
      <c r="F1110" s="65"/>
      <c r="G1110" s="62"/>
      <c r="H1110" s="66"/>
      <c r="I1110" s="67"/>
      <c r="J1110" s="67"/>
      <c r="K1110" s="34" t="s">
        <v>65</v>
      </c>
      <c r="L1110" s="74">
        <v>1110</v>
      </c>
      <c r="M1110" s="74"/>
      <c r="N1110" s="69"/>
      <c r="O1110" s="85" t="s">
        <v>1875</v>
      </c>
      <c r="P1110" s="88">
        <v>43738.284930555557</v>
      </c>
      <c r="Q1110" s="85" t="s">
        <v>1927</v>
      </c>
      <c r="R1110" s="85"/>
      <c r="S1110" s="85"/>
      <c r="T1110" s="85" t="s">
        <v>2951</v>
      </c>
      <c r="U1110" s="88">
        <v>43738.284930555557</v>
      </c>
      <c r="V1110" s="90" t="s">
        <v>4069</v>
      </c>
      <c r="W1110" s="85"/>
      <c r="X1110" s="85"/>
      <c r="Y1110" s="94" t="s">
        <v>6069</v>
      </c>
      <c r="Z1110" s="85"/>
    </row>
    <row r="1111" spans="1:26" x14ac:dyDescent="0.25">
      <c r="A1111" s="61" t="s">
        <v>1020</v>
      </c>
      <c r="B1111" s="61" t="s">
        <v>1561</v>
      </c>
      <c r="C1111" s="62"/>
      <c r="D1111" s="63"/>
      <c r="E1111" s="64"/>
      <c r="F1111" s="65"/>
      <c r="G1111" s="62"/>
      <c r="H1111" s="66"/>
      <c r="I1111" s="67"/>
      <c r="J1111" s="67"/>
      <c r="K1111" s="34" t="s">
        <v>65</v>
      </c>
      <c r="L1111" s="74">
        <v>1111</v>
      </c>
      <c r="M1111" s="74"/>
      <c r="N1111" s="69"/>
      <c r="O1111" s="85" t="s">
        <v>1875</v>
      </c>
      <c r="P1111" s="88">
        <v>43738.284930555557</v>
      </c>
      <c r="Q1111" s="85" t="s">
        <v>1965</v>
      </c>
      <c r="R1111" s="90" t="s">
        <v>2695</v>
      </c>
      <c r="S1111" s="85" t="s">
        <v>2920</v>
      </c>
      <c r="T1111" s="85"/>
      <c r="U1111" s="88">
        <v>43738.284930555557</v>
      </c>
      <c r="V1111" s="90" t="s">
        <v>4070</v>
      </c>
      <c r="W1111" s="85"/>
      <c r="X1111" s="85"/>
      <c r="Y1111" s="94" t="s">
        <v>6070</v>
      </c>
      <c r="Z1111" s="85"/>
    </row>
    <row r="1112" spans="1:26" x14ac:dyDescent="0.25">
      <c r="A1112" s="61" t="s">
        <v>1021</v>
      </c>
      <c r="B1112" s="61" t="s">
        <v>1499</v>
      </c>
      <c r="C1112" s="62"/>
      <c r="D1112" s="63"/>
      <c r="E1112" s="64"/>
      <c r="F1112" s="65"/>
      <c r="G1112" s="62"/>
      <c r="H1112" s="66"/>
      <c r="I1112" s="67"/>
      <c r="J1112" s="67"/>
      <c r="K1112" s="34" t="s">
        <v>65</v>
      </c>
      <c r="L1112" s="74">
        <v>1112</v>
      </c>
      <c r="M1112" s="74"/>
      <c r="N1112" s="69"/>
      <c r="O1112" s="85" t="s">
        <v>1875</v>
      </c>
      <c r="P1112" s="88">
        <v>43738.284942129627</v>
      </c>
      <c r="Q1112" s="85" t="s">
        <v>1883</v>
      </c>
      <c r="R1112" s="85"/>
      <c r="S1112" s="85"/>
      <c r="T1112" s="85"/>
      <c r="U1112" s="88">
        <v>43738.284942129627</v>
      </c>
      <c r="V1112" s="90" t="s">
        <v>4071</v>
      </c>
      <c r="W1112" s="85"/>
      <c r="X1112" s="85"/>
      <c r="Y1112" s="94" t="s">
        <v>6071</v>
      </c>
      <c r="Z1112" s="85"/>
    </row>
    <row r="1113" spans="1:26" x14ac:dyDescent="0.25">
      <c r="A1113" s="61" t="s">
        <v>1022</v>
      </c>
      <c r="B1113" s="61" t="s">
        <v>1022</v>
      </c>
      <c r="C1113" s="62"/>
      <c r="D1113" s="63"/>
      <c r="E1113" s="64"/>
      <c r="F1113" s="65"/>
      <c r="G1113" s="62"/>
      <c r="H1113" s="66"/>
      <c r="I1113" s="67"/>
      <c r="J1113" s="67"/>
      <c r="K1113" s="34" t="s">
        <v>65</v>
      </c>
      <c r="L1113" s="74">
        <v>1113</v>
      </c>
      <c r="M1113" s="74"/>
      <c r="N1113" s="69"/>
      <c r="O1113" s="85" t="s">
        <v>178</v>
      </c>
      <c r="P1113" s="88">
        <v>43738.28496527778</v>
      </c>
      <c r="Q1113" s="85" t="s">
        <v>2309</v>
      </c>
      <c r="R1113" s="90" t="s">
        <v>2800</v>
      </c>
      <c r="S1113" s="85" t="s">
        <v>2911</v>
      </c>
      <c r="T1113" s="85"/>
      <c r="U1113" s="88">
        <v>43738.28496527778</v>
      </c>
      <c r="V1113" s="90" t="s">
        <v>4072</v>
      </c>
      <c r="W1113" s="85"/>
      <c r="X1113" s="85"/>
      <c r="Y1113" s="94" t="s">
        <v>6072</v>
      </c>
      <c r="Z1113" s="85"/>
    </row>
    <row r="1114" spans="1:26" x14ac:dyDescent="0.25">
      <c r="A1114" s="61" t="s">
        <v>1023</v>
      </c>
      <c r="B1114" s="61" t="s">
        <v>1481</v>
      </c>
      <c r="C1114" s="62"/>
      <c r="D1114" s="63"/>
      <c r="E1114" s="64"/>
      <c r="F1114" s="65"/>
      <c r="G1114" s="62"/>
      <c r="H1114" s="66"/>
      <c r="I1114" s="67"/>
      <c r="J1114" s="67"/>
      <c r="K1114" s="34" t="s">
        <v>65</v>
      </c>
      <c r="L1114" s="74">
        <v>1114</v>
      </c>
      <c r="M1114" s="74"/>
      <c r="N1114" s="69"/>
      <c r="O1114" s="85" t="s">
        <v>1875</v>
      </c>
      <c r="P1114" s="88">
        <v>43738.284988425927</v>
      </c>
      <c r="Q1114" s="85" t="s">
        <v>1927</v>
      </c>
      <c r="R1114" s="85"/>
      <c r="S1114" s="85"/>
      <c r="T1114" s="85" t="s">
        <v>2951</v>
      </c>
      <c r="U1114" s="88">
        <v>43738.284988425927</v>
      </c>
      <c r="V1114" s="90" t="s">
        <v>4073</v>
      </c>
      <c r="W1114" s="85"/>
      <c r="X1114" s="85"/>
      <c r="Y1114" s="94" t="s">
        <v>6073</v>
      </c>
      <c r="Z1114" s="85"/>
    </row>
    <row r="1115" spans="1:26" x14ac:dyDescent="0.25">
      <c r="A1115" s="61" t="s">
        <v>1024</v>
      </c>
      <c r="B1115" s="61" t="s">
        <v>1481</v>
      </c>
      <c r="C1115" s="62"/>
      <c r="D1115" s="63"/>
      <c r="E1115" s="64"/>
      <c r="F1115" s="65"/>
      <c r="G1115" s="62"/>
      <c r="H1115" s="66"/>
      <c r="I1115" s="67"/>
      <c r="J1115" s="67"/>
      <c r="K1115" s="34" t="s">
        <v>65</v>
      </c>
      <c r="L1115" s="74">
        <v>1115</v>
      </c>
      <c r="M1115" s="74"/>
      <c r="N1115" s="69"/>
      <c r="O1115" s="85" t="s">
        <v>1875</v>
      </c>
      <c r="P1115" s="88">
        <v>43738.285000000003</v>
      </c>
      <c r="Q1115" s="85" t="s">
        <v>1927</v>
      </c>
      <c r="R1115" s="85"/>
      <c r="S1115" s="85"/>
      <c r="T1115" s="85" t="s">
        <v>2951</v>
      </c>
      <c r="U1115" s="88">
        <v>43738.285000000003</v>
      </c>
      <c r="V1115" s="90" t="s">
        <v>4074</v>
      </c>
      <c r="W1115" s="85"/>
      <c r="X1115" s="85"/>
      <c r="Y1115" s="94" t="s">
        <v>6074</v>
      </c>
      <c r="Z1115" s="85"/>
    </row>
    <row r="1116" spans="1:26" x14ac:dyDescent="0.25">
      <c r="A1116" s="61" t="s">
        <v>1025</v>
      </c>
      <c r="B1116" s="61" t="s">
        <v>1025</v>
      </c>
      <c r="C1116" s="62"/>
      <c r="D1116" s="63"/>
      <c r="E1116" s="64"/>
      <c r="F1116" s="65"/>
      <c r="G1116" s="62"/>
      <c r="H1116" s="66"/>
      <c r="I1116" s="67"/>
      <c r="J1116" s="67"/>
      <c r="K1116" s="34" t="s">
        <v>65</v>
      </c>
      <c r="L1116" s="74">
        <v>1116</v>
      </c>
      <c r="M1116" s="74"/>
      <c r="N1116" s="69"/>
      <c r="O1116" s="85" t="s">
        <v>178</v>
      </c>
      <c r="P1116" s="88">
        <v>43738.284155092595</v>
      </c>
      <c r="Q1116" s="85" t="s">
        <v>2310</v>
      </c>
      <c r="R1116" s="90" t="s">
        <v>2801</v>
      </c>
      <c r="S1116" s="85" t="s">
        <v>2911</v>
      </c>
      <c r="T1116" s="85"/>
      <c r="U1116" s="88">
        <v>43738.284155092595</v>
      </c>
      <c r="V1116" s="90" t="s">
        <v>4075</v>
      </c>
      <c r="W1116" s="85"/>
      <c r="X1116" s="85"/>
      <c r="Y1116" s="94" t="s">
        <v>6075</v>
      </c>
      <c r="Z1116" s="94" t="s">
        <v>7111</v>
      </c>
    </row>
    <row r="1117" spans="1:26" x14ac:dyDescent="0.25">
      <c r="A1117" s="61" t="s">
        <v>1026</v>
      </c>
      <c r="B1117" s="61" t="s">
        <v>1025</v>
      </c>
      <c r="C1117" s="62"/>
      <c r="D1117" s="63"/>
      <c r="E1117" s="64"/>
      <c r="F1117" s="65"/>
      <c r="G1117" s="62"/>
      <c r="H1117" s="66"/>
      <c r="I1117" s="67"/>
      <c r="J1117" s="67"/>
      <c r="K1117" s="34" t="s">
        <v>65</v>
      </c>
      <c r="L1117" s="74">
        <v>1117</v>
      </c>
      <c r="M1117" s="74"/>
      <c r="N1117" s="69"/>
      <c r="O1117" s="85" t="s">
        <v>1875</v>
      </c>
      <c r="P1117" s="88">
        <v>43738.285057870373</v>
      </c>
      <c r="Q1117" s="85" t="s">
        <v>1996</v>
      </c>
      <c r="R1117" s="85"/>
      <c r="S1117" s="85"/>
      <c r="T1117" s="85"/>
      <c r="U1117" s="88">
        <v>43738.285057870373</v>
      </c>
      <c r="V1117" s="90" t="s">
        <v>4076</v>
      </c>
      <c r="W1117" s="85"/>
      <c r="X1117" s="85"/>
      <c r="Y1117" s="94" t="s">
        <v>6076</v>
      </c>
      <c r="Z1117" s="85"/>
    </row>
    <row r="1118" spans="1:26" x14ac:dyDescent="0.25">
      <c r="A1118" s="61" t="s">
        <v>1027</v>
      </c>
      <c r="B1118" s="61" t="s">
        <v>1027</v>
      </c>
      <c r="C1118" s="62"/>
      <c r="D1118" s="63"/>
      <c r="E1118" s="64"/>
      <c r="F1118" s="65"/>
      <c r="G1118" s="62"/>
      <c r="H1118" s="66"/>
      <c r="I1118" s="67"/>
      <c r="J1118" s="67"/>
      <c r="K1118" s="34" t="s">
        <v>65</v>
      </c>
      <c r="L1118" s="74">
        <v>1118</v>
      </c>
      <c r="M1118" s="74"/>
      <c r="N1118" s="69"/>
      <c r="O1118" s="85" t="s">
        <v>178</v>
      </c>
      <c r="P1118" s="88">
        <v>43738.285069444442</v>
      </c>
      <c r="Q1118" s="85" t="s">
        <v>2311</v>
      </c>
      <c r="R1118" s="85"/>
      <c r="S1118" s="85"/>
      <c r="T1118" s="85" t="s">
        <v>2947</v>
      </c>
      <c r="U1118" s="88">
        <v>43738.285069444442</v>
      </c>
      <c r="V1118" s="90" t="s">
        <v>4077</v>
      </c>
      <c r="W1118" s="85"/>
      <c r="X1118" s="85"/>
      <c r="Y1118" s="94" t="s">
        <v>6077</v>
      </c>
      <c r="Z1118" s="85"/>
    </row>
    <row r="1119" spans="1:26" x14ac:dyDescent="0.25">
      <c r="A1119" s="61" t="s">
        <v>1028</v>
      </c>
      <c r="B1119" s="61" t="s">
        <v>1552</v>
      </c>
      <c r="C1119" s="62"/>
      <c r="D1119" s="63"/>
      <c r="E1119" s="64"/>
      <c r="F1119" s="65"/>
      <c r="G1119" s="62"/>
      <c r="H1119" s="66"/>
      <c r="I1119" s="67"/>
      <c r="J1119" s="67"/>
      <c r="K1119" s="34" t="s">
        <v>65</v>
      </c>
      <c r="L1119" s="74">
        <v>1119</v>
      </c>
      <c r="M1119" s="74"/>
      <c r="N1119" s="69"/>
      <c r="O1119" s="85" t="s">
        <v>1875</v>
      </c>
      <c r="P1119" s="88">
        <v>43738.285069444442</v>
      </c>
      <c r="Q1119" s="85" t="s">
        <v>1955</v>
      </c>
      <c r="R1119" s="85"/>
      <c r="S1119" s="85"/>
      <c r="T1119" s="85"/>
      <c r="U1119" s="88">
        <v>43738.285069444442</v>
      </c>
      <c r="V1119" s="90" t="s">
        <v>4078</v>
      </c>
      <c r="W1119" s="85"/>
      <c r="X1119" s="85"/>
      <c r="Y1119" s="94" t="s">
        <v>6078</v>
      </c>
      <c r="Z1119" s="85"/>
    </row>
    <row r="1120" spans="1:26" x14ac:dyDescent="0.25">
      <c r="A1120" s="61" t="s">
        <v>1029</v>
      </c>
      <c r="B1120" s="61" t="s">
        <v>1569</v>
      </c>
      <c r="C1120" s="62"/>
      <c r="D1120" s="63"/>
      <c r="E1120" s="64"/>
      <c r="F1120" s="65"/>
      <c r="G1120" s="62"/>
      <c r="H1120" s="66"/>
      <c r="I1120" s="67"/>
      <c r="J1120" s="67"/>
      <c r="K1120" s="34" t="s">
        <v>65</v>
      </c>
      <c r="L1120" s="74">
        <v>1120</v>
      </c>
      <c r="M1120" s="74"/>
      <c r="N1120" s="69"/>
      <c r="O1120" s="85" t="s">
        <v>1875</v>
      </c>
      <c r="P1120" s="88">
        <v>43738.285115740742</v>
      </c>
      <c r="Q1120" s="85" t="s">
        <v>1977</v>
      </c>
      <c r="R1120" s="85"/>
      <c r="S1120" s="85"/>
      <c r="T1120" s="85"/>
      <c r="U1120" s="88">
        <v>43738.285115740742</v>
      </c>
      <c r="V1120" s="90" t="s">
        <v>4079</v>
      </c>
      <c r="W1120" s="85"/>
      <c r="X1120" s="85"/>
      <c r="Y1120" s="94" t="s">
        <v>6079</v>
      </c>
      <c r="Z1120" s="85"/>
    </row>
    <row r="1121" spans="1:26" x14ac:dyDescent="0.25">
      <c r="A1121" s="61" t="s">
        <v>1030</v>
      </c>
      <c r="B1121" s="61" t="s">
        <v>1481</v>
      </c>
      <c r="C1121" s="62"/>
      <c r="D1121" s="63"/>
      <c r="E1121" s="64"/>
      <c r="F1121" s="65"/>
      <c r="G1121" s="62"/>
      <c r="H1121" s="66"/>
      <c r="I1121" s="67"/>
      <c r="J1121" s="67"/>
      <c r="K1121" s="34" t="s">
        <v>65</v>
      </c>
      <c r="L1121" s="74">
        <v>1121</v>
      </c>
      <c r="M1121" s="74"/>
      <c r="N1121" s="69"/>
      <c r="O1121" s="85" t="s">
        <v>1875</v>
      </c>
      <c r="P1121" s="88">
        <v>43738.283645833333</v>
      </c>
      <c r="Q1121" s="85" t="s">
        <v>1927</v>
      </c>
      <c r="R1121" s="85"/>
      <c r="S1121" s="85"/>
      <c r="T1121" s="85" t="s">
        <v>2951</v>
      </c>
      <c r="U1121" s="88">
        <v>43738.283645833333</v>
      </c>
      <c r="V1121" s="90" t="s">
        <v>4080</v>
      </c>
      <c r="W1121" s="85"/>
      <c r="X1121" s="85"/>
      <c r="Y1121" s="94" t="s">
        <v>6080</v>
      </c>
      <c r="Z1121" s="85"/>
    </row>
    <row r="1122" spans="1:26" x14ac:dyDescent="0.25">
      <c r="A1122" s="61" t="s">
        <v>1030</v>
      </c>
      <c r="B1122" s="61" t="s">
        <v>1490</v>
      </c>
      <c r="C1122" s="62"/>
      <c r="D1122" s="63"/>
      <c r="E1122" s="64"/>
      <c r="F1122" s="65"/>
      <c r="G1122" s="62"/>
      <c r="H1122" s="66"/>
      <c r="I1122" s="67"/>
      <c r="J1122" s="67"/>
      <c r="K1122" s="34" t="s">
        <v>65</v>
      </c>
      <c r="L1122" s="74">
        <v>1122</v>
      </c>
      <c r="M1122" s="74"/>
      <c r="N1122" s="69"/>
      <c r="O1122" s="85" t="s">
        <v>1875</v>
      </c>
      <c r="P1122" s="88">
        <v>43738.283865740741</v>
      </c>
      <c r="Q1122" s="85" t="s">
        <v>2312</v>
      </c>
      <c r="R1122" s="85"/>
      <c r="S1122" s="85"/>
      <c r="T1122" s="85"/>
      <c r="U1122" s="88">
        <v>43738.283865740741</v>
      </c>
      <c r="V1122" s="90" t="s">
        <v>4081</v>
      </c>
      <c r="W1122" s="85"/>
      <c r="X1122" s="85"/>
      <c r="Y1122" s="94" t="s">
        <v>6081</v>
      </c>
      <c r="Z1122" s="85"/>
    </row>
    <row r="1123" spans="1:26" x14ac:dyDescent="0.25">
      <c r="A1123" s="61" t="s">
        <v>1030</v>
      </c>
      <c r="B1123" s="61" t="s">
        <v>1736</v>
      </c>
      <c r="C1123" s="62"/>
      <c r="D1123" s="63"/>
      <c r="E1123" s="64"/>
      <c r="F1123" s="65"/>
      <c r="G1123" s="62"/>
      <c r="H1123" s="66"/>
      <c r="I1123" s="67"/>
      <c r="J1123" s="67"/>
      <c r="K1123" s="34" t="s">
        <v>65</v>
      </c>
      <c r="L1123" s="74">
        <v>1123</v>
      </c>
      <c r="M1123" s="74"/>
      <c r="N1123" s="69"/>
      <c r="O1123" s="85" t="s">
        <v>1875</v>
      </c>
      <c r="P1123" s="88">
        <v>43738.285115740742</v>
      </c>
      <c r="Q1123" s="85" t="s">
        <v>2237</v>
      </c>
      <c r="R1123" s="85"/>
      <c r="S1123" s="85"/>
      <c r="T1123" s="85"/>
      <c r="U1123" s="88">
        <v>43738.285115740742</v>
      </c>
      <c r="V1123" s="90" t="s">
        <v>4082</v>
      </c>
      <c r="W1123" s="85"/>
      <c r="X1123" s="85"/>
      <c r="Y1123" s="94" t="s">
        <v>6082</v>
      </c>
      <c r="Z1123" s="85"/>
    </row>
    <row r="1124" spans="1:26" x14ac:dyDescent="0.25">
      <c r="A1124" s="61" t="s">
        <v>1031</v>
      </c>
      <c r="B1124" s="61" t="s">
        <v>1604</v>
      </c>
      <c r="C1124" s="62"/>
      <c r="D1124" s="63"/>
      <c r="E1124" s="64"/>
      <c r="F1124" s="65"/>
      <c r="G1124" s="62"/>
      <c r="H1124" s="66"/>
      <c r="I1124" s="67"/>
      <c r="J1124" s="67"/>
      <c r="K1124" s="34" t="s">
        <v>65</v>
      </c>
      <c r="L1124" s="74">
        <v>1124</v>
      </c>
      <c r="M1124" s="74"/>
      <c r="N1124" s="69"/>
      <c r="O1124" s="85" t="s">
        <v>1875</v>
      </c>
      <c r="P1124" s="88">
        <v>43738.285127314812</v>
      </c>
      <c r="Q1124" s="85" t="s">
        <v>2025</v>
      </c>
      <c r="R1124" s="85"/>
      <c r="S1124" s="85"/>
      <c r="T1124" s="85"/>
      <c r="U1124" s="88">
        <v>43738.285127314812</v>
      </c>
      <c r="V1124" s="90" t="s">
        <v>4083</v>
      </c>
      <c r="W1124" s="85"/>
      <c r="X1124" s="85"/>
      <c r="Y1124" s="94" t="s">
        <v>6083</v>
      </c>
      <c r="Z1124" s="85"/>
    </row>
    <row r="1125" spans="1:26" x14ac:dyDescent="0.25">
      <c r="A1125" s="61" t="s">
        <v>1032</v>
      </c>
      <c r="B1125" s="61" t="s">
        <v>1277</v>
      </c>
      <c r="C1125" s="62"/>
      <c r="D1125" s="63"/>
      <c r="E1125" s="64"/>
      <c r="F1125" s="65"/>
      <c r="G1125" s="62"/>
      <c r="H1125" s="66"/>
      <c r="I1125" s="67"/>
      <c r="J1125" s="67"/>
      <c r="K1125" s="34" t="s">
        <v>65</v>
      </c>
      <c r="L1125" s="74">
        <v>1125</v>
      </c>
      <c r="M1125" s="74"/>
      <c r="N1125" s="69"/>
      <c r="O1125" s="85" t="s">
        <v>1875</v>
      </c>
      <c r="P1125" s="88">
        <v>43738.285150462965</v>
      </c>
      <c r="Q1125" s="85" t="s">
        <v>2313</v>
      </c>
      <c r="R1125" s="85"/>
      <c r="S1125" s="85"/>
      <c r="T1125" s="85"/>
      <c r="U1125" s="88">
        <v>43738.285150462965</v>
      </c>
      <c r="V1125" s="90" t="s">
        <v>4084</v>
      </c>
      <c r="W1125" s="85"/>
      <c r="X1125" s="85"/>
      <c r="Y1125" s="94" t="s">
        <v>6084</v>
      </c>
      <c r="Z1125" s="85"/>
    </row>
    <row r="1126" spans="1:26" x14ac:dyDescent="0.25">
      <c r="A1126" s="61" t="s">
        <v>1033</v>
      </c>
      <c r="B1126" s="61" t="s">
        <v>1555</v>
      </c>
      <c r="C1126" s="62"/>
      <c r="D1126" s="63"/>
      <c r="E1126" s="64"/>
      <c r="F1126" s="65"/>
      <c r="G1126" s="62"/>
      <c r="H1126" s="66"/>
      <c r="I1126" s="67"/>
      <c r="J1126" s="67"/>
      <c r="K1126" s="34" t="s">
        <v>65</v>
      </c>
      <c r="L1126" s="74">
        <v>1126</v>
      </c>
      <c r="M1126" s="74"/>
      <c r="N1126" s="69"/>
      <c r="O1126" s="85" t="s">
        <v>1875</v>
      </c>
      <c r="P1126" s="88">
        <v>43738.285173611112</v>
      </c>
      <c r="Q1126" s="85" t="s">
        <v>2314</v>
      </c>
      <c r="R1126" s="85"/>
      <c r="S1126" s="85"/>
      <c r="T1126" s="85"/>
      <c r="U1126" s="88">
        <v>43738.285173611112</v>
      </c>
      <c r="V1126" s="90" t="s">
        <v>4085</v>
      </c>
      <c r="W1126" s="85"/>
      <c r="X1126" s="85"/>
      <c r="Y1126" s="94" t="s">
        <v>6085</v>
      </c>
      <c r="Z1126" s="85"/>
    </row>
    <row r="1127" spans="1:26" x14ac:dyDescent="0.25">
      <c r="A1127" s="61" t="s">
        <v>1034</v>
      </c>
      <c r="B1127" s="61" t="s">
        <v>1507</v>
      </c>
      <c r="C1127" s="62"/>
      <c r="D1127" s="63"/>
      <c r="E1127" s="64"/>
      <c r="F1127" s="65"/>
      <c r="G1127" s="62"/>
      <c r="H1127" s="66"/>
      <c r="I1127" s="67"/>
      <c r="J1127" s="67"/>
      <c r="K1127" s="34" t="s">
        <v>65</v>
      </c>
      <c r="L1127" s="74">
        <v>1127</v>
      </c>
      <c r="M1127" s="74"/>
      <c r="N1127" s="69"/>
      <c r="O1127" s="85" t="s">
        <v>1875</v>
      </c>
      <c r="P1127" s="88">
        <v>43738.285162037035</v>
      </c>
      <c r="Q1127" s="85" t="s">
        <v>1892</v>
      </c>
      <c r="R1127" s="85"/>
      <c r="S1127" s="85"/>
      <c r="T1127" s="85"/>
      <c r="U1127" s="88">
        <v>43738.285162037035</v>
      </c>
      <c r="V1127" s="90" t="s">
        <v>4086</v>
      </c>
      <c r="W1127" s="85"/>
      <c r="X1127" s="85"/>
      <c r="Y1127" s="94" t="s">
        <v>6086</v>
      </c>
      <c r="Z1127" s="85"/>
    </row>
    <row r="1128" spans="1:26" x14ac:dyDescent="0.25">
      <c r="A1128" s="61" t="s">
        <v>1034</v>
      </c>
      <c r="B1128" s="61" t="s">
        <v>1507</v>
      </c>
      <c r="C1128" s="62"/>
      <c r="D1128" s="63"/>
      <c r="E1128" s="64"/>
      <c r="F1128" s="65"/>
      <c r="G1128" s="62"/>
      <c r="H1128" s="66"/>
      <c r="I1128" s="67"/>
      <c r="J1128" s="67"/>
      <c r="K1128" s="34" t="s">
        <v>65</v>
      </c>
      <c r="L1128" s="74">
        <v>1128</v>
      </c>
      <c r="M1128" s="74"/>
      <c r="N1128" s="69"/>
      <c r="O1128" s="85" t="s">
        <v>1875</v>
      </c>
      <c r="P1128" s="88">
        <v>43738.285196759258</v>
      </c>
      <c r="Q1128" s="85" t="s">
        <v>1893</v>
      </c>
      <c r="R1128" s="85"/>
      <c r="S1128" s="85"/>
      <c r="T1128" s="85"/>
      <c r="U1128" s="88">
        <v>43738.285196759258</v>
      </c>
      <c r="V1128" s="90" t="s">
        <v>4087</v>
      </c>
      <c r="W1128" s="85"/>
      <c r="X1128" s="85"/>
      <c r="Y1128" s="94" t="s">
        <v>6087</v>
      </c>
      <c r="Z1128" s="85"/>
    </row>
    <row r="1129" spans="1:26" x14ac:dyDescent="0.25">
      <c r="A1129" s="61" t="s">
        <v>1035</v>
      </c>
      <c r="B1129" s="61" t="s">
        <v>1481</v>
      </c>
      <c r="C1129" s="62"/>
      <c r="D1129" s="63"/>
      <c r="E1129" s="64"/>
      <c r="F1129" s="65"/>
      <c r="G1129" s="62"/>
      <c r="H1129" s="66"/>
      <c r="I1129" s="67"/>
      <c r="J1129" s="67"/>
      <c r="K1129" s="34" t="s">
        <v>65</v>
      </c>
      <c r="L1129" s="74">
        <v>1129</v>
      </c>
      <c r="M1129" s="74"/>
      <c r="N1129" s="69"/>
      <c r="O1129" s="85" t="s">
        <v>1875</v>
      </c>
      <c r="P1129" s="88">
        <v>43738.285208333335</v>
      </c>
      <c r="Q1129" s="85" t="s">
        <v>1927</v>
      </c>
      <c r="R1129" s="85"/>
      <c r="S1129" s="85"/>
      <c r="T1129" s="85" t="s">
        <v>2951</v>
      </c>
      <c r="U1129" s="88">
        <v>43738.285208333335</v>
      </c>
      <c r="V1129" s="90" t="s">
        <v>4088</v>
      </c>
      <c r="W1129" s="85"/>
      <c r="X1129" s="85"/>
      <c r="Y1129" s="94" t="s">
        <v>6088</v>
      </c>
      <c r="Z1129" s="85"/>
    </row>
    <row r="1130" spans="1:26" x14ac:dyDescent="0.25">
      <c r="A1130" s="61" t="s">
        <v>1036</v>
      </c>
      <c r="B1130" s="61" t="s">
        <v>1532</v>
      </c>
      <c r="C1130" s="62"/>
      <c r="D1130" s="63"/>
      <c r="E1130" s="64"/>
      <c r="F1130" s="65"/>
      <c r="G1130" s="62"/>
      <c r="H1130" s="66"/>
      <c r="I1130" s="67"/>
      <c r="J1130" s="67"/>
      <c r="K1130" s="34" t="s">
        <v>65</v>
      </c>
      <c r="L1130" s="74">
        <v>1130</v>
      </c>
      <c r="M1130" s="74"/>
      <c r="N1130" s="69"/>
      <c r="O1130" s="85" t="s">
        <v>1875</v>
      </c>
      <c r="P1130" s="88">
        <v>43738.285219907404</v>
      </c>
      <c r="Q1130" s="85" t="s">
        <v>2235</v>
      </c>
      <c r="R1130" s="90" t="s">
        <v>2779</v>
      </c>
      <c r="S1130" s="85" t="s">
        <v>2931</v>
      </c>
      <c r="T1130" s="85" t="s">
        <v>2946</v>
      </c>
      <c r="U1130" s="88">
        <v>43738.285219907404</v>
      </c>
      <c r="V1130" s="90" t="s">
        <v>4089</v>
      </c>
      <c r="W1130" s="85"/>
      <c r="X1130" s="85"/>
      <c r="Y1130" s="94" t="s">
        <v>6089</v>
      </c>
      <c r="Z1130" s="85"/>
    </row>
    <row r="1131" spans="1:26" x14ac:dyDescent="0.25">
      <c r="A1131" s="61" t="s">
        <v>1037</v>
      </c>
      <c r="B1131" s="61" t="s">
        <v>1575</v>
      </c>
      <c r="C1131" s="62"/>
      <c r="D1131" s="63"/>
      <c r="E1131" s="64"/>
      <c r="F1131" s="65"/>
      <c r="G1131" s="62"/>
      <c r="H1131" s="66"/>
      <c r="I1131" s="67"/>
      <c r="J1131" s="67"/>
      <c r="K1131" s="34" t="s">
        <v>65</v>
      </c>
      <c r="L1131" s="74">
        <v>1131</v>
      </c>
      <c r="M1131" s="74"/>
      <c r="N1131" s="69"/>
      <c r="O1131" s="85" t="s">
        <v>1875</v>
      </c>
      <c r="P1131" s="88">
        <v>43738.285231481481</v>
      </c>
      <c r="Q1131" s="85" t="s">
        <v>1985</v>
      </c>
      <c r="R1131" s="85"/>
      <c r="S1131" s="85"/>
      <c r="T1131" s="85"/>
      <c r="U1131" s="88">
        <v>43738.285231481481</v>
      </c>
      <c r="V1131" s="90" t="s">
        <v>4090</v>
      </c>
      <c r="W1131" s="85"/>
      <c r="X1131" s="85"/>
      <c r="Y1131" s="94" t="s">
        <v>6090</v>
      </c>
      <c r="Z1131" s="85"/>
    </row>
    <row r="1132" spans="1:26" x14ac:dyDescent="0.25">
      <c r="A1132" s="61" t="s">
        <v>1038</v>
      </c>
      <c r="B1132" s="61" t="s">
        <v>1772</v>
      </c>
      <c r="C1132" s="62"/>
      <c r="D1132" s="63"/>
      <c r="E1132" s="64"/>
      <c r="F1132" s="65"/>
      <c r="G1132" s="62"/>
      <c r="H1132" s="66"/>
      <c r="I1132" s="67"/>
      <c r="J1132" s="67"/>
      <c r="K1132" s="34" t="s">
        <v>65</v>
      </c>
      <c r="L1132" s="74">
        <v>1132</v>
      </c>
      <c r="M1132" s="74"/>
      <c r="N1132" s="69"/>
      <c r="O1132" s="85" t="s">
        <v>1876</v>
      </c>
      <c r="P1132" s="88">
        <v>43738.285231481481</v>
      </c>
      <c r="Q1132" s="85" t="s">
        <v>2315</v>
      </c>
      <c r="R1132" s="85"/>
      <c r="S1132" s="85"/>
      <c r="T1132" s="85"/>
      <c r="U1132" s="88">
        <v>43738.285231481481</v>
      </c>
      <c r="V1132" s="90" t="s">
        <v>4091</v>
      </c>
      <c r="W1132" s="85"/>
      <c r="X1132" s="85"/>
      <c r="Y1132" s="94" t="s">
        <v>6091</v>
      </c>
      <c r="Z1132" s="94" t="s">
        <v>7112</v>
      </c>
    </row>
    <row r="1133" spans="1:26" x14ac:dyDescent="0.25">
      <c r="A1133" s="61" t="s">
        <v>1039</v>
      </c>
      <c r="B1133" s="61" t="s">
        <v>1493</v>
      </c>
      <c r="C1133" s="62"/>
      <c r="D1133" s="63"/>
      <c r="E1133" s="64"/>
      <c r="F1133" s="65"/>
      <c r="G1133" s="62"/>
      <c r="H1133" s="66"/>
      <c r="I1133" s="67"/>
      <c r="J1133" s="67"/>
      <c r="K1133" s="34" t="s">
        <v>65</v>
      </c>
      <c r="L1133" s="74">
        <v>1133</v>
      </c>
      <c r="M1133" s="74"/>
      <c r="N1133" s="69"/>
      <c r="O1133" s="85" t="s">
        <v>1875</v>
      </c>
      <c r="P1133" s="88">
        <v>43738.284826388888</v>
      </c>
      <c r="Q1133" s="85" t="s">
        <v>1877</v>
      </c>
      <c r="R1133" s="85"/>
      <c r="S1133" s="85"/>
      <c r="T1133" s="85"/>
      <c r="U1133" s="88">
        <v>43738.284826388888</v>
      </c>
      <c r="V1133" s="90" t="s">
        <v>4092</v>
      </c>
      <c r="W1133" s="85"/>
      <c r="X1133" s="85"/>
      <c r="Y1133" s="94" t="s">
        <v>6092</v>
      </c>
      <c r="Z1133" s="85"/>
    </row>
    <row r="1134" spans="1:26" x14ac:dyDescent="0.25">
      <c r="A1134" s="61" t="s">
        <v>1039</v>
      </c>
      <c r="B1134" s="61" t="s">
        <v>1481</v>
      </c>
      <c r="C1134" s="62"/>
      <c r="D1134" s="63"/>
      <c r="E1134" s="64"/>
      <c r="F1134" s="65"/>
      <c r="G1134" s="62"/>
      <c r="H1134" s="66"/>
      <c r="I1134" s="67"/>
      <c r="J1134" s="67"/>
      <c r="K1134" s="34" t="s">
        <v>65</v>
      </c>
      <c r="L1134" s="74">
        <v>1134</v>
      </c>
      <c r="M1134" s="74"/>
      <c r="N1134" s="69"/>
      <c r="O1134" s="85" t="s">
        <v>1875</v>
      </c>
      <c r="P1134" s="88">
        <v>43738.285254629627</v>
      </c>
      <c r="Q1134" s="85" t="s">
        <v>1927</v>
      </c>
      <c r="R1134" s="85"/>
      <c r="S1134" s="85"/>
      <c r="T1134" s="85" t="s">
        <v>2951</v>
      </c>
      <c r="U1134" s="88">
        <v>43738.285254629627</v>
      </c>
      <c r="V1134" s="90" t="s">
        <v>4093</v>
      </c>
      <c r="W1134" s="85"/>
      <c r="X1134" s="85"/>
      <c r="Y1134" s="94" t="s">
        <v>6093</v>
      </c>
      <c r="Z1134" s="85"/>
    </row>
    <row r="1135" spans="1:26" x14ac:dyDescent="0.25">
      <c r="A1135" s="61" t="s">
        <v>1040</v>
      </c>
      <c r="B1135" s="61" t="s">
        <v>1608</v>
      </c>
      <c r="C1135" s="62"/>
      <c r="D1135" s="63"/>
      <c r="E1135" s="64"/>
      <c r="F1135" s="65"/>
      <c r="G1135" s="62"/>
      <c r="H1135" s="66"/>
      <c r="I1135" s="67"/>
      <c r="J1135" s="67"/>
      <c r="K1135" s="34" t="s">
        <v>65</v>
      </c>
      <c r="L1135" s="74">
        <v>1135</v>
      </c>
      <c r="M1135" s="74"/>
      <c r="N1135" s="69"/>
      <c r="O1135" s="85" t="s">
        <v>1875</v>
      </c>
      <c r="P1135" s="88">
        <v>43738.285254629627</v>
      </c>
      <c r="Q1135" s="85" t="s">
        <v>2316</v>
      </c>
      <c r="R1135" s="90" t="s">
        <v>2802</v>
      </c>
      <c r="S1135" s="85" t="s">
        <v>2921</v>
      </c>
      <c r="T1135" s="85"/>
      <c r="U1135" s="88">
        <v>43738.285254629627</v>
      </c>
      <c r="V1135" s="90" t="s">
        <v>4094</v>
      </c>
      <c r="W1135" s="85"/>
      <c r="X1135" s="85"/>
      <c r="Y1135" s="94" t="s">
        <v>6094</v>
      </c>
      <c r="Z1135" s="85"/>
    </row>
    <row r="1136" spans="1:26" x14ac:dyDescent="0.25">
      <c r="A1136" s="61" t="s">
        <v>1041</v>
      </c>
      <c r="B1136" s="61" t="s">
        <v>1481</v>
      </c>
      <c r="C1136" s="62"/>
      <c r="D1136" s="63"/>
      <c r="E1136" s="64"/>
      <c r="F1136" s="65"/>
      <c r="G1136" s="62"/>
      <c r="H1136" s="66"/>
      <c r="I1136" s="67"/>
      <c r="J1136" s="67"/>
      <c r="K1136" s="34" t="s">
        <v>65</v>
      </c>
      <c r="L1136" s="74">
        <v>1136</v>
      </c>
      <c r="M1136" s="74"/>
      <c r="N1136" s="69"/>
      <c r="O1136" s="85" t="s">
        <v>1875</v>
      </c>
      <c r="P1136" s="88">
        <v>43738.285266203704</v>
      </c>
      <c r="Q1136" s="85" t="s">
        <v>1927</v>
      </c>
      <c r="R1136" s="85"/>
      <c r="S1136" s="85"/>
      <c r="T1136" s="85" t="s">
        <v>2951</v>
      </c>
      <c r="U1136" s="88">
        <v>43738.285266203704</v>
      </c>
      <c r="V1136" s="90" t="s">
        <v>4095</v>
      </c>
      <c r="W1136" s="85"/>
      <c r="X1136" s="85"/>
      <c r="Y1136" s="94" t="s">
        <v>6095</v>
      </c>
      <c r="Z1136" s="85"/>
    </row>
    <row r="1137" spans="1:26" x14ac:dyDescent="0.25">
      <c r="A1137" s="61" t="s">
        <v>1042</v>
      </c>
      <c r="B1137" s="61" t="s">
        <v>1499</v>
      </c>
      <c r="C1137" s="62"/>
      <c r="D1137" s="63"/>
      <c r="E1137" s="64"/>
      <c r="F1137" s="65"/>
      <c r="G1137" s="62"/>
      <c r="H1137" s="66"/>
      <c r="I1137" s="67"/>
      <c r="J1137" s="67"/>
      <c r="K1137" s="34" t="s">
        <v>65</v>
      </c>
      <c r="L1137" s="74">
        <v>1137</v>
      </c>
      <c r="M1137" s="74"/>
      <c r="N1137" s="69"/>
      <c r="O1137" s="85" t="s">
        <v>1875</v>
      </c>
      <c r="P1137" s="88">
        <v>43738.285266203704</v>
      </c>
      <c r="Q1137" s="85" t="s">
        <v>1883</v>
      </c>
      <c r="R1137" s="85"/>
      <c r="S1137" s="85"/>
      <c r="T1137" s="85"/>
      <c r="U1137" s="88">
        <v>43738.285266203704</v>
      </c>
      <c r="V1137" s="90" t="s">
        <v>4096</v>
      </c>
      <c r="W1137" s="85"/>
      <c r="X1137" s="85"/>
      <c r="Y1137" s="94" t="s">
        <v>6096</v>
      </c>
      <c r="Z1137" s="85"/>
    </row>
    <row r="1138" spans="1:26" x14ac:dyDescent="0.25">
      <c r="A1138" s="61" t="s">
        <v>1043</v>
      </c>
      <c r="B1138" s="61" t="s">
        <v>1680</v>
      </c>
      <c r="C1138" s="62"/>
      <c r="D1138" s="63"/>
      <c r="E1138" s="64"/>
      <c r="F1138" s="65"/>
      <c r="G1138" s="62"/>
      <c r="H1138" s="66"/>
      <c r="I1138" s="67"/>
      <c r="J1138" s="67"/>
      <c r="K1138" s="34" t="s">
        <v>65</v>
      </c>
      <c r="L1138" s="74">
        <v>1138</v>
      </c>
      <c r="M1138" s="74"/>
      <c r="N1138" s="69"/>
      <c r="O1138" s="85" t="s">
        <v>1876</v>
      </c>
      <c r="P1138" s="88">
        <v>43738.285266203704</v>
      </c>
      <c r="Q1138" s="85" t="s">
        <v>2317</v>
      </c>
      <c r="R1138" s="90" t="s">
        <v>2803</v>
      </c>
      <c r="S1138" s="85" t="s">
        <v>2911</v>
      </c>
      <c r="T1138" s="85"/>
      <c r="U1138" s="88">
        <v>43738.285266203704</v>
      </c>
      <c r="V1138" s="90" t="s">
        <v>4097</v>
      </c>
      <c r="W1138" s="85"/>
      <c r="X1138" s="85"/>
      <c r="Y1138" s="94" t="s">
        <v>6097</v>
      </c>
      <c r="Z1138" s="94" t="s">
        <v>7113</v>
      </c>
    </row>
    <row r="1139" spans="1:26" x14ac:dyDescent="0.25">
      <c r="A1139" s="61" t="s">
        <v>1044</v>
      </c>
      <c r="B1139" s="61" t="s">
        <v>1166</v>
      </c>
      <c r="C1139" s="62"/>
      <c r="D1139" s="63"/>
      <c r="E1139" s="64"/>
      <c r="F1139" s="65"/>
      <c r="G1139" s="62"/>
      <c r="H1139" s="66"/>
      <c r="I1139" s="67"/>
      <c r="J1139" s="67"/>
      <c r="K1139" s="34" t="s">
        <v>65</v>
      </c>
      <c r="L1139" s="74">
        <v>1139</v>
      </c>
      <c r="M1139" s="74"/>
      <c r="N1139" s="69"/>
      <c r="O1139" s="85" t="s">
        <v>1875</v>
      </c>
      <c r="P1139" s="88">
        <v>43738.285300925927</v>
      </c>
      <c r="Q1139" s="85" t="s">
        <v>1906</v>
      </c>
      <c r="R1139" s="85"/>
      <c r="S1139" s="85"/>
      <c r="T1139" s="85"/>
      <c r="U1139" s="88">
        <v>43738.285300925927</v>
      </c>
      <c r="V1139" s="90" t="s">
        <v>4098</v>
      </c>
      <c r="W1139" s="85"/>
      <c r="X1139" s="85"/>
      <c r="Y1139" s="94" t="s">
        <v>6098</v>
      </c>
      <c r="Z1139" s="85"/>
    </row>
    <row r="1140" spans="1:26" x14ac:dyDescent="0.25">
      <c r="A1140" s="61" t="s">
        <v>1045</v>
      </c>
      <c r="B1140" s="61" t="s">
        <v>1045</v>
      </c>
      <c r="C1140" s="62"/>
      <c r="D1140" s="63"/>
      <c r="E1140" s="64"/>
      <c r="F1140" s="65"/>
      <c r="G1140" s="62"/>
      <c r="H1140" s="66"/>
      <c r="I1140" s="67"/>
      <c r="J1140" s="67"/>
      <c r="K1140" s="34" t="s">
        <v>65</v>
      </c>
      <c r="L1140" s="74">
        <v>1140</v>
      </c>
      <c r="M1140" s="74"/>
      <c r="N1140" s="69"/>
      <c r="O1140" s="85" t="s">
        <v>178</v>
      </c>
      <c r="P1140" s="88">
        <v>43738.276828703703</v>
      </c>
      <c r="Q1140" s="85" t="s">
        <v>2318</v>
      </c>
      <c r="R1140" s="90" t="s">
        <v>2804</v>
      </c>
      <c r="S1140" s="85" t="s">
        <v>2911</v>
      </c>
      <c r="T1140" s="85" t="s">
        <v>2947</v>
      </c>
      <c r="U1140" s="88">
        <v>43738.276828703703</v>
      </c>
      <c r="V1140" s="90" t="s">
        <v>4099</v>
      </c>
      <c r="W1140" s="85"/>
      <c r="X1140" s="85"/>
      <c r="Y1140" s="94" t="s">
        <v>6099</v>
      </c>
      <c r="Z1140" s="85"/>
    </row>
    <row r="1141" spans="1:26" x14ac:dyDescent="0.25">
      <c r="A1141" s="61" t="s">
        <v>1046</v>
      </c>
      <c r="B1141" s="61" t="s">
        <v>1045</v>
      </c>
      <c r="C1141" s="62"/>
      <c r="D1141" s="63"/>
      <c r="E1141" s="64"/>
      <c r="F1141" s="65"/>
      <c r="G1141" s="62"/>
      <c r="H1141" s="66"/>
      <c r="I1141" s="67"/>
      <c r="J1141" s="67"/>
      <c r="K1141" s="34" t="s">
        <v>65</v>
      </c>
      <c r="L1141" s="74">
        <v>1141</v>
      </c>
      <c r="M1141" s="74"/>
      <c r="N1141" s="69"/>
      <c r="O1141" s="85" t="s">
        <v>1875</v>
      </c>
      <c r="P1141" s="88">
        <v>43738.28534722222</v>
      </c>
      <c r="Q1141" s="85" t="s">
        <v>2072</v>
      </c>
      <c r="R1141" s="85"/>
      <c r="S1141" s="85"/>
      <c r="T1141" s="85" t="s">
        <v>2947</v>
      </c>
      <c r="U1141" s="88">
        <v>43738.28534722222</v>
      </c>
      <c r="V1141" s="90" t="s">
        <v>4100</v>
      </c>
      <c r="W1141" s="85"/>
      <c r="X1141" s="85"/>
      <c r="Y1141" s="94" t="s">
        <v>6100</v>
      </c>
      <c r="Z1141" s="85"/>
    </row>
    <row r="1142" spans="1:26" x14ac:dyDescent="0.25">
      <c r="A1142" s="61" t="s">
        <v>1046</v>
      </c>
      <c r="B1142" s="61" t="s">
        <v>1481</v>
      </c>
      <c r="C1142" s="62"/>
      <c r="D1142" s="63"/>
      <c r="E1142" s="64"/>
      <c r="F1142" s="65"/>
      <c r="G1142" s="62"/>
      <c r="H1142" s="66"/>
      <c r="I1142" s="67"/>
      <c r="J1142" s="67"/>
      <c r="K1142" s="34" t="s">
        <v>65</v>
      </c>
      <c r="L1142" s="74">
        <v>1142</v>
      </c>
      <c r="M1142" s="74"/>
      <c r="N1142" s="69"/>
      <c r="O1142" s="85" t="s">
        <v>1875</v>
      </c>
      <c r="P1142" s="88">
        <v>43738.28052083333</v>
      </c>
      <c r="Q1142" s="85" t="s">
        <v>1927</v>
      </c>
      <c r="R1142" s="85"/>
      <c r="S1142" s="85"/>
      <c r="T1142" s="85" t="s">
        <v>2951</v>
      </c>
      <c r="U1142" s="88">
        <v>43738.28052083333</v>
      </c>
      <c r="V1142" s="90" t="s">
        <v>4101</v>
      </c>
      <c r="W1142" s="85"/>
      <c r="X1142" s="85"/>
      <c r="Y1142" s="94" t="s">
        <v>6101</v>
      </c>
      <c r="Z1142" s="85"/>
    </row>
    <row r="1143" spans="1:26" x14ac:dyDescent="0.25">
      <c r="A1143" s="61" t="s">
        <v>1047</v>
      </c>
      <c r="B1143" s="61" t="s">
        <v>1499</v>
      </c>
      <c r="C1143" s="62"/>
      <c r="D1143" s="63"/>
      <c r="E1143" s="64"/>
      <c r="F1143" s="65"/>
      <c r="G1143" s="62"/>
      <c r="H1143" s="66"/>
      <c r="I1143" s="67"/>
      <c r="J1143" s="67"/>
      <c r="K1143" s="34" t="s">
        <v>65</v>
      </c>
      <c r="L1143" s="74">
        <v>1143</v>
      </c>
      <c r="M1143" s="74"/>
      <c r="N1143" s="69"/>
      <c r="O1143" s="85" t="s">
        <v>1875</v>
      </c>
      <c r="P1143" s="88">
        <v>43738.285358796296</v>
      </c>
      <c r="Q1143" s="85" t="s">
        <v>1883</v>
      </c>
      <c r="R1143" s="85"/>
      <c r="S1143" s="85"/>
      <c r="T1143" s="85"/>
      <c r="U1143" s="88">
        <v>43738.285358796296</v>
      </c>
      <c r="V1143" s="90" t="s">
        <v>4102</v>
      </c>
      <c r="W1143" s="85"/>
      <c r="X1143" s="85"/>
      <c r="Y1143" s="94" t="s">
        <v>6102</v>
      </c>
      <c r="Z1143" s="85"/>
    </row>
    <row r="1144" spans="1:26" x14ac:dyDescent="0.25">
      <c r="A1144" s="61" t="s">
        <v>1048</v>
      </c>
      <c r="B1144" s="61" t="s">
        <v>1511</v>
      </c>
      <c r="C1144" s="62"/>
      <c r="D1144" s="63"/>
      <c r="E1144" s="64"/>
      <c r="F1144" s="65"/>
      <c r="G1144" s="62"/>
      <c r="H1144" s="66"/>
      <c r="I1144" s="67"/>
      <c r="J1144" s="67"/>
      <c r="K1144" s="34" t="s">
        <v>65</v>
      </c>
      <c r="L1144" s="74">
        <v>1144</v>
      </c>
      <c r="M1144" s="74"/>
      <c r="N1144" s="69"/>
      <c r="O1144" s="85" t="s">
        <v>1875</v>
      </c>
      <c r="P1144" s="88">
        <v>43738.285381944443</v>
      </c>
      <c r="Q1144" s="85" t="s">
        <v>1901</v>
      </c>
      <c r="R1144" s="85"/>
      <c r="S1144" s="85"/>
      <c r="T1144" s="85"/>
      <c r="U1144" s="88">
        <v>43738.285381944443</v>
      </c>
      <c r="V1144" s="90" t="s">
        <v>4103</v>
      </c>
      <c r="W1144" s="85"/>
      <c r="X1144" s="85"/>
      <c r="Y1144" s="94" t="s">
        <v>6103</v>
      </c>
      <c r="Z1144" s="85"/>
    </row>
    <row r="1145" spans="1:26" x14ac:dyDescent="0.25">
      <c r="A1145" s="61" t="s">
        <v>1049</v>
      </c>
      <c r="B1145" s="61" t="s">
        <v>1049</v>
      </c>
      <c r="C1145" s="62"/>
      <c r="D1145" s="63"/>
      <c r="E1145" s="64"/>
      <c r="F1145" s="65"/>
      <c r="G1145" s="62"/>
      <c r="H1145" s="66"/>
      <c r="I1145" s="67"/>
      <c r="J1145" s="67"/>
      <c r="K1145" s="34" t="s">
        <v>65</v>
      </c>
      <c r="L1145" s="74">
        <v>1145</v>
      </c>
      <c r="M1145" s="74"/>
      <c r="N1145" s="69"/>
      <c r="O1145" s="85" t="s">
        <v>178</v>
      </c>
      <c r="P1145" s="88">
        <v>43738.285393518519</v>
      </c>
      <c r="Q1145" s="85" t="s">
        <v>2319</v>
      </c>
      <c r="R1145" s="85"/>
      <c r="S1145" s="85"/>
      <c r="T1145" s="85"/>
      <c r="U1145" s="88">
        <v>43738.285393518519</v>
      </c>
      <c r="V1145" s="90" t="s">
        <v>4104</v>
      </c>
      <c r="W1145" s="85"/>
      <c r="X1145" s="85"/>
      <c r="Y1145" s="94" t="s">
        <v>6104</v>
      </c>
      <c r="Z1145" s="85"/>
    </row>
    <row r="1146" spans="1:26" x14ac:dyDescent="0.25">
      <c r="A1146" s="61" t="s">
        <v>1050</v>
      </c>
      <c r="B1146" s="61" t="s">
        <v>1773</v>
      </c>
      <c r="C1146" s="62"/>
      <c r="D1146" s="63"/>
      <c r="E1146" s="64"/>
      <c r="F1146" s="65"/>
      <c r="G1146" s="62"/>
      <c r="H1146" s="66"/>
      <c r="I1146" s="67"/>
      <c r="J1146" s="67"/>
      <c r="K1146" s="34" t="s">
        <v>65</v>
      </c>
      <c r="L1146" s="74">
        <v>1146</v>
      </c>
      <c r="M1146" s="74"/>
      <c r="N1146" s="69"/>
      <c r="O1146" s="85" t="s">
        <v>1875</v>
      </c>
      <c r="P1146" s="88">
        <v>43738.285428240742</v>
      </c>
      <c r="Q1146" s="85" t="s">
        <v>2320</v>
      </c>
      <c r="R1146" s="90" t="s">
        <v>2805</v>
      </c>
      <c r="S1146" s="85" t="s">
        <v>2911</v>
      </c>
      <c r="T1146" s="85" t="s">
        <v>2946</v>
      </c>
      <c r="U1146" s="88">
        <v>43738.285428240742</v>
      </c>
      <c r="V1146" s="90" t="s">
        <v>4105</v>
      </c>
      <c r="W1146" s="85"/>
      <c r="X1146" s="85"/>
      <c r="Y1146" s="94" t="s">
        <v>6105</v>
      </c>
      <c r="Z1146" s="94" t="s">
        <v>6106</v>
      </c>
    </row>
    <row r="1147" spans="1:26" x14ac:dyDescent="0.25">
      <c r="A1147" s="61" t="s">
        <v>1051</v>
      </c>
      <c r="B1147" s="61" t="s">
        <v>1051</v>
      </c>
      <c r="C1147" s="62"/>
      <c r="D1147" s="63"/>
      <c r="E1147" s="64"/>
      <c r="F1147" s="65"/>
      <c r="G1147" s="62"/>
      <c r="H1147" s="66"/>
      <c r="I1147" s="67"/>
      <c r="J1147" s="67"/>
      <c r="K1147" s="34" t="s">
        <v>65</v>
      </c>
      <c r="L1147" s="74">
        <v>1147</v>
      </c>
      <c r="M1147" s="74"/>
      <c r="N1147" s="69"/>
      <c r="O1147" s="85" t="s">
        <v>178</v>
      </c>
      <c r="P1147" s="88">
        <v>43738.276608796295</v>
      </c>
      <c r="Q1147" s="85" t="s">
        <v>2321</v>
      </c>
      <c r="R1147" s="90" t="s">
        <v>2806</v>
      </c>
      <c r="S1147" s="85" t="s">
        <v>2911</v>
      </c>
      <c r="T1147" s="85"/>
      <c r="U1147" s="88">
        <v>43738.276608796295</v>
      </c>
      <c r="V1147" s="90" t="s">
        <v>4106</v>
      </c>
      <c r="W1147" s="85"/>
      <c r="X1147" s="85"/>
      <c r="Y1147" s="94" t="s">
        <v>6106</v>
      </c>
      <c r="Z1147" s="85"/>
    </row>
    <row r="1148" spans="1:26" x14ac:dyDescent="0.25">
      <c r="A1148" s="61" t="s">
        <v>1050</v>
      </c>
      <c r="B1148" s="61" t="s">
        <v>1051</v>
      </c>
      <c r="C1148" s="62"/>
      <c r="D1148" s="63"/>
      <c r="E1148" s="64"/>
      <c r="F1148" s="65"/>
      <c r="G1148" s="62"/>
      <c r="H1148" s="66"/>
      <c r="I1148" s="67"/>
      <c r="J1148" s="67"/>
      <c r="K1148" s="34" t="s">
        <v>65</v>
      </c>
      <c r="L1148" s="74">
        <v>1148</v>
      </c>
      <c r="M1148" s="74"/>
      <c r="N1148" s="69"/>
      <c r="O1148" s="85" t="s">
        <v>1876</v>
      </c>
      <c r="P1148" s="88">
        <v>43738.285428240742</v>
      </c>
      <c r="Q1148" s="85" t="s">
        <v>2320</v>
      </c>
      <c r="R1148" s="90" t="s">
        <v>2805</v>
      </c>
      <c r="S1148" s="85" t="s">
        <v>2911</v>
      </c>
      <c r="T1148" s="85" t="s">
        <v>2946</v>
      </c>
      <c r="U1148" s="88">
        <v>43738.285428240742</v>
      </c>
      <c r="V1148" s="90" t="s">
        <v>4105</v>
      </c>
      <c r="W1148" s="85"/>
      <c r="X1148" s="85"/>
      <c r="Y1148" s="94" t="s">
        <v>6105</v>
      </c>
      <c r="Z1148" s="94" t="s">
        <v>6106</v>
      </c>
    </row>
    <row r="1149" spans="1:26" x14ac:dyDescent="0.25">
      <c r="A1149" s="61" t="s">
        <v>1050</v>
      </c>
      <c r="B1149" s="61" t="s">
        <v>1774</v>
      </c>
      <c r="C1149" s="62"/>
      <c r="D1149" s="63"/>
      <c r="E1149" s="64"/>
      <c r="F1149" s="65"/>
      <c r="G1149" s="62"/>
      <c r="H1149" s="66"/>
      <c r="I1149" s="67"/>
      <c r="J1149" s="67"/>
      <c r="K1149" s="34" t="s">
        <v>65</v>
      </c>
      <c r="L1149" s="74">
        <v>1149</v>
      </c>
      <c r="M1149" s="74"/>
      <c r="N1149" s="69"/>
      <c r="O1149" s="85" t="s">
        <v>1875</v>
      </c>
      <c r="P1149" s="88">
        <v>43738.285428240742</v>
      </c>
      <c r="Q1149" s="85" t="s">
        <v>2320</v>
      </c>
      <c r="R1149" s="90" t="s">
        <v>2805</v>
      </c>
      <c r="S1149" s="85" t="s">
        <v>2911</v>
      </c>
      <c r="T1149" s="85" t="s">
        <v>2946</v>
      </c>
      <c r="U1149" s="88">
        <v>43738.285428240742</v>
      </c>
      <c r="V1149" s="90" t="s">
        <v>4105</v>
      </c>
      <c r="W1149" s="85"/>
      <c r="X1149" s="85"/>
      <c r="Y1149" s="94" t="s">
        <v>6105</v>
      </c>
      <c r="Z1149" s="94" t="s">
        <v>6106</v>
      </c>
    </row>
    <row r="1150" spans="1:26" x14ac:dyDescent="0.25">
      <c r="A1150" s="61" t="s">
        <v>1052</v>
      </c>
      <c r="B1150" s="61" t="s">
        <v>1052</v>
      </c>
      <c r="C1150" s="62"/>
      <c r="D1150" s="63"/>
      <c r="E1150" s="64"/>
      <c r="F1150" s="65"/>
      <c r="G1150" s="62"/>
      <c r="H1150" s="66"/>
      <c r="I1150" s="67"/>
      <c r="J1150" s="67"/>
      <c r="K1150" s="34" t="s">
        <v>65</v>
      </c>
      <c r="L1150" s="74">
        <v>1150</v>
      </c>
      <c r="M1150" s="74"/>
      <c r="N1150" s="69"/>
      <c r="O1150" s="85" t="s">
        <v>178</v>
      </c>
      <c r="P1150" s="88">
        <v>43738.285439814812</v>
      </c>
      <c r="Q1150" s="85" t="s">
        <v>2322</v>
      </c>
      <c r="R1150" s="90" t="s">
        <v>2807</v>
      </c>
      <c r="S1150" s="85" t="s">
        <v>2911</v>
      </c>
      <c r="T1150" s="85"/>
      <c r="U1150" s="88">
        <v>43738.285439814812</v>
      </c>
      <c r="V1150" s="90" t="s">
        <v>4107</v>
      </c>
      <c r="W1150" s="85"/>
      <c r="X1150" s="85"/>
      <c r="Y1150" s="94" t="s">
        <v>6107</v>
      </c>
      <c r="Z1150" s="85"/>
    </row>
    <row r="1151" spans="1:26" x14ac:dyDescent="0.25">
      <c r="A1151" s="61" t="s">
        <v>1053</v>
      </c>
      <c r="B1151" s="61" t="s">
        <v>1053</v>
      </c>
      <c r="C1151" s="62"/>
      <c r="D1151" s="63"/>
      <c r="E1151" s="64"/>
      <c r="F1151" s="65"/>
      <c r="G1151" s="62"/>
      <c r="H1151" s="66"/>
      <c r="I1151" s="67"/>
      <c r="J1151" s="67"/>
      <c r="K1151" s="34" t="s">
        <v>65</v>
      </c>
      <c r="L1151" s="74">
        <v>1151</v>
      </c>
      <c r="M1151" s="74"/>
      <c r="N1151" s="69"/>
      <c r="O1151" s="85" t="s">
        <v>178</v>
      </c>
      <c r="P1151" s="88">
        <v>43738.285474537035</v>
      </c>
      <c r="Q1151" s="85" t="s">
        <v>2323</v>
      </c>
      <c r="R1151" s="85"/>
      <c r="S1151" s="85"/>
      <c r="T1151" s="85"/>
      <c r="U1151" s="88">
        <v>43738.285474537035</v>
      </c>
      <c r="V1151" s="90" t="s">
        <v>4108</v>
      </c>
      <c r="W1151" s="85"/>
      <c r="X1151" s="85"/>
      <c r="Y1151" s="94" t="s">
        <v>6108</v>
      </c>
      <c r="Z1151" s="85"/>
    </row>
    <row r="1152" spans="1:26" x14ac:dyDescent="0.25">
      <c r="A1152" s="61" t="s">
        <v>1054</v>
      </c>
      <c r="B1152" s="61" t="s">
        <v>1736</v>
      </c>
      <c r="C1152" s="62"/>
      <c r="D1152" s="63"/>
      <c r="E1152" s="64"/>
      <c r="F1152" s="65"/>
      <c r="G1152" s="62"/>
      <c r="H1152" s="66"/>
      <c r="I1152" s="67"/>
      <c r="J1152" s="67"/>
      <c r="K1152" s="34" t="s">
        <v>65</v>
      </c>
      <c r="L1152" s="74">
        <v>1152</v>
      </c>
      <c r="M1152" s="74"/>
      <c r="N1152" s="69"/>
      <c r="O1152" s="85" t="s">
        <v>1875</v>
      </c>
      <c r="P1152" s="88">
        <v>43738.285474537035</v>
      </c>
      <c r="Q1152" s="85" t="s">
        <v>2237</v>
      </c>
      <c r="R1152" s="85"/>
      <c r="S1152" s="85"/>
      <c r="T1152" s="85"/>
      <c r="U1152" s="88">
        <v>43738.285474537035</v>
      </c>
      <c r="V1152" s="90" t="s">
        <v>4109</v>
      </c>
      <c r="W1152" s="85"/>
      <c r="X1152" s="85"/>
      <c r="Y1152" s="94" t="s">
        <v>6109</v>
      </c>
      <c r="Z1152" s="85"/>
    </row>
    <row r="1153" spans="1:26" x14ac:dyDescent="0.25">
      <c r="A1153" s="61" t="s">
        <v>1055</v>
      </c>
      <c r="B1153" s="61" t="s">
        <v>1567</v>
      </c>
      <c r="C1153" s="62"/>
      <c r="D1153" s="63"/>
      <c r="E1153" s="64"/>
      <c r="F1153" s="65"/>
      <c r="G1153" s="62"/>
      <c r="H1153" s="66"/>
      <c r="I1153" s="67"/>
      <c r="J1153" s="67"/>
      <c r="K1153" s="34" t="s">
        <v>65</v>
      </c>
      <c r="L1153" s="74">
        <v>1153</v>
      </c>
      <c r="M1153" s="74"/>
      <c r="N1153" s="69"/>
      <c r="O1153" s="85" t="s">
        <v>1875</v>
      </c>
      <c r="P1153" s="88">
        <v>43738.285486111112</v>
      </c>
      <c r="Q1153" s="85" t="s">
        <v>1974</v>
      </c>
      <c r="R1153" s="85"/>
      <c r="S1153" s="85"/>
      <c r="T1153" s="85" t="s">
        <v>2946</v>
      </c>
      <c r="U1153" s="88">
        <v>43738.285486111112</v>
      </c>
      <c r="V1153" s="90" t="s">
        <v>4110</v>
      </c>
      <c r="W1153" s="85"/>
      <c r="X1153" s="85"/>
      <c r="Y1153" s="94" t="s">
        <v>6110</v>
      </c>
      <c r="Z1153" s="85"/>
    </row>
    <row r="1154" spans="1:26" x14ac:dyDescent="0.25">
      <c r="A1154" s="61" t="s">
        <v>1056</v>
      </c>
      <c r="B1154" s="61" t="s">
        <v>1580</v>
      </c>
      <c r="C1154" s="62"/>
      <c r="D1154" s="63"/>
      <c r="E1154" s="64"/>
      <c r="F1154" s="65"/>
      <c r="G1154" s="62"/>
      <c r="H1154" s="66"/>
      <c r="I1154" s="67"/>
      <c r="J1154" s="67"/>
      <c r="K1154" s="34" t="s">
        <v>65</v>
      </c>
      <c r="L1154" s="74">
        <v>1154</v>
      </c>
      <c r="M1154" s="74"/>
      <c r="N1154" s="69"/>
      <c r="O1154" s="85" t="s">
        <v>1875</v>
      </c>
      <c r="P1154" s="88">
        <v>43738.285497685189</v>
      </c>
      <c r="Q1154" s="85" t="s">
        <v>1991</v>
      </c>
      <c r="R1154" s="85"/>
      <c r="S1154" s="85"/>
      <c r="T1154" s="85" t="s">
        <v>2960</v>
      </c>
      <c r="U1154" s="88">
        <v>43738.285497685189</v>
      </c>
      <c r="V1154" s="90" t="s">
        <v>4111</v>
      </c>
      <c r="W1154" s="85"/>
      <c r="X1154" s="85"/>
      <c r="Y1154" s="94" t="s">
        <v>6111</v>
      </c>
      <c r="Z1154" s="85"/>
    </row>
    <row r="1155" spans="1:26" x14ac:dyDescent="0.25">
      <c r="A1155" s="61" t="s">
        <v>1057</v>
      </c>
      <c r="B1155" s="61" t="s">
        <v>1481</v>
      </c>
      <c r="C1155" s="62"/>
      <c r="D1155" s="63"/>
      <c r="E1155" s="64"/>
      <c r="F1155" s="65"/>
      <c r="G1155" s="62"/>
      <c r="H1155" s="66"/>
      <c r="I1155" s="67"/>
      <c r="J1155" s="67"/>
      <c r="K1155" s="34" t="s">
        <v>65</v>
      </c>
      <c r="L1155" s="74">
        <v>1155</v>
      </c>
      <c r="M1155" s="74"/>
      <c r="N1155" s="69"/>
      <c r="O1155" s="85" t="s">
        <v>1875</v>
      </c>
      <c r="P1155" s="88">
        <v>43738.285509259258</v>
      </c>
      <c r="Q1155" s="85" t="s">
        <v>1927</v>
      </c>
      <c r="R1155" s="85"/>
      <c r="S1155" s="85"/>
      <c r="T1155" s="85" t="s">
        <v>2951</v>
      </c>
      <c r="U1155" s="88">
        <v>43738.285509259258</v>
      </c>
      <c r="V1155" s="90" t="s">
        <v>4112</v>
      </c>
      <c r="W1155" s="85"/>
      <c r="X1155" s="85"/>
      <c r="Y1155" s="94" t="s">
        <v>6112</v>
      </c>
      <c r="Z1155" s="85"/>
    </row>
    <row r="1156" spans="1:26" x14ac:dyDescent="0.25">
      <c r="A1156" s="61" t="s">
        <v>1058</v>
      </c>
      <c r="B1156" s="61" t="s">
        <v>1553</v>
      </c>
      <c r="C1156" s="62"/>
      <c r="D1156" s="63"/>
      <c r="E1156" s="64"/>
      <c r="F1156" s="65"/>
      <c r="G1156" s="62"/>
      <c r="H1156" s="66"/>
      <c r="I1156" s="67"/>
      <c r="J1156" s="67"/>
      <c r="K1156" s="34" t="s">
        <v>65</v>
      </c>
      <c r="L1156" s="74">
        <v>1156</v>
      </c>
      <c r="M1156" s="74"/>
      <c r="N1156" s="69"/>
      <c r="O1156" s="85" t="s">
        <v>1875</v>
      </c>
      <c r="P1156" s="88">
        <v>43738.285509259258</v>
      </c>
      <c r="Q1156" s="85" t="s">
        <v>1956</v>
      </c>
      <c r="R1156" s="85"/>
      <c r="S1156" s="85"/>
      <c r="T1156" s="85"/>
      <c r="U1156" s="88">
        <v>43738.285509259258</v>
      </c>
      <c r="V1156" s="90" t="s">
        <v>4113</v>
      </c>
      <c r="W1156" s="85"/>
      <c r="X1156" s="85"/>
      <c r="Y1156" s="94" t="s">
        <v>6113</v>
      </c>
      <c r="Z1156" s="85"/>
    </row>
    <row r="1157" spans="1:26" x14ac:dyDescent="0.25">
      <c r="A1157" s="61" t="s">
        <v>1059</v>
      </c>
      <c r="B1157" s="61" t="s">
        <v>1499</v>
      </c>
      <c r="C1157" s="62"/>
      <c r="D1157" s="63"/>
      <c r="E1157" s="64"/>
      <c r="F1157" s="65"/>
      <c r="G1157" s="62"/>
      <c r="H1157" s="66"/>
      <c r="I1157" s="67"/>
      <c r="J1157" s="67"/>
      <c r="K1157" s="34" t="s">
        <v>65</v>
      </c>
      <c r="L1157" s="74">
        <v>1157</v>
      </c>
      <c r="M1157" s="74"/>
      <c r="N1157" s="69"/>
      <c r="O1157" s="85" t="s">
        <v>1875</v>
      </c>
      <c r="P1157" s="88">
        <v>43738.285509259258</v>
      </c>
      <c r="Q1157" s="85" t="s">
        <v>1883</v>
      </c>
      <c r="R1157" s="85"/>
      <c r="S1157" s="85"/>
      <c r="T1157" s="85"/>
      <c r="U1157" s="88">
        <v>43738.285509259258</v>
      </c>
      <c r="V1157" s="90" t="s">
        <v>4114</v>
      </c>
      <c r="W1157" s="85"/>
      <c r="X1157" s="85"/>
      <c r="Y1157" s="94" t="s">
        <v>6114</v>
      </c>
      <c r="Z1157" s="85"/>
    </row>
    <row r="1158" spans="1:26" x14ac:dyDescent="0.25">
      <c r="A1158" s="61" t="s">
        <v>1060</v>
      </c>
      <c r="B1158" s="61" t="s">
        <v>1775</v>
      </c>
      <c r="C1158" s="62"/>
      <c r="D1158" s="63"/>
      <c r="E1158" s="64"/>
      <c r="F1158" s="65"/>
      <c r="G1158" s="62"/>
      <c r="H1158" s="66"/>
      <c r="I1158" s="67"/>
      <c r="J1158" s="67"/>
      <c r="K1158" s="34" t="s">
        <v>65</v>
      </c>
      <c r="L1158" s="74">
        <v>1158</v>
      </c>
      <c r="M1158" s="74"/>
      <c r="N1158" s="69"/>
      <c r="O1158" s="85" t="s">
        <v>1875</v>
      </c>
      <c r="P1158" s="88">
        <v>43738.285532407404</v>
      </c>
      <c r="Q1158" s="85" t="s">
        <v>2324</v>
      </c>
      <c r="R1158" s="90" t="s">
        <v>2808</v>
      </c>
      <c r="S1158" s="85" t="s">
        <v>2911</v>
      </c>
      <c r="T1158" s="85"/>
      <c r="U1158" s="88">
        <v>43738.285532407404</v>
      </c>
      <c r="V1158" s="90" t="s">
        <v>4115</v>
      </c>
      <c r="W1158" s="85"/>
      <c r="X1158" s="85"/>
      <c r="Y1158" s="94" t="s">
        <v>6115</v>
      </c>
      <c r="Z1158" s="85"/>
    </row>
    <row r="1159" spans="1:26" x14ac:dyDescent="0.25">
      <c r="A1159" s="61" t="s">
        <v>1061</v>
      </c>
      <c r="B1159" s="61" t="s">
        <v>1576</v>
      </c>
      <c r="C1159" s="62"/>
      <c r="D1159" s="63"/>
      <c r="E1159" s="64"/>
      <c r="F1159" s="65"/>
      <c r="G1159" s="62"/>
      <c r="H1159" s="66"/>
      <c r="I1159" s="67"/>
      <c r="J1159" s="67"/>
      <c r="K1159" s="34" t="s">
        <v>65</v>
      </c>
      <c r="L1159" s="74">
        <v>1159</v>
      </c>
      <c r="M1159" s="74"/>
      <c r="N1159" s="69"/>
      <c r="O1159" s="85" t="s">
        <v>1875</v>
      </c>
      <c r="P1159" s="88">
        <v>43738.285567129627</v>
      </c>
      <c r="Q1159" s="85" t="s">
        <v>2325</v>
      </c>
      <c r="R1159" s="85"/>
      <c r="S1159" s="85"/>
      <c r="T1159" s="85"/>
      <c r="U1159" s="88">
        <v>43738.285567129627</v>
      </c>
      <c r="V1159" s="90" t="s">
        <v>4116</v>
      </c>
      <c r="W1159" s="85"/>
      <c r="X1159" s="85"/>
      <c r="Y1159" s="94" t="s">
        <v>6116</v>
      </c>
      <c r="Z1159" s="85"/>
    </row>
    <row r="1160" spans="1:26" x14ac:dyDescent="0.25">
      <c r="A1160" s="61" t="s">
        <v>1061</v>
      </c>
      <c r="B1160" s="61" t="s">
        <v>1505</v>
      </c>
      <c r="C1160" s="62"/>
      <c r="D1160" s="63"/>
      <c r="E1160" s="64"/>
      <c r="F1160" s="65"/>
      <c r="G1160" s="62"/>
      <c r="H1160" s="66"/>
      <c r="I1160" s="67"/>
      <c r="J1160" s="67"/>
      <c r="K1160" s="34" t="s">
        <v>65</v>
      </c>
      <c r="L1160" s="74">
        <v>1160</v>
      </c>
      <c r="M1160" s="74"/>
      <c r="N1160" s="69"/>
      <c r="O1160" s="85" t="s">
        <v>1875</v>
      </c>
      <c r="P1160" s="88">
        <v>43738.283587962964</v>
      </c>
      <c r="Q1160" s="85" t="s">
        <v>1889</v>
      </c>
      <c r="R1160" s="85"/>
      <c r="S1160" s="85"/>
      <c r="T1160" s="85"/>
      <c r="U1160" s="88">
        <v>43738.283587962964</v>
      </c>
      <c r="V1160" s="90" t="s">
        <v>4117</v>
      </c>
      <c r="W1160" s="85"/>
      <c r="X1160" s="85"/>
      <c r="Y1160" s="94" t="s">
        <v>6117</v>
      </c>
      <c r="Z1160" s="85"/>
    </row>
    <row r="1161" spans="1:26" x14ac:dyDescent="0.25">
      <c r="A1161" s="61" t="s">
        <v>1062</v>
      </c>
      <c r="B1161" s="61" t="s">
        <v>1532</v>
      </c>
      <c r="C1161" s="62"/>
      <c r="D1161" s="63"/>
      <c r="E1161" s="64"/>
      <c r="F1161" s="65"/>
      <c r="G1161" s="62"/>
      <c r="H1161" s="66"/>
      <c r="I1161" s="67"/>
      <c r="J1161" s="67"/>
      <c r="K1161" s="34" t="s">
        <v>65</v>
      </c>
      <c r="L1161" s="74">
        <v>1161</v>
      </c>
      <c r="M1161" s="74"/>
      <c r="N1161" s="69"/>
      <c r="O1161" s="85" t="s">
        <v>1875</v>
      </c>
      <c r="P1161" s="88">
        <v>43738.284710648149</v>
      </c>
      <c r="Q1161" s="85" t="s">
        <v>2235</v>
      </c>
      <c r="R1161" s="90" t="s">
        <v>2779</v>
      </c>
      <c r="S1161" s="85" t="s">
        <v>2931</v>
      </c>
      <c r="T1161" s="85" t="s">
        <v>2946</v>
      </c>
      <c r="U1161" s="88">
        <v>43738.284710648149</v>
      </c>
      <c r="V1161" s="90" t="s">
        <v>4118</v>
      </c>
      <c r="W1161" s="85"/>
      <c r="X1161" s="85"/>
      <c r="Y1161" s="94" t="s">
        <v>6118</v>
      </c>
      <c r="Z1161" s="85"/>
    </row>
    <row r="1162" spans="1:26" x14ac:dyDescent="0.25">
      <c r="A1162" s="61" t="s">
        <v>1062</v>
      </c>
      <c r="B1162" s="61" t="s">
        <v>1532</v>
      </c>
      <c r="C1162" s="62"/>
      <c r="D1162" s="63"/>
      <c r="E1162" s="64"/>
      <c r="F1162" s="65"/>
      <c r="G1162" s="62"/>
      <c r="H1162" s="66"/>
      <c r="I1162" s="67"/>
      <c r="J1162" s="67"/>
      <c r="K1162" s="34" t="s">
        <v>65</v>
      </c>
      <c r="L1162" s="74">
        <v>1162</v>
      </c>
      <c r="M1162" s="74"/>
      <c r="N1162" s="69"/>
      <c r="O1162" s="85" t="s">
        <v>1875</v>
      </c>
      <c r="P1162" s="88">
        <v>43738.28497685185</v>
      </c>
      <c r="Q1162" s="85" t="s">
        <v>2326</v>
      </c>
      <c r="R1162" s="90" t="s">
        <v>2809</v>
      </c>
      <c r="S1162" s="85" t="s">
        <v>2931</v>
      </c>
      <c r="T1162" s="85" t="s">
        <v>2987</v>
      </c>
      <c r="U1162" s="88">
        <v>43738.28497685185</v>
      </c>
      <c r="V1162" s="90" t="s">
        <v>4119</v>
      </c>
      <c r="W1162" s="85"/>
      <c r="X1162" s="85"/>
      <c r="Y1162" s="94" t="s">
        <v>6119</v>
      </c>
      <c r="Z1162" s="85"/>
    </row>
    <row r="1163" spans="1:26" x14ac:dyDescent="0.25">
      <c r="A1163" s="61" t="s">
        <v>1062</v>
      </c>
      <c r="B1163" s="61" t="s">
        <v>1499</v>
      </c>
      <c r="C1163" s="62"/>
      <c r="D1163" s="63"/>
      <c r="E1163" s="64"/>
      <c r="F1163" s="65"/>
      <c r="G1163" s="62"/>
      <c r="H1163" s="66"/>
      <c r="I1163" s="67"/>
      <c r="J1163" s="67"/>
      <c r="K1163" s="34" t="s">
        <v>65</v>
      </c>
      <c r="L1163" s="74">
        <v>1163</v>
      </c>
      <c r="M1163" s="74"/>
      <c r="N1163" s="69"/>
      <c r="O1163" s="85" t="s">
        <v>1875</v>
      </c>
      <c r="P1163" s="88">
        <v>43738.285578703704</v>
      </c>
      <c r="Q1163" s="85" t="s">
        <v>1883</v>
      </c>
      <c r="R1163" s="85"/>
      <c r="S1163" s="85"/>
      <c r="T1163" s="85"/>
      <c r="U1163" s="88">
        <v>43738.285578703704</v>
      </c>
      <c r="V1163" s="90" t="s">
        <v>4120</v>
      </c>
      <c r="W1163" s="85"/>
      <c r="X1163" s="85"/>
      <c r="Y1163" s="94" t="s">
        <v>6120</v>
      </c>
      <c r="Z1163" s="85"/>
    </row>
    <row r="1164" spans="1:26" x14ac:dyDescent="0.25">
      <c r="A1164" s="61" t="s">
        <v>1063</v>
      </c>
      <c r="B1164" s="61" t="s">
        <v>1776</v>
      </c>
      <c r="C1164" s="62"/>
      <c r="D1164" s="63"/>
      <c r="E1164" s="64"/>
      <c r="F1164" s="65"/>
      <c r="G1164" s="62"/>
      <c r="H1164" s="66"/>
      <c r="I1164" s="67"/>
      <c r="J1164" s="67"/>
      <c r="K1164" s="34" t="s">
        <v>65</v>
      </c>
      <c r="L1164" s="74">
        <v>1164</v>
      </c>
      <c r="M1164" s="74"/>
      <c r="N1164" s="69"/>
      <c r="O1164" s="85" t="s">
        <v>1875</v>
      </c>
      <c r="P1164" s="88">
        <v>43738.279687499999</v>
      </c>
      <c r="Q1164" s="85" t="s">
        <v>2327</v>
      </c>
      <c r="R1164" s="85"/>
      <c r="S1164" s="85"/>
      <c r="T1164" s="85"/>
      <c r="U1164" s="88">
        <v>43738.279687499999</v>
      </c>
      <c r="V1164" s="90" t="s">
        <v>4121</v>
      </c>
      <c r="W1164" s="85"/>
      <c r="X1164" s="85"/>
      <c r="Y1164" s="94" t="s">
        <v>6121</v>
      </c>
      <c r="Z1164" s="85"/>
    </row>
    <row r="1165" spans="1:26" x14ac:dyDescent="0.25">
      <c r="A1165" s="61" t="s">
        <v>1063</v>
      </c>
      <c r="B1165" s="61" t="s">
        <v>1777</v>
      </c>
      <c r="C1165" s="62"/>
      <c r="D1165" s="63"/>
      <c r="E1165" s="64"/>
      <c r="F1165" s="65"/>
      <c r="G1165" s="62"/>
      <c r="H1165" s="66"/>
      <c r="I1165" s="67"/>
      <c r="J1165" s="67"/>
      <c r="K1165" s="34" t="s">
        <v>65</v>
      </c>
      <c r="L1165" s="74">
        <v>1165</v>
      </c>
      <c r="M1165" s="74"/>
      <c r="N1165" s="69"/>
      <c r="O1165" s="85" t="s">
        <v>1875</v>
      </c>
      <c r="P1165" s="88">
        <v>43738.285578703704</v>
      </c>
      <c r="Q1165" s="85" t="s">
        <v>2328</v>
      </c>
      <c r="R1165" s="85"/>
      <c r="S1165" s="85"/>
      <c r="T1165" s="85"/>
      <c r="U1165" s="88">
        <v>43738.285578703704</v>
      </c>
      <c r="V1165" s="90" t="s">
        <v>4122</v>
      </c>
      <c r="W1165" s="85"/>
      <c r="X1165" s="85"/>
      <c r="Y1165" s="94" t="s">
        <v>6122</v>
      </c>
      <c r="Z1165" s="85"/>
    </row>
    <row r="1166" spans="1:26" x14ac:dyDescent="0.25">
      <c r="A1166" s="61" t="s">
        <v>1063</v>
      </c>
      <c r="B1166" s="61" t="s">
        <v>1507</v>
      </c>
      <c r="C1166" s="62"/>
      <c r="D1166" s="63"/>
      <c r="E1166" s="64"/>
      <c r="F1166" s="65"/>
      <c r="G1166" s="62"/>
      <c r="H1166" s="66"/>
      <c r="I1166" s="67"/>
      <c r="J1166" s="67"/>
      <c r="K1166" s="34" t="s">
        <v>65</v>
      </c>
      <c r="L1166" s="74">
        <v>1166</v>
      </c>
      <c r="M1166" s="74"/>
      <c r="N1166" s="69"/>
      <c r="O1166" s="85" t="s">
        <v>1875</v>
      </c>
      <c r="P1166" s="88">
        <v>43738.279618055552</v>
      </c>
      <c r="Q1166" s="85" t="s">
        <v>1892</v>
      </c>
      <c r="R1166" s="85"/>
      <c r="S1166" s="85"/>
      <c r="T1166" s="85"/>
      <c r="U1166" s="88">
        <v>43738.279618055552</v>
      </c>
      <c r="V1166" s="90" t="s">
        <v>4123</v>
      </c>
      <c r="W1166" s="85"/>
      <c r="X1166" s="85"/>
      <c r="Y1166" s="94" t="s">
        <v>6123</v>
      </c>
      <c r="Z1166" s="85"/>
    </row>
    <row r="1167" spans="1:26" x14ac:dyDescent="0.25">
      <c r="A1167" s="61" t="s">
        <v>1063</v>
      </c>
      <c r="B1167" s="61" t="s">
        <v>1507</v>
      </c>
      <c r="C1167" s="62"/>
      <c r="D1167" s="63"/>
      <c r="E1167" s="64"/>
      <c r="F1167" s="65"/>
      <c r="G1167" s="62"/>
      <c r="H1167" s="66"/>
      <c r="I1167" s="67"/>
      <c r="J1167" s="67"/>
      <c r="K1167" s="34" t="s">
        <v>65</v>
      </c>
      <c r="L1167" s="74">
        <v>1167</v>
      </c>
      <c r="M1167" s="74"/>
      <c r="N1167" s="69"/>
      <c r="O1167" s="85" t="s">
        <v>1875</v>
      </c>
      <c r="P1167" s="88">
        <v>43738.282083333332</v>
      </c>
      <c r="Q1167" s="85" t="s">
        <v>1893</v>
      </c>
      <c r="R1167" s="85"/>
      <c r="S1167" s="85"/>
      <c r="T1167" s="85"/>
      <c r="U1167" s="88">
        <v>43738.282083333332</v>
      </c>
      <c r="V1167" s="90" t="s">
        <v>4124</v>
      </c>
      <c r="W1167" s="85"/>
      <c r="X1167" s="85"/>
      <c r="Y1167" s="94" t="s">
        <v>6124</v>
      </c>
      <c r="Z1167" s="85"/>
    </row>
    <row r="1168" spans="1:26" x14ac:dyDescent="0.25">
      <c r="A1168" s="61" t="s">
        <v>1064</v>
      </c>
      <c r="B1168" s="61" t="s">
        <v>1564</v>
      </c>
      <c r="C1168" s="62"/>
      <c r="D1168" s="63"/>
      <c r="E1168" s="64"/>
      <c r="F1168" s="65"/>
      <c r="G1168" s="62"/>
      <c r="H1168" s="66"/>
      <c r="I1168" s="67"/>
      <c r="J1168" s="67"/>
      <c r="K1168" s="34" t="s">
        <v>65</v>
      </c>
      <c r="L1168" s="74">
        <v>1168</v>
      </c>
      <c r="M1168" s="74"/>
      <c r="N1168" s="69"/>
      <c r="O1168" s="85" t="s">
        <v>1875</v>
      </c>
      <c r="P1168" s="88">
        <v>43738.283576388887</v>
      </c>
      <c r="Q1168" s="85" t="s">
        <v>1969</v>
      </c>
      <c r="R1168" s="85"/>
      <c r="S1168" s="85"/>
      <c r="T1168" s="85"/>
      <c r="U1168" s="88">
        <v>43738.283576388887</v>
      </c>
      <c r="V1168" s="90" t="s">
        <v>4125</v>
      </c>
      <c r="W1168" s="85"/>
      <c r="X1168" s="85"/>
      <c r="Y1168" s="94" t="s">
        <v>6125</v>
      </c>
      <c r="Z1168" s="85"/>
    </row>
    <row r="1169" spans="1:26" x14ac:dyDescent="0.25">
      <c r="A1169" s="61" t="s">
        <v>1064</v>
      </c>
      <c r="B1169" s="61" t="s">
        <v>1778</v>
      </c>
      <c r="C1169" s="62"/>
      <c r="D1169" s="63"/>
      <c r="E1169" s="64"/>
      <c r="F1169" s="65"/>
      <c r="G1169" s="62"/>
      <c r="H1169" s="66"/>
      <c r="I1169" s="67"/>
      <c r="J1169" s="67"/>
      <c r="K1169" s="34" t="s">
        <v>65</v>
      </c>
      <c r="L1169" s="74">
        <v>1169</v>
      </c>
      <c r="M1169" s="74"/>
      <c r="N1169" s="69"/>
      <c r="O1169" s="85" t="s">
        <v>1875</v>
      </c>
      <c r="P1169" s="88">
        <v>43738.283807870372</v>
      </c>
      <c r="Q1169" s="85" t="s">
        <v>2329</v>
      </c>
      <c r="R1169" s="85"/>
      <c r="S1169" s="85"/>
      <c r="T1169" s="85"/>
      <c r="U1169" s="88">
        <v>43738.283807870372</v>
      </c>
      <c r="V1169" s="90" t="s">
        <v>4126</v>
      </c>
      <c r="W1169" s="85"/>
      <c r="X1169" s="85"/>
      <c r="Y1169" s="94" t="s">
        <v>6126</v>
      </c>
      <c r="Z1169" s="85"/>
    </row>
    <row r="1170" spans="1:26" x14ac:dyDescent="0.25">
      <c r="A1170" s="61" t="s">
        <v>1064</v>
      </c>
      <c r="B1170" s="61" t="s">
        <v>1617</v>
      </c>
      <c r="C1170" s="62"/>
      <c r="D1170" s="63"/>
      <c r="E1170" s="64"/>
      <c r="F1170" s="65"/>
      <c r="G1170" s="62"/>
      <c r="H1170" s="66"/>
      <c r="I1170" s="67"/>
      <c r="J1170" s="67"/>
      <c r="K1170" s="34" t="s">
        <v>65</v>
      </c>
      <c r="L1170" s="74">
        <v>1170</v>
      </c>
      <c r="M1170" s="74"/>
      <c r="N1170" s="69"/>
      <c r="O1170" s="85" t="s">
        <v>1875</v>
      </c>
      <c r="P1170" s="88">
        <v>43738.285601851851</v>
      </c>
      <c r="Q1170" s="85" t="s">
        <v>2043</v>
      </c>
      <c r="R1170" s="85"/>
      <c r="S1170" s="85"/>
      <c r="T1170" s="85"/>
      <c r="U1170" s="88">
        <v>43738.285601851851</v>
      </c>
      <c r="V1170" s="90" t="s">
        <v>4127</v>
      </c>
      <c r="W1170" s="85"/>
      <c r="X1170" s="85"/>
      <c r="Y1170" s="94" t="s">
        <v>6127</v>
      </c>
      <c r="Z1170" s="85"/>
    </row>
    <row r="1171" spans="1:26" x14ac:dyDescent="0.25">
      <c r="A1171" s="61" t="s">
        <v>1065</v>
      </c>
      <c r="B1171" s="61" t="s">
        <v>1481</v>
      </c>
      <c r="C1171" s="62"/>
      <c r="D1171" s="63"/>
      <c r="E1171" s="64"/>
      <c r="F1171" s="65"/>
      <c r="G1171" s="62"/>
      <c r="H1171" s="66"/>
      <c r="I1171" s="67"/>
      <c r="J1171" s="67"/>
      <c r="K1171" s="34" t="s">
        <v>65</v>
      </c>
      <c r="L1171" s="74">
        <v>1171</v>
      </c>
      <c r="M1171" s="74"/>
      <c r="N1171" s="69"/>
      <c r="O1171" s="85" t="s">
        <v>1875</v>
      </c>
      <c r="P1171" s="88">
        <v>43738.285624999997</v>
      </c>
      <c r="Q1171" s="85" t="s">
        <v>1927</v>
      </c>
      <c r="R1171" s="85"/>
      <c r="S1171" s="85"/>
      <c r="T1171" s="85" t="s">
        <v>2951</v>
      </c>
      <c r="U1171" s="88">
        <v>43738.285624999997</v>
      </c>
      <c r="V1171" s="90" t="s">
        <v>4128</v>
      </c>
      <c r="W1171" s="85"/>
      <c r="X1171" s="85"/>
      <c r="Y1171" s="94" t="s">
        <v>6128</v>
      </c>
      <c r="Z1171" s="85"/>
    </row>
    <row r="1172" spans="1:26" x14ac:dyDescent="0.25">
      <c r="A1172" s="61" t="s">
        <v>1066</v>
      </c>
      <c r="B1172" s="61" t="s">
        <v>1569</v>
      </c>
      <c r="C1172" s="62"/>
      <c r="D1172" s="63"/>
      <c r="E1172" s="64"/>
      <c r="F1172" s="65"/>
      <c r="G1172" s="62"/>
      <c r="H1172" s="66"/>
      <c r="I1172" s="67"/>
      <c r="J1172" s="67"/>
      <c r="K1172" s="34" t="s">
        <v>65</v>
      </c>
      <c r="L1172" s="74">
        <v>1172</v>
      </c>
      <c r="M1172" s="74"/>
      <c r="N1172" s="69"/>
      <c r="O1172" s="85" t="s">
        <v>1875</v>
      </c>
      <c r="P1172" s="88">
        <v>43738.285624999997</v>
      </c>
      <c r="Q1172" s="85" t="s">
        <v>1977</v>
      </c>
      <c r="R1172" s="85"/>
      <c r="S1172" s="85"/>
      <c r="T1172" s="85"/>
      <c r="U1172" s="88">
        <v>43738.285624999997</v>
      </c>
      <c r="V1172" s="90" t="s">
        <v>4129</v>
      </c>
      <c r="W1172" s="85"/>
      <c r="X1172" s="85"/>
      <c r="Y1172" s="94" t="s">
        <v>6129</v>
      </c>
      <c r="Z1172" s="85"/>
    </row>
    <row r="1173" spans="1:26" x14ac:dyDescent="0.25">
      <c r="A1173" s="61" t="s">
        <v>1067</v>
      </c>
      <c r="B1173" s="61" t="s">
        <v>1481</v>
      </c>
      <c r="C1173" s="62"/>
      <c r="D1173" s="63"/>
      <c r="E1173" s="64"/>
      <c r="F1173" s="65"/>
      <c r="G1173" s="62"/>
      <c r="H1173" s="66"/>
      <c r="I1173" s="67"/>
      <c r="J1173" s="67"/>
      <c r="K1173" s="34" t="s">
        <v>65</v>
      </c>
      <c r="L1173" s="74">
        <v>1173</v>
      </c>
      <c r="M1173" s="74"/>
      <c r="N1173" s="69"/>
      <c r="O1173" s="85" t="s">
        <v>1875</v>
      </c>
      <c r="P1173" s="88">
        <v>43738.285636574074</v>
      </c>
      <c r="Q1173" s="85" t="s">
        <v>1927</v>
      </c>
      <c r="R1173" s="85"/>
      <c r="S1173" s="85"/>
      <c r="T1173" s="85" t="s">
        <v>2951</v>
      </c>
      <c r="U1173" s="88">
        <v>43738.285636574074</v>
      </c>
      <c r="V1173" s="90" t="s">
        <v>4130</v>
      </c>
      <c r="W1173" s="85"/>
      <c r="X1173" s="85"/>
      <c r="Y1173" s="94" t="s">
        <v>6130</v>
      </c>
      <c r="Z1173" s="85"/>
    </row>
    <row r="1174" spans="1:26" x14ac:dyDescent="0.25">
      <c r="A1174" s="61" t="s">
        <v>1068</v>
      </c>
      <c r="B1174" s="61" t="s">
        <v>1496</v>
      </c>
      <c r="C1174" s="62"/>
      <c r="D1174" s="63"/>
      <c r="E1174" s="64"/>
      <c r="F1174" s="65"/>
      <c r="G1174" s="62"/>
      <c r="H1174" s="66"/>
      <c r="I1174" s="67"/>
      <c r="J1174" s="67"/>
      <c r="K1174" s="34" t="s">
        <v>65</v>
      </c>
      <c r="L1174" s="74">
        <v>1174</v>
      </c>
      <c r="M1174" s="74"/>
      <c r="N1174" s="69"/>
      <c r="O1174" s="85" t="s">
        <v>1875</v>
      </c>
      <c r="P1174" s="88">
        <v>43738.28564814815</v>
      </c>
      <c r="Q1174" s="85" t="s">
        <v>1887</v>
      </c>
      <c r="R1174" s="85"/>
      <c r="S1174" s="85"/>
      <c r="T1174" s="85"/>
      <c r="U1174" s="88">
        <v>43738.28564814815</v>
      </c>
      <c r="V1174" s="90" t="s">
        <v>4131</v>
      </c>
      <c r="W1174" s="85"/>
      <c r="X1174" s="85"/>
      <c r="Y1174" s="94" t="s">
        <v>6131</v>
      </c>
      <c r="Z1174" s="85"/>
    </row>
    <row r="1175" spans="1:26" x14ac:dyDescent="0.25">
      <c r="A1175" s="61" t="s">
        <v>1069</v>
      </c>
      <c r="B1175" s="61" t="s">
        <v>1481</v>
      </c>
      <c r="C1175" s="62"/>
      <c r="D1175" s="63"/>
      <c r="E1175" s="64"/>
      <c r="F1175" s="65"/>
      <c r="G1175" s="62"/>
      <c r="H1175" s="66"/>
      <c r="I1175" s="67"/>
      <c r="J1175" s="67"/>
      <c r="K1175" s="34" t="s">
        <v>65</v>
      </c>
      <c r="L1175" s="74">
        <v>1175</v>
      </c>
      <c r="M1175" s="74"/>
      <c r="N1175" s="69"/>
      <c r="O1175" s="85" t="s">
        <v>1875</v>
      </c>
      <c r="P1175" s="88">
        <v>43738.28564814815</v>
      </c>
      <c r="Q1175" s="85" t="s">
        <v>1927</v>
      </c>
      <c r="R1175" s="85"/>
      <c r="S1175" s="85"/>
      <c r="T1175" s="85" t="s">
        <v>2951</v>
      </c>
      <c r="U1175" s="88">
        <v>43738.28564814815</v>
      </c>
      <c r="V1175" s="90" t="s">
        <v>4132</v>
      </c>
      <c r="W1175" s="85"/>
      <c r="X1175" s="85"/>
      <c r="Y1175" s="94" t="s">
        <v>6132</v>
      </c>
      <c r="Z1175" s="85"/>
    </row>
    <row r="1176" spans="1:26" x14ac:dyDescent="0.25">
      <c r="A1176" s="61" t="s">
        <v>1070</v>
      </c>
      <c r="B1176" s="61" t="s">
        <v>1779</v>
      </c>
      <c r="C1176" s="62"/>
      <c r="D1176" s="63"/>
      <c r="E1176" s="64"/>
      <c r="F1176" s="65"/>
      <c r="G1176" s="62"/>
      <c r="H1176" s="66"/>
      <c r="I1176" s="67"/>
      <c r="J1176" s="67"/>
      <c r="K1176" s="34" t="s">
        <v>65</v>
      </c>
      <c r="L1176" s="74">
        <v>1176</v>
      </c>
      <c r="M1176" s="74"/>
      <c r="N1176" s="69"/>
      <c r="O1176" s="85" t="s">
        <v>1875</v>
      </c>
      <c r="P1176" s="88">
        <v>43738.285671296297</v>
      </c>
      <c r="Q1176" s="85" t="s">
        <v>2330</v>
      </c>
      <c r="R1176" s="85"/>
      <c r="S1176" s="85"/>
      <c r="T1176" s="85"/>
      <c r="U1176" s="88">
        <v>43738.285671296297</v>
      </c>
      <c r="V1176" s="90" t="s">
        <v>4133</v>
      </c>
      <c r="W1176" s="85"/>
      <c r="X1176" s="85"/>
      <c r="Y1176" s="94" t="s">
        <v>6133</v>
      </c>
      <c r="Z1176" s="85"/>
    </row>
    <row r="1177" spans="1:26" x14ac:dyDescent="0.25">
      <c r="A1177" s="61" t="s">
        <v>1071</v>
      </c>
      <c r="B1177" s="61" t="s">
        <v>1507</v>
      </c>
      <c r="C1177" s="62"/>
      <c r="D1177" s="63"/>
      <c r="E1177" s="64"/>
      <c r="F1177" s="65"/>
      <c r="G1177" s="62"/>
      <c r="H1177" s="66"/>
      <c r="I1177" s="67"/>
      <c r="J1177" s="67"/>
      <c r="K1177" s="34" t="s">
        <v>65</v>
      </c>
      <c r="L1177" s="74">
        <v>1177</v>
      </c>
      <c r="M1177" s="74"/>
      <c r="N1177" s="69"/>
      <c r="O1177" s="85" t="s">
        <v>1875</v>
      </c>
      <c r="P1177" s="88">
        <v>43738.285694444443</v>
      </c>
      <c r="Q1177" s="85" t="s">
        <v>1893</v>
      </c>
      <c r="R1177" s="85"/>
      <c r="S1177" s="85"/>
      <c r="T1177" s="85"/>
      <c r="U1177" s="88">
        <v>43738.285694444443</v>
      </c>
      <c r="V1177" s="90" t="s">
        <v>4134</v>
      </c>
      <c r="W1177" s="85"/>
      <c r="X1177" s="85"/>
      <c r="Y1177" s="94" t="s">
        <v>6134</v>
      </c>
      <c r="Z1177" s="85"/>
    </row>
    <row r="1178" spans="1:26" x14ac:dyDescent="0.25">
      <c r="A1178" s="61" t="s">
        <v>1072</v>
      </c>
      <c r="B1178" s="61" t="s">
        <v>1671</v>
      </c>
      <c r="C1178" s="62"/>
      <c r="D1178" s="63"/>
      <c r="E1178" s="64"/>
      <c r="F1178" s="65"/>
      <c r="G1178" s="62"/>
      <c r="H1178" s="66"/>
      <c r="I1178" s="67"/>
      <c r="J1178" s="67"/>
      <c r="K1178" s="34" t="s">
        <v>65</v>
      </c>
      <c r="L1178" s="74">
        <v>1178</v>
      </c>
      <c r="M1178" s="74"/>
      <c r="N1178" s="69"/>
      <c r="O1178" s="85" t="s">
        <v>1875</v>
      </c>
      <c r="P1178" s="88">
        <v>43738.285717592589</v>
      </c>
      <c r="Q1178" s="85" t="s">
        <v>2144</v>
      </c>
      <c r="R1178" s="85"/>
      <c r="S1178" s="85"/>
      <c r="T1178" s="85"/>
      <c r="U1178" s="88">
        <v>43738.285717592589</v>
      </c>
      <c r="V1178" s="90" t="s">
        <v>4135</v>
      </c>
      <c r="W1178" s="85"/>
      <c r="X1178" s="85"/>
      <c r="Y1178" s="94" t="s">
        <v>6135</v>
      </c>
      <c r="Z1178" s="85"/>
    </row>
    <row r="1179" spans="1:26" x14ac:dyDescent="0.25">
      <c r="A1179" s="61" t="s">
        <v>1073</v>
      </c>
      <c r="B1179" s="61" t="s">
        <v>1780</v>
      </c>
      <c r="C1179" s="62"/>
      <c r="D1179" s="63"/>
      <c r="E1179" s="64"/>
      <c r="F1179" s="65"/>
      <c r="G1179" s="62"/>
      <c r="H1179" s="66"/>
      <c r="I1179" s="67"/>
      <c r="J1179" s="67"/>
      <c r="K1179" s="34" t="s">
        <v>65</v>
      </c>
      <c r="L1179" s="74">
        <v>1179</v>
      </c>
      <c r="M1179" s="74"/>
      <c r="N1179" s="69"/>
      <c r="O1179" s="85" t="s">
        <v>1876</v>
      </c>
      <c r="P1179" s="88">
        <v>43738.285729166666</v>
      </c>
      <c r="Q1179" s="85" t="s">
        <v>2331</v>
      </c>
      <c r="R1179" s="90" t="s">
        <v>2810</v>
      </c>
      <c r="S1179" s="85" t="s">
        <v>2911</v>
      </c>
      <c r="T1179" s="85"/>
      <c r="U1179" s="88">
        <v>43738.285729166666</v>
      </c>
      <c r="V1179" s="90" t="s">
        <v>4136</v>
      </c>
      <c r="W1179" s="85"/>
      <c r="X1179" s="85"/>
      <c r="Y1179" s="94" t="s">
        <v>6136</v>
      </c>
      <c r="Z1179" s="94" t="s">
        <v>7114</v>
      </c>
    </row>
    <row r="1180" spans="1:26" x14ac:dyDescent="0.25">
      <c r="A1180" s="61" t="s">
        <v>1074</v>
      </c>
      <c r="B1180" s="61" t="s">
        <v>1569</v>
      </c>
      <c r="C1180" s="62"/>
      <c r="D1180" s="63"/>
      <c r="E1180" s="64"/>
      <c r="F1180" s="65"/>
      <c r="G1180" s="62"/>
      <c r="H1180" s="66"/>
      <c r="I1180" s="67"/>
      <c r="J1180" s="67"/>
      <c r="K1180" s="34" t="s">
        <v>65</v>
      </c>
      <c r="L1180" s="74">
        <v>1180</v>
      </c>
      <c r="M1180" s="74"/>
      <c r="N1180" s="69"/>
      <c r="O1180" s="85" t="s">
        <v>1875</v>
      </c>
      <c r="P1180" s="88">
        <v>43738.285740740743</v>
      </c>
      <c r="Q1180" s="85" t="s">
        <v>1977</v>
      </c>
      <c r="R1180" s="85"/>
      <c r="S1180" s="85"/>
      <c r="T1180" s="85"/>
      <c r="U1180" s="88">
        <v>43738.285740740743</v>
      </c>
      <c r="V1180" s="90" t="s">
        <v>4137</v>
      </c>
      <c r="W1180" s="85"/>
      <c r="X1180" s="85"/>
      <c r="Y1180" s="94" t="s">
        <v>6137</v>
      </c>
      <c r="Z1180" s="85"/>
    </row>
    <row r="1181" spans="1:26" x14ac:dyDescent="0.25">
      <c r="A1181" s="61" t="s">
        <v>1075</v>
      </c>
      <c r="B1181" s="61" t="s">
        <v>1531</v>
      </c>
      <c r="C1181" s="62"/>
      <c r="D1181" s="63"/>
      <c r="E1181" s="64"/>
      <c r="F1181" s="65"/>
      <c r="G1181" s="62"/>
      <c r="H1181" s="66"/>
      <c r="I1181" s="67"/>
      <c r="J1181" s="67"/>
      <c r="K1181" s="34" t="s">
        <v>65</v>
      </c>
      <c r="L1181" s="74">
        <v>1181</v>
      </c>
      <c r="M1181" s="74"/>
      <c r="N1181" s="69"/>
      <c r="O1181" s="85" t="s">
        <v>1875</v>
      </c>
      <c r="P1181" s="88">
        <v>43738.285752314812</v>
      </c>
      <c r="Q1181" s="85" t="s">
        <v>1931</v>
      </c>
      <c r="R1181" s="85"/>
      <c r="S1181" s="85"/>
      <c r="T1181" s="85"/>
      <c r="U1181" s="88">
        <v>43738.285752314812</v>
      </c>
      <c r="V1181" s="90" t="s">
        <v>4138</v>
      </c>
      <c r="W1181" s="85"/>
      <c r="X1181" s="85"/>
      <c r="Y1181" s="94" t="s">
        <v>6138</v>
      </c>
      <c r="Z1181" s="85"/>
    </row>
    <row r="1182" spans="1:26" x14ac:dyDescent="0.25">
      <c r="A1182" s="61" t="s">
        <v>1076</v>
      </c>
      <c r="B1182" s="61" t="s">
        <v>1641</v>
      </c>
      <c r="C1182" s="62"/>
      <c r="D1182" s="63"/>
      <c r="E1182" s="64"/>
      <c r="F1182" s="65"/>
      <c r="G1182" s="62"/>
      <c r="H1182" s="66"/>
      <c r="I1182" s="67"/>
      <c r="J1182" s="67"/>
      <c r="K1182" s="34" t="s">
        <v>65</v>
      </c>
      <c r="L1182" s="74">
        <v>1182</v>
      </c>
      <c r="M1182" s="74"/>
      <c r="N1182" s="69"/>
      <c r="O1182" s="85" t="s">
        <v>1875</v>
      </c>
      <c r="P1182" s="88">
        <v>43738.285763888889</v>
      </c>
      <c r="Q1182" s="85" t="s">
        <v>2332</v>
      </c>
      <c r="R1182" s="85"/>
      <c r="S1182" s="85"/>
      <c r="T1182" s="85"/>
      <c r="U1182" s="88">
        <v>43738.285763888889</v>
      </c>
      <c r="V1182" s="90" t="s">
        <v>4139</v>
      </c>
      <c r="W1182" s="85"/>
      <c r="X1182" s="85"/>
      <c r="Y1182" s="94" t="s">
        <v>6139</v>
      </c>
      <c r="Z1182" s="94" t="s">
        <v>7073</v>
      </c>
    </row>
    <row r="1183" spans="1:26" x14ac:dyDescent="0.25">
      <c r="A1183" s="61" t="s">
        <v>1076</v>
      </c>
      <c r="B1183" s="61" t="s">
        <v>1507</v>
      </c>
      <c r="C1183" s="62"/>
      <c r="D1183" s="63"/>
      <c r="E1183" s="64"/>
      <c r="F1183" s="65"/>
      <c r="G1183" s="62"/>
      <c r="H1183" s="66"/>
      <c r="I1183" s="67"/>
      <c r="J1183" s="67"/>
      <c r="K1183" s="34" t="s">
        <v>65</v>
      </c>
      <c r="L1183" s="74">
        <v>1183</v>
      </c>
      <c r="M1183" s="74"/>
      <c r="N1183" s="69"/>
      <c r="O1183" s="85" t="s">
        <v>1876</v>
      </c>
      <c r="P1183" s="88">
        <v>43738.285763888889</v>
      </c>
      <c r="Q1183" s="85" t="s">
        <v>2332</v>
      </c>
      <c r="R1183" s="85"/>
      <c r="S1183" s="85"/>
      <c r="T1183" s="85"/>
      <c r="U1183" s="88">
        <v>43738.285763888889</v>
      </c>
      <c r="V1183" s="90" t="s">
        <v>4139</v>
      </c>
      <c r="W1183" s="85"/>
      <c r="X1183" s="85"/>
      <c r="Y1183" s="94" t="s">
        <v>6139</v>
      </c>
      <c r="Z1183" s="94" t="s">
        <v>7073</v>
      </c>
    </row>
    <row r="1184" spans="1:26" x14ac:dyDescent="0.25">
      <c r="A1184" s="61" t="s">
        <v>1077</v>
      </c>
      <c r="B1184" s="61" t="s">
        <v>1781</v>
      </c>
      <c r="C1184" s="62"/>
      <c r="D1184" s="63"/>
      <c r="E1184" s="64"/>
      <c r="F1184" s="65"/>
      <c r="G1184" s="62"/>
      <c r="H1184" s="66"/>
      <c r="I1184" s="67"/>
      <c r="J1184" s="67"/>
      <c r="K1184" s="34" t="s">
        <v>65</v>
      </c>
      <c r="L1184" s="74">
        <v>1184</v>
      </c>
      <c r="M1184" s="74"/>
      <c r="N1184" s="69"/>
      <c r="O1184" s="85" t="s">
        <v>1875</v>
      </c>
      <c r="P1184" s="88">
        <v>43738.285763888889</v>
      </c>
      <c r="Q1184" s="85" t="s">
        <v>2333</v>
      </c>
      <c r="R1184" s="85"/>
      <c r="S1184" s="85"/>
      <c r="T1184" s="85"/>
      <c r="U1184" s="88">
        <v>43738.285763888889</v>
      </c>
      <c r="V1184" s="90" t="s">
        <v>4140</v>
      </c>
      <c r="W1184" s="85"/>
      <c r="X1184" s="85"/>
      <c r="Y1184" s="94" t="s">
        <v>6140</v>
      </c>
      <c r="Z1184" s="85"/>
    </row>
    <row r="1185" spans="1:26" x14ac:dyDescent="0.25">
      <c r="A1185" s="61" t="s">
        <v>1078</v>
      </c>
      <c r="B1185" s="61" t="s">
        <v>1523</v>
      </c>
      <c r="C1185" s="62"/>
      <c r="D1185" s="63"/>
      <c r="E1185" s="64"/>
      <c r="F1185" s="65"/>
      <c r="G1185" s="62"/>
      <c r="H1185" s="66"/>
      <c r="I1185" s="67"/>
      <c r="J1185" s="67"/>
      <c r="K1185" s="34" t="s">
        <v>65</v>
      </c>
      <c r="L1185" s="74">
        <v>1185</v>
      </c>
      <c r="M1185" s="74"/>
      <c r="N1185" s="69"/>
      <c r="O1185" s="85" t="s">
        <v>1875</v>
      </c>
      <c r="P1185" s="88">
        <v>43738.285763888889</v>
      </c>
      <c r="Q1185" s="85" t="s">
        <v>1919</v>
      </c>
      <c r="R1185" s="85"/>
      <c r="S1185" s="85"/>
      <c r="T1185" s="85"/>
      <c r="U1185" s="88">
        <v>43738.285763888889</v>
      </c>
      <c r="V1185" s="90" t="s">
        <v>4141</v>
      </c>
      <c r="W1185" s="85"/>
      <c r="X1185" s="85"/>
      <c r="Y1185" s="94" t="s">
        <v>6141</v>
      </c>
      <c r="Z1185" s="85"/>
    </row>
    <row r="1186" spans="1:26" x14ac:dyDescent="0.25">
      <c r="A1186" s="61" t="s">
        <v>1079</v>
      </c>
      <c r="B1186" s="61" t="s">
        <v>1481</v>
      </c>
      <c r="C1186" s="62"/>
      <c r="D1186" s="63"/>
      <c r="E1186" s="64"/>
      <c r="F1186" s="65"/>
      <c r="G1186" s="62"/>
      <c r="H1186" s="66"/>
      <c r="I1186" s="67"/>
      <c r="J1186" s="67"/>
      <c r="K1186" s="34" t="s">
        <v>65</v>
      </c>
      <c r="L1186" s="74">
        <v>1186</v>
      </c>
      <c r="M1186" s="74"/>
      <c r="N1186" s="69"/>
      <c r="O1186" s="85" t="s">
        <v>1875</v>
      </c>
      <c r="P1186" s="88">
        <v>43738.285787037035</v>
      </c>
      <c r="Q1186" s="85" t="s">
        <v>1927</v>
      </c>
      <c r="R1186" s="85"/>
      <c r="S1186" s="85"/>
      <c r="T1186" s="85" t="s">
        <v>2951</v>
      </c>
      <c r="U1186" s="88">
        <v>43738.285787037035</v>
      </c>
      <c r="V1186" s="90" t="s">
        <v>4142</v>
      </c>
      <c r="W1186" s="85"/>
      <c r="X1186" s="85"/>
      <c r="Y1186" s="94" t="s">
        <v>6142</v>
      </c>
      <c r="Z1186" s="85"/>
    </row>
    <row r="1187" spans="1:26" x14ac:dyDescent="0.25">
      <c r="A1187" s="61" t="s">
        <v>1080</v>
      </c>
      <c r="B1187" s="61" t="s">
        <v>1251</v>
      </c>
      <c r="C1187" s="62"/>
      <c r="D1187" s="63"/>
      <c r="E1187" s="64"/>
      <c r="F1187" s="65"/>
      <c r="G1187" s="62"/>
      <c r="H1187" s="66"/>
      <c r="I1187" s="67"/>
      <c r="J1187" s="67"/>
      <c r="K1187" s="34" t="s">
        <v>65</v>
      </c>
      <c r="L1187" s="74">
        <v>1187</v>
      </c>
      <c r="M1187" s="74"/>
      <c r="N1187" s="69"/>
      <c r="O1187" s="85" t="s">
        <v>1875</v>
      </c>
      <c r="P1187" s="88">
        <v>43738.285844907405</v>
      </c>
      <c r="Q1187" s="85" t="s">
        <v>1900</v>
      </c>
      <c r="R1187" s="85"/>
      <c r="S1187" s="85"/>
      <c r="T1187" s="85" t="s">
        <v>2950</v>
      </c>
      <c r="U1187" s="88">
        <v>43738.285844907405</v>
      </c>
      <c r="V1187" s="90" t="s">
        <v>4143</v>
      </c>
      <c r="W1187" s="85"/>
      <c r="X1187" s="85"/>
      <c r="Y1187" s="94" t="s">
        <v>6143</v>
      </c>
      <c r="Z1187" s="85"/>
    </row>
    <row r="1188" spans="1:26" x14ac:dyDescent="0.25">
      <c r="A1188" s="61" t="s">
        <v>1081</v>
      </c>
      <c r="B1188" s="61" t="s">
        <v>1081</v>
      </c>
      <c r="C1188" s="62"/>
      <c r="D1188" s="63"/>
      <c r="E1188" s="64"/>
      <c r="F1188" s="65"/>
      <c r="G1188" s="62"/>
      <c r="H1188" s="66"/>
      <c r="I1188" s="67"/>
      <c r="J1188" s="67"/>
      <c r="K1188" s="34" t="s">
        <v>65</v>
      </c>
      <c r="L1188" s="74">
        <v>1188</v>
      </c>
      <c r="M1188" s="74"/>
      <c r="N1188" s="69"/>
      <c r="O1188" s="85" t="s">
        <v>178</v>
      </c>
      <c r="P1188" s="88">
        <v>43738.285856481481</v>
      </c>
      <c r="Q1188" s="85" t="s">
        <v>2334</v>
      </c>
      <c r="R1188" s="85"/>
      <c r="S1188" s="85"/>
      <c r="T1188" s="85"/>
      <c r="U1188" s="88">
        <v>43738.285856481481</v>
      </c>
      <c r="V1188" s="90" t="s">
        <v>4144</v>
      </c>
      <c r="W1188" s="85"/>
      <c r="X1188" s="85"/>
      <c r="Y1188" s="94" t="s">
        <v>6144</v>
      </c>
      <c r="Z1188" s="85"/>
    </row>
    <row r="1189" spans="1:26" x14ac:dyDescent="0.25">
      <c r="A1189" s="61" t="s">
        <v>1082</v>
      </c>
      <c r="B1189" s="61" t="s">
        <v>1782</v>
      </c>
      <c r="C1189" s="62"/>
      <c r="D1189" s="63"/>
      <c r="E1189" s="64"/>
      <c r="F1189" s="65"/>
      <c r="G1189" s="62"/>
      <c r="H1189" s="66"/>
      <c r="I1189" s="67"/>
      <c r="J1189" s="67"/>
      <c r="K1189" s="34" t="s">
        <v>65</v>
      </c>
      <c r="L1189" s="74">
        <v>1189</v>
      </c>
      <c r="M1189" s="74"/>
      <c r="N1189" s="69"/>
      <c r="O1189" s="85" t="s">
        <v>1875</v>
      </c>
      <c r="P1189" s="88">
        <v>43738.285868055558</v>
      </c>
      <c r="Q1189" s="85" t="s">
        <v>2335</v>
      </c>
      <c r="R1189" s="85"/>
      <c r="S1189" s="85"/>
      <c r="T1189" s="85"/>
      <c r="U1189" s="88">
        <v>43738.285868055558</v>
      </c>
      <c r="V1189" s="90" t="s">
        <v>4145</v>
      </c>
      <c r="W1189" s="85"/>
      <c r="X1189" s="85"/>
      <c r="Y1189" s="94" t="s">
        <v>6145</v>
      </c>
      <c r="Z1189" s="85"/>
    </row>
    <row r="1190" spans="1:26" x14ac:dyDescent="0.25">
      <c r="A1190" s="61" t="s">
        <v>1083</v>
      </c>
      <c r="B1190" s="61" t="s">
        <v>1083</v>
      </c>
      <c r="C1190" s="62"/>
      <c r="D1190" s="63"/>
      <c r="E1190" s="64"/>
      <c r="F1190" s="65"/>
      <c r="G1190" s="62"/>
      <c r="H1190" s="66"/>
      <c r="I1190" s="67"/>
      <c r="J1190" s="67"/>
      <c r="K1190" s="34" t="s">
        <v>65</v>
      </c>
      <c r="L1190" s="74">
        <v>1190</v>
      </c>
      <c r="M1190" s="74"/>
      <c r="N1190" s="69"/>
      <c r="O1190" s="85" t="s">
        <v>178</v>
      </c>
      <c r="P1190" s="88">
        <v>43738.285879629628</v>
      </c>
      <c r="Q1190" s="85" t="s">
        <v>2336</v>
      </c>
      <c r="R1190" s="90" t="s">
        <v>2811</v>
      </c>
      <c r="S1190" s="85" t="s">
        <v>2911</v>
      </c>
      <c r="T1190" s="85"/>
      <c r="U1190" s="88">
        <v>43738.285879629628</v>
      </c>
      <c r="V1190" s="90" t="s">
        <v>4146</v>
      </c>
      <c r="W1190" s="85"/>
      <c r="X1190" s="85"/>
      <c r="Y1190" s="94" t="s">
        <v>6146</v>
      </c>
      <c r="Z1190" s="85"/>
    </row>
    <row r="1191" spans="1:26" x14ac:dyDescent="0.25">
      <c r="A1191" s="61" t="s">
        <v>1084</v>
      </c>
      <c r="B1191" s="61" t="s">
        <v>1739</v>
      </c>
      <c r="C1191" s="62"/>
      <c r="D1191" s="63"/>
      <c r="E1191" s="64"/>
      <c r="F1191" s="65"/>
      <c r="G1191" s="62"/>
      <c r="H1191" s="66"/>
      <c r="I1191" s="67"/>
      <c r="J1191" s="67"/>
      <c r="K1191" s="34" t="s">
        <v>65</v>
      </c>
      <c r="L1191" s="74">
        <v>1191</v>
      </c>
      <c r="M1191" s="74"/>
      <c r="N1191" s="69"/>
      <c r="O1191" s="85" t="s">
        <v>1875</v>
      </c>
      <c r="P1191" s="88">
        <v>43738.284189814818</v>
      </c>
      <c r="Q1191" s="85" t="s">
        <v>2240</v>
      </c>
      <c r="R1191" s="85"/>
      <c r="S1191" s="85"/>
      <c r="T1191" s="85" t="s">
        <v>2979</v>
      </c>
      <c r="U1191" s="88">
        <v>43738.284189814818</v>
      </c>
      <c r="V1191" s="90" t="s">
        <v>4147</v>
      </c>
      <c r="W1191" s="85"/>
      <c r="X1191" s="85"/>
      <c r="Y1191" s="94" t="s">
        <v>6147</v>
      </c>
      <c r="Z1191" s="85"/>
    </row>
    <row r="1192" spans="1:26" x14ac:dyDescent="0.25">
      <c r="A1192" s="61" t="s">
        <v>1085</v>
      </c>
      <c r="B1192" s="61" t="s">
        <v>1739</v>
      </c>
      <c r="C1192" s="62"/>
      <c r="D1192" s="63"/>
      <c r="E1192" s="64"/>
      <c r="F1192" s="65"/>
      <c r="G1192" s="62"/>
      <c r="H1192" s="66"/>
      <c r="I1192" s="67"/>
      <c r="J1192" s="67"/>
      <c r="K1192" s="34" t="s">
        <v>65</v>
      </c>
      <c r="L1192" s="74">
        <v>1192</v>
      </c>
      <c r="M1192" s="74"/>
      <c r="N1192" s="69"/>
      <c r="O1192" s="85" t="s">
        <v>1875</v>
      </c>
      <c r="P1192" s="88">
        <v>43738.285902777781</v>
      </c>
      <c r="Q1192" s="85" t="s">
        <v>2240</v>
      </c>
      <c r="R1192" s="85"/>
      <c r="S1192" s="85"/>
      <c r="T1192" s="85" t="s">
        <v>2979</v>
      </c>
      <c r="U1192" s="88">
        <v>43738.285902777781</v>
      </c>
      <c r="V1192" s="90" t="s">
        <v>4148</v>
      </c>
      <c r="W1192" s="85"/>
      <c r="X1192" s="85"/>
      <c r="Y1192" s="94" t="s">
        <v>6148</v>
      </c>
      <c r="Z1192" s="85"/>
    </row>
    <row r="1193" spans="1:26" x14ac:dyDescent="0.25">
      <c r="A1193" s="61" t="s">
        <v>1084</v>
      </c>
      <c r="B1193" s="61" t="s">
        <v>1084</v>
      </c>
      <c r="C1193" s="62"/>
      <c r="D1193" s="63"/>
      <c r="E1193" s="64"/>
      <c r="F1193" s="65"/>
      <c r="G1193" s="62"/>
      <c r="H1193" s="66"/>
      <c r="I1193" s="67"/>
      <c r="J1193" s="67"/>
      <c r="K1193" s="34" t="s">
        <v>65</v>
      </c>
      <c r="L1193" s="74">
        <v>1193</v>
      </c>
      <c r="M1193" s="74"/>
      <c r="N1193" s="69"/>
      <c r="O1193" s="85" t="s">
        <v>178</v>
      </c>
      <c r="P1193" s="88">
        <v>43738.2809375</v>
      </c>
      <c r="Q1193" s="85" t="s">
        <v>2337</v>
      </c>
      <c r="R1193" s="90" t="s">
        <v>2812</v>
      </c>
      <c r="S1193" s="85" t="s">
        <v>2911</v>
      </c>
      <c r="T1193" s="85" t="s">
        <v>2979</v>
      </c>
      <c r="U1193" s="88">
        <v>43738.2809375</v>
      </c>
      <c r="V1193" s="90" t="s">
        <v>4149</v>
      </c>
      <c r="W1193" s="85"/>
      <c r="X1193" s="85"/>
      <c r="Y1193" s="94" t="s">
        <v>6149</v>
      </c>
      <c r="Z1193" s="85"/>
    </row>
    <row r="1194" spans="1:26" x14ac:dyDescent="0.25">
      <c r="A1194" s="61" t="s">
        <v>1085</v>
      </c>
      <c r="B1194" s="61" t="s">
        <v>1084</v>
      </c>
      <c r="C1194" s="62"/>
      <c r="D1194" s="63"/>
      <c r="E1194" s="64"/>
      <c r="F1194" s="65"/>
      <c r="G1194" s="62"/>
      <c r="H1194" s="66"/>
      <c r="I1194" s="67"/>
      <c r="J1194" s="67"/>
      <c r="K1194" s="34" t="s">
        <v>65</v>
      </c>
      <c r="L1194" s="74">
        <v>1194</v>
      </c>
      <c r="M1194" s="74"/>
      <c r="N1194" s="69"/>
      <c r="O1194" s="85" t="s">
        <v>1875</v>
      </c>
      <c r="P1194" s="88">
        <v>43738.285902777781</v>
      </c>
      <c r="Q1194" s="85" t="s">
        <v>2240</v>
      </c>
      <c r="R1194" s="85"/>
      <c r="S1194" s="85"/>
      <c r="T1194" s="85" t="s">
        <v>2979</v>
      </c>
      <c r="U1194" s="88">
        <v>43738.285902777781</v>
      </c>
      <c r="V1194" s="90" t="s">
        <v>4148</v>
      </c>
      <c r="W1194" s="85"/>
      <c r="X1194" s="85"/>
      <c r="Y1194" s="94" t="s">
        <v>6148</v>
      </c>
      <c r="Z1194" s="85"/>
    </row>
    <row r="1195" spans="1:26" x14ac:dyDescent="0.25">
      <c r="A1195" s="61" t="s">
        <v>1086</v>
      </c>
      <c r="B1195" s="61" t="s">
        <v>1523</v>
      </c>
      <c r="C1195" s="62"/>
      <c r="D1195" s="63"/>
      <c r="E1195" s="64"/>
      <c r="F1195" s="65"/>
      <c r="G1195" s="62"/>
      <c r="H1195" s="66"/>
      <c r="I1195" s="67"/>
      <c r="J1195" s="67"/>
      <c r="K1195" s="34" t="s">
        <v>65</v>
      </c>
      <c r="L1195" s="74">
        <v>1195</v>
      </c>
      <c r="M1195" s="74"/>
      <c r="N1195" s="69"/>
      <c r="O1195" s="85" t="s">
        <v>1875</v>
      </c>
      <c r="P1195" s="88">
        <v>43738.285902777781</v>
      </c>
      <c r="Q1195" s="85" t="s">
        <v>1919</v>
      </c>
      <c r="R1195" s="85"/>
      <c r="S1195" s="85"/>
      <c r="T1195" s="85"/>
      <c r="U1195" s="88">
        <v>43738.285902777781</v>
      </c>
      <c r="V1195" s="90" t="s">
        <v>4150</v>
      </c>
      <c r="W1195" s="85"/>
      <c r="X1195" s="85"/>
      <c r="Y1195" s="94" t="s">
        <v>6150</v>
      </c>
      <c r="Z1195" s="85"/>
    </row>
    <row r="1196" spans="1:26" x14ac:dyDescent="0.25">
      <c r="A1196" s="61" t="s">
        <v>1087</v>
      </c>
      <c r="B1196" s="61" t="s">
        <v>1507</v>
      </c>
      <c r="C1196" s="62"/>
      <c r="D1196" s="63"/>
      <c r="E1196" s="64"/>
      <c r="F1196" s="65"/>
      <c r="G1196" s="62"/>
      <c r="H1196" s="66"/>
      <c r="I1196" s="67"/>
      <c r="J1196" s="67"/>
      <c r="K1196" s="34" t="s">
        <v>65</v>
      </c>
      <c r="L1196" s="74">
        <v>1196</v>
      </c>
      <c r="M1196" s="74"/>
      <c r="N1196" s="69"/>
      <c r="O1196" s="85" t="s">
        <v>1875</v>
      </c>
      <c r="P1196" s="88">
        <v>43738.285891203705</v>
      </c>
      <c r="Q1196" s="85" t="s">
        <v>1893</v>
      </c>
      <c r="R1196" s="85"/>
      <c r="S1196" s="85"/>
      <c r="T1196" s="85"/>
      <c r="U1196" s="88">
        <v>43738.285891203705</v>
      </c>
      <c r="V1196" s="90" t="s">
        <v>4151</v>
      </c>
      <c r="W1196" s="85"/>
      <c r="X1196" s="85"/>
      <c r="Y1196" s="94" t="s">
        <v>6151</v>
      </c>
      <c r="Z1196" s="85"/>
    </row>
    <row r="1197" spans="1:26" x14ac:dyDescent="0.25">
      <c r="A1197" s="61" t="s">
        <v>1087</v>
      </c>
      <c r="B1197" s="61" t="s">
        <v>1507</v>
      </c>
      <c r="C1197" s="62"/>
      <c r="D1197" s="63"/>
      <c r="E1197" s="64"/>
      <c r="F1197" s="65"/>
      <c r="G1197" s="62"/>
      <c r="H1197" s="66"/>
      <c r="I1197" s="67"/>
      <c r="J1197" s="67"/>
      <c r="K1197" s="34" t="s">
        <v>65</v>
      </c>
      <c r="L1197" s="74">
        <v>1197</v>
      </c>
      <c r="M1197" s="74"/>
      <c r="N1197" s="69"/>
      <c r="O1197" s="85" t="s">
        <v>1875</v>
      </c>
      <c r="P1197" s="88">
        <v>43738.285914351851</v>
      </c>
      <c r="Q1197" s="85" t="s">
        <v>1892</v>
      </c>
      <c r="R1197" s="85"/>
      <c r="S1197" s="85"/>
      <c r="T1197" s="85"/>
      <c r="U1197" s="88">
        <v>43738.285914351851</v>
      </c>
      <c r="V1197" s="90" t="s">
        <v>4152</v>
      </c>
      <c r="W1197" s="85"/>
      <c r="X1197" s="85"/>
      <c r="Y1197" s="94" t="s">
        <v>6152</v>
      </c>
      <c r="Z1197" s="85"/>
    </row>
    <row r="1198" spans="1:26" x14ac:dyDescent="0.25">
      <c r="A1198" s="61" t="s">
        <v>1088</v>
      </c>
      <c r="B1198" s="61" t="s">
        <v>1544</v>
      </c>
      <c r="C1198" s="62"/>
      <c r="D1198" s="63"/>
      <c r="E1198" s="64"/>
      <c r="F1198" s="65"/>
      <c r="G1198" s="62"/>
      <c r="H1198" s="66"/>
      <c r="I1198" s="67"/>
      <c r="J1198" s="67"/>
      <c r="K1198" s="34" t="s">
        <v>65</v>
      </c>
      <c r="L1198" s="74">
        <v>1198</v>
      </c>
      <c r="M1198" s="74"/>
      <c r="N1198" s="69"/>
      <c r="O1198" s="85" t="s">
        <v>1875</v>
      </c>
      <c r="P1198" s="88">
        <v>43738.285925925928</v>
      </c>
      <c r="Q1198" s="85" t="s">
        <v>1946</v>
      </c>
      <c r="R1198" s="85"/>
      <c r="S1198" s="85"/>
      <c r="T1198" s="85" t="s">
        <v>2956</v>
      </c>
      <c r="U1198" s="88">
        <v>43738.285925925928</v>
      </c>
      <c r="V1198" s="90" t="s">
        <v>4153</v>
      </c>
      <c r="W1198" s="85"/>
      <c r="X1198" s="85"/>
      <c r="Y1198" s="94" t="s">
        <v>6153</v>
      </c>
      <c r="Z1198" s="85"/>
    </row>
    <row r="1199" spans="1:26" x14ac:dyDescent="0.25">
      <c r="A1199" s="61" t="s">
        <v>1089</v>
      </c>
      <c r="B1199" s="61" t="s">
        <v>1499</v>
      </c>
      <c r="C1199" s="62"/>
      <c r="D1199" s="63"/>
      <c r="E1199" s="64"/>
      <c r="F1199" s="65"/>
      <c r="G1199" s="62"/>
      <c r="H1199" s="66"/>
      <c r="I1199" s="67"/>
      <c r="J1199" s="67"/>
      <c r="K1199" s="34" t="s">
        <v>65</v>
      </c>
      <c r="L1199" s="74">
        <v>1199</v>
      </c>
      <c r="M1199" s="74"/>
      <c r="N1199" s="69"/>
      <c r="O1199" s="85" t="s">
        <v>1875</v>
      </c>
      <c r="P1199" s="88">
        <v>43738.279467592591</v>
      </c>
      <c r="Q1199" s="85" t="s">
        <v>1883</v>
      </c>
      <c r="R1199" s="85"/>
      <c r="S1199" s="85"/>
      <c r="T1199" s="85"/>
      <c r="U1199" s="88">
        <v>43738.279467592591</v>
      </c>
      <c r="V1199" s="90" t="s">
        <v>4154</v>
      </c>
      <c r="W1199" s="85"/>
      <c r="X1199" s="85"/>
      <c r="Y1199" s="94" t="s">
        <v>6154</v>
      </c>
      <c r="Z1199" s="85"/>
    </row>
    <row r="1200" spans="1:26" x14ac:dyDescent="0.25">
      <c r="A1200" s="61" t="s">
        <v>1089</v>
      </c>
      <c r="B1200" s="61" t="s">
        <v>1736</v>
      </c>
      <c r="C1200" s="62"/>
      <c r="D1200" s="63"/>
      <c r="E1200" s="64"/>
      <c r="F1200" s="65"/>
      <c r="G1200" s="62"/>
      <c r="H1200" s="66"/>
      <c r="I1200" s="67"/>
      <c r="J1200" s="67"/>
      <c r="K1200" s="34" t="s">
        <v>65</v>
      </c>
      <c r="L1200" s="74">
        <v>1200</v>
      </c>
      <c r="M1200" s="74"/>
      <c r="N1200" s="69"/>
      <c r="O1200" s="85" t="s">
        <v>1875</v>
      </c>
      <c r="P1200" s="88">
        <v>43738.285949074074</v>
      </c>
      <c r="Q1200" s="85" t="s">
        <v>2237</v>
      </c>
      <c r="R1200" s="85"/>
      <c r="S1200" s="85"/>
      <c r="T1200" s="85"/>
      <c r="U1200" s="88">
        <v>43738.285949074074</v>
      </c>
      <c r="V1200" s="90" t="s">
        <v>4155</v>
      </c>
      <c r="W1200" s="85"/>
      <c r="X1200" s="85"/>
      <c r="Y1200" s="94" t="s">
        <v>6155</v>
      </c>
      <c r="Z1200" s="85"/>
    </row>
    <row r="1201" spans="1:26" x14ac:dyDescent="0.25">
      <c r="A1201" s="61" t="s">
        <v>1090</v>
      </c>
      <c r="B1201" s="61" t="s">
        <v>1090</v>
      </c>
      <c r="C1201" s="62"/>
      <c r="D1201" s="63"/>
      <c r="E1201" s="64"/>
      <c r="F1201" s="65"/>
      <c r="G1201" s="62"/>
      <c r="H1201" s="66"/>
      <c r="I1201" s="67"/>
      <c r="J1201" s="67"/>
      <c r="K1201" s="34" t="s">
        <v>65</v>
      </c>
      <c r="L1201" s="74">
        <v>1201</v>
      </c>
      <c r="M1201" s="74"/>
      <c r="N1201" s="69"/>
      <c r="O1201" s="85" t="s">
        <v>178</v>
      </c>
      <c r="P1201" s="88">
        <v>43738.285949074074</v>
      </c>
      <c r="Q1201" s="85" t="s">
        <v>2338</v>
      </c>
      <c r="R1201" s="90" t="s">
        <v>2813</v>
      </c>
      <c r="S1201" s="85" t="s">
        <v>2911</v>
      </c>
      <c r="T1201" s="85"/>
      <c r="U1201" s="88">
        <v>43738.285949074074</v>
      </c>
      <c r="V1201" s="90" t="s">
        <v>4156</v>
      </c>
      <c r="W1201" s="85"/>
      <c r="X1201" s="85"/>
      <c r="Y1201" s="94" t="s">
        <v>6156</v>
      </c>
      <c r="Z1201" s="85"/>
    </row>
    <row r="1202" spans="1:26" x14ac:dyDescent="0.25">
      <c r="A1202" s="61" t="s">
        <v>1091</v>
      </c>
      <c r="B1202" s="61" t="s">
        <v>1783</v>
      </c>
      <c r="C1202" s="62"/>
      <c r="D1202" s="63"/>
      <c r="E1202" s="64"/>
      <c r="F1202" s="65"/>
      <c r="G1202" s="62"/>
      <c r="H1202" s="66"/>
      <c r="I1202" s="67"/>
      <c r="J1202" s="67"/>
      <c r="K1202" s="34" t="s">
        <v>65</v>
      </c>
      <c r="L1202" s="74">
        <v>1202</v>
      </c>
      <c r="M1202" s="74"/>
      <c r="N1202" s="69"/>
      <c r="O1202" s="85" t="s">
        <v>1876</v>
      </c>
      <c r="P1202" s="88">
        <v>43738.285983796297</v>
      </c>
      <c r="Q1202" s="85" t="s">
        <v>2339</v>
      </c>
      <c r="R1202" s="90" t="s">
        <v>2814</v>
      </c>
      <c r="S1202" s="85" t="s">
        <v>2911</v>
      </c>
      <c r="T1202" s="85"/>
      <c r="U1202" s="88">
        <v>43738.285983796297</v>
      </c>
      <c r="V1202" s="90" t="s">
        <v>4157</v>
      </c>
      <c r="W1202" s="85"/>
      <c r="X1202" s="85"/>
      <c r="Y1202" s="94" t="s">
        <v>6157</v>
      </c>
      <c r="Z1202" s="94" t="s">
        <v>7115</v>
      </c>
    </row>
    <row r="1203" spans="1:26" x14ac:dyDescent="0.25">
      <c r="A1203" s="61" t="s">
        <v>1092</v>
      </c>
      <c r="B1203" s="61" t="s">
        <v>1481</v>
      </c>
      <c r="C1203" s="62"/>
      <c r="D1203" s="63"/>
      <c r="E1203" s="64"/>
      <c r="F1203" s="65"/>
      <c r="G1203" s="62"/>
      <c r="H1203" s="66"/>
      <c r="I1203" s="67"/>
      <c r="J1203" s="67"/>
      <c r="K1203" s="34" t="s">
        <v>65</v>
      </c>
      <c r="L1203" s="74">
        <v>1203</v>
      </c>
      <c r="M1203" s="74"/>
      <c r="N1203" s="69"/>
      <c r="O1203" s="85" t="s">
        <v>1875</v>
      </c>
      <c r="P1203" s="88">
        <v>43738.285983796297</v>
      </c>
      <c r="Q1203" s="85" t="s">
        <v>1927</v>
      </c>
      <c r="R1203" s="85"/>
      <c r="S1203" s="85"/>
      <c r="T1203" s="85" t="s">
        <v>2951</v>
      </c>
      <c r="U1203" s="88">
        <v>43738.285983796297</v>
      </c>
      <c r="V1203" s="90" t="s">
        <v>4158</v>
      </c>
      <c r="W1203" s="85"/>
      <c r="X1203" s="85"/>
      <c r="Y1203" s="94" t="s">
        <v>6158</v>
      </c>
      <c r="Z1203" s="85"/>
    </row>
    <row r="1204" spans="1:26" x14ac:dyDescent="0.25">
      <c r="A1204" s="61" t="s">
        <v>1093</v>
      </c>
      <c r="B1204" s="61" t="s">
        <v>1505</v>
      </c>
      <c r="C1204" s="62"/>
      <c r="D1204" s="63"/>
      <c r="E1204" s="64"/>
      <c r="F1204" s="65"/>
      <c r="G1204" s="62"/>
      <c r="H1204" s="66"/>
      <c r="I1204" s="67"/>
      <c r="J1204" s="67"/>
      <c r="K1204" s="34" t="s">
        <v>65</v>
      </c>
      <c r="L1204" s="74">
        <v>1204</v>
      </c>
      <c r="M1204" s="74"/>
      <c r="N1204" s="69"/>
      <c r="O1204" s="85" t="s">
        <v>1875</v>
      </c>
      <c r="P1204" s="88">
        <v>43738.285995370374</v>
      </c>
      <c r="Q1204" s="85" t="s">
        <v>1889</v>
      </c>
      <c r="R1204" s="85"/>
      <c r="S1204" s="85"/>
      <c r="T1204" s="85"/>
      <c r="U1204" s="88">
        <v>43738.285995370374</v>
      </c>
      <c r="V1204" s="90" t="s">
        <v>4159</v>
      </c>
      <c r="W1204" s="85"/>
      <c r="X1204" s="85"/>
      <c r="Y1204" s="94" t="s">
        <v>6159</v>
      </c>
      <c r="Z1204" s="85"/>
    </row>
    <row r="1205" spans="1:26" x14ac:dyDescent="0.25">
      <c r="A1205" s="61" t="s">
        <v>1094</v>
      </c>
      <c r="B1205" s="61" t="s">
        <v>1094</v>
      </c>
      <c r="C1205" s="62"/>
      <c r="D1205" s="63"/>
      <c r="E1205" s="64"/>
      <c r="F1205" s="65"/>
      <c r="G1205" s="62"/>
      <c r="H1205" s="66"/>
      <c r="I1205" s="67"/>
      <c r="J1205" s="67"/>
      <c r="K1205" s="34" t="s">
        <v>65</v>
      </c>
      <c r="L1205" s="74">
        <v>1205</v>
      </c>
      <c r="M1205" s="74"/>
      <c r="N1205" s="69"/>
      <c r="O1205" s="85" t="s">
        <v>178</v>
      </c>
      <c r="P1205" s="88">
        <v>43738.285069444442</v>
      </c>
      <c r="Q1205" s="85" t="s">
        <v>2340</v>
      </c>
      <c r="R1205" s="85"/>
      <c r="S1205" s="85"/>
      <c r="T1205" s="85"/>
      <c r="U1205" s="88">
        <v>43738.285069444442</v>
      </c>
      <c r="V1205" s="90" t="s">
        <v>4160</v>
      </c>
      <c r="W1205" s="85"/>
      <c r="X1205" s="85"/>
      <c r="Y1205" s="94" t="s">
        <v>6160</v>
      </c>
      <c r="Z1205" s="85"/>
    </row>
    <row r="1206" spans="1:26" x14ac:dyDescent="0.25">
      <c r="A1206" s="61" t="s">
        <v>1095</v>
      </c>
      <c r="B1206" s="61" t="s">
        <v>1094</v>
      </c>
      <c r="C1206" s="62"/>
      <c r="D1206" s="63"/>
      <c r="E1206" s="64"/>
      <c r="F1206" s="65"/>
      <c r="G1206" s="62"/>
      <c r="H1206" s="66"/>
      <c r="I1206" s="67"/>
      <c r="J1206" s="67"/>
      <c r="K1206" s="34" t="s">
        <v>65</v>
      </c>
      <c r="L1206" s="74">
        <v>1206</v>
      </c>
      <c r="M1206" s="74"/>
      <c r="N1206" s="69"/>
      <c r="O1206" s="85" t="s">
        <v>1875</v>
      </c>
      <c r="P1206" s="88">
        <v>43738.286006944443</v>
      </c>
      <c r="Q1206" s="85" t="s">
        <v>2341</v>
      </c>
      <c r="R1206" s="85"/>
      <c r="S1206" s="85"/>
      <c r="T1206" s="85"/>
      <c r="U1206" s="88">
        <v>43738.286006944443</v>
      </c>
      <c r="V1206" s="90" t="s">
        <v>4161</v>
      </c>
      <c r="W1206" s="85"/>
      <c r="X1206" s="85"/>
      <c r="Y1206" s="94" t="s">
        <v>6161</v>
      </c>
      <c r="Z1206" s="85"/>
    </row>
    <row r="1207" spans="1:26" x14ac:dyDescent="0.25">
      <c r="A1207" s="61" t="s">
        <v>1096</v>
      </c>
      <c r="B1207" s="61" t="s">
        <v>1727</v>
      </c>
      <c r="C1207" s="62"/>
      <c r="D1207" s="63"/>
      <c r="E1207" s="64"/>
      <c r="F1207" s="65"/>
      <c r="G1207" s="62"/>
      <c r="H1207" s="66"/>
      <c r="I1207" s="67"/>
      <c r="J1207" s="67"/>
      <c r="K1207" s="34" t="s">
        <v>65</v>
      </c>
      <c r="L1207" s="74">
        <v>1207</v>
      </c>
      <c r="M1207" s="74"/>
      <c r="N1207" s="69"/>
      <c r="O1207" s="85" t="s">
        <v>1875</v>
      </c>
      <c r="P1207" s="88">
        <v>43738.28601851852</v>
      </c>
      <c r="Q1207" s="85" t="s">
        <v>2342</v>
      </c>
      <c r="R1207" s="85"/>
      <c r="S1207" s="85"/>
      <c r="T1207" s="85"/>
      <c r="U1207" s="88">
        <v>43738.28601851852</v>
      </c>
      <c r="V1207" s="90" t="s">
        <v>4162</v>
      </c>
      <c r="W1207" s="85"/>
      <c r="X1207" s="85"/>
      <c r="Y1207" s="94" t="s">
        <v>6162</v>
      </c>
      <c r="Z1207" s="85"/>
    </row>
    <row r="1208" spans="1:26" x14ac:dyDescent="0.25">
      <c r="A1208" s="61" t="s">
        <v>1097</v>
      </c>
      <c r="B1208" s="61" t="s">
        <v>1481</v>
      </c>
      <c r="C1208" s="62"/>
      <c r="D1208" s="63"/>
      <c r="E1208" s="64"/>
      <c r="F1208" s="65"/>
      <c r="G1208" s="62"/>
      <c r="H1208" s="66"/>
      <c r="I1208" s="67"/>
      <c r="J1208" s="67"/>
      <c r="K1208" s="34" t="s">
        <v>65</v>
      </c>
      <c r="L1208" s="74">
        <v>1208</v>
      </c>
      <c r="M1208" s="74"/>
      <c r="N1208" s="69"/>
      <c r="O1208" s="85" t="s">
        <v>1875</v>
      </c>
      <c r="P1208" s="88">
        <v>43738.28601851852</v>
      </c>
      <c r="Q1208" s="85" t="s">
        <v>1927</v>
      </c>
      <c r="R1208" s="85"/>
      <c r="S1208" s="85"/>
      <c r="T1208" s="85" t="s">
        <v>2951</v>
      </c>
      <c r="U1208" s="88">
        <v>43738.28601851852</v>
      </c>
      <c r="V1208" s="90" t="s">
        <v>4163</v>
      </c>
      <c r="W1208" s="85"/>
      <c r="X1208" s="85"/>
      <c r="Y1208" s="94" t="s">
        <v>6163</v>
      </c>
      <c r="Z1208" s="85"/>
    </row>
    <row r="1209" spans="1:26" x14ac:dyDescent="0.25">
      <c r="A1209" s="61" t="s">
        <v>1098</v>
      </c>
      <c r="B1209" s="61" t="s">
        <v>1499</v>
      </c>
      <c r="C1209" s="62"/>
      <c r="D1209" s="63"/>
      <c r="E1209" s="64"/>
      <c r="F1209" s="65"/>
      <c r="G1209" s="62"/>
      <c r="H1209" s="66"/>
      <c r="I1209" s="67"/>
      <c r="J1209" s="67"/>
      <c r="K1209" s="34" t="s">
        <v>65</v>
      </c>
      <c r="L1209" s="74">
        <v>1209</v>
      </c>
      <c r="M1209" s="74"/>
      <c r="N1209" s="69"/>
      <c r="O1209" s="85" t="s">
        <v>1875</v>
      </c>
      <c r="P1209" s="88">
        <v>43738.285960648151</v>
      </c>
      <c r="Q1209" s="85" t="s">
        <v>1883</v>
      </c>
      <c r="R1209" s="85"/>
      <c r="S1209" s="85"/>
      <c r="T1209" s="85"/>
      <c r="U1209" s="88">
        <v>43738.285960648151</v>
      </c>
      <c r="V1209" s="90" t="s">
        <v>4164</v>
      </c>
      <c r="W1209" s="85"/>
      <c r="X1209" s="85"/>
      <c r="Y1209" s="94" t="s">
        <v>6164</v>
      </c>
      <c r="Z1209" s="85"/>
    </row>
    <row r="1210" spans="1:26" x14ac:dyDescent="0.25">
      <c r="A1210" s="61" t="s">
        <v>1098</v>
      </c>
      <c r="B1210" s="61" t="s">
        <v>1481</v>
      </c>
      <c r="C1210" s="62"/>
      <c r="D1210" s="63"/>
      <c r="E1210" s="64"/>
      <c r="F1210" s="65"/>
      <c r="G1210" s="62"/>
      <c r="H1210" s="66"/>
      <c r="I1210" s="67"/>
      <c r="J1210" s="67"/>
      <c r="K1210" s="34" t="s">
        <v>65</v>
      </c>
      <c r="L1210" s="74">
        <v>1210</v>
      </c>
      <c r="M1210" s="74"/>
      <c r="N1210" s="69"/>
      <c r="O1210" s="85" t="s">
        <v>1875</v>
      </c>
      <c r="P1210" s="88">
        <v>43738.28601851852</v>
      </c>
      <c r="Q1210" s="85" t="s">
        <v>1927</v>
      </c>
      <c r="R1210" s="85"/>
      <c r="S1210" s="85"/>
      <c r="T1210" s="85" t="s">
        <v>2951</v>
      </c>
      <c r="U1210" s="88">
        <v>43738.28601851852</v>
      </c>
      <c r="V1210" s="90" t="s">
        <v>4165</v>
      </c>
      <c r="W1210" s="85"/>
      <c r="X1210" s="85"/>
      <c r="Y1210" s="94" t="s">
        <v>6165</v>
      </c>
      <c r="Z1210" s="85"/>
    </row>
    <row r="1211" spans="1:26" x14ac:dyDescent="0.25">
      <c r="A1211" s="61" t="s">
        <v>1099</v>
      </c>
      <c r="B1211" s="61" t="s">
        <v>1507</v>
      </c>
      <c r="C1211" s="62"/>
      <c r="D1211" s="63"/>
      <c r="E1211" s="64"/>
      <c r="F1211" s="65"/>
      <c r="G1211" s="62"/>
      <c r="H1211" s="66"/>
      <c r="I1211" s="67"/>
      <c r="J1211" s="67"/>
      <c r="K1211" s="34" t="s">
        <v>65</v>
      </c>
      <c r="L1211" s="74">
        <v>1211</v>
      </c>
      <c r="M1211" s="74"/>
      <c r="N1211" s="69"/>
      <c r="O1211" s="85" t="s">
        <v>1875</v>
      </c>
      <c r="P1211" s="88">
        <v>43738.28601851852</v>
      </c>
      <c r="Q1211" s="85" t="s">
        <v>1893</v>
      </c>
      <c r="R1211" s="85"/>
      <c r="S1211" s="85"/>
      <c r="T1211" s="85"/>
      <c r="U1211" s="88">
        <v>43738.28601851852</v>
      </c>
      <c r="V1211" s="90" t="s">
        <v>4166</v>
      </c>
      <c r="W1211" s="85"/>
      <c r="X1211" s="85"/>
      <c r="Y1211" s="94" t="s">
        <v>6166</v>
      </c>
      <c r="Z1211" s="85"/>
    </row>
    <row r="1212" spans="1:26" x14ac:dyDescent="0.25">
      <c r="A1212" s="61" t="s">
        <v>1100</v>
      </c>
      <c r="B1212" s="61" t="s">
        <v>1590</v>
      </c>
      <c r="C1212" s="62"/>
      <c r="D1212" s="63"/>
      <c r="E1212" s="64"/>
      <c r="F1212" s="65"/>
      <c r="G1212" s="62"/>
      <c r="H1212" s="66"/>
      <c r="I1212" s="67"/>
      <c r="J1212" s="67"/>
      <c r="K1212" s="34" t="s">
        <v>65</v>
      </c>
      <c r="L1212" s="74">
        <v>1212</v>
      </c>
      <c r="M1212" s="74"/>
      <c r="N1212" s="69"/>
      <c r="O1212" s="85" t="s">
        <v>1875</v>
      </c>
      <c r="P1212" s="88">
        <v>43738.286041666666</v>
      </c>
      <c r="Q1212" s="85" t="s">
        <v>2005</v>
      </c>
      <c r="R1212" s="85"/>
      <c r="S1212" s="85"/>
      <c r="T1212" s="85"/>
      <c r="U1212" s="88">
        <v>43738.286041666666</v>
      </c>
      <c r="V1212" s="90" t="s">
        <v>4167</v>
      </c>
      <c r="W1212" s="85"/>
      <c r="X1212" s="85"/>
      <c r="Y1212" s="94" t="s">
        <v>6167</v>
      </c>
      <c r="Z1212" s="85"/>
    </row>
    <row r="1213" spans="1:26" x14ac:dyDescent="0.25">
      <c r="A1213" s="61" t="s">
        <v>1101</v>
      </c>
      <c r="B1213" s="61" t="s">
        <v>1481</v>
      </c>
      <c r="C1213" s="62"/>
      <c r="D1213" s="63"/>
      <c r="E1213" s="64"/>
      <c r="F1213" s="65"/>
      <c r="G1213" s="62"/>
      <c r="H1213" s="66"/>
      <c r="I1213" s="67"/>
      <c r="J1213" s="67"/>
      <c r="K1213" s="34" t="s">
        <v>65</v>
      </c>
      <c r="L1213" s="74">
        <v>1213</v>
      </c>
      <c r="M1213" s="74"/>
      <c r="N1213" s="69"/>
      <c r="O1213" s="85" t="s">
        <v>1875</v>
      </c>
      <c r="P1213" s="88">
        <v>43738.286076388889</v>
      </c>
      <c r="Q1213" s="85" t="s">
        <v>1927</v>
      </c>
      <c r="R1213" s="85"/>
      <c r="S1213" s="85"/>
      <c r="T1213" s="85" t="s">
        <v>2951</v>
      </c>
      <c r="U1213" s="88">
        <v>43738.286076388889</v>
      </c>
      <c r="V1213" s="90" t="s">
        <v>4168</v>
      </c>
      <c r="W1213" s="85"/>
      <c r="X1213" s="85"/>
      <c r="Y1213" s="94" t="s">
        <v>6168</v>
      </c>
      <c r="Z1213" s="85"/>
    </row>
    <row r="1214" spans="1:26" x14ac:dyDescent="0.25">
      <c r="A1214" s="61" t="s">
        <v>1102</v>
      </c>
      <c r="B1214" s="61" t="s">
        <v>1543</v>
      </c>
      <c r="C1214" s="62"/>
      <c r="D1214" s="63"/>
      <c r="E1214" s="64"/>
      <c r="F1214" s="65"/>
      <c r="G1214" s="62"/>
      <c r="H1214" s="66"/>
      <c r="I1214" s="67"/>
      <c r="J1214" s="67"/>
      <c r="K1214" s="34" t="s">
        <v>65</v>
      </c>
      <c r="L1214" s="74">
        <v>1214</v>
      </c>
      <c r="M1214" s="74"/>
      <c r="N1214" s="69"/>
      <c r="O1214" s="85" t="s">
        <v>1875</v>
      </c>
      <c r="P1214" s="88">
        <v>43738.286099537036</v>
      </c>
      <c r="Q1214" s="85" t="s">
        <v>1945</v>
      </c>
      <c r="R1214" s="85"/>
      <c r="S1214" s="85"/>
      <c r="T1214" s="85" t="s">
        <v>2955</v>
      </c>
      <c r="U1214" s="88">
        <v>43738.286099537036</v>
      </c>
      <c r="V1214" s="90" t="s">
        <v>4169</v>
      </c>
      <c r="W1214" s="85"/>
      <c r="X1214" s="85"/>
      <c r="Y1214" s="94" t="s">
        <v>6169</v>
      </c>
      <c r="Z1214" s="85"/>
    </row>
    <row r="1215" spans="1:26" x14ac:dyDescent="0.25">
      <c r="A1215" s="61" t="s">
        <v>1103</v>
      </c>
      <c r="B1215" s="61" t="s">
        <v>1528</v>
      </c>
      <c r="C1215" s="62"/>
      <c r="D1215" s="63"/>
      <c r="E1215" s="64"/>
      <c r="F1215" s="65"/>
      <c r="G1215" s="62"/>
      <c r="H1215" s="66"/>
      <c r="I1215" s="67"/>
      <c r="J1215" s="67"/>
      <c r="K1215" s="34" t="s">
        <v>65</v>
      </c>
      <c r="L1215" s="74">
        <v>1215</v>
      </c>
      <c r="M1215" s="74"/>
      <c r="N1215" s="69"/>
      <c r="O1215" s="85" t="s">
        <v>1875</v>
      </c>
      <c r="P1215" s="88">
        <v>43738.286122685182</v>
      </c>
      <c r="Q1215" s="85" t="s">
        <v>1924</v>
      </c>
      <c r="R1215" s="85"/>
      <c r="S1215" s="85"/>
      <c r="T1215" s="85"/>
      <c r="U1215" s="88">
        <v>43738.286122685182</v>
      </c>
      <c r="V1215" s="90" t="s">
        <v>4170</v>
      </c>
      <c r="W1215" s="85"/>
      <c r="X1215" s="85"/>
      <c r="Y1215" s="94" t="s">
        <v>6170</v>
      </c>
      <c r="Z1215" s="85"/>
    </row>
    <row r="1216" spans="1:26" x14ac:dyDescent="0.25">
      <c r="A1216" s="61" t="s">
        <v>1104</v>
      </c>
      <c r="B1216" s="61" t="s">
        <v>1784</v>
      </c>
      <c r="C1216" s="62"/>
      <c r="D1216" s="63"/>
      <c r="E1216" s="64"/>
      <c r="F1216" s="65"/>
      <c r="G1216" s="62"/>
      <c r="H1216" s="66"/>
      <c r="I1216" s="67"/>
      <c r="J1216" s="67"/>
      <c r="K1216" s="34" t="s">
        <v>65</v>
      </c>
      <c r="L1216" s="74">
        <v>1216</v>
      </c>
      <c r="M1216" s="74"/>
      <c r="N1216" s="69"/>
      <c r="O1216" s="85" t="s">
        <v>1875</v>
      </c>
      <c r="P1216" s="88">
        <v>43738.286122685182</v>
      </c>
      <c r="Q1216" s="85" t="s">
        <v>2343</v>
      </c>
      <c r="R1216" s="85"/>
      <c r="S1216" s="85"/>
      <c r="T1216" s="85"/>
      <c r="U1216" s="88">
        <v>43738.286122685182</v>
      </c>
      <c r="V1216" s="90" t="s">
        <v>4171</v>
      </c>
      <c r="W1216" s="85"/>
      <c r="X1216" s="85"/>
      <c r="Y1216" s="94" t="s">
        <v>6171</v>
      </c>
      <c r="Z1216" s="85"/>
    </row>
    <row r="1217" spans="1:26" x14ac:dyDescent="0.25">
      <c r="A1217" s="61" t="s">
        <v>1105</v>
      </c>
      <c r="B1217" s="61" t="s">
        <v>1493</v>
      </c>
      <c r="C1217" s="62"/>
      <c r="D1217" s="63"/>
      <c r="E1217" s="64"/>
      <c r="F1217" s="65"/>
      <c r="G1217" s="62"/>
      <c r="H1217" s="66"/>
      <c r="I1217" s="67"/>
      <c r="J1217" s="67"/>
      <c r="K1217" s="34" t="s">
        <v>65</v>
      </c>
      <c r="L1217" s="74">
        <v>1217</v>
      </c>
      <c r="M1217" s="74"/>
      <c r="N1217" s="69"/>
      <c r="O1217" s="85" t="s">
        <v>1875</v>
      </c>
      <c r="P1217" s="88">
        <v>43738.286122685182</v>
      </c>
      <c r="Q1217" s="85" t="s">
        <v>1877</v>
      </c>
      <c r="R1217" s="85"/>
      <c r="S1217" s="85"/>
      <c r="T1217" s="85"/>
      <c r="U1217" s="88">
        <v>43738.286122685182</v>
      </c>
      <c r="V1217" s="90" t="s">
        <v>4172</v>
      </c>
      <c r="W1217" s="85"/>
      <c r="X1217" s="85"/>
      <c r="Y1217" s="94" t="s">
        <v>6172</v>
      </c>
      <c r="Z1217" s="85"/>
    </row>
    <row r="1218" spans="1:26" x14ac:dyDescent="0.25">
      <c r="A1218" s="61" t="s">
        <v>1106</v>
      </c>
      <c r="B1218" s="61" t="s">
        <v>1288</v>
      </c>
      <c r="C1218" s="62"/>
      <c r="D1218" s="63"/>
      <c r="E1218" s="64"/>
      <c r="F1218" s="65"/>
      <c r="G1218" s="62"/>
      <c r="H1218" s="66"/>
      <c r="I1218" s="67"/>
      <c r="J1218" s="67"/>
      <c r="K1218" s="34" t="s">
        <v>65</v>
      </c>
      <c r="L1218" s="74">
        <v>1218</v>
      </c>
      <c r="M1218" s="74"/>
      <c r="N1218" s="69"/>
      <c r="O1218" s="85" t="s">
        <v>1875</v>
      </c>
      <c r="P1218" s="88">
        <v>43738.286145833335</v>
      </c>
      <c r="Q1218" s="85" t="s">
        <v>2344</v>
      </c>
      <c r="R1218" s="85"/>
      <c r="S1218" s="85"/>
      <c r="T1218" s="85" t="s">
        <v>2946</v>
      </c>
      <c r="U1218" s="88">
        <v>43738.286145833335</v>
      </c>
      <c r="V1218" s="90" t="s">
        <v>4173</v>
      </c>
      <c r="W1218" s="85"/>
      <c r="X1218" s="85"/>
      <c r="Y1218" s="94" t="s">
        <v>6173</v>
      </c>
      <c r="Z1218" s="85"/>
    </row>
    <row r="1219" spans="1:26" x14ac:dyDescent="0.25">
      <c r="A1219" s="61" t="s">
        <v>1107</v>
      </c>
      <c r="B1219" s="61" t="s">
        <v>1569</v>
      </c>
      <c r="C1219" s="62"/>
      <c r="D1219" s="63"/>
      <c r="E1219" s="64"/>
      <c r="F1219" s="65"/>
      <c r="G1219" s="62"/>
      <c r="H1219" s="66"/>
      <c r="I1219" s="67"/>
      <c r="J1219" s="67"/>
      <c r="K1219" s="34" t="s">
        <v>65</v>
      </c>
      <c r="L1219" s="74">
        <v>1219</v>
      </c>
      <c r="M1219" s="74"/>
      <c r="N1219" s="69"/>
      <c r="O1219" s="85" t="s">
        <v>1875</v>
      </c>
      <c r="P1219" s="88">
        <v>43738.286145833335</v>
      </c>
      <c r="Q1219" s="85" t="s">
        <v>1977</v>
      </c>
      <c r="R1219" s="85"/>
      <c r="S1219" s="85"/>
      <c r="T1219" s="85"/>
      <c r="U1219" s="88">
        <v>43738.286145833335</v>
      </c>
      <c r="V1219" s="90" t="s">
        <v>4174</v>
      </c>
      <c r="W1219" s="85"/>
      <c r="X1219" s="85"/>
      <c r="Y1219" s="94" t="s">
        <v>6174</v>
      </c>
      <c r="Z1219" s="85"/>
    </row>
    <row r="1220" spans="1:26" x14ac:dyDescent="0.25">
      <c r="A1220" s="61" t="s">
        <v>1108</v>
      </c>
      <c r="B1220" s="61" t="s">
        <v>1505</v>
      </c>
      <c r="C1220" s="62"/>
      <c r="D1220" s="63"/>
      <c r="E1220" s="64"/>
      <c r="F1220" s="65"/>
      <c r="G1220" s="62"/>
      <c r="H1220" s="66"/>
      <c r="I1220" s="67"/>
      <c r="J1220" s="67"/>
      <c r="K1220" s="34" t="s">
        <v>65</v>
      </c>
      <c r="L1220" s="74">
        <v>1220</v>
      </c>
      <c r="M1220" s="74"/>
      <c r="N1220" s="69"/>
      <c r="O1220" s="85" t="s">
        <v>1875</v>
      </c>
      <c r="P1220" s="88">
        <v>43738.286168981482</v>
      </c>
      <c r="Q1220" s="85" t="s">
        <v>1889</v>
      </c>
      <c r="R1220" s="85"/>
      <c r="S1220" s="85"/>
      <c r="T1220" s="85"/>
      <c r="U1220" s="88">
        <v>43738.286168981482</v>
      </c>
      <c r="V1220" s="90" t="s">
        <v>4175</v>
      </c>
      <c r="W1220" s="85"/>
      <c r="X1220" s="85"/>
      <c r="Y1220" s="94" t="s">
        <v>6175</v>
      </c>
      <c r="Z1220" s="85"/>
    </row>
    <row r="1221" spans="1:26" x14ac:dyDescent="0.25">
      <c r="A1221" s="61" t="s">
        <v>1109</v>
      </c>
      <c r="B1221" s="61" t="s">
        <v>1505</v>
      </c>
      <c r="C1221" s="62"/>
      <c r="D1221" s="63"/>
      <c r="E1221" s="64"/>
      <c r="F1221" s="65"/>
      <c r="G1221" s="62"/>
      <c r="H1221" s="66"/>
      <c r="I1221" s="67"/>
      <c r="J1221" s="67"/>
      <c r="K1221" s="34" t="s">
        <v>65</v>
      </c>
      <c r="L1221" s="74">
        <v>1221</v>
      </c>
      <c r="M1221" s="74"/>
      <c r="N1221" s="69"/>
      <c r="O1221" s="85" t="s">
        <v>1875</v>
      </c>
      <c r="P1221" s="88">
        <v>43738.286192129628</v>
      </c>
      <c r="Q1221" s="85" t="s">
        <v>1889</v>
      </c>
      <c r="R1221" s="85"/>
      <c r="S1221" s="85"/>
      <c r="T1221" s="85"/>
      <c r="U1221" s="88">
        <v>43738.286192129628</v>
      </c>
      <c r="V1221" s="90" t="s">
        <v>4176</v>
      </c>
      <c r="W1221" s="85"/>
      <c r="X1221" s="85"/>
      <c r="Y1221" s="94" t="s">
        <v>6176</v>
      </c>
      <c r="Z1221" s="85"/>
    </row>
    <row r="1222" spans="1:26" x14ac:dyDescent="0.25">
      <c r="A1222" s="61" t="s">
        <v>1110</v>
      </c>
      <c r="B1222" s="61" t="s">
        <v>1489</v>
      </c>
      <c r="C1222" s="62"/>
      <c r="D1222" s="63"/>
      <c r="E1222" s="64"/>
      <c r="F1222" s="65"/>
      <c r="G1222" s="62"/>
      <c r="H1222" s="66"/>
      <c r="I1222" s="67"/>
      <c r="J1222" s="67"/>
      <c r="K1222" s="34" t="s">
        <v>65</v>
      </c>
      <c r="L1222" s="74">
        <v>1222</v>
      </c>
      <c r="M1222" s="74"/>
      <c r="N1222" s="69"/>
      <c r="O1222" s="85" t="s">
        <v>1875</v>
      </c>
      <c r="P1222" s="88">
        <v>43738.286215277774</v>
      </c>
      <c r="Q1222" s="85" t="s">
        <v>2345</v>
      </c>
      <c r="R1222" s="85"/>
      <c r="S1222" s="85"/>
      <c r="T1222" s="85"/>
      <c r="U1222" s="88">
        <v>43738.286215277774</v>
      </c>
      <c r="V1222" s="90" t="s">
        <v>4177</v>
      </c>
      <c r="W1222" s="85"/>
      <c r="X1222" s="85"/>
      <c r="Y1222" s="94" t="s">
        <v>6177</v>
      </c>
      <c r="Z1222" s="85"/>
    </row>
    <row r="1223" spans="1:26" x14ac:dyDescent="0.25">
      <c r="A1223" s="61" t="s">
        <v>1111</v>
      </c>
      <c r="B1223" s="61" t="s">
        <v>1785</v>
      </c>
      <c r="C1223" s="62"/>
      <c r="D1223" s="63"/>
      <c r="E1223" s="64"/>
      <c r="F1223" s="65"/>
      <c r="G1223" s="62"/>
      <c r="H1223" s="66"/>
      <c r="I1223" s="67"/>
      <c r="J1223" s="67"/>
      <c r="K1223" s="34" t="s">
        <v>65</v>
      </c>
      <c r="L1223" s="74">
        <v>1223</v>
      </c>
      <c r="M1223" s="74"/>
      <c r="N1223" s="69"/>
      <c r="O1223" s="85" t="s">
        <v>1875</v>
      </c>
      <c r="P1223" s="88">
        <v>43738.286215277774</v>
      </c>
      <c r="Q1223" s="85" t="s">
        <v>2346</v>
      </c>
      <c r="R1223" s="85"/>
      <c r="S1223" s="85"/>
      <c r="T1223" s="85" t="s">
        <v>2946</v>
      </c>
      <c r="U1223" s="88">
        <v>43738.286215277774</v>
      </c>
      <c r="V1223" s="90" t="s">
        <v>4178</v>
      </c>
      <c r="W1223" s="85"/>
      <c r="X1223" s="85"/>
      <c r="Y1223" s="94" t="s">
        <v>6178</v>
      </c>
      <c r="Z1223" s="85"/>
    </row>
    <row r="1224" spans="1:26" x14ac:dyDescent="0.25">
      <c r="A1224" s="61" t="s">
        <v>1112</v>
      </c>
      <c r="B1224" s="61" t="s">
        <v>1493</v>
      </c>
      <c r="C1224" s="62"/>
      <c r="D1224" s="63"/>
      <c r="E1224" s="64"/>
      <c r="F1224" s="65"/>
      <c r="G1224" s="62"/>
      <c r="H1224" s="66"/>
      <c r="I1224" s="67"/>
      <c r="J1224" s="67"/>
      <c r="K1224" s="34" t="s">
        <v>65</v>
      </c>
      <c r="L1224" s="74">
        <v>1224</v>
      </c>
      <c r="M1224" s="74"/>
      <c r="N1224" s="69"/>
      <c r="O1224" s="85" t="s">
        <v>1875</v>
      </c>
      <c r="P1224" s="88">
        <v>43738.285810185182</v>
      </c>
      <c r="Q1224" s="85" t="s">
        <v>2347</v>
      </c>
      <c r="R1224" s="85"/>
      <c r="S1224" s="85"/>
      <c r="T1224" s="85"/>
      <c r="U1224" s="88">
        <v>43738.285810185182</v>
      </c>
      <c r="V1224" s="90" t="s">
        <v>4179</v>
      </c>
      <c r="W1224" s="85"/>
      <c r="X1224" s="85"/>
      <c r="Y1224" s="94" t="s">
        <v>6179</v>
      </c>
      <c r="Z1224" s="85"/>
    </row>
    <row r="1225" spans="1:26" x14ac:dyDescent="0.25">
      <c r="A1225" s="61" t="s">
        <v>1112</v>
      </c>
      <c r="B1225" s="61" t="s">
        <v>1786</v>
      </c>
      <c r="C1225" s="62"/>
      <c r="D1225" s="63"/>
      <c r="E1225" s="64"/>
      <c r="F1225" s="65"/>
      <c r="G1225" s="62"/>
      <c r="H1225" s="66"/>
      <c r="I1225" s="67"/>
      <c r="J1225" s="67"/>
      <c r="K1225" s="34" t="s">
        <v>65</v>
      </c>
      <c r="L1225" s="74">
        <v>1225</v>
      </c>
      <c r="M1225" s="74"/>
      <c r="N1225" s="69"/>
      <c r="O1225" s="85" t="s">
        <v>1875</v>
      </c>
      <c r="P1225" s="88">
        <v>43738.285810185182</v>
      </c>
      <c r="Q1225" s="85" t="s">
        <v>2347</v>
      </c>
      <c r="R1225" s="85"/>
      <c r="S1225" s="85"/>
      <c r="T1225" s="85"/>
      <c r="U1225" s="88">
        <v>43738.285810185182</v>
      </c>
      <c r="V1225" s="90" t="s">
        <v>4179</v>
      </c>
      <c r="W1225" s="85"/>
      <c r="X1225" s="85"/>
      <c r="Y1225" s="94" t="s">
        <v>6179</v>
      </c>
      <c r="Z1225" s="85"/>
    </row>
    <row r="1226" spans="1:26" x14ac:dyDescent="0.25">
      <c r="A1226" s="61" t="s">
        <v>1112</v>
      </c>
      <c r="B1226" s="61" t="s">
        <v>1493</v>
      </c>
      <c r="C1226" s="62"/>
      <c r="D1226" s="63"/>
      <c r="E1226" s="64"/>
      <c r="F1226" s="65"/>
      <c r="G1226" s="62"/>
      <c r="H1226" s="66"/>
      <c r="I1226" s="67"/>
      <c r="J1226" s="67"/>
      <c r="K1226" s="34" t="s">
        <v>65</v>
      </c>
      <c r="L1226" s="74">
        <v>1226</v>
      </c>
      <c r="M1226" s="74"/>
      <c r="N1226" s="69"/>
      <c r="O1226" s="85" t="s">
        <v>1875</v>
      </c>
      <c r="P1226" s="88">
        <v>43738.286226851851</v>
      </c>
      <c r="Q1226" s="85" t="s">
        <v>2348</v>
      </c>
      <c r="R1226" s="85"/>
      <c r="S1226" s="85"/>
      <c r="T1226" s="85"/>
      <c r="U1226" s="88">
        <v>43738.286226851851</v>
      </c>
      <c r="V1226" s="90" t="s">
        <v>4180</v>
      </c>
      <c r="W1226" s="85"/>
      <c r="X1226" s="85"/>
      <c r="Y1226" s="94" t="s">
        <v>6180</v>
      </c>
      <c r="Z1226" s="85"/>
    </row>
    <row r="1227" spans="1:26" x14ac:dyDescent="0.25">
      <c r="A1227" s="61" t="s">
        <v>1112</v>
      </c>
      <c r="B1227" s="61" t="s">
        <v>1786</v>
      </c>
      <c r="C1227" s="62"/>
      <c r="D1227" s="63"/>
      <c r="E1227" s="64"/>
      <c r="F1227" s="65"/>
      <c r="G1227" s="62"/>
      <c r="H1227" s="66"/>
      <c r="I1227" s="67"/>
      <c r="J1227" s="67"/>
      <c r="K1227" s="34" t="s">
        <v>65</v>
      </c>
      <c r="L1227" s="74">
        <v>1227</v>
      </c>
      <c r="M1227" s="74"/>
      <c r="N1227" s="69"/>
      <c r="O1227" s="85" t="s">
        <v>1875</v>
      </c>
      <c r="P1227" s="88">
        <v>43738.286226851851</v>
      </c>
      <c r="Q1227" s="85" t="s">
        <v>2348</v>
      </c>
      <c r="R1227" s="85"/>
      <c r="S1227" s="85"/>
      <c r="T1227" s="85"/>
      <c r="U1227" s="88">
        <v>43738.286226851851</v>
      </c>
      <c r="V1227" s="90" t="s">
        <v>4180</v>
      </c>
      <c r="W1227" s="85"/>
      <c r="X1227" s="85"/>
      <c r="Y1227" s="94" t="s">
        <v>6180</v>
      </c>
      <c r="Z1227" s="85"/>
    </row>
    <row r="1228" spans="1:26" x14ac:dyDescent="0.25">
      <c r="A1228" s="61" t="s">
        <v>1113</v>
      </c>
      <c r="B1228" s="61" t="s">
        <v>1288</v>
      </c>
      <c r="C1228" s="62"/>
      <c r="D1228" s="63"/>
      <c r="E1228" s="64"/>
      <c r="F1228" s="65"/>
      <c r="G1228" s="62"/>
      <c r="H1228" s="66"/>
      <c r="I1228" s="67"/>
      <c r="J1228" s="67"/>
      <c r="K1228" s="34" t="s">
        <v>65</v>
      </c>
      <c r="L1228" s="74">
        <v>1228</v>
      </c>
      <c r="M1228" s="74"/>
      <c r="N1228" s="69"/>
      <c r="O1228" s="85" t="s">
        <v>1875</v>
      </c>
      <c r="P1228" s="88">
        <v>43738.286226851851</v>
      </c>
      <c r="Q1228" s="85" t="s">
        <v>2344</v>
      </c>
      <c r="R1228" s="85"/>
      <c r="S1228" s="85"/>
      <c r="T1228" s="85" t="s">
        <v>2946</v>
      </c>
      <c r="U1228" s="88">
        <v>43738.286226851851</v>
      </c>
      <c r="V1228" s="90" t="s">
        <v>4181</v>
      </c>
      <c r="W1228" s="85"/>
      <c r="X1228" s="85"/>
      <c r="Y1228" s="94" t="s">
        <v>6181</v>
      </c>
      <c r="Z1228" s="85"/>
    </row>
    <row r="1229" spans="1:26" x14ac:dyDescent="0.25">
      <c r="A1229" s="61" t="s">
        <v>1114</v>
      </c>
      <c r="B1229" s="61" t="s">
        <v>1522</v>
      </c>
      <c r="C1229" s="62"/>
      <c r="D1229" s="63"/>
      <c r="E1229" s="64"/>
      <c r="F1229" s="65"/>
      <c r="G1229" s="62"/>
      <c r="H1229" s="66"/>
      <c r="I1229" s="67"/>
      <c r="J1229" s="67"/>
      <c r="K1229" s="34" t="s">
        <v>65</v>
      </c>
      <c r="L1229" s="74">
        <v>1229</v>
      </c>
      <c r="M1229" s="74"/>
      <c r="N1229" s="69"/>
      <c r="O1229" s="85" t="s">
        <v>1875</v>
      </c>
      <c r="P1229" s="88">
        <v>43738.275497685187</v>
      </c>
      <c r="Q1229" s="85" t="s">
        <v>1918</v>
      </c>
      <c r="R1229" s="85"/>
      <c r="S1229" s="85"/>
      <c r="T1229" s="85"/>
      <c r="U1229" s="88">
        <v>43738.275497685187</v>
      </c>
      <c r="V1229" s="90" t="s">
        <v>4182</v>
      </c>
      <c r="W1229" s="85"/>
      <c r="X1229" s="85"/>
      <c r="Y1229" s="94" t="s">
        <v>6182</v>
      </c>
      <c r="Z1229" s="85"/>
    </row>
    <row r="1230" spans="1:26" x14ac:dyDescent="0.25">
      <c r="A1230" s="61" t="s">
        <v>1114</v>
      </c>
      <c r="B1230" s="61" t="s">
        <v>1522</v>
      </c>
      <c r="C1230" s="62"/>
      <c r="D1230" s="63"/>
      <c r="E1230" s="64"/>
      <c r="F1230" s="65"/>
      <c r="G1230" s="62"/>
      <c r="H1230" s="66"/>
      <c r="I1230" s="67"/>
      <c r="J1230" s="67"/>
      <c r="K1230" s="34" t="s">
        <v>65</v>
      </c>
      <c r="L1230" s="74">
        <v>1230</v>
      </c>
      <c r="M1230" s="74"/>
      <c r="N1230" s="69"/>
      <c r="O1230" s="85" t="s">
        <v>1875</v>
      </c>
      <c r="P1230" s="88">
        <v>43738.276585648149</v>
      </c>
      <c r="Q1230" s="85" t="s">
        <v>2089</v>
      </c>
      <c r="R1230" s="85"/>
      <c r="S1230" s="85"/>
      <c r="T1230" s="85"/>
      <c r="U1230" s="88">
        <v>43738.276585648149</v>
      </c>
      <c r="V1230" s="90" t="s">
        <v>4183</v>
      </c>
      <c r="W1230" s="85"/>
      <c r="X1230" s="85"/>
      <c r="Y1230" s="94" t="s">
        <v>6183</v>
      </c>
      <c r="Z1230" s="85"/>
    </row>
    <row r="1231" spans="1:26" x14ac:dyDescent="0.25">
      <c r="A1231" s="61" t="s">
        <v>1114</v>
      </c>
      <c r="B1231" s="61" t="s">
        <v>1787</v>
      </c>
      <c r="C1231" s="62"/>
      <c r="D1231" s="63"/>
      <c r="E1231" s="64"/>
      <c r="F1231" s="65"/>
      <c r="G1231" s="62"/>
      <c r="H1231" s="66"/>
      <c r="I1231" s="67"/>
      <c r="J1231" s="67"/>
      <c r="K1231" s="34" t="s">
        <v>65</v>
      </c>
      <c r="L1231" s="74">
        <v>1231</v>
      </c>
      <c r="M1231" s="74"/>
      <c r="N1231" s="69"/>
      <c r="O1231" s="85" t="s">
        <v>1875</v>
      </c>
      <c r="P1231" s="88">
        <v>43738.277442129627</v>
      </c>
      <c r="Q1231" s="85" t="s">
        <v>2349</v>
      </c>
      <c r="R1231" s="85"/>
      <c r="S1231" s="85"/>
      <c r="T1231" s="85"/>
      <c r="U1231" s="88">
        <v>43738.277442129627</v>
      </c>
      <c r="V1231" s="90" t="s">
        <v>4184</v>
      </c>
      <c r="W1231" s="85"/>
      <c r="X1231" s="85"/>
      <c r="Y1231" s="94" t="s">
        <v>6184</v>
      </c>
      <c r="Z1231" s="85"/>
    </row>
    <row r="1232" spans="1:26" x14ac:dyDescent="0.25">
      <c r="A1232" s="61" t="s">
        <v>1114</v>
      </c>
      <c r="B1232" s="61" t="s">
        <v>1788</v>
      </c>
      <c r="C1232" s="62"/>
      <c r="D1232" s="63"/>
      <c r="E1232" s="64"/>
      <c r="F1232" s="65"/>
      <c r="G1232" s="62"/>
      <c r="H1232" s="66"/>
      <c r="I1232" s="67"/>
      <c r="J1232" s="67"/>
      <c r="K1232" s="34" t="s">
        <v>65</v>
      </c>
      <c r="L1232" s="74">
        <v>1232</v>
      </c>
      <c r="M1232" s="74"/>
      <c r="N1232" s="69"/>
      <c r="O1232" s="85" t="s">
        <v>1875</v>
      </c>
      <c r="P1232" s="88">
        <v>43738.286226851851</v>
      </c>
      <c r="Q1232" s="85" t="s">
        <v>2350</v>
      </c>
      <c r="R1232" s="85"/>
      <c r="S1232" s="85"/>
      <c r="T1232" s="85"/>
      <c r="U1232" s="88">
        <v>43738.286226851851</v>
      </c>
      <c r="V1232" s="90" t="s">
        <v>4185</v>
      </c>
      <c r="W1232" s="85"/>
      <c r="X1232" s="85"/>
      <c r="Y1232" s="94" t="s">
        <v>6185</v>
      </c>
      <c r="Z1232" s="85"/>
    </row>
    <row r="1233" spans="1:26" x14ac:dyDescent="0.25">
      <c r="A1233" s="61" t="s">
        <v>1114</v>
      </c>
      <c r="B1233" s="61" t="s">
        <v>1494</v>
      </c>
      <c r="C1233" s="62"/>
      <c r="D1233" s="63"/>
      <c r="E1233" s="64"/>
      <c r="F1233" s="65"/>
      <c r="G1233" s="62"/>
      <c r="H1233" s="66"/>
      <c r="I1233" s="67"/>
      <c r="J1233" s="67"/>
      <c r="K1233" s="34" t="s">
        <v>65</v>
      </c>
      <c r="L1233" s="74">
        <v>1233</v>
      </c>
      <c r="M1233" s="74"/>
      <c r="N1233" s="69"/>
      <c r="O1233" s="85" t="s">
        <v>1875</v>
      </c>
      <c r="P1233" s="88">
        <v>43738.284513888888</v>
      </c>
      <c r="Q1233" s="85" t="s">
        <v>1878</v>
      </c>
      <c r="R1233" s="85"/>
      <c r="S1233" s="85"/>
      <c r="T1233" s="85"/>
      <c r="U1233" s="88">
        <v>43738.284513888888</v>
      </c>
      <c r="V1233" s="90" t="s">
        <v>4186</v>
      </c>
      <c r="W1233" s="85"/>
      <c r="X1233" s="85"/>
      <c r="Y1233" s="94" t="s">
        <v>6186</v>
      </c>
      <c r="Z1233" s="85"/>
    </row>
    <row r="1234" spans="1:26" x14ac:dyDescent="0.25">
      <c r="A1234" s="61" t="s">
        <v>1115</v>
      </c>
      <c r="B1234" s="61" t="s">
        <v>1481</v>
      </c>
      <c r="C1234" s="62"/>
      <c r="D1234" s="63"/>
      <c r="E1234" s="64"/>
      <c r="F1234" s="65"/>
      <c r="G1234" s="62"/>
      <c r="H1234" s="66"/>
      <c r="I1234" s="67"/>
      <c r="J1234" s="67"/>
      <c r="K1234" s="34" t="s">
        <v>65</v>
      </c>
      <c r="L1234" s="74">
        <v>1234</v>
      </c>
      <c r="M1234" s="74"/>
      <c r="N1234" s="69"/>
      <c r="O1234" s="85" t="s">
        <v>1875</v>
      </c>
      <c r="P1234" s="88">
        <v>43738.286249999997</v>
      </c>
      <c r="Q1234" s="85" t="s">
        <v>1927</v>
      </c>
      <c r="R1234" s="85"/>
      <c r="S1234" s="85"/>
      <c r="T1234" s="85" t="s">
        <v>2951</v>
      </c>
      <c r="U1234" s="88">
        <v>43738.286249999997</v>
      </c>
      <c r="V1234" s="90" t="s">
        <v>4187</v>
      </c>
      <c r="W1234" s="85"/>
      <c r="X1234" s="85"/>
      <c r="Y1234" s="94" t="s">
        <v>6187</v>
      </c>
      <c r="Z1234" s="85"/>
    </row>
    <row r="1235" spans="1:26" x14ac:dyDescent="0.25">
      <c r="A1235" s="61" t="s">
        <v>1116</v>
      </c>
      <c r="B1235" s="61" t="s">
        <v>1789</v>
      </c>
      <c r="C1235" s="62"/>
      <c r="D1235" s="63"/>
      <c r="E1235" s="64"/>
      <c r="F1235" s="65"/>
      <c r="G1235" s="62"/>
      <c r="H1235" s="66"/>
      <c r="I1235" s="67"/>
      <c r="J1235" s="67"/>
      <c r="K1235" s="34" t="s">
        <v>65</v>
      </c>
      <c r="L1235" s="74">
        <v>1235</v>
      </c>
      <c r="M1235" s="74"/>
      <c r="N1235" s="69"/>
      <c r="O1235" s="85" t="s">
        <v>1875</v>
      </c>
      <c r="P1235" s="88">
        <v>43738.284050925926</v>
      </c>
      <c r="Q1235" s="85" t="s">
        <v>2351</v>
      </c>
      <c r="R1235" s="85"/>
      <c r="S1235" s="85"/>
      <c r="T1235" s="85" t="s">
        <v>2946</v>
      </c>
      <c r="U1235" s="88">
        <v>43738.284050925926</v>
      </c>
      <c r="V1235" s="90" t="s">
        <v>4188</v>
      </c>
      <c r="W1235" s="85"/>
      <c r="X1235" s="85"/>
      <c r="Y1235" s="94" t="s">
        <v>6188</v>
      </c>
      <c r="Z1235" s="85"/>
    </row>
    <row r="1236" spans="1:26" x14ac:dyDescent="0.25">
      <c r="A1236" s="61" t="s">
        <v>1116</v>
      </c>
      <c r="B1236" s="61" t="s">
        <v>1515</v>
      </c>
      <c r="C1236" s="62"/>
      <c r="D1236" s="63"/>
      <c r="E1236" s="64"/>
      <c r="F1236" s="65"/>
      <c r="G1236" s="62"/>
      <c r="H1236" s="66"/>
      <c r="I1236" s="67"/>
      <c r="J1236" s="67"/>
      <c r="K1236" s="34" t="s">
        <v>65</v>
      </c>
      <c r="L1236" s="74">
        <v>1236</v>
      </c>
      <c r="M1236" s="74"/>
      <c r="N1236" s="69"/>
      <c r="O1236" s="85" t="s">
        <v>1875</v>
      </c>
      <c r="P1236" s="88">
        <v>43738.284050925926</v>
      </c>
      <c r="Q1236" s="85" t="s">
        <v>2351</v>
      </c>
      <c r="R1236" s="85"/>
      <c r="S1236" s="85"/>
      <c r="T1236" s="85" t="s">
        <v>2946</v>
      </c>
      <c r="U1236" s="88">
        <v>43738.284050925926</v>
      </c>
      <c r="V1236" s="90" t="s">
        <v>4188</v>
      </c>
      <c r="W1236" s="85"/>
      <c r="X1236" s="85"/>
      <c r="Y1236" s="94" t="s">
        <v>6188</v>
      </c>
      <c r="Z1236" s="85"/>
    </row>
    <row r="1237" spans="1:26" x14ac:dyDescent="0.25">
      <c r="A1237" s="61" t="s">
        <v>1116</v>
      </c>
      <c r="B1237" s="61" t="s">
        <v>1515</v>
      </c>
      <c r="C1237" s="62"/>
      <c r="D1237" s="63"/>
      <c r="E1237" s="64"/>
      <c r="F1237" s="65"/>
      <c r="G1237" s="62"/>
      <c r="H1237" s="66"/>
      <c r="I1237" s="67"/>
      <c r="J1237" s="67"/>
      <c r="K1237" s="34" t="s">
        <v>65</v>
      </c>
      <c r="L1237" s="74">
        <v>1237</v>
      </c>
      <c r="M1237" s="74"/>
      <c r="N1237" s="69"/>
      <c r="O1237" s="85" t="s">
        <v>1875</v>
      </c>
      <c r="P1237" s="88">
        <v>43738.28565972222</v>
      </c>
      <c r="Q1237" s="85" t="s">
        <v>1910</v>
      </c>
      <c r="R1237" s="85"/>
      <c r="S1237" s="85"/>
      <c r="T1237" s="85"/>
      <c r="U1237" s="88">
        <v>43738.28565972222</v>
      </c>
      <c r="V1237" s="90" t="s">
        <v>4189</v>
      </c>
      <c r="W1237" s="85"/>
      <c r="X1237" s="85"/>
      <c r="Y1237" s="94" t="s">
        <v>6189</v>
      </c>
      <c r="Z1237" s="85"/>
    </row>
    <row r="1238" spans="1:26" x14ac:dyDescent="0.25">
      <c r="A1238" s="61" t="s">
        <v>1116</v>
      </c>
      <c r="B1238" s="61" t="s">
        <v>1527</v>
      </c>
      <c r="C1238" s="62"/>
      <c r="D1238" s="63"/>
      <c r="E1238" s="64"/>
      <c r="F1238" s="65"/>
      <c r="G1238" s="62"/>
      <c r="H1238" s="66"/>
      <c r="I1238" s="67"/>
      <c r="J1238" s="67"/>
      <c r="K1238" s="34" t="s">
        <v>65</v>
      </c>
      <c r="L1238" s="74">
        <v>1238</v>
      </c>
      <c r="M1238" s="74"/>
      <c r="N1238" s="69"/>
      <c r="O1238" s="85" t="s">
        <v>1875</v>
      </c>
      <c r="P1238" s="88">
        <v>43738.286273148151</v>
      </c>
      <c r="Q1238" s="85" t="s">
        <v>1923</v>
      </c>
      <c r="R1238" s="85"/>
      <c r="S1238" s="85"/>
      <c r="T1238" s="85" t="s">
        <v>2947</v>
      </c>
      <c r="U1238" s="88">
        <v>43738.286273148151</v>
      </c>
      <c r="V1238" s="90" t="s">
        <v>4190</v>
      </c>
      <c r="W1238" s="85"/>
      <c r="X1238" s="85"/>
      <c r="Y1238" s="94" t="s">
        <v>6190</v>
      </c>
      <c r="Z1238" s="85"/>
    </row>
    <row r="1239" spans="1:26" x14ac:dyDescent="0.25">
      <c r="A1239" s="61" t="s">
        <v>1117</v>
      </c>
      <c r="B1239" s="61" t="s">
        <v>1117</v>
      </c>
      <c r="C1239" s="62"/>
      <c r="D1239" s="63"/>
      <c r="E1239" s="64"/>
      <c r="F1239" s="65"/>
      <c r="G1239" s="62"/>
      <c r="H1239" s="66"/>
      <c r="I1239" s="67"/>
      <c r="J1239" s="67"/>
      <c r="K1239" s="34" t="s">
        <v>65</v>
      </c>
      <c r="L1239" s="74">
        <v>1239</v>
      </c>
      <c r="M1239" s="74"/>
      <c r="N1239" s="69"/>
      <c r="O1239" s="85" t="s">
        <v>178</v>
      </c>
      <c r="P1239" s="88">
        <v>43738.286273148151</v>
      </c>
      <c r="Q1239" s="85" t="s">
        <v>2352</v>
      </c>
      <c r="R1239" s="90" t="s">
        <v>2815</v>
      </c>
      <c r="S1239" s="85" t="s">
        <v>2911</v>
      </c>
      <c r="T1239" s="85"/>
      <c r="U1239" s="88">
        <v>43738.286273148151</v>
      </c>
      <c r="V1239" s="90" t="s">
        <v>4191</v>
      </c>
      <c r="W1239" s="85"/>
      <c r="X1239" s="85"/>
      <c r="Y1239" s="94" t="s">
        <v>6191</v>
      </c>
      <c r="Z1239" s="85"/>
    </row>
    <row r="1240" spans="1:26" x14ac:dyDescent="0.25">
      <c r="A1240" s="61" t="s">
        <v>1118</v>
      </c>
      <c r="B1240" s="61" t="s">
        <v>1428</v>
      </c>
      <c r="C1240" s="62"/>
      <c r="D1240" s="63"/>
      <c r="E1240" s="64"/>
      <c r="F1240" s="65"/>
      <c r="G1240" s="62"/>
      <c r="H1240" s="66"/>
      <c r="I1240" s="67"/>
      <c r="J1240" s="67"/>
      <c r="K1240" s="34" t="s">
        <v>65</v>
      </c>
      <c r="L1240" s="74">
        <v>1240</v>
      </c>
      <c r="M1240" s="74"/>
      <c r="N1240" s="69"/>
      <c r="O1240" s="85" t="s">
        <v>1875</v>
      </c>
      <c r="P1240" s="88">
        <v>43738.286296296297</v>
      </c>
      <c r="Q1240" s="85" t="s">
        <v>2201</v>
      </c>
      <c r="R1240" s="85"/>
      <c r="S1240" s="85"/>
      <c r="T1240" s="85"/>
      <c r="U1240" s="88">
        <v>43738.286296296297</v>
      </c>
      <c r="V1240" s="90" t="s">
        <v>4192</v>
      </c>
      <c r="W1240" s="85"/>
      <c r="X1240" s="85"/>
      <c r="Y1240" s="94" t="s">
        <v>6192</v>
      </c>
      <c r="Z1240" s="85"/>
    </row>
    <row r="1241" spans="1:26" x14ac:dyDescent="0.25">
      <c r="A1241" s="61" t="s">
        <v>1119</v>
      </c>
      <c r="B1241" s="61" t="s">
        <v>1119</v>
      </c>
      <c r="C1241" s="62"/>
      <c r="D1241" s="63"/>
      <c r="E1241" s="64"/>
      <c r="F1241" s="65"/>
      <c r="G1241" s="62"/>
      <c r="H1241" s="66"/>
      <c r="I1241" s="67"/>
      <c r="J1241" s="67"/>
      <c r="K1241" s="34" t="s">
        <v>65</v>
      </c>
      <c r="L1241" s="74">
        <v>1241</v>
      </c>
      <c r="M1241" s="74"/>
      <c r="N1241" s="69"/>
      <c r="O1241" s="85" t="s">
        <v>178</v>
      </c>
      <c r="P1241" s="88">
        <v>43738.282812500001</v>
      </c>
      <c r="Q1241" s="85" t="s">
        <v>2064</v>
      </c>
      <c r="R1241" s="85"/>
      <c r="S1241" s="85"/>
      <c r="T1241" s="85"/>
      <c r="U1241" s="88">
        <v>43738.282812500001</v>
      </c>
      <c r="V1241" s="90" t="s">
        <v>4193</v>
      </c>
      <c r="W1241" s="85"/>
      <c r="X1241" s="85"/>
      <c r="Y1241" s="94" t="s">
        <v>6193</v>
      </c>
      <c r="Z1241" s="85"/>
    </row>
    <row r="1242" spans="1:26" x14ac:dyDescent="0.25">
      <c r="A1242" s="61" t="s">
        <v>1120</v>
      </c>
      <c r="B1242" s="61" t="s">
        <v>1119</v>
      </c>
      <c r="C1242" s="62"/>
      <c r="D1242" s="63"/>
      <c r="E1242" s="64"/>
      <c r="F1242" s="65"/>
      <c r="G1242" s="62"/>
      <c r="H1242" s="66"/>
      <c r="I1242" s="67"/>
      <c r="J1242" s="67"/>
      <c r="K1242" s="34" t="s">
        <v>65</v>
      </c>
      <c r="L1242" s="74">
        <v>1242</v>
      </c>
      <c r="M1242" s="74"/>
      <c r="N1242" s="69"/>
      <c r="O1242" s="85" t="s">
        <v>1875</v>
      </c>
      <c r="P1242" s="88">
        <v>43738.286296296297</v>
      </c>
      <c r="Q1242" s="85" t="s">
        <v>2064</v>
      </c>
      <c r="R1242" s="85"/>
      <c r="S1242" s="85"/>
      <c r="T1242" s="85"/>
      <c r="U1242" s="88">
        <v>43738.286296296297</v>
      </c>
      <c r="V1242" s="90" t="s">
        <v>4194</v>
      </c>
      <c r="W1242" s="85"/>
      <c r="X1242" s="85"/>
      <c r="Y1242" s="94" t="s">
        <v>6194</v>
      </c>
      <c r="Z1242" s="85"/>
    </row>
    <row r="1243" spans="1:26" x14ac:dyDescent="0.25">
      <c r="A1243" s="61" t="s">
        <v>1121</v>
      </c>
      <c r="B1243" s="61" t="s">
        <v>1481</v>
      </c>
      <c r="C1243" s="62"/>
      <c r="D1243" s="63"/>
      <c r="E1243" s="64"/>
      <c r="F1243" s="65"/>
      <c r="G1243" s="62"/>
      <c r="H1243" s="66"/>
      <c r="I1243" s="67"/>
      <c r="J1243" s="67"/>
      <c r="K1243" s="34" t="s">
        <v>65</v>
      </c>
      <c r="L1243" s="74">
        <v>1243</v>
      </c>
      <c r="M1243" s="74"/>
      <c r="N1243" s="69"/>
      <c r="O1243" s="85" t="s">
        <v>1876</v>
      </c>
      <c r="P1243" s="88">
        <v>43738.286307870374</v>
      </c>
      <c r="Q1243" s="85" t="s">
        <v>2353</v>
      </c>
      <c r="R1243" s="90" t="s">
        <v>2816</v>
      </c>
      <c r="S1243" s="85" t="s">
        <v>2911</v>
      </c>
      <c r="T1243" s="85"/>
      <c r="U1243" s="88">
        <v>43738.286307870374</v>
      </c>
      <c r="V1243" s="90" t="s">
        <v>4195</v>
      </c>
      <c r="W1243" s="85"/>
      <c r="X1243" s="85"/>
      <c r="Y1243" s="94" t="s">
        <v>6195</v>
      </c>
      <c r="Z1243" s="94" t="s">
        <v>6980</v>
      </c>
    </row>
    <row r="1244" spans="1:26" x14ac:dyDescent="0.25">
      <c r="A1244" s="61" t="s">
        <v>1122</v>
      </c>
      <c r="B1244" s="61" t="s">
        <v>1555</v>
      </c>
      <c r="C1244" s="62"/>
      <c r="D1244" s="63"/>
      <c r="E1244" s="64"/>
      <c r="F1244" s="65"/>
      <c r="G1244" s="62"/>
      <c r="H1244" s="66"/>
      <c r="I1244" s="67"/>
      <c r="J1244" s="67"/>
      <c r="K1244" s="34" t="s">
        <v>65</v>
      </c>
      <c r="L1244" s="74">
        <v>1244</v>
      </c>
      <c r="M1244" s="74"/>
      <c r="N1244" s="69"/>
      <c r="O1244" s="85" t="s">
        <v>1875</v>
      </c>
      <c r="P1244" s="88">
        <v>43738.286319444444</v>
      </c>
      <c r="Q1244" s="85" t="s">
        <v>2314</v>
      </c>
      <c r="R1244" s="85"/>
      <c r="S1244" s="85"/>
      <c r="T1244" s="85"/>
      <c r="U1244" s="88">
        <v>43738.286319444444</v>
      </c>
      <c r="V1244" s="90" t="s">
        <v>4196</v>
      </c>
      <c r="W1244" s="85"/>
      <c r="X1244" s="85"/>
      <c r="Y1244" s="94" t="s">
        <v>6196</v>
      </c>
      <c r="Z1244" s="85"/>
    </row>
    <row r="1245" spans="1:26" x14ac:dyDescent="0.25">
      <c r="A1245" s="61" t="s">
        <v>1123</v>
      </c>
      <c r="B1245" s="61" t="s">
        <v>1490</v>
      </c>
      <c r="C1245" s="62"/>
      <c r="D1245" s="63"/>
      <c r="E1245" s="64"/>
      <c r="F1245" s="65"/>
      <c r="G1245" s="62"/>
      <c r="H1245" s="66"/>
      <c r="I1245" s="67"/>
      <c r="J1245" s="67"/>
      <c r="K1245" s="34" t="s">
        <v>65</v>
      </c>
      <c r="L1245" s="74">
        <v>1245</v>
      </c>
      <c r="M1245" s="74"/>
      <c r="N1245" s="69"/>
      <c r="O1245" s="85" t="s">
        <v>1876</v>
      </c>
      <c r="P1245" s="88">
        <v>43738.286319444444</v>
      </c>
      <c r="Q1245" s="85" t="s">
        <v>2354</v>
      </c>
      <c r="R1245" s="85"/>
      <c r="S1245" s="85"/>
      <c r="T1245" s="85" t="s">
        <v>2955</v>
      </c>
      <c r="U1245" s="88">
        <v>43738.286319444444</v>
      </c>
      <c r="V1245" s="90" t="s">
        <v>4197</v>
      </c>
      <c r="W1245" s="85"/>
      <c r="X1245" s="85"/>
      <c r="Y1245" s="94" t="s">
        <v>6197</v>
      </c>
      <c r="Z1245" s="94" t="s">
        <v>7009</v>
      </c>
    </row>
    <row r="1246" spans="1:26" x14ac:dyDescent="0.25">
      <c r="A1246" s="61" t="s">
        <v>1124</v>
      </c>
      <c r="B1246" s="61" t="s">
        <v>1507</v>
      </c>
      <c r="C1246" s="62"/>
      <c r="D1246" s="63"/>
      <c r="E1246" s="64"/>
      <c r="F1246" s="65"/>
      <c r="G1246" s="62"/>
      <c r="H1246" s="66"/>
      <c r="I1246" s="67"/>
      <c r="J1246" s="67"/>
      <c r="K1246" s="34" t="s">
        <v>65</v>
      </c>
      <c r="L1246" s="74">
        <v>1246</v>
      </c>
      <c r="M1246" s="74"/>
      <c r="N1246" s="69"/>
      <c r="O1246" s="85" t="s">
        <v>1875</v>
      </c>
      <c r="P1246" s="88">
        <v>43738.286296296297</v>
      </c>
      <c r="Q1246" s="85" t="s">
        <v>1893</v>
      </c>
      <c r="R1246" s="85"/>
      <c r="S1246" s="85"/>
      <c r="T1246" s="85"/>
      <c r="U1246" s="88">
        <v>43738.286296296297</v>
      </c>
      <c r="V1246" s="90" t="s">
        <v>4198</v>
      </c>
      <c r="W1246" s="85"/>
      <c r="X1246" s="85"/>
      <c r="Y1246" s="94" t="s">
        <v>6198</v>
      </c>
      <c r="Z1246" s="85"/>
    </row>
    <row r="1247" spans="1:26" x14ac:dyDescent="0.25">
      <c r="A1247" s="61" t="s">
        <v>1124</v>
      </c>
      <c r="B1247" s="61" t="s">
        <v>1507</v>
      </c>
      <c r="C1247" s="62"/>
      <c r="D1247" s="63"/>
      <c r="E1247" s="64"/>
      <c r="F1247" s="65"/>
      <c r="G1247" s="62"/>
      <c r="H1247" s="66"/>
      <c r="I1247" s="67"/>
      <c r="J1247" s="67"/>
      <c r="K1247" s="34" t="s">
        <v>65</v>
      </c>
      <c r="L1247" s="74">
        <v>1247</v>
      </c>
      <c r="M1247" s="74"/>
      <c r="N1247" s="69"/>
      <c r="O1247" s="85" t="s">
        <v>1875</v>
      </c>
      <c r="P1247" s="88">
        <v>43738.28633101852</v>
      </c>
      <c r="Q1247" s="85" t="s">
        <v>1892</v>
      </c>
      <c r="R1247" s="85"/>
      <c r="S1247" s="85"/>
      <c r="T1247" s="85"/>
      <c r="U1247" s="88">
        <v>43738.28633101852</v>
      </c>
      <c r="V1247" s="90" t="s">
        <v>4199</v>
      </c>
      <c r="W1247" s="85"/>
      <c r="X1247" s="85"/>
      <c r="Y1247" s="94" t="s">
        <v>6199</v>
      </c>
      <c r="Z1247" s="85"/>
    </row>
    <row r="1248" spans="1:26" x14ac:dyDescent="0.25">
      <c r="A1248" s="61" t="s">
        <v>1125</v>
      </c>
      <c r="B1248" s="61" t="s">
        <v>1790</v>
      </c>
      <c r="C1248" s="62"/>
      <c r="D1248" s="63"/>
      <c r="E1248" s="64"/>
      <c r="F1248" s="65"/>
      <c r="G1248" s="62"/>
      <c r="H1248" s="66"/>
      <c r="I1248" s="67"/>
      <c r="J1248" s="67"/>
      <c r="K1248" s="34" t="s">
        <v>65</v>
      </c>
      <c r="L1248" s="74">
        <v>1248</v>
      </c>
      <c r="M1248" s="74"/>
      <c r="N1248" s="69"/>
      <c r="O1248" s="85" t="s">
        <v>1875</v>
      </c>
      <c r="P1248" s="88">
        <v>43738.286261574074</v>
      </c>
      <c r="Q1248" s="85" t="s">
        <v>2355</v>
      </c>
      <c r="R1248" s="85"/>
      <c r="S1248" s="85"/>
      <c r="T1248" s="85" t="s">
        <v>2988</v>
      </c>
      <c r="U1248" s="88">
        <v>43738.286261574074</v>
      </c>
      <c r="V1248" s="90" t="s">
        <v>4200</v>
      </c>
      <c r="W1248" s="85"/>
      <c r="X1248" s="85"/>
      <c r="Y1248" s="94" t="s">
        <v>6200</v>
      </c>
      <c r="Z1248" s="85"/>
    </row>
    <row r="1249" spans="1:26" x14ac:dyDescent="0.25">
      <c r="A1249" s="61" t="s">
        <v>1125</v>
      </c>
      <c r="B1249" s="61" t="s">
        <v>1635</v>
      </c>
      <c r="C1249" s="62"/>
      <c r="D1249" s="63"/>
      <c r="E1249" s="64"/>
      <c r="F1249" s="65"/>
      <c r="G1249" s="62"/>
      <c r="H1249" s="66"/>
      <c r="I1249" s="67"/>
      <c r="J1249" s="67"/>
      <c r="K1249" s="34" t="s">
        <v>65</v>
      </c>
      <c r="L1249" s="74">
        <v>1249</v>
      </c>
      <c r="M1249" s="74"/>
      <c r="N1249" s="69"/>
      <c r="O1249" s="85" t="s">
        <v>1875</v>
      </c>
      <c r="P1249" s="88">
        <v>43738.28634259259</v>
      </c>
      <c r="Q1249" s="85" t="s">
        <v>2356</v>
      </c>
      <c r="R1249" s="85"/>
      <c r="S1249" s="85"/>
      <c r="T1249" s="85" t="s">
        <v>2989</v>
      </c>
      <c r="U1249" s="88">
        <v>43738.28634259259</v>
      </c>
      <c r="V1249" s="90" t="s">
        <v>4201</v>
      </c>
      <c r="W1249" s="85"/>
      <c r="X1249" s="85"/>
      <c r="Y1249" s="94" t="s">
        <v>6201</v>
      </c>
      <c r="Z1249" s="85"/>
    </row>
    <row r="1250" spans="1:26" x14ac:dyDescent="0.25">
      <c r="A1250" s="61" t="s">
        <v>1126</v>
      </c>
      <c r="B1250" s="61" t="s">
        <v>1657</v>
      </c>
      <c r="C1250" s="62"/>
      <c r="D1250" s="63"/>
      <c r="E1250" s="64"/>
      <c r="F1250" s="65"/>
      <c r="G1250" s="62"/>
      <c r="H1250" s="66"/>
      <c r="I1250" s="67"/>
      <c r="J1250" s="67"/>
      <c r="K1250" s="34" t="s">
        <v>65</v>
      </c>
      <c r="L1250" s="74">
        <v>1250</v>
      </c>
      <c r="M1250" s="74"/>
      <c r="N1250" s="69"/>
      <c r="O1250" s="85" t="s">
        <v>1875</v>
      </c>
      <c r="P1250" s="88">
        <v>43738.286354166667</v>
      </c>
      <c r="Q1250" s="85" t="s">
        <v>2357</v>
      </c>
      <c r="R1250" s="85"/>
      <c r="S1250" s="85"/>
      <c r="T1250" s="85"/>
      <c r="U1250" s="88">
        <v>43738.286354166667</v>
      </c>
      <c r="V1250" s="90" t="s">
        <v>4202</v>
      </c>
      <c r="W1250" s="85"/>
      <c r="X1250" s="85"/>
      <c r="Y1250" s="94" t="s">
        <v>6202</v>
      </c>
      <c r="Z1250" s="85"/>
    </row>
    <row r="1251" spans="1:26" x14ac:dyDescent="0.25">
      <c r="A1251" s="61" t="s">
        <v>1126</v>
      </c>
      <c r="B1251" s="61" t="s">
        <v>1791</v>
      </c>
      <c r="C1251" s="62"/>
      <c r="D1251" s="63"/>
      <c r="E1251" s="64"/>
      <c r="F1251" s="65"/>
      <c r="G1251" s="62"/>
      <c r="H1251" s="66"/>
      <c r="I1251" s="67"/>
      <c r="J1251" s="67"/>
      <c r="K1251" s="34" t="s">
        <v>65</v>
      </c>
      <c r="L1251" s="74">
        <v>1251</v>
      </c>
      <c r="M1251" s="74"/>
      <c r="N1251" s="69"/>
      <c r="O1251" s="85" t="s">
        <v>1875</v>
      </c>
      <c r="P1251" s="88">
        <v>43738.286354166667</v>
      </c>
      <c r="Q1251" s="85" t="s">
        <v>2357</v>
      </c>
      <c r="R1251" s="85"/>
      <c r="S1251" s="85"/>
      <c r="T1251" s="85"/>
      <c r="U1251" s="88">
        <v>43738.286354166667</v>
      </c>
      <c r="V1251" s="90" t="s">
        <v>4202</v>
      </c>
      <c r="W1251" s="85"/>
      <c r="X1251" s="85"/>
      <c r="Y1251" s="94" t="s">
        <v>6202</v>
      </c>
      <c r="Z1251" s="85"/>
    </row>
    <row r="1252" spans="1:26" x14ac:dyDescent="0.25">
      <c r="A1252" s="61" t="s">
        <v>1127</v>
      </c>
      <c r="B1252" s="61" t="s">
        <v>1481</v>
      </c>
      <c r="C1252" s="62"/>
      <c r="D1252" s="63"/>
      <c r="E1252" s="64"/>
      <c r="F1252" s="65"/>
      <c r="G1252" s="62"/>
      <c r="H1252" s="66"/>
      <c r="I1252" s="67"/>
      <c r="J1252" s="67"/>
      <c r="K1252" s="34" t="s">
        <v>65</v>
      </c>
      <c r="L1252" s="74">
        <v>1252</v>
      </c>
      <c r="M1252" s="74"/>
      <c r="N1252" s="69"/>
      <c r="O1252" s="85" t="s">
        <v>1875</v>
      </c>
      <c r="P1252" s="88">
        <v>43738.286354166667</v>
      </c>
      <c r="Q1252" s="85" t="s">
        <v>1927</v>
      </c>
      <c r="R1252" s="85"/>
      <c r="S1252" s="85"/>
      <c r="T1252" s="85" t="s">
        <v>2951</v>
      </c>
      <c r="U1252" s="88">
        <v>43738.286354166667</v>
      </c>
      <c r="V1252" s="90" t="s">
        <v>4203</v>
      </c>
      <c r="W1252" s="85"/>
      <c r="X1252" s="85"/>
      <c r="Y1252" s="94" t="s">
        <v>6203</v>
      </c>
      <c r="Z1252" s="85"/>
    </row>
    <row r="1253" spans="1:26" x14ac:dyDescent="0.25">
      <c r="A1253" s="61" t="s">
        <v>1128</v>
      </c>
      <c r="B1253" s="61" t="s">
        <v>1493</v>
      </c>
      <c r="C1253" s="62"/>
      <c r="D1253" s="63"/>
      <c r="E1253" s="64"/>
      <c r="F1253" s="65"/>
      <c r="G1253" s="62"/>
      <c r="H1253" s="66"/>
      <c r="I1253" s="67"/>
      <c r="J1253" s="67"/>
      <c r="K1253" s="34" t="s">
        <v>65</v>
      </c>
      <c r="L1253" s="74">
        <v>1253</v>
      </c>
      <c r="M1253" s="74"/>
      <c r="N1253" s="69"/>
      <c r="O1253" s="85" t="s">
        <v>1875</v>
      </c>
      <c r="P1253" s="88">
        <v>43738.286377314813</v>
      </c>
      <c r="Q1253" s="85" t="s">
        <v>1877</v>
      </c>
      <c r="R1253" s="85"/>
      <c r="S1253" s="85"/>
      <c r="T1253" s="85"/>
      <c r="U1253" s="88">
        <v>43738.286377314813</v>
      </c>
      <c r="V1253" s="90" t="s">
        <v>4204</v>
      </c>
      <c r="W1253" s="85"/>
      <c r="X1253" s="85"/>
      <c r="Y1253" s="94" t="s">
        <v>6204</v>
      </c>
      <c r="Z1253" s="85"/>
    </row>
    <row r="1254" spans="1:26" x14ac:dyDescent="0.25">
      <c r="A1254" s="61" t="s">
        <v>1129</v>
      </c>
      <c r="B1254" s="61" t="s">
        <v>1481</v>
      </c>
      <c r="C1254" s="62"/>
      <c r="D1254" s="63"/>
      <c r="E1254" s="64"/>
      <c r="F1254" s="65"/>
      <c r="G1254" s="62"/>
      <c r="H1254" s="66"/>
      <c r="I1254" s="67"/>
      <c r="J1254" s="67"/>
      <c r="K1254" s="34" t="s">
        <v>65</v>
      </c>
      <c r="L1254" s="74">
        <v>1254</v>
      </c>
      <c r="M1254" s="74"/>
      <c r="N1254" s="69"/>
      <c r="O1254" s="85" t="s">
        <v>1875</v>
      </c>
      <c r="P1254" s="88">
        <v>43738.286377314813</v>
      </c>
      <c r="Q1254" s="85" t="s">
        <v>1927</v>
      </c>
      <c r="R1254" s="85"/>
      <c r="S1254" s="85"/>
      <c r="T1254" s="85" t="s">
        <v>2951</v>
      </c>
      <c r="U1254" s="88">
        <v>43738.286377314813</v>
      </c>
      <c r="V1254" s="90" t="s">
        <v>4205</v>
      </c>
      <c r="W1254" s="85"/>
      <c r="X1254" s="85"/>
      <c r="Y1254" s="94" t="s">
        <v>6205</v>
      </c>
      <c r="Z1254" s="85"/>
    </row>
    <row r="1255" spans="1:26" x14ac:dyDescent="0.25">
      <c r="A1255" s="61" t="s">
        <v>1130</v>
      </c>
      <c r="B1255" s="61" t="s">
        <v>1600</v>
      </c>
      <c r="C1255" s="62"/>
      <c r="D1255" s="63"/>
      <c r="E1255" s="64"/>
      <c r="F1255" s="65"/>
      <c r="G1255" s="62"/>
      <c r="H1255" s="66"/>
      <c r="I1255" s="67"/>
      <c r="J1255" s="67"/>
      <c r="K1255" s="34" t="s">
        <v>65</v>
      </c>
      <c r="L1255" s="74">
        <v>1255</v>
      </c>
      <c r="M1255" s="74"/>
      <c r="N1255" s="69"/>
      <c r="O1255" s="85" t="s">
        <v>1875</v>
      </c>
      <c r="P1255" s="88">
        <v>43738.286006944443</v>
      </c>
      <c r="Q1255" s="85" t="s">
        <v>2020</v>
      </c>
      <c r="R1255" s="85"/>
      <c r="S1255" s="85"/>
      <c r="T1255" s="85"/>
      <c r="U1255" s="88">
        <v>43738.286006944443</v>
      </c>
      <c r="V1255" s="90" t="s">
        <v>4206</v>
      </c>
      <c r="W1255" s="85"/>
      <c r="X1255" s="85"/>
      <c r="Y1255" s="94" t="s">
        <v>6206</v>
      </c>
      <c r="Z1255" s="85"/>
    </row>
    <row r="1256" spans="1:26" x14ac:dyDescent="0.25">
      <c r="A1256" s="61" t="s">
        <v>1130</v>
      </c>
      <c r="B1256" s="61" t="s">
        <v>1508</v>
      </c>
      <c r="C1256" s="62"/>
      <c r="D1256" s="63"/>
      <c r="E1256" s="64"/>
      <c r="F1256" s="65"/>
      <c r="G1256" s="62"/>
      <c r="H1256" s="66"/>
      <c r="I1256" s="67"/>
      <c r="J1256" s="67"/>
      <c r="K1256" s="34" t="s">
        <v>65</v>
      </c>
      <c r="L1256" s="74">
        <v>1256</v>
      </c>
      <c r="M1256" s="74"/>
      <c r="N1256" s="69"/>
      <c r="O1256" s="85" t="s">
        <v>1875</v>
      </c>
      <c r="P1256" s="88">
        <v>43738.28638888889</v>
      </c>
      <c r="Q1256" s="85" t="s">
        <v>1896</v>
      </c>
      <c r="R1256" s="85"/>
      <c r="S1256" s="85"/>
      <c r="T1256" s="85"/>
      <c r="U1256" s="88">
        <v>43738.28638888889</v>
      </c>
      <c r="V1256" s="90" t="s">
        <v>4207</v>
      </c>
      <c r="W1256" s="85"/>
      <c r="X1256" s="85"/>
      <c r="Y1256" s="94" t="s">
        <v>6207</v>
      </c>
      <c r="Z1256" s="85"/>
    </row>
    <row r="1257" spans="1:26" x14ac:dyDescent="0.25">
      <c r="A1257" s="61" t="s">
        <v>1131</v>
      </c>
      <c r="B1257" s="61" t="s">
        <v>1428</v>
      </c>
      <c r="C1257" s="62"/>
      <c r="D1257" s="63"/>
      <c r="E1257" s="64"/>
      <c r="F1257" s="65"/>
      <c r="G1257" s="62"/>
      <c r="H1257" s="66"/>
      <c r="I1257" s="67"/>
      <c r="J1257" s="67"/>
      <c r="K1257" s="34" t="s">
        <v>65</v>
      </c>
      <c r="L1257" s="74">
        <v>1257</v>
      </c>
      <c r="M1257" s="74"/>
      <c r="N1257" s="69"/>
      <c r="O1257" s="85" t="s">
        <v>1875</v>
      </c>
      <c r="P1257" s="88">
        <v>43738.286423611113</v>
      </c>
      <c r="Q1257" s="85" t="s">
        <v>2201</v>
      </c>
      <c r="R1257" s="85"/>
      <c r="S1257" s="85"/>
      <c r="T1257" s="85"/>
      <c r="U1257" s="88">
        <v>43738.286423611113</v>
      </c>
      <c r="V1257" s="90" t="s">
        <v>4208</v>
      </c>
      <c r="W1257" s="85"/>
      <c r="X1257" s="85"/>
      <c r="Y1257" s="94" t="s">
        <v>6208</v>
      </c>
      <c r="Z1257" s="85"/>
    </row>
    <row r="1258" spans="1:26" x14ac:dyDescent="0.25">
      <c r="A1258" s="61" t="s">
        <v>1132</v>
      </c>
      <c r="B1258" s="61" t="s">
        <v>1561</v>
      </c>
      <c r="C1258" s="62"/>
      <c r="D1258" s="63"/>
      <c r="E1258" s="64"/>
      <c r="F1258" s="65"/>
      <c r="G1258" s="62"/>
      <c r="H1258" s="66"/>
      <c r="I1258" s="67"/>
      <c r="J1258" s="67"/>
      <c r="K1258" s="34" t="s">
        <v>65</v>
      </c>
      <c r="L1258" s="74">
        <v>1258</v>
      </c>
      <c r="M1258" s="74"/>
      <c r="N1258" s="69"/>
      <c r="O1258" s="85" t="s">
        <v>1875</v>
      </c>
      <c r="P1258" s="88">
        <v>43738.286446759259</v>
      </c>
      <c r="Q1258" s="85" t="s">
        <v>1965</v>
      </c>
      <c r="R1258" s="90" t="s">
        <v>2695</v>
      </c>
      <c r="S1258" s="85" t="s">
        <v>2920</v>
      </c>
      <c r="T1258" s="85"/>
      <c r="U1258" s="88">
        <v>43738.286446759259</v>
      </c>
      <c r="V1258" s="90" t="s">
        <v>4209</v>
      </c>
      <c r="W1258" s="85"/>
      <c r="X1258" s="85"/>
      <c r="Y1258" s="94" t="s">
        <v>6209</v>
      </c>
      <c r="Z1258" s="85"/>
    </row>
    <row r="1259" spans="1:26" x14ac:dyDescent="0.25">
      <c r="A1259" s="61" t="s">
        <v>1133</v>
      </c>
      <c r="B1259" s="61" t="s">
        <v>1753</v>
      </c>
      <c r="C1259" s="62"/>
      <c r="D1259" s="63"/>
      <c r="E1259" s="64"/>
      <c r="F1259" s="65"/>
      <c r="G1259" s="62"/>
      <c r="H1259" s="66"/>
      <c r="I1259" s="67"/>
      <c r="J1259" s="67"/>
      <c r="K1259" s="34" t="s">
        <v>65</v>
      </c>
      <c r="L1259" s="74">
        <v>1259</v>
      </c>
      <c r="M1259" s="74"/>
      <c r="N1259" s="69"/>
      <c r="O1259" s="85" t="s">
        <v>1875</v>
      </c>
      <c r="P1259" s="88">
        <v>43738.277141203704</v>
      </c>
      <c r="Q1259" s="85" t="s">
        <v>2271</v>
      </c>
      <c r="R1259" s="85"/>
      <c r="S1259" s="85"/>
      <c r="T1259" s="85"/>
      <c r="U1259" s="88">
        <v>43738.277141203704</v>
      </c>
      <c r="V1259" s="90" t="s">
        <v>4210</v>
      </c>
      <c r="W1259" s="85"/>
      <c r="X1259" s="85"/>
      <c r="Y1259" s="94" t="s">
        <v>6210</v>
      </c>
      <c r="Z1259" s="85"/>
    </row>
    <row r="1260" spans="1:26" x14ac:dyDescent="0.25">
      <c r="A1260" s="61" t="s">
        <v>1133</v>
      </c>
      <c r="B1260" s="61" t="s">
        <v>1566</v>
      </c>
      <c r="C1260" s="62"/>
      <c r="D1260" s="63"/>
      <c r="E1260" s="64"/>
      <c r="F1260" s="65"/>
      <c r="G1260" s="62"/>
      <c r="H1260" s="66"/>
      <c r="I1260" s="67"/>
      <c r="J1260" s="67"/>
      <c r="K1260" s="34" t="s">
        <v>65</v>
      </c>
      <c r="L1260" s="74">
        <v>1260</v>
      </c>
      <c r="M1260" s="74"/>
      <c r="N1260" s="69"/>
      <c r="O1260" s="85" t="s">
        <v>1875</v>
      </c>
      <c r="P1260" s="88">
        <v>43738.286458333336</v>
      </c>
      <c r="Q1260" s="85" t="s">
        <v>1973</v>
      </c>
      <c r="R1260" s="85"/>
      <c r="S1260" s="85"/>
      <c r="T1260" s="85"/>
      <c r="U1260" s="88">
        <v>43738.286458333336</v>
      </c>
      <c r="V1260" s="90" t="s">
        <v>4211</v>
      </c>
      <c r="W1260" s="85"/>
      <c r="X1260" s="85"/>
      <c r="Y1260" s="94" t="s">
        <v>6211</v>
      </c>
      <c r="Z1260" s="85"/>
    </row>
    <row r="1261" spans="1:26" x14ac:dyDescent="0.25">
      <c r="A1261" s="61" t="s">
        <v>1134</v>
      </c>
      <c r="B1261" s="61" t="s">
        <v>1496</v>
      </c>
      <c r="C1261" s="62"/>
      <c r="D1261" s="63"/>
      <c r="E1261" s="64"/>
      <c r="F1261" s="65"/>
      <c r="G1261" s="62"/>
      <c r="H1261" s="66"/>
      <c r="I1261" s="67"/>
      <c r="J1261" s="67"/>
      <c r="K1261" s="34" t="s">
        <v>65</v>
      </c>
      <c r="L1261" s="74">
        <v>1261</v>
      </c>
      <c r="M1261" s="74"/>
      <c r="N1261" s="69"/>
      <c r="O1261" s="85" t="s">
        <v>1875</v>
      </c>
      <c r="P1261" s="88">
        <v>43738.286469907405</v>
      </c>
      <c r="Q1261" s="85" t="s">
        <v>1887</v>
      </c>
      <c r="R1261" s="85"/>
      <c r="S1261" s="85"/>
      <c r="T1261" s="85"/>
      <c r="U1261" s="88">
        <v>43738.286469907405</v>
      </c>
      <c r="V1261" s="90" t="s">
        <v>4212</v>
      </c>
      <c r="W1261" s="85"/>
      <c r="X1261" s="85"/>
      <c r="Y1261" s="94" t="s">
        <v>6212</v>
      </c>
      <c r="Z1261" s="85"/>
    </row>
    <row r="1262" spans="1:26" x14ac:dyDescent="0.25">
      <c r="A1262" s="61" t="s">
        <v>1135</v>
      </c>
      <c r="B1262" s="61" t="s">
        <v>1481</v>
      </c>
      <c r="C1262" s="62"/>
      <c r="D1262" s="63"/>
      <c r="E1262" s="64"/>
      <c r="F1262" s="65"/>
      <c r="G1262" s="62"/>
      <c r="H1262" s="66"/>
      <c r="I1262" s="67"/>
      <c r="J1262" s="67"/>
      <c r="K1262" s="34" t="s">
        <v>65</v>
      </c>
      <c r="L1262" s="74">
        <v>1262</v>
      </c>
      <c r="M1262" s="74"/>
      <c r="N1262" s="69"/>
      <c r="O1262" s="85" t="s">
        <v>1875</v>
      </c>
      <c r="P1262" s="88">
        <v>43738.284421296295</v>
      </c>
      <c r="Q1262" s="85" t="s">
        <v>1927</v>
      </c>
      <c r="R1262" s="85"/>
      <c r="S1262" s="85"/>
      <c r="T1262" s="85" t="s">
        <v>2951</v>
      </c>
      <c r="U1262" s="88">
        <v>43738.284421296295</v>
      </c>
      <c r="V1262" s="90" t="s">
        <v>4213</v>
      </c>
      <c r="W1262" s="85"/>
      <c r="X1262" s="85"/>
      <c r="Y1262" s="94" t="s">
        <v>6213</v>
      </c>
      <c r="Z1262" s="85"/>
    </row>
    <row r="1263" spans="1:26" x14ac:dyDescent="0.25">
      <c r="A1263" s="61" t="s">
        <v>1135</v>
      </c>
      <c r="B1263" s="61" t="s">
        <v>1405</v>
      </c>
      <c r="C1263" s="62"/>
      <c r="D1263" s="63"/>
      <c r="E1263" s="64"/>
      <c r="F1263" s="65"/>
      <c r="G1263" s="62"/>
      <c r="H1263" s="66"/>
      <c r="I1263" s="67"/>
      <c r="J1263" s="67"/>
      <c r="K1263" s="34" t="s">
        <v>65</v>
      </c>
      <c r="L1263" s="74">
        <v>1263</v>
      </c>
      <c r="M1263" s="74"/>
      <c r="N1263" s="69"/>
      <c r="O1263" s="85" t="s">
        <v>1876</v>
      </c>
      <c r="P1263" s="88">
        <v>43738.286469907405</v>
      </c>
      <c r="Q1263" s="85" t="s">
        <v>2358</v>
      </c>
      <c r="R1263" s="85"/>
      <c r="S1263" s="85"/>
      <c r="T1263" s="85"/>
      <c r="U1263" s="88">
        <v>43738.286469907405</v>
      </c>
      <c r="V1263" s="90" t="s">
        <v>4214</v>
      </c>
      <c r="W1263" s="85"/>
      <c r="X1263" s="85"/>
      <c r="Y1263" s="94" t="s">
        <v>6214</v>
      </c>
      <c r="Z1263" s="94" t="s">
        <v>6622</v>
      </c>
    </row>
    <row r="1264" spans="1:26" x14ac:dyDescent="0.25">
      <c r="A1264" s="61" t="s">
        <v>1136</v>
      </c>
      <c r="B1264" s="61" t="s">
        <v>1792</v>
      </c>
      <c r="C1264" s="62"/>
      <c r="D1264" s="63"/>
      <c r="E1264" s="64"/>
      <c r="F1264" s="65"/>
      <c r="G1264" s="62"/>
      <c r="H1264" s="66"/>
      <c r="I1264" s="67"/>
      <c r="J1264" s="67"/>
      <c r="K1264" s="34" t="s">
        <v>65</v>
      </c>
      <c r="L1264" s="74">
        <v>1264</v>
      </c>
      <c r="M1264" s="74"/>
      <c r="N1264" s="69"/>
      <c r="O1264" s="85" t="s">
        <v>1876</v>
      </c>
      <c r="P1264" s="88">
        <v>43738.286481481482</v>
      </c>
      <c r="Q1264" s="85" t="s">
        <v>2359</v>
      </c>
      <c r="R1264" s="85"/>
      <c r="S1264" s="85"/>
      <c r="T1264" s="85"/>
      <c r="U1264" s="88">
        <v>43738.286481481482</v>
      </c>
      <c r="V1264" s="90" t="s">
        <v>4215</v>
      </c>
      <c r="W1264" s="85"/>
      <c r="X1264" s="85"/>
      <c r="Y1264" s="94" t="s">
        <v>6215</v>
      </c>
      <c r="Z1264" s="94" t="s">
        <v>7116</v>
      </c>
    </row>
    <row r="1265" spans="1:26" x14ac:dyDescent="0.25">
      <c r="A1265" s="61" t="s">
        <v>1137</v>
      </c>
      <c r="B1265" s="61" t="s">
        <v>1793</v>
      </c>
      <c r="C1265" s="62"/>
      <c r="D1265" s="63"/>
      <c r="E1265" s="64"/>
      <c r="F1265" s="65"/>
      <c r="G1265" s="62"/>
      <c r="H1265" s="66"/>
      <c r="I1265" s="67"/>
      <c r="J1265" s="67"/>
      <c r="K1265" s="34" t="s">
        <v>65</v>
      </c>
      <c r="L1265" s="74">
        <v>1265</v>
      </c>
      <c r="M1265" s="74"/>
      <c r="N1265" s="69"/>
      <c r="O1265" s="85" t="s">
        <v>1876</v>
      </c>
      <c r="P1265" s="88">
        <v>43738.286481481482</v>
      </c>
      <c r="Q1265" s="85" t="s">
        <v>2360</v>
      </c>
      <c r="R1265" s="85"/>
      <c r="S1265" s="85"/>
      <c r="T1265" s="85"/>
      <c r="U1265" s="88">
        <v>43738.286481481482</v>
      </c>
      <c r="V1265" s="90" t="s">
        <v>4216</v>
      </c>
      <c r="W1265" s="85"/>
      <c r="X1265" s="85"/>
      <c r="Y1265" s="94" t="s">
        <v>6216</v>
      </c>
      <c r="Z1265" s="94" t="s">
        <v>7117</v>
      </c>
    </row>
    <row r="1266" spans="1:26" x14ac:dyDescent="0.25">
      <c r="A1266" s="61" t="s">
        <v>1138</v>
      </c>
      <c r="B1266" s="61" t="s">
        <v>1775</v>
      </c>
      <c r="C1266" s="62"/>
      <c r="D1266" s="63"/>
      <c r="E1266" s="64"/>
      <c r="F1266" s="65"/>
      <c r="G1266" s="62"/>
      <c r="H1266" s="66"/>
      <c r="I1266" s="67"/>
      <c r="J1266" s="67"/>
      <c r="K1266" s="34" t="s">
        <v>65</v>
      </c>
      <c r="L1266" s="74">
        <v>1266</v>
      </c>
      <c r="M1266" s="74"/>
      <c r="N1266" s="69"/>
      <c r="O1266" s="85" t="s">
        <v>1875</v>
      </c>
      <c r="P1266" s="88">
        <v>43738.285543981481</v>
      </c>
      <c r="Q1266" s="85" t="s">
        <v>2324</v>
      </c>
      <c r="R1266" s="90" t="s">
        <v>2808</v>
      </c>
      <c r="S1266" s="85" t="s">
        <v>2911</v>
      </c>
      <c r="T1266" s="85"/>
      <c r="U1266" s="88">
        <v>43738.285543981481</v>
      </c>
      <c r="V1266" s="90" t="s">
        <v>4217</v>
      </c>
      <c r="W1266" s="85"/>
      <c r="X1266" s="85"/>
      <c r="Y1266" s="94" t="s">
        <v>6217</v>
      </c>
      <c r="Z1266" s="85"/>
    </row>
    <row r="1267" spans="1:26" x14ac:dyDescent="0.25">
      <c r="A1267" s="61" t="s">
        <v>1138</v>
      </c>
      <c r="B1267" s="61" t="s">
        <v>1499</v>
      </c>
      <c r="C1267" s="62"/>
      <c r="D1267" s="63"/>
      <c r="E1267" s="64"/>
      <c r="F1267" s="65"/>
      <c r="G1267" s="62"/>
      <c r="H1267" s="66"/>
      <c r="I1267" s="67"/>
      <c r="J1267" s="67"/>
      <c r="K1267" s="34" t="s">
        <v>65</v>
      </c>
      <c r="L1267" s="74">
        <v>1267</v>
      </c>
      <c r="M1267" s="74"/>
      <c r="N1267" s="69"/>
      <c r="O1267" s="85" t="s">
        <v>1875</v>
      </c>
      <c r="P1267" s="88">
        <v>43738.286493055559</v>
      </c>
      <c r="Q1267" s="85" t="s">
        <v>1883</v>
      </c>
      <c r="R1267" s="85"/>
      <c r="S1267" s="85"/>
      <c r="T1267" s="85"/>
      <c r="U1267" s="88">
        <v>43738.286493055559</v>
      </c>
      <c r="V1267" s="90" t="s">
        <v>4218</v>
      </c>
      <c r="W1267" s="85"/>
      <c r="X1267" s="85"/>
      <c r="Y1267" s="94" t="s">
        <v>6218</v>
      </c>
      <c r="Z1267" s="85"/>
    </row>
    <row r="1268" spans="1:26" x14ac:dyDescent="0.25">
      <c r="A1268" s="61" t="s">
        <v>1139</v>
      </c>
      <c r="B1268" s="61" t="s">
        <v>1794</v>
      </c>
      <c r="C1268" s="62"/>
      <c r="D1268" s="63"/>
      <c r="E1268" s="64"/>
      <c r="F1268" s="65"/>
      <c r="G1268" s="62"/>
      <c r="H1268" s="66"/>
      <c r="I1268" s="67"/>
      <c r="J1268" s="67"/>
      <c r="K1268" s="34" t="s">
        <v>65</v>
      </c>
      <c r="L1268" s="74">
        <v>1268</v>
      </c>
      <c r="M1268" s="74"/>
      <c r="N1268" s="69"/>
      <c r="O1268" s="85" t="s">
        <v>1875</v>
      </c>
      <c r="P1268" s="88">
        <v>43738.286493055559</v>
      </c>
      <c r="Q1268" s="85" t="s">
        <v>2361</v>
      </c>
      <c r="R1268" s="85"/>
      <c r="S1268" s="85"/>
      <c r="T1268" s="85"/>
      <c r="U1268" s="88">
        <v>43738.286493055559</v>
      </c>
      <c r="V1268" s="90" t="s">
        <v>4219</v>
      </c>
      <c r="W1268" s="85"/>
      <c r="X1268" s="85"/>
      <c r="Y1268" s="94" t="s">
        <v>6219</v>
      </c>
      <c r="Z1268" s="85"/>
    </row>
    <row r="1269" spans="1:26" x14ac:dyDescent="0.25">
      <c r="A1269" s="61" t="s">
        <v>1140</v>
      </c>
      <c r="B1269" s="61" t="s">
        <v>1795</v>
      </c>
      <c r="C1269" s="62"/>
      <c r="D1269" s="63"/>
      <c r="E1269" s="64"/>
      <c r="F1269" s="65"/>
      <c r="G1269" s="62"/>
      <c r="H1269" s="66"/>
      <c r="I1269" s="67"/>
      <c r="J1269" s="67"/>
      <c r="K1269" s="34" t="s">
        <v>65</v>
      </c>
      <c r="L1269" s="74">
        <v>1269</v>
      </c>
      <c r="M1269" s="74"/>
      <c r="N1269" s="69"/>
      <c r="O1269" s="85" t="s">
        <v>1875</v>
      </c>
      <c r="P1269" s="88">
        <v>43738.286504629628</v>
      </c>
      <c r="Q1269" s="85" t="s">
        <v>2362</v>
      </c>
      <c r="R1269" s="85"/>
      <c r="S1269" s="85"/>
      <c r="T1269" s="85"/>
      <c r="U1269" s="88">
        <v>43738.286504629628</v>
      </c>
      <c r="V1269" s="90" t="s">
        <v>4220</v>
      </c>
      <c r="W1269" s="85"/>
      <c r="X1269" s="85"/>
      <c r="Y1269" s="94" t="s">
        <v>6220</v>
      </c>
      <c r="Z1269" s="85"/>
    </row>
    <row r="1270" spans="1:26" x14ac:dyDescent="0.25">
      <c r="A1270" s="61" t="s">
        <v>1141</v>
      </c>
      <c r="B1270" s="61" t="s">
        <v>1582</v>
      </c>
      <c r="C1270" s="62"/>
      <c r="D1270" s="63"/>
      <c r="E1270" s="64"/>
      <c r="F1270" s="65"/>
      <c r="G1270" s="62"/>
      <c r="H1270" s="66"/>
      <c r="I1270" s="67"/>
      <c r="J1270" s="67"/>
      <c r="K1270" s="34" t="s">
        <v>65</v>
      </c>
      <c r="L1270" s="74">
        <v>1270</v>
      </c>
      <c r="M1270" s="74"/>
      <c r="N1270" s="69"/>
      <c r="O1270" s="85" t="s">
        <v>1875</v>
      </c>
      <c r="P1270" s="88">
        <v>43738.286504629628</v>
      </c>
      <c r="Q1270" s="85" t="s">
        <v>1994</v>
      </c>
      <c r="R1270" s="85"/>
      <c r="S1270" s="85"/>
      <c r="T1270" s="85"/>
      <c r="U1270" s="88">
        <v>43738.286504629628</v>
      </c>
      <c r="V1270" s="90" t="s">
        <v>4221</v>
      </c>
      <c r="W1270" s="85"/>
      <c r="X1270" s="85"/>
      <c r="Y1270" s="94" t="s">
        <v>6221</v>
      </c>
      <c r="Z1270" s="85"/>
    </row>
    <row r="1271" spans="1:26" x14ac:dyDescent="0.25">
      <c r="A1271" s="61" t="s">
        <v>1142</v>
      </c>
      <c r="B1271" s="61" t="s">
        <v>1493</v>
      </c>
      <c r="C1271" s="62"/>
      <c r="D1271" s="63"/>
      <c r="E1271" s="64"/>
      <c r="F1271" s="65"/>
      <c r="G1271" s="62"/>
      <c r="H1271" s="66"/>
      <c r="I1271" s="67"/>
      <c r="J1271" s="67"/>
      <c r="K1271" s="34" t="s">
        <v>65</v>
      </c>
      <c r="L1271" s="74">
        <v>1271</v>
      </c>
      <c r="M1271" s="74"/>
      <c r="N1271" s="69"/>
      <c r="O1271" s="85" t="s">
        <v>1875</v>
      </c>
      <c r="P1271" s="88">
        <v>43738.282581018517</v>
      </c>
      <c r="Q1271" s="85" t="s">
        <v>2348</v>
      </c>
      <c r="R1271" s="85"/>
      <c r="S1271" s="85"/>
      <c r="T1271" s="85"/>
      <c r="U1271" s="88">
        <v>43738.282581018517</v>
      </c>
      <c r="V1271" s="90" t="s">
        <v>4222</v>
      </c>
      <c r="W1271" s="85"/>
      <c r="X1271" s="85"/>
      <c r="Y1271" s="94" t="s">
        <v>6222</v>
      </c>
      <c r="Z1271" s="85"/>
    </row>
    <row r="1272" spans="1:26" x14ac:dyDescent="0.25">
      <c r="A1272" s="61" t="s">
        <v>1142</v>
      </c>
      <c r="B1272" s="61" t="s">
        <v>1786</v>
      </c>
      <c r="C1272" s="62"/>
      <c r="D1272" s="63"/>
      <c r="E1272" s="64"/>
      <c r="F1272" s="65"/>
      <c r="G1272" s="62"/>
      <c r="H1272" s="66"/>
      <c r="I1272" s="67"/>
      <c r="J1272" s="67"/>
      <c r="K1272" s="34" t="s">
        <v>65</v>
      </c>
      <c r="L1272" s="74">
        <v>1272</v>
      </c>
      <c r="M1272" s="74"/>
      <c r="N1272" s="69"/>
      <c r="O1272" s="85" t="s">
        <v>1875</v>
      </c>
      <c r="P1272" s="88">
        <v>43738.282581018517</v>
      </c>
      <c r="Q1272" s="85" t="s">
        <v>2348</v>
      </c>
      <c r="R1272" s="85"/>
      <c r="S1272" s="85"/>
      <c r="T1272" s="85"/>
      <c r="U1272" s="88">
        <v>43738.282581018517</v>
      </c>
      <c r="V1272" s="90" t="s">
        <v>4222</v>
      </c>
      <c r="W1272" s="85"/>
      <c r="X1272" s="85"/>
      <c r="Y1272" s="94" t="s">
        <v>6222</v>
      </c>
      <c r="Z1272" s="85"/>
    </row>
    <row r="1273" spans="1:26" x14ac:dyDescent="0.25">
      <c r="A1273" s="61" t="s">
        <v>1142</v>
      </c>
      <c r="B1273" s="61" t="s">
        <v>1493</v>
      </c>
      <c r="C1273" s="62"/>
      <c r="D1273" s="63"/>
      <c r="E1273" s="64"/>
      <c r="F1273" s="65"/>
      <c r="G1273" s="62"/>
      <c r="H1273" s="66"/>
      <c r="I1273" s="67"/>
      <c r="J1273" s="67"/>
      <c r="K1273" s="34" t="s">
        <v>65</v>
      </c>
      <c r="L1273" s="74">
        <v>1273</v>
      </c>
      <c r="M1273" s="74"/>
      <c r="N1273" s="69"/>
      <c r="O1273" s="85" t="s">
        <v>1875</v>
      </c>
      <c r="P1273" s="88">
        <v>43738.286539351851</v>
      </c>
      <c r="Q1273" s="85" t="s">
        <v>2347</v>
      </c>
      <c r="R1273" s="85"/>
      <c r="S1273" s="85"/>
      <c r="T1273" s="85"/>
      <c r="U1273" s="88">
        <v>43738.286539351851</v>
      </c>
      <c r="V1273" s="90" t="s">
        <v>4223</v>
      </c>
      <c r="W1273" s="85"/>
      <c r="X1273" s="85"/>
      <c r="Y1273" s="94" t="s">
        <v>6223</v>
      </c>
      <c r="Z1273" s="85"/>
    </row>
    <row r="1274" spans="1:26" x14ac:dyDescent="0.25">
      <c r="A1274" s="61" t="s">
        <v>1142</v>
      </c>
      <c r="B1274" s="61" t="s">
        <v>1786</v>
      </c>
      <c r="C1274" s="62"/>
      <c r="D1274" s="63"/>
      <c r="E1274" s="64"/>
      <c r="F1274" s="65"/>
      <c r="G1274" s="62"/>
      <c r="H1274" s="66"/>
      <c r="I1274" s="67"/>
      <c r="J1274" s="67"/>
      <c r="K1274" s="34" t="s">
        <v>65</v>
      </c>
      <c r="L1274" s="74">
        <v>1274</v>
      </c>
      <c r="M1274" s="74"/>
      <c r="N1274" s="69"/>
      <c r="O1274" s="85" t="s">
        <v>1875</v>
      </c>
      <c r="P1274" s="88">
        <v>43738.286539351851</v>
      </c>
      <c r="Q1274" s="85" t="s">
        <v>2347</v>
      </c>
      <c r="R1274" s="85"/>
      <c r="S1274" s="85"/>
      <c r="T1274" s="85"/>
      <c r="U1274" s="88">
        <v>43738.286539351851</v>
      </c>
      <c r="V1274" s="90" t="s">
        <v>4223</v>
      </c>
      <c r="W1274" s="85"/>
      <c r="X1274" s="85"/>
      <c r="Y1274" s="94" t="s">
        <v>6223</v>
      </c>
      <c r="Z1274" s="85"/>
    </row>
    <row r="1275" spans="1:26" x14ac:dyDescent="0.25">
      <c r="A1275" s="61" t="s">
        <v>1143</v>
      </c>
      <c r="B1275" s="61" t="s">
        <v>1481</v>
      </c>
      <c r="C1275" s="62"/>
      <c r="D1275" s="63"/>
      <c r="E1275" s="64"/>
      <c r="F1275" s="65"/>
      <c r="G1275" s="62"/>
      <c r="H1275" s="66"/>
      <c r="I1275" s="67"/>
      <c r="J1275" s="67"/>
      <c r="K1275" s="34" t="s">
        <v>65</v>
      </c>
      <c r="L1275" s="74">
        <v>1275</v>
      </c>
      <c r="M1275" s="74"/>
      <c r="N1275" s="69"/>
      <c r="O1275" s="85" t="s">
        <v>1875</v>
      </c>
      <c r="P1275" s="88">
        <v>43738.286539351851</v>
      </c>
      <c r="Q1275" s="85" t="s">
        <v>1927</v>
      </c>
      <c r="R1275" s="85"/>
      <c r="S1275" s="85"/>
      <c r="T1275" s="85" t="s">
        <v>2951</v>
      </c>
      <c r="U1275" s="88">
        <v>43738.286539351851</v>
      </c>
      <c r="V1275" s="90" t="s">
        <v>4224</v>
      </c>
      <c r="W1275" s="85"/>
      <c r="X1275" s="85"/>
      <c r="Y1275" s="94" t="s">
        <v>6224</v>
      </c>
      <c r="Z1275" s="85"/>
    </row>
    <row r="1276" spans="1:26" x14ac:dyDescent="0.25">
      <c r="A1276" s="61" t="s">
        <v>1144</v>
      </c>
      <c r="B1276" s="61" t="s">
        <v>1530</v>
      </c>
      <c r="C1276" s="62"/>
      <c r="D1276" s="63"/>
      <c r="E1276" s="64"/>
      <c r="F1276" s="65"/>
      <c r="G1276" s="62"/>
      <c r="H1276" s="66"/>
      <c r="I1276" s="67"/>
      <c r="J1276" s="67"/>
      <c r="K1276" s="34" t="s">
        <v>65</v>
      </c>
      <c r="L1276" s="74">
        <v>1276</v>
      </c>
      <c r="M1276" s="74"/>
      <c r="N1276" s="69"/>
      <c r="O1276" s="85" t="s">
        <v>1875</v>
      </c>
      <c r="P1276" s="88">
        <v>43738.286539351851</v>
      </c>
      <c r="Q1276" s="85" t="s">
        <v>2218</v>
      </c>
      <c r="R1276" s="85"/>
      <c r="S1276" s="85"/>
      <c r="T1276" s="85"/>
      <c r="U1276" s="88">
        <v>43738.286539351851</v>
      </c>
      <c r="V1276" s="90" t="s">
        <v>4225</v>
      </c>
      <c r="W1276" s="85"/>
      <c r="X1276" s="85"/>
      <c r="Y1276" s="94" t="s">
        <v>6225</v>
      </c>
      <c r="Z1276" s="85"/>
    </row>
    <row r="1277" spans="1:26" x14ac:dyDescent="0.25">
      <c r="A1277" s="61" t="s">
        <v>1145</v>
      </c>
      <c r="B1277" s="61" t="s">
        <v>1481</v>
      </c>
      <c r="C1277" s="62"/>
      <c r="D1277" s="63"/>
      <c r="E1277" s="64"/>
      <c r="F1277" s="65"/>
      <c r="G1277" s="62"/>
      <c r="H1277" s="66"/>
      <c r="I1277" s="67"/>
      <c r="J1277" s="67"/>
      <c r="K1277" s="34" t="s">
        <v>65</v>
      </c>
      <c r="L1277" s="74">
        <v>1277</v>
      </c>
      <c r="M1277" s="74"/>
      <c r="N1277" s="69"/>
      <c r="O1277" s="85" t="s">
        <v>1875</v>
      </c>
      <c r="P1277" s="88">
        <v>43738.286550925928</v>
      </c>
      <c r="Q1277" s="85" t="s">
        <v>1927</v>
      </c>
      <c r="R1277" s="85"/>
      <c r="S1277" s="85"/>
      <c r="T1277" s="85" t="s">
        <v>2951</v>
      </c>
      <c r="U1277" s="88">
        <v>43738.286550925928</v>
      </c>
      <c r="V1277" s="90" t="s">
        <v>4226</v>
      </c>
      <c r="W1277" s="85"/>
      <c r="X1277" s="85"/>
      <c r="Y1277" s="94" t="s">
        <v>6226</v>
      </c>
      <c r="Z1277" s="85"/>
    </row>
    <row r="1278" spans="1:26" x14ac:dyDescent="0.25">
      <c r="A1278" s="61" t="s">
        <v>1146</v>
      </c>
      <c r="B1278" s="61" t="s">
        <v>1496</v>
      </c>
      <c r="C1278" s="62"/>
      <c r="D1278" s="63"/>
      <c r="E1278" s="64"/>
      <c r="F1278" s="65"/>
      <c r="G1278" s="62"/>
      <c r="H1278" s="66"/>
      <c r="I1278" s="67"/>
      <c r="J1278" s="67"/>
      <c r="K1278" s="34" t="s">
        <v>65</v>
      </c>
      <c r="L1278" s="74">
        <v>1278</v>
      </c>
      <c r="M1278" s="74"/>
      <c r="N1278" s="69"/>
      <c r="O1278" s="85" t="s">
        <v>1875</v>
      </c>
      <c r="P1278" s="88">
        <v>43738.286550925928</v>
      </c>
      <c r="Q1278" s="85" t="s">
        <v>1887</v>
      </c>
      <c r="R1278" s="85"/>
      <c r="S1278" s="85"/>
      <c r="T1278" s="85"/>
      <c r="U1278" s="88">
        <v>43738.286550925928</v>
      </c>
      <c r="V1278" s="90" t="s">
        <v>4227</v>
      </c>
      <c r="W1278" s="85"/>
      <c r="X1278" s="85"/>
      <c r="Y1278" s="94" t="s">
        <v>6227</v>
      </c>
      <c r="Z1278" s="85"/>
    </row>
    <row r="1279" spans="1:26" x14ac:dyDescent="0.25">
      <c r="A1279" s="61" t="s">
        <v>1147</v>
      </c>
      <c r="B1279" s="61" t="s">
        <v>1507</v>
      </c>
      <c r="C1279" s="62"/>
      <c r="D1279" s="63"/>
      <c r="E1279" s="64"/>
      <c r="F1279" s="65"/>
      <c r="G1279" s="62"/>
      <c r="H1279" s="66"/>
      <c r="I1279" s="67"/>
      <c r="J1279" s="67"/>
      <c r="K1279" s="34" t="s">
        <v>65</v>
      </c>
      <c r="L1279" s="74">
        <v>1279</v>
      </c>
      <c r="M1279" s="74"/>
      <c r="N1279" s="69"/>
      <c r="O1279" s="85" t="s">
        <v>1875</v>
      </c>
      <c r="P1279" s="88">
        <v>43738.286562499998</v>
      </c>
      <c r="Q1279" s="85" t="s">
        <v>1893</v>
      </c>
      <c r="R1279" s="85"/>
      <c r="S1279" s="85"/>
      <c r="T1279" s="85"/>
      <c r="U1279" s="88">
        <v>43738.286562499998</v>
      </c>
      <c r="V1279" s="90" t="s">
        <v>4228</v>
      </c>
      <c r="W1279" s="85"/>
      <c r="X1279" s="85"/>
      <c r="Y1279" s="94" t="s">
        <v>6228</v>
      </c>
      <c r="Z1279" s="85"/>
    </row>
    <row r="1280" spans="1:26" x14ac:dyDescent="0.25">
      <c r="A1280" s="61" t="s">
        <v>1148</v>
      </c>
      <c r="B1280" s="61" t="s">
        <v>1796</v>
      </c>
      <c r="C1280" s="62"/>
      <c r="D1280" s="63"/>
      <c r="E1280" s="64"/>
      <c r="F1280" s="65"/>
      <c r="G1280" s="62"/>
      <c r="H1280" s="66"/>
      <c r="I1280" s="67"/>
      <c r="J1280" s="67"/>
      <c r="K1280" s="34" t="s">
        <v>65</v>
      </c>
      <c r="L1280" s="74">
        <v>1280</v>
      </c>
      <c r="M1280" s="74"/>
      <c r="N1280" s="69"/>
      <c r="O1280" s="85" t="s">
        <v>1875</v>
      </c>
      <c r="P1280" s="88">
        <v>43738.286597222221</v>
      </c>
      <c r="Q1280" s="85" t="s">
        <v>2363</v>
      </c>
      <c r="R1280" s="85"/>
      <c r="S1280" s="85"/>
      <c r="T1280" s="85"/>
      <c r="U1280" s="88">
        <v>43738.286597222221</v>
      </c>
      <c r="V1280" s="90" t="s">
        <v>4229</v>
      </c>
      <c r="W1280" s="85"/>
      <c r="X1280" s="85"/>
      <c r="Y1280" s="94" t="s">
        <v>6229</v>
      </c>
      <c r="Z1280" s="85"/>
    </row>
    <row r="1281" spans="1:26" x14ac:dyDescent="0.25">
      <c r="A1281" s="61" t="s">
        <v>1149</v>
      </c>
      <c r="B1281" s="61" t="s">
        <v>1736</v>
      </c>
      <c r="C1281" s="62"/>
      <c r="D1281" s="63"/>
      <c r="E1281" s="64"/>
      <c r="F1281" s="65"/>
      <c r="G1281" s="62"/>
      <c r="H1281" s="66"/>
      <c r="I1281" s="67"/>
      <c r="J1281" s="67"/>
      <c r="K1281" s="34" t="s">
        <v>65</v>
      </c>
      <c r="L1281" s="74">
        <v>1281</v>
      </c>
      <c r="M1281" s="74"/>
      <c r="N1281" s="69"/>
      <c r="O1281" s="85" t="s">
        <v>1875</v>
      </c>
      <c r="P1281" s="88">
        <v>43738.286597222221</v>
      </c>
      <c r="Q1281" s="85" t="s">
        <v>2237</v>
      </c>
      <c r="R1281" s="85"/>
      <c r="S1281" s="85"/>
      <c r="T1281" s="85"/>
      <c r="U1281" s="88">
        <v>43738.286597222221</v>
      </c>
      <c r="V1281" s="90" t="s">
        <v>4230</v>
      </c>
      <c r="W1281" s="85"/>
      <c r="X1281" s="85"/>
      <c r="Y1281" s="94" t="s">
        <v>6230</v>
      </c>
      <c r="Z1281" s="85"/>
    </row>
    <row r="1282" spans="1:26" x14ac:dyDescent="0.25">
      <c r="A1282" s="61" t="s">
        <v>1150</v>
      </c>
      <c r="B1282" s="61" t="s">
        <v>1493</v>
      </c>
      <c r="C1282" s="62"/>
      <c r="D1282" s="63"/>
      <c r="E1282" s="64"/>
      <c r="F1282" s="65"/>
      <c r="G1282" s="62"/>
      <c r="H1282" s="66"/>
      <c r="I1282" s="67"/>
      <c r="J1282" s="67"/>
      <c r="K1282" s="34" t="s">
        <v>65</v>
      </c>
      <c r="L1282" s="74">
        <v>1282</v>
      </c>
      <c r="M1282" s="74"/>
      <c r="N1282" s="69"/>
      <c r="O1282" s="85" t="s">
        <v>1875</v>
      </c>
      <c r="P1282" s="88">
        <v>43738.286608796298</v>
      </c>
      <c r="Q1282" s="85" t="s">
        <v>1877</v>
      </c>
      <c r="R1282" s="85"/>
      <c r="S1282" s="85"/>
      <c r="T1282" s="85"/>
      <c r="U1282" s="88">
        <v>43738.286608796298</v>
      </c>
      <c r="V1282" s="90" t="s">
        <v>4231</v>
      </c>
      <c r="W1282" s="85"/>
      <c r="X1282" s="85"/>
      <c r="Y1282" s="94" t="s">
        <v>6231</v>
      </c>
      <c r="Z1282" s="85"/>
    </row>
    <row r="1283" spans="1:26" x14ac:dyDescent="0.25">
      <c r="A1283" s="61" t="s">
        <v>1151</v>
      </c>
      <c r="B1283" s="61" t="s">
        <v>1527</v>
      </c>
      <c r="C1283" s="62"/>
      <c r="D1283" s="63"/>
      <c r="E1283" s="64"/>
      <c r="F1283" s="65"/>
      <c r="G1283" s="62"/>
      <c r="H1283" s="66"/>
      <c r="I1283" s="67"/>
      <c r="J1283" s="67"/>
      <c r="K1283" s="34" t="s">
        <v>65</v>
      </c>
      <c r="L1283" s="74">
        <v>1283</v>
      </c>
      <c r="M1283" s="74"/>
      <c r="N1283" s="69"/>
      <c r="O1283" s="85" t="s">
        <v>1875</v>
      </c>
      <c r="P1283" s="88">
        <v>43738.286608796298</v>
      </c>
      <c r="Q1283" s="85" t="s">
        <v>1923</v>
      </c>
      <c r="R1283" s="85"/>
      <c r="S1283" s="85"/>
      <c r="T1283" s="85" t="s">
        <v>2947</v>
      </c>
      <c r="U1283" s="88">
        <v>43738.286608796298</v>
      </c>
      <c r="V1283" s="90" t="s">
        <v>4232</v>
      </c>
      <c r="W1283" s="85"/>
      <c r="X1283" s="85"/>
      <c r="Y1283" s="94" t="s">
        <v>6232</v>
      </c>
      <c r="Z1283" s="85"/>
    </row>
    <row r="1284" spans="1:26" x14ac:dyDescent="0.25">
      <c r="A1284" s="61" t="s">
        <v>1152</v>
      </c>
      <c r="B1284" s="61" t="s">
        <v>1558</v>
      </c>
      <c r="C1284" s="62"/>
      <c r="D1284" s="63"/>
      <c r="E1284" s="64"/>
      <c r="F1284" s="65"/>
      <c r="G1284" s="62"/>
      <c r="H1284" s="66"/>
      <c r="I1284" s="67"/>
      <c r="J1284" s="67"/>
      <c r="K1284" s="34" t="s">
        <v>65</v>
      </c>
      <c r="L1284" s="74">
        <v>1284</v>
      </c>
      <c r="M1284" s="74"/>
      <c r="N1284" s="69"/>
      <c r="O1284" s="85" t="s">
        <v>1875</v>
      </c>
      <c r="P1284" s="88">
        <v>43738.286620370367</v>
      </c>
      <c r="Q1284" s="85" t="s">
        <v>1962</v>
      </c>
      <c r="R1284" s="85"/>
      <c r="S1284" s="85"/>
      <c r="T1284" s="85"/>
      <c r="U1284" s="88">
        <v>43738.286620370367</v>
      </c>
      <c r="V1284" s="90" t="s">
        <v>4233</v>
      </c>
      <c r="W1284" s="85"/>
      <c r="X1284" s="85"/>
      <c r="Y1284" s="94" t="s">
        <v>6233</v>
      </c>
      <c r="Z1284" s="85"/>
    </row>
    <row r="1285" spans="1:26" x14ac:dyDescent="0.25">
      <c r="A1285" s="61" t="s">
        <v>1153</v>
      </c>
      <c r="B1285" s="61" t="s">
        <v>1584</v>
      </c>
      <c r="C1285" s="62"/>
      <c r="D1285" s="63"/>
      <c r="E1285" s="64"/>
      <c r="F1285" s="65"/>
      <c r="G1285" s="62"/>
      <c r="H1285" s="66"/>
      <c r="I1285" s="67"/>
      <c r="J1285" s="67"/>
      <c r="K1285" s="34" t="s">
        <v>65</v>
      </c>
      <c r="L1285" s="74">
        <v>1285</v>
      </c>
      <c r="M1285" s="74"/>
      <c r="N1285" s="69"/>
      <c r="O1285" s="85" t="s">
        <v>1875</v>
      </c>
      <c r="P1285" s="88">
        <v>43738.28665509259</v>
      </c>
      <c r="Q1285" s="85" t="s">
        <v>2364</v>
      </c>
      <c r="R1285" s="85"/>
      <c r="S1285" s="85"/>
      <c r="T1285" s="85"/>
      <c r="U1285" s="88">
        <v>43738.28665509259</v>
      </c>
      <c r="V1285" s="90" t="s">
        <v>4234</v>
      </c>
      <c r="W1285" s="85"/>
      <c r="X1285" s="85"/>
      <c r="Y1285" s="94" t="s">
        <v>6234</v>
      </c>
      <c r="Z1285" s="94" t="s">
        <v>7118</v>
      </c>
    </row>
    <row r="1286" spans="1:26" x14ac:dyDescent="0.25">
      <c r="A1286" s="61" t="s">
        <v>1153</v>
      </c>
      <c r="B1286" s="61" t="s">
        <v>1797</v>
      </c>
      <c r="C1286" s="62"/>
      <c r="D1286" s="63"/>
      <c r="E1286" s="64"/>
      <c r="F1286" s="65"/>
      <c r="G1286" s="62"/>
      <c r="H1286" s="66"/>
      <c r="I1286" s="67"/>
      <c r="J1286" s="67"/>
      <c r="K1286" s="34" t="s">
        <v>65</v>
      </c>
      <c r="L1286" s="74">
        <v>1286</v>
      </c>
      <c r="M1286" s="74"/>
      <c r="N1286" s="69"/>
      <c r="O1286" s="85" t="s">
        <v>1876</v>
      </c>
      <c r="P1286" s="88">
        <v>43738.28665509259</v>
      </c>
      <c r="Q1286" s="85" t="s">
        <v>2364</v>
      </c>
      <c r="R1286" s="85"/>
      <c r="S1286" s="85"/>
      <c r="T1286" s="85"/>
      <c r="U1286" s="88">
        <v>43738.28665509259</v>
      </c>
      <c r="V1286" s="90" t="s">
        <v>4234</v>
      </c>
      <c r="W1286" s="85"/>
      <c r="X1286" s="85"/>
      <c r="Y1286" s="94" t="s">
        <v>6234</v>
      </c>
      <c r="Z1286" s="94" t="s">
        <v>7118</v>
      </c>
    </row>
    <row r="1287" spans="1:26" x14ac:dyDescent="0.25">
      <c r="A1287" s="61" t="s">
        <v>1154</v>
      </c>
      <c r="B1287" s="61" t="s">
        <v>1604</v>
      </c>
      <c r="C1287" s="62"/>
      <c r="D1287" s="63"/>
      <c r="E1287" s="64"/>
      <c r="F1287" s="65"/>
      <c r="G1287" s="62"/>
      <c r="H1287" s="66"/>
      <c r="I1287" s="67"/>
      <c r="J1287" s="67"/>
      <c r="K1287" s="34" t="s">
        <v>65</v>
      </c>
      <c r="L1287" s="74">
        <v>1287</v>
      </c>
      <c r="M1287" s="74"/>
      <c r="N1287" s="69"/>
      <c r="O1287" s="85" t="s">
        <v>1875</v>
      </c>
      <c r="P1287" s="88">
        <v>43738.286678240744</v>
      </c>
      <c r="Q1287" s="85" t="s">
        <v>2025</v>
      </c>
      <c r="R1287" s="85"/>
      <c r="S1287" s="85"/>
      <c r="T1287" s="85"/>
      <c r="U1287" s="88">
        <v>43738.286678240744</v>
      </c>
      <c r="V1287" s="90" t="s">
        <v>4235</v>
      </c>
      <c r="W1287" s="85"/>
      <c r="X1287" s="85"/>
      <c r="Y1287" s="94" t="s">
        <v>6235</v>
      </c>
      <c r="Z1287" s="85"/>
    </row>
    <row r="1288" spans="1:26" x14ac:dyDescent="0.25">
      <c r="A1288" s="61" t="s">
        <v>1155</v>
      </c>
      <c r="B1288" s="61" t="s">
        <v>1481</v>
      </c>
      <c r="C1288" s="62"/>
      <c r="D1288" s="63"/>
      <c r="E1288" s="64"/>
      <c r="F1288" s="65"/>
      <c r="G1288" s="62"/>
      <c r="H1288" s="66"/>
      <c r="I1288" s="67"/>
      <c r="J1288" s="67"/>
      <c r="K1288" s="34" t="s">
        <v>65</v>
      </c>
      <c r="L1288" s="74">
        <v>1288</v>
      </c>
      <c r="M1288" s="74"/>
      <c r="N1288" s="69"/>
      <c r="O1288" s="85" t="s">
        <v>1875</v>
      </c>
      <c r="P1288" s="88">
        <v>43738.286689814813</v>
      </c>
      <c r="Q1288" s="85" t="s">
        <v>1927</v>
      </c>
      <c r="R1288" s="85"/>
      <c r="S1288" s="85"/>
      <c r="T1288" s="85" t="s">
        <v>2951</v>
      </c>
      <c r="U1288" s="88">
        <v>43738.286689814813</v>
      </c>
      <c r="V1288" s="90" t="s">
        <v>4236</v>
      </c>
      <c r="W1288" s="85"/>
      <c r="X1288" s="85"/>
      <c r="Y1288" s="94" t="s">
        <v>6236</v>
      </c>
      <c r="Z1288" s="85"/>
    </row>
    <row r="1289" spans="1:26" x14ac:dyDescent="0.25">
      <c r="A1289" s="61" t="s">
        <v>1156</v>
      </c>
      <c r="B1289" s="61" t="s">
        <v>1156</v>
      </c>
      <c r="C1289" s="62"/>
      <c r="D1289" s="63"/>
      <c r="E1289" s="64"/>
      <c r="F1289" s="65"/>
      <c r="G1289" s="62"/>
      <c r="H1289" s="66"/>
      <c r="I1289" s="67"/>
      <c r="J1289" s="67"/>
      <c r="K1289" s="34" t="s">
        <v>65</v>
      </c>
      <c r="L1289" s="74">
        <v>1289</v>
      </c>
      <c r="M1289" s="74"/>
      <c r="N1289" s="69"/>
      <c r="O1289" s="85" t="s">
        <v>178</v>
      </c>
      <c r="P1289" s="88">
        <v>43738.286689814813</v>
      </c>
      <c r="Q1289" s="85" t="s">
        <v>2365</v>
      </c>
      <c r="R1289" s="90" t="s">
        <v>2817</v>
      </c>
      <c r="S1289" s="85" t="s">
        <v>2911</v>
      </c>
      <c r="T1289" s="85"/>
      <c r="U1289" s="88">
        <v>43738.286689814813</v>
      </c>
      <c r="V1289" s="90" t="s">
        <v>4237</v>
      </c>
      <c r="W1289" s="85"/>
      <c r="X1289" s="85"/>
      <c r="Y1289" s="94" t="s">
        <v>6237</v>
      </c>
      <c r="Z1289" s="85"/>
    </row>
    <row r="1290" spans="1:26" x14ac:dyDescent="0.25">
      <c r="A1290" s="61" t="s">
        <v>1157</v>
      </c>
      <c r="B1290" s="61" t="s">
        <v>1505</v>
      </c>
      <c r="C1290" s="62"/>
      <c r="D1290" s="63"/>
      <c r="E1290" s="64"/>
      <c r="F1290" s="65"/>
      <c r="G1290" s="62"/>
      <c r="H1290" s="66"/>
      <c r="I1290" s="67"/>
      <c r="J1290" s="67"/>
      <c r="K1290" s="34" t="s">
        <v>65</v>
      </c>
      <c r="L1290" s="74">
        <v>1290</v>
      </c>
      <c r="M1290" s="74"/>
      <c r="N1290" s="69"/>
      <c r="O1290" s="85" t="s">
        <v>1875</v>
      </c>
      <c r="P1290" s="88">
        <v>43738.286689814813</v>
      </c>
      <c r="Q1290" s="85" t="s">
        <v>1889</v>
      </c>
      <c r="R1290" s="85"/>
      <c r="S1290" s="85"/>
      <c r="T1290" s="85"/>
      <c r="U1290" s="88">
        <v>43738.286689814813</v>
      </c>
      <c r="V1290" s="90" t="s">
        <v>4238</v>
      </c>
      <c r="W1290" s="85"/>
      <c r="X1290" s="85"/>
      <c r="Y1290" s="94" t="s">
        <v>6238</v>
      </c>
      <c r="Z1290" s="85"/>
    </row>
    <row r="1291" spans="1:26" x14ac:dyDescent="0.25">
      <c r="A1291" s="61" t="s">
        <v>1158</v>
      </c>
      <c r="B1291" s="61" t="s">
        <v>1251</v>
      </c>
      <c r="C1291" s="62"/>
      <c r="D1291" s="63"/>
      <c r="E1291" s="64"/>
      <c r="F1291" s="65"/>
      <c r="G1291" s="62"/>
      <c r="H1291" s="66"/>
      <c r="I1291" s="67"/>
      <c r="J1291" s="67"/>
      <c r="K1291" s="34" t="s">
        <v>65</v>
      </c>
      <c r="L1291" s="74">
        <v>1291</v>
      </c>
      <c r="M1291" s="74"/>
      <c r="N1291" s="69"/>
      <c r="O1291" s="85" t="s">
        <v>1875</v>
      </c>
      <c r="P1291" s="88">
        <v>43738.286724537036</v>
      </c>
      <c r="Q1291" s="85" t="s">
        <v>1900</v>
      </c>
      <c r="R1291" s="85"/>
      <c r="S1291" s="85"/>
      <c r="T1291" s="85" t="s">
        <v>2950</v>
      </c>
      <c r="U1291" s="88">
        <v>43738.286724537036</v>
      </c>
      <c r="V1291" s="90" t="s">
        <v>4239</v>
      </c>
      <c r="W1291" s="85"/>
      <c r="X1291" s="85"/>
      <c r="Y1291" s="94" t="s">
        <v>6239</v>
      </c>
      <c r="Z1291" s="85"/>
    </row>
    <row r="1292" spans="1:26" x14ac:dyDescent="0.25">
      <c r="A1292" s="61" t="s">
        <v>1159</v>
      </c>
      <c r="B1292" s="61" t="s">
        <v>1667</v>
      </c>
      <c r="C1292" s="62"/>
      <c r="D1292" s="63"/>
      <c r="E1292" s="64"/>
      <c r="F1292" s="65"/>
      <c r="G1292" s="62"/>
      <c r="H1292" s="66"/>
      <c r="I1292" s="67"/>
      <c r="J1292" s="67"/>
      <c r="K1292" s="34" t="s">
        <v>65</v>
      </c>
      <c r="L1292" s="74">
        <v>1292</v>
      </c>
      <c r="M1292" s="74"/>
      <c r="N1292" s="69"/>
      <c r="O1292" s="85" t="s">
        <v>1875</v>
      </c>
      <c r="P1292" s="88">
        <v>43738.286724537036</v>
      </c>
      <c r="Q1292" s="85" t="s">
        <v>2138</v>
      </c>
      <c r="R1292" s="85"/>
      <c r="S1292" s="85"/>
      <c r="T1292" s="85"/>
      <c r="U1292" s="88">
        <v>43738.286724537036</v>
      </c>
      <c r="V1292" s="90" t="s">
        <v>4240</v>
      </c>
      <c r="W1292" s="85"/>
      <c r="X1292" s="85"/>
      <c r="Y1292" s="94" t="s">
        <v>6240</v>
      </c>
      <c r="Z1292" s="85"/>
    </row>
    <row r="1293" spans="1:26" x14ac:dyDescent="0.25">
      <c r="A1293" s="61" t="s">
        <v>1160</v>
      </c>
      <c r="B1293" s="61" t="s">
        <v>1798</v>
      </c>
      <c r="C1293" s="62"/>
      <c r="D1293" s="63"/>
      <c r="E1293" s="64"/>
      <c r="F1293" s="65"/>
      <c r="G1293" s="62"/>
      <c r="H1293" s="66"/>
      <c r="I1293" s="67"/>
      <c r="J1293" s="67"/>
      <c r="K1293" s="34" t="s">
        <v>65</v>
      </c>
      <c r="L1293" s="74">
        <v>1293</v>
      </c>
      <c r="M1293" s="74"/>
      <c r="N1293" s="69"/>
      <c r="O1293" s="85" t="s">
        <v>1875</v>
      </c>
      <c r="P1293" s="88">
        <v>43738.286770833336</v>
      </c>
      <c r="Q1293" s="85" t="s">
        <v>2366</v>
      </c>
      <c r="R1293" s="85"/>
      <c r="S1293" s="85"/>
      <c r="T1293" s="85"/>
      <c r="U1293" s="88">
        <v>43738.286770833336</v>
      </c>
      <c r="V1293" s="90" t="s">
        <v>4241</v>
      </c>
      <c r="W1293" s="85"/>
      <c r="X1293" s="85"/>
      <c r="Y1293" s="94" t="s">
        <v>6241</v>
      </c>
      <c r="Z1293" s="85"/>
    </row>
    <row r="1294" spans="1:26" x14ac:dyDescent="0.25">
      <c r="A1294" s="61" t="s">
        <v>1161</v>
      </c>
      <c r="B1294" s="61" t="s">
        <v>1428</v>
      </c>
      <c r="C1294" s="62"/>
      <c r="D1294" s="63"/>
      <c r="E1294" s="64"/>
      <c r="F1294" s="65"/>
      <c r="G1294" s="62"/>
      <c r="H1294" s="66"/>
      <c r="I1294" s="67"/>
      <c r="J1294" s="67"/>
      <c r="K1294" s="34" t="s">
        <v>65</v>
      </c>
      <c r="L1294" s="74">
        <v>1294</v>
      </c>
      <c r="M1294" s="74"/>
      <c r="N1294" s="69"/>
      <c r="O1294" s="85" t="s">
        <v>1875</v>
      </c>
      <c r="P1294" s="88">
        <v>43738.286782407406</v>
      </c>
      <c r="Q1294" s="85" t="s">
        <v>2201</v>
      </c>
      <c r="R1294" s="85"/>
      <c r="S1294" s="85"/>
      <c r="T1294" s="85"/>
      <c r="U1294" s="88">
        <v>43738.286782407406</v>
      </c>
      <c r="V1294" s="90" t="s">
        <v>4242</v>
      </c>
      <c r="W1294" s="85"/>
      <c r="X1294" s="85"/>
      <c r="Y1294" s="94" t="s">
        <v>6242</v>
      </c>
      <c r="Z1294" s="85"/>
    </row>
    <row r="1295" spans="1:26" x14ac:dyDescent="0.25">
      <c r="A1295" s="61" t="s">
        <v>1162</v>
      </c>
      <c r="B1295" s="61" t="s">
        <v>1490</v>
      </c>
      <c r="C1295" s="62"/>
      <c r="D1295" s="63"/>
      <c r="E1295" s="64"/>
      <c r="F1295" s="65"/>
      <c r="G1295" s="62"/>
      <c r="H1295" s="66"/>
      <c r="I1295" s="67"/>
      <c r="J1295" s="67"/>
      <c r="K1295" s="34" t="s">
        <v>65</v>
      </c>
      <c r="L1295" s="74">
        <v>1295</v>
      </c>
      <c r="M1295" s="74"/>
      <c r="N1295" s="69"/>
      <c r="O1295" s="85" t="s">
        <v>1875</v>
      </c>
      <c r="P1295" s="88">
        <v>43738.286805555559</v>
      </c>
      <c r="Q1295" s="85" t="s">
        <v>2153</v>
      </c>
      <c r="R1295" s="85"/>
      <c r="S1295" s="85"/>
      <c r="T1295" s="85" t="s">
        <v>2955</v>
      </c>
      <c r="U1295" s="88">
        <v>43738.286805555559</v>
      </c>
      <c r="V1295" s="90" t="s">
        <v>4243</v>
      </c>
      <c r="W1295" s="85"/>
      <c r="X1295" s="85"/>
      <c r="Y1295" s="94" t="s">
        <v>6243</v>
      </c>
      <c r="Z1295" s="85"/>
    </row>
    <row r="1296" spans="1:26" x14ac:dyDescent="0.25">
      <c r="A1296" s="61" t="s">
        <v>1163</v>
      </c>
      <c r="B1296" s="61" t="s">
        <v>1163</v>
      </c>
      <c r="C1296" s="62"/>
      <c r="D1296" s="63"/>
      <c r="E1296" s="64"/>
      <c r="F1296" s="65"/>
      <c r="G1296" s="62"/>
      <c r="H1296" s="66"/>
      <c r="I1296" s="67"/>
      <c r="J1296" s="67"/>
      <c r="K1296" s="34" t="s">
        <v>65</v>
      </c>
      <c r="L1296" s="74">
        <v>1296</v>
      </c>
      <c r="M1296" s="74"/>
      <c r="N1296" s="69"/>
      <c r="O1296" s="85" t="s">
        <v>178</v>
      </c>
      <c r="P1296" s="88">
        <v>43738.286828703705</v>
      </c>
      <c r="Q1296" s="85" t="s">
        <v>2367</v>
      </c>
      <c r="R1296" s="90" t="s">
        <v>2818</v>
      </c>
      <c r="S1296" s="85" t="s">
        <v>2911</v>
      </c>
      <c r="T1296" s="85"/>
      <c r="U1296" s="88">
        <v>43738.286828703705</v>
      </c>
      <c r="V1296" s="90" t="s">
        <v>4244</v>
      </c>
      <c r="W1296" s="85"/>
      <c r="X1296" s="85"/>
      <c r="Y1296" s="94" t="s">
        <v>6244</v>
      </c>
      <c r="Z1296" s="85"/>
    </row>
    <row r="1297" spans="1:26" x14ac:dyDescent="0.25">
      <c r="A1297" s="61" t="s">
        <v>1164</v>
      </c>
      <c r="B1297" s="61" t="s">
        <v>1164</v>
      </c>
      <c r="C1297" s="62"/>
      <c r="D1297" s="63"/>
      <c r="E1297" s="64"/>
      <c r="F1297" s="65"/>
      <c r="G1297" s="62"/>
      <c r="H1297" s="66"/>
      <c r="I1297" s="67"/>
      <c r="J1297" s="67"/>
      <c r="K1297" s="34" t="s">
        <v>65</v>
      </c>
      <c r="L1297" s="74">
        <v>1297</v>
      </c>
      <c r="M1297" s="74"/>
      <c r="N1297" s="69"/>
      <c r="O1297" s="85" t="s">
        <v>178</v>
      </c>
      <c r="P1297" s="88">
        <v>43738.286851851852</v>
      </c>
      <c r="Q1297" s="85" t="s">
        <v>2368</v>
      </c>
      <c r="R1297" s="85"/>
      <c r="S1297" s="85"/>
      <c r="T1297" s="85"/>
      <c r="U1297" s="88">
        <v>43738.286851851852</v>
      </c>
      <c r="V1297" s="90" t="s">
        <v>4245</v>
      </c>
      <c r="W1297" s="85"/>
      <c r="X1297" s="85"/>
      <c r="Y1297" s="94" t="s">
        <v>6245</v>
      </c>
      <c r="Z1297" s="85"/>
    </row>
    <row r="1298" spans="1:26" x14ac:dyDescent="0.25">
      <c r="A1298" s="61" t="s">
        <v>1165</v>
      </c>
      <c r="B1298" s="61" t="s">
        <v>1499</v>
      </c>
      <c r="C1298" s="62"/>
      <c r="D1298" s="63"/>
      <c r="E1298" s="64"/>
      <c r="F1298" s="65"/>
      <c r="G1298" s="62"/>
      <c r="H1298" s="66"/>
      <c r="I1298" s="67"/>
      <c r="J1298" s="67"/>
      <c r="K1298" s="34" t="s">
        <v>65</v>
      </c>
      <c r="L1298" s="74">
        <v>1298</v>
      </c>
      <c r="M1298" s="74"/>
      <c r="N1298" s="69"/>
      <c r="O1298" s="85" t="s">
        <v>1875</v>
      </c>
      <c r="P1298" s="88">
        <v>43738.286863425928</v>
      </c>
      <c r="Q1298" s="85" t="s">
        <v>1883</v>
      </c>
      <c r="R1298" s="85"/>
      <c r="S1298" s="85"/>
      <c r="T1298" s="85"/>
      <c r="U1298" s="88">
        <v>43738.286863425928</v>
      </c>
      <c r="V1298" s="90" t="s">
        <v>4246</v>
      </c>
      <c r="W1298" s="85"/>
      <c r="X1298" s="85"/>
      <c r="Y1298" s="94" t="s">
        <v>6246</v>
      </c>
      <c r="Z1298" s="85"/>
    </row>
    <row r="1299" spans="1:26" x14ac:dyDescent="0.25">
      <c r="A1299" s="61" t="s">
        <v>1166</v>
      </c>
      <c r="B1299" s="61" t="s">
        <v>1799</v>
      </c>
      <c r="C1299" s="62"/>
      <c r="D1299" s="63"/>
      <c r="E1299" s="64"/>
      <c r="F1299" s="65"/>
      <c r="G1299" s="62"/>
      <c r="H1299" s="66"/>
      <c r="I1299" s="67"/>
      <c r="J1299" s="67"/>
      <c r="K1299" s="34" t="s">
        <v>65</v>
      </c>
      <c r="L1299" s="74">
        <v>1299</v>
      </c>
      <c r="M1299" s="74"/>
      <c r="N1299" s="69"/>
      <c r="O1299" s="85" t="s">
        <v>1875</v>
      </c>
      <c r="P1299" s="88">
        <v>43738.286874999998</v>
      </c>
      <c r="Q1299" s="85" t="s">
        <v>2369</v>
      </c>
      <c r="R1299" s="85"/>
      <c r="S1299" s="85"/>
      <c r="T1299" s="85"/>
      <c r="U1299" s="88">
        <v>43738.286874999998</v>
      </c>
      <c r="V1299" s="90" t="s">
        <v>4247</v>
      </c>
      <c r="W1299" s="85"/>
      <c r="X1299" s="85"/>
      <c r="Y1299" s="94" t="s">
        <v>6247</v>
      </c>
      <c r="Z1299" s="85"/>
    </row>
    <row r="1300" spans="1:26" x14ac:dyDescent="0.25">
      <c r="A1300" s="61" t="s">
        <v>1167</v>
      </c>
      <c r="B1300" s="61" t="s">
        <v>1800</v>
      </c>
      <c r="C1300" s="62"/>
      <c r="D1300" s="63"/>
      <c r="E1300" s="64"/>
      <c r="F1300" s="65"/>
      <c r="G1300" s="62"/>
      <c r="H1300" s="66"/>
      <c r="I1300" s="67"/>
      <c r="J1300" s="67"/>
      <c r="K1300" s="34" t="s">
        <v>65</v>
      </c>
      <c r="L1300" s="74">
        <v>1300</v>
      </c>
      <c r="M1300" s="74"/>
      <c r="N1300" s="69"/>
      <c r="O1300" s="85" t="s">
        <v>1875</v>
      </c>
      <c r="P1300" s="88">
        <v>43738.286886574075</v>
      </c>
      <c r="Q1300" s="85" t="s">
        <v>2370</v>
      </c>
      <c r="R1300" s="85"/>
      <c r="S1300" s="85"/>
      <c r="T1300" s="85"/>
      <c r="U1300" s="88">
        <v>43738.286886574075</v>
      </c>
      <c r="V1300" s="90" t="s">
        <v>4248</v>
      </c>
      <c r="W1300" s="85"/>
      <c r="X1300" s="85"/>
      <c r="Y1300" s="94" t="s">
        <v>6248</v>
      </c>
      <c r="Z1300" s="85"/>
    </row>
    <row r="1301" spans="1:26" x14ac:dyDescent="0.25">
      <c r="A1301" s="61" t="s">
        <v>1168</v>
      </c>
      <c r="B1301" s="61" t="s">
        <v>1629</v>
      </c>
      <c r="C1301" s="62"/>
      <c r="D1301" s="63"/>
      <c r="E1301" s="64"/>
      <c r="F1301" s="65"/>
      <c r="G1301" s="62"/>
      <c r="H1301" s="66"/>
      <c r="I1301" s="67"/>
      <c r="J1301" s="67"/>
      <c r="K1301" s="34" t="s">
        <v>65</v>
      </c>
      <c r="L1301" s="74">
        <v>1301</v>
      </c>
      <c r="M1301" s="74"/>
      <c r="N1301" s="69"/>
      <c r="O1301" s="85" t="s">
        <v>1875</v>
      </c>
      <c r="P1301" s="88">
        <v>43738.286898148152</v>
      </c>
      <c r="Q1301" s="85" t="s">
        <v>2060</v>
      </c>
      <c r="R1301" s="85"/>
      <c r="S1301" s="85"/>
      <c r="T1301" s="85" t="s">
        <v>2950</v>
      </c>
      <c r="U1301" s="88">
        <v>43738.286898148152</v>
      </c>
      <c r="V1301" s="90" t="s">
        <v>4249</v>
      </c>
      <c r="W1301" s="85"/>
      <c r="X1301" s="85"/>
      <c r="Y1301" s="94" t="s">
        <v>6249</v>
      </c>
      <c r="Z1301" s="85"/>
    </row>
    <row r="1302" spans="1:26" x14ac:dyDescent="0.25">
      <c r="A1302" s="61" t="s">
        <v>1169</v>
      </c>
      <c r="B1302" s="61" t="s">
        <v>1507</v>
      </c>
      <c r="C1302" s="62"/>
      <c r="D1302" s="63"/>
      <c r="E1302" s="64"/>
      <c r="F1302" s="65"/>
      <c r="G1302" s="62"/>
      <c r="H1302" s="66"/>
      <c r="I1302" s="67"/>
      <c r="J1302" s="67"/>
      <c r="K1302" s="34" t="s">
        <v>65</v>
      </c>
      <c r="L1302" s="74">
        <v>1302</v>
      </c>
      <c r="M1302" s="74"/>
      <c r="N1302" s="69"/>
      <c r="O1302" s="85" t="s">
        <v>1875</v>
      </c>
      <c r="P1302" s="88">
        <v>43738.286851851852</v>
      </c>
      <c r="Q1302" s="85" t="s">
        <v>1893</v>
      </c>
      <c r="R1302" s="85"/>
      <c r="S1302" s="85"/>
      <c r="T1302" s="85"/>
      <c r="U1302" s="88">
        <v>43738.286851851852</v>
      </c>
      <c r="V1302" s="90" t="s">
        <v>4250</v>
      </c>
      <c r="W1302" s="85"/>
      <c r="X1302" s="85"/>
      <c r="Y1302" s="94" t="s">
        <v>6250</v>
      </c>
      <c r="Z1302" s="85"/>
    </row>
    <row r="1303" spans="1:26" x14ac:dyDescent="0.25">
      <c r="A1303" s="61" t="s">
        <v>1169</v>
      </c>
      <c r="B1303" s="61" t="s">
        <v>1507</v>
      </c>
      <c r="C1303" s="62"/>
      <c r="D1303" s="63"/>
      <c r="E1303" s="64"/>
      <c r="F1303" s="65"/>
      <c r="G1303" s="62"/>
      <c r="H1303" s="66"/>
      <c r="I1303" s="67"/>
      <c r="J1303" s="67"/>
      <c r="K1303" s="34" t="s">
        <v>65</v>
      </c>
      <c r="L1303" s="74">
        <v>1303</v>
      </c>
      <c r="M1303" s="74"/>
      <c r="N1303" s="69"/>
      <c r="O1303" s="85" t="s">
        <v>1875</v>
      </c>
      <c r="P1303" s="88">
        <v>43738.286909722221</v>
      </c>
      <c r="Q1303" s="85" t="s">
        <v>1892</v>
      </c>
      <c r="R1303" s="85"/>
      <c r="S1303" s="85"/>
      <c r="T1303" s="85"/>
      <c r="U1303" s="88">
        <v>43738.286909722221</v>
      </c>
      <c r="V1303" s="90" t="s">
        <v>4251</v>
      </c>
      <c r="W1303" s="85"/>
      <c r="X1303" s="85"/>
      <c r="Y1303" s="94" t="s">
        <v>6251</v>
      </c>
      <c r="Z1303" s="85"/>
    </row>
    <row r="1304" spans="1:26" x14ac:dyDescent="0.25">
      <c r="A1304" s="61" t="s">
        <v>1170</v>
      </c>
      <c r="B1304" s="61" t="s">
        <v>1531</v>
      </c>
      <c r="C1304" s="62"/>
      <c r="D1304" s="63"/>
      <c r="E1304" s="64"/>
      <c r="F1304" s="65"/>
      <c r="G1304" s="62"/>
      <c r="H1304" s="66"/>
      <c r="I1304" s="67"/>
      <c r="J1304" s="67"/>
      <c r="K1304" s="34" t="s">
        <v>65</v>
      </c>
      <c r="L1304" s="74">
        <v>1304</v>
      </c>
      <c r="M1304" s="74"/>
      <c r="N1304" s="69"/>
      <c r="O1304" s="85" t="s">
        <v>1875</v>
      </c>
      <c r="P1304" s="88">
        <v>43738.286932870367</v>
      </c>
      <c r="Q1304" s="85" t="s">
        <v>1931</v>
      </c>
      <c r="R1304" s="85"/>
      <c r="S1304" s="85"/>
      <c r="T1304" s="85"/>
      <c r="U1304" s="88">
        <v>43738.286932870367</v>
      </c>
      <c r="V1304" s="90" t="s">
        <v>4252</v>
      </c>
      <c r="W1304" s="85"/>
      <c r="X1304" s="85"/>
      <c r="Y1304" s="94" t="s">
        <v>6252</v>
      </c>
      <c r="Z1304" s="85"/>
    </row>
    <row r="1305" spans="1:26" x14ac:dyDescent="0.25">
      <c r="A1305" s="61" t="s">
        <v>1171</v>
      </c>
      <c r="B1305" s="61" t="s">
        <v>1801</v>
      </c>
      <c r="C1305" s="62"/>
      <c r="D1305" s="63"/>
      <c r="E1305" s="64"/>
      <c r="F1305" s="65"/>
      <c r="G1305" s="62"/>
      <c r="H1305" s="66"/>
      <c r="I1305" s="67"/>
      <c r="J1305" s="67"/>
      <c r="K1305" s="34" t="s">
        <v>65</v>
      </c>
      <c r="L1305" s="74">
        <v>1305</v>
      </c>
      <c r="M1305" s="74"/>
      <c r="N1305" s="69"/>
      <c r="O1305" s="85" t="s">
        <v>1875</v>
      </c>
      <c r="P1305" s="88">
        <v>43738.286944444444</v>
      </c>
      <c r="Q1305" s="85" t="s">
        <v>2371</v>
      </c>
      <c r="R1305" s="85"/>
      <c r="S1305" s="85"/>
      <c r="T1305" s="85"/>
      <c r="U1305" s="88">
        <v>43738.286944444444</v>
      </c>
      <c r="V1305" s="90" t="s">
        <v>4253</v>
      </c>
      <c r="W1305" s="85"/>
      <c r="X1305" s="85"/>
      <c r="Y1305" s="94" t="s">
        <v>6253</v>
      </c>
      <c r="Z1305" s="85"/>
    </row>
    <row r="1306" spans="1:26" x14ac:dyDescent="0.25">
      <c r="A1306" s="61" t="s">
        <v>1171</v>
      </c>
      <c r="B1306" s="61" t="s">
        <v>1507</v>
      </c>
      <c r="C1306" s="62"/>
      <c r="D1306" s="63"/>
      <c r="E1306" s="64"/>
      <c r="F1306" s="65"/>
      <c r="G1306" s="62"/>
      <c r="H1306" s="66"/>
      <c r="I1306" s="67"/>
      <c r="J1306" s="67"/>
      <c r="K1306" s="34" t="s">
        <v>65</v>
      </c>
      <c r="L1306" s="74">
        <v>1306</v>
      </c>
      <c r="M1306" s="74"/>
      <c r="N1306" s="69"/>
      <c r="O1306" s="85" t="s">
        <v>1875</v>
      </c>
      <c r="P1306" s="88">
        <v>43738.285381944443</v>
      </c>
      <c r="Q1306" s="85" t="s">
        <v>1893</v>
      </c>
      <c r="R1306" s="85"/>
      <c r="S1306" s="85"/>
      <c r="T1306" s="85"/>
      <c r="U1306" s="88">
        <v>43738.285381944443</v>
      </c>
      <c r="V1306" s="90" t="s">
        <v>4254</v>
      </c>
      <c r="W1306" s="85"/>
      <c r="X1306" s="85"/>
      <c r="Y1306" s="94" t="s">
        <v>6254</v>
      </c>
      <c r="Z1306" s="85"/>
    </row>
    <row r="1307" spans="1:26" x14ac:dyDescent="0.25">
      <c r="A1307" s="61" t="s">
        <v>1171</v>
      </c>
      <c r="B1307" s="61" t="s">
        <v>1507</v>
      </c>
      <c r="C1307" s="62"/>
      <c r="D1307" s="63"/>
      <c r="E1307" s="64"/>
      <c r="F1307" s="65"/>
      <c r="G1307" s="62"/>
      <c r="H1307" s="66"/>
      <c r="I1307" s="67"/>
      <c r="J1307" s="67"/>
      <c r="K1307" s="34" t="s">
        <v>65</v>
      </c>
      <c r="L1307" s="74">
        <v>1307</v>
      </c>
      <c r="M1307" s="74"/>
      <c r="N1307" s="69"/>
      <c r="O1307" s="85" t="s">
        <v>1875</v>
      </c>
      <c r="P1307" s="88">
        <v>43738.285416666666</v>
      </c>
      <c r="Q1307" s="85" t="s">
        <v>1892</v>
      </c>
      <c r="R1307" s="85"/>
      <c r="S1307" s="85"/>
      <c r="T1307" s="85"/>
      <c r="U1307" s="88">
        <v>43738.285416666666</v>
      </c>
      <c r="V1307" s="90" t="s">
        <v>4255</v>
      </c>
      <c r="W1307" s="85"/>
      <c r="X1307" s="85"/>
      <c r="Y1307" s="94" t="s">
        <v>6255</v>
      </c>
      <c r="Z1307" s="85"/>
    </row>
    <row r="1308" spans="1:26" x14ac:dyDescent="0.25">
      <c r="A1308" s="61" t="s">
        <v>1171</v>
      </c>
      <c r="B1308" s="61" t="s">
        <v>1802</v>
      </c>
      <c r="C1308" s="62"/>
      <c r="D1308" s="63"/>
      <c r="E1308" s="64"/>
      <c r="F1308" s="65"/>
      <c r="G1308" s="62"/>
      <c r="H1308" s="66"/>
      <c r="I1308" s="67"/>
      <c r="J1308" s="67"/>
      <c r="K1308" s="34" t="s">
        <v>65</v>
      </c>
      <c r="L1308" s="74">
        <v>1308</v>
      </c>
      <c r="M1308" s="74"/>
      <c r="N1308" s="69"/>
      <c r="O1308" s="85" t="s">
        <v>1875</v>
      </c>
      <c r="P1308" s="88">
        <v>43738.286944444444</v>
      </c>
      <c r="Q1308" s="85" t="s">
        <v>2371</v>
      </c>
      <c r="R1308" s="85"/>
      <c r="S1308" s="85"/>
      <c r="T1308" s="85"/>
      <c r="U1308" s="88">
        <v>43738.286944444444</v>
      </c>
      <c r="V1308" s="90" t="s">
        <v>4253</v>
      </c>
      <c r="W1308" s="85"/>
      <c r="X1308" s="85"/>
      <c r="Y1308" s="94" t="s">
        <v>6253</v>
      </c>
      <c r="Z1308" s="85"/>
    </row>
    <row r="1309" spans="1:26" x14ac:dyDescent="0.25">
      <c r="A1309" s="61" t="s">
        <v>1172</v>
      </c>
      <c r="B1309" s="61" t="s">
        <v>1574</v>
      </c>
      <c r="C1309" s="62"/>
      <c r="D1309" s="63"/>
      <c r="E1309" s="64"/>
      <c r="F1309" s="65"/>
      <c r="G1309" s="62"/>
      <c r="H1309" s="66"/>
      <c r="I1309" s="67"/>
      <c r="J1309" s="67"/>
      <c r="K1309" s="34" t="s">
        <v>65</v>
      </c>
      <c r="L1309" s="74">
        <v>1309</v>
      </c>
      <c r="M1309" s="74"/>
      <c r="N1309" s="69"/>
      <c r="O1309" s="85" t="s">
        <v>1875</v>
      </c>
      <c r="P1309" s="88">
        <v>43738.286944444444</v>
      </c>
      <c r="Q1309" s="85" t="s">
        <v>1984</v>
      </c>
      <c r="R1309" s="85"/>
      <c r="S1309" s="85"/>
      <c r="T1309" s="85"/>
      <c r="U1309" s="88">
        <v>43738.286944444444</v>
      </c>
      <c r="V1309" s="90" t="s">
        <v>4256</v>
      </c>
      <c r="W1309" s="85"/>
      <c r="X1309" s="85"/>
      <c r="Y1309" s="94" t="s">
        <v>6256</v>
      </c>
      <c r="Z1309" s="85"/>
    </row>
    <row r="1310" spans="1:26" x14ac:dyDescent="0.25">
      <c r="A1310" s="61" t="s">
        <v>1172</v>
      </c>
      <c r="B1310" s="61" t="s">
        <v>1604</v>
      </c>
      <c r="C1310" s="62"/>
      <c r="D1310" s="63"/>
      <c r="E1310" s="64"/>
      <c r="F1310" s="65"/>
      <c r="G1310" s="62"/>
      <c r="H1310" s="66"/>
      <c r="I1310" s="67"/>
      <c r="J1310" s="67"/>
      <c r="K1310" s="34" t="s">
        <v>65</v>
      </c>
      <c r="L1310" s="74">
        <v>1310</v>
      </c>
      <c r="M1310" s="74"/>
      <c r="N1310" s="69"/>
      <c r="O1310" s="85" t="s">
        <v>1875</v>
      </c>
      <c r="P1310" s="88">
        <v>43738.285590277781</v>
      </c>
      <c r="Q1310" s="85" t="s">
        <v>2025</v>
      </c>
      <c r="R1310" s="85"/>
      <c r="S1310" s="85"/>
      <c r="T1310" s="85"/>
      <c r="U1310" s="88">
        <v>43738.285590277781</v>
      </c>
      <c r="V1310" s="90" t="s">
        <v>4257</v>
      </c>
      <c r="W1310" s="85"/>
      <c r="X1310" s="85"/>
      <c r="Y1310" s="94" t="s">
        <v>6257</v>
      </c>
      <c r="Z1310" s="85"/>
    </row>
    <row r="1311" spans="1:26" x14ac:dyDescent="0.25">
      <c r="A1311" s="61" t="s">
        <v>1172</v>
      </c>
      <c r="B1311" s="61" t="s">
        <v>1507</v>
      </c>
      <c r="C1311" s="62"/>
      <c r="D1311" s="63"/>
      <c r="E1311" s="64"/>
      <c r="F1311" s="65"/>
      <c r="G1311" s="62"/>
      <c r="H1311" s="66"/>
      <c r="I1311" s="67"/>
      <c r="J1311" s="67"/>
      <c r="K1311" s="34" t="s">
        <v>65</v>
      </c>
      <c r="L1311" s="74">
        <v>1311</v>
      </c>
      <c r="M1311" s="74"/>
      <c r="N1311" s="69"/>
      <c r="O1311" s="85" t="s">
        <v>1875</v>
      </c>
      <c r="P1311" s="88">
        <v>43738.286319444444</v>
      </c>
      <c r="Q1311" s="85" t="s">
        <v>1893</v>
      </c>
      <c r="R1311" s="85"/>
      <c r="S1311" s="85"/>
      <c r="T1311" s="85"/>
      <c r="U1311" s="88">
        <v>43738.286319444444</v>
      </c>
      <c r="V1311" s="90" t="s">
        <v>4258</v>
      </c>
      <c r="W1311" s="85"/>
      <c r="X1311" s="85"/>
      <c r="Y1311" s="94" t="s">
        <v>6258</v>
      </c>
      <c r="Z1311" s="85"/>
    </row>
    <row r="1312" spans="1:26" x14ac:dyDescent="0.25">
      <c r="A1312" s="61" t="s">
        <v>1172</v>
      </c>
      <c r="B1312" s="61" t="s">
        <v>1507</v>
      </c>
      <c r="C1312" s="62"/>
      <c r="D1312" s="63"/>
      <c r="E1312" s="64"/>
      <c r="F1312" s="65"/>
      <c r="G1312" s="62"/>
      <c r="H1312" s="66"/>
      <c r="I1312" s="67"/>
      <c r="J1312" s="67"/>
      <c r="K1312" s="34" t="s">
        <v>65</v>
      </c>
      <c r="L1312" s="74">
        <v>1312</v>
      </c>
      <c r="M1312" s="74"/>
      <c r="N1312" s="69"/>
      <c r="O1312" s="85" t="s">
        <v>1875</v>
      </c>
      <c r="P1312" s="88">
        <v>43738.286469907405</v>
      </c>
      <c r="Q1312" s="85" t="s">
        <v>1892</v>
      </c>
      <c r="R1312" s="85"/>
      <c r="S1312" s="85"/>
      <c r="T1312" s="85"/>
      <c r="U1312" s="88">
        <v>43738.286469907405</v>
      </c>
      <c r="V1312" s="90" t="s">
        <v>4259</v>
      </c>
      <c r="W1312" s="85"/>
      <c r="X1312" s="85"/>
      <c r="Y1312" s="94" t="s">
        <v>6259</v>
      </c>
      <c r="Z1312" s="85"/>
    </row>
    <row r="1313" spans="1:26" x14ac:dyDescent="0.25">
      <c r="A1313" s="61" t="s">
        <v>1173</v>
      </c>
      <c r="B1313" s="61" t="s">
        <v>1499</v>
      </c>
      <c r="C1313" s="62"/>
      <c r="D1313" s="63"/>
      <c r="E1313" s="64"/>
      <c r="F1313" s="65"/>
      <c r="G1313" s="62"/>
      <c r="H1313" s="66"/>
      <c r="I1313" s="67"/>
      <c r="J1313" s="67"/>
      <c r="K1313" s="34" t="s">
        <v>65</v>
      </c>
      <c r="L1313" s="74">
        <v>1313</v>
      </c>
      <c r="M1313" s="74"/>
      <c r="N1313" s="69"/>
      <c r="O1313" s="85" t="s">
        <v>1875</v>
      </c>
      <c r="P1313" s="88">
        <v>43738.286979166667</v>
      </c>
      <c r="Q1313" s="85" t="s">
        <v>1883</v>
      </c>
      <c r="R1313" s="85"/>
      <c r="S1313" s="85"/>
      <c r="T1313" s="85"/>
      <c r="U1313" s="88">
        <v>43738.286979166667</v>
      </c>
      <c r="V1313" s="90" t="s">
        <v>4260</v>
      </c>
      <c r="W1313" s="85"/>
      <c r="X1313" s="85"/>
      <c r="Y1313" s="94" t="s">
        <v>6260</v>
      </c>
      <c r="Z1313" s="85"/>
    </row>
    <row r="1314" spans="1:26" x14ac:dyDescent="0.25">
      <c r="A1314" s="61" t="s">
        <v>1174</v>
      </c>
      <c r="B1314" s="61" t="s">
        <v>1505</v>
      </c>
      <c r="C1314" s="62"/>
      <c r="D1314" s="63"/>
      <c r="E1314" s="64"/>
      <c r="F1314" s="65"/>
      <c r="G1314" s="62"/>
      <c r="H1314" s="66"/>
      <c r="I1314" s="67"/>
      <c r="J1314" s="67"/>
      <c r="K1314" s="34" t="s">
        <v>65</v>
      </c>
      <c r="L1314" s="74">
        <v>1314</v>
      </c>
      <c r="M1314" s="74"/>
      <c r="N1314" s="69"/>
      <c r="O1314" s="85" t="s">
        <v>1875</v>
      </c>
      <c r="P1314" s="88">
        <v>43738.287037037036</v>
      </c>
      <c r="Q1314" s="85" t="s">
        <v>1889</v>
      </c>
      <c r="R1314" s="85"/>
      <c r="S1314" s="85"/>
      <c r="T1314" s="85"/>
      <c r="U1314" s="88">
        <v>43738.287037037036</v>
      </c>
      <c r="V1314" s="90" t="s">
        <v>4261</v>
      </c>
      <c r="W1314" s="85"/>
      <c r="X1314" s="85"/>
      <c r="Y1314" s="94" t="s">
        <v>6261</v>
      </c>
      <c r="Z1314" s="85"/>
    </row>
    <row r="1315" spans="1:26" x14ac:dyDescent="0.25">
      <c r="A1315" s="61" t="s">
        <v>1175</v>
      </c>
      <c r="B1315" s="61" t="s">
        <v>1481</v>
      </c>
      <c r="C1315" s="62"/>
      <c r="D1315" s="63"/>
      <c r="E1315" s="64"/>
      <c r="F1315" s="65"/>
      <c r="G1315" s="62"/>
      <c r="H1315" s="66"/>
      <c r="I1315" s="67"/>
      <c r="J1315" s="67"/>
      <c r="K1315" s="34" t="s">
        <v>65</v>
      </c>
      <c r="L1315" s="74">
        <v>1315</v>
      </c>
      <c r="M1315" s="74"/>
      <c r="N1315" s="69"/>
      <c r="O1315" s="85" t="s">
        <v>1875</v>
      </c>
      <c r="P1315" s="88">
        <v>43738.287037037036</v>
      </c>
      <c r="Q1315" s="85" t="s">
        <v>1927</v>
      </c>
      <c r="R1315" s="85"/>
      <c r="S1315" s="85"/>
      <c r="T1315" s="85" t="s">
        <v>2951</v>
      </c>
      <c r="U1315" s="88">
        <v>43738.287037037036</v>
      </c>
      <c r="V1315" s="90" t="s">
        <v>4262</v>
      </c>
      <c r="W1315" s="85"/>
      <c r="X1315" s="85"/>
      <c r="Y1315" s="94" t="s">
        <v>6262</v>
      </c>
      <c r="Z1315" s="85"/>
    </row>
    <row r="1316" spans="1:26" x14ac:dyDescent="0.25">
      <c r="A1316" s="61" t="s">
        <v>1176</v>
      </c>
      <c r="B1316" s="61" t="s">
        <v>1499</v>
      </c>
      <c r="C1316" s="62"/>
      <c r="D1316" s="63"/>
      <c r="E1316" s="64"/>
      <c r="F1316" s="65"/>
      <c r="G1316" s="62"/>
      <c r="H1316" s="66"/>
      <c r="I1316" s="67"/>
      <c r="J1316" s="67"/>
      <c r="K1316" s="34" t="s">
        <v>65</v>
      </c>
      <c r="L1316" s="74">
        <v>1316</v>
      </c>
      <c r="M1316" s="74"/>
      <c r="N1316" s="69"/>
      <c r="O1316" s="85" t="s">
        <v>1875</v>
      </c>
      <c r="P1316" s="88">
        <v>43738.287037037036</v>
      </c>
      <c r="Q1316" s="85" t="s">
        <v>1883</v>
      </c>
      <c r="R1316" s="85"/>
      <c r="S1316" s="85"/>
      <c r="T1316" s="85"/>
      <c r="U1316" s="88">
        <v>43738.287037037036</v>
      </c>
      <c r="V1316" s="90" t="s">
        <v>4263</v>
      </c>
      <c r="W1316" s="85"/>
      <c r="X1316" s="85"/>
      <c r="Y1316" s="94" t="s">
        <v>6263</v>
      </c>
      <c r="Z1316" s="85"/>
    </row>
    <row r="1317" spans="1:26" x14ac:dyDescent="0.25">
      <c r="A1317" s="61" t="s">
        <v>1177</v>
      </c>
      <c r="B1317" s="61" t="s">
        <v>1499</v>
      </c>
      <c r="C1317" s="62"/>
      <c r="D1317" s="63"/>
      <c r="E1317" s="64"/>
      <c r="F1317" s="65"/>
      <c r="G1317" s="62"/>
      <c r="H1317" s="66"/>
      <c r="I1317" s="67"/>
      <c r="J1317" s="67"/>
      <c r="K1317" s="34" t="s">
        <v>65</v>
      </c>
      <c r="L1317" s="74">
        <v>1317</v>
      </c>
      <c r="M1317" s="74"/>
      <c r="N1317" s="69"/>
      <c r="O1317" s="85" t="s">
        <v>1875</v>
      </c>
      <c r="P1317" s="88">
        <v>43738.27480324074</v>
      </c>
      <c r="Q1317" s="85" t="s">
        <v>1883</v>
      </c>
      <c r="R1317" s="85"/>
      <c r="S1317" s="85"/>
      <c r="T1317" s="85"/>
      <c r="U1317" s="88">
        <v>43738.27480324074</v>
      </c>
      <c r="V1317" s="90" t="s">
        <v>4264</v>
      </c>
      <c r="W1317" s="85"/>
      <c r="X1317" s="85"/>
      <c r="Y1317" s="94" t="s">
        <v>6264</v>
      </c>
      <c r="Z1317" s="85"/>
    </row>
    <row r="1318" spans="1:26" x14ac:dyDescent="0.25">
      <c r="A1318" s="61" t="s">
        <v>1177</v>
      </c>
      <c r="B1318" s="61" t="s">
        <v>1527</v>
      </c>
      <c r="C1318" s="62"/>
      <c r="D1318" s="63"/>
      <c r="E1318" s="64"/>
      <c r="F1318" s="65"/>
      <c r="G1318" s="62"/>
      <c r="H1318" s="66"/>
      <c r="I1318" s="67"/>
      <c r="J1318" s="67"/>
      <c r="K1318" s="34" t="s">
        <v>65</v>
      </c>
      <c r="L1318" s="74">
        <v>1318</v>
      </c>
      <c r="M1318" s="74"/>
      <c r="N1318" s="69"/>
      <c r="O1318" s="85" t="s">
        <v>1875</v>
      </c>
      <c r="P1318" s="88">
        <v>43738.274884259263</v>
      </c>
      <c r="Q1318" s="85" t="s">
        <v>1923</v>
      </c>
      <c r="R1318" s="85"/>
      <c r="S1318" s="85"/>
      <c r="T1318" s="85" t="s">
        <v>2947</v>
      </c>
      <c r="U1318" s="88">
        <v>43738.274884259263</v>
      </c>
      <c r="V1318" s="90" t="s">
        <v>4265</v>
      </c>
      <c r="W1318" s="85"/>
      <c r="X1318" s="85"/>
      <c r="Y1318" s="94" t="s">
        <v>6265</v>
      </c>
      <c r="Z1318" s="85"/>
    </row>
    <row r="1319" spans="1:26" x14ac:dyDescent="0.25">
      <c r="A1319" s="61" t="s">
        <v>1177</v>
      </c>
      <c r="B1319" s="61" t="s">
        <v>1544</v>
      </c>
      <c r="C1319" s="62"/>
      <c r="D1319" s="63"/>
      <c r="E1319" s="64"/>
      <c r="F1319" s="65"/>
      <c r="G1319" s="62"/>
      <c r="H1319" s="66"/>
      <c r="I1319" s="67"/>
      <c r="J1319" s="67"/>
      <c r="K1319" s="34" t="s">
        <v>65</v>
      </c>
      <c r="L1319" s="74">
        <v>1319</v>
      </c>
      <c r="M1319" s="74"/>
      <c r="N1319" s="69"/>
      <c r="O1319" s="85" t="s">
        <v>1875</v>
      </c>
      <c r="P1319" s="88">
        <v>43738.274953703702</v>
      </c>
      <c r="Q1319" s="85" t="s">
        <v>1946</v>
      </c>
      <c r="R1319" s="85"/>
      <c r="S1319" s="85"/>
      <c r="T1319" s="85" t="s">
        <v>2956</v>
      </c>
      <c r="U1319" s="88">
        <v>43738.274953703702</v>
      </c>
      <c r="V1319" s="90" t="s">
        <v>4266</v>
      </c>
      <c r="W1319" s="85"/>
      <c r="X1319" s="85"/>
      <c r="Y1319" s="94" t="s">
        <v>6266</v>
      </c>
      <c r="Z1319" s="85"/>
    </row>
    <row r="1320" spans="1:26" x14ac:dyDescent="0.25">
      <c r="A1320" s="61" t="s">
        <v>1177</v>
      </c>
      <c r="B1320" s="61" t="s">
        <v>1575</v>
      </c>
      <c r="C1320" s="62"/>
      <c r="D1320" s="63"/>
      <c r="E1320" s="64"/>
      <c r="F1320" s="65"/>
      <c r="G1320" s="62"/>
      <c r="H1320" s="66"/>
      <c r="I1320" s="67"/>
      <c r="J1320" s="67"/>
      <c r="K1320" s="34" t="s">
        <v>65</v>
      </c>
      <c r="L1320" s="74">
        <v>1320</v>
      </c>
      <c r="M1320" s="74"/>
      <c r="N1320" s="69"/>
      <c r="O1320" s="85" t="s">
        <v>1875</v>
      </c>
      <c r="P1320" s="88">
        <v>43738.277314814812</v>
      </c>
      <c r="Q1320" s="85" t="s">
        <v>1985</v>
      </c>
      <c r="R1320" s="85"/>
      <c r="S1320" s="85"/>
      <c r="T1320" s="85"/>
      <c r="U1320" s="88">
        <v>43738.277314814812</v>
      </c>
      <c r="V1320" s="90" t="s">
        <v>4267</v>
      </c>
      <c r="W1320" s="85"/>
      <c r="X1320" s="85"/>
      <c r="Y1320" s="94" t="s">
        <v>6267</v>
      </c>
      <c r="Z1320" s="85"/>
    </row>
    <row r="1321" spans="1:26" x14ac:dyDescent="0.25">
      <c r="A1321" s="61" t="s">
        <v>1177</v>
      </c>
      <c r="B1321" s="61" t="s">
        <v>1598</v>
      </c>
      <c r="C1321" s="62"/>
      <c r="D1321" s="63"/>
      <c r="E1321" s="64"/>
      <c r="F1321" s="65"/>
      <c r="G1321" s="62"/>
      <c r="H1321" s="66"/>
      <c r="I1321" s="67"/>
      <c r="J1321" s="67"/>
      <c r="K1321" s="34" t="s">
        <v>65</v>
      </c>
      <c r="L1321" s="74">
        <v>1321</v>
      </c>
      <c r="M1321" s="74"/>
      <c r="N1321" s="69"/>
      <c r="O1321" s="85" t="s">
        <v>1875</v>
      </c>
      <c r="P1321" s="88">
        <v>43738.287048611113</v>
      </c>
      <c r="Q1321" s="85" t="s">
        <v>2018</v>
      </c>
      <c r="R1321" s="85"/>
      <c r="S1321" s="85"/>
      <c r="T1321" s="85"/>
      <c r="U1321" s="88">
        <v>43738.287048611113</v>
      </c>
      <c r="V1321" s="90" t="s">
        <v>4268</v>
      </c>
      <c r="W1321" s="85"/>
      <c r="X1321" s="85"/>
      <c r="Y1321" s="94" t="s">
        <v>6268</v>
      </c>
      <c r="Z1321" s="85"/>
    </row>
    <row r="1322" spans="1:26" x14ac:dyDescent="0.25">
      <c r="A1322" s="61" t="s">
        <v>1178</v>
      </c>
      <c r="B1322" s="61" t="s">
        <v>1803</v>
      </c>
      <c r="C1322" s="62"/>
      <c r="D1322" s="63"/>
      <c r="E1322" s="64"/>
      <c r="F1322" s="65"/>
      <c r="G1322" s="62"/>
      <c r="H1322" s="66"/>
      <c r="I1322" s="67"/>
      <c r="J1322" s="67"/>
      <c r="K1322" s="34" t="s">
        <v>65</v>
      </c>
      <c r="L1322" s="74">
        <v>1322</v>
      </c>
      <c r="M1322" s="74"/>
      <c r="N1322" s="69"/>
      <c r="O1322" s="85" t="s">
        <v>1875</v>
      </c>
      <c r="P1322" s="88">
        <v>43738.283854166664</v>
      </c>
      <c r="Q1322" s="85" t="s">
        <v>2372</v>
      </c>
      <c r="R1322" s="85"/>
      <c r="S1322" s="85"/>
      <c r="T1322" s="85"/>
      <c r="U1322" s="88">
        <v>43738.283854166664</v>
      </c>
      <c r="V1322" s="90" t="s">
        <v>4269</v>
      </c>
      <c r="W1322" s="85"/>
      <c r="X1322" s="85"/>
      <c r="Y1322" s="94" t="s">
        <v>6269</v>
      </c>
      <c r="Z1322" s="85"/>
    </row>
    <row r="1323" spans="1:26" x14ac:dyDescent="0.25">
      <c r="A1323" s="61" t="s">
        <v>1178</v>
      </c>
      <c r="B1323" s="61" t="s">
        <v>1481</v>
      </c>
      <c r="C1323" s="62"/>
      <c r="D1323" s="63"/>
      <c r="E1323" s="64"/>
      <c r="F1323" s="65"/>
      <c r="G1323" s="62"/>
      <c r="H1323" s="66"/>
      <c r="I1323" s="67"/>
      <c r="J1323" s="67"/>
      <c r="K1323" s="34" t="s">
        <v>65</v>
      </c>
      <c r="L1323" s="74">
        <v>1323</v>
      </c>
      <c r="M1323" s="74"/>
      <c r="N1323" s="69"/>
      <c r="O1323" s="85" t="s">
        <v>1875</v>
      </c>
      <c r="P1323" s="88">
        <v>43738.287060185183</v>
      </c>
      <c r="Q1323" s="85" t="s">
        <v>1927</v>
      </c>
      <c r="R1323" s="85"/>
      <c r="S1323" s="85"/>
      <c r="T1323" s="85" t="s">
        <v>2951</v>
      </c>
      <c r="U1323" s="88">
        <v>43738.287060185183</v>
      </c>
      <c r="V1323" s="90" t="s">
        <v>4270</v>
      </c>
      <c r="W1323" s="85"/>
      <c r="X1323" s="85"/>
      <c r="Y1323" s="94" t="s">
        <v>6270</v>
      </c>
      <c r="Z1323" s="85"/>
    </row>
    <row r="1324" spans="1:26" x14ac:dyDescent="0.25">
      <c r="A1324" s="61" t="s">
        <v>1179</v>
      </c>
      <c r="B1324" s="61" t="s">
        <v>1563</v>
      </c>
      <c r="C1324" s="62"/>
      <c r="D1324" s="63"/>
      <c r="E1324" s="64"/>
      <c r="F1324" s="65"/>
      <c r="G1324" s="62"/>
      <c r="H1324" s="66"/>
      <c r="I1324" s="67"/>
      <c r="J1324" s="67"/>
      <c r="K1324" s="34" t="s">
        <v>65</v>
      </c>
      <c r="L1324" s="74">
        <v>1324</v>
      </c>
      <c r="M1324" s="74"/>
      <c r="N1324" s="69"/>
      <c r="O1324" s="85" t="s">
        <v>1875</v>
      </c>
      <c r="P1324" s="88">
        <v>43738.28701388889</v>
      </c>
      <c r="Q1324" s="85" t="s">
        <v>1967</v>
      </c>
      <c r="R1324" s="85"/>
      <c r="S1324" s="85"/>
      <c r="T1324" s="85"/>
      <c r="U1324" s="88">
        <v>43738.28701388889</v>
      </c>
      <c r="V1324" s="90" t="s">
        <v>4271</v>
      </c>
      <c r="W1324" s="85"/>
      <c r="X1324" s="85"/>
      <c r="Y1324" s="94" t="s">
        <v>6271</v>
      </c>
      <c r="Z1324" s="85"/>
    </row>
    <row r="1325" spans="1:26" x14ac:dyDescent="0.25">
      <c r="A1325" s="61" t="s">
        <v>1179</v>
      </c>
      <c r="B1325" s="61" t="s">
        <v>1563</v>
      </c>
      <c r="C1325" s="62"/>
      <c r="D1325" s="63"/>
      <c r="E1325" s="64"/>
      <c r="F1325" s="65"/>
      <c r="G1325" s="62"/>
      <c r="H1325" s="66"/>
      <c r="I1325" s="67"/>
      <c r="J1325" s="67"/>
      <c r="K1325" s="34" t="s">
        <v>65</v>
      </c>
      <c r="L1325" s="74">
        <v>1325</v>
      </c>
      <c r="M1325" s="74"/>
      <c r="N1325" s="69"/>
      <c r="O1325" s="85" t="s">
        <v>1875</v>
      </c>
      <c r="P1325" s="88">
        <v>43738.287060185183</v>
      </c>
      <c r="Q1325" s="85" t="s">
        <v>2373</v>
      </c>
      <c r="R1325" s="85"/>
      <c r="S1325" s="85"/>
      <c r="T1325" s="85"/>
      <c r="U1325" s="88">
        <v>43738.287060185183</v>
      </c>
      <c r="V1325" s="90" t="s">
        <v>4272</v>
      </c>
      <c r="W1325" s="85"/>
      <c r="X1325" s="85"/>
      <c r="Y1325" s="94" t="s">
        <v>6272</v>
      </c>
      <c r="Z1325" s="85"/>
    </row>
    <row r="1326" spans="1:26" x14ac:dyDescent="0.25">
      <c r="A1326" s="61" t="s">
        <v>1180</v>
      </c>
      <c r="B1326" s="61" t="s">
        <v>1804</v>
      </c>
      <c r="C1326" s="62"/>
      <c r="D1326" s="63"/>
      <c r="E1326" s="64"/>
      <c r="F1326" s="65"/>
      <c r="G1326" s="62"/>
      <c r="H1326" s="66"/>
      <c r="I1326" s="67"/>
      <c r="J1326" s="67"/>
      <c r="K1326" s="34" t="s">
        <v>65</v>
      </c>
      <c r="L1326" s="74">
        <v>1326</v>
      </c>
      <c r="M1326" s="74"/>
      <c r="N1326" s="69"/>
      <c r="O1326" s="85" t="s">
        <v>1875</v>
      </c>
      <c r="P1326" s="88">
        <v>43738.287141203706</v>
      </c>
      <c r="Q1326" s="85" t="s">
        <v>2374</v>
      </c>
      <c r="R1326" s="85"/>
      <c r="S1326" s="85"/>
      <c r="T1326" s="85"/>
      <c r="U1326" s="88">
        <v>43738.287141203706</v>
      </c>
      <c r="V1326" s="90" t="s">
        <v>4273</v>
      </c>
      <c r="W1326" s="85"/>
      <c r="X1326" s="85"/>
      <c r="Y1326" s="94" t="s">
        <v>6273</v>
      </c>
      <c r="Z1326" s="85"/>
    </row>
    <row r="1327" spans="1:26" x14ac:dyDescent="0.25">
      <c r="A1327" s="61" t="s">
        <v>1181</v>
      </c>
      <c r="B1327" s="61" t="s">
        <v>1493</v>
      </c>
      <c r="C1327" s="62"/>
      <c r="D1327" s="63"/>
      <c r="E1327" s="64"/>
      <c r="F1327" s="65"/>
      <c r="G1327" s="62"/>
      <c r="H1327" s="66"/>
      <c r="I1327" s="67"/>
      <c r="J1327" s="67"/>
      <c r="K1327" s="34" t="s">
        <v>65</v>
      </c>
      <c r="L1327" s="74">
        <v>1327</v>
      </c>
      <c r="M1327" s="74"/>
      <c r="N1327" s="69"/>
      <c r="O1327" s="85" t="s">
        <v>1875</v>
      </c>
      <c r="P1327" s="88">
        <v>43738.287141203706</v>
      </c>
      <c r="Q1327" s="85" t="s">
        <v>1877</v>
      </c>
      <c r="R1327" s="85"/>
      <c r="S1327" s="85"/>
      <c r="T1327" s="85"/>
      <c r="U1327" s="88">
        <v>43738.287141203706</v>
      </c>
      <c r="V1327" s="90" t="s">
        <v>4274</v>
      </c>
      <c r="W1327" s="85"/>
      <c r="X1327" s="85"/>
      <c r="Y1327" s="94" t="s">
        <v>6274</v>
      </c>
      <c r="Z1327" s="85"/>
    </row>
    <row r="1328" spans="1:26" x14ac:dyDescent="0.25">
      <c r="A1328" s="61" t="s">
        <v>1182</v>
      </c>
      <c r="B1328" s="61" t="s">
        <v>1805</v>
      </c>
      <c r="C1328" s="62"/>
      <c r="D1328" s="63"/>
      <c r="E1328" s="64"/>
      <c r="F1328" s="65"/>
      <c r="G1328" s="62"/>
      <c r="H1328" s="66"/>
      <c r="I1328" s="67"/>
      <c r="J1328" s="67"/>
      <c r="K1328" s="34" t="s">
        <v>65</v>
      </c>
      <c r="L1328" s="74">
        <v>1328</v>
      </c>
      <c r="M1328" s="74"/>
      <c r="N1328" s="69"/>
      <c r="O1328" s="85" t="s">
        <v>1875</v>
      </c>
      <c r="P1328" s="88">
        <v>43738.282210648147</v>
      </c>
      <c r="Q1328" s="85" t="s">
        <v>2375</v>
      </c>
      <c r="R1328" s="85"/>
      <c r="S1328" s="85"/>
      <c r="T1328" s="85"/>
      <c r="U1328" s="88">
        <v>43738.282210648147</v>
      </c>
      <c r="V1328" s="90" t="s">
        <v>4275</v>
      </c>
      <c r="W1328" s="85"/>
      <c r="X1328" s="85"/>
      <c r="Y1328" s="94" t="s">
        <v>6275</v>
      </c>
      <c r="Z1328" s="85"/>
    </row>
    <row r="1329" spans="1:26" x14ac:dyDescent="0.25">
      <c r="A1329" s="61" t="s">
        <v>1182</v>
      </c>
      <c r="B1329" s="61" t="s">
        <v>1806</v>
      </c>
      <c r="C1329" s="62"/>
      <c r="D1329" s="63"/>
      <c r="E1329" s="64"/>
      <c r="F1329" s="65"/>
      <c r="G1329" s="62"/>
      <c r="H1329" s="66"/>
      <c r="I1329" s="67"/>
      <c r="J1329" s="67"/>
      <c r="K1329" s="34" t="s">
        <v>65</v>
      </c>
      <c r="L1329" s="74">
        <v>1329</v>
      </c>
      <c r="M1329" s="74"/>
      <c r="N1329" s="69"/>
      <c r="O1329" s="85" t="s">
        <v>1875</v>
      </c>
      <c r="P1329" s="88">
        <v>43738.282210648147</v>
      </c>
      <c r="Q1329" s="85" t="s">
        <v>2375</v>
      </c>
      <c r="R1329" s="85"/>
      <c r="S1329" s="85"/>
      <c r="T1329" s="85"/>
      <c r="U1329" s="88">
        <v>43738.282210648147</v>
      </c>
      <c r="V1329" s="90" t="s">
        <v>4275</v>
      </c>
      <c r="W1329" s="85"/>
      <c r="X1329" s="85"/>
      <c r="Y1329" s="94" t="s">
        <v>6275</v>
      </c>
      <c r="Z1329" s="85"/>
    </row>
    <row r="1330" spans="1:26" x14ac:dyDescent="0.25">
      <c r="A1330" s="61" t="s">
        <v>1182</v>
      </c>
      <c r="B1330" s="61" t="s">
        <v>1807</v>
      </c>
      <c r="C1330" s="62"/>
      <c r="D1330" s="63"/>
      <c r="E1330" s="64"/>
      <c r="F1330" s="65"/>
      <c r="G1330" s="62"/>
      <c r="H1330" s="66"/>
      <c r="I1330" s="67"/>
      <c r="J1330" s="67"/>
      <c r="K1330" s="34" t="s">
        <v>65</v>
      </c>
      <c r="L1330" s="74">
        <v>1330</v>
      </c>
      <c r="M1330" s="74"/>
      <c r="N1330" s="69"/>
      <c r="O1330" s="85" t="s">
        <v>1875</v>
      </c>
      <c r="P1330" s="88">
        <v>43738.282210648147</v>
      </c>
      <c r="Q1330" s="85" t="s">
        <v>2375</v>
      </c>
      <c r="R1330" s="85"/>
      <c r="S1330" s="85"/>
      <c r="T1330" s="85"/>
      <c r="U1330" s="88">
        <v>43738.282210648147</v>
      </c>
      <c r="V1330" s="90" t="s">
        <v>4275</v>
      </c>
      <c r="W1330" s="85"/>
      <c r="X1330" s="85"/>
      <c r="Y1330" s="94" t="s">
        <v>6275</v>
      </c>
      <c r="Z1330" s="85"/>
    </row>
    <row r="1331" spans="1:26" x14ac:dyDescent="0.25">
      <c r="A1331" s="61" t="s">
        <v>1182</v>
      </c>
      <c r="B1331" s="61" t="s">
        <v>1493</v>
      </c>
      <c r="C1331" s="62"/>
      <c r="D1331" s="63"/>
      <c r="E1331" s="64"/>
      <c r="F1331" s="65"/>
      <c r="G1331" s="62"/>
      <c r="H1331" s="66"/>
      <c r="I1331" s="67"/>
      <c r="J1331" s="67"/>
      <c r="K1331" s="34" t="s">
        <v>65</v>
      </c>
      <c r="L1331" s="74">
        <v>1331</v>
      </c>
      <c r="M1331" s="74"/>
      <c r="N1331" s="69"/>
      <c r="O1331" s="85" t="s">
        <v>1875</v>
      </c>
      <c r="P1331" s="88">
        <v>43738.282210648147</v>
      </c>
      <c r="Q1331" s="85" t="s">
        <v>2375</v>
      </c>
      <c r="R1331" s="85"/>
      <c r="S1331" s="85"/>
      <c r="T1331" s="85"/>
      <c r="U1331" s="88">
        <v>43738.282210648147</v>
      </c>
      <c r="V1331" s="90" t="s">
        <v>4275</v>
      </c>
      <c r="W1331" s="85"/>
      <c r="X1331" s="85"/>
      <c r="Y1331" s="94" t="s">
        <v>6275</v>
      </c>
      <c r="Z1331" s="85"/>
    </row>
    <row r="1332" spans="1:26" x14ac:dyDescent="0.25">
      <c r="A1332" s="61" t="s">
        <v>1182</v>
      </c>
      <c r="B1332" s="61" t="s">
        <v>1527</v>
      </c>
      <c r="C1332" s="62"/>
      <c r="D1332" s="63"/>
      <c r="E1332" s="64"/>
      <c r="F1332" s="65"/>
      <c r="G1332" s="62"/>
      <c r="H1332" s="66"/>
      <c r="I1332" s="67"/>
      <c r="J1332" s="67"/>
      <c r="K1332" s="34" t="s">
        <v>65</v>
      </c>
      <c r="L1332" s="74">
        <v>1332</v>
      </c>
      <c r="M1332" s="74"/>
      <c r="N1332" s="69"/>
      <c r="O1332" s="85" t="s">
        <v>1875</v>
      </c>
      <c r="P1332" s="88">
        <v>43738.282210648147</v>
      </c>
      <c r="Q1332" s="85" t="s">
        <v>2375</v>
      </c>
      <c r="R1332" s="85"/>
      <c r="S1332" s="85"/>
      <c r="T1332" s="85"/>
      <c r="U1332" s="88">
        <v>43738.282210648147</v>
      </c>
      <c r="V1332" s="90" t="s">
        <v>4275</v>
      </c>
      <c r="W1332" s="85"/>
      <c r="X1332" s="85"/>
      <c r="Y1332" s="94" t="s">
        <v>6275</v>
      </c>
      <c r="Z1332" s="85"/>
    </row>
    <row r="1333" spans="1:26" x14ac:dyDescent="0.25">
      <c r="A1333" s="61" t="s">
        <v>1182</v>
      </c>
      <c r="B1333" s="61" t="s">
        <v>1544</v>
      </c>
      <c r="C1333" s="62"/>
      <c r="D1333" s="63"/>
      <c r="E1333" s="64"/>
      <c r="F1333" s="65"/>
      <c r="G1333" s="62"/>
      <c r="H1333" s="66"/>
      <c r="I1333" s="67"/>
      <c r="J1333" s="67"/>
      <c r="K1333" s="34" t="s">
        <v>65</v>
      </c>
      <c r="L1333" s="74">
        <v>1333</v>
      </c>
      <c r="M1333" s="74"/>
      <c r="N1333" s="69"/>
      <c r="O1333" s="85" t="s">
        <v>1875</v>
      </c>
      <c r="P1333" s="88">
        <v>43738.286990740744</v>
      </c>
      <c r="Q1333" s="85" t="s">
        <v>1946</v>
      </c>
      <c r="R1333" s="85"/>
      <c r="S1333" s="85"/>
      <c r="T1333" s="85" t="s">
        <v>2956</v>
      </c>
      <c r="U1333" s="88">
        <v>43738.286990740744</v>
      </c>
      <c r="V1333" s="90" t="s">
        <v>4276</v>
      </c>
      <c r="W1333" s="85"/>
      <c r="X1333" s="85"/>
      <c r="Y1333" s="94" t="s">
        <v>6276</v>
      </c>
      <c r="Z1333" s="85"/>
    </row>
    <row r="1334" spans="1:26" x14ac:dyDescent="0.25">
      <c r="A1334" s="61" t="s">
        <v>1182</v>
      </c>
      <c r="B1334" s="61" t="s">
        <v>1499</v>
      </c>
      <c r="C1334" s="62"/>
      <c r="D1334" s="63"/>
      <c r="E1334" s="64"/>
      <c r="F1334" s="65"/>
      <c r="G1334" s="62"/>
      <c r="H1334" s="66"/>
      <c r="I1334" s="67"/>
      <c r="J1334" s="67"/>
      <c r="K1334" s="34" t="s">
        <v>65</v>
      </c>
      <c r="L1334" s="74">
        <v>1334</v>
      </c>
      <c r="M1334" s="74"/>
      <c r="N1334" s="69"/>
      <c r="O1334" s="85" t="s">
        <v>1875</v>
      </c>
      <c r="P1334" s="88">
        <v>43738.287141203706</v>
      </c>
      <c r="Q1334" s="85" t="s">
        <v>1883</v>
      </c>
      <c r="R1334" s="85"/>
      <c r="S1334" s="85"/>
      <c r="T1334" s="85"/>
      <c r="U1334" s="88">
        <v>43738.287141203706</v>
      </c>
      <c r="V1334" s="90" t="s">
        <v>4277</v>
      </c>
      <c r="W1334" s="85"/>
      <c r="X1334" s="85"/>
      <c r="Y1334" s="94" t="s">
        <v>6277</v>
      </c>
      <c r="Z1334" s="85"/>
    </row>
    <row r="1335" spans="1:26" x14ac:dyDescent="0.25">
      <c r="A1335" s="61" t="s">
        <v>1183</v>
      </c>
      <c r="B1335" s="61" t="s">
        <v>1490</v>
      </c>
      <c r="C1335" s="62"/>
      <c r="D1335" s="63"/>
      <c r="E1335" s="64"/>
      <c r="F1335" s="65"/>
      <c r="G1335" s="62"/>
      <c r="H1335" s="66"/>
      <c r="I1335" s="67"/>
      <c r="J1335" s="67"/>
      <c r="K1335" s="34" t="s">
        <v>65</v>
      </c>
      <c r="L1335" s="74">
        <v>1335</v>
      </c>
      <c r="M1335" s="74"/>
      <c r="N1335" s="69"/>
      <c r="O1335" s="85" t="s">
        <v>1875</v>
      </c>
      <c r="P1335" s="88">
        <v>43738.280474537038</v>
      </c>
      <c r="Q1335" s="85" t="s">
        <v>1897</v>
      </c>
      <c r="R1335" s="85"/>
      <c r="S1335" s="85"/>
      <c r="T1335" s="85" t="s">
        <v>2948</v>
      </c>
      <c r="U1335" s="88">
        <v>43738.280474537038</v>
      </c>
      <c r="V1335" s="90" t="s">
        <v>4278</v>
      </c>
      <c r="W1335" s="85"/>
      <c r="X1335" s="85"/>
      <c r="Y1335" s="94" t="s">
        <v>6278</v>
      </c>
      <c r="Z1335" s="85"/>
    </row>
    <row r="1336" spans="1:26" x14ac:dyDescent="0.25">
      <c r="A1336" s="61" t="s">
        <v>1183</v>
      </c>
      <c r="B1336" s="61" t="s">
        <v>1509</v>
      </c>
      <c r="C1336" s="62"/>
      <c r="D1336" s="63"/>
      <c r="E1336" s="64"/>
      <c r="F1336" s="65"/>
      <c r="G1336" s="62"/>
      <c r="H1336" s="66"/>
      <c r="I1336" s="67"/>
      <c r="J1336" s="67"/>
      <c r="K1336" s="34" t="s">
        <v>65</v>
      </c>
      <c r="L1336" s="74">
        <v>1336</v>
      </c>
      <c r="M1336" s="74"/>
      <c r="N1336" s="69"/>
      <c r="O1336" s="85" t="s">
        <v>1875</v>
      </c>
      <c r="P1336" s="88">
        <v>43738.280474537038</v>
      </c>
      <c r="Q1336" s="85" t="s">
        <v>1897</v>
      </c>
      <c r="R1336" s="85"/>
      <c r="S1336" s="85"/>
      <c r="T1336" s="85" t="s">
        <v>2948</v>
      </c>
      <c r="U1336" s="88">
        <v>43738.280474537038</v>
      </c>
      <c r="V1336" s="90" t="s">
        <v>4278</v>
      </c>
      <c r="W1336" s="85"/>
      <c r="X1336" s="85"/>
      <c r="Y1336" s="94" t="s">
        <v>6278</v>
      </c>
      <c r="Z1336" s="85"/>
    </row>
    <row r="1337" spans="1:26" x14ac:dyDescent="0.25">
      <c r="A1337" s="61" t="s">
        <v>1183</v>
      </c>
      <c r="B1337" s="61" t="s">
        <v>1490</v>
      </c>
      <c r="C1337" s="62"/>
      <c r="D1337" s="63"/>
      <c r="E1337" s="64"/>
      <c r="F1337" s="65"/>
      <c r="G1337" s="62"/>
      <c r="H1337" s="66"/>
      <c r="I1337" s="67"/>
      <c r="J1337" s="67"/>
      <c r="K1337" s="34" t="s">
        <v>65</v>
      </c>
      <c r="L1337" s="74">
        <v>1337</v>
      </c>
      <c r="M1337" s="74"/>
      <c r="N1337" s="69"/>
      <c r="O1337" s="85" t="s">
        <v>1875</v>
      </c>
      <c r="P1337" s="88">
        <v>43738.287152777775</v>
      </c>
      <c r="Q1337" s="85" t="s">
        <v>2208</v>
      </c>
      <c r="R1337" s="85"/>
      <c r="S1337" s="85"/>
      <c r="T1337" s="85" t="s">
        <v>2955</v>
      </c>
      <c r="U1337" s="88">
        <v>43738.287152777775</v>
      </c>
      <c r="V1337" s="90" t="s">
        <v>4279</v>
      </c>
      <c r="W1337" s="85"/>
      <c r="X1337" s="85"/>
      <c r="Y1337" s="94" t="s">
        <v>6279</v>
      </c>
      <c r="Z1337" s="85"/>
    </row>
    <row r="1338" spans="1:26" x14ac:dyDescent="0.25">
      <c r="A1338" s="61" t="s">
        <v>1184</v>
      </c>
      <c r="B1338" s="61" t="s">
        <v>1184</v>
      </c>
      <c r="C1338" s="62"/>
      <c r="D1338" s="63"/>
      <c r="E1338" s="64"/>
      <c r="F1338" s="65"/>
      <c r="G1338" s="62"/>
      <c r="H1338" s="66"/>
      <c r="I1338" s="67"/>
      <c r="J1338" s="67"/>
      <c r="K1338" s="34" t="s">
        <v>65</v>
      </c>
      <c r="L1338" s="74">
        <v>1338</v>
      </c>
      <c r="M1338" s="74"/>
      <c r="N1338" s="69"/>
      <c r="O1338" s="85" t="s">
        <v>178</v>
      </c>
      <c r="P1338" s="88">
        <v>43738.287187499998</v>
      </c>
      <c r="Q1338" s="85" t="s">
        <v>2376</v>
      </c>
      <c r="R1338" s="90" t="s">
        <v>2819</v>
      </c>
      <c r="S1338" s="85" t="s">
        <v>2911</v>
      </c>
      <c r="T1338" s="85"/>
      <c r="U1338" s="88">
        <v>43738.287187499998</v>
      </c>
      <c r="V1338" s="90" t="s">
        <v>4280</v>
      </c>
      <c r="W1338" s="85"/>
      <c r="X1338" s="85"/>
      <c r="Y1338" s="94" t="s">
        <v>6280</v>
      </c>
      <c r="Z1338" s="85"/>
    </row>
    <row r="1339" spans="1:26" x14ac:dyDescent="0.25">
      <c r="A1339" s="61" t="s">
        <v>1185</v>
      </c>
      <c r="B1339" s="61" t="s">
        <v>1481</v>
      </c>
      <c r="C1339" s="62"/>
      <c r="D1339" s="63"/>
      <c r="E1339" s="64"/>
      <c r="F1339" s="65"/>
      <c r="G1339" s="62"/>
      <c r="H1339" s="66"/>
      <c r="I1339" s="67"/>
      <c r="J1339" s="67"/>
      <c r="K1339" s="34" t="s">
        <v>65</v>
      </c>
      <c r="L1339" s="74">
        <v>1339</v>
      </c>
      <c r="M1339" s="74"/>
      <c r="N1339" s="69"/>
      <c r="O1339" s="85" t="s">
        <v>1875</v>
      </c>
      <c r="P1339" s="88">
        <v>43738.287187499998</v>
      </c>
      <c r="Q1339" s="85" t="s">
        <v>1927</v>
      </c>
      <c r="R1339" s="85"/>
      <c r="S1339" s="85"/>
      <c r="T1339" s="85" t="s">
        <v>2951</v>
      </c>
      <c r="U1339" s="88">
        <v>43738.287187499998</v>
      </c>
      <c r="V1339" s="90" t="s">
        <v>4281</v>
      </c>
      <c r="W1339" s="85"/>
      <c r="X1339" s="85"/>
      <c r="Y1339" s="94" t="s">
        <v>6281</v>
      </c>
      <c r="Z1339" s="85"/>
    </row>
    <row r="1340" spans="1:26" x14ac:dyDescent="0.25">
      <c r="A1340" s="61" t="s">
        <v>1186</v>
      </c>
      <c r="B1340" s="61" t="s">
        <v>1527</v>
      </c>
      <c r="C1340" s="62"/>
      <c r="D1340" s="63"/>
      <c r="E1340" s="64"/>
      <c r="F1340" s="65"/>
      <c r="G1340" s="62"/>
      <c r="H1340" s="66"/>
      <c r="I1340" s="67"/>
      <c r="J1340" s="67"/>
      <c r="K1340" s="34" t="s">
        <v>65</v>
      </c>
      <c r="L1340" s="74">
        <v>1340</v>
      </c>
      <c r="M1340" s="74"/>
      <c r="N1340" s="69"/>
      <c r="O1340" s="85" t="s">
        <v>1875</v>
      </c>
      <c r="P1340" s="88">
        <v>43738.287233796298</v>
      </c>
      <c r="Q1340" s="85" t="s">
        <v>1923</v>
      </c>
      <c r="R1340" s="85"/>
      <c r="S1340" s="85"/>
      <c r="T1340" s="85" t="s">
        <v>2947</v>
      </c>
      <c r="U1340" s="88">
        <v>43738.287233796298</v>
      </c>
      <c r="V1340" s="90" t="s">
        <v>4282</v>
      </c>
      <c r="W1340" s="85"/>
      <c r="X1340" s="85"/>
      <c r="Y1340" s="94" t="s">
        <v>6282</v>
      </c>
      <c r="Z1340" s="85"/>
    </row>
    <row r="1341" spans="1:26" x14ac:dyDescent="0.25">
      <c r="A1341" s="61" t="s">
        <v>1187</v>
      </c>
      <c r="B1341" s="61" t="s">
        <v>1808</v>
      </c>
      <c r="C1341" s="62"/>
      <c r="D1341" s="63"/>
      <c r="E1341" s="64"/>
      <c r="F1341" s="65"/>
      <c r="G1341" s="62"/>
      <c r="H1341" s="66"/>
      <c r="I1341" s="67"/>
      <c r="J1341" s="67"/>
      <c r="K1341" s="34" t="s">
        <v>65</v>
      </c>
      <c r="L1341" s="74">
        <v>1341</v>
      </c>
      <c r="M1341" s="74"/>
      <c r="N1341" s="69"/>
      <c r="O1341" s="85" t="s">
        <v>1875</v>
      </c>
      <c r="P1341" s="88">
        <v>43738.285763888889</v>
      </c>
      <c r="Q1341" s="85" t="s">
        <v>2377</v>
      </c>
      <c r="R1341" s="85"/>
      <c r="S1341" s="85"/>
      <c r="T1341" s="85"/>
      <c r="U1341" s="88">
        <v>43738.285763888889</v>
      </c>
      <c r="V1341" s="90" t="s">
        <v>4283</v>
      </c>
      <c r="W1341" s="85"/>
      <c r="X1341" s="85"/>
      <c r="Y1341" s="94" t="s">
        <v>6283</v>
      </c>
      <c r="Z1341" s="85"/>
    </row>
    <row r="1342" spans="1:26" x14ac:dyDescent="0.25">
      <c r="A1342" s="61" t="s">
        <v>1187</v>
      </c>
      <c r="B1342" s="61" t="s">
        <v>1496</v>
      </c>
      <c r="C1342" s="62"/>
      <c r="D1342" s="63"/>
      <c r="E1342" s="64"/>
      <c r="F1342" s="65"/>
      <c r="G1342" s="62"/>
      <c r="H1342" s="66"/>
      <c r="I1342" s="67"/>
      <c r="J1342" s="67"/>
      <c r="K1342" s="34" t="s">
        <v>65</v>
      </c>
      <c r="L1342" s="74">
        <v>1342</v>
      </c>
      <c r="M1342" s="74"/>
      <c r="N1342" s="69"/>
      <c r="O1342" s="85" t="s">
        <v>1875</v>
      </c>
      <c r="P1342" s="88">
        <v>43738.287245370368</v>
      </c>
      <c r="Q1342" s="85" t="s">
        <v>1887</v>
      </c>
      <c r="R1342" s="85"/>
      <c r="S1342" s="85"/>
      <c r="T1342" s="85"/>
      <c r="U1342" s="88">
        <v>43738.287245370368</v>
      </c>
      <c r="V1342" s="90" t="s">
        <v>4284</v>
      </c>
      <c r="W1342" s="85"/>
      <c r="X1342" s="85"/>
      <c r="Y1342" s="94" t="s">
        <v>6284</v>
      </c>
      <c r="Z1342" s="85"/>
    </row>
    <row r="1343" spans="1:26" x14ac:dyDescent="0.25">
      <c r="A1343" s="61" t="s">
        <v>1188</v>
      </c>
      <c r="B1343" s="61" t="s">
        <v>1545</v>
      </c>
      <c r="C1343" s="62"/>
      <c r="D1343" s="63"/>
      <c r="E1343" s="64"/>
      <c r="F1343" s="65"/>
      <c r="G1343" s="62"/>
      <c r="H1343" s="66"/>
      <c r="I1343" s="67"/>
      <c r="J1343" s="67"/>
      <c r="K1343" s="34" t="s">
        <v>65</v>
      </c>
      <c r="L1343" s="74">
        <v>1343</v>
      </c>
      <c r="M1343" s="74"/>
      <c r="N1343" s="69"/>
      <c r="O1343" s="85" t="s">
        <v>1875</v>
      </c>
      <c r="P1343" s="88">
        <v>43738.287256944444</v>
      </c>
      <c r="Q1343" s="85" t="s">
        <v>1947</v>
      </c>
      <c r="R1343" s="85"/>
      <c r="S1343" s="85"/>
      <c r="T1343" s="85"/>
      <c r="U1343" s="88">
        <v>43738.287256944444</v>
      </c>
      <c r="V1343" s="90" t="s">
        <v>4285</v>
      </c>
      <c r="W1343" s="85"/>
      <c r="X1343" s="85"/>
      <c r="Y1343" s="94" t="s">
        <v>6285</v>
      </c>
      <c r="Z1343" s="85"/>
    </row>
    <row r="1344" spans="1:26" x14ac:dyDescent="0.25">
      <c r="A1344" s="61" t="s">
        <v>1189</v>
      </c>
      <c r="B1344" s="61" t="s">
        <v>1428</v>
      </c>
      <c r="C1344" s="62"/>
      <c r="D1344" s="63"/>
      <c r="E1344" s="64"/>
      <c r="F1344" s="65"/>
      <c r="G1344" s="62"/>
      <c r="H1344" s="66"/>
      <c r="I1344" s="67"/>
      <c r="J1344" s="67"/>
      <c r="K1344" s="34" t="s">
        <v>65</v>
      </c>
      <c r="L1344" s="74">
        <v>1344</v>
      </c>
      <c r="M1344" s="74"/>
      <c r="N1344" s="69"/>
      <c r="O1344" s="85" t="s">
        <v>1875</v>
      </c>
      <c r="P1344" s="88">
        <v>43738.287291666667</v>
      </c>
      <c r="Q1344" s="85" t="s">
        <v>2201</v>
      </c>
      <c r="R1344" s="85"/>
      <c r="S1344" s="85"/>
      <c r="T1344" s="85"/>
      <c r="U1344" s="88">
        <v>43738.287291666667</v>
      </c>
      <c r="V1344" s="90" t="s">
        <v>4286</v>
      </c>
      <c r="W1344" s="85"/>
      <c r="X1344" s="85"/>
      <c r="Y1344" s="94" t="s">
        <v>6286</v>
      </c>
      <c r="Z1344" s="85"/>
    </row>
    <row r="1345" spans="1:26" x14ac:dyDescent="0.25">
      <c r="A1345" s="61" t="s">
        <v>1190</v>
      </c>
      <c r="B1345" s="61" t="s">
        <v>1562</v>
      </c>
      <c r="C1345" s="62"/>
      <c r="D1345" s="63"/>
      <c r="E1345" s="64"/>
      <c r="F1345" s="65"/>
      <c r="G1345" s="62"/>
      <c r="H1345" s="66"/>
      <c r="I1345" s="67"/>
      <c r="J1345" s="67"/>
      <c r="K1345" s="34" t="s">
        <v>65</v>
      </c>
      <c r="L1345" s="74">
        <v>1345</v>
      </c>
      <c r="M1345" s="74"/>
      <c r="N1345" s="69"/>
      <c r="O1345" s="85" t="s">
        <v>1875</v>
      </c>
      <c r="P1345" s="88">
        <v>43738.287303240744</v>
      </c>
      <c r="Q1345" s="85" t="s">
        <v>1966</v>
      </c>
      <c r="R1345" s="85"/>
      <c r="S1345" s="85"/>
      <c r="T1345" s="85"/>
      <c r="U1345" s="88">
        <v>43738.287303240744</v>
      </c>
      <c r="V1345" s="90" t="s">
        <v>4287</v>
      </c>
      <c r="W1345" s="85"/>
      <c r="X1345" s="85"/>
      <c r="Y1345" s="94" t="s">
        <v>6287</v>
      </c>
      <c r="Z1345" s="85"/>
    </row>
    <row r="1346" spans="1:26" x14ac:dyDescent="0.25">
      <c r="A1346" s="61" t="s">
        <v>1191</v>
      </c>
      <c r="B1346" s="61" t="s">
        <v>1507</v>
      </c>
      <c r="C1346" s="62"/>
      <c r="D1346" s="63"/>
      <c r="E1346" s="64"/>
      <c r="F1346" s="65"/>
      <c r="G1346" s="62"/>
      <c r="H1346" s="66"/>
      <c r="I1346" s="67"/>
      <c r="J1346" s="67"/>
      <c r="K1346" s="34" t="s">
        <v>65</v>
      </c>
      <c r="L1346" s="74">
        <v>1346</v>
      </c>
      <c r="M1346" s="74"/>
      <c r="N1346" s="69"/>
      <c r="O1346" s="85" t="s">
        <v>1875</v>
      </c>
      <c r="P1346" s="88">
        <v>43738.287314814814</v>
      </c>
      <c r="Q1346" s="85" t="s">
        <v>1893</v>
      </c>
      <c r="R1346" s="85"/>
      <c r="S1346" s="85"/>
      <c r="T1346" s="85"/>
      <c r="U1346" s="88">
        <v>43738.287314814814</v>
      </c>
      <c r="V1346" s="90" t="s">
        <v>4288</v>
      </c>
      <c r="W1346" s="85"/>
      <c r="X1346" s="85"/>
      <c r="Y1346" s="94" t="s">
        <v>6288</v>
      </c>
      <c r="Z1346" s="85"/>
    </row>
    <row r="1347" spans="1:26" x14ac:dyDescent="0.25">
      <c r="A1347" s="61" t="s">
        <v>1192</v>
      </c>
      <c r="B1347" s="61" t="s">
        <v>1559</v>
      </c>
      <c r="C1347" s="62"/>
      <c r="D1347" s="63"/>
      <c r="E1347" s="64"/>
      <c r="F1347" s="65"/>
      <c r="G1347" s="62"/>
      <c r="H1347" s="66"/>
      <c r="I1347" s="67"/>
      <c r="J1347" s="67"/>
      <c r="K1347" s="34" t="s">
        <v>65</v>
      </c>
      <c r="L1347" s="74">
        <v>1347</v>
      </c>
      <c r="M1347" s="74"/>
      <c r="N1347" s="69"/>
      <c r="O1347" s="85" t="s">
        <v>1875</v>
      </c>
      <c r="P1347" s="88">
        <v>43738.287326388891</v>
      </c>
      <c r="Q1347" s="85" t="s">
        <v>2378</v>
      </c>
      <c r="R1347" s="90" t="s">
        <v>2820</v>
      </c>
      <c r="S1347" s="85" t="s">
        <v>2933</v>
      </c>
      <c r="T1347" s="85"/>
      <c r="U1347" s="88">
        <v>43738.287326388891</v>
      </c>
      <c r="V1347" s="90" t="s">
        <v>4289</v>
      </c>
      <c r="W1347" s="85"/>
      <c r="X1347" s="85"/>
      <c r="Y1347" s="94" t="s">
        <v>6289</v>
      </c>
      <c r="Z1347" s="85"/>
    </row>
    <row r="1348" spans="1:26" x14ac:dyDescent="0.25">
      <c r="A1348" s="61" t="s">
        <v>1193</v>
      </c>
      <c r="B1348" s="61" t="s">
        <v>1193</v>
      </c>
      <c r="C1348" s="62"/>
      <c r="D1348" s="63"/>
      <c r="E1348" s="64"/>
      <c r="F1348" s="65"/>
      <c r="G1348" s="62"/>
      <c r="H1348" s="66"/>
      <c r="I1348" s="67"/>
      <c r="J1348" s="67"/>
      <c r="K1348" s="34" t="s">
        <v>65</v>
      </c>
      <c r="L1348" s="74">
        <v>1348</v>
      </c>
      <c r="M1348" s="74"/>
      <c r="N1348" s="69"/>
      <c r="O1348" s="85" t="s">
        <v>178</v>
      </c>
      <c r="P1348" s="88">
        <v>43738.28733796296</v>
      </c>
      <c r="Q1348" s="85" t="s">
        <v>2379</v>
      </c>
      <c r="R1348" s="90" t="s">
        <v>2821</v>
      </c>
      <c r="S1348" s="85" t="s">
        <v>2911</v>
      </c>
      <c r="T1348" s="85"/>
      <c r="U1348" s="88">
        <v>43738.28733796296</v>
      </c>
      <c r="V1348" s="90" t="s">
        <v>4290</v>
      </c>
      <c r="W1348" s="85"/>
      <c r="X1348" s="85"/>
      <c r="Y1348" s="94" t="s">
        <v>6290</v>
      </c>
      <c r="Z1348" s="85"/>
    </row>
    <row r="1349" spans="1:26" x14ac:dyDescent="0.25">
      <c r="A1349" s="61" t="s">
        <v>1194</v>
      </c>
      <c r="B1349" s="61" t="s">
        <v>1194</v>
      </c>
      <c r="C1349" s="62"/>
      <c r="D1349" s="63"/>
      <c r="E1349" s="64"/>
      <c r="F1349" s="65"/>
      <c r="G1349" s="62"/>
      <c r="H1349" s="66"/>
      <c r="I1349" s="67"/>
      <c r="J1349" s="67"/>
      <c r="K1349" s="34" t="s">
        <v>65</v>
      </c>
      <c r="L1349" s="74">
        <v>1349</v>
      </c>
      <c r="M1349" s="74"/>
      <c r="N1349" s="69"/>
      <c r="O1349" s="85" t="s">
        <v>178</v>
      </c>
      <c r="P1349" s="88">
        <v>43738.286782407406</v>
      </c>
      <c r="Q1349" s="85" t="s">
        <v>2380</v>
      </c>
      <c r="R1349" s="90" t="s">
        <v>2822</v>
      </c>
      <c r="S1349" s="85" t="s">
        <v>2911</v>
      </c>
      <c r="T1349" s="85"/>
      <c r="U1349" s="88">
        <v>43738.286782407406</v>
      </c>
      <c r="V1349" s="90" t="s">
        <v>4291</v>
      </c>
      <c r="W1349" s="85"/>
      <c r="X1349" s="85"/>
      <c r="Y1349" s="94" t="s">
        <v>6291</v>
      </c>
      <c r="Z1349" s="85"/>
    </row>
    <row r="1350" spans="1:26" x14ac:dyDescent="0.25">
      <c r="A1350" s="61" t="s">
        <v>1194</v>
      </c>
      <c r="B1350" s="61" t="s">
        <v>1809</v>
      </c>
      <c r="C1350" s="62"/>
      <c r="D1350" s="63"/>
      <c r="E1350" s="64"/>
      <c r="F1350" s="65"/>
      <c r="G1350" s="62"/>
      <c r="H1350" s="66"/>
      <c r="I1350" s="67"/>
      <c r="J1350" s="67"/>
      <c r="K1350" s="34" t="s">
        <v>65</v>
      </c>
      <c r="L1350" s="74">
        <v>1350</v>
      </c>
      <c r="M1350" s="74"/>
      <c r="N1350" s="69"/>
      <c r="O1350" s="85" t="s">
        <v>1875</v>
      </c>
      <c r="P1350" s="88">
        <v>43738.287361111114</v>
      </c>
      <c r="Q1350" s="85" t="s">
        <v>2381</v>
      </c>
      <c r="R1350" s="85"/>
      <c r="S1350" s="85"/>
      <c r="T1350" s="85"/>
      <c r="U1350" s="88">
        <v>43738.287361111114</v>
      </c>
      <c r="V1350" s="90" t="s">
        <v>4292</v>
      </c>
      <c r="W1350" s="85"/>
      <c r="X1350" s="85"/>
      <c r="Y1350" s="94" t="s">
        <v>6292</v>
      </c>
      <c r="Z1350" s="85"/>
    </row>
    <row r="1351" spans="1:26" x14ac:dyDescent="0.25">
      <c r="A1351" s="61" t="s">
        <v>1195</v>
      </c>
      <c r="B1351" s="61" t="s">
        <v>1507</v>
      </c>
      <c r="C1351" s="62"/>
      <c r="D1351" s="63"/>
      <c r="E1351" s="64"/>
      <c r="F1351" s="65"/>
      <c r="G1351" s="62"/>
      <c r="H1351" s="66"/>
      <c r="I1351" s="67"/>
      <c r="J1351" s="67"/>
      <c r="K1351" s="34" t="s">
        <v>65</v>
      </c>
      <c r="L1351" s="74">
        <v>1351</v>
      </c>
      <c r="M1351" s="74"/>
      <c r="N1351" s="69"/>
      <c r="O1351" s="85" t="s">
        <v>1875</v>
      </c>
      <c r="P1351" s="88">
        <v>43738.287395833337</v>
      </c>
      <c r="Q1351" s="85" t="s">
        <v>1892</v>
      </c>
      <c r="R1351" s="85"/>
      <c r="S1351" s="85"/>
      <c r="T1351" s="85"/>
      <c r="U1351" s="88">
        <v>43738.287395833337</v>
      </c>
      <c r="V1351" s="90" t="s">
        <v>4293</v>
      </c>
      <c r="W1351" s="85"/>
      <c r="X1351" s="85"/>
      <c r="Y1351" s="94" t="s">
        <v>6293</v>
      </c>
      <c r="Z1351" s="85"/>
    </row>
    <row r="1352" spans="1:26" x14ac:dyDescent="0.25">
      <c r="A1352" s="61" t="s">
        <v>1196</v>
      </c>
      <c r="B1352" s="61" t="s">
        <v>1196</v>
      </c>
      <c r="C1352" s="62"/>
      <c r="D1352" s="63"/>
      <c r="E1352" s="64"/>
      <c r="F1352" s="65"/>
      <c r="G1352" s="62"/>
      <c r="H1352" s="66"/>
      <c r="I1352" s="67"/>
      <c r="J1352" s="67"/>
      <c r="K1352" s="34" t="s">
        <v>65</v>
      </c>
      <c r="L1352" s="74">
        <v>1352</v>
      </c>
      <c r="M1352" s="74"/>
      <c r="N1352" s="69"/>
      <c r="O1352" s="85" t="s">
        <v>178</v>
      </c>
      <c r="P1352" s="88">
        <v>43738.287395833337</v>
      </c>
      <c r="Q1352" s="85" t="s">
        <v>2382</v>
      </c>
      <c r="R1352" s="90" t="s">
        <v>2823</v>
      </c>
      <c r="S1352" s="85" t="s">
        <v>2934</v>
      </c>
      <c r="T1352" s="85"/>
      <c r="U1352" s="88">
        <v>43738.287395833337</v>
      </c>
      <c r="V1352" s="90" t="s">
        <v>4294</v>
      </c>
      <c r="W1352" s="85"/>
      <c r="X1352" s="85"/>
      <c r="Y1352" s="94" t="s">
        <v>6294</v>
      </c>
      <c r="Z1352" s="85"/>
    </row>
    <row r="1353" spans="1:26" x14ac:dyDescent="0.25">
      <c r="A1353" s="61" t="s">
        <v>1197</v>
      </c>
      <c r="B1353" s="61" t="s">
        <v>1490</v>
      </c>
      <c r="C1353" s="62"/>
      <c r="D1353" s="63"/>
      <c r="E1353" s="64"/>
      <c r="F1353" s="65"/>
      <c r="G1353" s="62"/>
      <c r="H1353" s="66"/>
      <c r="I1353" s="67"/>
      <c r="J1353" s="67"/>
      <c r="K1353" s="34" t="s">
        <v>65</v>
      </c>
      <c r="L1353" s="74">
        <v>1353</v>
      </c>
      <c r="M1353" s="74"/>
      <c r="N1353" s="69"/>
      <c r="O1353" s="85" t="s">
        <v>1875</v>
      </c>
      <c r="P1353" s="88">
        <v>43738.287430555552</v>
      </c>
      <c r="Q1353" s="85" t="s">
        <v>2208</v>
      </c>
      <c r="R1353" s="85"/>
      <c r="S1353" s="85"/>
      <c r="T1353" s="85" t="s">
        <v>2955</v>
      </c>
      <c r="U1353" s="88">
        <v>43738.287430555552</v>
      </c>
      <c r="V1353" s="90" t="s">
        <v>4295</v>
      </c>
      <c r="W1353" s="85"/>
      <c r="X1353" s="85"/>
      <c r="Y1353" s="94" t="s">
        <v>6295</v>
      </c>
      <c r="Z1353" s="85"/>
    </row>
    <row r="1354" spans="1:26" x14ac:dyDescent="0.25">
      <c r="A1354" s="61" t="s">
        <v>1198</v>
      </c>
      <c r="B1354" s="61" t="s">
        <v>1582</v>
      </c>
      <c r="C1354" s="62"/>
      <c r="D1354" s="63"/>
      <c r="E1354" s="64"/>
      <c r="F1354" s="65"/>
      <c r="G1354" s="62"/>
      <c r="H1354" s="66"/>
      <c r="I1354" s="67"/>
      <c r="J1354" s="67"/>
      <c r="K1354" s="34" t="s">
        <v>65</v>
      </c>
      <c r="L1354" s="74">
        <v>1354</v>
      </c>
      <c r="M1354" s="74"/>
      <c r="N1354" s="69"/>
      <c r="O1354" s="85" t="s">
        <v>1875</v>
      </c>
      <c r="P1354" s="88">
        <v>43738.287453703706</v>
      </c>
      <c r="Q1354" s="85" t="s">
        <v>2259</v>
      </c>
      <c r="R1354" s="85"/>
      <c r="S1354" s="85"/>
      <c r="T1354" s="85"/>
      <c r="U1354" s="88">
        <v>43738.287453703706</v>
      </c>
      <c r="V1354" s="90" t="s">
        <v>4296</v>
      </c>
      <c r="W1354" s="85"/>
      <c r="X1354" s="85"/>
      <c r="Y1354" s="94" t="s">
        <v>6296</v>
      </c>
      <c r="Z1354" s="85"/>
    </row>
    <row r="1355" spans="1:26" x14ac:dyDescent="0.25">
      <c r="A1355" s="61" t="s">
        <v>1199</v>
      </c>
      <c r="B1355" s="61" t="s">
        <v>1810</v>
      </c>
      <c r="C1355" s="62"/>
      <c r="D1355" s="63"/>
      <c r="E1355" s="64"/>
      <c r="F1355" s="65"/>
      <c r="G1355" s="62"/>
      <c r="H1355" s="66"/>
      <c r="I1355" s="67"/>
      <c r="J1355" s="67"/>
      <c r="K1355" s="34" t="s">
        <v>65</v>
      </c>
      <c r="L1355" s="74">
        <v>1355</v>
      </c>
      <c r="M1355" s="74"/>
      <c r="N1355" s="69"/>
      <c r="O1355" s="85" t="s">
        <v>1875</v>
      </c>
      <c r="P1355" s="88">
        <v>43738.287465277775</v>
      </c>
      <c r="Q1355" s="85" t="s">
        <v>2383</v>
      </c>
      <c r="R1355" s="85"/>
      <c r="S1355" s="85"/>
      <c r="T1355" s="85"/>
      <c r="U1355" s="88">
        <v>43738.287465277775</v>
      </c>
      <c r="V1355" s="90" t="s">
        <v>4297</v>
      </c>
      <c r="W1355" s="85"/>
      <c r="X1355" s="85"/>
      <c r="Y1355" s="94" t="s">
        <v>6297</v>
      </c>
      <c r="Z1355" s="85"/>
    </row>
    <row r="1356" spans="1:26" x14ac:dyDescent="0.25">
      <c r="A1356" s="61" t="s">
        <v>1200</v>
      </c>
      <c r="B1356" s="61" t="s">
        <v>1545</v>
      </c>
      <c r="C1356" s="62"/>
      <c r="D1356" s="63"/>
      <c r="E1356" s="64"/>
      <c r="F1356" s="65"/>
      <c r="G1356" s="62"/>
      <c r="H1356" s="66"/>
      <c r="I1356" s="67"/>
      <c r="J1356" s="67"/>
      <c r="K1356" s="34" t="s">
        <v>65</v>
      </c>
      <c r="L1356" s="74">
        <v>1356</v>
      </c>
      <c r="M1356" s="74"/>
      <c r="N1356" s="69"/>
      <c r="O1356" s="85" t="s">
        <v>1875</v>
      </c>
      <c r="P1356" s="88">
        <v>43738.287488425929</v>
      </c>
      <c r="Q1356" s="85" t="s">
        <v>1947</v>
      </c>
      <c r="R1356" s="85"/>
      <c r="S1356" s="85"/>
      <c r="T1356" s="85"/>
      <c r="U1356" s="88">
        <v>43738.287488425929</v>
      </c>
      <c r="V1356" s="90" t="s">
        <v>4298</v>
      </c>
      <c r="W1356" s="85"/>
      <c r="X1356" s="85"/>
      <c r="Y1356" s="94" t="s">
        <v>6298</v>
      </c>
      <c r="Z1356" s="85"/>
    </row>
    <row r="1357" spans="1:26" x14ac:dyDescent="0.25">
      <c r="A1357" s="61" t="s">
        <v>1201</v>
      </c>
      <c r="B1357" s="61" t="s">
        <v>1580</v>
      </c>
      <c r="C1357" s="62"/>
      <c r="D1357" s="63"/>
      <c r="E1357" s="64"/>
      <c r="F1357" s="65"/>
      <c r="G1357" s="62"/>
      <c r="H1357" s="66"/>
      <c r="I1357" s="67"/>
      <c r="J1357" s="67"/>
      <c r="K1357" s="34" t="s">
        <v>65</v>
      </c>
      <c r="L1357" s="74">
        <v>1357</v>
      </c>
      <c r="M1357" s="74"/>
      <c r="N1357" s="69"/>
      <c r="O1357" s="85" t="s">
        <v>1875</v>
      </c>
      <c r="P1357" s="88">
        <v>43738.287499999999</v>
      </c>
      <c r="Q1357" s="85" t="s">
        <v>1991</v>
      </c>
      <c r="R1357" s="85"/>
      <c r="S1357" s="85"/>
      <c r="T1357" s="85" t="s">
        <v>2960</v>
      </c>
      <c r="U1357" s="88">
        <v>43738.287499999999</v>
      </c>
      <c r="V1357" s="90" t="s">
        <v>4299</v>
      </c>
      <c r="W1357" s="85"/>
      <c r="X1357" s="85"/>
      <c r="Y1357" s="94" t="s">
        <v>6299</v>
      </c>
      <c r="Z1357" s="85"/>
    </row>
    <row r="1358" spans="1:26" x14ac:dyDescent="0.25">
      <c r="A1358" s="61" t="s">
        <v>1202</v>
      </c>
      <c r="B1358" s="61" t="s">
        <v>1507</v>
      </c>
      <c r="C1358" s="62"/>
      <c r="D1358" s="63"/>
      <c r="E1358" s="64"/>
      <c r="F1358" s="65"/>
      <c r="G1358" s="62"/>
      <c r="H1358" s="66"/>
      <c r="I1358" s="67"/>
      <c r="J1358" s="67"/>
      <c r="K1358" s="34" t="s">
        <v>65</v>
      </c>
      <c r="L1358" s="74">
        <v>1358</v>
      </c>
      <c r="M1358" s="74"/>
      <c r="N1358" s="69"/>
      <c r="O1358" s="85" t="s">
        <v>1875</v>
      </c>
      <c r="P1358" s="88">
        <v>43738.287511574075</v>
      </c>
      <c r="Q1358" s="85" t="s">
        <v>1892</v>
      </c>
      <c r="R1358" s="85"/>
      <c r="S1358" s="85"/>
      <c r="T1358" s="85"/>
      <c r="U1358" s="88">
        <v>43738.287511574075</v>
      </c>
      <c r="V1358" s="90" t="s">
        <v>4300</v>
      </c>
      <c r="W1358" s="85"/>
      <c r="X1358" s="85"/>
      <c r="Y1358" s="94" t="s">
        <v>6300</v>
      </c>
      <c r="Z1358" s="85"/>
    </row>
    <row r="1359" spans="1:26" x14ac:dyDescent="0.25">
      <c r="A1359" s="61" t="s">
        <v>1203</v>
      </c>
      <c r="B1359" s="61" t="s">
        <v>1548</v>
      </c>
      <c r="C1359" s="62"/>
      <c r="D1359" s="63"/>
      <c r="E1359" s="64"/>
      <c r="F1359" s="65"/>
      <c r="G1359" s="62"/>
      <c r="H1359" s="66"/>
      <c r="I1359" s="67"/>
      <c r="J1359" s="67"/>
      <c r="K1359" s="34" t="s">
        <v>65</v>
      </c>
      <c r="L1359" s="74">
        <v>1359</v>
      </c>
      <c r="M1359" s="74"/>
      <c r="N1359" s="69"/>
      <c r="O1359" s="85" t="s">
        <v>1875</v>
      </c>
      <c r="P1359" s="88">
        <v>43738.287557870368</v>
      </c>
      <c r="Q1359" s="85" t="s">
        <v>1950</v>
      </c>
      <c r="R1359" s="90" t="s">
        <v>2691</v>
      </c>
      <c r="S1359" s="85" t="s">
        <v>2911</v>
      </c>
      <c r="T1359" s="85"/>
      <c r="U1359" s="88">
        <v>43738.287557870368</v>
      </c>
      <c r="V1359" s="90" t="s">
        <v>4301</v>
      </c>
      <c r="W1359" s="85"/>
      <c r="X1359" s="85"/>
      <c r="Y1359" s="94" t="s">
        <v>6301</v>
      </c>
      <c r="Z1359" s="85"/>
    </row>
    <row r="1360" spans="1:26" x14ac:dyDescent="0.25">
      <c r="A1360" s="61" t="s">
        <v>1204</v>
      </c>
      <c r="B1360" s="61" t="s">
        <v>1544</v>
      </c>
      <c r="C1360" s="62"/>
      <c r="D1360" s="63"/>
      <c r="E1360" s="64"/>
      <c r="F1360" s="65"/>
      <c r="G1360" s="62"/>
      <c r="H1360" s="66"/>
      <c r="I1360" s="67"/>
      <c r="J1360" s="67"/>
      <c r="K1360" s="34" t="s">
        <v>65</v>
      </c>
      <c r="L1360" s="74">
        <v>1360</v>
      </c>
      <c r="M1360" s="74"/>
      <c r="N1360" s="69"/>
      <c r="O1360" s="85" t="s">
        <v>1875</v>
      </c>
      <c r="P1360" s="88">
        <v>43738.287604166668</v>
      </c>
      <c r="Q1360" s="85" t="s">
        <v>1946</v>
      </c>
      <c r="R1360" s="85"/>
      <c r="S1360" s="85"/>
      <c r="T1360" s="85" t="s">
        <v>2956</v>
      </c>
      <c r="U1360" s="88">
        <v>43738.287604166668</v>
      </c>
      <c r="V1360" s="90" t="s">
        <v>4302</v>
      </c>
      <c r="W1360" s="85"/>
      <c r="X1360" s="85"/>
      <c r="Y1360" s="94" t="s">
        <v>6302</v>
      </c>
      <c r="Z1360" s="85"/>
    </row>
    <row r="1361" spans="1:26" x14ac:dyDescent="0.25">
      <c r="A1361" s="61" t="s">
        <v>1205</v>
      </c>
      <c r="B1361" s="61" t="s">
        <v>1728</v>
      </c>
      <c r="C1361" s="62"/>
      <c r="D1361" s="63"/>
      <c r="E1361" s="64"/>
      <c r="F1361" s="65"/>
      <c r="G1361" s="62"/>
      <c r="H1361" s="66"/>
      <c r="I1361" s="67"/>
      <c r="J1361" s="67"/>
      <c r="K1361" s="34" t="s">
        <v>65</v>
      </c>
      <c r="L1361" s="74">
        <v>1361</v>
      </c>
      <c r="M1361" s="74"/>
      <c r="N1361" s="69"/>
      <c r="O1361" s="85" t="s">
        <v>1876</v>
      </c>
      <c r="P1361" s="88">
        <v>43738.287627314814</v>
      </c>
      <c r="Q1361" s="85" t="s">
        <v>2384</v>
      </c>
      <c r="R1361" s="85"/>
      <c r="S1361" s="85"/>
      <c r="T1361" s="85"/>
      <c r="U1361" s="88">
        <v>43738.287627314814</v>
      </c>
      <c r="V1361" s="90" t="s">
        <v>4303</v>
      </c>
      <c r="W1361" s="85"/>
      <c r="X1361" s="85"/>
      <c r="Y1361" s="94" t="s">
        <v>6303</v>
      </c>
      <c r="Z1361" s="94" t="s">
        <v>7094</v>
      </c>
    </row>
    <row r="1362" spans="1:26" x14ac:dyDescent="0.25">
      <c r="A1362" s="61" t="s">
        <v>1206</v>
      </c>
      <c r="B1362" s="61" t="s">
        <v>1314</v>
      </c>
      <c r="C1362" s="62"/>
      <c r="D1362" s="63"/>
      <c r="E1362" s="64"/>
      <c r="F1362" s="65"/>
      <c r="G1362" s="62"/>
      <c r="H1362" s="66"/>
      <c r="I1362" s="67"/>
      <c r="J1362" s="67"/>
      <c r="K1362" s="34" t="s">
        <v>65</v>
      </c>
      <c r="L1362" s="74">
        <v>1362</v>
      </c>
      <c r="M1362" s="74"/>
      <c r="N1362" s="69"/>
      <c r="O1362" s="85" t="s">
        <v>1875</v>
      </c>
      <c r="P1362" s="88">
        <v>43738.287627314814</v>
      </c>
      <c r="Q1362" s="85" t="s">
        <v>2385</v>
      </c>
      <c r="R1362" s="85"/>
      <c r="S1362" s="85"/>
      <c r="T1362" s="85"/>
      <c r="U1362" s="88">
        <v>43738.287627314814</v>
      </c>
      <c r="V1362" s="90" t="s">
        <v>4304</v>
      </c>
      <c r="W1362" s="85"/>
      <c r="X1362" s="85"/>
      <c r="Y1362" s="94" t="s">
        <v>6304</v>
      </c>
      <c r="Z1362" s="85"/>
    </row>
    <row r="1363" spans="1:26" x14ac:dyDescent="0.25">
      <c r="A1363" s="61" t="s">
        <v>1207</v>
      </c>
      <c r="B1363" s="61" t="s">
        <v>1314</v>
      </c>
      <c r="C1363" s="62"/>
      <c r="D1363" s="63"/>
      <c r="E1363" s="64"/>
      <c r="F1363" s="65"/>
      <c r="G1363" s="62"/>
      <c r="H1363" s="66"/>
      <c r="I1363" s="67"/>
      <c r="J1363" s="67"/>
      <c r="K1363" s="34" t="s">
        <v>65</v>
      </c>
      <c r="L1363" s="74">
        <v>1363</v>
      </c>
      <c r="M1363" s="74"/>
      <c r="N1363" s="69"/>
      <c r="O1363" s="85" t="s">
        <v>1875</v>
      </c>
      <c r="P1363" s="88">
        <v>43738.287627314814</v>
      </c>
      <c r="Q1363" s="85" t="s">
        <v>2385</v>
      </c>
      <c r="R1363" s="85"/>
      <c r="S1363" s="85"/>
      <c r="T1363" s="85"/>
      <c r="U1363" s="88">
        <v>43738.287627314814</v>
      </c>
      <c r="V1363" s="90" t="s">
        <v>4305</v>
      </c>
      <c r="W1363" s="85"/>
      <c r="X1363" s="85"/>
      <c r="Y1363" s="94" t="s">
        <v>6305</v>
      </c>
      <c r="Z1363" s="85"/>
    </row>
    <row r="1364" spans="1:26" x14ac:dyDescent="0.25">
      <c r="A1364" s="61" t="s">
        <v>1208</v>
      </c>
      <c r="B1364" s="61" t="s">
        <v>1718</v>
      </c>
      <c r="C1364" s="62"/>
      <c r="D1364" s="63"/>
      <c r="E1364" s="64"/>
      <c r="F1364" s="65"/>
      <c r="G1364" s="62"/>
      <c r="H1364" s="66"/>
      <c r="I1364" s="67"/>
      <c r="J1364" s="67"/>
      <c r="K1364" s="34" t="s">
        <v>65</v>
      </c>
      <c r="L1364" s="74">
        <v>1364</v>
      </c>
      <c r="M1364" s="74"/>
      <c r="N1364" s="69"/>
      <c r="O1364" s="85" t="s">
        <v>1875</v>
      </c>
      <c r="P1364" s="88">
        <v>43738.287638888891</v>
      </c>
      <c r="Q1364" s="85" t="s">
        <v>2386</v>
      </c>
      <c r="R1364" s="85"/>
      <c r="S1364" s="85"/>
      <c r="T1364" s="85"/>
      <c r="U1364" s="88">
        <v>43738.287638888891</v>
      </c>
      <c r="V1364" s="90" t="s">
        <v>4306</v>
      </c>
      <c r="W1364" s="85"/>
      <c r="X1364" s="85"/>
      <c r="Y1364" s="94" t="s">
        <v>6306</v>
      </c>
      <c r="Z1364" s="85"/>
    </row>
    <row r="1365" spans="1:26" x14ac:dyDescent="0.25">
      <c r="A1365" s="61" t="s">
        <v>1209</v>
      </c>
      <c r="B1365" s="61" t="s">
        <v>1809</v>
      </c>
      <c r="C1365" s="62"/>
      <c r="D1365" s="63"/>
      <c r="E1365" s="64"/>
      <c r="F1365" s="65"/>
      <c r="G1365" s="62"/>
      <c r="H1365" s="66"/>
      <c r="I1365" s="67"/>
      <c r="J1365" s="67"/>
      <c r="K1365" s="34" t="s">
        <v>65</v>
      </c>
      <c r="L1365" s="74">
        <v>1365</v>
      </c>
      <c r="M1365" s="74"/>
      <c r="N1365" s="69"/>
      <c r="O1365" s="85" t="s">
        <v>1875</v>
      </c>
      <c r="P1365" s="88">
        <v>43738.287673611114</v>
      </c>
      <c r="Q1365" s="85" t="s">
        <v>2387</v>
      </c>
      <c r="R1365" s="85"/>
      <c r="S1365" s="85"/>
      <c r="T1365" s="85"/>
      <c r="U1365" s="88">
        <v>43738.287673611114</v>
      </c>
      <c r="V1365" s="90" t="s">
        <v>4307</v>
      </c>
      <c r="W1365" s="85"/>
      <c r="X1365" s="85"/>
      <c r="Y1365" s="94" t="s">
        <v>6307</v>
      </c>
      <c r="Z1365" s="85"/>
    </row>
    <row r="1366" spans="1:26" x14ac:dyDescent="0.25">
      <c r="A1366" s="61" t="s">
        <v>1210</v>
      </c>
      <c r="B1366" s="61" t="s">
        <v>1507</v>
      </c>
      <c r="C1366" s="62"/>
      <c r="D1366" s="63"/>
      <c r="E1366" s="64"/>
      <c r="F1366" s="65"/>
      <c r="G1366" s="62"/>
      <c r="H1366" s="66"/>
      <c r="I1366" s="67"/>
      <c r="J1366" s="67"/>
      <c r="K1366" s="34" t="s">
        <v>65</v>
      </c>
      <c r="L1366" s="74">
        <v>1366</v>
      </c>
      <c r="M1366" s="74"/>
      <c r="N1366" s="69"/>
      <c r="O1366" s="85" t="s">
        <v>1875</v>
      </c>
      <c r="P1366" s="88">
        <v>43738.28765046296</v>
      </c>
      <c r="Q1366" s="85" t="s">
        <v>1893</v>
      </c>
      <c r="R1366" s="85"/>
      <c r="S1366" s="85"/>
      <c r="T1366" s="85"/>
      <c r="U1366" s="88">
        <v>43738.28765046296</v>
      </c>
      <c r="V1366" s="90" t="s">
        <v>4308</v>
      </c>
      <c r="W1366" s="85"/>
      <c r="X1366" s="85"/>
      <c r="Y1366" s="94" t="s">
        <v>6308</v>
      </c>
      <c r="Z1366" s="85"/>
    </row>
    <row r="1367" spans="1:26" x14ac:dyDescent="0.25">
      <c r="A1367" s="61" t="s">
        <v>1210</v>
      </c>
      <c r="B1367" s="61" t="s">
        <v>1507</v>
      </c>
      <c r="C1367" s="62"/>
      <c r="D1367" s="63"/>
      <c r="E1367" s="64"/>
      <c r="F1367" s="65"/>
      <c r="G1367" s="62"/>
      <c r="H1367" s="66"/>
      <c r="I1367" s="67"/>
      <c r="J1367" s="67"/>
      <c r="K1367" s="34" t="s">
        <v>65</v>
      </c>
      <c r="L1367" s="74">
        <v>1367</v>
      </c>
      <c r="M1367" s="74"/>
      <c r="N1367" s="69"/>
      <c r="O1367" s="85" t="s">
        <v>1875</v>
      </c>
      <c r="P1367" s="88">
        <v>43738.287673611114</v>
      </c>
      <c r="Q1367" s="85" t="s">
        <v>1892</v>
      </c>
      <c r="R1367" s="85"/>
      <c r="S1367" s="85"/>
      <c r="T1367" s="85"/>
      <c r="U1367" s="88">
        <v>43738.287673611114</v>
      </c>
      <c r="V1367" s="90" t="s">
        <v>4309</v>
      </c>
      <c r="W1367" s="85"/>
      <c r="X1367" s="85"/>
      <c r="Y1367" s="94" t="s">
        <v>6309</v>
      </c>
      <c r="Z1367" s="85"/>
    </row>
    <row r="1368" spans="1:26" x14ac:dyDescent="0.25">
      <c r="A1368" s="61" t="s">
        <v>1211</v>
      </c>
      <c r="B1368" s="61" t="s">
        <v>1481</v>
      </c>
      <c r="C1368" s="62"/>
      <c r="D1368" s="63"/>
      <c r="E1368" s="64"/>
      <c r="F1368" s="65"/>
      <c r="G1368" s="62"/>
      <c r="H1368" s="66"/>
      <c r="I1368" s="67"/>
      <c r="J1368" s="67"/>
      <c r="K1368" s="34" t="s">
        <v>65</v>
      </c>
      <c r="L1368" s="74">
        <v>1368</v>
      </c>
      <c r="M1368" s="74"/>
      <c r="N1368" s="69"/>
      <c r="O1368" s="85" t="s">
        <v>1876</v>
      </c>
      <c r="P1368" s="88">
        <v>43738.287685185183</v>
      </c>
      <c r="Q1368" s="85" t="s">
        <v>2388</v>
      </c>
      <c r="R1368" s="90" t="s">
        <v>2824</v>
      </c>
      <c r="S1368" s="85" t="s">
        <v>2911</v>
      </c>
      <c r="T1368" s="85"/>
      <c r="U1368" s="88">
        <v>43738.287685185183</v>
      </c>
      <c r="V1368" s="90" t="s">
        <v>4310</v>
      </c>
      <c r="W1368" s="85"/>
      <c r="X1368" s="85"/>
      <c r="Y1368" s="94" t="s">
        <v>6310</v>
      </c>
      <c r="Z1368" s="94" t="s">
        <v>6980</v>
      </c>
    </row>
    <row r="1369" spans="1:26" x14ac:dyDescent="0.25">
      <c r="A1369" s="61" t="s">
        <v>1212</v>
      </c>
      <c r="B1369" s="61" t="s">
        <v>1212</v>
      </c>
      <c r="C1369" s="62"/>
      <c r="D1369" s="63"/>
      <c r="E1369" s="64"/>
      <c r="F1369" s="65"/>
      <c r="G1369" s="62"/>
      <c r="H1369" s="66"/>
      <c r="I1369" s="67"/>
      <c r="J1369" s="67"/>
      <c r="K1369" s="34" t="s">
        <v>65</v>
      </c>
      <c r="L1369" s="74">
        <v>1369</v>
      </c>
      <c r="M1369" s="74"/>
      <c r="N1369" s="69"/>
      <c r="O1369" s="85" t="s">
        <v>178</v>
      </c>
      <c r="P1369" s="88">
        <v>43738.287719907406</v>
      </c>
      <c r="Q1369" s="85" t="s">
        <v>2389</v>
      </c>
      <c r="R1369" s="90" t="s">
        <v>2825</v>
      </c>
      <c r="S1369" s="85" t="s">
        <v>2911</v>
      </c>
      <c r="T1369" s="85"/>
      <c r="U1369" s="88">
        <v>43738.287719907406</v>
      </c>
      <c r="V1369" s="90" t="s">
        <v>4311</v>
      </c>
      <c r="W1369" s="85"/>
      <c r="X1369" s="85"/>
      <c r="Y1369" s="94" t="s">
        <v>6311</v>
      </c>
      <c r="Z1369" s="85"/>
    </row>
    <row r="1370" spans="1:26" x14ac:dyDescent="0.25">
      <c r="A1370" s="61" t="s">
        <v>1213</v>
      </c>
      <c r="B1370" s="61" t="s">
        <v>1573</v>
      </c>
      <c r="C1370" s="62"/>
      <c r="D1370" s="63"/>
      <c r="E1370" s="64"/>
      <c r="F1370" s="65"/>
      <c r="G1370" s="62"/>
      <c r="H1370" s="66"/>
      <c r="I1370" s="67"/>
      <c r="J1370" s="67"/>
      <c r="K1370" s="34" t="s">
        <v>65</v>
      </c>
      <c r="L1370" s="74">
        <v>1370</v>
      </c>
      <c r="M1370" s="74"/>
      <c r="N1370" s="69"/>
      <c r="O1370" s="85" t="s">
        <v>1875</v>
      </c>
      <c r="P1370" s="88">
        <v>43738.287719907406</v>
      </c>
      <c r="Q1370" s="85" t="s">
        <v>1981</v>
      </c>
      <c r="R1370" s="85"/>
      <c r="S1370" s="85"/>
      <c r="T1370" s="85"/>
      <c r="U1370" s="88">
        <v>43738.287719907406</v>
      </c>
      <c r="V1370" s="90" t="s">
        <v>4312</v>
      </c>
      <c r="W1370" s="85"/>
      <c r="X1370" s="85"/>
      <c r="Y1370" s="94" t="s">
        <v>6312</v>
      </c>
      <c r="Z1370" s="85"/>
    </row>
    <row r="1371" spans="1:26" x14ac:dyDescent="0.25">
      <c r="A1371" s="61" t="s">
        <v>1214</v>
      </c>
      <c r="B1371" s="61" t="s">
        <v>1811</v>
      </c>
      <c r="C1371" s="62"/>
      <c r="D1371" s="63"/>
      <c r="E1371" s="64"/>
      <c r="F1371" s="65"/>
      <c r="G1371" s="62"/>
      <c r="H1371" s="66"/>
      <c r="I1371" s="67"/>
      <c r="J1371" s="67"/>
      <c r="K1371" s="34" t="s">
        <v>65</v>
      </c>
      <c r="L1371" s="74">
        <v>1371</v>
      </c>
      <c r="M1371" s="74"/>
      <c r="N1371" s="69"/>
      <c r="O1371" s="85" t="s">
        <v>1875</v>
      </c>
      <c r="P1371" s="88">
        <v>43738.278032407405</v>
      </c>
      <c r="Q1371" s="85" t="s">
        <v>2390</v>
      </c>
      <c r="R1371" s="85"/>
      <c r="S1371" s="85"/>
      <c r="T1371" s="85"/>
      <c r="U1371" s="88">
        <v>43738.278032407405</v>
      </c>
      <c r="V1371" s="90" t="s">
        <v>4313</v>
      </c>
      <c r="W1371" s="85"/>
      <c r="X1371" s="85"/>
      <c r="Y1371" s="94" t="s">
        <v>6313</v>
      </c>
      <c r="Z1371" s="85"/>
    </row>
    <row r="1372" spans="1:26" x14ac:dyDescent="0.25">
      <c r="A1372" s="61" t="s">
        <v>1214</v>
      </c>
      <c r="B1372" s="61" t="s">
        <v>1730</v>
      </c>
      <c r="C1372" s="62"/>
      <c r="D1372" s="63"/>
      <c r="E1372" s="64"/>
      <c r="F1372" s="65"/>
      <c r="G1372" s="62"/>
      <c r="H1372" s="66"/>
      <c r="I1372" s="67"/>
      <c r="J1372" s="67"/>
      <c r="K1372" s="34" t="s">
        <v>65</v>
      </c>
      <c r="L1372" s="74">
        <v>1372</v>
      </c>
      <c r="M1372" s="74"/>
      <c r="N1372" s="69"/>
      <c r="O1372" s="85" t="s">
        <v>1875</v>
      </c>
      <c r="P1372" s="88">
        <v>43738.287743055553</v>
      </c>
      <c r="Q1372" s="85" t="s">
        <v>2229</v>
      </c>
      <c r="R1372" s="85"/>
      <c r="S1372" s="85"/>
      <c r="T1372" s="85"/>
      <c r="U1372" s="88">
        <v>43738.287743055553</v>
      </c>
      <c r="V1372" s="90" t="s">
        <v>4314</v>
      </c>
      <c r="W1372" s="85"/>
      <c r="X1372" s="85"/>
      <c r="Y1372" s="94" t="s">
        <v>6314</v>
      </c>
      <c r="Z1372" s="85"/>
    </row>
    <row r="1373" spans="1:26" x14ac:dyDescent="0.25">
      <c r="A1373" s="61" t="s">
        <v>1215</v>
      </c>
      <c r="B1373" s="61" t="s">
        <v>1490</v>
      </c>
      <c r="C1373" s="62"/>
      <c r="D1373" s="63"/>
      <c r="E1373" s="64"/>
      <c r="F1373" s="65"/>
      <c r="G1373" s="62"/>
      <c r="H1373" s="66"/>
      <c r="I1373" s="67"/>
      <c r="J1373" s="67"/>
      <c r="K1373" s="34" t="s">
        <v>65</v>
      </c>
      <c r="L1373" s="74">
        <v>1373</v>
      </c>
      <c r="M1373" s="74"/>
      <c r="N1373" s="69"/>
      <c r="O1373" s="85" t="s">
        <v>1876</v>
      </c>
      <c r="P1373" s="88">
        <v>43738.287754629629</v>
      </c>
      <c r="Q1373" s="85" t="s">
        <v>2391</v>
      </c>
      <c r="R1373" s="90" t="s">
        <v>2826</v>
      </c>
      <c r="S1373" s="85" t="s">
        <v>2911</v>
      </c>
      <c r="T1373" s="85"/>
      <c r="U1373" s="88">
        <v>43738.287754629629</v>
      </c>
      <c r="V1373" s="90" t="s">
        <v>4315</v>
      </c>
      <c r="W1373" s="85"/>
      <c r="X1373" s="85"/>
      <c r="Y1373" s="94" t="s">
        <v>6315</v>
      </c>
      <c r="Z1373" s="85"/>
    </row>
    <row r="1374" spans="1:26" x14ac:dyDescent="0.25">
      <c r="A1374" s="61" t="s">
        <v>1216</v>
      </c>
      <c r="B1374" s="61" t="s">
        <v>1586</v>
      </c>
      <c r="C1374" s="62"/>
      <c r="D1374" s="63"/>
      <c r="E1374" s="64"/>
      <c r="F1374" s="65"/>
      <c r="G1374" s="62"/>
      <c r="H1374" s="66"/>
      <c r="I1374" s="67"/>
      <c r="J1374" s="67"/>
      <c r="K1374" s="34" t="s">
        <v>65</v>
      </c>
      <c r="L1374" s="74">
        <v>1374</v>
      </c>
      <c r="M1374" s="74"/>
      <c r="N1374" s="69"/>
      <c r="O1374" s="85" t="s">
        <v>1875</v>
      </c>
      <c r="P1374" s="88">
        <v>43738.287777777776</v>
      </c>
      <c r="Q1374" s="85" t="s">
        <v>2001</v>
      </c>
      <c r="R1374" s="85"/>
      <c r="S1374" s="85"/>
      <c r="T1374" s="85"/>
      <c r="U1374" s="88">
        <v>43738.287777777776</v>
      </c>
      <c r="V1374" s="90" t="s">
        <v>4316</v>
      </c>
      <c r="W1374" s="85"/>
      <c r="X1374" s="85"/>
      <c r="Y1374" s="94" t="s">
        <v>6316</v>
      </c>
      <c r="Z1374" s="85"/>
    </row>
    <row r="1375" spans="1:26" x14ac:dyDescent="0.25">
      <c r="A1375" s="61" t="s">
        <v>1217</v>
      </c>
      <c r="B1375" s="61" t="s">
        <v>1481</v>
      </c>
      <c r="C1375" s="62"/>
      <c r="D1375" s="63"/>
      <c r="E1375" s="64"/>
      <c r="F1375" s="65"/>
      <c r="G1375" s="62"/>
      <c r="H1375" s="66"/>
      <c r="I1375" s="67"/>
      <c r="J1375" s="67"/>
      <c r="K1375" s="34" t="s">
        <v>65</v>
      </c>
      <c r="L1375" s="74">
        <v>1375</v>
      </c>
      <c r="M1375" s="74"/>
      <c r="N1375" s="69"/>
      <c r="O1375" s="85" t="s">
        <v>1875</v>
      </c>
      <c r="P1375" s="88">
        <v>43738.287708333337</v>
      </c>
      <c r="Q1375" s="85" t="s">
        <v>1927</v>
      </c>
      <c r="R1375" s="85"/>
      <c r="S1375" s="85"/>
      <c r="T1375" s="85" t="s">
        <v>2951</v>
      </c>
      <c r="U1375" s="88">
        <v>43738.287708333337</v>
      </c>
      <c r="V1375" s="90" t="s">
        <v>4317</v>
      </c>
      <c r="W1375" s="85"/>
      <c r="X1375" s="85"/>
      <c r="Y1375" s="94" t="s">
        <v>6317</v>
      </c>
      <c r="Z1375" s="85"/>
    </row>
    <row r="1376" spans="1:26" x14ac:dyDescent="0.25">
      <c r="A1376" s="61" t="s">
        <v>1217</v>
      </c>
      <c r="B1376" s="61" t="s">
        <v>1499</v>
      </c>
      <c r="C1376" s="62"/>
      <c r="D1376" s="63"/>
      <c r="E1376" s="64"/>
      <c r="F1376" s="65"/>
      <c r="G1376" s="62"/>
      <c r="H1376" s="66"/>
      <c r="I1376" s="67"/>
      <c r="J1376" s="67"/>
      <c r="K1376" s="34" t="s">
        <v>65</v>
      </c>
      <c r="L1376" s="74">
        <v>1376</v>
      </c>
      <c r="M1376" s="74"/>
      <c r="N1376" s="69"/>
      <c r="O1376" s="85" t="s">
        <v>1875</v>
      </c>
      <c r="P1376" s="88">
        <v>43738.287777777776</v>
      </c>
      <c r="Q1376" s="85" t="s">
        <v>1883</v>
      </c>
      <c r="R1376" s="85"/>
      <c r="S1376" s="85"/>
      <c r="T1376" s="85"/>
      <c r="U1376" s="88">
        <v>43738.287777777776</v>
      </c>
      <c r="V1376" s="90" t="s">
        <v>4318</v>
      </c>
      <c r="W1376" s="85"/>
      <c r="X1376" s="85"/>
      <c r="Y1376" s="94" t="s">
        <v>6318</v>
      </c>
      <c r="Z1376" s="85"/>
    </row>
    <row r="1377" spans="1:26" x14ac:dyDescent="0.25">
      <c r="A1377" s="61" t="s">
        <v>1218</v>
      </c>
      <c r="B1377" s="61" t="s">
        <v>1218</v>
      </c>
      <c r="C1377" s="62"/>
      <c r="D1377" s="63"/>
      <c r="E1377" s="64"/>
      <c r="F1377" s="65"/>
      <c r="G1377" s="62"/>
      <c r="H1377" s="66"/>
      <c r="I1377" s="67"/>
      <c r="J1377" s="67"/>
      <c r="K1377" s="34" t="s">
        <v>65</v>
      </c>
      <c r="L1377" s="74">
        <v>1377</v>
      </c>
      <c r="M1377" s="74"/>
      <c r="N1377" s="69"/>
      <c r="O1377" s="85" t="s">
        <v>178</v>
      </c>
      <c r="P1377" s="88">
        <v>43738.287789351853</v>
      </c>
      <c r="Q1377" s="85" t="s">
        <v>2392</v>
      </c>
      <c r="R1377" s="90" t="s">
        <v>2827</v>
      </c>
      <c r="S1377" s="85" t="s">
        <v>2911</v>
      </c>
      <c r="T1377" s="85"/>
      <c r="U1377" s="88">
        <v>43738.287789351853</v>
      </c>
      <c r="V1377" s="90" t="s">
        <v>4319</v>
      </c>
      <c r="W1377" s="85"/>
      <c r="X1377" s="85"/>
      <c r="Y1377" s="94" t="s">
        <v>6319</v>
      </c>
      <c r="Z1377" s="85"/>
    </row>
    <row r="1378" spans="1:26" x14ac:dyDescent="0.25">
      <c r="A1378" s="61" t="s">
        <v>1219</v>
      </c>
      <c r="B1378" s="61" t="s">
        <v>1671</v>
      </c>
      <c r="C1378" s="62"/>
      <c r="D1378" s="63"/>
      <c r="E1378" s="64"/>
      <c r="F1378" s="65"/>
      <c r="G1378" s="62"/>
      <c r="H1378" s="66"/>
      <c r="I1378" s="67"/>
      <c r="J1378" s="67"/>
      <c r="K1378" s="34" t="s">
        <v>65</v>
      </c>
      <c r="L1378" s="74">
        <v>1378</v>
      </c>
      <c r="M1378" s="74"/>
      <c r="N1378" s="69"/>
      <c r="O1378" s="85" t="s">
        <v>1875</v>
      </c>
      <c r="P1378" s="88">
        <v>43738.287789351853</v>
      </c>
      <c r="Q1378" s="85" t="s">
        <v>2144</v>
      </c>
      <c r="R1378" s="85"/>
      <c r="S1378" s="85"/>
      <c r="T1378" s="85"/>
      <c r="U1378" s="88">
        <v>43738.287789351853</v>
      </c>
      <c r="V1378" s="90" t="s">
        <v>4320</v>
      </c>
      <c r="W1378" s="85"/>
      <c r="X1378" s="85"/>
      <c r="Y1378" s="94" t="s">
        <v>6320</v>
      </c>
      <c r="Z1378" s="85"/>
    </row>
    <row r="1379" spans="1:26" x14ac:dyDescent="0.25">
      <c r="A1379" s="61" t="s">
        <v>1220</v>
      </c>
      <c r="B1379" s="61" t="s">
        <v>1220</v>
      </c>
      <c r="C1379" s="62"/>
      <c r="D1379" s="63"/>
      <c r="E1379" s="64"/>
      <c r="F1379" s="65"/>
      <c r="G1379" s="62"/>
      <c r="H1379" s="66"/>
      <c r="I1379" s="67"/>
      <c r="J1379" s="67"/>
      <c r="K1379" s="34" t="s">
        <v>65</v>
      </c>
      <c r="L1379" s="74">
        <v>1379</v>
      </c>
      <c r="M1379" s="74"/>
      <c r="N1379" s="69"/>
      <c r="O1379" s="85" t="s">
        <v>178</v>
      </c>
      <c r="P1379" s="88">
        <v>43738.287812499999</v>
      </c>
      <c r="Q1379" s="85" t="s">
        <v>2393</v>
      </c>
      <c r="R1379" s="90" t="s">
        <v>2828</v>
      </c>
      <c r="S1379" s="85" t="s">
        <v>2935</v>
      </c>
      <c r="T1379" s="85"/>
      <c r="U1379" s="88">
        <v>43738.287812499999</v>
      </c>
      <c r="V1379" s="90" t="s">
        <v>4321</v>
      </c>
      <c r="W1379" s="85"/>
      <c r="X1379" s="85"/>
      <c r="Y1379" s="94" t="s">
        <v>6321</v>
      </c>
      <c r="Z1379" s="85"/>
    </row>
    <row r="1380" spans="1:26" x14ac:dyDescent="0.25">
      <c r="A1380" s="61" t="s">
        <v>1221</v>
      </c>
      <c r="B1380" s="61" t="s">
        <v>1481</v>
      </c>
      <c r="C1380" s="62"/>
      <c r="D1380" s="63"/>
      <c r="E1380" s="64"/>
      <c r="F1380" s="65"/>
      <c r="G1380" s="62"/>
      <c r="H1380" s="66"/>
      <c r="I1380" s="67"/>
      <c r="J1380" s="67"/>
      <c r="K1380" s="34" t="s">
        <v>65</v>
      </c>
      <c r="L1380" s="74">
        <v>1380</v>
      </c>
      <c r="M1380" s="74"/>
      <c r="N1380" s="69"/>
      <c r="O1380" s="85" t="s">
        <v>1875</v>
      </c>
      <c r="P1380" s="88">
        <v>43738.287812499999</v>
      </c>
      <c r="Q1380" s="85" t="s">
        <v>1927</v>
      </c>
      <c r="R1380" s="85"/>
      <c r="S1380" s="85"/>
      <c r="T1380" s="85" t="s">
        <v>2951</v>
      </c>
      <c r="U1380" s="88">
        <v>43738.287812499999</v>
      </c>
      <c r="V1380" s="90" t="s">
        <v>4322</v>
      </c>
      <c r="W1380" s="85"/>
      <c r="X1380" s="85"/>
      <c r="Y1380" s="94" t="s">
        <v>6322</v>
      </c>
      <c r="Z1380" s="85"/>
    </row>
    <row r="1381" spans="1:26" x14ac:dyDescent="0.25">
      <c r="A1381" s="61" t="s">
        <v>1222</v>
      </c>
      <c r="B1381" s="61" t="s">
        <v>1812</v>
      </c>
      <c r="C1381" s="62"/>
      <c r="D1381" s="63"/>
      <c r="E1381" s="64"/>
      <c r="F1381" s="65"/>
      <c r="G1381" s="62"/>
      <c r="H1381" s="66"/>
      <c r="I1381" s="67"/>
      <c r="J1381" s="67"/>
      <c r="K1381" s="34" t="s">
        <v>65</v>
      </c>
      <c r="L1381" s="74">
        <v>1381</v>
      </c>
      <c r="M1381" s="74"/>
      <c r="N1381" s="69"/>
      <c r="O1381" s="85" t="s">
        <v>1875</v>
      </c>
      <c r="P1381" s="88">
        <v>43738.280578703707</v>
      </c>
      <c r="Q1381" s="85" t="s">
        <v>2394</v>
      </c>
      <c r="R1381" s="85"/>
      <c r="S1381" s="85"/>
      <c r="T1381" s="85"/>
      <c r="U1381" s="88">
        <v>43738.280578703707</v>
      </c>
      <c r="V1381" s="90" t="s">
        <v>4323</v>
      </c>
      <c r="W1381" s="85"/>
      <c r="X1381" s="85"/>
      <c r="Y1381" s="94" t="s">
        <v>6323</v>
      </c>
      <c r="Z1381" s="85"/>
    </row>
    <row r="1382" spans="1:26" x14ac:dyDescent="0.25">
      <c r="A1382" s="61" t="s">
        <v>1222</v>
      </c>
      <c r="B1382" s="61" t="s">
        <v>1566</v>
      </c>
      <c r="C1382" s="62"/>
      <c r="D1382" s="63"/>
      <c r="E1382" s="64"/>
      <c r="F1382" s="65"/>
      <c r="G1382" s="62"/>
      <c r="H1382" s="66"/>
      <c r="I1382" s="67"/>
      <c r="J1382" s="67"/>
      <c r="K1382" s="34" t="s">
        <v>65</v>
      </c>
      <c r="L1382" s="74">
        <v>1382</v>
      </c>
      <c r="M1382" s="74"/>
      <c r="N1382" s="69"/>
      <c r="O1382" s="85" t="s">
        <v>1875</v>
      </c>
      <c r="P1382" s="88">
        <v>43738.287881944445</v>
      </c>
      <c r="Q1382" s="85" t="s">
        <v>1973</v>
      </c>
      <c r="R1382" s="85"/>
      <c r="S1382" s="85"/>
      <c r="T1382" s="85"/>
      <c r="U1382" s="88">
        <v>43738.287881944445</v>
      </c>
      <c r="V1382" s="90" t="s">
        <v>4324</v>
      </c>
      <c r="W1382" s="85"/>
      <c r="X1382" s="85"/>
      <c r="Y1382" s="94" t="s">
        <v>6324</v>
      </c>
      <c r="Z1382" s="85"/>
    </row>
    <row r="1383" spans="1:26" x14ac:dyDescent="0.25">
      <c r="A1383" s="61" t="s">
        <v>1222</v>
      </c>
      <c r="B1383" s="61" t="s">
        <v>1569</v>
      </c>
      <c r="C1383" s="62"/>
      <c r="D1383" s="63"/>
      <c r="E1383" s="64"/>
      <c r="F1383" s="65"/>
      <c r="G1383" s="62"/>
      <c r="H1383" s="66"/>
      <c r="I1383" s="67"/>
      <c r="J1383" s="67"/>
      <c r="K1383" s="34" t="s">
        <v>65</v>
      </c>
      <c r="L1383" s="74">
        <v>1383</v>
      </c>
      <c r="M1383" s="74"/>
      <c r="N1383" s="69"/>
      <c r="O1383" s="85" t="s">
        <v>1875</v>
      </c>
      <c r="P1383" s="88">
        <v>43738.282430555555</v>
      </c>
      <c r="Q1383" s="85" t="s">
        <v>1977</v>
      </c>
      <c r="R1383" s="85"/>
      <c r="S1383" s="85"/>
      <c r="T1383" s="85"/>
      <c r="U1383" s="88">
        <v>43738.282430555555</v>
      </c>
      <c r="V1383" s="90" t="s">
        <v>4325</v>
      </c>
      <c r="W1383" s="85"/>
      <c r="X1383" s="85"/>
      <c r="Y1383" s="94" t="s">
        <v>6325</v>
      </c>
      <c r="Z1383" s="85"/>
    </row>
    <row r="1384" spans="1:26" x14ac:dyDescent="0.25">
      <c r="A1384" s="61" t="s">
        <v>1223</v>
      </c>
      <c r="B1384" s="61" t="s">
        <v>1507</v>
      </c>
      <c r="C1384" s="62"/>
      <c r="D1384" s="63"/>
      <c r="E1384" s="64"/>
      <c r="F1384" s="65"/>
      <c r="G1384" s="62"/>
      <c r="H1384" s="66"/>
      <c r="I1384" s="67"/>
      <c r="J1384" s="67"/>
      <c r="K1384" s="34" t="s">
        <v>65</v>
      </c>
      <c r="L1384" s="74">
        <v>1384</v>
      </c>
      <c r="M1384" s="74"/>
      <c r="N1384" s="69"/>
      <c r="O1384" s="85" t="s">
        <v>1875</v>
      </c>
      <c r="P1384" s="88">
        <v>43738.287893518522</v>
      </c>
      <c r="Q1384" s="85" t="s">
        <v>1893</v>
      </c>
      <c r="R1384" s="85"/>
      <c r="S1384" s="85"/>
      <c r="T1384" s="85"/>
      <c r="U1384" s="88">
        <v>43738.287893518522</v>
      </c>
      <c r="V1384" s="90" t="s">
        <v>4326</v>
      </c>
      <c r="W1384" s="85"/>
      <c r="X1384" s="85"/>
      <c r="Y1384" s="94" t="s">
        <v>6326</v>
      </c>
      <c r="Z1384" s="85"/>
    </row>
    <row r="1385" spans="1:26" x14ac:dyDescent="0.25">
      <c r="A1385" s="61" t="s">
        <v>1224</v>
      </c>
      <c r="B1385" s="61" t="s">
        <v>1598</v>
      </c>
      <c r="C1385" s="62"/>
      <c r="D1385" s="63"/>
      <c r="E1385" s="64"/>
      <c r="F1385" s="65"/>
      <c r="G1385" s="62"/>
      <c r="H1385" s="66"/>
      <c r="I1385" s="67"/>
      <c r="J1385" s="67"/>
      <c r="K1385" s="34" t="s">
        <v>65</v>
      </c>
      <c r="L1385" s="74">
        <v>1385</v>
      </c>
      <c r="M1385" s="74"/>
      <c r="N1385" s="69"/>
      <c r="O1385" s="85" t="s">
        <v>1875</v>
      </c>
      <c r="P1385" s="88">
        <v>43738.281238425923</v>
      </c>
      <c r="Q1385" s="85" t="s">
        <v>2018</v>
      </c>
      <c r="R1385" s="85"/>
      <c r="S1385" s="85"/>
      <c r="T1385" s="85"/>
      <c r="U1385" s="88">
        <v>43738.281238425923</v>
      </c>
      <c r="V1385" s="90" t="s">
        <v>4327</v>
      </c>
      <c r="W1385" s="85"/>
      <c r="X1385" s="85"/>
      <c r="Y1385" s="94" t="s">
        <v>6327</v>
      </c>
      <c r="Z1385" s="85"/>
    </row>
    <row r="1386" spans="1:26" x14ac:dyDescent="0.25">
      <c r="A1386" s="61" t="s">
        <v>1224</v>
      </c>
      <c r="B1386" s="61" t="s">
        <v>1481</v>
      </c>
      <c r="C1386" s="62"/>
      <c r="D1386" s="63"/>
      <c r="E1386" s="64"/>
      <c r="F1386" s="65"/>
      <c r="G1386" s="62"/>
      <c r="H1386" s="66"/>
      <c r="I1386" s="67"/>
      <c r="J1386" s="67"/>
      <c r="K1386" s="34" t="s">
        <v>65</v>
      </c>
      <c r="L1386" s="74">
        <v>1386</v>
      </c>
      <c r="M1386" s="74"/>
      <c r="N1386" s="69"/>
      <c r="O1386" s="85" t="s">
        <v>1875</v>
      </c>
      <c r="P1386" s="88">
        <v>43738.282743055555</v>
      </c>
      <c r="Q1386" s="85" t="s">
        <v>1927</v>
      </c>
      <c r="R1386" s="85"/>
      <c r="S1386" s="85"/>
      <c r="T1386" s="85" t="s">
        <v>2951</v>
      </c>
      <c r="U1386" s="88">
        <v>43738.282743055555</v>
      </c>
      <c r="V1386" s="90" t="s">
        <v>4328</v>
      </c>
      <c r="W1386" s="85"/>
      <c r="X1386" s="85"/>
      <c r="Y1386" s="94" t="s">
        <v>6328</v>
      </c>
      <c r="Z1386" s="85"/>
    </row>
    <row r="1387" spans="1:26" x14ac:dyDescent="0.25">
      <c r="A1387" s="61" t="s">
        <v>1224</v>
      </c>
      <c r="B1387" s="61" t="s">
        <v>1507</v>
      </c>
      <c r="C1387" s="62"/>
      <c r="D1387" s="63"/>
      <c r="E1387" s="64"/>
      <c r="F1387" s="65"/>
      <c r="G1387" s="62"/>
      <c r="H1387" s="66"/>
      <c r="I1387" s="67"/>
      <c r="J1387" s="67"/>
      <c r="K1387" s="34" t="s">
        <v>65</v>
      </c>
      <c r="L1387" s="74">
        <v>1387</v>
      </c>
      <c r="M1387" s="74"/>
      <c r="N1387" s="69"/>
      <c r="O1387" s="85" t="s">
        <v>1875</v>
      </c>
      <c r="P1387" s="88">
        <v>43738.287893518522</v>
      </c>
      <c r="Q1387" s="85" t="s">
        <v>1892</v>
      </c>
      <c r="R1387" s="85"/>
      <c r="S1387" s="85"/>
      <c r="T1387" s="85"/>
      <c r="U1387" s="88">
        <v>43738.287893518522</v>
      </c>
      <c r="V1387" s="90" t="s">
        <v>4329</v>
      </c>
      <c r="W1387" s="85"/>
      <c r="X1387" s="85"/>
      <c r="Y1387" s="94" t="s">
        <v>6329</v>
      </c>
      <c r="Z1387" s="85"/>
    </row>
    <row r="1388" spans="1:26" x14ac:dyDescent="0.25">
      <c r="A1388" s="61" t="s">
        <v>1225</v>
      </c>
      <c r="B1388" s="61" t="s">
        <v>1799</v>
      </c>
      <c r="C1388" s="62"/>
      <c r="D1388" s="63"/>
      <c r="E1388" s="64"/>
      <c r="F1388" s="65"/>
      <c r="G1388" s="62"/>
      <c r="H1388" s="66"/>
      <c r="I1388" s="67"/>
      <c r="J1388" s="67"/>
      <c r="K1388" s="34" t="s">
        <v>65</v>
      </c>
      <c r="L1388" s="74">
        <v>1388</v>
      </c>
      <c r="M1388" s="74"/>
      <c r="N1388" s="69"/>
      <c r="O1388" s="85" t="s">
        <v>1875</v>
      </c>
      <c r="P1388" s="88">
        <v>43738.287928240738</v>
      </c>
      <c r="Q1388" s="85" t="s">
        <v>2369</v>
      </c>
      <c r="R1388" s="85"/>
      <c r="S1388" s="85"/>
      <c r="T1388" s="85"/>
      <c r="U1388" s="88">
        <v>43738.287928240738</v>
      </c>
      <c r="V1388" s="90" t="s">
        <v>4330</v>
      </c>
      <c r="W1388" s="85"/>
      <c r="X1388" s="85"/>
      <c r="Y1388" s="94" t="s">
        <v>6330</v>
      </c>
      <c r="Z1388" s="85"/>
    </row>
    <row r="1389" spans="1:26" x14ac:dyDescent="0.25">
      <c r="A1389" s="61" t="s">
        <v>1225</v>
      </c>
      <c r="B1389" s="61" t="s">
        <v>1575</v>
      </c>
      <c r="C1389" s="62"/>
      <c r="D1389" s="63"/>
      <c r="E1389" s="64"/>
      <c r="F1389" s="65"/>
      <c r="G1389" s="62"/>
      <c r="H1389" s="66"/>
      <c r="I1389" s="67"/>
      <c r="J1389" s="67"/>
      <c r="K1389" s="34" t="s">
        <v>65</v>
      </c>
      <c r="L1389" s="74">
        <v>1389</v>
      </c>
      <c r="M1389" s="74"/>
      <c r="N1389" s="69"/>
      <c r="O1389" s="85" t="s">
        <v>1875</v>
      </c>
      <c r="P1389" s="88">
        <v>43738.279062499998</v>
      </c>
      <c r="Q1389" s="85" t="s">
        <v>1985</v>
      </c>
      <c r="R1389" s="85"/>
      <c r="S1389" s="85"/>
      <c r="T1389" s="85"/>
      <c r="U1389" s="88">
        <v>43738.279062499998</v>
      </c>
      <c r="V1389" s="90" t="s">
        <v>4331</v>
      </c>
      <c r="W1389" s="85"/>
      <c r="X1389" s="85"/>
      <c r="Y1389" s="94" t="s">
        <v>6331</v>
      </c>
      <c r="Z1389" s="85"/>
    </row>
    <row r="1390" spans="1:26" x14ac:dyDescent="0.25">
      <c r="A1390" s="61" t="s">
        <v>1226</v>
      </c>
      <c r="B1390" s="61" t="s">
        <v>1543</v>
      </c>
      <c r="C1390" s="62"/>
      <c r="D1390" s="63"/>
      <c r="E1390" s="64"/>
      <c r="F1390" s="65"/>
      <c r="G1390" s="62"/>
      <c r="H1390" s="66"/>
      <c r="I1390" s="67"/>
      <c r="J1390" s="67"/>
      <c r="K1390" s="34" t="s">
        <v>65</v>
      </c>
      <c r="L1390" s="74">
        <v>1390</v>
      </c>
      <c r="M1390" s="74"/>
      <c r="N1390" s="69"/>
      <c r="O1390" s="85" t="s">
        <v>1875</v>
      </c>
      <c r="P1390" s="88">
        <v>43738.287928240738</v>
      </c>
      <c r="Q1390" s="85" t="s">
        <v>1945</v>
      </c>
      <c r="R1390" s="85"/>
      <c r="S1390" s="85"/>
      <c r="T1390" s="85" t="s">
        <v>2955</v>
      </c>
      <c r="U1390" s="88">
        <v>43738.287928240738</v>
      </c>
      <c r="V1390" s="90" t="s">
        <v>4332</v>
      </c>
      <c r="W1390" s="85"/>
      <c r="X1390" s="85"/>
      <c r="Y1390" s="94" t="s">
        <v>6332</v>
      </c>
      <c r="Z1390" s="85"/>
    </row>
    <row r="1391" spans="1:26" x14ac:dyDescent="0.25">
      <c r="A1391" s="61" t="s">
        <v>1227</v>
      </c>
      <c r="B1391" s="61" t="s">
        <v>1493</v>
      </c>
      <c r="C1391" s="62"/>
      <c r="D1391" s="63"/>
      <c r="E1391" s="64"/>
      <c r="F1391" s="65"/>
      <c r="G1391" s="62"/>
      <c r="H1391" s="66"/>
      <c r="I1391" s="67"/>
      <c r="J1391" s="67"/>
      <c r="K1391" s="34" t="s">
        <v>65</v>
      </c>
      <c r="L1391" s="74">
        <v>1391</v>
      </c>
      <c r="M1391" s="74"/>
      <c r="N1391" s="69"/>
      <c r="O1391" s="85" t="s">
        <v>1875</v>
      </c>
      <c r="P1391" s="88">
        <v>43738.287974537037</v>
      </c>
      <c r="Q1391" s="85" t="s">
        <v>1877</v>
      </c>
      <c r="R1391" s="85"/>
      <c r="S1391" s="85"/>
      <c r="T1391" s="85"/>
      <c r="U1391" s="88">
        <v>43738.287974537037</v>
      </c>
      <c r="V1391" s="90" t="s">
        <v>4333</v>
      </c>
      <c r="W1391" s="85"/>
      <c r="X1391" s="85"/>
      <c r="Y1391" s="94" t="s">
        <v>6333</v>
      </c>
      <c r="Z1391" s="85"/>
    </row>
    <row r="1392" spans="1:26" x14ac:dyDescent="0.25">
      <c r="A1392" s="61" t="s">
        <v>1228</v>
      </c>
      <c r="B1392" s="61" t="s">
        <v>1228</v>
      </c>
      <c r="C1392" s="62"/>
      <c r="D1392" s="63"/>
      <c r="E1392" s="64"/>
      <c r="F1392" s="65"/>
      <c r="G1392" s="62"/>
      <c r="H1392" s="66"/>
      <c r="I1392" s="67"/>
      <c r="J1392" s="67"/>
      <c r="K1392" s="34" t="s">
        <v>65</v>
      </c>
      <c r="L1392" s="74">
        <v>1392</v>
      </c>
      <c r="M1392" s="74"/>
      <c r="N1392" s="69"/>
      <c r="O1392" s="85" t="s">
        <v>178</v>
      </c>
      <c r="P1392" s="88">
        <v>43738.28802083333</v>
      </c>
      <c r="Q1392" s="85" t="s">
        <v>2395</v>
      </c>
      <c r="R1392" s="90" t="s">
        <v>2829</v>
      </c>
      <c r="S1392" s="85" t="s">
        <v>2911</v>
      </c>
      <c r="T1392" s="85"/>
      <c r="U1392" s="88">
        <v>43738.28802083333</v>
      </c>
      <c r="V1392" s="90" t="s">
        <v>4334</v>
      </c>
      <c r="W1392" s="85"/>
      <c r="X1392" s="85"/>
      <c r="Y1392" s="94" t="s">
        <v>6334</v>
      </c>
      <c r="Z1392" s="85"/>
    </row>
    <row r="1393" spans="1:26" x14ac:dyDescent="0.25">
      <c r="A1393" s="61" t="s">
        <v>1229</v>
      </c>
      <c r="B1393" s="61" t="s">
        <v>1229</v>
      </c>
      <c r="C1393" s="62"/>
      <c r="D1393" s="63"/>
      <c r="E1393" s="64"/>
      <c r="F1393" s="65"/>
      <c r="G1393" s="62"/>
      <c r="H1393" s="66"/>
      <c r="I1393" s="67"/>
      <c r="J1393" s="67"/>
      <c r="K1393" s="34" t="s">
        <v>65</v>
      </c>
      <c r="L1393" s="74">
        <v>1393</v>
      </c>
      <c r="M1393" s="74"/>
      <c r="N1393" s="69"/>
      <c r="O1393" s="85" t="s">
        <v>178</v>
      </c>
      <c r="P1393" s="88">
        <v>43738.28802083333</v>
      </c>
      <c r="Q1393" s="85" t="s">
        <v>2396</v>
      </c>
      <c r="R1393" s="85"/>
      <c r="S1393" s="85"/>
      <c r="T1393" s="85"/>
      <c r="U1393" s="88">
        <v>43738.28802083333</v>
      </c>
      <c r="V1393" s="90" t="s">
        <v>4335</v>
      </c>
      <c r="W1393" s="85"/>
      <c r="X1393" s="85"/>
      <c r="Y1393" s="94" t="s">
        <v>6335</v>
      </c>
      <c r="Z1393" s="85"/>
    </row>
    <row r="1394" spans="1:26" x14ac:dyDescent="0.25">
      <c r="A1394" s="61" t="s">
        <v>1230</v>
      </c>
      <c r="B1394" s="61" t="s">
        <v>1569</v>
      </c>
      <c r="C1394" s="62"/>
      <c r="D1394" s="63"/>
      <c r="E1394" s="64"/>
      <c r="F1394" s="65"/>
      <c r="G1394" s="62"/>
      <c r="H1394" s="66"/>
      <c r="I1394" s="67"/>
      <c r="J1394" s="67"/>
      <c r="K1394" s="34" t="s">
        <v>65</v>
      </c>
      <c r="L1394" s="74">
        <v>1394</v>
      </c>
      <c r="M1394" s="74"/>
      <c r="N1394" s="69"/>
      <c r="O1394" s="85" t="s">
        <v>1875</v>
      </c>
      <c r="P1394" s="88">
        <v>43738.28802083333</v>
      </c>
      <c r="Q1394" s="85" t="s">
        <v>1977</v>
      </c>
      <c r="R1394" s="85"/>
      <c r="S1394" s="85"/>
      <c r="T1394" s="85"/>
      <c r="U1394" s="88">
        <v>43738.28802083333</v>
      </c>
      <c r="V1394" s="90" t="s">
        <v>4336</v>
      </c>
      <c r="W1394" s="85"/>
      <c r="X1394" s="85"/>
      <c r="Y1394" s="94" t="s">
        <v>6336</v>
      </c>
      <c r="Z1394" s="85"/>
    </row>
    <row r="1395" spans="1:26" x14ac:dyDescent="0.25">
      <c r="A1395" s="61" t="s">
        <v>1231</v>
      </c>
      <c r="B1395" s="61" t="s">
        <v>1554</v>
      </c>
      <c r="C1395" s="62"/>
      <c r="D1395" s="63"/>
      <c r="E1395" s="64"/>
      <c r="F1395" s="65"/>
      <c r="G1395" s="62"/>
      <c r="H1395" s="66"/>
      <c r="I1395" s="67"/>
      <c r="J1395" s="67"/>
      <c r="K1395" s="34" t="s">
        <v>65</v>
      </c>
      <c r="L1395" s="74">
        <v>1395</v>
      </c>
      <c r="M1395" s="74"/>
      <c r="N1395" s="69"/>
      <c r="O1395" s="85" t="s">
        <v>1875</v>
      </c>
      <c r="P1395" s="88">
        <v>43738.28802083333</v>
      </c>
      <c r="Q1395" s="85" t="s">
        <v>1957</v>
      </c>
      <c r="R1395" s="85"/>
      <c r="S1395" s="85"/>
      <c r="T1395" s="85" t="s">
        <v>2947</v>
      </c>
      <c r="U1395" s="88">
        <v>43738.28802083333</v>
      </c>
      <c r="V1395" s="90" t="s">
        <v>4337</v>
      </c>
      <c r="W1395" s="85"/>
      <c r="X1395" s="85"/>
      <c r="Y1395" s="94" t="s">
        <v>6337</v>
      </c>
      <c r="Z1395" s="85"/>
    </row>
    <row r="1396" spans="1:26" x14ac:dyDescent="0.25">
      <c r="A1396" s="61" t="s">
        <v>1232</v>
      </c>
      <c r="B1396" s="61" t="s">
        <v>1481</v>
      </c>
      <c r="C1396" s="62"/>
      <c r="D1396" s="63"/>
      <c r="E1396" s="64"/>
      <c r="F1396" s="65"/>
      <c r="G1396" s="62"/>
      <c r="H1396" s="66"/>
      <c r="I1396" s="67"/>
      <c r="J1396" s="67"/>
      <c r="K1396" s="34" t="s">
        <v>65</v>
      </c>
      <c r="L1396" s="74">
        <v>1396</v>
      </c>
      <c r="M1396" s="74"/>
      <c r="N1396" s="69"/>
      <c r="O1396" s="85" t="s">
        <v>1875</v>
      </c>
      <c r="P1396" s="88">
        <v>43738.286863425928</v>
      </c>
      <c r="Q1396" s="85" t="s">
        <v>1927</v>
      </c>
      <c r="R1396" s="85"/>
      <c r="S1396" s="85"/>
      <c r="T1396" s="85" t="s">
        <v>2951</v>
      </c>
      <c r="U1396" s="88">
        <v>43738.286863425928</v>
      </c>
      <c r="V1396" s="90" t="s">
        <v>4338</v>
      </c>
      <c r="W1396" s="85"/>
      <c r="X1396" s="85"/>
      <c r="Y1396" s="94" t="s">
        <v>6338</v>
      </c>
      <c r="Z1396" s="85"/>
    </row>
    <row r="1397" spans="1:26" x14ac:dyDescent="0.25">
      <c r="A1397" s="61" t="s">
        <v>1232</v>
      </c>
      <c r="B1397" s="61" t="s">
        <v>1507</v>
      </c>
      <c r="C1397" s="62"/>
      <c r="D1397" s="63"/>
      <c r="E1397" s="64"/>
      <c r="F1397" s="65"/>
      <c r="G1397" s="62"/>
      <c r="H1397" s="66"/>
      <c r="I1397" s="67"/>
      <c r="J1397" s="67"/>
      <c r="K1397" s="34" t="s">
        <v>65</v>
      </c>
      <c r="L1397" s="74">
        <v>1397</v>
      </c>
      <c r="M1397" s="74"/>
      <c r="N1397" s="69"/>
      <c r="O1397" s="85" t="s">
        <v>1875</v>
      </c>
      <c r="P1397" s="88">
        <v>43738.288032407407</v>
      </c>
      <c r="Q1397" s="85" t="s">
        <v>1892</v>
      </c>
      <c r="R1397" s="85"/>
      <c r="S1397" s="85"/>
      <c r="T1397" s="85"/>
      <c r="U1397" s="88">
        <v>43738.288032407407</v>
      </c>
      <c r="V1397" s="90" t="s">
        <v>4339</v>
      </c>
      <c r="W1397" s="85"/>
      <c r="X1397" s="85"/>
      <c r="Y1397" s="94" t="s">
        <v>6339</v>
      </c>
      <c r="Z1397" s="85"/>
    </row>
    <row r="1398" spans="1:26" x14ac:dyDescent="0.25">
      <c r="A1398" s="61" t="s">
        <v>1233</v>
      </c>
      <c r="B1398" s="61" t="s">
        <v>1656</v>
      </c>
      <c r="C1398" s="62"/>
      <c r="D1398" s="63"/>
      <c r="E1398" s="64"/>
      <c r="F1398" s="65"/>
      <c r="G1398" s="62"/>
      <c r="H1398" s="66"/>
      <c r="I1398" s="67"/>
      <c r="J1398" s="67"/>
      <c r="K1398" s="34" t="s">
        <v>65</v>
      </c>
      <c r="L1398" s="74">
        <v>1398</v>
      </c>
      <c r="M1398" s="74"/>
      <c r="N1398" s="69"/>
      <c r="O1398" s="85" t="s">
        <v>1876</v>
      </c>
      <c r="P1398" s="88">
        <v>43738.288055555553</v>
      </c>
      <c r="Q1398" s="85" t="s">
        <v>2397</v>
      </c>
      <c r="R1398" s="90" t="s">
        <v>2830</v>
      </c>
      <c r="S1398" s="85" t="s">
        <v>2911</v>
      </c>
      <c r="T1398" s="85" t="s">
        <v>2950</v>
      </c>
      <c r="U1398" s="88">
        <v>43738.288055555553</v>
      </c>
      <c r="V1398" s="90" t="s">
        <v>4340</v>
      </c>
      <c r="W1398" s="85"/>
      <c r="X1398" s="85"/>
      <c r="Y1398" s="94" t="s">
        <v>6340</v>
      </c>
      <c r="Z1398" s="94" t="s">
        <v>7076</v>
      </c>
    </row>
    <row r="1399" spans="1:26" x14ac:dyDescent="0.25">
      <c r="A1399" s="61" t="s">
        <v>1234</v>
      </c>
      <c r="B1399" s="61" t="s">
        <v>1752</v>
      </c>
      <c r="C1399" s="62"/>
      <c r="D1399" s="63"/>
      <c r="E1399" s="64"/>
      <c r="F1399" s="65"/>
      <c r="G1399" s="62"/>
      <c r="H1399" s="66"/>
      <c r="I1399" s="67"/>
      <c r="J1399" s="67"/>
      <c r="K1399" s="34" t="s">
        <v>65</v>
      </c>
      <c r="L1399" s="74">
        <v>1399</v>
      </c>
      <c r="M1399" s="74"/>
      <c r="N1399" s="69"/>
      <c r="O1399" s="85" t="s">
        <v>1875</v>
      </c>
      <c r="P1399" s="88">
        <v>43738.278807870367</v>
      </c>
      <c r="Q1399" s="85" t="s">
        <v>2270</v>
      </c>
      <c r="R1399" s="85"/>
      <c r="S1399" s="85"/>
      <c r="T1399" s="85"/>
      <c r="U1399" s="88">
        <v>43738.278807870367</v>
      </c>
      <c r="V1399" s="90" t="s">
        <v>4341</v>
      </c>
      <c r="W1399" s="85"/>
      <c r="X1399" s="85"/>
      <c r="Y1399" s="94" t="s">
        <v>6341</v>
      </c>
      <c r="Z1399" s="85"/>
    </row>
    <row r="1400" spans="1:26" x14ac:dyDescent="0.25">
      <c r="A1400" s="61" t="s">
        <v>1234</v>
      </c>
      <c r="B1400" s="61" t="s">
        <v>1813</v>
      </c>
      <c r="C1400" s="62"/>
      <c r="D1400" s="63"/>
      <c r="E1400" s="64"/>
      <c r="F1400" s="65"/>
      <c r="G1400" s="62"/>
      <c r="H1400" s="66"/>
      <c r="I1400" s="67"/>
      <c r="J1400" s="67"/>
      <c r="K1400" s="34" t="s">
        <v>65</v>
      </c>
      <c r="L1400" s="74">
        <v>1400</v>
      </c>
      <c r="M1400" s="74"/>
      <c r="N1400" s="69"/>
      <c r="O1400" s="85" t="s">
        <v>1875</v>
      </c>
      <c r="P1400" s="88">
        <v>43738.281099537038</v>
      </c>
      <c r="Q1400" s="85" t="s">
        <v>2398</v>
      </c>
      <c r="R1400" s="85"/>
      <c r="S1400" s="85"/>
      <c r="T1400" s="85" t="s">
        <v>2990</v>
      </c>
      <c r="U1400" s="88">
        <v>43738.281099537038</v>
      </c>
      <c r="V1400" s="90" t="s">
        <v>4342</v>
      </c>
      <c r="W1400" s="85"/>
      <c r="X1400" s="85"/>
      <c r="Y1400" s="94" t="s">
        <v>6342</v>
      </c>
      <c r="Z1400" s="85"/>
    </row>
    <row r="1401" spans="1:26" x14ac:dyDescent="0.25">
      <c r="A1401" s="61" t="s">
        <v>1234</v>
      </c>
      <c r="B1401" s="61" t="s">
        <v>1778</v>
      </c>
      <c r="C1401" s="62"/>
      <c r="D1401" s="63"/>
      <c r="E1401" s="64"/>
      <c r="F1401" s="65"/>
      <c r="G1401" s="62"/>
      <c r="H1401" s="66"/>
      <c r="I1401" s="67"/>
      <c r="J1401" s="67"/>
      <c r="K1401" s="34" t="s">
        <v>65</v>
      </c>
      <c r="L1401" s="74">
        <v>1401</v>
      </c>
      <c r="M1401" s="74"/>
      <c r="N1401" s="69"/>
      <c r="O1401" s="85" t="s">
        <v>1875</v>
      </c>
      <c r="P1401" s="88">
        <v>43738.28707175926</v>
      </c>
      <c r="Q1401" s="85" t="s">
        <v>2329</v>
      </c>
      <c r="R1401" s="85"/>
      <c r="S1401" s="85"/>
      <c r="T1401" s="85"/>
      <c r="U1401" s="88">
        <v>43738.28707175926</v>
      </c>
      <c r="V1401" s="90" t="s">
        <v>4343</v>
      </c>
      <c r="W1401" s="85"/>
      <c r="X1401" s="85"/>
      <c r="Y1401" s="94" t="s">
        <v>6343</v>
      </c>
      <c r="Z1401" s="85"/>
    </row>
    <row r="1402" spans="1:26" x14ac:dyDescent="0.25">
      <c r="A1402" s="61" t="s">
        <v>1234</v>
      </c>
      <c r="B1402" s="61" t="s">
        <v>1545</v>
      </c>
      <c r="C1402" s="62"/>
      <c r="D1402" s="63"/>
      <c r="E1402" s="64"/>
      <c r="F1402" s="65"/>
      <c r="G1402" s="62"/>
      <c r="H1402" s="66"/>
      <c r="I1402" s="67"/>
      <c r="J1402" s="67"/>
      <c r="K1402" s="34" t="s">
        <v>65</v>
      </c>
      <c r="L1402" s="74">
        <v>1402</v>
      </c>
      <c r="M1402" s="74"/>
      <c r="N1402" s="69"/>
      <c r="O1402" s="85" t="s">
        <v>1875</v>
      </c>
      <c r="P1402" s="88">
        <v>43738.288055555553</v>
      </c>
      <c r="Q1402" s="85" t="s">
        <v>1947</v>
      </c>
      <c r="R1402" s="85"/>
      <c r="S1402" s="85"/>
      <c r="T1402" s="85"/>
      <c r="U1402" s="88">
        <v>43738.288055555553</v>
      </c>
      <c r="V1402" s="90" t="s">
        <v>4344</v>
      </c>
      <c r="W1402" s="85"/>
      <c r="X1402" s="85"/>
      <c r="Y1402" s="94" t="s">
        <v>6344</v>
      </c>
      <c r="Z1402" s="85"/>
    </row>
    <row r="1403" spans="1:26" x14ac:dyDescent="0.25">
      <c r="A1403" s="61" t="s">
        <v>1235</v>
      </c>
      <c r="B1403" s="61" t="s">
        <v>1288</v>
      </c>
      <c r="C1403" s="62"/>
      <c r="D1403" s="63"/>
      <c r="E1403" s="64"/>
      <c r="F1403" s="65"/>
      <c r="G1403" s="62"/>
      <c r="H1403" s="66"/>
      <c r="I1403" s="67"/>
      <c r="J1403" s="67"/>
      <c r="K1403" s="34" t="s">
        <v>65</v>
      </c>
      <c r="L1403" s="74">
        <v>1403</v>
      </c>
      <c r="M1403" s="74"/>
      <c r="N1403" s="69"/>
      <c r="O1403" s="85" t="s">
        <v>1875</v>
      </c>
      <c r="P1403" s="88">
        <v>43738.287928240738</v>
      </c>
      <c r="Q1403" s="85" t="s">
        <v>2344</v>
      </c>
      <c r="R1403" s="85"/>
      <c r="S1403" s="85"/>
      <c r="T1403" s="85" t="s">
        <v>2946</v>
      </c>
      <c r="U1403" s="88">
        <v>43738.287928240738</v>
      </c>
      <c r="V1403" s="90" t="s">
        <v>4345</v>
      </c>
      <c r="W1403" s="85"/>
      <c r="X1403" s="85"/>
      <c r="Y1403" s="94" t="s">
        <v>6345</v>
      </c>
      <c r="Z1403" s="85"/>
    </row>
    <row r="1404" spans="1:26" x14ac:dyDescent="0.25">
      <c r="A1404" s="61" t="s">
        <v>1235</v>
      </c>
      <c r="B1404" s="61" t="s">
        <v>1288</v>
      </c>
      <c r="C1404" s="62"/>
      <c r="D1404" s="63"/>
      <c r="E1404" s="64"/>
      <c r="F1404" s="65"/>
      <c r="G1404" s="62"/>
      <c r="H1404" s="66"/>
      <c r="I1404" s="67"/>
      <c r="J1404" s="67"/>
      <c r="K1404" s="34" t="s">
        <v>65</v>
      </c>
      <c r="L1404" s="74">
        <v>1404</v>
      </c>
      <c r="M1404" s="74"/>
      <c r="N1404" s="69"/>
      <c r="O1404" s="85" t="s">
        <v>1875</v>
      </c>
      <c r="P1404" s="88">
        <v>43738.287986111114</v>
      </c>
      <c r="Q1404" s="85" t="s">
        <v>2399</v>
      </c>
      <c r="R1404" s="85"/>
      <c r="S1404" s="85"/>
      <c r="T1404" s="85"/>
      <c r="U1404" s="88">
        <v>43738.287986111114</v>
      </c>
      <c r="V1404" s="90" t="s">
        <v>4346</v>
      </c>
      <c r="W1404" s="85"/>
      <c r="X1404" s="85"/>
      <c r="Y1404" s="94" t="s">
        <v>6346</v>
      </c>
      <c r="Z1404" s="85"/>
    </row>
    <row r="1405" spans="1:26" x14ac:dyDescent="0.25">
      <c r="A1405" s="61" t="s">
        <v>1235</v>
      </c>
      <c r="B1405" s="61" t="s">
        <v>1288</v>
      </c>
      <c r="C1405" s="62"/>
      <c r="D1405" s="63"/>
      <c r="E1405" s="64"/>
      <c r="F1405" s="65"/>
      <c r="G1405" s="62"/>
      <c r="H1405" s="66"/>
      <c r="I1405" s="67"/>
      <c r="J1405" s="67"/>
      <c r="K1405" s="34" t="s">
        <v>65</v>
      </c>
      <c r="L1405" s="74">
        <v>1405</v>
      </c>
      <c r="M1405" s="74"/>
      <c r="N1405" s="69"/>
      <c r="O1405" s="85" t="s">
        <v>1875</v>
      </c>
      <c r="P1405" s="88">
        <v>43738.288078703707</v>
      </c>
      <c r="Q1405" s="85" t="s">
        <v>2400</v>
      </c>
      <c r="R1405" s="85"/>
      <c r="S1405" s="85"/>
      <c r="T1405" s="85"/>
      <c r="U1405" s="88">
        <v>43738.288078703707</v>
      </c>
      <c r="V1405" s="90" t="s">
        <v>4347</v>
      </c>
      <c r="W1405" s="85"/>
      <c r="X1405" s="85"/>
      <c r="Y1405" s="94" t="s">
        <v>6347</v>
      </c>
      <c r="Z1405" s="85"/>
    </row>
    <row r="1406" spans="1:26" x14ac:dyDescent="0.25">
      <c r="A1406" s="61" t="s">
        <v>1236</v>
      </c>
      <c r="B1406" s="61" t="s">
        <v>1499</v>
      </c>
      <c r="C1406" s="62"/>
      <c r="D1406" s="63"/>
      <c r="E1406" s="64"/>
      <c r="F1406" s="65"/>
      <c r="G1406" s="62"/>
      <c r="H1406" s="66"/>
      <c r="I1406" s="67"/>
      <c r="J1406" s="67"/>
      <c r="K1406" s="34" t="s">
        <v>65</v>
      </c>
      <c r="L1406" s="74">
        <v>1406</v>
      </c>
      <c r="M1406" s="74"/>
      <c r="N1406" s="69"/>
      <c r="O1406" s="85" t="s">
        <v>1875</v>
      </c>
      <c r="P1406" s="88">
        <v>43738.288090277776</v>
      </c>
      <c r="Q1406" s="85" t="s">
        <v>1883</v>
      </c>
      <c r="R1406" s="85"/>
      <c r="S1406" s="85"/>
      <c r="T1406" s="85"/>
      <c r="U1406" s="88">
        <v>43738.288090277776</v>
      </c>
      <c r="V1406" s="90" t="s">
        <v>4348</v>
      </c>
      <c r="W1406" s="85"/>
      <c r="X1406" s="85"/>
      <c r="Y1406" s="94" t="s">
        <v>6348</v>
      </c>
      <c r="Z1406" s="85"/>
    </row>
    <row r="1407" spans="1:26" x14ac:dyDescent="0.25">
      <c r="A1407" s="61" t="s">
        <v>1237</v>
      </c>
      <c r="B1407" s="61" t="s">
        <v>1571</v>
      </c>
      <c r="C1407" s="62"/>
      <c r="D1407" s="63"/>
      <c r="E1407" s="64"/>
      <c r="F1407" s="65"/>
      <c r="G1407" s="62"/>
      <c r="H1407" s="66"/>
      <c r="I1407" s="67"/>
      <c r="J1407" s="67"/>
      <c r="K1407" s="34" t="s">
        <v>65</v>
      </c>
      <c r="L1407" s="74">
        <v>1407</v>
      </c>
      <c r="M1407" s="74"/>
      <c r="N1407" s="69"/>
      <c r="O1407" s="85" t="s">
        <v>1875</v>
      </c>
      <c r="P1407" s="88">
        <v>43738.288090277776</v>
      </c>
      <c r="Q1407" s="85" t="s">
        <v>1979</v>
      </c>
      <c r="R1407" s="85"/>
      <c r="S1407" s="85"/>
      <c r="T1407" s="85"/>
      <c r="U1407" s="88">
        <v>43738.288090277776</v>
      </c>
      <c r="V1407" s="90" t="s">
        <v>4349</v>
      </c>
      <c r="W1407" s="85"/>
      <c r="X1407" s="85"/>
      <c r="Y1407" s="94" t="s">
        <v>6349</v>
      </c>
      <c r="Z1407" s="85"/>
    </row>
    <row r="1408" spans="1:26" x14ac:dyDescent="0.25">
      <c r="A1408" s="61" t="s">
        <v>1238</v>
      </c>
      <c r="B1408" s="61" t="s">
        <v>1499</v>
      </c>
      <c r="C1408" s="62"/>
      <c r="D1408" s="63"/>
      <c r="E1408" s="64"/>
      <c r="F1408" s="65"/>
      <c r="G1408" s="62"/>
      <c r="H1408" s="66"/>
      <c r="I1408" s="67"/>
      <c r="J1408" s="67"/>
      <c r="K1408" s="34" t="s">
        <v>65</v>
      </c>
      <c r="L1408" s="74">
        <v>1408</v>
      </c>
      <c r="M1408" s="74"/>
      <c r="N1408" s="69"/>
      <c r="O1408" s="85" t="s">
        <v>1875</v>
      </c>
      <c r="P1408" s="88">
        <v>43738.288090277776</v>
      </c>
      <c r="Q1408" s="85" t="s">
        <v>1883</v>
      </c>
      <c r="R1408" s="85"/>
      <c r="S1408" s="85"/>
      <c r="T1408" s="85"/>
      <c r="U1408" s="88">
        <v>43738.288090277776</v>
      </c>
      <c r="V1408" s="90" t="s">
        <v>4350</v>
      </c>
      <c r="W1408" s="85"/>
      <c r="X1408" s="85"/>
      <c r="Y1408" s="94" t="s">
        <v>6350</v>
      </c>
      <c r="Z1408" s="85"/>
    </row>
    <row r="1409" spans="1:26" x14ac:dyDescent="0.25">
      <c r="A1409" s="61" t="s">
        <v>1239</v>
      </c>
      <c r="B1409" s="61" t="s">
        <v>1814</v>
      </c>
      <c r="C1409" s="62"/>
      <c r="D1409" s="63"/>
      <c r="E1409" s="64"/>
      <c r="F1409" s="65"/>
      <c r="G1409" s="62"/>
      <c r="H1409" s="66"/>
      <c r="I1409" s="67"/>
      <c r="J1409" s="67"/>
      <c r="K1409" s="34" t="s">
        <v>65</v>
      </c>
      <c r="L1409" s="74">
        <v>1409</v>
      </c>
      <c r="M1409" s="74"/>
      <c r="N1409" s="69"/>
      <c r="O1409" s="85" t="s">
        <v>1875</v>
      </c>
      <c r="P1409" s="88">
        <v>43738.288113425922</v>
      </c>
      <c r="Q1409" s="85" t="s">
        <v>2401</v>
      </c>
      <c r="R1409" s="85"/>
      <c r="S1409" s="85"/>
      <c r="T1409" s="85"/>
      <c r="U1409" s="88">
        <v>43738.288113425922</v>
      </c>
      <c r="V1409" s="90" t="s">
        <v>4351</v>
      </c>
      <c r="W1409" s="85"/>
      <c r="X1409" s="85"/>
      <c r="Y1409" s="94" t="s">
        <v>6351</v>
      </c>
      <c r="Z1409" s="85"/>
    </row>
    <row r="1410" spans="1:26" x14ac:dyDescent="0.25">
      <c r="A1410" s="61" t="s">
        <v>1239</v>
      </c>
      <c r="B1410" s="61" t="s">
        <v>1569</v>
      </c>
      <c r="C1410" s="62"/>
      <c r="D1410" s="63"/>
      <c r="E1410" s="64"/>
      <c r="F1410" s="65"/>
      <c r="G1410" s="62"/>
      <c r="H1410" s="66"/>
      <c r="I1410" s="67"/>
      <c r="J1410" s="67"/>
      <c r="K1410" s="34" t="s">
        <v>65</v>
      </c>
      <c r="L1410" s="74">
        <v>1410</v>
      </c>
      <c r="M1410" s="74"/>
      <c r="N1410" s="69"/>
      <c r="O1410" s="85" t="s">
        <v>1875</v>
      </c>
      <c r="P1410" s="88">
        <v>43738.286030092589</v>
      </c>
      <c r="Q1410" s="85" t="s">
        <v>1977</v>
      </c>
      <c r="R1410" s="85"/>
      <c r="S1410" s="85"/>
      <c r="T1410" s="85"/>
      <c r="U1410" s="88">
        <v>43738.286030092589</v>
      </c>
      <c r="V1410" s="90" t="s">
        <v>4352</v>
      </c>
      <c r="W1410" s="85"/>
      <c r="X1410" s="85"/>
      <c r="Y1410" s="94" t="s">
        <v>6352</v>
      </c>
      <c r="Z1410" s="85"/>
    </row>
    <row r="1411" spans="1:26" x14ac:dyDescent="0.25">
      <c r="A1411" s="61" t="s">
        <v>1240</v>
      </c>
      <c r="B1411" s="61" t="s">
        <v>1240</v>
      </c>
      <c r="C1411" s="62"/>
      <c r="D1411" s="63"/>
      <c r="E1411" s="64"/>
      <c r="F1411" s="65"/>
      <c r="G1411" s="62"/>
      <c r="H1411" s="66"/>
      <c r="I1411" s="67"/>
      <c r="J1411" s="67"/>
      <c r="K1411" s="34" t="s">
        <v>65</v>
      </c>
      <c r="L1411" s="74">
        <v>1411</v>
      </c>
      <c r="M1411" s="74"/>
      <c r="N1411" s="69"/>
      <c r="O1411" s="85" t="s">
        <v>178</v>
      </c>
      <c r="P1411" s="88">
        <v>43738.288113425922</v>
      </c>
      <c r="Q1411" s="85" t="s">
        <v>2402</v>
      </c>
      <c r="R1411" s="85"/>
      <c r="S1411" s="85"/>
      <c r="T1411" s="85" t="s">
        <v>2946</v>
      </c>
      <c r="U1411" s="88">
        <v>43738.288113425922</v>
      </c>
      <c r="V1411" s="90" t="s">
        <v>4353</v>
      </c>
      <c r="W1411" s="85"/>
      <c r="X1411" s="85"/>
      <c r="Y1411" s="94" t="s">
        <v>6353</v>
      </c>
      <c r="Z1411" s="85"/>
    </row>
    <row r="1412" spans="1:26" x14ac:dyDescent="0.25">
      <c r="A1412" s="61" t="s">
        <v>1241</v>
      </c>
      <c r="B1412" s="61" t="s">
        <v>1481</v>
      </c>
      <c r="C1412" s="62"/>
      <c r="D1412" s="63"/>
      <c r="E1412" s="64"/>
      <c r="F1412" s="65"/>
      <c r="G1412" s="62"/>
      <c r="H1412" s="66"/>
      <c r="I1412" s="67"/>
      <c r="J1412" s="67"/>
      <c r="K1412" s="34" t="s">
        <v>65</v>
      </c>
      <c r="L1412" s="74">
        <v>1412</v>
      </c>
      <c r="M1412" s="74"/>
      <c r="N1412" s="69"/>
      <c r="O1412" s="85" t="s">
        <v>1876</v>
      </c>
      <c r="P1412" s="88">
        <v>43738.288124999999</v>
      </c>
      <c r="Q1412" s="85" t="s">
        <v>2403</v>
      </c>
      <c r="R1412" s="85"/>
      <c r="S1412" s="85"/>
      <c r="T1412" s="85"/>
      <c r="U1412" s="88">
        <v>43738.288124999999</v>
      </c>
      <c r="V1412" s="90" t="s">
        <v>4354</v>
      </c>
      <c r="W1412" s="85"/>
      <c r="X1412" s="85"/>
      <c r="Y1412" s="94" t="s">
        <v>6354</v>
      </c>
      <c r="Z1412" s="94" t="s">
        <v>6980</v>
      </c>
    </row>
    <row r="1413" spans="1:26" x14ac:dyDescent="0.25">
      <c r="A1413" s="61" t="s">
        <v>1242</v>
      </c>
      <c r="B1413" s="61" t="s">
        <v>1815</v>
      </c>
      <c r="C1413" s="62"/>
      <c r="D1413" s="63"/>
      <c r="E1413" s="64"/>
      <c r="F1413" s="65"/>
      <c r="G1413" s="62"/>
      <c r="H1413" s="66"/>
      <c r="I1413" s="67"/>
      <c r="J1413" s="67"/>
      <c r="K1413" s="34" t="s">
        <v>65</v>
      </c>
      <c r="L1413" s="74">
        <v>1413</v>
      </c>
      <c r="M1413" s="74"/>
      <c r="N1413" s="69"/>
      <c r="O1413" s="85" t="s">
        <v>1875</v>
      </c>
      <c r="P1413" s="88">
        <v>43738.288124999999</v>
      </c>
      <c r="Q1413" s="85" t="s">
        <v>2404</v>
      </c>
      <c r="R1413" s="90" t="s">
        <v>2831</v>
      </c>
      <c r="S1413" s="85" t="s">
        <v>2911</v>
      </c>
      <c r="T1413" s="85" t="s">
        <v>2946</v>
      </c>
      <c r="U1413" s="88">
        <v>43738.288124999999</v>
      </c>
      <c r="V1413" s="90" t="s">
        <v>4355</v>
      </c>
      <c r="W1413" s="85"/>
      <c r="X1413" s="85"/>
      <c r="Y1413" s="94" t="s">
        <v>6355</v>
      </c>
      <c r="Z1413" s="85"/>
    </row>
    <row r="1414" spans="1:26" x14ac:dyDescent="0.25">
      <c r="A1414" s="61" t="s">
        <v>1243</v>
      </c>
      <c r="B1414" s="61" t="s">
        <v>1512</v>
      </c>
      <c r="C1414" s="62"/>
      <c r="D1414" s="63"/>
      <c r="E1414" s="64"/>
      <c r="F1414" s="65"/>
      <c r="G1414" s="62"/>
      <c r="H1414" s="66"/>
      <c r="I1414" s="67"/>
      <c r="J1414" s="67"/>
      <c r="K1414" s="34" t="s">
        <v>65</v>
      </c>
      <c r="L1414" s="74">
        <v>1414</v>
      </c>
      <c r="M1414" s="74"/>
      <c r="N1414" s="69"/>
      <c r="O1414" s="85" t="s">
        <v>1875</v>
      </c>
      <c r="P1414" s="88">
        <v>43738.288148148145</v>
      </c>
      <c r="Q1414" s="85" t="s">
        <v>1902</v>
      </c>
      <c r="R1414" s="85"/>
      <c r="S1414" s="85"/>
      <c r="T1414" s="85" t="s">
        <v>2947</v>
      </c>
      <c r="U1414" s="88">
        <v>43738.288148148145</v>
      </c>
      <c r="V1414" s="90" t="s">
        <v>4356</v>
      </c>
      <c r="W1414" s="85"/>
      <c r="X1414" s="85"/>
      <c r="Y1414" s="94" t="s">
        <v>6356</v>
      </c>
      <c r="Z1414" s="85"/>
    </row>
    <row r="1415" spans="1:26" x14ac:dyDescent="0.25">
      <c r="A1415" s="61" t="s">
        <v>1244</v>
      </c>
      <c r="B1415" s="61" t="s">
        <v>1481</v>
      </c>
      <c r="C1415" s="62"/>
      <c r="D1415" s="63"/>
      <c r="E1415" s="64"/>
      <c r="F1415" s="65"/>
      <c r="G1415" s="62"/>
      <c r="H1415" s="66"/>
      <c r="I1415" s="67"/>
      <c r="J1415" s="67"/>
      <c r="K1415" s="34" t="s">
        <v>65</v>
      </c>
      <c r="L1415" s="74">
        <v>1415</v>
      </c>
      <c r="M1415" s="74"/>
      <c r="N1415" s="69"/>
      <c r="O1415" s="85" t="s">
        <v>1875</v>
      </c>
      <c r="P1415" s="88">
        <v>43738.288182870368</v>
      </c>
      <c r="Q1415" s="85" t="s">
        <v>1927</v>
      </c>
      <c r="R1415" s="85"/>
      <c r="S1415" s="85"/>
      <c r="T1415" s="85" t="s">
        <v>2951</v>
      </c>
      <c r="U1415" s="88">
        <v>43738.288182870368</v>
      </c>
      <c r="V1415" s="90" t="s">
        <v>4357</v>
      </c>
      <c r="W1415" s="85"/>
      <c r="X1415" s="85"/>
      <c r="Y1415" s="94" t="s">
        <v>6357</v>
      </c>
      <c r="Z1415" s="85"/>
    </row>
    <row r="1416" spans="1:26" x14ac:dyDescent="0.25">
      <c r="A1416" s="61" t="s">
        <v>1245</v>
      </c>
      <c r="B1416" s="61" t="s">
        <v>1245</v>
      </c>
      <c r="C1416" s="62"/>
      <c r="D1416" s="63"/>
      <c r="E1416" s="64"/>
      <c r="F1416" s="65"/>
      <c r="G1416" s="62"/>
      <c r="H1416" s="66"/>
      <c r="I1416" s="67"/>
      <c r="J1416" s="67"/>
      <c r="K1416" s="34" t="s">
        <v>65</v>
      </c>
      <c r="L1416" s="74">
        <v>1416</v>
      </c>
      <c r="M1416" s="74"/>
      <c r="N1416" s="69"/>
      <c r="O1416" s="85" t="s">
        <v>178</v>
      </c>
      <c r="P1416" s="88">
        <v>43738.288182870368</v>
      </c>
      <c r="Q1416" s="85" t="s">
        <v>2405</v>
      </c>
      <c r="R1416" s="90" t="s">
        <v>2832</v>
      </c>
      <c r="S1416" s="85" t="s">
        <v>2925</v>
      </c>
      <c r="T1416" s="85"/>
      <c r="U1416" s="88">
        <v>43738.288182870368</v>
      </c>
      <c r="V1416" s="90" t="s">
        <v>4358</v>
      </c>
      <c r="W1416" s="85"/>
      <c r="X1416" s="85"/>
      <c r="Y1416" s="94" t="s">
        <v>6358</v>
      </c>
      <c r="Z1416" s="85"/>
    </row>
    <row r="1417" spans="1:26" x14ac:dyDescent="0.25">
      <c r="A1417" s="61" t="s">
        <v>1246</v>
      </c>
      <c r="B1417" s="61" t="s">
        <v>1481</v>
      </c>
      <c r="C1417" s="62"/>
      <c r="D1417" s="63"/>
      <c r="E1417" s="64"/>
      <c r="F1417" s="65"/>
      <c r="G1417" s="62"/>
      <c r="H1417" s="66"/>
      <c r="I1417" s="67"/>
      <c r="J1417" s="67"/>
      <c r="K1417" s="34" t="s">
        <v>65</v>
      </c>
      <c r="L1417" s="74">
        <v>1417</v>
      </c>
      <c r="M1417" s="74"/>
      <c r="N1417" s="69"/>
      <c r="O1417" s="85" t="s">
        <v>1875</v>
      </c>
      <c r="P1417" s="88">
        <v>43738.288194444445</v>
      </c>
      <c r="Q1417" s="85" t="s">
        <v>1927</v>
      </c>
      <c r="R1417" s="85"/>
      <c r="S1417" s="85"/>
      <c r="T1417" s="85" t="s">
        <v>2951</v>
      </c>
      <c r="U1417" s="88">
        <v>43738.288194444445</v>
      </c>
      <c r="V1417" s="90" t="s">
        <v>4359</v>
      </c>
      <c r="W1417" s="85"/>
      <c r="X1417" s="85"/>
      <c r="Y1417" s="94" t="s">
        <v>6359</v>
      </c>
      <c r="Z1417" s="85"/>
    </row>
    <row r="1418" spans="1:26" x14ac:dyDescent="0.25">
      <c r="A1418" s="61" t="s">
        <v>1247</v>
      </c>
      <c r="B1418" s="61" t="s">
        <v>1481</v>
      </c>
      <c r="C1418" s="62"/>
      <c r="D1418" s="63"/>
      <c r="E1418" s="64"/>
      <c r="F1418" s="65"/>
      <c r="G1418" s="62"/>
      <c r="H1418" s="66"/>
      <c r="I1418" s="67"/>
      <c r="J1418" s="67"/>
      <c r="K1418" s="34" t="s">
        <v>65</v>
      </c>
      <c r="L1418" s="74">
        <v>1418</v>
      </c>
      <c r="M1418" s="74"/>
      <c r="N1418" s="69"/>
      <c r="O1418" s="85" t="s">
        <v>1875</v>
      </c>
      <c r="P1418" s="88">
        <v>43738.288206018522</v>
      </c>
      <c r="Q1418" s="85" t="s">
        <v>1927</v>
      </c>
      <c r="R1418" s="85"/>
      <c r="S1418" s="85"/>
      <c r="T1418" s="85" t="s">
        <v>2951</v>
      </c>
      <c r="U1418" s="88">
        <v>43738.288206018522</v>
      </c>
      <c r="V1418" s="90" t="s">
        <v>4360</v>
      </c>
      <c r="W1418" s="85"/>
      <c r="X1418" s="85"/>
      <c r="Y1418" s="94" t="s">
        <v>6360</v>
      </c>
      <c r="Z1418" s="85"/>
    </row>
    <row r="1419" spans="1:26" x14ac:dyDescent="0.25">
      <c r="A1419" s="61" t="s">
        <v>1248</v>
      </c>
      <c r="B1419" s="61" t="s">
        <v>1248</v>
      </c>
      <c r="C1419" s="62"/>
      <c r="D1419" s="63"/>
      <c r="E1419" s="64"/>
      <c r="F1419" s="65"/>
      <c r="G1419" s="62"/>
      <c r="H1419" s="66"/>
      <c r="I1419" s="67"/>
      <c r="J1419" s="67"/>
      <c r="K1419" s="34" t="s">
        <v>65</v>
      </c>
      <c r="L1419" s="74">
        <v>1419</v>
      </c>
      <c r="M1419" s="74"/>
      <c r="N1419" s="69"/>
      <c r="O1419" s="85" t="s">
        <v>178</v>
      </c>
      <c r="P1419" s="88">
        <v>43738.288206018522</v>
      </c>
      <c r="Q1419" s="85" t="s">
        <v>2406</v>
      </c>
      <c r="R1419" s="90" t="s">
        <v>2833</v>
      </c>
      <c r="S1419" s="85" t="s">
        <v>2911</v>
      </c>
      <c r="T1419" s="85"/>
      <c r="U1419" s="88">
        <v>43738.288206018522</v>
      </c>
      <c r="V1419" s="90" t="s">
        <v>4361</v>
      </c>
      <c r="W1419" s="85"/>
      <c r="X1419" s="85"/>
      <c r="Y1419" s="94" t="s">
        <v>6361</v>
      </c>
      <c r="Z1419" s="85"/>
    </row>
    <row r="1420" spans="1:26" x14ac:dyDescent="0.25">
      <c r="A1420" s="61" t="s">
        <v>1249</v>
      </c>
      <c r="B1420" s="61" t="s">
        <v>1249</v>
      </c>
      <c r="C1420" s="62"/>
      <c r="D1420" s="63"/>
      <c r="E1420" s="64"/>
      <c r="F1420" s="65"/>
      <c r="G1420" s="62"/>
      <c r="H1420" s="66"/>
      <c r="I1420" s="67"/>
      <c r="J1420" s="67"/>
      <c r="K1420" s="34" t="s">
        <v>65</v>
      </c>
      <c r="L1420" s="74">
        <v>1420</v>
      </c>
      <c r="M1420" s="74"/>
      <c r="N1420" s="69"/>
      <c r="O1420" s="85" t="s">
        <v>178</v>
      </c>
      <c r="P1420" s="88">
        <v>43738.288229166668</v>
      </c>
      <c r="Q1420" s="85" t="s">
        <v>2407</v>
      </c>
      <c r="R1420" s="90" t="s">
        <v>2834</v>
      </c>
      <c r="S1420" s="85" t="s">
        <v>2911</v>
      </c>
      <c r="T1420" s="85"/>
      <c r="U1420" s="88">
        <v>43738.288229166668</v>
      </c>
      <c r="V1420" s="90" t="s">
        <v>4362</v>
      </c>
      <c r="W1420" s="85"/>
      <c r="X1420" s="85"/>
      <c r="Y1420" s="94" t="s">
        <v>6362</v>
      </c>
      <c r="Z1420" s="85"/>
    </row>
    <row r="1421" spans="1:26" x14ac:dyDescent="0.25">
      <c r="A1421" s="61" t="s">
        <v>1250</v>
      </c>
      <c r="B1421" s="61" t="s">
        <v>1496</v>
      </c>
      <c r="C1421" s="62"/>
      <c r="D1421" s="63"/>
      <c r="E1421" s="64"/>
      <c r="F1421" s="65"/>
      <c r="G1421" s="62"/>
      <c r="H1421" s="66"/>
      <c r="I1421" s="67"/>
      <c r="J1421" s="67"/>
      <c r="K1421" s="34" t="s">
        <v>65</v>
      </c>
      <c r="L1421" s="74">
        <v>1421</v>
      </c>
      <c r="M1421" s="74"/>
      <c r="N1421" s="69"/>
      <c r="O1421" s="85" t="s">
        <v>1875</v>
      </c>
      <c r="P1421" s="88">
        <v>43738.288240740738</v>
      </c>
      <c r="Q1421" s="85" t="s">
        <v>1880</v>
      </c>
      <c r="R1421" s="85"/>
      <c r="S1421" s="85"/>
      <c r="T1421" s="85"/>
      <c r="U1421" s="88">
        <v>43738.288240740738</v>
      </c>
      <c r="V1421" s="90" t="s">
        <v>4363</v>
      </c>
      <c r="W1421" s="85"/>
      <c r="X1421" s="85"/>
      <c r="Y1421" s="94" t="s">
        <v>6363</v>
      </c>
      <c r="Z1421" s="85"/>
    </row>
    <row r="1422" spans="1:26" x14ac:dyDescent="0.25">
      <c r="A1422" s="61" t="s">
        <v>1251</v>
      </c>
      <c r="B1422" s="61" t="s">
        <v>1629</v>
      </c>
      <c r="C1422" s="62"/>
      <c r="D1422" s="63"/>
      <c r="E1422" s="64"/>
      <c r="F1422" s="65"/>
      <c r="G1422" s="62"/>
      <c r="H1422" s="66"/>
      <c r="I1422" s="67"/>
      <c r="J1422" s="67"/>
      <c r="K1422" s="34" t="s">
        <v>65</v>
      </c>
      <c r="L1422" s="74">
        <v>1422</v>
      </c>
      <c r="M1422" s="74"/>
      <c r="N1422" s="69"/>
      <c r="O1422" s="85" t="s">
        <v>1875</v>
      </c>
      <c r="P1422" s="88">
        <v>43738.276724537034</v>
      </c>
      <c r="Q1422" s="85" t="s">
        <v>2060</v>
      </c>
      <c r="R1422" s="85"/>
      <c r="S1422" s="85"/>
      <c r="T1422" s="85" t="s">
        <v>2950</v>
      </c>
      <c r="U1422" s="88">
        <v>43738.276724537034</v>
      </c>
      <c r="V1422" s="90" t="s">
        <v>4364</v>
      </c>
      <c r="W1422" s="85"/>
      <c r="X1422" s="85"/>
      <c r="Y1422" s="94" t="s">
        <v>6364</v>
      </c>
      <c r="Z1422" s="85"/>
    </row>
    <row r="1423" spans="1:26" x14ac:dyDescent="0.25">
      <c r="A1423" s="61" t="s">
        <v>1252</v>
      </c>
      <c r="B1423" s="61" t="s">
        <v>1629</v>
      </c>
      <c r="C1423" s="62"/>
      <c r="D1423" s="63"/>
      <c r="E1423" s="64"/>
      <c r="F1423" s="65"/>
      <c r="G1423" s="62"/>
      <c r="H1423" s="66"/>
      <c r="I1423" s="67"/>
      <c r="J1423" s="67"/>
      <c r="K1423" s="34" t="s">
        <v>65</v>
      </c>
      <c r="L1423" s="74">
        <v>1423</v>
      </c>
      <c r="M1423" s="74"/>
      <c r="N1423" s="69"/>
      <c r="O1423" s="85" t="s">
        <v>1875</v>
      </c>
      <c r="P1423" s="88">
        <v>43738.288240740738</v>
      </c>
      <c r="Q1423" s="85" t="s">
        <v>2060</v>
      </c>
      <c r="R1423" s="85"/>
      <c r="S1423" s="85"/>
      <c r="T1423" s="85" t="s">
        <v>2950</v>
      </c>
      <c r="U1423" s="88">
        <v>43738.288240740738</v>
      </c>
      <c r="V1423" s="90" t="s">
        <v>4365</v>
      </c>
      <c r="W1423" s="85"/>
      <c r="X1423" s="85"/>
      <c r="Y1423" s="94" t="s">
        <v>6365</v>
      </c>
      <c r="Z1423" s="85"/>
    </row>
    <row r="1424" spans="1:26" x14ac:dyDescent="0.25">
      <c r="A1424" s="61" t="s">
        <v>1253</v>
      </c>
      <c r="B1424" s="61" t="s">
        <v>1508</v>
      </c>
      <c r="C1424" s="62"/>
      <c r="D1424" s="63"/>
      <c r="E1424" s="64"/>
      <c r="F1424" s="65"/>
      <c r="G1424" s="62"/>
      <c r="H1424" s="66"/>
      <c r="I1424" s="67"/>
      <c r="J1424" s="67"/>
      <c r="K1424" s="34" t="s">
        <v>65</v>
      </c>
      <c r="L1424" s="74">
        <v>1424</v>
      </c>
      <c r="M1424" s="74"/>
      <c r="N1424" s="69"/>
      <c r="O1424" s="85" t="s">
        <v>1875</v>
      </c>
      <c r="P1424" s="88">
        <v>43738.288263888891</v>
      </c>
      <c r="Q1424" s="85" t="s">
        <v>1896</v>
      </c>
      <c r="R1424" s="85"/>
      <c r="S1424" s="85"/>
      <c r="T1424" s="85"/>
      <c r="U1424" s="88">
        <v>43738.288263888891</v>
      </c>
      <c r="V1424" s="90" t="s">
        <v>4366</v>
      </c>
      <c r="W1424" s="85"/>
      <c r="X1424" s="85"/>
      <c r="Y1424" s="94" t="s">
        <v>6366</v>
      </c>
      <c r="Z1424" s="85"/>
    </row>
    <row r="1425" spans="1:26" x14ac:dyDescent="0.25">
      <c r="A1425" s="61" t="s">
        <v>1254</v>
      </c>
      <c r="B1425" s="61" t="s">
        <v>1507</v>
      </c>
      <c r="C1425" s="62"/>
      <c r="D1425" s="63"/>
      <c r="E1425" s="64"/>
      <c r="F1425" s="65"/>
      <c r="G1425" s="62"/>
      <c r="H1425" s="66"/>
      <c r="I1425" s="67"/>
      <c r="J1425" s="67"/>
      <c r="K1425" s="34" t="s">
        <v>65</v>
      </c>
      <c r="L1425" s="74">
        <v>1425</v>
      </c>
      <c r="M1425" s="74"/>
      <c r="N1425" s="69"/>
      <c r="O1425" s="85" t="s">
        <v>1875</v>
      </c>
      <c r="P1425" s="88">
        <v>43738.288263888891</v>
      </c>
      <c r="Q1425" s="85" t="s">
        <v>1892</v>
      </c>
      <c r="R1425" s="85"/>
      <c r="S1425" s="85"/>
      <c r="T1425" s="85"/>
      <c r="U1425" s="88">
        <v>43738.288263888891</v>
      </c>
      <c r="V1425" s="90" t="s">
        <v>4367</v>
      </c>
      <c r="W1425" s="85"/>
      <c r="X1425" s="85"/>
      <c r="Y1425" s="94" t="s">
        <v>6367</v>
      </c>
      <c r="Z1425" s="85"/>
    </row>
    <row r="1426" spans="1:26" x14ac:dyDescent="0.25">
      <c r="A1426" s="61" t="s">
        <v>1255</v>
      </c>
      <c r="B1426" s="61" t="s">
        <v>1481</v>
      </c>
      <c r="C1426" s="62"/>
      <c r="D1426" s="63"/>
      <c r="E1426" s="64"/>
      <c r="F1426" s="65"/>
      <c r="G1426" s="62"/>
      <c r="H1426" s="66"/>
      <c r="I1426" s="67"/>
      <c r="J1426" s="67"/>
      <c r="K1426" s="34" t="s">
        <v>65</v>
      </c>
      <c r="L1426" s="74">
        <v>1426</v>
      </c>
      <c r="M1426" s="74"/>
      <c r="N1426" s="69"/>
      <c r="O1426" s="85" t="s">
        <v>1875</v>
      </c>
      <c r="P1426" s="88">
        <v>43738.288275462961</v>
      </c>
      <c r="Q1426" s="85" t="s">
        <v>1927</v>
      </c>
      <c r="R1426" s="85"/>
      <c r="S1426" s="85"/>
      <c r="T1426" s="85" t="s">
        <v>2951</v>
      </c>
      <c r="U1426" s="88">
        <v>43738.288275462961</v>
      </c>
      <c r="V1426" s="90" t="s">
        <v>4368</v>
      </c>
      <c r="W1426" s="85"/>
      <c r="X1426" s="85"/>
      <c r="Y1426" s="94" t="s">
        <v>6368</v>
      </c>
      <c r="Z1426" s="85"/>
    </row>
    <row r="1427" spans="1:26" x14ac:dyDescent="0.25">
      <c r="A1427" s="61" t="s">
        <v>1256</v>
      </c>
      <c r="B1427" s="61" t="s">
        <v>1596</v>
      </c>
      <c r="C1427" s="62"/>
      <c r="D1427" s="63"/>
      <c r="E1427" s="64"/>
      <c r="F1427" s="65"/>
      <c r="G1427" s="62"/>
      <c r="H1427" s="66"/>
      <c r="I1427" s="67"/>
      <c r="J1427" s="67"/>
      <c r="K1427" s="34" t="s">
        <v>65</v>
      </c>
      <c r="L1427" s="74">
        <v>1427</v>
      </c>
      <c r="M1427" s="74"/>
      <c r="N1427" s="69"/>
      <c r="O1427" s="85" t="s">
        <v>1875</v>
      </c>
      <c r="P1427" s="88">
        <v>43738.288275462961</v>
      </c>
      <c r="Q1427" s="85" t="s">
        <v>2014</v>
      </c>
      <c r="R1427" s="85"/>
      <c r="S1427" s="85"/>
      <c r="T1427" s="85"/>
      <c r="U1427" s="88">
        <v>43738.288275462961</v>
      </c>
      <c r="V1427" s="90" t="s">
        <v>4369</v>
      </c>
      <c r="W1427" s="85"/>
      <c r="X1427" s="85"/>
      <c r="Y1427" s="94" t="s">
        <v>6369</v>
      </c>
      <c r="Z1427" s="85"/>
    </row>
    <row r="1428" spans="1:26" x14ac:dyDescent="0.25">
      <c r="A1428" s="61" t="s">
        <v>1257</v>
      </c>
      <c r="B1428" s="61" t="s">
        <v>1481</v>
      </c>
      <c r="C1428" s="62"/>
      <c r="D1428" s="63"/>
      <c r="E1428" s="64"/>
      <c r="F1428" s="65"/>
      <c r="G1428" s="62"/>
      <c r="H1428" s="66"/>
      <c r="I1428" s="67"/>
      <c r="J1428" s="67"/>
      <c r="K1428" s="34" t="s">
        <v>65</v>
      </c>
      <c r="L1428" s="74">
        <v>1428</v>
      </c>
      <c r="M1428" s="74"/>
      <c r="N1428" s="69"/>
      <c r="O1428" s="85" t="s">
        <v>1875</v>
      </c>
      <c r="P1428" s="88">
        <v>43738.288275462961</v>
      </c>
      <c r="Q1428" s="85" t="s">
        <v>1927</v>
      </c>
      <c r="R1428" s="85"/>
      <c r="S1428" s="85"/>
      <c r="T1428" s="85" t="s">
        <v>2951</v>
      </c>
      <c r="U1428" s="88">
        <v>43738.288275462961</v>
      </c>
      <c r="V1428" s="90" t="s">
        <v>4370</v>
      </c>
      <c r="W1428" s="85"/>
      <c r="X1428" s="85"/>
      <c r="Y1428" s="94" t="s">
        <v>6370</v>
      </c>
      <c r="Z1428" s="85"/>
    </row>
    <row r="1429" spans="1:26" x14ac:dyDescent="0.25">
      <c r="A1429" s="61" t="s">
        <v>1258</v>
      </c>
      <c r="B1429" s="61" t="s">
        <v>1481</v>
      </c>
      <c r="C1429" s="62"/>
      <c r="D1429" s="63"/>
      <c r="E1429" s="64"/>
      <c r="F1429" s="65"/>
      <c r="G1429" s="62"/>
      <c r="H1429" s="66"/>
      <c r="I1429" s="67"/>
      <c r="J1429" s="67"/>
      <c r="K1429" s="34" t="s">
        <v>65</v>
      </c>
      <c r="L1429" s="74">
        <v>1429</v>
      </c>
      <c r="M1429" s="74"/>
      <c r="N1429" s="69"/>
      <c r="O1429" s="85" t="s">
        <v>1875</v>
      </c>
      <c r="P1429" s="88">
        <v>43738.288275462961</v>
      </c>
      <c r="Q1429" s="85" t="s">
        <v>1927</v>
      </c>
      <c r="R1429" s="85"/>
      <c r="S1429" s="85"/>
      <c r="T1429" s="85" t="s">
        <v>2951</v>
      </c>
      <c r="U1429" s="88">
        <v>43738.288275462961</v>
      </c>
      <c r="V1429" s="90" t="s">
        <v>4371</v>
      </c>
      <c r="W1429" s="85"/>
      <c r="X1429" s="85"/>
      <c r="Y1429" s="94" t="s">
        <v>6371</v>
      </c>
      <c r="Z1429" s="85"/>
    </row>
    <row r="1430" spans="1:26" x14ac:dyDescent="0.25">
      <c r="A1430" s="61" t="s">
        <v>1259</v>
      </c>
      <c r="B1430" s="61" t="s">
        <v>1528</v>
      </c>
      <c r="C1430" s="62"/>
      <c r="D1430" s="63"/>
      <c r="E1430" s="64"/>
      <c r="F1430" s="65"/>
      <c r="G1430" s="62"/>
      <c r="H1430" s="66"/>
      <c r="I1430" s="67"/>
      <c r="J1430" s="67"/>
      <c r="K1430" s="34" t="s">
        <v>65</v>
      </c>
      <c r="L1430" s="74">
        <v>1430</v>
      </c>
      <c r="M1430" s="74"/>
      <c r="N1430" s="69"/>
      <c r="O1430" s="85" t="s">
        <v>1875</v>
      </c>
      <c r="P1430" s="88">
        <v>43738.288287037038</v>
      </c>
      <c r="Q1430" s="85" t="s">
        <v>1924</v>
      </c>
      <c r="R1430" s="85"/>
      <c r="S1430" s="85"/>
      <c r="T1430" s="85"/>
      <c r="U1430" s="88">
        <v>43738.288287037038</v>
      </c>
      <c r="V1430" s="90" t="s">
        <v>4372</v>
      </c>
      <c r="W1430" s="85"/>
      <c r="X1430" s="85"/>
      <c r="Y1430" s="94" t="s">
        <v>6372</v>
      </c>
      <c r="Z1430" s="85"/>
    </row>
    <row r="1431" spans="1:26" x14ac:dyDescent="0.25">
      <c r="A1431" s="61" t="s">
        <v>1260</v>
      </c>
      <c r="B1431" s="61" t="s">
        <v>1496</v>
      </c>
      <c r="C1431" s="62"/>
      <c r="D1431" s="63"/>
      <c r="E1431" s="64"/>
      <c r="F1431" s="65"/>
      <c r="G1431" s="62"/>
      <c r="H1431" s="66"/>
      <c r="I1431" s="67"/>
      <c r="J1431" s="67"/>
      <c r="K1431" s="34" t="s">
        <v>65</v>
      </c>
      <c r="L1431" s="74">
        <v>1431</v>
      </c>
      <c r="M1431" s="74"/>
      <c r="N1431" s="69"/>
      <c r="O1431" s="85" t="s">
        <v>1875</v>
      </c>
      <c r="P1431" s="88">
        <v>43738.288298611114</v>
      </c>
      <c r="Q1431" s="85" t="s">
        <v>1880</v>
      </c>
      <c r="R1431" s="85"/>
      <c r="S1431" s="85"/>
      <c r="T1431" s="85"/>
      <c r="U1431" s="88">
        <v>43738.288298611114</v>
      </c>
      <c r="V1431" s="90" t="s">
        <v>4373</v>
      </c>
      <c r="W1431" s="85"/>
      <c r="X1431" s="85"/>
      <c r="Y1431" s="94" t="s">
        <v>6373</v>
      </c>
      <c r="Z1431" s="85"/>
    </row>
    <row r="1432" spans="1:26" x14ac:dyDescent="0.25">
      <c r="A1432" s="61" t="s">
        <v>1261</v>
      </c>
      <c r="B1432" s="61" t="s">
        <v>1261</v>
      </c>
      <c r="C1432" s="62"/>
      <c r="D1432" s="63"/>
      <c r="E1432" s="64"/>
      <c r="F1432" s="65"/>
      <c r="G1432" s="62"/>
      <c r="H1432" s="66"/>
      <c r="I1432" s="67"/>
      <c r="J1432" s="67"/>
      <c r="K1432" s="34" t="s">
        <v>65</v>
      </c>
      <c r="L1432" s="74">
        <v>1432</v>
      </c>
      <c r="M1432" s="74"/>
      <c r="N1432" s="69"/>
      <c r="O1432" s="85" t="s">
        <v>178</v>
      </c>
      <c r="P1432" s="88">
        <v>43738.288298611114</v>
      </c>
      <c r="Q1432" s="85" t="s">
        <v>2408</v>
      </c>
      <c r="R1432" s="90" t="s">
        <v>2835</v>
      </c>
      <c r="S1432" s="85" t="s">
        <v>2911</v>
      </c>
      <c r="T1432" s="85" t="s">
        <v>2947</v>
      </c>
      <c r="U1432" s="88">
        <v>43738.288298611114</v>
      </c>
      <c r="V1432" s="90" t="s">
        <v>4374</v>
      </c>
      <c r="W1432" s="85"/>
      <c r="X1432" s="85"/>
      <c r="Y1432" s="94" t="s">
        <v>6374</v>
      </c>
      <c r="Z1432" s="85"/>
    </row>
    <row r="1433" spans="1:26" x14ac:dyDescent="0.25">
      <c r="A1433" s="61" t="s">
        <v>1262</v>
      </c>
      <c r="B1433" s="61" t="s">
        <v>1507</v>
      </c>
      <c r="C1433" s="62"/>
      <c r="D1433" s="63"/>
      <c r="E1433" s="64"/>
      <c r="F1433" s="65"/>
      <c r="G1433" s="62"/>
      <c r="H1433" s="66"/>
      <c r="I1433" s="67"/>
      <c r="J1433" s="67"/>
      <c r="K1433" s="34" t="s">
        <v>65</v>
      </c>
      <c r="L1433" s="74">
        <v>1433</v>
      </c>
      <c r="M1433" s="74"/>
      <c r="N1433" s="69"/>
      <c r="O1433" s="85" t="s">
        <v>1875</v>
      </c>
      <c r="P1433" s="88">
        <v>43738.288275462961</v>
      </c>
      <c r="Q1433" s="85" t="s">
        <v>1893</v>
      </c>
      <c r="R1433" s="85"/>
      <c r="S1433" s="85"/>
      <c r="T1433" s="85"/>
      <c r="U1433" s="88">
        <v>43738.288275462961</v>
      </c>
      <c r="V1433" s="90" t="s">
        <v>4375</v>
      </c>
      <c r="W1433" s="85"/>
      <c r="X1433" s="85"/>
      <c r="Y1433" s="94" t="s">
        <v>6375</v>
      </c>
      <c r="Z1433" s="85"/>
    </row>
    <row r="1434" spans="1:26" x14ac:dyDescent="0.25">
      <c r="A1434" s="61" t="s">
        <v>1262</v>
      </c>
      <c r="B1434" s="61" t="s">
        <v>1507</v>
      </c>
      <c r="C1434" s="62"/>
      <c r="D1434" s="63"/>
      <c r="E1434" s="64"/>
      <c r="F1434" s="65"/>
      <c r="G1434" s="62"/>
      <c r="H1434" s="66"/>
      <c r="I1434" s="67"/>
      <c r="J1434" s="67"/>
      <c r="K1434" s="34" t="s">
        <v>65</v>
      </c>
      <c r="L1434" s="74">
        <v>1434</v>
      </c>
      <c r="M1434" s="74"/>
      <c r="N1434" s="69"/>
      <c r="O1434" s="85" t="s">
        <v>1875</v>
      </c>
      <c r="P1434" s="88">
        <v>43738.288310185184</v>
      </c>
      <c r="Q1434" s="85" t="s">
        <v>1892</v>
      </c>
      <c r="R1434" s="85"/>
      <c r="S1434" s="85"/>
      <c r="T1434" s="85"/>
      <c r="U1434" s="88">
        <v>43738.288310185184</v>
      </c>
      <c r="V1434" s="90" t="s">
        <v>4376</v>
      </c>
      <c r="W1434" s="85"/>
      <c r="X1434" s="85"/>
      <c r="Y1434" s="94" t="s">
        <v>6376</v>
      </c>
      <c r="Z1434" s="85"/>
    </row>
    <row r="1435" spans="1:26" x14ac:dyDescent="0.25">
      <c r="A1435" s="61" t="s">
        <v>1263</v>
      </c>
      <c r="B1435" s="61" t="s">
        <v>1481</v>
      </c>
      <c r="C1435" s="62"/>
      <c r="D1435" s="63"/>
      <c r="E1435" s="64"/>
      <c r="F1435" s="65"/>
      <c r="G1435" s="62"/>
      <c r="H1435" s="66"/>
      <c r="I1435" s="67"/>
      <c r="J1435" s="67"/>
      <c r="K1435" s="34" t="s">
        <v>65</v>
      </c>
      <c r="L1435" s="74">
        <v>1435</v>
      </c>
      <c r="M1435" s="74"/>
      <c r="N1435" s="69"/>
      <c r="O1435" s="85" t="s">
        <v>1875</v>
      </c>
      <c r="P1435" s="88">
        <v>43738.288310185184</v>
      </c>
      <c r="Q1435" s="85" t="s">
        <v>1927</v>
      </c>
      <c r="R1435" s="85"/>
      <c r="S1435" s="85"/>
      <c r="T1435" s="85" t="s">
        <v>2951</v>
      </c>
      <c r="U1435" s="88">
        <v>43738.288310185184</v>
      </c>
      <c r="V1435" s="90" t="s">
        <v>4377</v>
      </c>
      <c r="W1435" s="85"/>
      <c r="X1435" s="85"/>
      <c r="Y1435" s="94" t="s">
        <v>6377</v>
      </c>
      <c r="Z1435" s="85"/>
    </row>
    <row r="1436" spans="1:26" x14ac:dyDescent="0.25">
      <c r="A1436" s="61" t="s">
        <v>1264</v>
      </c>
      <c r="B1436" s="61" t="s">
        <v>1527</v>
      </c>
      <c r="C1436" s="62"/>
      <c r="D1436" s="63"/>
      <c r="E1436" s="64"/>
      <c r="F1436" s="65"/>
      <c r="G1436" s="62"/>
      <c r="H1436" s="66"/>
      <c r="I1436" s="67"/>
      <c r="J1436" s="67"/>
      <c r="K1436" s="34" t="s">
        <v>65</v>
      </c>
      <c r="L1436" s="74">
        <v>1436</v>
      </c>
      <c r="M1436" s="74"/>
      <c r="N1436" s="69"/>
      <c r="O1436" s="85" t="s">
        <v>1875</v>
      </c>
      <c r="P1436" s="88">
        <v>43738.288344907407</v>
      </c>
      <c r="Q1436" s="85" t="s">
        <v>1923</v>
      </c>
      <c r="R1436" s="85"/>
      <c r="S1436" s="85"/>
      <c r="T1436" s="85" t="s">
        <v>2947</v>
      </c>
      <c r="U1436" s="88">
        <v>43738.288344907407</v>
      </c>
      <c r="V1436" s="90" t="s">
        <v>4378</v>
      </c>
      <c r="W1436" s="85"/>
      <c r="X1436" s="85"/>
      <c r="Y1436" s="94" t="s">
        <v>6378</v>
      </c>
      <c r="Z1436" s="85"/>
    </row>
    <row r="1437" spans="1:26" x14ac:dyDescent="0.25">
      <c r="A1437" s="61" t="s">
        <v>1265</v>
      </c>
      <c r="B1437" s="61" t="s">
        <v>1564</v>
      </c>
      <c r="C1437" s="62"/>
      <c r="D1437" s="63"/>
      <c r="E1437" s="64"/>
      <c r="F1437" s="65"/>
      <c r="G1437" s="62"/>
      <c r="H1437" s="66"/>
      <c r="I1437" s="67"/>
      <c r="J1437" s="67"/>
      <c r="K1437" s="34" t="s">
        <v>65</v>
      </c>
      <c r="L1437" s="74">
        <v>1437</v>
      </c>
      <c r="M1437" s="74"/>
      <c r="N1437" s="69"/>
      <c r="O1437" s="85" t="s">
        <v>1875</v>
      </c>
      <c r="P1437" s="88">
        <v>43738.288344907407</v>
      </c>
      <c r="Q1437" s="85" t="s">
        <v>1969</v>
      </c>
      <c r="R1437" s="85"/>
      <c r="S1437" s="85"/>
      <c r="T1437" s="85"/>
      <c r="U1437" s="88">
        <v>43738.288344907407</v>
      </c>
      <c r="V1437" s="90" t="s">
        <v>4379</v>
      </c>
      <c r="W1437" s="85"/>
      <c r="X1437" s="85"/>
      <c r="Y1437" s="94" t="s">
        <v>6379</v>
      </c>
      <c r="Z1437" s="85"/>
    </row>
    <row r="1438" spans="1:26" x14ac:dyDescent="0.25">
      <c r="A1438" s="61" t="s">
        <v>1266</v>
      </c>
      <c r="B1438" s="61" t="s">
        <v>1559</v>
      </c>
      <c r="C1438" s="62"/>
      <c r="D1438" s="63"/>
      <c r="E1438" s="64"/>
      <c r="F1438" s="65"/>
      <c r="G1438" s="62"/>
      <c r="H1438" s="66"/>
      <c r="I1438" s="67"/>
      <c r="J1438" s="67"/>
      <c r="K1438" s="34" t="s">
        <v>65</v>
      </c>
      <c r="L1438" s="74">
        <v>1438</v>
      </c>
      <c r="M1438" s="74"/>
      <c r="N1438" s="69"/>
      <c r="O1438" s="85" t="s">
        <v>1875</v>
      </c>
      <c r="P1438" s="88">
        <v>43738.288356481484</v>
      </c>
      <c r="Q1438" s="85" t="s">
        <v>1963</v>
      </c>
      <c r="R1438" s="85" t="s">
        <v>2694</v>
      </c>
      <c r="S1438" s="85" t="s">
        <v>2919</v>
      </c>
      <c r="T1438" s="85"/>
      <c r="U1438" s="88">
        <v>43738.288356481484</v>
      </c>
      <c r="V1438" s="90" t="s">
        <v>4380</v>
      </c>
      <c r="W1438" s="85"/>
      <c r="X1438" s="85"/>
      <c r="Y1438" s="94" t="s">
        <v>6380</v>
      </c>
      <c r="Z1438" s="85"/>
    </row>
    <row r="1439" spans="1:26" x14ac:dyDescent="0.25">
      <c r="A1439" s="61" t="s">
        <v>1267</v>
      </c>
      <c r="B1439" s="61" t="s">
        <v>1499</v>
      </c>
      <c r="C1439" s="62"/>
      <c r="D1439" s="63"/>
      <c r="E1439" s="64"/>
      <c r="F1439" s="65"/>
      <c r="G1439" s="62"/>
      <c r="H1439" s="66"/>
      <c r="I1439" s="67"/>
      <c r="J1439" s="67"/>
      <c r="K1439" s="34" t="s">
        <v>65</v>
      </c>
      <c r="L1439" s="74">
        <v>1439</v>
      </c>
      <c r="M1439" s="74"/>
      <c r="N1439" s="69"/>
      <c r="O1439" s="85" t="s">
        <v>1875</v>
      </c>
      <c r="P1439" s="88">
        <v>43738.288275462961</v>
      </c>
      <c r="Q1439" s="85" t="s">
        <v>1883</v>
      </c>
      <c r="R1439" s="85"/>
      <c r="S1439" s="85"/>
      <c r="T1439" s="85"/>
      <c r="U1439" s="88">
        <v>43738.288275462961</v>
      </c>
      <c r="V1439" s="90" t="s">
        <v>4381</v>
      </c>
      <c r="W1439" s="85"/>
      <c r="X1439" s="85"/>
      <c r="Y1439" s="94" t="s">
        <v>6381</v>
      </c>
      <c r="Z1439" s="85"/>
    </row>
    <row r="1440" spans="1:26" x14ac:dyDescent="0.25">
      <c r="A1440" s="61" t="s">
        <v>1267</v>
      </c>
      <c r="B1440" s="61" t="s">
        <v>1481</v>
      </c>
      <c r="C1440" s="62"/>
      <c r="D1440" s="63"/>
      <c r="E1440" s="64"/>
      <c r="F1440" s="65"/>
      <c r="G1440" s="62"/>
      <c r="H1440" s="66"/>
      <c r="I1440" s="67"/>
      <c r="J1440" s="67"/>
      <c r="K1440" s="34" t="s">
        <v>65</v>
      </c>
      <c r="L1440" s="74">
        <v>1440</v>
      </c>
      <c r="M1440" s="74"/>
      <c r="N1440" s="69"/>
      <c r="O1440" s="85" t="s">
        <v>1875</v>
      </c>
      <c r="P1440" s="88">
        <v>43738.288356481484</v>
      </c>
      <c r="Q1440" s="85" t="s">
        <v>1927</v>
      </c>
      <c r="R1440" s="85"/>
      <c r="S1440" s="85"/>
      <c r="T1440" s="85" t="s">
        <v>2951</v>
      </c>
      <c r="U1440" s="88">
        <v>43738.288356481484</v>
      </c>
      <c r="V1440" s="90" t="s">
        <v>4382</v>
      </c>
      <c r="W1440" s="85"/>
      <c r="X1440" s="85"/>
      <c r="Y1440" s="94" t="s">
        <v>6382</v>
      </c>
      <c r="Z1440" s="85"/>
    </row>
    <row r="1441" spans="1:26" x14ac:dyDescent="0.25">
      <c r="A1441" s="61" t="s">
        <v>1268</v>
      </c>
      <c r="B1441" s="61" t="s">
        <v>1481</v>
      </c>
      <c r="C1441" s="62"/>
      <c r="D1441" s="63"/>
      <c r="E1441" s="64"/>
      <c r="F1441" s="65"/>
      <c r="G1441" s="62"/>
      <c r="H1441" s="66"/>
      <c r="I1441" s="67"/>
      <c r="J1441" s="67"/>
      <c r="K1441" s="34" t="s">
        <v>65</v>
      </c>
      <c r="L1441" s="74">
        <v>1441</v>
      </c>
      <c r="M1441" s="74"/>
      <c r="N1441" s="69"/>
      <c r="O1441" s="85" t="s">
        <v>1875</v>
      </c>
      <c r="P1441" s="88">
        <v>43738.28837962963</v>
      </c>
      <c r="Q1441" s="85" t="s">
        <v>1927</v>
      </c>
      <c r="R1441" s="85"/>
      <c r="S1441" s="85"/>
      <c r="T1441" s="85" t="s">
        <v>2951</v>
      </c>
      <c r="U1441" s="88">
        <v>43738.28837962963</v>
      </c>
      <c r="V1441" s="90" t="s">
        <v>4383</v>
      </c>
      <c r="W1441" s="85"/>
      <c r="X1441" s="85"/>
      <c r="Y1441" s="94" t="s">
        <v>6383</v>
      </c>
      <c r="Z1441" s="85"/>
    </row>
    <row r="1442" spans="1:26" x14ac:dyDescent="0.25">
      <c r="A1442" s="61" t="s">
        <v>1269</v>
      </c>
      <c r="B1442" s="61" t="s">
        <v>1269</v>
      </c>
      <c r="C1442" s="62"/>
      <c r="D1442" s="63"/>
      <c r="E1442" s="64"/>
      <c r="F1442" s="65"/>
      <c r="G1442" s="62"/>
      <c r="H1442" s="66"/>
      <c r="I1442" s="67"/>
      <c r="J1442" s="67"/>
      <c r="K1442" s="34" t="s">
        <v>65</v>
      </c>
      <c r="L1442" s="74">
        <v>1442</v>
      </c>
      <c r="M1442" s="74"/>
      <c r="N1442" s="69"/>
      <c r="O1442" s="85" t="s">
        <v>178</v>
      </c>
      <c r="P1442" s="88">
        <v>43738.288414351853</v>
      </c>
      <c r="Q1442" s="85" t="s">
        <v>2409</v>
      </c>
      <c r="R1442" s="85" t="s">
        <v>2836</v>
      </c>
      <c r="S1442" s="85" t="s">
        <v>2936</v>
      </c>
      <c r="T1442" s="85" t="s">
        <v>2991</v>
      </c>
      <c r="U1442" s="88">
        <v>43738.288414351853</v>
      </c>
      <c r="V1442" s="90" t="s">
        <v>4384</v>
      </c>
      <c r="W1442" s="85"/>
      <c r="X1442" s="85"/>
      <c r="Y1442" s="94" t="s">
        <v>6384</v>
      </c>
      <c r="Z1442" s="85"/>
    </row>
    <row r="1443" spans="1:26" x14ac:dyDescent="0.25">
      <c r="A1443" s="61" t="s">
        <v>1270</v>
      </c>
      <c r="B1443" s="61" t="s">
        <v>1481</v>
      </c>
      <c r="C1443" s="62"/>
      <c r="D1443" s="63"/>
      <c r="E1443" s="64"/>
      <c r="F1443" s="65"/>
      <c r="G1443" s="62"/>
      <c r="H1443" s="66"/>
      <c r="I1443" s="67"/>
      <c r="J1443" s="67"/>
      <c r="K1443" s="34" t="s">
        <v>65</v>
      </c>
      <c r="L1443" s="74">
        <v>1443</v>
      </c>
      <c r="M1443" s="74"/>
      <c r="N1443" s="69"/>
      <c r="O1443" s="85" t="s">
        <v>1875</v>
      </c>
      <c r="P1443" s="88">
        <v>43738.28628472222</v>
      </c>
      <c r="Q1443" s="85" t="s">
        <v>1927</v>
      </c>
      <c r="R1443" s="85"/>
      <c r="S1443" s="85"/>
      <c r="T1443" s="85" t="s">
        <v>2951</v>
      </c>
      <c r="U1443" s="88">
        <v>43738.28628472222</v>
      </c>
      <c r="V1443" s="90" t="s">
        <v>4385</v>
      </c>
      <c r="W1443" s="85"/>
      <c r="X1443" s="85"/>
      <c r="Y1443" s="94" t="s">
        <v>6385</v>
      </c>
      <c r="Z1443" s="85"/>
    </row>
    <row r="1444" spans="1:26" x14ac:dyDescent="0.25">
      <c r="A1444" s="61" t="s">
        <v>1270</v>
      </c>
      <c r="B1444" s="61" t="s">
        <v>1499</v>
      </c>
      <c r="C1444" s="62"/>
      <c r="D1444" s="63"/>
      <c r="E1444" s="64"/>
      <c r="F1444" s="65"/>
      <c r="G1444" s="62"/>
      <c r="H1444" s="66"/>
      <c r="I1444" s="67"/>
      <c r="J1444" s="67"/>
      <c r="K1444" s="34" t="s">
        <v>65</v>
      </c>
      <c r="L1444" s="74">
        <v>1444</v>
      </c>
      <c r="M1444" s="74"/>
      <c r="N1444" s="69"/>
      <c r="O1444" s="85" t="s">
        <v>1875</v>
      </c>
      <c r="P1444" s="88">
        <v>43738.286435185182</v>
      </c>
      <c r="Q1444" s="85" t="s">
        <v>1883</v>
      </c>
      <c r="R1444" s="85"/>
      <c r="S1444" s="85"/>
      <c r="T1444" s="85"/>
      <c r="U1444" s="88">
        <v>43738.286435185182</v>
      </c>
      <c r="V1444" s="90" t="s">
        <v>4386</v>
      </c>
      <c r="W1444" s="85"/>
      <c r="X1444" s="85"/>
      <c r="Y1444" s="94" t="s">
        <v>6386</v>
      </c>
      <c r="Z1444" s="85"/>
    </row>
    <row r="1445" spans="1:26" x14ac:dyDescent="0.25">
      <c r="A1445" s="61" t="s">
        <v>1270</v>
      </c>
      <c r="B1445" s="61" t="s">
        <v>1490</v>
      </c>
      <c r="C1445" s="62"/>
      <c r="D1445" s="63"/>
      <c r="E1445" s="64"/>
      <c r="F1445" s="65"/>
      <c r="G1445" s="62"/>
      <c r="H1445" s="66"/>
      <c r="I1445" s="67"/>
      <c r="J1445" s="67"/>
      <c r="K1445" s="34" t="s">
        <v>65</v>
      </c>
      <c r="L1445" s="74">
        <v>1445</v>
      </c>
      <c r="M1445" s="74"/>
      <c r="N1445" s="69"/>
      <c r="O1445" s="85" t="s">
        <v>1875</v>
      </c>
      <c r="P1445" s="88">
        <v>43738.288437499999</v>
      </c>
      <c r="Q1445" s="85" t="s">
        <v>2153</v>
      </c>
      <c r="R1445" s="85"/>
      <c r="S1445" s="85"/>
      <c r="T1445" s="85" t="s">
        <v>2955</v>
      </c>
      <c r="U1445" s="88">
        <v>43738.288437499999</v>
      </c>
      <c r="V1445" s="90" t="s">
        <v>4387</v>
      </c>
      <c r="W1445" s="85"/>
      <c r="X1445" s="85"/>
      <c r="Y1445" s="94" t="s">
        <v>6387</v>
      </c>
      <c r="Z1445" s="85"/>
    </row>
    <row r="1446" spans="1:26" x14ac:dyDescent="0.25">
      <c r="A1446" s="61" t="s">
        <v>1271</v>
      </c>
      <c r="B1446" s="61" t="s">
        <v>1271</v>
      </c>
      <c r="C1446" s="62"/>
      <c r="D1446" s="63"/>
      <c r="E1446" s="64"/>
      <c r="F1446" s="65"/>
      <c r="G1446" s="62"/>
      <c r="H1446" s="66"/>
      <c r="I1446" s="67"/>
      <c r="J1446" s="67"/>
      <c r="K1446" s="34" t="s">
        <v>65</v>
      </c>
      <c r="L1446" s="74">
        <v>1446</v>
      </c>
      <c r="M1446" s="74"/>
      <c r="N1446" s="69"/>
      <c r="O1446" s="85" t="s">
        <v>178</v>
      </c>
      <c r="P1446" s="88">
        <v>43738.281354166669</v>
      </c>
      <c r="Q1446" s="85" t="s">
        <v>2410</v>
      </c>
      <c r="R1446" s="90" t="s">
        <v>2837</v>
      </c>
      <c r="S1446" s="85" t="s">
        <v>2911</v>
      </c>
      <c r="T1446" s="85"/>
      <c r="U1446" s="88">
        <v>43738.281354166669</v>
      </c>
      <c r="V1446" s="90" t="s">
        <v>4388</v>
      </c>
      <c r="W1446" s="85"/>
      <c r="X1446" s="85"/>
      <c r="Y1446" s="94" t="s">
        <v>6388</v>
      </c>
      <c r="Z1446" s="85"/>
    </row>
    <row r="1447" spans="1:26" x14ac:dyDescent="0.25">
      <c r="A1447" s="61" t="s">
        <v>1271</v>
      </c>
      <c r="B1447" s="61" t="s">
        <v>1271</v>
      </c>
      <c r="C1447" s="62"/>
      <c r="D1447" s="63"/>
      <c r="E1447" s="64"/>
      <c r="F1447" s="65"/>
      <c r="G1447" s="62"/>
      <c r="H1447" s="66"/>
      <c r="I1447" s="67"/>
      <c r="J1447" s="67"/>
      <c r="K1447" s="34" t="s">
        <v>65</v>
      </c>
      <c r="L1447" s="74">
        <v>1447</v>
      </c>
      <c r="M1447" s="74"/>
      <c r="N1447" s="69"/>
      <c r="O1447" s="85" t="s">
        <v>178</v>
      </c>
      <c r="P1447" s="88">
        <v>43738.288437499999</v>
      </c>
      <c r="Q1447" s="85" t="s">
        <v>2411</v>
      </c>
      <c r="R1447" s="90" t="s">
        <v>2838</v>
      </c>
      <c r="S1447" s="85" t="s">
        <v>2911</v>
      </c>
      <c r="T1447" s="85"/>
      <c r="U1447" s="88">
        <v>43738.288437499999</v>
      </c>
      <c r="V1447" s="90" t="s">
        <v>4389</v>
      </c>
      <c r="W1447" s="85"/>
      <c r="X1447" s="85"/>
      <c r="Y1447" s="94" t="s">
        <v>6389</v>
      </c>
      <c r="Z1447" s="85"/>
    </row>
    <row r="1448" spans="1:26" x14ac:dyDescent="0.25">
      <c r="A1448" s="61" t="s">
        <v>1272</v>
      </c>
      <c r="B1448" s="61" t="s">
        <v>1736</v>
      </c>
      <c r="C1448" s="62"/>
      <c r="D1448" s="63"/>
      <c r="E1448" s="64"/>
      <c r="F1448" s="65"/>
      <c r="G1448" s="62"/>
      <c r="H1448" s="66"/>
      <c r="I1448" s="67"/>
      <c r="J1448" s="67"/>
      <c r="K1448" s="34" t="s">
        <v>65</v>
      </c>
      <c r="L1448" s="74">
        <v>1448</v>
      </c>
      <c r="M1448" s="74"/>
      <c r="N1448" s="69"/>
      <c r="O1448" s="85" t="s">
        <v>1875</v>
      </c>
      <c r="P1448" s="88">
        <v>43738.288449074076</v>
      </c>
      <c r="Q1448" s="85" t="s">
        <v>2237</v>
      </c>
      <c r="R1448" s="85"/>
      <c r="S1448" s="85"/>
      <c r="T1448" s="85"/>
      <c r="U1448" s="88">
        <v>43738.288449074076</v>
      </c>
      <c r="V1448" s="90" t="s">
        <v>4390</v>
      </c>
      <c r="W1448" s="85"/>
      <c r="X1448" s="85"/>
      <c r="Y1448" s="94" t="s">
        <v>6390</v>
      </c>
      <c r="Z1448" s="85"/>
    </row>
    <row r="1449" spans="1:26" x14ac:dyDescent="0.25">
      <c r="A1449" s="61" t="s">
        <v>1273</v>
      </c>
      <c r="B1449" s="61" t="s">
        <v>1496</v>
      </c>
      <c r="C1449" s="62"/>
      <c r="D1449" s="63"/>
      <c r="E1449" s="64"/>
      <c r="F1449" s="65"/>
      <c r="G1449" s="62"/>
      <c r="H1449" s="66"/>
      <c r="I1449" s="67"/>
      <c r="J1449" s="67"/>
      <c r="K1449" s="34" t="s">
        <v>65</v>
      </c>
      <c r="L1449" s="74">
        <v>1449</v>
      </c>
      <c r="M1449" s="74"/>
      <c r="N1449" s="69"/>
      <c r="O1449" s="85" t="s">
        <v>1875</v>
      </c>
      <c r="P1449" s="88">
        <v>43738.288460648146</v>
      </c>
      <c r="Q1449" s="85" t="s">
        <v>1887</v>
      </c>
      <c r="R1449" s="85"/>
      <c r="S1449" s="85"/>
      <c r="T1449" s="85"/>
      <c r="U1449" s="88">
        <v>43738.288460648146</v>
      </c>
      <c r="V1449" s="90" t="s">
        <v>4391</v>
      </c>
      <c r="W1449" s="85"/>
      <c r="X1449" s="85"/>
      <c r="Y1449" s="94" t="s">
        <v>6391</v>
      </c>
      <c r="Z1449" s="85"/>
    </row>
    <row r="1450" spans="1:26" x14ac:dyDescent="0.25">
      <c r="A1450" s="61" t="s">
        <v>1274</v>
      </c>
      <c r="B1450" s="61" t="s">
        <v>1816</v>
      </c>
      <c r="C1450" s="62"/>
      <c r="D1450" s="63"/>
      <c r="E1450" s="64"/>
      <c r="F1450" s="65"/>
      <c r="G1450" s="62"/>
      <c r="H1450" s="66"/>
      <c r="I1450" s="67"/>
      <c r="J1450" s="67"/>
      <c r="K1450" s="34" t="s">
        <v>65</v>
      </c>
      <c r="L1450" s="74">
        <v>1450</v>
      </c>
      <c r="M1450" s="74"/>
      <c r="N1450" s="69"/>
      <c r="O1450" s="85" t="s">
        <v>1875</v>
      </c>
      <c r="P1450" s="88">
        <v>43738.288460648146</v>
      </c>
      <c r="Q1450" s="85" t="s">
        <v>2412</v>
      </c>
      <c r="R1450" s="85"/>
      <c r="S1450" s="85"/>
      <c r="T1450" s="85"/>
      <c r="U1450" s="88">
        <v>43738.288460648146</v>
      </c>
      <c r="V1450" s="90" t="s">
        <v>4392</v>
      </c>
      <c r="W1450" s="85"/>
      <c r="X1450" s="85"/>
      <c r="Y1450" s="94" t="s">
        <v>6392</v>
      </c>
      <c r="Z1450" s="85"/>
    </row>
    <row r="1451" spans="1:26" x14ac:dyDescent="0.25">
      <c r="A1451" s="61" t="s">
        <v>1275</v>
      </c>
      <c r="B1451" s="61" t="s">
        <v>1817</v>
      </c>
      <c r="C1451" s="62"/>
      <c r="D1451" s="63"/>
      <c r="E1451" s="64"/>
      <c r="F1451" s="65"/>
      <c r="G1451" s="62"/>
      <c r="H1451" s="66"/>
      <c r="I1451" s="67"/>
      <c r="J1451" s="67"/>
      <c r="K1451" s="34" t="s">
        <v>65</v>
      </c>
      <c r="L1451" s="74">
        <v>1451</v>
      </c>
      <c r="M1451" s="74"/>
      <c r="N1451" s="69"/>
      <c r="O1451" s="85" t="s">
        <v>1875</v>
      </c>
      <c r="P1451" s="88">
        <v>43738.288460648146</v>
      </c>
      <c r="Q1451" s="85" t="s">
        <v>2413</v>
      </c>
      <c r="R1451" s="85"/>
      <c r="S1451" s="85"/>
      <c r="T1451" s="85"/>
      <c r="U1451" s="88">
        <v>43738.288460648146</v>
      </c>
      <c r="V1451" s="90" t="s">
        <v>4393</v>
      </c>
      <c r="W1451" s="85"/>
      <c r="X1451" s="85"/>
      <c r="Y1451" s="94" t="s">
        <v>6393</v>
      </c>
      <c r="Z1451" s="85"/>
    </row>
    <row r="1452" spans="1:26" x14ac:dyDescent="0.25">
      <c r="A1452" s="61" t="s">
        <v>1276</v>
      </c>
      <c r="B1452" s="61" t="s">
        <v>1818</v>
      </c>
      <c r="C1452" s="62"/>
      <c r="D1452" s="63"/>
      <c r="E1452" s="64"/>
      <c r="F1452" s="65"/>
      <c r="G1452" s="62"/>
      <c r="H1452" s="66"/>
      <c r="I1452" s="67"/>
      <c r="J1452" s="67"/>
      <c r="K1452" s="34" t="s">
        <v>65</v>
      </c>
      <c r="L1452" s="74">
        <v>1452</v>
      </c>
      <c r="M1452" s="74"/>
      <c r="N1452" s="69"/>
      <c r="O1452" s="85" t="s">
        <v>1876</v>
      </c>
      <c r="P1452" s="88">
        <v>43738.288460648146</v>
      </c>
      <c r="Q1452" s="85" t="s">
        <v>2414</v>
      </c>
      <c r="R1452" s="85"/>
      <c r="S1452" s="85"/>
      <c r="T1452" s="85"/>
      <c r="U1452" s="88">
        <v>43738.288460648146</v>
      </c>
      <c r="V1452" s="90" t="s">
        <v>4394</v>
      </c>
      <c r="W1452" s="85"/>
      <c r="X1452" s="85"/>
      <c r="Y1452" s="94" t="s">
        <v>6394</v>
      </c>
      <c r="Z1452" s="94" t="s">
        <v>7119</v>
      </c>
    </row>
    <row r="1453" spans="1:26" x14ac:dyDescent="0.25">
      <c r="A1453" s="61" t="s">
        <v>1277</v>
      </c>
      <c r="B1453" s="61" t="s">
        <v>1277</v>
      </c>
      <c r="C1453" s="62"/>
      <c r="D1453" s="63"/>
      <c r="E1453" s="64"/>
      <c r="F1453" s="65"/>
      <c r="G1453" s="62"/>
      <c r="H1453" s="66"/>
      <c r="I1453" s="67"/>
      <c r="J1453" s="67"/>
      <c r="K1453" s="34" t="s">
        <v>65</v>
      </c>
      <c r="L1453" s="74">
        <v>1453</v>
      </c>
      <c r="M1453" s="74"/>
      <c r="N1453" s="69"/>
      <c r="O1453" s="85" t="s">
        <v>178</v>
      </c>
      <c r="P1453" s="88">
        <v>43738.2812037037</v>
      </c>
      <c r="Q1453" s="85" t="s">
        <v>2415</v>
      </c>
      <c r="R1453" s="90" t="s">
        <v>2839</v>
      </c>
      <c r="S1453" s="85" t="s">
        <v>2911</v>
      </c>
      <c r="T1453" s="85"/>
      <c r="U1453" s="88">
        <v>43738.2812037037</v>
      </c>
      <c r="V1453" s="90" t="s">
        <v>4395</v>
      </c>
      <c r="W1453" s="85"/>
      <c r="X1453" s="85"/>
      <c r="Y1453" s="94" t="s">
        <v>6395</v>
      </c>
      <c r="Z1453" s="85"/>
    </row>
    <row r="1454" spans="1:26" x14ac:dyDescent="0.25">
      <c r="A1454" s="61" t="s">
        <v>1278</v>
      </c>
      <c r="B1454" s="61" t="s">
        <v>1277</v>
      </c>
      <c r="C1454" s="62"/>
      <c r="D1454" s="63"/>
      <c r="E1454" s="64"/>
      <c r="F1454" s="65"/>
      <c r="G1454" s="62"/>
      <c r="H1454" s="66"/>
      <c r="I1454" s="67"/>
      <c r="J1454" s="67"/>
      <c r="K1454" s="34" t="s">
        <v>65</v>
      </c>
      <c r="L1454" s="74">
        <v>1454</v>
      </c>
      <c r="M1454" s="74"/>
      <c r="N1454" s="69"/>
      <c r="O1454" s="85" t="s">
        <v>1875</v>
      </c>
      <c r="P1454" s="88">
        <v>43738.288472222222</v>
      </c>
      <c r="Q1454" s="85" t="s">
        <v>2313</v>
      </c>
      <c r="R1454" s="85"/>
      <c r="S1454" s="85"/>
      <c r="T1454" s="85"/>
      <c r="U1454" s="88">
        <v>43738.288472222222</v>
      </c>
      <c r="V1454" s="90" t="s">
        <v>4396</v>
      </c>
      <c r="W1454" s="85"/>
      <c r="X1454" s="85"/>
      <c r="Y1454" s="94" t="s">
        <v>6396</v>
      </c>
      <c r="Z1454" s="85"/>
    </row>
    <row r="1455" spans="1:26" x14ac:dyDescent="0.25">
      <c r="A1455" s="61" t="s">
        <v>1279</v>
      </c>
      <c r="B1455" s="61" t="s">
        <v>1528</v>
      </c>
      <c r="C1455" s="62"/>
      <c r="D1455" s="63"/>
      <c r="E1455" s="64"/>
      <c r="F1455" s="65"/>
      <c r="G1455" s="62"/>
      <c r="H1455" s="66"/>
      <c r="I1455" s="67"/>
      <c r="J1455" s="67"/>
      <c r="K1455" s="34" t="s">
        <v>65</v>
      </c>
      <c r="L1455" s="74">
        <v>1455</v>
      </c>
      <c r="M1455" s="74"/>
      <c r="N1455" s="69"/>
      <c r="O1455" s="85" t="s">
        <v>1875</v>
      </c>
      <c r="P1455" s="88">
        <v>43738.288518518515</v>
      </c>
      <c r="Q1455" s="85" t="s">
        <v>1924</v>
      </c>
      <c r="R1455" s="85"/>
      <c r="S1455" s="85"/>
      <c r="T1455" s="85"/>
      <c r="U1455" s="88">
        <v>43738.288518518515</v>
      </c>
      <c r="V1455" s="90" t="s">
        <v>4397</v>
      </c>
      <c r="W1455" s="85"/>
      <c r="X1455" s="85"/>
      <c r="Y1455" s="94" t="s">
        <v>6397</v>
      </c>
      <c r="Z1455" s="85"/>
    </row>
    <row r="1456" spans="1:26" x14ac:dyDescent="0.25">
      <c r="A1456" s="61" t="s">
        <v>1280</v>
      </c>
      <c r="B1456" s="61" t="s">
        <v>1530</v>
      </c>
      <c r="C1456" s="62"/>
      <c r="D1456" s="63"/>
      <c r="E1456" s="64"/>
      <c r="F1456" s="65"/>
      <c r="G1456" s="62"/>
      <c r="H1456" s="66"/>
      <c r="I1456" s="67"/>
      <c r="J1456" s="67"/>
      <c r="K1456" s="34" t="s">
        <v>65</v>
      </c>
      <c r="L1456" s="74">
        <v>1456</v>
      </c>
      <c r="M1456" s="74"/>
      <c r="N1456" s="69"/>
      <c r="O1456" s="85" t="s">
        <v>1875</v>
      </c>
      <c r="P1456" s="88">
        <v>43738.288530092592</v>
      </c>
      <c r="Q1456" s="85" t="s">
        <v>2080</v>
      </c>
      <c r="R1456" s="85"/>
      <c r="S1456" s="85"/>
      <c r="T1456" s="85"/>
      <c r="U1456" s="88">
        <v>43738.288530092592</v>
      </c>
      <c r="V1456" s="90" t="s">
        <v>4398</v>
      </c>
      <c r="W1456" s="85"/>
      <c r="X1456" s="85"/>
      <c r="Y1456" s="94" t="s">
        <v>6398</v>
      </c>
      <c r="Z1456" s="85"/>
    </row>
    <row r="1457" spans="1:26" x14ac:dyDescent="0.25">
      <c r="A1457" s="61" t="s">
        <v>1281</v>
      </c>
      <c r="B1457" s="61" t="s">
        <v>1819</v>
      </c>
      <c r="C1457" s="62"/>
      <c r="D1457" s="63"/>
      <c r="E1457" s="64"/>
      <c r="F1457" s="65"/>
      <c r="G1457" s="62"/>
      <c r="H1457" s="66"/>
      <c r="I1457" s="67"/>
      <c r="J1457" s="67"/>
      <c r="K1457" s="34" t="s">
        <v>65</v>
      </c>
      <c r="L1457" s="74">
        <v>1457</v>
      </c>
      <c r="M1457" s="74"/>
      <c r="N1457" s="69"/>
      <c r="O1457" s="85" t="s">
        <v>1876</v>
      </c>
      <c r="P1457" s="88">
        <v>43738.288530092592</v>
      </c>
      <c r="Q1457" s="85" t="s">
        <v>2416</v>
      </c>
      <c r="R1457" s="90" t="s">
        <v>2840</v>
      </c>
      <c r="S1457" s="85" t="s">
        <v>2911</v>
      </c>
      <c r="T1457" s="85"/>
      <c r="U1457" s="88">
        <v>43738.288530092592</v>
      </c>
      <c r="V1457" s="90" t="s">
        <v>4399</v>
      </c>
      <c r="W1457" s="85"/>
      <c r="X1457" s="85"/>
      <c r="Y1457" s="94" t="s">
        <v>6399</v>
      </c>
      <c r="Z1457" s="94" t="s">
        <v>7120</v>
      </c>
    </row>
    <row r="1458" spans="1:26" x14ac:dyDescent="0.25">
      <c r="A1458" s="61" t="s">
        <v>1281</v>
      </c>
      <c r="B1458" s="61" t="s">
        <v>1561</v>
      </c>
      <c r="C1458" s="62"/>
      <c r="D1458" s="63"/>
      <c r="E1458" s="64"/>
      <c r="F1458" s="65"/>
      <c r="G1458" s="62"/>
      <c r="H1458" s="66"/>
      <c r="I1458" s="67"/>
      <c r="J1458" s="67"/>
      <c r="K1458" s="34" t="s">
        <v>65</v>
      </c>
      <c r="L1458" s="74">
        <v>1458</v>
      </c>
      <c r="M1458" s="74"/>
      <c r="N1458" s="69"/>
      <c r="O1458" s="85" t="s">
        <v>1875</v>
      </c>
      <c r="P1458" s="88">
        <v>43738.288530092592</v>
      </c>
      <c r="Q1458" s="85" t="s">
        <v>2416</v>
      </c>
      <c r="R1458" s="90" t="s">
        <v>2840</v>
      </c>
      <c r="S1458" s="85" t="s">
        <v>2911</v>
      </c>
      <c r="T1458" s="85"/>
      <c r="U1458" s="88">
        <v>43738.288530092592</v>
      </c>
      <c r="V1458" s="90" t="s">
        <v>4399</v>
      </c>
      <c r="W1458" s="85"/>
      <c r="X1458" s="85"/>
      <c r="Y1458" s="94" t="s">
        <v>6399</v>
      </c>
      <c r="Z1458" s="94" t="s">
        <v>7120</v>
      </c>
    </row>
    <row r="1459" spans="1:26" x14ac:dyDescent="0.25">
      <c r="A1459" s="61" t="s">
        <v>1282</v>
      </c>
      <c r="B1459" s="61" t="s">
        <v>1507</v>
      </c>
      <c r="C1459" s="62"/>
      <c r="D1459" s="63"/>
      <c r="E1459" s="64"/>
      <c r="F1459" s="65"/>
      <c r="G1459" s="62"/>
      <c r="H1459" s="66"/>
      <c r="I1459" s="67"/>
      <c r="J1459" s="67"/>
      <c r="K1459" s="34" t="s">
        <v>65</v>
      </c>
      <c r="L1459" s="74">
        <v>1459</v>
      </c>
      <c r="M1459" s="74"/>
      <c r="N1459" s="69"/>
      <c r="O1459" s="85" t="s">
        <v>1875</v>
      </c>
      <c r="P1459" s="88">
        <v>43738.28733796296</v>
      </c>
      <c r="Q1459" s="85" t="s">
        <v>1892</v>
      </c>
      <c r="R1459" s="85"/>
      <c r="S1459" s="85"/>
      <c r="T1459" s="85"/>
      <c r="U1459" s="88">
        <v>43738.28733796296</v>
      </c>
      <c r="V1459" s="90" t="s">
        <v>4400</v>
      </c>
      <c r="W1459" s="85"/>
      <c r="X1459" s="85"/>
      <c r="Y1459" s="94" t="s">
        <v>6400</v>
      </c>
      <c r="Z1459" s="85"/>
    </row>
    <row r="1460" spans="1:26" x14ac:dyDescent="0.25">
      <c r="A1460" s="61" t="s">
        <v>1282</v>
      </c>
      <c r="B1460" s="61" t="s">
        <v>1499</v>
      </c>
      <c r="C1460" s="62"/>
      <c r="D1460" s="63"/>
      <c r="E1460" s="64"/>
      <c r="F1460" s="65"/>
      <c r="G1460" s="62"/>
      <c r="H1460" s="66"/>
      <c r="I1460" s="67"/>
      <c r="J1460" s="67"/>
      <c r="K1460" s="34" t="s">
        <v>65</v>
      </c>
      <c r="L1460" s="74">
        <v>1460</v>
      </c>
      <c r="M1460" s="74"/>
      <c r="N1460" s="69"/>
      <c r="O1460" s="85" t="s">
        <v>1875</v>
      </c>
      <c r="P1460" s="88">
        <v>43738.288530092592</v>
      </c>
      <c r="Q1460" s="85" t="s">
        <v>1883</v>
      </c>
      <c r="R1460" s="85"/>
      <c r="S1460" s="85"/>
      <c r="T1460" s="85"/>
      <c r="U1460" s="88">
        <v>43738.288530092592</v>
      </c>
      <c r="V1460" s="90" t="s">
        <v>4401</v>
      </c>
      <c r="W1460" s="85"/>
      <c r="X1460" s="85"/>
      <c r="Y1460" s="94" t="s">
        <v>6401</v>
      </c>
      <c r="Z1460" s="85"/>
    </row>
    <row r="1461" spans="1:26" x14ac:dyDescent="0.25">
      <c r="A1461" s="61" t="s">
        <v>1283</v>
      </c>
      <c r="B1461" s="61" t="s">
        <v>1600</v>
      </c>
      <c r="C1461" s="62"/>
      <c r="D1461" s="63"/>
      <c r="E1461" s="64"/>
      <c r="F1461" s="65"/>
      <c r="G1461" s="62"/>
      <c r="H1461" s="66"/>
      <c r="I1461" s="67"/>
      <c r="J1461" s="67"/>
      <c r="K1461" s="34" t="s">
        <v>65</v>
      </c>
      <c r="L1461" s="74">
        <v>1461</v>
      </c>
      <c r="M1461" s="74"/>
      <c r="N1461" s="69"/>
      <c r="O1461" s="85" t="s">
        <v>1875</v>
      </c>
      <c r="P1461" s="88">
        <v>43738.285300925927</v>
      </c>
      <c r="Q1461" s="85" t="s">
        <v>2020</v>
      </c>
      <c r="R1461" s="85"/>
      <c r="S1461" s="85"/>
      <c r="T1461" s="85"/>
      <c r="U1461" s="88">
        <v>43738.285300925927</v>
      </c>
      <c r="V1461" s="90" t="s">
        <v>4402</v>
      </c>
      <c r="W1461" s="85"/>
      <c r="X1461" s="85"/>
      <c r="Y1461" s="94" t="s">
        <v>6402</v>
      </c>
      <c r="Z1461" s="85"/>
    </row>
    <row r="1462" spans="1:26" x14ac:dyDescent="0.25">
      <c r="A1462" s="61" t="s">
        <v>1283</v>
      </c>
      <c r="B1462" s="61" t="s">
        <v>1481</v>
      </c>
      <c r="C1462" s="62"/>
      <c r="D1462" s="63"/>
      <c r="E1462" s="64"/>
      <c r="F1462" s="65"/>
      <c r="G1462" s="62"/>
      <c r="H1462" s="66"/>
      <c r="I1462" s="67"/>
      <c r="J1462" s="67"/>
      <c r="K1462" s="34" t="s">
        <v>65</v>
      </c>
      <c r="L1462" s="74">
        <v>1462</v>
      </c>
      <c r="M1462" s="74"/>
      <c r="N1462" s="69"/>
      <c r="O1462" s="85" t="s">
        <v>1875</v>
      </c>
      <c r="P1462" s="88">
        <v>43738.288541666669</v>
      </c>
      <c r="Q1462" s="85" t="s">
        <v>1927</v>
      </c>
      <c r="R1462" s="85"/>
      <c r="S1462" s="85"/>
      <c r="T1462" s="85" t="s">
        <v>2951</v>
      </c>
      <c r="U1462" s="88">
        <v>43738.288541666669</v>
      </c>
      <c r="V1462" s="90" t="s">
        <v>4403</v>
      </c>
      <c r="W1462" s="85"/>
      <c r="X1462" s="85"/>
      <c r="Y1462" s="94" t="s">
        <v>6403</v>
      </c>
      <c r="Z1462" s="85"/>
    </row>
    <row r="1463" spans="1:26" x14ac:dyDescent="0.25">
      <c r="A1463" s="61" t="s">
        <v>1284</v>
      </c>
      <c r="B1463" s="61" t="s">
        <v>1493</v>
      </c>
      <c r="C1463" s="62"/>
      <c r="D1463" s="63"/>
      <c r="E1463" s="64"/>
      <c r="F1463" s="65"/>
      <c r="G1463" s="62"/>
      <c r="H1463" s="66"/>
      <c r="I1463" s="67"/>
      <c r="J1463" s="67"/>
      <c r="K1463" s="34" t="s">
        <v>65</v>
      </c>
      <c r="L1463" s="74">
        <v>1463</v>
      </c>
      <c r="M1463" s="74"/>
      <c r="N1463" s="69"/>
      <c r="O1463" s="85" t="s">
        <v>1875</v>
      </c>
      <c r="P1463" s="88">
        <v>43738.288124999999</v>
      </c>
      <c r="Q1463" s="85" t="s">
        <v>1877</v>
      </c>
      <c r="R1463" s="85"/>
      <c r="S1463" s="85"/>
      <c r="T1463" s="85"/>
      <c r="U1463" s="88">
        <v>43738.288124999999</v>
      </c>
      <c r="V1463" s="90" t="s">
        <v>4404</v>
      </c>
      <c r="W1463" s="85"/>
      <c r="X1463" s="85"/>
      <c r="Y1463" s="94" t="s">
        <v>6404</v>
      </c>
      <c r="Z1463" s="85"/>
    </row>
    <row r="1464" spans="1:26" x14ac:dyDescent="0.25">
      <c r="A1464" s="61" t="s">
        <v>1284</v>
      </c>
      <c r="B1464" s="61" t="s">
        <v>1481</v>
      </c>
      <c r="C1464" s="62"/>
      <c r="D1464" s="63"/>
      <c r="E1464" s="64"/>
      <c r="F1464" s="65"/>
      <c r="G1464" s="62"/>
      <c r="H1464" s="66"/>
      <c r="I1464" s="67"/>
      <c r="J1464" s="67"/>
      <c r="K1464" s="34" t="s">
        <v>65</v>
      </c>
      <c r="L1464" s="74">
        <v>1464</v>
      </c>
      <c r="M1464" s="74"/>
      <c r="N1464" s="69"/>
      <c r="O1464" s="85" t="s">
        <v>1875</v>
      </c>
      <c r="P1464" s="88">
        <v>43738.288553240738</v>
      </c>
      <c r="Q1464" s="85" t="s">
        <v>1927</v>
      </c>
      <c r="R1464" s="85"/>
      <c r="S1464" s="85"/>
      <c r="T1464" s="85" t="s">
        <v>2951</v>
      </c>
      <c r="U1464" s="88">
        <v>43738.288553240738</v>
      </c>
      <c r="V1464" s="90" t="s">
        <v>4405</v>
      </c>
      <c r="W1464" s="85"/>
      <c r="X1464" s="85"/>
      <c r="Y1464" s="94" t="s">
        <v>6405</v>
      </c>
      <c r="Z1464" s="85"/>
    </row>
    <row r="1465" spans="1:26" x14ac:dyDescent="0.25">
      <c r="A1465" s="61" t="s">
        <v>1285</v>
      </c>
      <c r="B1465" s="61" t="s">
        <v>1544</v>
      </c>
      <c r="C1465" s="62"/>
      <c r="D1465" s="63"/>
      <c r="E1465" s="64"/>
      <c r="F1465" s="65"/>
      <c r="G1465" s="62"/>
      <c r="H1465" s="66"/>
      <c r="I1465" s="67"/>
      <c r="J1465" s="67"/>
      <c r="K1465" s="34" t="s">
        <v>65</v>
      </c>
      <c r="L1465" s="74">
        <v>1465</v>
      </c>
      <c r="M1465" s="74"/>
      <c r="N1465" s="69"/>
      <c r="O1465" s="85" t="s">
        <v>1875</v>
      </c>
      <c r="P1465" s="88">
        <v>43738.288576388892</v>
      </c>
      <c r="Q1465" s="85" t="s">
        <v>1946</v>
      </c>
      <c r="R1465" s="85"/>
      <c r="S1465" s="85"/>
      <c r="T1465" s="85" t="s">
        <v>2956</v>
      </c>
      <c r="U1465" s="88">
        <v>43738.288576388892</v>
      </c>
      <c r="V1465" s="90" t="s">
        <v>4406</v>
      </c>
      <c r="W1465" s="85"/>
      <c r="X1465" s="85"/>
      <c r="Y1465" s="94" t="s">
        <v>6406</v>
      </c>
      <c r="Z1465" s="85"/>
    </row>
    <row r="1466" spans="1:26" x14ac:dyDescent="0.25">
      <c r="A1466" s="61" t="s">
        <v>1286</v>
      </c>
      <c r="B1466" s="61" t="s">
        <v>1508</v>
      </c>
      <c r="C1466" s="62"/>
      <c r="D1466" s="63"/>
      <c r="E1466" s="64"/>
      <c r="F1466" s="65"/>
      <c r="G1466" s="62"/>
      <c r="H1466" s="66"/>
      <c r="I1466" s="67"/>
      <c r="J1466" s="67"/>
      <c r="K1466" s="34" t="s">
        <v>65</v>
      </c>
      <c r="L1466" s="74">
        <v>1466</v>
      </c>
      <c r="M1466" s="74"/>
      <c r="N1466" s="69"/>
      <c r="O1466" s="85" t="s">
        <v>1875</v>
      </c>
      <c r="P1466" s="88">
        <v>43738.288576388892</v>
      </c>
      <c r="Q1466" s="85" t="s">
        <v>1896</v>
      </c>
      <c r="R1466" s="85"/>
      <c r="S1466" s="85"/>
      <c r="T1466" s="85"/>
      <c r="U1466" s="88">
        <v>43738.288576388892</v>
      </c>
      <c r="V1466" s="90" t="s">
        <v>4407</v>
      </c>
      <c r="W1466" s="85"/>
      <c r="X1466" s="85"/>
      <c r="Y1466" s="94" t="s">
        <v>6407</v>
      </c>
      <c r="Z1466" s="85"/>
    </row>
    <row r="1467" spans="1:26" x14ac:dyDescent="0.25">
      <c r="A1467" s="61" t="s">
        <v>1287</v>
      </c>
      <c r="B1467" s="61" t="s">
        <v>1505</v>
      </c>
      <c r="C1467" s="62"/>
      <c r="D1467" s="63"/>
      <c r="E1467" s="64"/>
      <c r="F1467" s="65"/>
      <c r="G1467" s="62"/>
      <c r="H1467" s="66"/>
      <c r="I1467" s="67"/>
      <c r="J1467" s="67"/>
      <c r="K1467" s="34" t="s">
        <v>65</v>
      </c>
      <c r="L1467" s="74">
        <v>1467</v>
      </c>
      <c r="M1467" s="74"/>
      <c r="N1467" s="69"/>
      <c r="O1467" s="85" t="s">
        <v>1875</v>
      </c>
      <c r="P1467" s="88">
        <v>43738.288576388892</v>
      </c>
      <c r="Q1467" s="85" t="s">
        <v>1889</v>
      </c>
      <c r="R1467" s="85"/>
      <c r="S1467" s="85"/>
      <c r="T1467" s="85"/>
      <c r="U1467" s="88">
        <v>43738.288576388892</v>
      </c>
      <c r="V1467" s="90" t="s">
        <v>4408</v>
      </c>
      <c r="W1467" s="85"/>
      <c r="X1467" s="85"/>
      <c r="Y1467" s="94" t="s">
        <v>6408</v>
      </c>
      <c r="Z1467" s="85"/>
    </row>
    <row r="1468" spans="1:26" x14ac:dyDescent="0.25">
      <c r="A1468" s="61" t="s">
        <v>1288</v>
      </c>
      <c r="B1468" s="61" t="s">
        <v>1288</v>
      </c>
      <c r="C1468" s="62"/>
      <c r="D1468" s="63"/>
      <c r="E1468" s="64"/>
      <c r="F1468" s="65"/>
      <c r="G1468" s="62"/>
      <c r="H1468" s="66"/>
      <c r="I1468" s="67"/>
      <c r="J1468" s="67"/>
      <c r="K1468" s="34" t="s">
        <v>65</v>
      </c>
      <c r="L1468" s="74">
        <v>1468</v>
      </c>
      <c r="M1468" s="74"/>
      <c r="N1468" s="69"/>
      <c r="O1468" s="85" t="s">
        <v>178</v>
      </c>
      <c r="P1468" s="88">
        <v>43738.275775462964</v>
      </c>
      <c r="Q1468" s="85" t="s">
        <v>2417</v>
      </c>
      <c r="R1468" s="85"/>
      <c r="S1468" s="85"/>
      <c r="T1468" s="85"/>
      <c r="U1468" s="88">
        <v>43738.275775462964</v>
      </c>
      <c r="V1468" s="90" t="s">
        <v>4409</v>
      </c>
      <c r="W1468" s="85"/>
      <c r="X1468" s="85"/>
      <c r="Y1468" s="94" t="s">
        <v>6409</v>
      </c>
      <c r="Z1468" s="85"/>
    </row>
    <row r="1469" spans="1:26" x14ac:dyDescent="0.25">
      <c r="A1469" s="61" t="s">
        <v>1288</v>
      </c>
      <c r="B1469" s="61" t="s">
        <v>1288</v>
      </c>
      <c r="C1469" s="62"/>
      <c r="D1469" s="63"/>
      <c r="E1469" s="64"/>
      <c r="F1469" s="65"/>
      <c r="G1469" s="62"/>
      <c r="H1469" s="66"/>
      <c r="I1469" s="67"/>
      <c r="J1469" s="67"/>
      <c r="K1469" s="34" t="s">
        <v>65</v>
      </c>
      <c r="L1469" s="74">
        <v>1469</v>
      </c>
      <c r="M1469" s="74"/>
      <c r="N1469" s="69"/>
      <c r="O1469" s="85" t="s">
        <v>178</v>
      </c>
      <c r="P1469" s="88">
        <v>43738.28597222222</v>
      </c>
      <c r="Q1469" s="85" t="s">
        <v>2418</v>
      </c>
      <c r="R1469" s="85"/>
      <c r="S1469" s="85"/>
      <c r="T1469" s="85" t="s">
        <v>2946</v>
      </c>
      <c r="U1469" s="88">
        <v>43738.28597222222</v>
      </c>
      <c r="V1469" s="90" t="s">
        <v>4410</v>
      </c>
      <c r="W1469" s="85"/>
      <c r="X1469" s="85"/>
      <c r="Y1469" s="94" t="s">
        <v>6410</v>
      </c>
      <c r="Z1469" s="85"/>
    </row>
    <row r="1470" spans="1:26" x14ac:dyDescent="0.25">
      <c r="A1470" s="61" t="s">
        <v>1289</v>
      </c>
      <c r="B1470" s="61" t="s">
        <v>1288</v>
      </c>
      <c r="C1470" s="62"/>
      <c r="D1470" s="63"/>
      <c r="E1470" s="64"/>
      <c r="F1470" s="65"/>
      <c r="G1470" s="62"/>
      <c r="H1470" s="66"/>
      <c r="I1470" s="67"/>
      <c r="J1470" s="67"/>
      <c r="K1470" s="34" t="s">
        <v>65</v>
      </c>
      <c r="L1470" s="74">
        <v>1470</v>
      </c>
      <c r="M1470" s="74"/>
      <c r="N1470" s="69"/>
      <c r="O1470" s="85" t="s">
        <v>1875</v>
      </c>
      <c r="P1470" s="88">
        <v>43738.288599537038</v>
      </c>
      <c r="Q1470" s="85" t="s">
        <v>2344</v>
      </c>
      <c r="R1470" s="85"/>
      <c r="S1470" s="85"/>
      <c r="T1470" s="85" t="s">
        <v>2946</v>
      </c>
      <c r="U1470" s="88">
        <v>43738.288599537038</v>
      </c>
      <c r="V1470" s="90" t="s">
        <v>4411</v>
      </c>
      <c r="W1470" s="85"/>
      <c r="X1470" s="85"/>
      <c r="Y1470" s="94" t="s">
        <v>6411</v>
      </c>
      <c r="Z1470" s="85"/>
    </row>
    <row r="1471" spans="1:26" x14ac:dyDescent="0.25">
      <c r="A1471" s="61" t="s">
        <v>1290</v>
      </c>
      <c r="B1471" s="61" t="s">
        <v>1507</v>
      </c>
      <c r="C1471" s="62"/>
      <c r="D1471" s="63"/>
      <c r="E1471" s="64"/>
      <c r="F1471" s="65"/>
      <c r="G1471" s="62"/>
      <c r="H1471" s="66"/>
      <c r="I1471" s="67"/>
      <c r="J1471" s="67"/>
      <c r="K1471" s="34" t="s">
        <v>65</v>
      </c>
      <c r="L1471" s="74">
        <v>1471</v>
      </c>
      <c r="M1471" s="74"/>
      <c r="N1471" s="69"/>
      <c r="O1471" s="85" t="s">
        <v>1875</v>
      </c>
      <c r="P1471" s="88">
        <v>43738.288576388892</v>
      </c>
      <c r="Q1471" s="85" t="s">
        <v>1893</v>
      </c>
      <c r="R1471" s="85"/>
      <c r="S1471" s="85"/>
      <c r="T1471" s="85"/>
      <c r="U1471" s="88">
        <v>43738.288576388892</v>
      </c>
      <c r="V1471" s="90" t="s">
        <v>4412</v>
      </c>
      <c r="W1471" s="85"/>
      <c r="X1471" s="85"/>
      <c r="Y1471" s="94" t="s">
        <v>6412</v>
      </c>
      <c r="Z1471" s="85"/>
    </row>
    <row r="1472" spans="1:26" x14ac:dyDescent="0.25">
      <c r="A1472" s="61" t="s">
        <v>1290</v>
      </c>
      <c r="B1472" s="61" t="s">
        <v>1507</v>
      </c>
      <c r="C1472" s="62"/>
      <c r="D1472" s="63"/>
      <c r="E1472" s="64"/>
      <c r="F1472" s="65"/>
      <c r="G1472" s="62"/>
      <c r="H1472" s="66"/>
      <c r="I1472" s="67"/>
      <c r="J1472" s="67"/>
      <c r="K1472" s="34" t="s">
        <v>65</v>
      </c>
      <c r="L1472" s="74">
        <v>1472</v>
      </c>
      <c r="M1472" s="74"/>
      <c r="N1472" s="69"/>
      <c r="O1472" s="85" t="s">
        <v>1875</v>
      </c>
      <c r="P1472" s="88">
        <v>43738.288611111115</v>
      </c>
      <c r="Q1472" s="85" t="s">
        <v>1892</v>
      </c>
      <c r="R1472" s="85"/>
      <c r="S1472" s="85"/>
      <c r="T1472" s="85"/>
      <c r="U1472" s="88">
        <v>43738.288611111115</v>
      </c>
      <c r="V1472" s="90" t="s">
        <v>4413</v>
      </c>
      <c r="W1472" s="85"/>
      <c r="X1472" s="85"/>
      <c r="Y1472" s="94" t="s">
        <v>6413</v>
      </c>
      <c r="Z1472" s="85"/>
    </row>
    <row r="1473" spans="1:26" x14ac:dyDescent="0.25">
      <c r="A1473" s="61" t="s">
        <v>1291</v>
      </c>
      <c r="B1473" s="61" t="s">
        <v>1490</v>
      </c>
      <c r="C1473" s="62"/>
      <c r="D1473" s="63"/>
      <c r="E1473" s="64"/>
      <c r="F1473" s="65"/>
      <c r="G1473" s="62"/>
      <c r="H1473" s="66"/>
      <c r="I1473" s="67"/>
      <c r="J1473" s="67"/>
      <c r="K1473" s="34" t="s">
        <v>65</v>
      </c>
      <c r="L1473" s="74">
        <v>1473</v>
      </c>
      <c r="M1473" s="74"/>
      <c r="N1473" s="69"/>
      <c r="O1473" s="85" t="s">
        <v>1875</v>
      </c>
      <c r="P1473" s="88">
        <v>43738.288622685184</v>
      </c>
      <c r="Q1473" s="85" t="s">
        <v>1995</v>
      </c>
      <c r="R1473" s="85"/>
      <c r="S1473" s="85"/>
      <c r="T1473" s="85" t="s">
        <v>2955</v>
      </c>
      <c r="U1473" s="88">
        <v>43738.288622685184</v>
      </c>
      <c r="V1473" s="90" t="s">
        <v>4414</v>
      </c>
      <c r="W1473" s="85"/>
      <c r="X1473" s="85"/>
      <c r="Y1473" s="94" t="s">
        <v>6414</v>
      </c>
      <c r="Z1473" s="85"/>
    </row>
    <row r="1474" spans="1:26" x14ac:dyDescent="0.25">
      <c r="A1474" s="61" t="s">
        <v>1291</v>
      </c>
      <c r="B1474" s="61" t="s">
        <v>1372</v>
      </c>
      <c r="C1474" s="62"/>
      <c r="D1474" s="63"/>
      <c r="E1474" s="64"/>
      <c r="F1474" s="65"/>
      <c r="G1474" s="62"/>
      <c r="H1474" s="66"/>
      <c r="I1474" s="67"/>
      <c r="J1474" s="67"/>
      <c r="K1474" s="34" t="s">
        <v>65</v>
      </c>
      <c r="L1474" s="74">
        <v>1474</v>
      </c>
      <c r="M1474" s="74"/>
      <c r="N1474" s="69"/>
      <c r="O1474" s="85" t="s">
        <v>1875</v>
      </c>
      <c r="P1474" s="88">
        <v>43738.288622685184</v>
      </c>
      <c r="Q1474" s="85" t="s">
        <v>1995</v>
      </c>
      <c r="R1474" s="85"/>
      <c r="S1474" s="85"/>
      <c r="T1474" s="85" t="s">
        <v>2955</v>
      </c>
      <c r="U1474" s="88">
        <v>43738.288622685184</v>
      </c>
      <c r="V1474" s="90" t="s">
        <v>4414</v>
      </c>
      <c r="W1474" s="85"/>
      <c r="X1474" s="85"/>
      <c r="Y1474" s="94" t="s">
        <v>6414</v>
      </c>
      <c r="Z1474" s="85"/>
    </row>
    <row r="1475" spans="1:26" x14ac:dyDescent="0.25">
      <c r="A1475" s="61" t="s">
        <v>1292</v>
      </c>
      <c r="B1475" s="61" t="s">
        <v>1820</v>
      </c>
      <c r="C1475" s="62"/>
      <c r="D1475" s="63"/>
      <c r="E1475" s="64"/>
      <c r="F1475" s="65"/>
      <c r="G1475" s="62"/>
      <c r="H1475" s="66"/>
      <c r="I1475" s="67"/>
      <c r="J1475" s="67"/>
      <c r="K1475" s="34" t="s">
        <v>65</v>
      </c>
      <c r="L1475" s="74">
        <v>1475</v>
      </c>
      <c r="M1475" s="74"/>
      <c r="N1475" s="69"/>
      <c r="O1475" s="85" t="s">
        <v>1875</v>
      </c>
      <c r="P1475" s="88">
        <v>43738.288657407407</v>
      </c>
      <c r="Q1475" s="85" t="s">
        <v>2419</v>
      </c>
      <c r="R1475" s="85"/>
      <c r="S1475" s="85"/>
      <c r="T1475" s="85"/>
      <c r="U1475" s="88">
        <v>43738.288657407407</v>
      </c>
      <c r="V1475" s="90" t="s">
        <v>4415</v>
      </c>
      <c r="W1475" s="85"/>
      <c r="X1475" s="85"/>
      <c r="Y1475" s="94" t="s">
        <v>6415</v>
      </c>
      <c r="Z1475" s="85"/>
    </row>
    <row r="1476" spans="1:26" x14ac:dyDescent="0.25">
      <c r="A1476" s="61" t="s">
        <v>1293</v>
      </c>
      <c r="B1476" s="61" t="s">
        <v>1803</v>
      </c>
      <c r="C1476" s="62"/>
      <c r="D1476" s="63"/>
      <c r="E1476" s="64"/>
      <c r="F1476" s="65"/>
      <c r="G1476" s="62"/>
      <c r="H1476" s="66"/>
      <c r="I1476" s="67"/>
      <c r="J1476" s="67"/>
      <c r="K1476" s="34" t="s">
        <v>65</v>
      </c>
      <c r="L1476" s="74">
        <v>1476</v>
      </c>
      <c r="M1476" s="74"/>
      <c r="N1476" s="69"/>
      <c r="O1476" s="85" t="s">
        <v>1875</v>
      </c>
      <c r="P1476" s="88">
        <v>43738.288657407407</v>
      </c>
      <c r="Q1476" s="85" t="s">
        <v>2372</v>
      </c>
      <c r="R1476" s="85"/>
      <c r="S1476" s="85"/>
      <c r="T1476" s="85"/>
      <c r="U1476" s="88">
        <v>43738.288657407407</v>
      </c>
      <c r="V1476" s="90" t="s">
        <v>4416</v>
      </c>
      <c r="W1476" s="85"/>
      <c r="X1476" s="85"/>
      <c r="Y1476" s="94" t="s">
        <v>6416</v>
      </c>
      <c r="Z1476" s="85"/>
    </row>
    <row r="1477" spans="1:26" x14ac:dyDescent="0.25">
      <c r="A1477" s="61" t="s">
        <v>1294</v>
      </c>
      <c r="B1477" s="61" t="s">
        <v>1821</v>
      </c>
      <c r="C1477" s="62"/>
      <c r="D1477" s="63"/>
      <c r="E1477" s="64"/>
      <c r="F1477" s="65"/>
      <c r="G1477" s="62"/>
      <c r="H1477" s="66"/>
      <c r="I1477" s="67"/>
      <c r="J1477" s="67"/>
      <c r="K1477" s="34" t="s">
        <v>65</v>
      </c>
      <c r="L1477" s="74">
        <v>1477</v>
      </c>
      <c r="M1477" s="74"/>
      <c r="N1477" s="69"/>
      <c r="O1477" s="85" t="s">
        <v>1875</v>
      </c>
      <c r="P1477" s="88">
        <v>43738.283935185187</v>
      </c>
      <c r="Q1477" s="85" t="s">
        <v>2420</v>
      </c>
      <c r="R1477" s="85"/>
      <c r="S1477" s="85"/>
      <c r="T1477" s="85"/>
      <c r="U1477" s="88">
        <v>43738.283935185187</v>
      </c>
      <c r="V1477" s="90" t="s">
        <v>4417</v>
      </c>
      <c r="W1477" s="85"/>
      <c r="X1477" s="85"/>
      <c r="Y1477" s="94" t="s">
        <v>6417</v>
      </c>
      <c r="Z1477" s="85"/>
    </row>
    <row r="1478" spans="1:26" x14ac:dyDescent="0.25">
      <c r="A1478" s="61" t="s">
        <v>1294</v>
      </c>
      <c r="B1478" s="61" t="s">
        <v>1251</v>
      </c>
      <c r="C1478" s="62"/>
      <c r="D1478" s="63"/>
      <c r="E1478" s="64"/>
      <c r="F1478" s="65"/>
      <c r="G1478" s="62"/>
      <c r="H1478" s="66"/>
      <c r="I1478" s="67"/>
      <c r="J1478" s="67"/>
      <c r="K1478" s="34" t="s">
        <v>65</v>
      </c>
      <c r="L1478" s="74">
        <v>1478</v>
      </c>
      <c r="M1478" s="74"/>
      <c r="N1478" s="69"/>
      <c r="O1478" s="85" t="s">
        <v>1875</v>
      </c>
      <c r="P1478" s="88">
        <v>43738.288668981484</v>
      </c>
      <c r="Q1478" s="85" t="s">
        <v>1900</v>
      </c>
      <c r="R1478" s="85"/>
      <c r="S1478" s="85"/>
      <c r="T1478" s="85" t="s">
        <v>2950</v>
      </c>
      <c r="U1478" s="88">
        <v>43738.288668981484</v>
      </c>
      <c r="V1478" s="90" t="s">
        <v>4418</v>
      </c>
      <c r="W1478" s="85"/>
      <c r="X1478" s="85"/>
      <c r="Y1478" s="94" t="s">
        <v>6418</v>
      </c>
      <c r="Z1478" s="85"/>
    </row>
    <row r="1479" spans="1:26" x14ac:dyDescent="0.25">
      <c r="A1479" s="61" t="s">
        <v>1295</v>
      </c>
      <c r="B1479" s="61" t="s">
        <v>1295</v>
      </c>
      <c r="C1479" s="62"/>
      <c r="D1479" s="63"/>
      <c r="E1479" s="64"/>
      <c r="F1479" s="65"/>
      <c r="G1479" s="62"/>
      <c r="H1479" s="66"/>
      <c r="I1479" s="67"/>
      <c r="J1479" s="67"/>
      <c r="K1479" s="34" t="s">
        <v>65</v>
      </c>
      <c r="L1479" s="74">
        <v>1479</v>
      </c>
      <c r="M1479" s="74"/>
      <c r="N1479" s="69"/>
      <c r="O1479" s="85" t="s">
        <v>178</v>
      </c>
      <c r="P1479" s="88">
        <v>43738.288668981484</v>
      </c>
      <c r="Q1479" s="85" t="s">
        <v>2421</v>
      </c>
      <c r="R1479" s="90" t="s">
        <v>2841</v>
      </c>
      <c r="S1479" s="85" t="s">
        <v>2911</v>
      </c>
      <c r="T1479" s="85"/>
      <c r="U1479" s="88">
        <v>43738.288668981484</v>
      </c>
      <c r="V1479" s="90" t="s">
        <v>4419</v>
      </c>
      <c r="W1479" s="85"/>
      <c r="X1479" s="85"/>
      <c r="Y1479" s="94" t="s">
        <v>6419</v>
      </c>
      <c r="Z1479" s="85"/>
    </row>
    <row r="1480" spans="1:26" x14ac:dyDescent="0.25">
      <c r="A1480" s="61" t="s">
        <v>1296</v>
      </c>
      <c r="B1480" s="61" t="s">
        <v>1296</v>
      </c>
      <c r="C1480" s="62"/>
      <c r="D1480" s="63"/>
      <c r="E1480" s="64"/>
      <c r="F1480" s="65"/>
      <c r="G1480" s="62"/>
      <c r="H1480" s="66"/>
      <c r="I1480" s="67"/>
      <c r="J1480" s="67"/>
      <c r="K1480" s="34" t="s">
        <v>65</v>
      </c>
      <c r="L1480" s="74">
        <v>1480</v>
      </c>
      <c r="M1480" s="74"/>
      <c r="N1480" s="69"/>
      <c r="O1480" s="85" t="s">
        <v>178</v>
      </c>
      <c r="P1480" s="88">
        <v>43738.288680555554</v>
      </c>
      <c r="Q1480" s="85" t="s">
        <v>2422</v>
      </c>
      <c r="R1480" s="90" t="s">
        <v>2842</v>
      </c>
      <c r="S1480" s="85" t="s">
        <v>2937</v>
      </c>
      <c r="T1480" s="85"/>
      <c r="U1480" s="88">
        <v>43738.288680555554</v>
      </c>
      <c r="V1480" s="90" t="s">
        <v>4420</v>
      </c>
      <c r="W1480" s="85"/>
      <c r="X1480" s="85"/>
      <c r="Y1480" s="94" t="s">
        <v>6420</v>
      </c>
      <c r="Z1480" s="85"/>
    </row>
    <row r="1481" spans="1:26" x14ac:dyDescent="0.25">
      <c r="A1481" s="61" t="s">
        <v>1297</v>
      </c>
      <c r="B1481" s="61" t="s">
        <v>1596</v>
      </c>
      <c r="C1481" s="62"/>
      <c r="D1481" s="63"/>
      <c r="E1481" s="64"/>
      <c r="F1481" s="65"/>
      <c r="G1481" s="62"/>
      <c r="H1481" s="66"/>
      <c r="I1481" s="67"/>
      <c r="J1481" s="67"/>
      <c r="K1481" s="34" t="s">
        <v>65</v>
      </c>
      <c r="L1481" s="74">
        <v>1481</v>
      </c>
      <c r="M1481" s="74"/>
      <c r="N1481" s="69"/>
      <c r="O1481" s="85" t="s">
        <v>1875</v>
      </c>
      <c r="P1481" s="88">
        <v>43738.288703703707</v>
      </c>
      <c r="Q1481" s="85" t="s">
        <v>2014</v>
      </c>
      <c r="R1481" s="85"/>
      <c r="S1481" s="85"/>
      <c r="T1481" s="85"/>
      <c r="U1481" s="88">
        <v>43738.288703703707</v>
      </c>
      <c r="V1481" s="90" t="s">
        <v>4421</v>
      </c>
      <c r="W1481" s="85"/>
      <c r="X1481" s="85"/>
      <c r="Y1481" s="94" t="s">
        <v>6421</v>
      </c>
      <c r="Z1481" s="85"/>
    </row>
    <row r="1482" spans="1:26" x14ac:dyDescent="0.25">
      <c r="A1482" s="61" t="s">
        <v>1298</v>
      </c>
      <c r="B1482" s="61" t="s">
        <v>1298</v>
      </c>
      <c r="C1482" s="62"/>
      <c r="D1482" s="63"/>
      <c r="E1482" s="64"/>
      <c r="F1482" s="65"/>
      <c r="G1482" s="62"/>
      <c r="H1482" s="66"/>
      <c r="I1482" s="67"/>
      <c r="J1482" s="67"/>
      <c r="K1482" s="34" t="s">
        <v>65</v>
      </c>
      <c r="L1482" s="74">
        <v>1482</v>
      </c>
      <c r="M1482" s="74"/>
      <c r="N1482" s="69"/>
      <c r="O1482" s="85" t="s">
        <v>178</v>
      </c>
      <c r="P1482" s="88">
        <v>43738.288715277777</v>
      </c>
      <c r="Q1482" s="85" t="s">
        <v>2423</v>
      </c>
      <c r="R1482" s="90" t="s">
        <v>2843</v>
      </c>
      <c r="S1482" s="85" t="s">
        <v>2911</v>
      </c>
      <c r="T1482" s="85" t="s">
        <v>2947</v>
      </c>
      <c r="U1482" s="88">
        <v>43738.288715277777</v>
      </c>
      <c r="V1482" s="90" t="s">
        <v>4422</v>
      </c>
      <c r="W1482" s="85"/>
      <c r="X1482" s="85"/>
      <c r="Y1482" s="94" t="s">
        <v>6422</v>
      </c>
      <c r="Z1482" s="85"/>
    </row>
    <row r="1483" spans="1:26" x14ac:dyDescent="0.25">
      <c r="A1483" s="61" t="s">
        <v>1299</v>
      </c>
      <c r="B1483" s="61" t="s">
        <v>1599</v>
      </c>
      <c r="C1483" s="62"/>
      <c r="D1483" s="63"/>
      <c r="E1483" s="64"/>
      <c r="F1483" s="65"/>
      <c r="G1483" s="62"/>
      <c r="H1483" s="66"/>
      <c r="I1483" s="67"/>
      <c r="J1483" s="67"/>
      <c r="K1483" s="34" t="s">
        <v>65</v>
      </c>
      <c r="L1483" s="74">
        <v>1483</v>
      </c>
      <c r="M1483" s="74"/>
      <c r="N1483" s="69"/>
      <c r="O1483" s="85" t="s">
        <v>1875</v>
      </c>
      <c r="P1483" s="88">
        <v>43738.288726851853</v>
      </c>
      <c r="Q1483" s="85" t="s">
        <v>2019</v>
      </c>
      <c r="R1483" s="85"/>
      <c r="S1483" s="85"/>
      <c r="T1483" s="85"/>
      <c r="U1483" s="88">
        <v>43738.288726851853</v>
      </c>
      <c r="V1483" s="90" t="s">
        <v>4423</v>
      </c>
      <c r="W1483" s="85"/>
      <c r="X1483" s="85"/>
      <c r="Y1483" s="94" t="s">
        <v>6423</v>
      </c>
      <c r="Z1483" s="85"/>
    </row>
    <row r="1484" spans="1:26" x14ac:dyDescent="0.25">
      <c r="A1484" s="61" t="s">
        <v>1300</v>
      </c>
      <c r="B1484" s="61" t="s">
        <v>1300</v>
      </c>
      <c r="C1484" s="62"/>
      <c r="D1484" s="63"/>
      <c r="E1484" s="64"/>
      <c r="F1484" s="65"/>
      <c r="G1484" s="62"/>
      <c r="H1484" s="66"/>
      <c r="I1484" s="67"/>
      <c r="J1484" s="67"/>
      <c r="K1484" s="34" t="s">
        <v>65</v>
      </c>
      <c r="L1484" s="74">
        <v>1484</v>
      </c>
      <c r="M1484" s="74"/>
      <c r="N1484" s="69"/>
      <c r="O1484" s="85" t="s">
        <v>178</v>
      </c>
      <c r="P1484" s="88">
        <v>43738.288738425923</v>
      </c>
      <c r="Q1484" s="85" t="s">
        <v>2424</v>
      </c>
      <c r="R1484" s="90" t="s">
        <v>2844</v>
      </c>
      <c r="S1484" s="85" t="s">
        <v>2938</v>
      </c>
      <c r="T1484" s="85"/>
      <c r="U1484" s="88">
        <v>43738.288738425923</v>
      </c>
      <c r="V1484" s="90" t="s">
        <v>4424</v>
      </c>
      <c r="W1484" s="85"/>
      <c r="X1484" s="85"/>
      <c r="Y1484" s="94" t="s">
        <v>6424</v>
      </c>
      <c r="Z1484" s="85"/>
    </row>
    <row r="1485" spans="1:26" x14ac:dyDescent="0.25">
      <c r="A1485" s="61" t="s">
        <v>1301</v>
      </c>
      <c r="B1485" s="61" t="s">
        <v>1815</v>
      </c>
      <c r="C1485" s="62"/>
      <c r="D1485" s="63"/>
      <c r="E1485" s="64"/>
      <c r="F1485" s="65"/>
      <c r="G1485" s="62"/>
      <c r="H1485" s="66"/>
      <c r="I1485" s="67"/>
      <c r="J1485" s="67"/>
      <c r="K1485" s="34" t="s">
        <v>65</v>
      </c>
      <c r="L1485" s="74">
        <v>1485</v>
      </c>
      <c r="M1485" s="74"/>
      <c r="N1485" s="69"/>
      <c r="O1485" s="85" t="s">
        <v>1875</v>
      </c>
      <c r="P1485" s="88">
        <v>43738.2887962963</v>
      </c>
      <c r="Q1485" s="85" t="s">
        <v>2404</v>
      </c>
      <c r="R1485" s="90" t="s">
        <v>2831</v>
      </c>
      <c r="S1485" s="85" t="s">
        <v>2911</v>
      </c>
      <c r="T1485" s="85" t="s">
        <v>2946</v>
      </c>
      <c r="U1485" s="88">
        <v>43738.2887962963</v>
      </c>
      <c r="V1485" s="90" t="s">
        <v>4425</v>
      </c>
      <c r="W1485" s="85"/>
      <c r="X1485" s="85"/>
      <c r="Y1485" s="94" t="s">
        <v>6425</v>
      </c>
      <c r="Z1485" s="85"/>
    </row>
    <row r="1486" spans="1:26" x14ac:dyDescent="0.25">
      <c r="A1486" s="61" t="s">
        <v>1302</v>
      </c>
      <c r="B1486" s="61" t="s">
        <v>1707</v>
      </c>
      <c r="C1486" s="62"/>
      <c r="D1486" s="63"/>
      <c r="E1486" s="64"/>
      <c r="F1486" s="65"/>
      <c r="G1486" s="62"/>
      <c r="H1486" s="66"/>
      <c r="I1486" s="67"/>
      <c r="J1486" s="67"/>
      <c r="K1486" s="34" t="s">
        <v>65</v>
      </c>
      <c r="L1486" s="74">
        <v>1486</v>
      </c>
      <c r="M1486" s="74"/>
      <c r="N1486" s="69"/>
      <c r="O1486" s="85" t="s">
        <v>1875</v>
      </c>
      <c r="P1486" s="88">
        <v>43738.28875</v>
      </c>
      <c r="Q1486" s="85" t="s">
        <v>2192</v>
      </c>
      <c r="R1486" s="85"/>
      <c r="S1486" s="85"/>
      <c r="T1486" s="85"/>
      <c r="U1486" s="88">
        <v>43738.28875</v>
      </c>
      <c r="V1486" s="90" t="s">
        <v>4426</v>
      </c>
      <c r="W1486" s="85"/>
      <c r="X1486" s="85"/>
      <c r="Y1486" s="94" t="s">
        <v>6426</v>
      </c>
      <c r="Z1486" s="85"/>
    </row>
    <row r="1487" spans="1:26" x14ac:dyDescent="0.25">
      <c r="A1487" s="61" t="s">
        <v>1302</v>
      </c>
      <c r="B1487" s="61" t="s">
        <v>1707</v>
      </c>
      <c r="C1487" s="62"/>
      <c r="D1487" s="63"/>
      <c r="E1487" s="64"/>
      <c r="F1487" s="65"/>
      <c r="G1487" s="62"/>
      <c r="H1487" s="66"/>
      <c r="I1487" s="67"/>
      <c r="J1487" s="67"/>
      <c r="K1487" s="34" t="s">
        <v>65</v>
      </c>
      <c r="L1487" s="74">
        <v>1487</v>
      </c>
      <c r="M1487" s="74"/>
      <c r="N1487" s="69"/>
      <c r="O1487" s="85" t="s">
        <v>1875</v>
      </c>
      <c r="P1487" s="88">
        <v>43738.288807870369</v>
      </c>
      <c r="Q1487" s="85" t="s">
        <v>2425</v>
      </c>
      <c r="R1487" s="85"/>
      <c r="S1487" s="85"/>
      <c r="T1487" s="85"/>
      <c r="U1487" s="88">
        <v>43738.288807870369</v>
      </c>
      <c r="V1487" s="90" t="s">
        <v>4427</v>
      </c>
      <c r="W1487" s="85"/>
      <c r="X1487" s="85"/>
      <c r="Y1487" s="94" t="s">
        <v>6427</v>
      </c>
      <c r="Z1487" s="85"/>
    </row>
    <row r="1488" spans="1:26" x14ac:dyDescent="0.25">
      <c r="A1488" s="61" t="s">
        <v>1303</v>
      </c>
      <c r="B1488" s="61" t="s">
        <v>1527</v>
      </c>
      <c r="C1488" s="62"/>
      <c r="D1488" s="63"/>
      <c r="E1488" s="64"/>
      <c r="F1488" s="65"/>
      <c r="G1488" s="62"/>
      <c r="H1488" s="66"/>
      <c r="I1488" s="67"/>
      <c r="J1488" s="67"/>
      <c r="K1488" s="34" t="s">
        <v>65</v>
      </c>
      <c r="L1488" s="74">
        <v>1488</v>
      </c>
      <c r="M1488" s="74"/>
      <c r="N1488" s="69"/>
      <c r="O1488" s="85" t="s">
        <v>1875</v>
      </c>
      <c r="P1488" s="88">
        <v>43738.288807870369</v>
      </c>
      <c r="Q1488" s="85" t="s">
        <v>1923</v>
      </c>
      <c r="R1488" s="85"/>
      <c r="S1488" s="85"/>
      <c r="T1488" s="85" t="s">
        <v>2947</v>
      </c>
      <c r="U1488" s="88">
        <v>43738.288807870369</v>
      </c>
      <c r="V1488" s="90" t="s">
        <v>4428</v>
      </c>
      <c r="W1488" s="85"/>
      <c r="X1488" s="85"/>
      <c r="Y1488" s="94" t="s">
        <v>6428</v>
      </c>
      <c r="Z1488" s="85"/>
    </row>
    <row r="1489" spans="1:26" x14ac:dyDescent="0.25">
      <c r="A1489" s="61" t="s">
        <v>1304</v>
      </c>
      <c r="B1489" s="61" t="s">
        <v>1304</v>
      </c>
      <c r="C1489" s="62"/>
      <c r="D1489" s="63"/>
      <c r="E1489" s="64"/>
      <c r="F1489" s="65"/>
      <c r="G1489" s="62"/>
      <c r="H1489" s="66"/>
      <c r="I1489" s="67"/>
      <c r="J1489" s="67"/>
      <c r="K1489" s="34" t="s">
        <v>65</v>
      </c>
      <c r="L1489" s="74">
        <v>1489</v>
      </c>
      <c r="M1489" s="74"/>
      <c r="N1489" s="69"/>
      <c r="O1489" s="85" t="s">
        <v>178</v>
      </c>
      <c r="P1489" s="88">
        <v>43738.288819444446</v>
      </c>
      <c r="Q1489" s="85" t="s">
        <v>2426</v>
      </c>
      <c r="R1489" s="85"/>
      <c r="S1489" s="85"/>
      <c r="T1489" s="85"/>
      <c r="U1489" s="88">
        <v>43738.288819444446</v>
      </c>
      <c r="V1489" s="90" t="s">
        <v>4429</v>
      </c>
      <c r="W1489" s="85"/>
      <c r="X1489" s="85"/>
      <c r="Y1489" s="94" t="s">
        <v>6429</v>
      </c>
      <c r="Z1489" s="85"/>
    </row>
    <row r="1490" spans="1:26" x14ac:dyDescent="0.25">
      <c r="A1490" s="61" t="s">
        <v>1305</v>
      </c>
      <c r="B1490" s="61" t="s">
        <v>1499</v>
      </c>
      <c r="C1490" s="62"/>
      <c r="D1490" s="63"/>
      <c r="E1490" s="64"/>
      <c r="F1490" s="65"/>
      <c r="G1490" s="62"/>
      <c r="H1490" s="66"/>
      <c r="I1490" s="67"/>
      <c r="J1490" s="67"/>
      <c r="K1490" s="34" t="s">
        <v>65</v>
      </c>
      <c r="L1490" s="74">
        <v>1490</v>
      </c>
      <c r="M1490" s="74"/>
      <c r="N1490" s="69"/>
      <c r="O1490" s="85" t="s">
        <v>1875</v>
      </c>
      <c r="P1490" s="88">
        <v>43738.288831018515</v>
      </c>
      <c r="Q1490" s="85" t="s">
        <v>1883</v>
      </c>
      <c r="R1490" s="85"/>
      <c r="S1490" s="85"/>
      <c r="T1490" s="85"/>
      <c r="U1490" s="88">
        <v>43738.288831018515</v>
      </c>
      <c r="V1490" s="90" t="s">
        <v>4430</v>
      </c>
      <c r="W1490" s="85"/>
      <c r="X1490" s="85"/>
      <c r="Y1490" s="94" t="s">
        <v>6430</v>
      </c>
      <c r="Z1490" s="85"/>
    </row>
    <row r="1491" spans="1:26" x14ac:dyDescent="0.25">
      <c r="A1491" s="61" t="s">
        <v>1306</v>
      </c>
      <c r="B1491" s="61" t="s">
        <v>1591</v>
      </c>
      <c r="C1491" s="62"/>
      <c r="D1491" s="63"/>
      <c r="E1491" s="64"/>
      <c r="F1491" s="65"/>
      <c r="G1491" s="62"/>
      <c r="H1491" s="66"/>
      <c r="I1491" s="67"/>
      <c r="J1491" s="67"/>
      <c r="K1491" s="34" t="s">
        <v>65</v>
      </c>
      <c r="L1491" s="74">
        <v>1491</v>
      </c>
      <c r="M1491" s="74"/>
      <c r="N1491" s="69"/>
      <c r="O1491" s="85" t="s">
        <v>1875</v>
      </c>
      <c r="P1491" s="88">
        <v>43738.288831018515</v>
      </c>
      <c r="Q1491" s="85" t="s">
        <v>2006</v>
      </c>
      <c r="R1491" s="85"/>
      <c r="S1491" s="85"/>
      <c r="T1491" s="85"/>
      <c r="U1491" s="88">
        <v>43738.288831018515</v>
      </c>
      <c r="V1491" s="90" t="s">
        <v>4431</v>
      </c>
      <c r="W1491" s="85"/>
      <c r="X1491" s="85"/>
      <c r="Y1491" s="94" t="s">
        <v>6431</v>
      </c>
      <c r="Z1491" s="85"/>
    </row>
    <row r="1492" spans="1:26" x14ac:dyDescent="0.25">
      <c r="A1492" s="61" t="s">
        <v>1306</v>
      </c>
      <c r="B1492" s="61" t="s">
        <v>1575</v>
      </c>
      <c r="C1492" s="62"/>
      <c r="D1492" s="63"/>
      <c r="E1492" s="64"/>
      <c r="F1492" s="65"/>
      <c r="G1492" s="62"/>
      <c r="H1492" s="66"/>
      <c r="I1492" s="67"/>
      <c r="J1492" s="67"/>
      <c r="K1492" s="34" t="s">
        <v>65</v>
      </c>
      <c r="L1492" s="74">
        <v>1492</v>
      </c>
      <c r="M1492" s="74"/>
      <c r="N1492" s="69"/>
      <c r="O1492" s="85" t="s">
        <v>1875</v>
      </c>
      <c r="P1492" s="88">
        <v>43738.279340277775</v>
      </c>
      <c r="Q1492" s="85" t="s">
        <v>1985</v>
      </c>
      <c r="R1492" s="85"/>
      <c r="S1492" s="85"/>
      <c r="T1492" s="85"/>
      <c r="U1492" s="88">
        <v>43738.279340277775</v>
      </c>
      <c r="V1492" s="90" t="s">
        <v>4432</v>
      </c>
      <c r="W1492" s="85"/>
      <c r="X1492" s="85"/>
      <c r="Y1492" s="94" t="s">
        <v>6432</v>
      </c>
      <c r="Z1492" s="85"/>
    </row>
    <row r="1493" spans="1:26" x14ac:dyDescent="0.25">
      <c r="A1493" s="61" t="s">
        <v>1306</v>
      </c>
      <c r="B1493" s="61" t="s">
        <v>1481</v>
      </c>
      <c r="C1493" s="62"/>
      <c r="D1493" s="63"/>
      <c r="E1493" s="64"/>
      <c r="F1493" s="65"/>
      <c r="G1493" s="62"/>
      <c r="H1493" s="66"/>
      <c r="I1493" s="67"/>
      <c r="J1493" s="67"/>
      <c r="K1493" s="34" t="s">
        <v>65</v>
      </c>
      <c r="L1493" s="74">
        <v>1493</v>
      </c>
      <c r="M1493" s="74"/>
      <c r="N1493" s="69"/>
      <c r="O1493" s="85" t="s">
        <v>1875</v>
      </c>
      <c r="P1493" s="88">
        <v>43738.281643518516</v>
      </c>
      <c r="Q1493" s="85" t="s">
        <v>1927</v>
      </c>
      <c r="R1493" s="85"/>
      <c r="S1493" s="85"/>
      <c r="T1493" s="85" t="s">
        <v>2951</v>
      </c>
      <c r="U1493" s="88">
        <v>43738.281643518516</v>
      </c>
      <c r="V1493" s="90" t="s">
        <v>4433</v>
      </c>
      <c r="W1493" s="85"/>
      <c r="X1493" s="85"/>
      <c r="Y1493" s="94" t="s">
        <v>6433</v>
      </c>
      <c r="Z1493" s="85"/>
    </row>
    <row r="1494" spans="1:26" x14ac:dyDescent="0.25">
      <c r="A1494" s="61" t="s">
        <v>1306</v>
      </c>
      <c r="B1494" s="61" t="s">
        <v>1530</v>
      </c>
      <c r="C1494" s="62"/>
      <c r="D1494" s="63"/>
      <c r="E1494" s="64"/>
      <c r="F1494" s="65"/>
      <c r="G1494" s="62"/>
      <c r="H1494" s="66"/>
      <c r="I1494" s="67"/>
      <c r="J1494" s="67"/>
      <c r="K1494" s="34" t="s">
        <v>65</v>
      </c>
      <c r="L1494" s="74">
        <v>1494</v>
      </c>
      <c r="M1494" s="74"/>
      <c r="N1494" s="69"/>
      <c r="O1494" s="85" t="s">
        <v>1875</v>
      </c>
      <c r="P1494" s="88">
        <v>43738.286249999997</v>
      </c>
      <c r="Q1494" s="85" t="s">
        <v>1930</v>
      </c>
      <c r="R1494" s="85"/>
      <c r="S1494" s="85"/>
      <c r="T1494" s="85"/>
      <c r="U1494" s="88">
        <v>43738.286249999997</v>
      </c>
      <c r="V1494" s="90" t="s">
        <v>4434</v>
      </c>
      <c r="W1494" s="85"/>
      <c r="X1494" s="85"/>
      <c r="Y1494" s="94" t="s">
        <v>6434</v>
      </c>
      <c r="Z1494" s="85"/>
    </row>
    <row r="1495" spans="1:26" x14ac:dyDescent="0.25">
      <c r="A1495" s="61" t="s">
        <v>1307</v>
      </c>
      <c r="B1495" s="61" t="s">
        <v>1822</v>
      </c>
      <c r="C1495" s="62"/>
      <c r="D1495" s="63"/>
      <c r="E1495" s="64"/>
      <c r="F1495" s="65"/>
      <c r="G1495" s="62"/>
      <c r="H1495" s="66"/>
      <c r="I1495" s="67"/>
      <c r="J1495" s="67"/>
      <c r="K1495" s="34" t="s">
        <v>65</v>
      </c>
      <c r="L1495" s="74">
        <v>1495</v>
      </c>
      <c r="M1495" s="74"/>
      <c r="N1495" s="69"/>
      <c r="O1495" s="85" t="s">
        <v>1875</v>
      </c>
      <c r="P1495" s="88">
        <v>43738.279421296298</v>
      </c>
      <c r="Q1495" s="85" t="s">
        <v>2427</v>
      </c>
      <c r="R1495" s="90" t="s">
        <v>2845</v>
      </c>
      <c r="S1495" s="85" t="s">
        <v>2939</v>
      </c>
      <c r="T1495" s="85"/>
      <c r="U1495" s="88">
        <v>43738.279421296298</v>
      </c>
      <c r="V1495" s="90" t="s">
        <v>4435</v>
      </c>
      <c r="W1495" s="85"/>
      <c r="X1495" s="85"/>
      <c r="Y1495" s="94" t="s">
        <v>6435</v>
      </c>
      <c r="Z1495" s="85"/>
    </row>
    <row r="1496" spans="1:26" x14ac:dyDescent="0.25">
      <c r="A1496" s="61" t="s">
        <v>1307</v>
      </c>
      <c r="B1496" s="61" t="s">
        <v>1579</v>
      </c>
      <c r="C1496" s="62"/>
      <c r="D1496" s="63"/>
      <c r="E1496" s="64"/>
      <c r="F1496" s="65"/>
      <c r="G1496" s="62"/>
      <c r="H1496" s="66"/>
      <c r="I1496" s="67"/>
      <c r="J1496" s="67"/>
      <c r="K1496" s="34" t="s">
        <v>65</v>
      </c>
      <c r="L1496" s="74">
        <v>1496</v>
      </c>
      <c r="M1496" s="74"/>
      <c r="N1496" s="69"/>
      <c r="O1496" s="85" t="s">
        <v>1875</v>
      </c>
      <c r="P1496" s="88">
        <v>43738.288831018515</v>
      </c>
      <c r="Q1496" s="85" t="s">
        <v>1989</v>
      </c>
      <c r="R1496" s="85"/>
      <c r="S1496" s="85"/>
      <c r="T1496" s="85"/>
      <c r="U1496" s="88">
        <v>43738.288831018515</v>
      </c>
      <c r="V1496" s="90" t="s">
        <v>4436</v>
      </c>
      <c r="W1496" s="85"/>
      <c r="X1496" s="85"/>
      <c r="Y1496" s="94" t="s">
        <v>6436</v>
      </c>
      <c r="Z1496" s="85"/>
    </row>
    <row r="1497" spans="1:26" x14ac:dyDescent="0.25">
      <c r="A1497" s="61" t="s">
        <v>1308</v>
      </c>
      <c r="B1497" s="61" t="s">
        <v>1496</v>
      </c>
      <c r="C1497" s="62"/>
      <c r="D1497" s="63"/>
      <c r="E1497" s="64"/>
      <c r="F1497" s="65"/>
      <c r="G1497" s="62"/>
      <c r="H1497" s="66"/>
      <c r="I1497" s="67"/>
      <c r="J1497" s="67"/>
      <c r="K1497" s="34" t="s">
        <v>65</v>
      </c>
      <c r="L1497" s="74">
        <v>1497</v>
      </c>
      <c r="M1497" s="74"/>
      <c r="N1497" s="69"/>
      <c r="O1497" s="85" t="s">
        <v>1875</v>
      </c>
      <c r="P1497" s="88">
        <v>43738.288842592592</v>
      </c>
      <c r="Q1497" s="85" t="s">
        <v>1880</v>
      </c>
      <c r="R1497" s="85"/>
      <c r="S1497" s="85"/>
      <c r="T1497" s="85"/>
      <c r="U1497" s="88">
        <v>43738.288842592592</v>
      </c>
      <c r="V1497" s="90" t="s">
        <v>4437</v>
      </c>
      <c r="W1497" s="85"/>
      <c r="X1497" s="85"/>
      <c r="Y1497" s="94" t="s">
        <v>6437</v>
      </c>
      <c r="Z1497" s="85"/>
    </row>
    <row r="1498" spans="1:26" x14ac:dyDescent="0.25">
      <c r="A1498" s="61" t="s">
        <v>1309</v>
      </c>
      <c r="B1498" s="61" t="s">
        <v>1531</v>
      </c>
      <c r="C1498" s="62"/>
      <c r="D1498" s="63"/>
      <c r="E1498" s="64"/>
      <c r="F1498" s="65"/>
      <c r="G1498" s="62"/>
      <c r="H1498" s="66"/>
      <c r="I1498" s="67"/>
      <c r="J1498" s="67"/>
      <c r="K1498" s="34" t="s">
        <v>65</v>
      </c>
      <c r="L1498" s="74">
        <v>1498</v>
      </c>
      <c r="M1498" s="74"/>
      <c r="N1498" s="69"/>
      <c r="O1498" s="85" t="s">
        <v>1875</v>
      </c>
      <c r="P1498" s="88">
        <v>43738.288842592592</v>
      </c>
      <c r="Q1498" s="85" t="s">
        <v>1931</v>
      </c>
      <c r="R1498" s="85"/>
      <c r="S1498" s="85"/>
      <c r="T1498" s="85"/>
      <c r="U1498" s="88">
        <v>43738.288842592592</v>
      </c>
      <c r="V1498" s="90" t="s">
        <v>4438</v>
      </c>
      <c r="W1498" s="85"/>
      <c r="X1498" s="85"/>
      <c r="Y1498" s="94" t="s">
        <v>6438</v>
      </c>
      <c r="Z1498" s="85"/>
    </row>
    <row r="1499" spans="1:26" x14ac:dyDescent="0.25">
      <c r="A1499" s="61" t="s">
        <v>1310</v>
      </c>
      <c r="B1499" s="61" t="s">
        <v>1554</v>
      </c>
      <c r="C1499" s="62"/>
      <c r="D1499" s="63"/>
      <c r="E1499" s="64"/>
      <c r="F1499" s="65"/>
      <c r="G1499" s="62"/>
      <c r="H1499" s="66"/>
      <c r="I1499" s="67"/>
      <c r="J1499" s="67"/>
      <c r="K1499" s="34" t="s">
        <v>65</v>
      </c>
      <c r="L1499" s="74">
        <v>1499</v>
      </c>
      <c r="M1499" s="74"/>
      <c r="N1499" s="69"/>
      <c r="O1499" s="85" t="s">
        <v>1875</v>
      </c>
      <c r="P1499" s="88">
        <v>43738.287002314813</v>
      </c>
      <c r="Q1499" s="85" t="s">
        <v>1957</v>
      </c>
      <c r="R1499" s="85"/>
      <c r="S1499" s="85"/>
      <c r="T1499" s="85" t="s">
        <v>2947</v>
      </c>
      <c r="U1499" s="88">
        <v>43738.287002314813</v>
      </c>
      <c r="V1499" s="90" t="s">
        <v>4439</v>
      </c>
      <c r="W1499" s="85"/>
      <c r="X1499" s="85"/>
      <c r="Y1499" s="94" t="s">
        <v>6439</v>
      </c>
      <c r="Z1499" s="85"/>
    </row>
    <row r="1500" spans="1:26" x14ac:dyDescent="0.25">
      <c r="A1500" s="61" t="s">
        <v>1310</v>
      </c>
      <c r="B1500" s="61" t="s">
        <v>1527</v>
      </c>
      <c r="C1500" s="62"/>
      <c r="D1500" s="63"/>
      <c r="E1500" s="64"/>
      <c r="F1500" s="65"/>
      <c r="G1500" s="62"/>
      <c r="H1500" s="66"/>
      <c r="I1500" s="67"/>
      <c r="J1500" s="67"/>
      <c r="K1500" s="34" t="s">
        <v>65</v>
      </c>
      <c r="L1500" s="74">
        <v>1500</v>
      </c>
      <c r="M1500" s="74"/>
      <c r="N1500" s="69"/>
      <c r="O1500" s="85" t="s">
        <v>1875</v>
      </c>
      <c r="P1500" s="88">
        <v>43738.288356481484</v>
      </c>
      <c r="Q1500" s="85" t="s">
        <v>1923</v>
      </c>
      <c r="R1500" s="85"/>
      <c r="S1500" s="85"/>
      <c r="T1500" s="85" t="s">
        <v>2947</v>
      </c>
      <c r="U1500" s="88">
        <v>43738.288356481484</v>
      </c>
      <c r="V1500" s="90" t="s">
        <v>4440</v>
      </c>
      <c r="W1500" s="85"/>
      <c r="X1500" s="85"/>
      <c r="Y1500" s="94" t="s">
        <v>6440</v>
      </c>
      <c r="Z1500" s="85"/>
    </row>
    <row r="1501" spans="1:26" x14ac:dyDescent="0.25">
      <c r="A1501" s="61" t="s">
        <v>1310</v>
      </c>
      <c r="B1501" s="61" t="s">
        <v>1507</v>
      </c>
      <c r="C1501" s="62"/>
      <c r="D1501" s="63"/>
      <c r="E1501" s="64"/>
      <c r="F1501" s="65"/>
      <c r="G1501" s="62"/>
      <c r="H1501" s="66"/>
      <c r="I1501" s="67"/>
      <c r="J1501" s="67"/>
      <c r="K1501" s="34" t="s">
        <v>65</v>
      </c>
      <c r="L1501" s="74">
        <v>1501</v>
      </c>
      <c r="M1501" s="74"/>
      <c r="N1501" s="69"/>
      <c r="O1501" s="85" t="s">
        <v>1875</v>
      </c>
      <c r="P1501" s="88">
        <v>43738.288854166669</v>
      </c>
      <c r="Q1501" s="85" t="s">
        <v>1893</v>
      </c>
      <c r="R1501" s="85"/>
      <c r="S1501" s="85"/>
      <c r="T1501" s="85"/>
      <c r="U1501" s="88">
        <v>43738.288854166669</v>
      </c>
      <c r="V1501" s="90" t="s">
        <v>4441</v>
      </c>
      <c r="W1501" s="85"/>
      <c r="X1501" s="85"/>
      <c r="Y1501" s="94" t="s">
        <v>6441</v>
      </c>
      <c r="Z1501" s="85"/>
    </row>
    <row r="1502" spans="1:26" x14ac:dyDescent="0.25">
      <c r="A1502" s="61" t="s">
        <v>1311</v>
      </c>
      <c r="B1502" s="61" t="s">
        <v>1507</v>
      </c>
      <c r="C1502" s="62"/>
      <c r="D1502" s="63"/>
      <c r="E1502" s="64"/>
      <c r="F1502" s="65"/>
      <c r="G1502" s="62"/>
      <c r="H1502" s="66"/>
      <c r="I1502" s="67"/>
      <c r="J1502" s="67"/>
      <c r="K1502" s="34" t="s">
        <v>65</v>
      </c>
      <c r="L1502" s="74">
        <v>1502</v>
      </c>
      <c r="M1502" s="74"/>
      <c r="N1502" s="69"/>
      <c r="O1502" s="85" t="s">
        <v>1876</v>
      </c>
      <c r="P1502" s="88">
        <v>43738.288865740738</v>
      </c>
      <c r="Q1502" s="85" t="s">
        <v>2428</v>
      </c>
      <c r="R1502" s="90" t="s">
        <v>2846</v>
      </c>
      <c r="S1502" s="85" t="s">
        <v>2911</v>
      </c>
      <c r="T1502" s="85"/>
      <c r="U1502" s="88">
        <v>43738.288865740738</v>
      </c>
      <c r="V1502" s="90" t="s">
        <v>4442</v>
      </c>
      <c r="W1502" s="85"/>
      <c r="X1502" s="85"/>
      <c r="Y1502" s="94" t="s">
        <v>6442</v>
      </c>
      <c r="Z1502" s="94" t="s">
        <v>7073</v>
      </c>
    </row>
    <row r="1503" spans="1:26" x14ac:dyDescent="0.25">
      <c r="A1503" s="61" t="s">
        <v>1312</v>
      </c>
      <c r="B1503" s="61" t="s">
        <v>1823</v>
      </c>
      <c r="C1503" s="62"/>
      <c r="D1503" s="63"/>
      <c r="E1503" s="64"/>
      <c r="F1503" s="65"/>
      <c r="G1503" s="62"/>
      <c r="H1503" s="66"/>
      <c r="I1503" s="67"/>
      <c r="J1503" s="67"/>
      <c r="K1503" s="34" t="s">
        <v>65</v>
      </c>
      <c r="L1503" s="74">
        <v>1503</v>
      </c>
      <c r="M1503" s="74"/>
      <c r="N1503" s="69"/>
      <c r="O1503" s="85" t="s">
        <v>1875</v>
      </c>
      <c r="P1503" s="88">
        <v>43738.288865740738</v>
      </c>
      <c r="Q1503" s="85" t="s">
        <v>2429</v>
      </c>
      <c r="R1503" s="90" t="s">
        <v>2707</v>
      </c>
      <c r="S1503" s="85" t="s">
        <v>2911</v>
      </c>
      <c r="T1503" s="85"/>
      <c r="U1503" s="88">
        <v>43738.288865740738</v>
      </c>
      <c r="V1503" s="90" t="s">
        <v>4443</v>
      </c>
      <c r="W1503" s="85"/>
      <c r="X1503" s="85"/>
      <c r="Y1503" s="94" t="s">
        <v>6443</v>
      </c>
      <c r="Z1503" s="85"/>
    </row>
    <row r="1504" spans="1:26" x14ac:dyDescent="0.25">
      <c r="A1504" s="61" t="s">
        <v>1313</v>
      </c>
      <c r="B1504" s="61" t="s">
        <v>1596</v>
      </c>
      <c r="C1504" s="62"/>
      <c r="D1504" s="63"/>
      <c r="E1504" s="64"/>
      <c r="F1504" s="65"/>
      <c r="G1504" s="62"/>
      <c r="H1504" s="66"/>
      <c r="I1504" s="67"/>
      <c r="J1504" s="67"/>
      <c r="K1504" s="34" t="s">
        <v>65</v>
      </c>
      <c r="L1504" s="74">
        <v>1504</v>
      </c>
      <c r="M1504" s="74"/>
      <c r="N1504" s="69"/>
      <c r="O1504" s="85" t="s">
        <v>1875</v>
      </c>
      <c r="P1504" s="88">
        <v>43738.288877314815</v>
      </c>
      <c r="Q1504" s="85" t="s">
        <v>2014</v>
      </c>
      <c r="R1504" s="85"/>
      <c r="S1504" s="85"/>
      <c r="T1504" s="85"/>
      <c r="U1504" s="88">
        <v>43738.288877314815</v>
      </c>
      <c r="V1504" s="90" t="s">
        <v>4444</v>
      </c>
      <c r="W1504" s="85"/>
      <c r="X1504" s="85"/>
      <c r="Y1504" s="94" t="s">
        <v>6444</v>
      </c>
      <c r="Z1504" s="85"/>
    </row>
    <row r="1505" spans="1:26" x14ac:dyDescent="0.25">
      <c r="A1505" s="61" t="s">
        <v>1314</v>
      </c>
      <c r="B1505" s="61" t="s">
        <v>1314</v>
      </c>
      <c r="C1505" s="62"/>
      <c r="D1505" s="63"/>
      <c r="E1505" s="64"/>
      <c r="F1505" s="65"/>
      <c r="G1505" s="62"/>
      <c r="H1505" s="66"/>
      <c r="I1505" s="67"/>
      <c r="J1505" s="67"/>
      <c r="K1505" s="34" t="s">
        <v>65</v>
      </c>
      <c r="L1505" s="74">
        <v>1505</v>
      </c>
      <c r="M1505" s="74"/>
      <c r="N1505" s="69"/>
      <c r="O1505" s="85" t="s">
        <v>178</v>
      </c>
      <c r="P1505" s="88">
        <v>43738.286550925928</v>
      </c>
      <c r="Q1505" s="85" t="s">
        <v>2430</v>
      </c>
      <c r="R1505" s="90" t="s">
        <v>2847</v>
      </c>
      <c r="S1505" s="85" t="s">
        <v>2911</v>
      </c>
      <c r="T1505" s="85"/>
      <c r="U1505" s="88">
        <v>43738.286550925928</v>
      </c>
      <c r="V1505" s="90" t="s">
        <v>4445</v>
      </c>
      <c r="W1505" s="85"/>
      <c r="X1505" s="85"/>
      <c r="Y1505" s="94" t="s">
        <v>6445</v>
      </c>
      <c r="Z1505" s="85"/>
    </row>
    <row r="1506" spans="1:26" x14ac:dyDescent="0.25">
      <c r="A1506" s="61" t="s">
        <v>1315</v>
      </c>
      <c r="B1506" s="61" t="s">
        <v>1314</v>
      </c>
      <c r="C1506" s="62"/>
      <c r="D1506" s="63"/>
      <c r="E1506" s="64"/>
      <c r="F1506" s="65"/>
      <c r="G1506" s="62"/>
      <c r="H1506" s="66"/>
      <c r="I1506" s="67"/>
      <c r="J1506" s="67"/>
      <c r="K1506" s="34" t="s">
        <v>65</v>
      </c>
      <c r="L1506" s="74">
        <v>1506</v>
      </c>
      <c r="M1506" s="74"/>
      <c r="N1506" s="69"/>
      <c r="O1506" s="85" t="s">
        <v>1875</v>
      </c>
      <c r="P1506" s="88">
        <v>43738.288877314815</v>
      </c>
      <c r="Q1506" s="85" t="s">
        <v>2385</v>
      </c>
      <c r="R1506" s="85"/>
      <c r="S1506" s="85"/>
      <c r="T1506" s="85"/>
      <c r="U1506" s="88">
        <v>43738.288877314815</v>
      </c>
      <c r="V1506" s="90" t="s">
        <v>4446</v>
      </c>
      <c r="W1506" s="85"/>
      <c r="X1506" s="85"/>
      <c r="Y1506" s="94" t="s">
        <v>6446</v>
      </c>
      <c r="Z1506" s="85"/>
    </row>
    <row r="1507" spans="1:26" x14ac:dyDescent="0.25">
      <c r="A1507" s="61" t="s">
        <v>1316</v>
      </c>
      <c r="B1507" s="61" t="s">
        <v>1824</v>
      </c>
      <c r="C1507" s="62"/>
      <c r="D1507" s="63"/>
      <c r="E1507" s="64"/>
      <c r="F1507" s="65"/>
      <c r="G1507" s="62"/>
      <c r="H1507" s="66"/>
      <c r="I1507" s="67"/>
      <c r="J1507" s="67"/>
      <c r="K1507" s="34" t="s">
        <v>65</v>
      </c>
      <c r="L1507" s="74">
        <v>1507</v>
      </c>
      <c r="M1507" s="74"/>
      <c r="N1507" s="69"/>
      <c r="O1507" s="85" t="s">
        <v>1875</v>
      </c>
      <c r="P1507" s="88">
        <v>43738.288831018515</v>
      </c>
      <c r="Q1507" s="85" t="s">
        <v>2431</v>
      </c>
      <c r="R1507" s="90" t="s">
        <v>2848</v>
      </c>
      <c r="S1507" s="85" t="s">
        <v>2911</v>
      </c>
      <c r="T1507" s="85"/>
      <c r="U1507" s="88">
        <v>43738.288831018515</v>
      </c>
      <c r="V1507" s="90" t="s">
        <v>4447</v>
      </c>
      <c r="W1507" s="85"/>
      <c r="X1507" s="85"/>
      <c r="Y1507" s="94" t="s">
        <v>6447</v>
      </c>
      <c r="Z1507" s="94" t="s">
        <v>7121</v>
      </c>
    </row>
    <row r="1508" spans="1:26" x14ac:dyDescent="0.25">
      <c r="A1508" s="61" t="s">
        <v>1316</v>
      </c>
      <c r="B1508" s="61" t="s">
        <v>1824</v>
      </c>
      <c r="C1508" s="62"/>
      <c r="D1508" s="63"/>
      <c r="E1508" s="64"/>
      <c r="F1508" s="65"/>
      <c r="G1508" s="62"/>
      <c r="H1508" s="66"/>
      <c r="I1508" s="67"/>
      <c r="J1508" s="67"/>
      <c r="K1508" s="34" t="s">
        <v>65</v>
      </c>
      <c r="L1508" s="74">
        <v>1508</v>
      </c>
      <c r="M1508" s="74"/>
      <c r="N1508" s="69"/>
      <c r="O1508" s="85" t="s">
        <v>1875</v>
      </c>
      <c r="P1508" s="88">
        <v>43738.288888888892</v>
      </c>
      <c r="Q1508" s="85" t="s">
        <v>2432</v>
      </c>
      <c r="R1508" s="85"/>
      <c r="S1508" s="85"/>
      <c r="T1508" s="85"/>
      <c r="U1508" s="88">
        <v>43738.288888888892</v>
      </c>
      <c r="V1508" s="90" t="s">
        <v>4448</v>
      </c>
      <c r="W1508" s="85"/>
      <c r="X1508" s="85"/>
      <c r="Y1508" s="94" t="s">
        <v>6448</v>
      </c>
      <c r="Z1508" s="85"/>
    </row>
    <row r="1509" spans="1:26" x14ac:dyDescent="0.25">
      <c r="A1509" s="61" t="s">
        <v>1316</v>
      </c>
      <c r="B1509" s="61" t="s">
        <v>1804</v>
      </c>
      <c r="C1509" s="62"/>
      <c r="D1509" s="63"/>
      <c r="E1509" s="64"/>
      <c r="F1509" s="65"/>
      <c r="G1509" s="62"/>
      <c r="H1509" s="66"/>
      <c r="I1509" s="67"/>
      <c r="J1509" s="67"/>
      <c r="K1509" s="34" t="s">
        <v>65</v>
      </c>
      <c r="L1509" s="74">
        <v>1509</v>
      </c>
      <c r="M1509" s="74"/>
      <c r="N1509" s="69"/>
      <c r="O1509" s="85" t="s">
        <v>1876</v>
      </c>
      <c r="P1509" s="88">
        <v>43738.288831018515</v>
      </c>
      <c r="Q1509" s="85" t="s">
        <v>2431</v>
      </c>
      <c r="R1509" s="90" t="s">
        <v>2848</v>
      </c>
      <c r="S1509" s="85" t="s">
        <v>2911</v>
      </c>
      <c r="T1509" s="85"/>
      <c r="U1509" s="88">
        <v>43738.288831018515</v>
      </c>
      <c r="V1509" s="90" t="s">
        <v>4447</v>
      </c>
      <c r="W1509" s="85"/>
      <c r="X1509" s="85"/>
      <c r="Y1509" s="94" t="s">
        <v>6447</v>
      </c>
      <c r="Z1509" s="94" t="s">
        <v>7121</v>
      </c>
    </row>
    <row r="1510" spans="1:26" x14ac:dyDescent="0.25">
      <c r="A1510" s="61" t="s">
        <v>1316</v>
      </c>
      <c r="B1510" s="61" t="s">
        <v>1804</v>
      </c>
      <c r="C1510" s="62"/>
      <c r="D1510" s="63"/>
      <c r="E1510" s="64"/>
      <c r="F1510" s="65"/>
      <c r="G1510" s="62"/>
      <c r="H1510" s="66"/>
      <c r="I1510" s="67"/>
      <c r="J1510" s="67"/>
      <c r="K1510" s="34" t="s">
        <v>65</v>
      </c>
      <c r="L1510" s="74">
        <v>1510</v>
      </c>
      <c r="M1510" s="74"/>
      <c r="N1510" s="69"/>
      <c r="O1510" s="85" t="s">
        <v>1875</v>
      </c>
      <c r="P1510" s="88">
        <v>43738.288888888892</v>
      </c>
      <c r="Q1510" s="85" t="s">
        <v>2432</v>
      </c>
      <c r="R1510" s="85"/>
      <c r="S1510" s="85"/>
      <c r="T1510" s="85"/>
      <c r="U1510" s="88">
        <v>43738.288888888892</v>
      </c>
      <c r="V1510" s="90" t="s">
        <v>4448</v>
      </c>
      <c r="W1510" s="85"/>
      <c r="X1510" s="85"/>
      <c r="Y1510" s="94" t="s">
        <v>6448</v>
      </c>
      <c r="Z1510" s="85"/>
    </row>
    <row r="1511" spans="1:26" x14ac:dyDescent="0.25">
      <c r="A1511" s="61" t="s">
        <v>1316</v>
      </c>
      <c r="B1511" s="61" t="s">
        <v>1493</v>
      </c>
      <c r="C1511" s="62"/>
      <c r="D1511" s="63"/>
      <c r="E1511" s="64"/>
      <c r="F1511" s="65"/>
      <c r="G1511" s="62"/>
      <c r="H1511" s="66"/>
      <c r="I1511" s="67"/>
      <c r="J1511" s="67"/>
      <c r="K1511" s="34" t="s">
        <v>65</v>
      </c>
      <c r="L1511" s="74">
        <v>1511</v>
      </c>
      <c r="M1511" s="74"/>
      <c r="N1511" s="69"/>
      <c r="O1511" s="85" t="s">
        <v>1875</v>
      </c>
      <c r="P1511" s="88">
        <v>43738.288831018515</v>
      </c>
      <c r="Q1511" s="85" t="s">
        <v>2431</v>
      </c>
      <c r="R1511" s="90" t="s">
        <v>2848</v>
      </c>
      <c r="S1511" s="85" t="s">
        <v>2911</v>
      </c>
      <c r="T1511" s="85"/>
      <c r="U1511" s="88">
        <v>43738.288831018515</v>
      </c>
      <c r="V1511" s="90" t="s">
        <v>4447</v>
      </c>
      <c r="W1511" s="85"/>
      <c r="X1511" s="85"/>
      <c r="Y1511" s="94" t="s">
        <v>6447</v>
      </c>
      <c r="Z1511" s="94" t="s">
        <v>7121</v>
      </c>
    </row>
    <row r="1512" spans="1:26" x14ac:dyDescent="0.25">
      <c r="A1512" s="61" t="s">
        <v>1316</v>
      </c>
      <c r="B1512" s="61" t="s">
        <v>1493</v>
      </c>
      <c r="C1512" s="62"/>
      <c r="D1512" s="63"/>
      <c r="E1512" s="64"/>
      <c r="F1512" s="65"/>
      <c r="G1512" s="62"/>
      <c r="H1512" s="66"/>
      <c r="I1512" s="67"/>
      <c r="J1512" s="67"/>
      <c r="K1512" s="34" t="s">
        <v>65</v>
      </c>
      <c r="L1512" s="74">
        <v>1512</v>
      </c>
      <c r="M1512" s="74"/>
      <c r="N1512" s="69"/>
      <c r="O1512" s="85" t="s">
        <v>1875</v>
      </c>
      <c r="P1512" s="88">
        <v>43738.288888888892</v>
      </c>
      <c r="Q1512" s="85" t="s">
        <v>2432</v>
      </c>
      <c r="R1512" s="85"/>
      <c r="S1512" s="85"/>
      <c r="T1512" s="85"/>
      <c r="U1512" s="88">
        <v>43738.288888888892</v>
      </c>
      <c r="V1512" s="90" t="s">
        <v>4448</v>
      </c>
      <c r="W1512" s="85"/>
      <c r="X1512" s="85"/>
      <c r="Y1512" s="94" t="s">
        <v>6448</v>
      </c>
      <c r="Z1512" s="85"/>
    </row>
    <row r="1513" spans="1:26" x14ac:dyDescent="0.25">
      <c r="A1513" s="61" t="s">
        <v>1317</v>
      </c>
      <c r="B1513" s="61" t="s">
        <v>1499</v>
      </c>
      <c r="C1513" s="62"/>
      <c r="D1513" s="63"/>
      <c r="E1513" s="64"/>
      <c r="F1513" s="65"/>
      <c r="G1513" s="62"/>
      <c r="H1513" s="66"/>
      <c r="I1513" s="67"/>
      <c r="J1513" s="67"/>
      <c r="K1513" s="34" t="s">
        <v>65</v>
      </c>
      <c r="L1513" s="74">
        <v>1513</v>
      </c>
      <c r="M1513" s="74"/>
      <c r="N1513" s="69"/>
      <c r="O1513" s="85" t="s">
        <v>1875</v>
      </c>
      <c r="P1513" s="88">
        <v>43738.288263888891</v>
      </c>
      <c r="Q1513" s="85" t="s">
        <v>1883</v>
      </c>
      <c r="R1513" s="85"/>
      <c r="S1513" s="85"/>
      <c r="T1513" s="85"/>
      <c r="U1513" s="88">
        <v>43738.288263888891</v>
      </c>
      <c r="V1513" s="90" t="s">
        <v>4449</v>
      </c>
      <c r="W1513" s="85"/>
      <c r="X1513" s="85"/>
      <c r="Y1513" s="94" t="s">
        <v>6449</v>
      </c>
      <c r="Z1513" s="85"/>
    </row>
    <row r="1514" spans="1:26" x14ac:dyDescent="0.25">
      <c r="A1514" s="61" t="s">
        <v>1317</v>
      </c>
      <c r="B1514" s="61" t="s">
        <v>1493</v>
      </c>
      <c r="C1514" s="62"/>
      <c r="D1514" s="63"/>
      <c r="E1514" s="64"/>
      <c r="F1514" s="65"/>
      <c r="G1514" s="62"/>
      <c r="H1514" s="66"/>
      <c r="I1514" s="67"/>
      <c r="J1514" s="67"/>
      <c r="K1514" s="34" t="s">
        <v>65</v>
      </c>
      <c r="L1514" s="74">
        <v>1514</v>
      </c>
      <c r="M1514" s="74"/>
      <c r="N1514" s="69"/>
      <c r="O1514" s="85" t="s">
        <v>1875</v>
      </c>
      <c r="P1514" s="88">
        <v>43738.288310185184</v>
      </c>
      <c r="Q1514" s="85" t="s">
        <v>1877</v>
      </c>
      <c r="R1514" s="85"/>
      <c r="S1514" s="85"/>
      <c r="T1514" s="85"/>
      <c r="U1514" s="88">
        <v>43738.288310185184</v>
      </c>
      <c r="V1514" s="90" t="s">
        <v>4450</v>
      </c>
      <c r="W1514" s="85"/>
      <c r="X1514" s="85"/>
      <c r="Y1514" s="94" t="s">
        <v>6450</v>
      </c>
      <c r="Z1514" s="85"/>
    </row>
    <row r="1515" spans="1:26" x14ac:dyDescent="0.25">
      <c r="A1515" s="61" t="s">
        <v>1317</v>
      </c>
      <c r="B1515" s="61" t="s">
        <v>1481</v>
      </c>
      <c r="C1515" s="62"/>
      <c r="D1515" s="63"/>
      <c r="E1515" s="64"/>
      <c r="F1515" s="65"/>
      <c r="G1515" s="62"/>
      <c r="H1515" s="66"/>
      <c r="I1515" s="67"/>
      <c r="J1515" s="67"/>
      <c r="K1515" s="34" t="s">
        <v>65</v>
      </c>
      <c r="L1515" s="74">
        <v>1515</v>
      </c>
      <c r="M1515" s="74"/>
      <c r="N1515" s="69"/>
      <c r="O1515" s="85" t="s">
        <v>1875</v>
      </c>
      <c r="P1515" s="88">
        <v>43738.288888888892</v>
      </c>
      <c r="Q1515" s="85" t="s">
        <v>1927</v>
      </c>
      <c r="R1515" s="85"/>
      <c r="S1515" s="85"/>
      <c r="T1515" s="85" t="s">
        <v>2951</v>
      </c>
      <c r="U1515" s="88">
        <v>43738.288888888892</v>
      </c>
      <c r="V1515" s="90" t="s">
        <v>4451</v>
      </c>
      <c r="W1515" s="85"/>
      <c r="X1515" s="85"/>
      <c r="Y1515" s="94" t="s">
        <v>6451</v>
      </c>
      <c r="Z1515" s="85"/>
    </row>
    <row r="1516" spans="1:26" x14ac:dyDescent="0.25">
      <c r="A1516" s="61" t="s">
        <v>1318</v>
      </c>
      <c r="B1516" s="61" t="s">
        <v>1523</v>
      </c>
      <c r="C1516" s="62"/>
      <c r="D1516" s="63"/>
      <c r="E1516" s="64"/>
      <c r="F1516" s="65"/>
      <c r="G1516" s="62"/>
      <c r="H1516" s="66"/>
      <c r="I1516" s="67"/>
      <c r="J1516" s="67"/>
      <c r="K1516" s="34" t="s">
        <v>65</v>
      </c>
      <c r="L1516" s="74">
        <v>1516</v>
      </c>
      <c r="M1516" s="74"/>
      <c r="N1516" s="69"/>
      <c r="O1516" s="85" t="s">
        <v>1875</v>
      </c>
      <c r="P1516" s="88">
        <v>43738.288900462961</v>
      </c>
      <c r="Q1516" s="85" t="s">
        <v>1919</v>
      </c>
      <c r="R1516" s="85"/>
      <c r="S1516" s="85"/>
      <c r="T1516" s="85"/>
      <c r="U1516" s="88">
        <v>43738.288900462961</v>
      </c>
      <c r="V1516" s="90" t="s">
        <v>4452</v>
      </c>
      <c r="W1516" s="85"/>
      <c r="X1516" s="85"/>
      <c r="Y1516" s="94" t="s">
        <v>6452</v>
      </c>
      <c r="Z1516" s="85"/>
    </row>
    <row r="1517" spans="1:26" x14ac:dyDescent="0.25">
      <c r="A1517" s="61" t="s">
        <v>1318</v>
      </c>
      <c r="B1517" s="61" t="s">
        <v>1569</v>
      </c>
      <c r="C1517" s="62"/>
      <c r="D1517" s="63"/>
      <c r="E1517" s="64"/>
      <c r="F1517" s="65"/>
      <c r="G1517" s="62"/>
      <c r="H1517" s="66"/>
      <c r="I1517" s="67"/>
      <c r="J1517" s="67"/>
      <c r="K1517" s="34" t="s">
        <v>65</v>
      </c>
      <c r="L1517" s="74">
        <v>1517</v>
      </c>
      <c r="M1517" s="74"/>
      <c r="N1517" s="69"/>
      <c r="O1517" s="85" t="s">
        <v>1875</v>
      </c>
      <c r="P1517" s="88">
        <v>43738.283414351848</v>
      </c>
      <c r="Q1517" s="85" t="s">
        <v>1977</v>
      </c>
      <c r="R1517" s="85"/>
      <c r="S1517" s="85"/>
      <c r="T1517" s="85"/>
      <c r="U1517" s="88">
        <v>43738.283414351848</v>
      </c>
      <c r="V1517" s="90" t="s">
        <v>4453</v>
      </c>
      <c r="W1517" s="85"/>
      <c r="X1517" s="85"/>
      <c r="Y1517" s="94" t="s">
        <v>6453</v>
      </c>
      <c r="Z1517" s="85"/>
    </row>
    <row r="1518" spans="1:26" x14ac:dyDescent="0.25">
      <c r="A1518" s="61" t="s">
        <v>1318</v>
      </c>
      <c r="B1518" s="61" t="s">
        <v>1496</v>
      </c>
      <c r="C1518" s="62"/>
      <c r="D1518" s="63"/>
      <c r="E1518" s="64"/>
      <c r="F1518" s="65"/>
      <c r="G1518" s="62"/>
      <c r="H1518" s="66"/>
      <c r="I1518" s="67"/>
      <c r="J1518" s="67"/>
      <c r="K1518" s="34" t="s">
        <v>65</v>
      </c>
      <c r="L1518" s="74">
        <v>1518</v>
      </c>
      <c r="M1518" s="74"/>
      <c r="N1518" s="69"/>
      <c r="O1518" s="85" t="s">
        <v>1875</v>
      </c>
      <c r="P1518" s="88">
        <v>43738.28434027778</v>
      </c>
      <c r="Q1518" s="85" t="s">
        <v>2061</v>
      </c>
      <c r="R1518" s="85"/>
      <c r="S1518" s="85"/>
      <c r="T1518" s="85"/>
      <c r="U1518" s="88">
        <v>43738.28434027778</v>
      </c>
      <c r="V1518" s="90" t="s">
        <v>4454</v>
      </c>
      <c r="W1518" s="85"/>
      <c r="X1518" s="85"/>
      <c r="Y1518" s="94" t="s">
        <v>6454</v>
      </c>
      <c r="Z1518" s="85"/>
    </row>
    <row r="1519" spans="1:26" x14ac:dyDescent="0.25">
      <c r="A1519" s="61" t="s">
        <v>1318</v>
      </c>
      <c r="B1519" s="61" t="s">
        <v>1500</v>
      </c>
      <c r="C1519" s="62"/>
      <c r="D1519" s="63"/>
      <c r="E1519" s="64"/>
      <c r="F1519" s="65"/>
      <c r="G1519" s="62"/>
      <c r="H1519" s="66"/>
      <c r="I1519" s="67"/>
      <c r="J1519" s="67"/>
      <c r="K1519" s="34" t="s">
        <v>65</v>
      </c>
      <c r="L1519" s="74">
        <v>1519</v>
      </c>
      <c r="M1519" s="74"/>
      <c r="N1519" s="69"/>
      <c r="O1519" s="85" t="s">
        <v>1875</v>
      </c>
      <c r="P1519" s="88">
        <v>43738.285266203704</v>
      </c>
      <c r="Q1519" s="85" t="s">
        <v>2062</v>
      </c>
      <c r="R1519" s="85"/>
      <c r="S1519" s="85"/>
      <c r="T1519" s="85"/>
      <c r="U1519" s="88">
        <v>43738.285266203704</v>
      </c>
      <c r="V1519" s="90" t="s">
        <v>4455</v>
      </c>
      <c r="W1519" s="85"/>
      <c r="X1519" s="85"/>
      <c r="Y1519" s="94" t="s">
        <v>6455</v>
      </c>
      <c r="Z1519" s="85"/>
    </row>
    <row r="1520" spans="1:26" x14ac:dyDescent="0.25">
      <c r="A1520" s="61" t="s">
        <v>1319</v>
      </c>
      <c r="B1520" s="61" t="s">
        <v>1481</v>
      </c>
      <c r="C1520" s="62"/>
      <c r="D1520" s="63"/>
      <c r="E1520" s="64"/>
      <c r="F1520" s="65"/>
      <c r="G1520" s="62"/>
      <c r="H1520" s="66"/>
      <c r="I1520" s="67"/>
      <c r="J1520" s="67"/>
      <c r="K1520" s="34" t="s">
        <v>65</v>
      </c>
      <c r="L1520" s="74">
        <v>1520</v>
      </c>
      <c r="M1520" s="74"/>
      <c r="N1520" s="69"/>
      <c r="O1520" s="85" t="s">
        <v>1876</v>
      </c>
      <c r="P1520" s="88">
        <v>43738.285231481481</v>
      </c>
      <c r="Q1520" s="85" t="s">
        <v>2433</v>
      </c>
      <c r="R1520" s="90" t="s">
        <v>2849</v>
      </c>
      <c r="S1520" s="85" t="s">
        <v>2911</v>
      </c>
      <c r="T1520" s="85"/>
      <c r="U1520" s="88">
        <v>43738.285231481481</v>
      </c>
      <c r="V1520" s="90" t="s">
        <v>4456</v>
      </c>
      <c r="W1520" s="85"/>
      <c r="X1520" s="85"/>
      <c r="Y1520" s="94" t="s">
        <v>6456</v>
      </c>
      <c r="Z1520" s="94" t="s">
        <v>6980</v>
      </c>
    </row>
    <row r="1521" spans="1:26" x14ac:dyDescent="0.25">
      <c r="A1521" s="61" t="s">
        <v>1320</v>
      </c>
      <c r="B1521" s="61" t="s">
        <v>1319</v>
      </c>
      <c r="C1521" s="62"/>
      <c r="D1521" s="63"/>
      <c r="E1521" s="64"/>
      <c r="F1521" s="65"/>
      <c r="G1521" s="62"/>
      <c r="H1521" s="66"/>
      <c r="I1521" s="67"/>
      <c r="J1521" s="67"/>
      <c r="K1521" s="34" t="s">
        <v>65</v>
      </c>
      <c r="L1521" s="74">
        <v>1521</v>
      </c>
      <c r="M1521" s="74"/>
      <c r="N1521" s="69"/>
      <c r="O1521" s="85" t="s">
        <v>1875</v>
      </c>
      <c r="P1521" s="88">
        <v>43738.288900462961</v>
      </c>
      <c r="Q1521" s="85" t="s">
        <v>2434</v>
      </c>
      <c r="R1521" s="85"/>
      <c r="S1521" s="85"/>
      <c r="T1521" s="85"/>
      <c r="U1521" s="88">
        <v>43738.288900462961</v>
      </c>
      <c r="V1521" s="90" t="s">
        <v>4457</v>
      </c>
      <c r="W1521" s="85"/>
      <c r="X1521" s="85"/>
      <c r="Y1521" s="94" t="s">
        <v>6457</v>
      </c>
      <c r="Z1521" s="85"/>
    </row>
    <row r="1522" spans="1:26" x14ac:dyDescent="0.25">
      <c r="A1522" s="61" t="s">
        <v>1320</v>
      </c>
      <c r="B1522" s="61" t="s">
        <v>1481</v>
      </c>
      <c r="C1522" s="62"/>
      <c r="D1522" s="63"/>
      <c r="E1522" s="64"/>
      <c r="F1522" s="65"/>
      <c r="G1522" s="62"/>
      <c r="H1522" s="66"/>
      <c r="I1522" s="67"/>
      <c r="J1522" s="67"/>
      <c r="K1522" s="34" t="s">
        <v>65</v>
      </c>
      <c r="L1522" s="74">
        <v>1522</v>
      </c>
      <c r="M1522" s="74"/>
      <c r="N1522" s="69"/>
      <c r="O1522" s="85" t="s">
        <v>1875</v>
      </c>
      <c r="P1522" s="88">
        <v>43738.288900462961</v>
      </c>
      <c r="Q1522" s="85" t="s">
        <v>2434</v>
      </c>
      <c r="R1522" s="85"/>
      <c r="S1522" s="85"/>
      <c r="T1522" s="85"/>
      <c r="U1522" s="88">
        <v>43738.288900462961</v>
      </c>
      <c r="V1522" s="90" t="s">
        <v>4457</v>
      </c>
      <c r="W1522" s="85"/>
      <c r="X1522" s="85"/>
      <c r="Y1522" s="94" t="s">
        <v>6457</v>
      </c>
      <c r="Z1522" s="85"/>
    </row>
    <row r="1523" spans="1:26" x14ac:dyDescent="0.25">
      <c r="A1523" s="61" t="s">
        <v>1321</v>
      </c>
      <c r="B1523" s="61" t="s">
        <v>1496</v>
      </c>
      <c r="C1523" s="62"/>
      <c r="D1523" s="63"/>
      <c r="E1523" s="64"/>
      <c r="F1523" s="65"/>
      <c r="G1523" s="62"/>
      <c r="H1523" s="66"/>
      <c r="I1523" s="67"/>
      <c r="J1523" s="67"/>
      <c r="K1523" s="34" t="s">
        <v>65</v>
      </c>
      <c r="L1523" s="74">
        <v>1523</v>
      </c>
      <c r="M1523" s="74"/>
      <c r="N1523" s="69"/>
      <c r="O1523" s="85" t="s">
        <v>1875</v>
      </c>
      <c r="P1523" s="88">
        <v>43738.288912037038</v>
      </c>
      <c r="Q1523" s="85" t="s">
        <v>1880</v>
      </c>
      <c r="R1523" s="85"/>
      <c r="S1523" s="85"/>
      <c r="T1523" s="85"/>
      <c r="U1523" s="88">
        <v>43738.288912037038</v>
      </c>
      <c r="V1523" s="90" t="s">
        <v>4458</v>
      </c>
      <c r="W1523" s="85"/>
      <c r="X1523" s="85"/>
      <c r="Y1523" s="94" t="s">
        <v>6458</v>
      </c>
      <c r="Z1523" s="85"/>
    </row>
    <row r="1524" spans="1:26" x14ac:dyDescent="0.25">
      <c r="A1524" s="61" t="s">
        <v>1322</v>
      </c>
      <c r="B1524" s="61" t="s">
        <v>1825</v>
      </c>
      <c r="C1524" s="62"/>
      <c r="D1524" s="63"/>
      <c r="E1524" s="64"/>
      <c r="F1524" s="65"/>
      <c r="G1524" s="62"/>
      <c r="H1524" s="66"/>
      <c r="I1524" s="67"/>
      <c r="J1524" s="67"/>
      <c r="K1524" s="34" t="s">
        <v>65</v>
      </c>
      <c r="L1524" s="74">
        <v>1524</v>
      </c>
      <c r="M1524" s="74"/>
      <c r="N1524" s="69"/>
      <c r="O1524" s="85" t="s">
        <v>1875</v>
      </c>
      <c r="P1524" s="88">
        <v>43738.288912037038</v>
      </c>
      <c r="Q1524" s="85" t="s">
        <v>2435</v>
      </c>
      <c r="R1524" s="85"/>
      <c r="S1524" s="85"/>
      <c r="T1524" s="85"/>
      <c r="U1524" s="88">
        <v>43738.288912037038</v>
      </c>
      <c r="V1524" s="90" t="s">
        <v>4459</v>
      </c>
      <c r="W1524" s="85"/>
      <c r="X1524" s="85"/>
      <c r="Y1524" s="94" t="s">
        <v>6459</v>
      </c>
      <c r="Z1524" s="85"/>
    </row>
    <row r="1525" spans="1:26" x14ac:dyDescent="0.25">
      <c r="A1525" s="61" t="s">
        <v>1323</v>
      </c>
      <c r="B1525" s="61" t="s">
        <v>1499</v>
      </c>
      <c r="C1525" s="62"/>
      <c r="D1525" s="63"/>
      <c r="E1525" s="64"/>
      <c r="F1525" s="65"/>
      <c r="G1525" s="62"/>
      <c r="H1525" s="66"/>
      <c r="I1525" s="67"/>
      <c r="J1525" s="67"/>
      <c r="K1525" s="34" t="s">
        <v>65</v>
      </c>
      <c r="L1525" s="74">
        <v>1525</v>
      </c>
      <c r="M1525" s="74"/>
      <c r="N1525" s="69"/>
      <c r="O1525" s="85" t="s">
        <v>1875</v>
      </c>
      <c r="P1525" s="88">
        <v>43738.288923611108</v>
      </c>
      <c r="Q1525" s="85" t="s">
        <v>1883</v>
      </c>
      <c r="R1525" s="85"/>
      <c r="S1525" s="85"/>
      <c r="T1525" s="85"/>
      <c r="U1525" s="88">
        <v>43738.288923611108</v>
      </c>
      <c r="V1525" s="90" t="s">
        <v>4460</v>
      </c>
      <c r="W1525" s="85"/>
      <c r="X1525" s="85"/>
      <c r="Y1525" s="94" t="s">
        <v>6460</v>
      </c>
      <c r="Z1525" s="85"/>
    </row>
    <row r="1526" spans="1:26" x14ac:dyDescent="0.25">
      <c r="A1526" s="61" t="s">
        <v>1324</v>
      </c>
      <c r="B1526" s="61" t="s">
        <v>1590</v>
      </c>
      <c r="C1526" s="62"/>
      <c r="D1526" s="63"/>
      <c r="E1526" s="64"/>
      <c r="F1526" s="65"/>
      <c r="G1526" s="62"/>
      <c r="H1526" s="66"/>
      <c r="I1526" s="67"/>
      <c r="J1526" s="67"/>
      <c r="K1526" s="34" t="s">
        <v>65</v>
      </c>
      <c r="L1526" s="74">
        <v>1526</v>
      </c>
      <c r="M1526" s="74"/>
      <c r="N1526" s="69"/>
      <c r="O1526" s="85" t="s">
        <v>1876</v>
      </c>
      <c r="P1526" s="88">
        <v>43738.288935185185</v>
      </c>
      <c r="Q1526" s="85" t="s">
        <v>2436</v>
      </c>
      <c r="R1526" s="90" t="s">
        <v>2850</v>
      </c>
      <c r="S1526" s="85" t="s">
        <v>2911</v>
      </c>
      <c r="T1526" s="85"/>
      <c r="U1526" s="88">
        <v>43738.288935185185</v>
      </c>
      <c r="V1526" s="90" t="s">
        <v>4461</v>
      </c>
      <c r="W1526" s="85"/>
      <c r="X1526" s="85"/>
      <c r="Y1526" s="94" t="s">
        <v>6461</v>
      </c>
      <c r="Z1526" s="94" t="s">
        <v>7122</v>
      </c>
    </row>
    <row r="1527" spans="1:26" x14ac:dyDescent="0.25">
      <c r="A1527" s="61" t="s">
        <v>1325</v>
      </c>
      <c r="B1527" s="61" t="s">
        <v>1826</v>
      </c>
      <c r="C1527" s="62"/>
      <c r="D1527" s="63"/>
      <c r="E1527" s="64"/>
      <c r="F1527" s="65"/>
      <c r="G1527" s="62"/>
      <c r="H1527" s="66"/>
      <c r="I1527" s="67"/>
      <c r="J1527" s="67"/>
      <c r="K1527" s="34" t="s">
        <v>65</v>
      </c>
      <c r="L1527" s="74">
        <v>1527</v>
      </c>
      <c r="M1527" s="74"/>
      <c r="N1527" s="69"/>
      <c r="O1527" s="85" t="s">
        <v>1875</v>
      </c>
      <c r="P1527" s="88">
        <v>43738.288946759261</v>
      </c>
      <c r="Q1527" s="85" t="s">
        <v>2437</v>
      </c>
      <c r="R1527" s="85"/>
      <c r="S1527" s="85"/>
      <c r="T1527" s="85"/>
      <c r="U1527" s="88">
        <v>43738.288946759261</v>
      </c>
      <c r="V1527" s="90" t="s">
        <v>4462</v>
      </c>
      <c r="W1527" s="85"/>
      <c r="X1527" s="85"/>
      <c r="Y1527" s="94" t="s">
        <v>6462</v>
      </c>
      <c r="Z1527" s="85"/>
    </row>
    <row r="1528" spans="1:26" x14ac:dyDescent="0.25">
      <c r="A1528" s="61" t="s">
        <v>1326</v>
      </c>
      <c r="B1528" s="61" t="s">
        <v>1827</v>
      </c>
      <c r="C1528" s="62"/>
      <c r="D1528" s="63"/>
      <c r="E1528" s="64"/>
      <c r="F1528" s="65"/>
      <c r="G1528" s="62"/>
      <c r="H1528" s="66"/>
      <c r="I1528" s="67"/>
      <c r="J1528" s="67"/>
      <c r="K1528" s="34" t="s">
        <v>65</v>
      </c>
      <c r="L1528" s="74">
        <v>1528</v>
      </c>
      <c r="M1528" s="74"/>
      <c r="N1528" s="69"/>
      <c r="O1528" s="85" t="s">
        <v>1876</v>
      </c>
      <c r="P1528" s="88">
        <v>43738.288958333331</v>
      </c>
      <c r="Q1528" s="85" t="s">
        <v>2438</v>
      </c>
      <c r="R1528" s="90" t="s">
        <v>2851</v>
      </c>
      <c r="S1528" s="85" t="s">
        <v>2911</v>
      </c>
      <c r="T1528" s="85"/>
      <c r="U1528" s="88">
        <v>43738.288958333331</v>
      </c>
      <c r="V1528" s="90" t="s">
        <v>4463</v>
      </c>
      <c r="W1528" s="85"/>
      <c r="X1528" s="85"/>
      <c r="Y1528" s="94" t="s">
        <v>6463</v>
      </c>
      <c r="Z1528" s="94" t="s">
        <v>7123</v>
      </c>
    </row>
    <row r="1529" spans="1:26" x14ac:dyDescent="0.25">
      <c r="A1529" s="61" t="s">
        <v>1327</v>
      </c>
      <c r="B1529" s="61" t="s">
        <v>1778</v>
      </c>
      <c r="C1529" s="62"/>
      <c r="D1529" s="63"/>
      <c r="E1529" s="64"/>
      <c r="F1529" s="65"/>
      <c r="G1529" s="62"/>
      <c r="H1529" s="66"/>
      <c r="I1529" s="67"/>
      <c r="J1529" s="67"/>
      <c r="K1529" s="34" t="s">
        <v>65</v>
      </c>
      <c r="L1529" s="74">
        <v>1529</v>
      </c>
      <c r="M1529" s="74"/>
      <c r="N1529" s="69"/>
      <c r="O1529" s="85" t="s">
        <v>1875</v>
      </c>
      <c r="P1529" s="88">
        <v>43738.288993055554</v>
      </c>
      <c r="Q1529" s="85" t="s">
        <v>2329</v>
      </c>
      <c r="R1529" s="85"/>
      <c r="S1529" s="85"/>
      <c r="T1529" s="85"/>
      <c r="U1529" s="88">
        <v>43738.288993055554</v>
      </c>
      <c r="V1529" s="90" t="s">
        <v>4464</v>
      </c>
      <c r="W1529" s="85"/>
      <c r="X1529" s="85"/>
      <c r="Y1529" s="94" t="s">
        <v>6464</v>
      </c>
      <c r="Z1529" s="85"/>
    </row>
    <row r="1530" spans="1:26" x14ac:dyDescent="0.25">
      <c r="A1530" s="61" t="s">
        <v>1328</v>
      </c>
      <c r="B1530" s="61" t="s">
        <v>1507</v>
      </c>
      <c r="C1530" s="62"/>
      <c r="D1530" s="63"/>
      <c r="E1530" s="64"/>
      <c r="F1530" s="65"/>
      <c r="G1530" s="62"/>
      <c r="H1530" s="66"/>
      <c r="I1530" s="67"/>
      <c r="J1530" s="67"/>
      <c r="K1530" s="34" t="s">
        <v>65</v>
      </c>
      <c r="L1530" s="74">
        <v>1530</v>
      </c>
      <c r="M1530" s="74"/>
      <c r="N1530" s="69"/>
      <c r="O1530" s="85" t="s">
        <v>1875</v>
      </c>
      <c r="P1530" s="88">
        <v>43738.288993055554</v>
      </c>
      <c r="Q1530" s="85" t="s">
        <v>1892</v>
      </c>
      <c r="R1530" s="85"/>
      <c r="S1530" s="85"/>
      <c r="T1530" s="85"/>
      <c r="U1530" s="88">
        <v>43738.288993055554</v>
      </c>
      <c r="V1530" s="90" t="s">
        <v>4465</v>
      </c>
      <c r="W1530" s="85"/>
      <c r="X1530" s="85"/>
      <c r="Y1530" s="94" t="s">
        <v>6465</v>
      </c>
      <c r="Z1530" s="85"/>
    </row>
    <row r="1531" spans="1:26" x14ac:dyDescent="0.25">
      <c r="A1531" s="61" t="s">
        <v>1329</v>
      </c>
      <c r="B1531" s="61" t="s">
        <v>1828</v>
      </c>
      <c r="C1531" s="62"/>
      <c r="D1531" s="63"/>
      <c r="E1531" s="64"/>
      <c r="F1531" s="65"/>
      <c r="G1531" s="62"/>
      <c r="H1531" s="66"/>
      <c r="I1531" s="67"/>
      <c r="J1531" s="67"/>
      <c r="K1531" s="34" t="s">
        <v>65</v>
      </c>
      <c r="L1531" s="74">
        <v>1531</v>
      </c>
      <c r="M1531" s="74"/>
      <c r="N1531" s="69"/>
      <c r="O1531" s="85" t="s">
        <v>1875</v>
      </c>
      <c r="P1531" s="88">
        <v>43738.284791666665</v>
      </c>
      <c r="Q1531" s="85" t="s">
        <v>2439</v>
      </c>
      <c r="R1531" s="85"/>
      <c r="S1531" s="85"/>
      <c r="T1531" s="85"/>
      <c r="U1531" s="88">
        <v>43738.284791666665</v>
      </c>
      <c r="V1531" s="90" t="s">
        <v>4466</v>
      </c>
      <c r="W1531" s="85"/>
      <c r="X1531" s="85"/>
      <c r="Y1531" s="94" t="s">
        <v>6466</v>
      </c>
      <c r="Z1531" s="85"/>
    </row>
    <row r="1532" spans="1:26" x14ac:dyDescent="0.25">
      <c r="A1532" s="61" t="s">
        <v>1329</v>
      </c>
      <c r="B1532" s="61" t="s">
        <v>1829</v>
      </c>
      <c r="C1532" s="62"/>
      <c r="D1532" s="63"/>
      <c r="E1532" s="64"/>
      <c r="F1532" s="65"/>
      <c r="G1532" s="62"/>
      <c r="H1532" s="66"/>
      <c r="I1532" s="67"/>
      <c r="J1532" s="67"/>
      <c r="K1532" s="34" t="s">
        <v>65</v>
      </c>
      <c r="L1532" s="74">
        <v>1532</v>
      </c>
      <c r="M1532" s="74"/>
      <c r="N1532" s="69"/>
      <c r="O1532" s="85" t="s">
        <v>1875</v>
      </c>
      <c r="P1532" s="88">
        <v>43738.287523148145</v>
      </c>
      <c r="Q1532" s="85" t="s">
        <v>2440</v>
      </c>
      <c r="R1532" s="85"/>
      <c r="S1532" s="85"/>
      <c r="T1532" s="85" t="s">
        <v>2946</v>
      </c>
      <c r="U1532" s="88">
        <v>43738.287523148145</v>
      </c>
      <c r="V1532" s="90" t="s">
        <v>4467</v>
      </c>
      <c r="W1532" s="85"/>
      <c r="X1532" s="85"/>
      <c r="Y1532" s="94" t="s">
        <v>6467</v>
      </c>
      <c r="Z1532" s="85"/>
    </row>
    <row r="1533" spans="1:26" x14ac:dyDescent="0.25">
      <c r="A1533" s="61" t="s">
        <v>1329</v>
      </c>
      <c r="B1533" s="61" t="s">
        <v>1830</v>
      </c>
      <c r="C1533" s="62"/>
      <c r="D1533" s="63"/>
      <c r="E1533" s="64"/>
      <c r="F1533" s="65"/>
      <c r="G1533" s="62"/>
      <c r="H1533" s="66"/>
      <c r="I1533" s="67"/>
      <c r="J1533" s="67"/>
      <c r="K1533" s="34" t="s">
        <v>65</v>
      </c>
      <c r="L1533" s="74">
        <v>1533</v>
      </c>
      <c r="M1533" s="74"/>
      <c r="N1533" s="69"/>
      <c r="O1533" s="85" t="s">
        <v>1875</v>
      </c>
      <c r="P1533" s="88">
        <v>43738.287048611113</v>
      </c>
      <c r="Q1533" s="85" t="s">
        <v>2441</v>
      </c>
      <c r="R1533" s="85"/>
      <c r="S1533" s="85"/>
      <c r="T1533" s="85"/>
      <c r="U1533" s="88">
        <v>43738.287048611113</v>
      </c>
      <c r="V1533" s="90" t="s">
        <v>4468</v>
      </c>
      <c r="W1533" s="85"/>
      <c r="X1533" s="85"/>
      <c r="Y1533" s="94" t="s">
        <v>6468</v>
      </c>
      <c r="Z1533" s="85"/>
    </row>
    <row r="1534" spans="1:26" x14ac:dyDescent="0.25">
      <c r="A1534" s="61" t="s">
        <v>1329</v>
      </c>
      <c r="B1534" s="61" t="s">
        <v>1830</v>
      </c>
      <c r="C1534" s="62"/>
      <c r="D1534" s="63"/>
      <c r="E1534" s="64"/>
      <c r="F1534" s="65"/>
      <c r="G1534" s="62"/>
      <c r="H1534" s="66"/>
      <c r="I1534" s="67"/>
      <c r="J1534" s="67"/>
      <c r="K1534" s="34" t="s">
        <v>65</v>
      </c>
      <c r="L1534" s="74">
        <v>1534</v>
      </c>
      <c r="M1534" s="74"/>
      <c r="N1534" s="69"/>
      <c r="O1534" s="85" t="s">
        <v>1875</v>
      </c>
      <c r="P1534" s="88">
        <v>43738.287835648145</v>
      </c>
      <c r="Q1534" s="85" t="s">
        <v>2442</v>
      </c>
      <c r="R1534" s="85"/>
      <c r="S1534" s="85"/>
      <c r="T1534" s="85"/>
      <c r="U1534" s="88">
        <v>43738.287835648145</v>
      </c>
      <c r="V1534" s="90" t="s">
        <v>4469</v>
      </c>
      <c r="W1534" s="85"/>
      <c r="X1534" s="85"/>
      <c r="Y1534" s="94" t="s">
        <v>6469</v>
      </c>
      <c r="Z1534" s="85"/>
    </row>
    <row r="1535" spans="1:26" x14ac:dyDescent="0.25">
      <c r="A1535" s="61" t="s">
        <v>1329</v>
      </c>
      <c r="B1535" s="61" t="s">
        <v>1778</v>
      </c>
      <c r="C1535" s="62"/>
      <c r="D1535" s="63"/>
      <c r="E1535" s="64"/>
      <c r="F1535" s="65"/>
      <c r="G1535" s="62"/>
      <c r="H1535" s="66"/>
      <c r="I1535" s="67"/>
      <c r="J1535" s="67"/>
      <c r="K1535" s="34" t="s">
        <v>65</v>
      </c>
      <c r="L1535" s="74">
        <v>1535</v>
      </c>
      <c r="M1535" s="74"/>
      <c r="N1535" s="69"/>
      <c r="O1535" s="85" t="s">
        <v>1875</v>
      </c>
      <c r="P1535" s="88">
        <v>43738.2890162037</v>
      </c>
      <c r="Q1535" s="85" t="s">
        <v>2329</v>
      </c>
      <c r="R1535" s="85"/>
      <c r="S1535" s="85"/>
      <c r="T1535" s="85"/>
      <c r="U1535" s="88">
        <v>43738.2890162037</v>
      </c>
      <c r="V1535" s="90" t="s">
        <v>4470</v>
      </c>
      <c r="W1535" s="85"/>
      <c r="X1535" s="85"/>
      <c r="Y1535" s="94" t="s">
        <v>6470</v>
      </c>
      <c r="Z1535" s="85"/>
    </row>
    <row r="1536" spans="1:26" x14ac:dyDescent="0.25">
      <c r="A1536" s="61" t="s">
        <v>1330</v>
      </c>
      <c r="B1536" s="61" t="s">
        <v>1330</v>
      </c>
      <c r="C1536" s="62"/>
      <c r="D1536" s="63"/>
      <c r="E1536" s="64"/>
      <c r="F1536" s="65"/>
      <c r="G1536" s="62"/>
      <c r="H1536" s="66"/>
      <c r="I1536" s="67"/>
      <c r="J1536" s="67"/>
      <c r="K1536" s="34" t="s">
        <v>65</v>
      </c>
      <c r="L1536" s="74">
        <v>1536</v>
      </c>
      <c r="M1536" s="74"/>
      <c r="N1536" s="69"/>
      <c r="O1536" s="85" t="s">
        <v>178</v>
      </c>
      <c r="P1536" s="88">
        <v>43738.287916666668</v>
      </c>
      <c r="Q1536" s="85" t="s">
        <v>2443</v>
      </c>
      <c r="R1536" s="90" t="s">
        <v>2852</v>
      </c>
      <c r="S1536" s="85" t="s">
        <v>2911</v>
      </c>
      <c r="T1536" s="85"/>
      <c r="U1536" s="88">
        <v>43738.287916666668</v>
      </c>
      <c r="V1536" s="90" t="s">
        <v>4471</v>
      </c>
      <c r="W1536" s="85"/>
      <c r="X1536" s="85"/>
      <c r="Y1536" s="94" t="s">
        <v>6471</v>
      </c>
      <c r="Z1536" s="85"/>
    </row>
    <row r="1537" spans="1:26" x14ac:dyDescent="0.25">
      <c r="A1537" s="61" t="s">
        <v>1331</v>
      </c>
      <c r="B1537" s="61" t="s">
        <v>1330</v>
      </c>
      <c r="C1537" s="62"/>
      <c r="D1537" s="63"/>
      <c r="E1537" s="64"/>
      <c r="F1537" s="65"/>
      <c r="G1537" s="62"/>
      <c r="H1537" s="66"/>
      <c r="I1537" s="67"/>
      <c r="J1537" s="67"/>
      <c r="K1537" s="34" t="s">
        <v>65</v>
      </c>
      <c r="L1537" s="74">
        <v>1537</v>
      </c>
      <c r="M1537" s="74"/>
      <c r="N1537" s="69"/>
      <c r="O1537" s="85" t="s">
        <v>1875</v>
      </c>
      <c r="P1537" s="88">
        <v>43738.2890162037</v>
      </c>
      <c r="Q1537" s="85" t="s">
        <v>2444</v>
      </c>
      <c r="R1537" s="85"/>
      <c r="S1537" s="85"/>
      <c r="T1537" s="85"/>
      <c r="U1537" s="88">
        <v>43738.2890162037</v>
      </c>
      <c r="V1537" s="90" t="s">
        <v>4472</v>
      </c>
      <c r="W1537" s="85"/>
      <c r="X1537" s="85"/>
      <c r="Y1537" s="94" t="s">
        <v>6472</v>
      </c>
      <c r="Z1537" s="85"/>
    </row>
    <row r="1538" spans="1:26" x14ac:dyDescent="0.25">
      <c r="A1538" s="61" t="s">
        <v>1332</v>
      </c>
      <c r="B1538" s="61" t="s">
        <v>1481</v>
      </c>
      <c r="C1538" s="62"/>
      <c r="D1538" s="63"/>
      <c r="E1538" s="64"/>
      <c r="F1538" s="65"/>
      <c r="G1538" s="62"/>
      <c r="H1538" s="66"/>
      <c r="I1538" s="67"/>
      <c r="J1538" s="67"/>
      <c r="K1538" s="34" t="s">
        <v>65</v>
      </c>
      <c r="L1538" s="74">
        <v>1538</v>
      </c>
      <c r="M1538" s="74"/>
      <c r="N1538" s="69"/>
      <c r="O1538" s="85" t="s">
        <v>1875</v>
      </c>
      <c r="P1538" s="88">
        <v>43738.2890162037</v>
      </c>
      <c r="Q1538" s="85" t="s">
        <v>1927</v>
      </c>
      <c r="R1538" s="85"/>
      <c r="S1538" s="85"/>
      <c r="T1538" s="85" t="s">
        <v>2951</v>
      </c>
      <c r="U1538" s="88">
        <v>43738.2890162037</v>
      </c>
      <c r="V1538" s="90" t="s">
        <v>4473</v>
      </c>
      <c r="W1538" s="85"/>
      <c r="X1538" s="85"/>
      <c r="Y1538" s="94" t="s">
        <v>6473</v>
      </c>
      <c r="Z1538" s="85"/>
    </row>
    <row r="1539" spans="1:26" x14ac:dyDescent="0.25">
      <c r="A1539" s="61" t="s">
        <v>1333</v>
      </c>
      <c r="B1539" s="61" t="s">
        <v>1507</v>
      </c>
      <c r="C1539" s="62"/>
      <c r="D1539" s="63"/>
      <c r="E1539" s="64"/>
      <c r="F1539" s="65"/>
      <c r="G1539" s="62"/>
      <c r="H1539" s="66"/>
      <c r="I1539" s="67"/>
      <c r="J1539" s="67"/>
      <c r="K1539" s="34" t="s">
        <v>65</v>
      </c>
      <c r="L1539" s="74">
        <v>1539</v>
      </c>
      <c r="M1539" s="74"/>
      <c r="N1539" s="69"/>
      <c r="O1539" s="85" t="s">
        <v>1875</v>
      </c>
      <c r="P1539" s="88">
        <v>43738.289039351854</v>
      </c>
      <c r="Q1539" s="85" t="s">
        <v>1893</v>
      </c>
      <c r="R1539" s="85"/>
      <c r="S1539" s="85"/>
      <c r="T1539" s="85"/>
      <c r="U1539" s="88">
        <v>43738.289039351854</v>
      </c>
      <c r="V1539" s="90" t="s">
        <v>4474</v>
      </c>
      <c r="W1539" s="85"/>
      <c r="X1539" s="85"/>
      <c r="Y1539" s="94" t="s">
        <v>6474</v>
      </c>
      <c r="Z1539" s="85"/>
    </row>
    <row r="1540" spans="1:26" x14ac:dyDescent="0.25">
      <c r="A1540" s="61" t="s">
        <v>1334</v>
      </c>
      <c r="B1540" s="61" t="s">
        <v>1743</v>
      </c>
      <c r="C1540" s="62"/>
      <c r="D1540" s="63"/>
      <c r="E1540" s="64"/>
      <c r="F1540" s="65"/>
      <c r="G1540" s="62"/>
      <c r="H1540" s="66"/>
      <c r="I1540" s="67"/>
      <c r="J1540" s="67"/>
      <c r="K1540" s="34" t="s">
        <v>65</v>
      </c>
      <c r="L1540" s="74">
        <v>1540</v>
      </c>
      <c r="M1540" s="74"/>
      <c r="N1540" s="69"/>
      <c r="O1540" s="85" t="s">
        <v>1875</v>
      </c>
      <c r="P1540" s="88">
        <v>43738.289050925923</v>
      </c>
      <c r="Q1540" s="85" t="s">
        <v>2445</v>
      </c>
      <c r="R1540" s="85"/>
      <c r="S1540" s="85"/>
      <c r="T1540" s="85" t="s">
        <v>2946</v>
      </c>
      <c r="U1540" s="88">
        <v>43738.289050925923</v>
      </c>
      <c r="V1540" s="90" t="s">
        <v>4475</v>
      </c>
      <c r="W1540" s="85"/>
      <c r="X1540" s="85"/>
      <c r="Y1540" s="94" t="s">
        <v>6475</v>
      </c>
      <c r="Z1540" s="85"/>
    </row>
    <row r="1541" spans="1:26" x14ac:dyDescent="0.25">
      <c r="A1541" s="61" t="s">
        <v>1335</v>
      </c>
      <c r="B1541" s="61" t="s">
        <v>1507</v>
      </c>
      <c r="C1541" s="62"/>
      <c r="D1541" s="63"/>
      <c r="E1541" s="64"/>
      <c r="F1541" s="65"/>
      <c r="G1541" s="62"/>
      <c r="H1541" s="66"/>
      <c r="I1541" s="67"/>
      <c r="J1541" s="67"/>
      <c r="K1541" s="34" t="s">
        <v>65</v>
      </c>
      <c r="L1541" s="74">
        <v>1541</v>
      </c>
      <c r="M1541" s="74"/>
      <c r="N1541" s="69"/>
      <c r="O1541" s="85" t="s">
        <v>1875</v>
      </c>
      <c r="P1541" s="88">
        <v>43738.289050925923</v>
      </c>
      <c r="Q1541" s="85" t="s">
        <v>1893</v>
      </c>
      <c r="R1541" s="85"/>
      <c r="S1541" s="85"/>
      <c r="T1541" s="85"/>
      <c r="U1541" s="88">
        <v>43738.289050925923</v>
      </c>
      <c r="V1541" s="90" t="s">
        <v>4476</v>
      </c>
      <c r="W1541" s="85"/>
      <c r="X1541" s="85"/>
      <c r="Y1541" s="94" t="s">
        <v>6476</v>
      </c>
      <c r="Z1541" s="85"/>
    </row>
    <row r="1542" spans="1:26" x14ac:dyDescent="0.25">
      <c r="A1542" s="61" t="s">
        <v>1336</v>
      </c>
      <c r="B1542" s="61" t="s">
        <v>1493</v>
      </c>
      <c r="C1542" s="62"/>
      <c r="D1542" s="63"/>
      <c r="E1542" s="64"/>
      <c r="F1542" s="65"/>
      <c r="G1542" s="62"/>
      <c r="H1542" s="66"/>
      <c r="I1542" s="67"/>
      <c r="J1542" s="67"/>
      <c r="K1542" s="34" t="s">
        <v>65</v>
      </c>
      <c r="L1542" s="74">
        <v>1542</v>
      </c>
      <c r="M1542" s="74"/>
      <c r="N1542" s="69"/>
      <c r="O1542" s="85" t="s">
        <v>1875</v>
      </c>
      <c r="P1542" s="88">
        <v>43738.2890625</v>
      </c>
      <c r="Q1542" s="85" t="s">
        <v>1877</v>
      </c>
      <c r="R1542" s="85"/>
      <c r="S1542" s="85"/>
      <c r="T1542" s="85"/>
      <c r="U1542" s="88">
        <v>43738.2890625</v>
      </c>
      <c r="V1542" s="90" t="s">
        <v>4477</v>
      </c>
      <c r="W1542" s="85"/>
      <c r="X1542" s="85"/>
      <c r="Y1542" s="94" t="s">
        <v>6477</v>
      </c>
      <c r="Z1542" s="85"/>
    </row>
    <row r="1543" spans="1:26" x14ac:dyDescent="0.25">
      <c r="A1543" s="61" t="s">
        <v>1337</v>
      </c>
      <c r="B1543" s="61" t="s">
        <v>1481</v>
      </c>
      <c r="C1543" s="62"/>
      <c r="D1543" s="63"/>
      <c r="E1543" s="64"/>
      <c r="F1543" s="65"/>
      <c r="G1543" s="62"/>
      <c r="H1543" s="66"/>
      <c r="I1543" s="67"/>
      <c r="J1543" s="67"/>
      <c r="K1543" s="34" t="s">
        <v>65</v>
      </c>
      <c r="L1543" s="74">
        <v>1543</v>
      </c>
      <c r="M1543" s="74"/>
      <c r="N1543" s="69"/>
      <c r="O1543" s="85" t="s">
        <v>1875</v>
      </c>
      <c r="P1543" s="88">
        <v>43738.289085648146</v>
      </c>
      <c r="Q1543" s="85" t="s">
        <v>1927</v>
      </c>
      <c r="R1543" s="85"/>
      <c r="S1543" s="85"/>
      <c r="T1543" s="85" t="s">
        <v>2951</v>
      </c>
      <c r="U1543" s="88">
        <v>43738.289085648146</v>
      </c>
      <c r="V1543" s="90" t="s">
        <v>4478</v>
      </c>
      <c r="W1543" s="85"/>
      <c r="X1543" s="85"/>
      <c r="Y1543" s="94" t="s">
        <v>6478</v>
      </c>
      <c r="Z1543" s="85"/>
    </row>
    <row r="1544" spans="1:26" x14ac:dyDescent="0.25">
      <c r="A1544" s="61" t="s">
        <v>1338</v>
      </c>
      <c r="B1544" s="61" t="s">
        <v>1493</v>
      </c>
      <c r="C1544" s="62"/>
      <c r="D1544" s="63"/>
      <c r="E1544" s="64"/>
      <c r="F1544" s="65"/>
      <c r="G1544" s="62"/>
      <c r="H1544" s="66"/>
      <c r="I1544" s="67"/>
      <c r="J1544" s="67"/>
      <c r="K1544" s="34" t="s">
        <v>65</v>
      </c>
      <c r="L1544" s="74">
        <v>1544</v>
      </c>
      <c r="M1544" s="74"/>
      <c r="N1544" s="69"/>
      <c r="O1544" s="85" t="s">
        <v>1875</v>
      </c>
      <c r="P1544" s="88">
        <v>43738.289097222223</v>
      </c>
      <c r="Q1544" s="85" t="s">
        <v>1877</v>
      </c>
      <c r="R1544" s="85"/>
      <c r="S1544" s="85"/>
      <c r="T1544" s="85"/>
      <c r="U1544" s="88">
        <v>43738.289097222223</v>
      </c>
      <c r="V1544" s="90" t="s">
        <v>4479</v>
      </c>
      <c r="W1544" s="85"/>
      <c r="X1544" s="85"/>
      <c r="Y1544" s="94" t="s">
        <v>6479</v>
      </c>
      <c r="Z1544" s="85"/>
    </row>
    <row r="1545" spans="1:26" x14ac:dyDescent="0.25">
      <c r="A1545" s="61" t="s">
        <v>1339</v>
      </c>
      <c r="B1545" s="61" t="s">
        <v>1340</v>
      </c>
      <c r="C1545" s="62"/>
      <c r="D1545" s="63"/>
      <c r="E1545" s="64"/>
      <c r="F1545" s="65"/>
      <c r="G1545" s="62"/>
      <c r="H1545" s="66"/>
      <c r="I1545" s="67"/>
      <c r="J1545" s="67"/>
      <c r="K1545" s="34" t="s">
        <v>66</v>
      </c>
      <c r="L1545" s="74">
        <v>1545</v>
      </c>
      <c r="M1545" s="74"/>
      <c r="N1545" s="69"/>
      <c r="O1545" s="85" t="s">
        <v>1876</v>
      </c>
      <c r="P1545" s="88">
        <v>43738.287037037036</v>
      </c>
      <c r="Q1545" s="85" t="s">
        <v>2446</v>
      </c>
      <c r="R1545" s="85"/>
      <c r="S1545" s="85"/>
      <c r="T1545" s="85"/>
      <c r="U1545" s="88">
        <v>43738.287037037036</v>
      </c>
      <c r="V1545" s="90" t="s">
        <v>4480</v>
      </c>
      <c r="W1545" s="85"/>
      <c r="X1545" s="85"/>
      <c r="Y1545" s="94" t="s">
        <v>6480</v>
      </c>
      <c r="Z1545" s="94" t="s">
        <v>7124</v>
      </c>
    </row>
    <row r="1546" spans="1:26" x14ac:dyDescent="0.25">
      <c r="A1546" s="61" t="s">
        <v>1340</v>
      </c>
      <c r="B1546" s="61" t="s">
        <v>1339</v>
      </c>
      <c r="C1546" s="62"/>
      <c r="D1546" s="63"/>
      <c r="E1546" s="64"/>
      <c r="F1546" s="65"/>
      <c r="G1546" s="62"/>
      <c r="H1546" s="66"/>
      <c r="I1546" s="67"/>
      <c r="J1546" s="67"/>
      <c r="K1546" s="34" t="s">
        <v>66</v>
      </c>
      <c r="L1546" s="74">
        <v>1546</v>
      </c>
      <c r="M1546" s="74"/>
      <c r="N1546" s="69"/>
      <c r="O1546" s="85" t="s">
        <v>1875</v>
      </c>
      <c r="P1546" s="88">
        <v>43738.289097222223</v>
      </c>
      <c r="Q1546" s="85" t="s">
        <v>2447</v>
      </c>
      <c r="R1546" s="85"/>
      <c r="S1546" s="85"/>
      <c r="T1546" s="85"/>
      <c r="U1546" s="88">
        <v>43738.289097222223</v>
      </c>
      <c r="V1546" s="90" t="s">
        <v>4481</v>
      </c>
      <c r="W1546" s="85"/>
      <c r="X1546" s="85"/>
      <c r="Y1546" s="94" t="s">
        <v>6481</v>
      </c>
      <c r="Z1546" s="85"/>
    </row>
    <row r="1547" spans="1:26" x14ac:dyDescent="0.25">
      <c r="A1547" s="61" t="s">
        <v>1341</v>
      </c>
      <c r="B1547" s="61" t="s">
        <v>1532</v>
      </c>
      <c r="C1547" s="62"/>
      <c r="D1547" s="63"/>
      <c r="E1547" s="64"/>
      <c r="F1547" s="65"/>
      <c r="G1547" s="62"/>
      <c r="H1547" s="66"/>
      <c r="I1547" s="67"/>
      <c r="J1547" s="67"/>
      <c r="K1547" s="34" t="s">
        <v>65</v>
      </c>
      <c r="L1547" s="74">
        <v>1547</v>
      </c>
      <c r="M1547" s="74"/>
      <c r="N1547" s="69"/>
      <c r="O1547" s="85" t="s">
        <v>1875</v>
      </c>
      <c r="P1547" s="88">
        <v>43738.2891087963</v>
      </c>
      <c r="Q1547" s="85" t="s">
        <v>2235</v>
      </c>
      <c r="R1547" s="90" t="s">
        <v>2779</v>
      </c>
      <c r="S1547" s="85" t="s">
        <v>2931</v>
      </c>
      <c r="T1547" s="85" t="s">
        <v>2946</v>
      </c>
      <c r="U1547" s="88">
        <v>43738.2891087963</v>
      </c>
      <c r="V1547" s="90" t="s">
        <v>4482</v>
      </c>
      <c r="W1547" s="85"/>
      <c r="X1547" s="85"/>
      <c r="Y1547" s="94" t="s">
        <v>6482</v>
      </c>
      <c r="Z1547" s="85"/>
    </row>
    <row r="1548" spans="1:26" x14ac:dyDescent="0.25">
      <c r="A1548" s="61" t="s">
        <v>1342</v>
      </c>
      <c r="B1548" s="61" t="s">
        <v>1493</v>
      </c>
      <c r="C1548" s="62"/>
      <c r="D1548" s="63"/>
      <c r="E1548" s="64"/>
      <c r="F1548" s="65"/>
      <c r="G1548" s="62"/>
      <c r="H1548" s="66"/>
      <c r="I1548" s="67"/>
      <c r="J1548" s="67"/>
      <c r="K1548" s="34" t="s">
        <v>65</v>
      </c>
      <c r="L1548" s="74">
        <v>1548</v>
      </c>
      <c r="M1548" s="74"/>
      <c r="N1548" s="69"/>
      <c r="O1548" s="85" t="s">
        <v>1875</v>
      </c>
      <c r="P1548" s="88">
        <v>43738.289131944446</v>
      </c>
      <c r="Q1548" s="85" t="s">
        <v>1877</v>
      </c>
      <c r="R1548" s="85"/>
      <c r="S1548" s="85"/>
      <c r="T1548" s="85"/>
      <c r="U1548" s="88">
        <v>43738.289131944446</v>
      </c>
      <c r="V1548" s="90" t="s">
        <v>4483</v>
      </c>
      <c r="W1548" s="85"/>
      <c r="X1548" s="85"/>
      <c r="Y1548" s="94" t="s">
        <v>6483</v>
      </c>
      <c r="Z1548" s="85"/>
    </row>
    <row r="1549" spans="1:26" x14ac:dyDescent="0.25">
      <c r="A1549" s="61" t="s">
        <v>1343</v>
      </c>
      <c r="B1549" s="61" t="s">
        <v>1831</v>
      </c>
      <c r="C1549" s="62"/>
      <c r="D1549" s="63"/>
      <c r="E1549" s="64"/>
      <c r="F1549" s="65"/>
      <c r="G1549" s="62"/>
      <c r="H1549" s="66"/>
      <c r="I1549" s="67"/>
      <c r="J1549" s="67"/>
      <c r="K1549" s="34" t="s">
        <v>65</v>
      </c>
      <c r="L1549" s="74">
        <v>1549</v>
      </c>
      <c r="M1549" s="74"/>
      <c r="N1549" s="69"/>
      <c r="O1549" s="85" t="s">
        <v>1875</v>
      </c>
      <c r="P1549" s="88">
        <v>43738.282210648147</v>
      </c>
      <c r="Q1549" s="85" t="s">
        <v>2448</v>
      </c>
      <c r="R1549" s="85"/>
      <c r="S1549" s="85"/>
      <c r="T1549" s="85"/>
      <c r="U1549" s="88">
        <v>43738.282210648147</v>
      </c>
      <c r="V1549" s="90" t="s">
        <v>4484</v>
      </c>
      <c r="W1549" s="85"/>
      <c r="X1549" s="85"/>
      <c r="Y1549" s="94" t="s">
        <v>6484</v>
      </c>
      <c r="Z1549" s="85"/>
    </row>
    <row r="1550" spans="1:26" x14ac:dyDescent="0.25">
      <c r="A1550" s="61" t="s">
        <v>1343</v>
      </c>
      <c r="B1550" s="61" t="s">
        <v>1343</v>
      </c>
      <c r="C1550" s="62"/>
      <c r="D1550" s="63"/>
      <c r="E1550" s="64"/>
      <c r="F1550" s="65"/>
      <c r="G1550" s="62"/>
      <c r="H1550" s="66"/>
      <c r="I1550" s="67"/>
      <c r="J1550" s="67"/>
      <c r="K1550" s="34" t="s">
        <v>65</v>
      </c>
      <c r="L1550" s="74">
        <v>1550</v>
      </c>
      <c r="M1550" s="74"/>
      <c r="N1550" s="69"/>
      <c r="O1550" s="85" t="s">
        <v>178</v>
      </c>
      <c r="P1550" s="88">
        <v>43738.284525462965</v>
      </c>
      <c r="Q1550" s="85" t="s">
        <v>2449</v>
      </c>
      <c r="R1550" s="90" t="s">
        <v>2853</v>
      </c>
      <c r="S1550" s="85" t="s">
        <v>2911</v>
      </c>
      <c r="T1550" s="85"/>
      <c r="U1550" s="88">
        <v>43738.284525462965</v>
      </c>
      <c r="V1550" s="90" t="s">
        <v>4485</v>
      </c>
      <c r="W1550" s="85"/>
      <c r="X1550" s="85"/>
      <c r="Y1550" s="94" t="s">
        <v>6485</v>
      </c>
      <c r="Z1550" s="85"/>
    </row>
    <row r="1551" spans="1:26" x14ac:dyDescent="0.25">
      <c r="A1551" s="61" t="s">
        <v>1343</v>
      </c>
      <c r="B1551" s="61" t="s">
        <v>1491</v>
      </c>
      <c r="C1551" s="62"/>
      <c r="D1551" s="63"/>
      <c r="E1551" s="64"/>
      <c r="F1551" s="65"/>
      <c r="G1551" s="62"/>
      <c r="H1551" s="66"/>
      <c r="I1551" s="67"/>
      <c r="J1551" s="67"/>
      <c r="K1551" s="34" t="s">
        <v>65</v>
      </c>
      <c r="L1551" s="74">
        <v>1551</v>
      </c>
      <c r="M1551" s="74"/>
      <c r="N1551" s="69"/>
      <c r="O1551" s="85" t="s">
        <v>1875</v>
      </c>
      <c r="P1551" s="88">
        <v>43738.284756944442</v>
      </c>
      <c r="Q1551" s="85" t="s">
        <v>2450</v>
      </c>
      <c r="R1551" s="85"/>
      <c r="S1551" s="85"/>
      <c r="T1551" s="85"/>
      <c r="U1551" s="88">
        <v>43738.284756944442</v>
      </c>
      <c r="V1551" s="90" t="s">
        <v>4486</v>
      </c>
      <c r="W1551" s="85"/>
      <c r="X1551" s="85"/>
      <c r="Y1551" s="94" t="s">
        <v>6486</v>
      </c>
      <c r="Z1551" s="85"/>
    </row>
    <row r="1552" spans="1:26" x14ac:dyDescent="0.25">
      <c r="A1552" s="61" t="s">
        <v>1343</v>
      </c>
      <c r="B1552" s="61" t="s">
        <v>1360</v>
      </c>
      <c r="C1552" s="62"/>
      <c r="D1552" s="63"/>
      <c r="E1552" s="64"/>
      <c r="F1552" s="65"/>
      <c r="G1552" s="62"/>
      <c r="H1552" s="66"/>
      <c r="I1552" s="67"/>
      <c r="J1552" s="67"/>
      <c r="K1552" s="34" t="s">
        <v>65</v>
      </c>
      <c r="L1552" s="74">
        <v>1552</v>
      </c>
      <c r="M1552" s="74"/>
      <c r="N1552" s="69"/>
      <c r="O1552" s="85" t="s">
        <v>1875</v>
      </c>
      <c r="P1552" s="88">
        <v>43738.284791666665</v>
      </c>
      <c r="Q1552" s="85" t="s">
        <v>2451</v>
      </c>
      <c r="R1552" s="85"/>
      <c r="S1552" s="85"/>
      <c r="T1552" s="85" t="s">
        <v>2992</v>
      </c>
      <c r="U1552" s="88">
        <v>43738.284791666665</v>
      </c>
      <c r="V1552" s="90" t="s">
        <v>4487</v>
      </c>
      <c r="W1552" s="85"/>
      <c r="X1552" s="85"/>
      <c r="Y1552" s="94" t="s">
        <v>6487</v>
      </c>
      <c r="Z1552" s="85"/>
    </row>
    <row r="1553" spans="1:26" x14ac:dyDescent="0.25">
      <c r="A1553" s="61" t="s">
        <v>1343</v>
      </c>
      <c r="B1553" s="61" t="s">
        <v>1491</v>
      </c>
      <c r="C1553" s="62"/>
      <c r="D1553" s="63"/>
      <c r="E1553" s="64"/>
      <c r="F1553" s="65"/>
      <c r="G1553" s="62"/>
      <c r="H1553" s="66"/>
      <c r="I1553" s="67"/>
      <c r="J1553" s="67"/>
      <c r="K1553" s="34" t="s">
        <v>65</v>
      </c>
      <c r="L1553" s="74">
        <v>1553</v>
      </c>
      <c r="M1553" s="74"/>
      <c r="N1553" s="69"/>
      <c r="O1553" s="85" t="s">
        <v>1875</v>
      </c>
      <c r="P1553" s="88">
        <v>43738.284861111111</v>
      </c>
      <c r="Q1553" s="85" t="s">
        <v>2452</v>
      </c>
      <c r="R1553" s="85"/>
      <c r="S1553" s="85"/>
      <c r="T1553" s="85"/>
      <c r="U1553" s="88">
        <v>43738.284861111111</v>
      </c>
      <c r="V1553" s="90" t="s">
        <v>4488</v>
      </c>
      <c r="W1553" s="85"/>
      <c r="X1553" s="85"/>
      <c r="Y1553" s="94" t="s">
        <v>6488</v>
      </c>
      <c r="Z1553" s="85"/>
    </row>
    <row r="1554" spans="1:26" x14ac:dyDescent="0.25">
      <c r="A1554" s="61" t="s">
        <v>1343</v>
      </c>
      <c r="B1554" s="61" t="s">
        <v>1490</v>
      </c>
      <c r="C1554" s="62"/>
      <c r="D1554" s="63"/>
      <c r="E1554" s="64"/>
      <c r="F1554" s="65"/>
      <c r="G1554" s="62"/>
      <c r="H1554" s="66"/>
      <c r="I1554" s="67"/>
      <c r="J1554" s="67"/>
      <c r="K1554" s="34" t="s">
        <v>65</v>
      </c>
      <c r="L1554" s="74">
        <v>1554</v>
      </c>
      <c r="M1554" s="74"/>
      <c r="N1554" s="69"/>
      <c r="O1554" s="85" t="s">
        <v>1875</v>
      </c>
      <c r="P1554" s="88">
        <v>43738.284930555557</v>
      </c>
      <c r="Q1554" s="85" t="s">
        <v>2272</v>
      </c>
      <c r="R1554" s="85"/>
      <c r="S1554" s="85"/>
      <c r="T1554" s="85" t="s">
        <v>2982</v>
      </c>
      <c r="U1554" s="88">
        <v>43738.284930555557</v>
      </c>
      <c r="V1554" s="90" t="s">
        <v>4489</v>
      </c>
      <c r="W1554" s="85"/>
      <c r="X1554" s="85"/>
      <c r="Y1554" s="94" t="s">
        <v>6489</v>
      </c>
      <c r="Z1554" s="85"/>
    </row>
    <row r="1555" spans="1:26" x14ac:dyDescent="0.25">
      <c r="A1555" s="61" t="s">
        <v>1343</v>
      </c>
      <c r="B1555" s="61" t="s">
        <v>1472</v>
      </c>
      <c r="C1555" s="62"/>
      <c r="D1555" s="63"/>
      <c r="E1555" s="64"/>
      <c r="F1555" s="65"/>
      <c r="G1555" s="62"/>
      <c r="H1555" s="66"/>
      <c r="I1555" s="67"/>
      <c r="J1555" s="67"/>
      <c r="K1555" s="34" t="s">
        <v>65</v>
      </c>
      <c r="L1555" s="74">
        <v>1555</v>
      </c>
      <c r="M1555" s="74"/>
      <c r="N1555" s="69"/>
      <c r="O1555" s="85" t="s">
        <v>1875</v>
      </c>
      <c r="P1555" s="88">
        <v>43738.284930555557</v>
      </c>
      <c r="Q1555" s="85" t="s">
        <v>2272</v>
      </c>
      <c r="R1555" s="85"/>
      <c r="S1555" s="85"/>
      <c r="T1555" s="85" t="s">
        <v>2982</v>
      </c>
      <c r="U1555" s="88">
        <v>43738.284930555557</v>
      </c>
      <c r="V1555" s="90" t="s">
        <v>4489</v>
      </c>
      <c r="W1555" s="85"/>
      <c r="X1555" s="85"/>
      <c r="Y1555" s="94" t="s">
        <v>6489</v>
      </c>
      <c r="Z1555" s="85"/>
    </row>
    <row r="1556" spans="1:26" x14ac:dyDescent="0.25">
      <c r="A1556" s="61" t="s">
        <v>1343</v>
      </c>
      <c r="B1556" s="61" t="s">
        <v>1491</v>
      </c>
      <c r="C1556" s="62"/>
      <c r="D1556" s="63"/>
      <c r="E1556" s="64"/>
      <c r="F1556" s="65"/>
      <c r="G1556" s="62"/>
      <c r="H1556" s="66"/>
      <c r="I1556" s="67"/>
      <c r="J1556" s="67"/>
      <c r="K1556" s="34" t="s">
        <v>65</v>
      </c>
      <c r="L1556" s="74">
        <v>1556</v>
      </c>
      <c r="M1556" s="74"/>
      <c r="N1556" s="69"/>
      <c r="O1556" s="85" t="s">
        <v>1875</v>
      </c>
      <c r="P1556" s="88">
        <v>43738.285057870373</v>
      </c>
      <c r="Q1556" s="85" t="s">
        <v>2453</v>
      </c>
      <c r="R1556" s="85"/>
      <c r="S1556" s="85"/>
      <c r="T1556" s="85"/>
      <c r="U1556" s="88">
        <v>43738.285057870373</v>
      </c>
      <c r="V1556" s="90" t="s">
        <v>4490</v>
      </c>
      <c r="W1556" s="85"/>
      <c r="X1556" s="85"/>
      <c r="Y1556" s="94" t="s">
        <v>6490</v>
      </c>
      <c r="Z1556" s="85"/>
    </row>
    <row r="1557" spans="1:26" x14ac:dyDescent="0.25">
      <c r="A1557" s="61" t="s">
        <v>1343</v>
      </c>
      <c r="B1557" s="61" t="s">
        <v>1491</v>
      </c>
      <c r="C1557" s="62"/>
      <c r="D1557" s="63"/>
      <c r="E1557" s="64"/>
      <c r="F1557" s="65"/>
      <c r="G1557" s="62"/>
      <c r="H1557" s="66"/>
      <c r="I1557" s="67"/>
      <c r="J1557" s="67"/>
      <c r="K1557" s="34" t="s">
        <v>65</v>
      </c>
      <c r="L1557" s="74">
        <v>1557</v>
      </c>
      <c r="M1557" s="74"/>
      <c r="N1557" s="69"/>
      <c r="O1557" s="85" t="s">
        <v>1875</v>
      </c>
      <c r="P1557" s="88">
        <v>43738.285277777781</v>
      </c>
      <c r="Q1557" s="85" t="s">
        <v>2454</v>
      </c>
      <c r="R1557" s="85"/>
      <c r="S1557" s="85"/>
      <c r="T1557" s="85"/>
      <c r="U1557" s="88">
        <v>43738.285277777781</v>
      </c>
      <c r="V1557" s="90" t="s">
        <v>4491</v>
      </c>
      <c r="W1557" s="85"/>
      <c r="X1557" s="85"/>
      <c r="Y1557" s="94" t="s">
        <v>6491</v>
      </c>
      <c r="Z1557" s="85"/>
    </row>
    <row r="1558" spans="1:26" x14ac:dyDescent="0.25">
      <c r="A1558" s="61" t="s">
        <v>1343</v>
      </c>
      <c r="B1558" s="61" t="s">
        <v>1362</v>
      </c>
      <c r="C1558" s="62"/>
      <c r="D1558" s="63"/>
      <c r="E1558" s="64"/>
      <c r="F1558" s="65"/>
      <c r="G1558" s="62"/>
      <c r="H1558" s="66"/>
      <c r="I1558" s="67"/>
      <c r="J1558" s="67"/>
      <c r="K1558" s="34" t="s">
        <v>65</v>
      </c>
      <c r="L1558" s="74">
        <v>1558</v>
      </c>
      <c r="M1558" s="74"/>
      <c r="N1558" s="69"/>
      <c r="O1558" s="85" t="s">
        <v>1875</v>
      </c>
      <c r="P1558" s="88">
        <v>43738.285428240742</v>
      </c>
      <c r="Q1558" s="85" t="s">
        <v>2455</v>
      </c>
      <c r="R1558" s="85"/>
      <c r="S1558" s="85"/>
      <c r="T1558" s="85" t="s">
        <v>2993</v>
      </c>
      <c r="U1558" s="88">
        <v>43738.285428240742</v>
      </c>
      <c r="V1558" s="90" t="s">
        <v>4492</v>
      </c>
      <c r="W1558" s="85"/>
      <c r="X1558" s="85"/>
      <c r="Y1558" s="94" t="s">
        <v>6492</v>
      </c>
      <c r="Z1558" s="85"/>
    </row>
    <row r="1559" spans="1:26" x14ac:dyDescent="0.25">
      <c r="A1559" s="61" t="s">
        <v>1343</v>
      </c>
      <c r="B1559" s="61" t="s">
        <v>1490</v>
      </c>
      <c r="C1559" s="62"/>
      <c r="D1559" s="63"/>
      <c r="E1559" s="64"/>
      <c r="F1559" s="65"/>
      <c r="G1559" s="62"/>
      <c r="H1559" s="66"/>
      <c r="I1559" s="67"/>
      <c r="J1559" s="67"/>
      <c r="K1559" s="34" t="s">
        <v>65</v>
      </c>
      <c r="L1559" s="74">
        <v>1559</v>
      </c>
      <c r="M1559" s="74"/>
      <c r="N1559" s="69"/>
      <c r="O1559" s="85" t="s">
        <v>1875</v>
      </c>
      <c r="P1559" s="88">
        <v>43738.285567129627</v>
      </c>
      <c r="Q1559" s="85" t="s">
        <v>2456</v>
      </c>
      <c r="R1559" s="85"/>
      <c r="S1559" s="85"/>
      <c r="T1559" s="85" t="s">
        <v>2994</v>
      </c>
      <c r="U1559" s="88">
        <v>43738.285567129627</v>
      </c>
      <c r="V1559" s="90" t="s">
        <v>4493</v>
      </c>
      <c r="W1559" s="85"/>
      <c r="X1559" s="85"/>
      <c r="Y1559" s="94" t="s">
        <v>6493</v>
      </c>
      <c r="Z1559" s="85"/>
    </row>
    <row r="1560" spans="1:26" x14ac:dyDescent="0.25">
      <c r="A1560" s="61" t="s">
        <v>1343</v>
      </c>
      <c r="B1560" s="61" t="s">
        <v>1363</v>
      </c>
      <c r="C1560" s="62"/>
      <c r="D1560" s="63"/>
      <c r="E1560" s="64"/>
      <c r="F1560" s="65"/>
      <c r="G1560" s="62"/>
      <c r="H1560" s="66"/>
      <c r="I1560" s="67"/>
      <c r="J1560" s="67"/>
      <c r="K1560" s="34" t="s">
        <v>65</v>
      </c>
      <c r="L1560" s="74">
        <v>1560</v>
      </c>
      <c r="M1560" s="74"/>
      <c r="N1560" s="69"/>
      <c r="O1560" s="85" t="s">
        <v>1875</v>
      </c>
      <c r="P1560" s="88">
        <v>43738.285567129627</v>
      </c>
      <c r="Q1560" s="85" t="s">
        <v>2456</v>
      </c>
      <c r="R1560" s="85"/>
      <c r="S1560" s="85"/>
      <c r="T1560" s="85" t="s">
        <v>2994</v>
      </c>
      <c r="U1560" s="88">
        <v>43738.285567129627</v>
      </c>
      <c r="V1560" s="90" t="s">
        <v>4493</v>
      </c>
      <c r="W1560" s="85"/>
      <c r="X1560" s="85"/>
      <c r="Y1560" s="94" t="s">
        <v>6493</v>
      </c>
      <c r="Z1560" s="85"/>
    </row>
    <row r="1561" spans="1:26" x14ac:dyDescent="0.25">
      <c r="A1561" s="61" t="s">
        <v>1343</v>
      </c>
      <c r="B1561" s="61" t="s">
        <v>1489</v>
      </c>
      <c r="C1561" s="62"/>
      <c r="D1561" s="63"/>
      <c r="E1561" s="64"/>
      <c r="F1561" s="65"/>
      <c r="G1561" s="62"/>
      <c r="H1561" s="66"/>
      <c r="I1561" s="67"/>
      <c r="J1561" s="67"/>
      <c r="K1561" s="34" t="s">
        <v>65</v>
      </c>
      <c r="L1561" s="74">
        <v>1561</v>
      </c>
      <c r="M1561" s="74"/>
      <c r="N1561" s="69"/>
      <c r="O1561" s="85" t="s">
        <v>1875</v>
      </c>
      <c r="P1561" s="88">
        <v>43738.28564814815</v>
      </c>
      <c r="Q1561" s="85" t="s">
        <v>2457</v>
      </c>
      <c r="R1561" s="85"/>
      <c r="S1561" s="85"/>
      <c r="T1561" s="85"/>
      <c r="U1561" s="88">
        <v>43738.28564814815</v>
      </c>
      <c r="V1561" s="90" t="s">
        <v>4494</v>
      </c>
      <c r="W1561" s="85"/>
      <c r="X1561" s="85"/>
      <c r="Y1561" s="94" t="s">
        <v>6494</v>
      </c>
      <c r="Z1561" s="85"/>
    </row>
    <row r="1562" spans="1:26" x14ac:dyDescent="0.25">
      <c r="A1562" s="61" t="s">
        <v>1343</v>
      </c>
      <c r="B1562" s="61" t="s">
        <v>1832</v>
      </c>
      <c r="C1562" s="62"/>
      <c r="D1562" s="63"/>
      <c r="E1562" s="64"/>
      <c r="F1562" s="65"/>
      <c r="G1562" s="62"/>
      <c r="H1562" s="66"/>
      <c r="I1562" s="67"/>
      <c r="J1562" s="67"/>
      <c r="K1562" s="34" t="s">
        <v>65</v>
      </c>
      <c r="L1562" s="74">
        <v>1562</v>
      </c>
      <c r="M1562" s="74"/>
      <c r="N1562" s="69"/>
      <c r="O1562" s="85" t="s">
        <v>1875</v>
      </c>
      <c r="P1562" s="88">
        <v>43738.285775462966</v>
      </c>
      <c r="Q1562" s="85" t="s">
        <v>2458</v>
      </c>
      <c r="R1562" s="85"/>
      <c r="S1562" s="85"/>
      <c r="T1562" s="85"/>
      <c r="U1562" s="88">
        <v>43738.285775462966</v>
      </c>
      <c r="V1562" s="90" t="s">
        <v>4495</v>
      </c>
      <c r="W1562" s="85"/>
      <c r="X1562" s="85"/>
      <c r="Y1562" s="94" t="s">
        <v>6495</v>
      </c>
      <c r="Z1562" s="85"/>
    </row>
    <row r="1563" spans="1:26" x14ac:dyDescent="0.25">
      <c r="A1563" s="61" t="s">
        <v>1343</v>
      </c>
      <c r="B1563" s="61" t="s">
        <v>1833</v>
      </c>
      <c r="C1563" s="62"/>
      <c r="D1563" s="63"/>
      <c r="E1563" s="64"/>
      <c r="F1563" s="65"/>
      <c r="G1563" s="62"/>
      <c r="H1563" s="66"/>
      <c r="I1563" s="67"/>
      <c r="J1563" s="67"/>
      <c r="K1563" s="34" t="s">
        <v>65</v>
      </c>
      <c r="L1563" s="74">
        <v>1563</v>
      </c>
      <c r="M1563" s="74"/>
      <c r="N1563" s="69"/>
      <c r="O1563" s="85" t="s">
        <v>1875</v>
      </c>
      <c r="P1563" s="88">
        <v>43738.286041666666</v>
      </c>
      <c r="Q1563" s="85" t="s">
        <v>2459</v>
      </c>
      <c r="R1563" s="85"/>
      <c r="S1563" s="85"/>
      <c r="T1563" s="85"/>
      <c r="U1563" s="88">
        <v>43738.286041666666</v>
      </c>
      <c r="V1563" s="90" t="s">
        <v>4496</v>
      </c>
      <c r="W1563" s="85"/>
      <c r="X1563" s="85"/>
      <c r="Y1563" s="94" t="s">
        <v>6496</v>
      </c>
      <c r="Z1563" s="85"/>
    </row>
    <row r="1564" spans="1:26" x14ac:dyDescent="0.25">
      <c r="A1564" s="61" t="s">
        <v>1343</v>
      </c>
      <c r="B1564" s="61" t="s">
        <v>1834</v>
      </c>
      <c r="C1564" s="62"/>
      <c r="D1564" s="63"/>
      <c r="E1564" s="64"/>
      <c r="F1564" s="65"/>
      <c r="G1564" s="62"/>
      <c r="H1564" s="66"/>
      <c r="I1564" s="67"/>
      <c r="J1564" s="67"/>
      <c r="K1564" s="34" t="s">
        <v>65</v>
      </c>
      <c r="L1564" s="74">
        <v>1564</v>
      </c>
      <c r="M1564" s="74"/>
      <c r="N1564" s="69"/>
      <c r="O1564" s="85" t="s">
        <v>1875</v>
      </c>
      <c r="P1564" s="88">
        <v>43738.286087962966</v>
      </c>
      <c r="Q1564" s="85" t="s">
        <v>2460</v>
      </c>
      <c r="R1564" s="85"/>
      <c r="S1564" s="85"/>
      <c r="T1564" s="85"/>
      <c r="U1564" s="88">
        <v>43738.286087962966</v>
      </c>
      <c r="V1564" s="90" t="s">
        <v>4497</v>
      </c>
      <c r="W1564" s="85"/>
      <c r="X1564" s="85"/>
      <c r="Y1564" s="94" t="s">
        <v>6497</v>
      </c>
      <c r="Z1564" s="85"/>
    </row>
    <row r="1565" spans="1:26" x14ac:dyDescent="0.25">
      <c r="A1565" s="61" t="s">
        <v>1343</v>
      </c>
      <c r="B1565" s="61" t="s">
        <v>1835</v>
      </c>
      <c r="C1565" s="62"/>
      <c r="D1565" s="63"/>
      <c r="E1565" s="64"/>
      <c r="F1565" s="65"/>
      <c r="G1565" s="62"/>
      <c r="H1565" s="66"/>
      <c r="I1565" s="67"/>
      <c r="J1565" s="67"/>
      <c r="K1565" s="34" t="s">
        <v>65</v>
      </c>
      <c r="L1565" s="74">
        <v>1565</v>
      </c>
      <c r="M1565" s="74"/>
      <c r="N1565" s="69"/>
      <c r="O1565" s="85" t="s">
        <v>1875</v>
      </c>
      <c r="P1565" s="88">
        <v>43738.286192129628</v>
      </c>
      <c r="Q1565" s="85" t="s">
        <v>2461</v>
      </c>
      <c r="R1565" s="85"/>
      <c r="S1565" s="85"/>
      <c r="T1565" s="85" t="s">
        <v>2995</v>
      </c>
      <c r="U1565" s="88">
        <v>43738.286192129628</v>
      </c>
      <c r="V1565" s="90" t="s">
        <v>4498</v>
      </c>
      <c r="W1565" s="85"/>
      <c r="X1565" s="85"/>
      <c r="Y1565" s="94" t="s">
        <v>6498</v>
      </c>
      <c r="Z1565" s="85"/>
    </row>
    <row r="1566" spans="1:26" x14ac:dyDescent="0.25">
      <c r="A1566" s="61" t="s">
        <v>1343</v>
      </c>
      <c r="B1566" s="61" t="s">
        <v>1836</v>
      </c>
      <c r="C1566" s="62"/>
      <c r="D1566" s="63"/>
      <c r="E1566" s="64"/>
      <c r="F1566" s="65"/>
      <c r="G1566" s="62"/>
      <c r="H1566" s="66"/>
      <c r="I1566" s="67"/>
      <c r="J1566" s="67"/>
      <c r="K1566" s="34" t="s">
        <v>65</v>
      </c>
      <c r="L1566" s="74">
        <v>1566</v>
      </c>
      <c r="M1566" s="74"/>
      <c r="N1566" s="69"/>
      <c r="O1566" s="85" t="s">
        <v>1875</v>
      </c>
      <c r="P1566" s="88">
        <v>43738.286192129628</v>
      </c>
      <c r="Q1566" s="85" t="s">
        <v>2461</v>
      </c>
      <c r="R1566" s="85"/>
      <c r="S1566" s="85"/>
      <c r="T1566" s="85" t="s">
        <v>2995</v>
      </c>
      <c r="U1566" s="88">
        <v>43738.286192129628</v>
      </c>
      <c r="V1566" s="90" t="s">
        <v>4498</v>
      </c>
      <c r="W1566" s="85"/>
      <c r="X1566" s="85"/>
      <c r="Y1566" s="94" t="s">
        <v>6498</v>
      </c>
      <c r="Z1566" s="85"/>
    </row>
    <row r="1567" spans="1:26" x14ac:dyDescent="0.25">
      <c r="A1567" s="61" t="s">
        <v>1343</v>
      </c>
      <c r="B1567" s="61" t="s">
        <v>1490</v>
      </c>
      <c r="C1567" s="62"/>
      <c r="D1567" s="63"/>
      <c r="E1567" s="64"/>
      <c r="F1567" s="65"/>
      <c r="G1567" s="62"/>
      <c r="H1567" s="66"/>
      <c r="I1567" s="67"/>
      <c r="J1567" s="67"/>
      <c r="K1567" s="34" t="s">
        <v>65</v>
      </c>
      <c r="L1567" s="74">
        <v>1567</v>
      </c>
      <c r="M1567" s="74"/>
      <c r="N1567" s="69"/>
      <c r="O1567" s="85" t="s">
        <v>1875</v>
      </c>
      <c r="P1567" s="88">
        <v>43738.286319444444</v>
      </c>
      <c r="Q1567" s="85" t="s">
        <v>2462</v>
      </c>
      <c r="R1567" s="85"/>
      <c r="S1567" s="85"/>
      <c r="T1567" s="85" t="s">
        <v>2996</v>
      </c>
      <c r="U1567" s="88">
        <v>43738.286319444444</v>
      </c>
      <c r="V1567" s="90" t="s">
        <v>4499</v>
      </c>
      <c r="W1567" s="85"/>
      <c r="X1567" s="85"/>
      <c r="Y1567" s="94" t="s">
        <v>6499</v>
      </c>
      <c r="Z1567" s="85"/>
    </row>
    <row r="1568" spans="1:26" x14ac:dyDescent="0.25">
      <c r="A1568" s="61" t="s">
        <v>1343</v>
      </c>
      <c r="B1568" s="61" t="s">
        <v>1364</v>
      </c>
      <c r="C1568" s="62"/>
      <c r="D1568" s="63"/>
      <c r="E1568" s="64"/>
      <c r="F1568" s="65"/>
      <c r="G1568" s="62"/>
      <c r="H1568" s="66"/>
      <c r="I1568" s="67"/>
      <c r="J1568" s="67"/>
      <c r="K1568" s="34" t="s">
        <v>65</v>
      </c>
      <c r="L1568" s="74">
        <v>1568</v>
      </c>
      <c r="M1568" s="74"/>
      <c r="N1568" s="69"/>
      <c r="O1568" s="85" t="s">
        <v>1875</v>
      </c>
      <c r="P1568" s="88">
        <v>43738.286319444444</v>
      </c>
      <c r="Q1568" s="85" t="s">
        <v>2462</v>
      </c>
      <c r="R1568" s="85"/>
      <c r="S1568" s="85"/>
      <c r="T1568" s="85" t="s">
        <v>2996</v>
      </c>
      <c r="U1568" s="88">
        <v>43738.286319444444</v>
      </c>
      <c r="V1568" s="90" t="s">
        <v>4499</v>
      </c>
      <c r="W1568" s="85"/>
      <c r="X1568" s="85"/>
      <c r="Y1568" s="94" t="s">
        <v>6499</v>
      </c>
      <c r="Z1568" s="85"/>
    </row>
    <row r="1569" spans="1:26" x14ac:dyDescent="0.25">
      <c r="A1569" s="61" t="s">
        <v>1343</v>
      </c>
      <c r="B1569" s="61" t="s">
        <v>1490</v>
      </c>
      <c r="C1569" s="62"/>
      <c r="D1569" s="63"/>
      <c r="E1569" s="64"/>
      <c r="F1569" s="65"/>
      <c r="G1569" s="62"/>
      <c r="H1569" s="66"/>
      <c r="I1569" s="67"/>
      <c r="J1569" s="67"/>
      <c r="K1569" s="34" t="s">
        <v>65</v>
      </c>
      <c r="L1569" s="74">
        <v>1569</v>
      </c>
      <c r="M1569" s="74"/>
      <c r="N1569" s="69"/>
      <c r="O1569" s="85" t="s">
        <v>1875</v>
      </c>
      <c r="P1569" s="88">
        <v>43738.28638888889</v>
      </c>
      <c r="Q1569" s="85" t="s">
        <v>2463</v>
      </c>
      <c r="R1569" s="85"/>
      <c r="S1569" s="85"/>
      <c r="T1569" s="85" t="s">
        <v>2997</v>
      </c>
      <c r="U1569" s="88">
        <v>43738.28638888889</v>
      </c>
      <c r="V1569" s="90" t="s">
        <v>4500</v>
      </c>
      <c r="W1569" s="85"/>
      <c r="X1569" s="85"/>
      <c r="Y1569" s="94" t="s">
        <v>6500</v>
      </c>
      <c r="Z1569" s="85"/>
    </row>
    <row r="1570" spans="1:26" x14ac:dyDescent="0.25">
      <c r="A1570" s="61" t="s">
        <v>1343</v>
      </c>
      <c r="B1570" s="61" t="s">
        <v>1509</v>
      </c>
      <c r="C1570" s="62"/>
      <c r="D1570" s="63"/>
      <c r="E1570" s="64"/>
      <c r="F1570" s="65"/>
      <c r="G1570" s="62"/>
      <c r="H1570" s="66"/>
      <c r="I1570" s="67"/>
      <c r="J1570" s="67"/>
      <c r="K1570" s="34" t="s">
        <v>65</v>
      </c>
      <c r="L1570" s="74">
        <v>1570</v>
      </c>
      <c r="M1570" s="74"/>
      <c r="N1570" s="69"/>
      <c r="O1570" s="85" t="s">
        <v>1875</v>
      </c>
      <c r="P1570" s="88">
        <v>43738.28638888889</v>
      </c>
      <c r="Q1570" s="85" t="s">
        <v>2463</v>
      </c>
      <c r="R1570" s="85"/>
      <c r="S1570" s="85"/>
      <c r="T1570" s="85" t="s">
        <v>2997</v>
      </c>
      <c r="U1570" s="88">
        <v>43738.28638888889</v>
      </c>
      <c r="V1570" s="90" t="s">
        <v>4500</v>
      </c>
      <c r="W1570" s="85"/>
      <c r="X1570" s="85"/>
      <c r="Y1570" s="94" t="s">
        <v>6500</v>
      </c>
      <c r="Z1570" s="85"/>
    </row>
    <row r="1571" spans="1:26" x14ac:dyDescent="0.25">
      <c r="A1571" s="61" t="s">
        <v>1343</v>
      </c>
      <c r="B1571" s="61" t="s">
        <v>1453</v>
      </c>
      <c r="C1571" s="62"/>
      <c r="D1571" s="63"/>
      <c r="E1571" s="64"/>
      <c r="F1571" s="65"/>
      <c r="G1571" s="62"/>
      <c r="H1571" s="66"/>
      <c r="I1571" s="67"/>
      <c r="J1571" s="67"/>
      <c r="K1571" s="34" t="s">
        <v>65</v>
      </c>
      <c r="L1571" s="74">
        <v>1571</v>
      </c>
      <c r="M1571" s="74"/>
      <c r="N1571" s="69"/>
      <c r="O1571" s="85" t="s">
        <v>1875</v>
      </c>
      <c r="P1571" s="88">
        <v>43738.28638888889</v>
      </c>
      <c r="Q1571" s="85" t="s">
        <v>2463</v>
      </c>
      <c r="R1571" s="85"/>
      <c r="S1571" s="85"/>
      <c r="T1571" s="85" t="s">
        <v>2997</v>
      </c>
      <c r="U1571" s="88">
        <v>43738.28638888889</v>
      </c>
      <c r="V1571" s="90" t="s">
        <v>4500</v>
      </c>
      <c r="W1571" s="85"/>
      <c r="X1571" s="85"/>
      <c r="Y1571" s="94" t="s">
        <v>6500</v>
      </c>
      <c r="Z1571" s="85"/>
    </row>
    <row r="1572" spans="1:26" x14ac:dyDescent="0.25">
      <c r="A1572" s="61" t="s">
        <v>1343</v>
      </c>
      <c r="B1572" s="61" t="s">
        <v>1833</v>
      </c>
      <c r="C1572" s="62"/>
      <c r="D1572" s="63"/>
      <c r="E1572" s="64"/>
      <c r="F1572" s="65"/>
      <c r="G1572" s="62"/>
      <c r="H1572" s="66"/>
      <c r="I1572" s="67"/>
      <c r="J1572" s="67"/>
      <c r="K1572" s="34" t="s">
        <v>65</v>
      </c>
      <c r="L1572" s="74">
        <v>1572</v>
      </c>
      <c r="M1572" s="74"/>
      <c r="N1572" s="69"/>
      <c r="O1572" s="85" t="s">
        <v>1875</v>
      </c>
      <c r="P1572" s="88">
        <v>43738.287789351853</v>
      </c>
      <c r="Q1572" s="85" t="s">
        <v>2464</v>
      </c>
      <c r="R1572" s="85"/>
      <c r="S1572" s="85"/>
      <c r="T1572" s="85" t="s">
        <v>2998</v>
      </c>
      <c r="U1572" s="88">
        <v>43738.287789351853</v>
      </c>
      <c r="V1572" s="90" t="s">
        <v>4501</v>
      </c>
      <c r="W1572" s="85"/>
      <c r="X1572" s="85"/>
      <c r="Y1572" s="94" t="s">
        <v>6501</v>
      </c>
      <c r="Z1572" s="85"/>
    </row>
    <row r="1573" spans="1:26" x14ac:dyDescent="0.25">
      <c r="A1573" s="61" t="s">
        <v>1343</v>
      </c>
      <c r="B1573" s="61" t="s">
        <v>1452</v>
      </c>
      <c r="C1573" s="62"/>
      <c r="D1573" s="63"/>
      <c r="E1573" s="64"/>
      <c r="F1573" s="65"/>
      <c r="G1573" s="62"/>
      <c r="H1573" s="66"/>
      <c r="I1573" s="67"/>
      <c r="J1573" s="67"/>
      <c r="K1573" s="34" t="s">
        <v>65</v>
      </c>
      <c r="L1573" s="74">
        <v>1573</v>
      </c>
      <c r="M1573" s="74"/>
      <c r="N1573" s="69"/>
      <c r="O1573" s="85" t="s">
        <v>1875</v>
      </c>
      <c r="P1573" s="88">
        <v>43738.287928240738</v>
      </c>
      <c r="Q1573" s="85" t="s">
        <v>2465</v>
      </c>
      <c r="R1573" s="85"/>
      <c r="S1573" s="85"/>
      <c r="T1573" s="85"/>
      <c r="U1573" s="88">
        <v>43738.287928240738</v>
      </c>
      <c r="V1573" s="90" t="s">
        <v>4502</v>
      </c>
      <c r="W1573" s="85"/>
      <c r="X1573" s="85"/>
      <c r="Y1573" s="94" t="s">
        <v>6502</v>
      </c>
      <c r="Z1573" s="85"/>
    </row>
    <row r="1574" spans="1:26" x14ac:dyDescent="0.25">
      <c r="A1574" s="61" t="s">
        <v>1343</v>
      </c>
      <c r="B1574" s="61" t="s">
        <v>1491</v>
      </c>
      <c r="C1574" s="62"/>
      <c r="D1574" s="63"/>
      <c r="E1574" s="64"/>
      <c r="F1574" s="65"/>
      <c r="G1574" s="62"/>
      <c r="H1574" s="66"/>
      <c r="I1574" s="67"/>
      <c r="J1574" s="67"/>
      <c r="K1574" s="34" t="s">
        <v>65</v>
      </c>
      <c r="L1574" s="74">
        <v>1574</v>
      </c>
      <c r="M1574" s="74"/>
      <c r="N1574" s="69"/>
      <c r="O1574" s="85" t="s">
        <v>1875</v>
      </c>
      <c r="P1574" s="88">
        <v>43738.287986111114</v>
      </c>
      <c r="Q1574" s="85" t="s">
        <v>2466</v>
      </c>
      <c r="R1574" s="85"/>
      <c r="S1574" s="85"/>
      <c r="T1574" s="85"/>
      <c r="U1574" s="88">
        <v>43738.287986111114</v>
      </c>
      <c r="V1574" s="90" t="s">
        <v>4503</v>
      </c>
      <c r="W1574" s="85"/>
      <c r="X1574" s="85"/>
      <c r="Y1574" s="94" t="s">
        <v>6503</v>
      </c>
      <c r="Z1574" s="85"/>
    </row>
    <row r="1575" spans="1:26" x14ac:dyDescent="0.25">
      <c r="A1575" s="61" t="s">
        <v>1343</v>
      </c>
      <c r="B1575" s="61" t="s">
        <v>1472</v>
      </c>
      <c r="C1575" s="62"/>
      <c r="D1575" s="63"/>
      <c r="E1575" s="64"/>
      <c r="F1575" s="65"/>
      <c r="G1575" s="62"/>
      <c r="H1575" s="66"/>
      <c r="I1575" s="67"/>
      <c r="J1575" s="67"/>
      <c r="K1575" s="34" t="s">
        <v>65</v>
      </c>
      <c r="L1575" s="74">
        <v>1575</v>
      </c>
      <c r="M1575" s="74"/>
      <c r="N1575" s="69"/>
      <c r="O1575" s="85" t="s">
        <v>1875</v>
      </c>
      <c r="P1575" s="88">
        <v>43738.289143518516</v>
      </c>
      <c r="Q1575" s="85" t="s">
        <v>2467</v>
      </c>
      <c r="R1575" s="85"/>
      <c r="S1575" s="85"/>
      <c r="T1575" s="85"/>
      <c r="U1575" s="88">
        <v>43738.289143518516</v>
      </c>
      <c r="V1575" s="90" t="s">
        <v>4504</v>
      </c>
      <c r="W1575" s="85"/>
      <c r="X1575" s="85"/>
      <c r="Y1575" s="94" t="s">
        <v>6504</v>
      </c>
      <c r="Z1575" s="85"/>
    </row>
    <row r="1576" spans="1:26" x14ac:dyDescent="0.25">
      <c r="A1576" s="61" t="s">
        <v>1344</v>
      </c>
      <c r="B1576" s="61" t="s">
        <v>1545</v>
      </c>
      <c r="C1576" s="62"/>
      <c r="D1576" s="63"/>
      <c r="E1576" s="64"/>
      <c r="F1576" s="65"/>
      <c r="G1576" s="62"/>
      <c r="H1576" s="66"/>
      <c r="I1576" s="67"/>
      <c r="J1576" s="67"/>
      <c r="K1576" s="34" t="s">
        <v>65</v>
      </c>
      <c r="L1576" s="74">
        <v>1576</v>
      </c>
      <c r="M1576" s="74"/>
      <c r="N1576" s="69"/>
      <c r="O1576" s="85" t="s">
        <v>1875</v>
      </c>
      <c r="P1576" s="88">
        <v>43738.289166666669</v>
      </c>
      <c r="Q1576" s="85" t="s">
        <v>1947</v>
      </c>
      <c r="R1576" s="85"/>
      <c r="S1576" s="85"/>
      <c r="T1576" s="85"/>
      <c r="U1576" s="88">
        <v>43738.289166666669</v>
      </c>
      <c r="V1576" s="90" t="s">
        <v>4505</v>
      </c>
      <c r="W1576" s="85"/>
      <c r="X1576" s="85"/>
      <c r="Y1576" s="94" t="s">
        <v>6505</v>
      </c>
      <c r="Z1576" s="85"/>
    </row>
    <row r="1577" spans="1:26" x14ac:dyDescent="0.25">
      <c r="A1577" s="61" t="s">
        <v>1344</v>
      </c>
      <c r="B1577" s="61" t="s">
        <v>1837</v>
      </c>
      <c r="C1577" s="62"/>
      <c r="D1577" s="63"/>
      <c r="E1577" s="64"/>
      <c r="F1577" s="65"/>
      <c r="G1577" s="62"/>
      <c r="H1577" s="66"/>
      <c r="I1577" s="67"/>
      <c r="J1577" s="67"/>
      <c r="K1577" s="34" t="s">
        <v>65</v>
      </c>
      <c r="L1577" s="74">
        <v>1577</v>
      </c>
      <c r="M1577" s="74"/>
      <c r="N1577" s="69"/>
      <c r="O1577" s="85" t="s">
        <v>1875</v>
      </c>
      <c r="P1577" s="88">
        <v>43738.288865740738</v>
      </c>
      <c r="Q1577" s="85" t="s">
        <v>2468</v>
      </c>
      <c r="R1577" s="85"/>
      <c r="S1577" s="85"/>
      <c r="T1577" s="85" t="s">
        <v>2999</v>
      </c>
      <c r="U1577" s="88">
        <v>43738.288865740738</v>
      </c>
      <c r="V1577" s="90" t="s">
        <v>4506</v>
      </c>
      <c r="W1577" s="85"/>
      <c r="X1577" s="85"/>
      <c r="Y1577" s="94" t="s">
        <v>6506</v>
      </c>
      <c r="Z1577" s="85"/>
    </row>
    <row r="1578" spans="1:26" x14ac:dyDescent="0.25">
      <c r="A1578" s="61" t="s">
        <v>1345</v>
      </c>
      <c r="B1578" s="61" t="s">
        <v>1644</v>
      </c>
      <c r="C1578" s="62"/>
      <c r="D1578" s="63"/>
      <c r="E1578" s="64"/>
      <c r="F1578" s="65"/>
      <c r="G1578" s="62"/>
      <c r="H1578" s="66"/>
      <c r="I1578" s="67"/>
      <c r="J1578" s="67"/>
      <c r="K1578" s="34" t="s">
        <v>65</v>
      </c>
      <c r="L1578" s="74">
        <v>1578</v>
      </c>
      <c r="M1578" s="74"/>
      <c r="N1578" s="69"/>
      <c r="O1578" s="85" t="s">
        <v>1876</v>
      </c>
      <c r="P1578" s="88">
        <v>43738.289178240739</v>
      </c>
      <c r="Q1578" s="85" t="s">
        <v>2469</v>
      </c>
      <c r="R1578" s="90" t="s">
        <v>2854</v>
      </c>
      <c r="S1578" s="85" t="s">
        <v>2911</v>
      </c>
      <c r="T1578" s="85"/>
      <c r="U1578" s="88">
        <v>43738.289178240739</v>
      </c>
      <c r="V1578" s="90" t="s">
        <v>4507</v>
      </c>
      <c r="W1578" s="85"/>
      <c r="X1578" s="85"/>
      <c r="Y1578" s="94" t="s">
        <v>6507</v>
      </c>
      <c r="Z1578" s="94" t="s">
        <v>7125</v>
      </c>
    </row>
    <row r="1579" spans="1:26" x14ac:dyDescent="0.25">
      <c r="A1579" s="61" t="s">
        <v>1346</v>
      </c>
      <c r="B1579" s="61" t="s">
        <v>1815</v>
      </c>
      <c r="C1579" s="62"/>
      <c r="D1579" s="63"/>
      <c r="E1579" s="64"/>
      <c r="F1579" s="65"/>
      <c r="G1579" s="62"/>
      <c r="H1579" s="66"/>
      <c r="I1579" s="67"/>
      <c r="J1579" s="67"/>
      <c r="K1579" s="34" t="s">
        <v>65</v>
      </c>
      <c r="L1579" s="74">
        <v>1579</v>
      </c>
      <c r="M1579" s="74"/>
      <c r="N1579" s="69"/>
      <c r="O1579" s="85" t="s">
        <v>1875</v>
      </c>
      <c r="P1579" s="88">
        <v>43738.289189814815</v>
      </c>
      <c r="Q1579" s="85" t="s">
        <v>2404</v>
      </c>
      <c r="R1579" s="90" t="s">
        <v>2831</v>
      </c>
      <c r="S1579" s="85" t="s">
        <v>2911</v>
      </c>
      <c r="T1579" s="85" t="s">
        <v>2946</v>
      </c>
      <c r="U1579" s="88">
        <v>43738.289189814815</v>
      </c>
      <c r="V1579" s="90" t="s">
        <v>4508</v>
      </c>
      <c r="W1579" s="85"/>
      <c r="X1579" s="85"/>
      <c r="Y1579" s="94" t="s">
        <v>6508</v>
      </c>
      <c r="Z1579" s="85"/>
    </row>
    <row r="1580" spans="1:26" x14ac:dyDescent="0.25">
      <c r="A1580" s="61" t="s">
        <v>1347</v>
      </c>
      <c r="B1580" s="61" t="s">
        <v>1347</v>
      </c>
      <c r="C1580" s="62"/>
      <c r="D1580" s="63"/>
      <c r="E1580" s="64"/>
      <c r="F1580" s="65"/>
      <c r="G1580" s="62"/>
      <c r="H1580" s="66"/>
      <c r="I1580" s="67"/>
      <c r="J1580" s="67"/>
      <c r="K1580" s="34" t="s">
        <v>65</v>
      </c>
      <c r="L1580" s="74">
        <v>1580</v>
      </c>
      <c r="M1580" s="74"/>
      <c r="N1580" s="69"/>
      <c r="O1580" s="85" t="s">
        <v>178</v>
      </c>
      <c r="P1580" s="88">
        <v>43738.289189814815</v>
      </c>
      <c r="Q1580" s="85" t="s">
        <v>2470</v>
      </c>
      <c r="R1580" s="90" t="s">
        <v>2855</v>
      </c>
      <c r="S1580" s="85" t="s">
        <v>2911</v>
      </c>
      <c r="T1580" s="85"/>
      <c r="U1580" s="88">
        <v>43738.289189814815</v>
      </c>
      <c r="V1580" s="90" t="s">
        <v>4509</v>
      </c>
      <c r="W1580" s="85"/>
      <c r="X1580" s="85"/>
      <c r="Y1580" s="94" t="s">
        <v>6509</v>
      </c>
      <c r="Z1580" s="85"/>
    </row>
    <row r="1581" spans="1:26" x14ac:dyDescent="0.25">
      <c r="A1581" s="61" t="s">
        <v>1348</v>
      </c>
      <c r="B1581" s="61" t="s">
        <v>1348</v>
      </c>
      <c r="C1581" s="62"/>
      <c r="D1581" s="63"/>
      <c r="E1581" s="64"/>
      <c r="F1581" s="65"/>
      <c r="G1581" s="62"/>
      <c r="H1581" s="66"/>
      <c r="I1581" s="67"/>
      <c r="J1581" s="67"/>
      <c r="K1581" s="34" t="s">
        <v>65</v>
      </c>
      <c r="L1581" s="74">
        <v>1581</v>
      </c>
      <c r="M1581" s="74"/>
      <c r="N1581" s="69"/>
      <c r="O1581" s="85" t="s">
        <v>178</v>
      </c>
      <c r="P1581" s="88">
        <v>43738.289201388892</v>
      </c>
      <c r="Q1581" s="85" t="s">
        <v>2471</v>
      </c>
      <c r="R1581" s="90" t="s">
        <v>2856</v>
      </c>
      <c r="S1581" s="85" t="s">
        <v>2911</v>
      </c>
      <c r="T1581" s="85" t="s">
        <v>2947</v>
      </c>
      <c r="U1581" s="88">
        <v>43738.289201388892</v>
      </c>
      <c r="V1581" s="90" t="s">
        <v>4510</v>
      </c>
      <c r="W1581" s="85"/>
      <c r="X1581" s="85"/>
      <c r="Y1581" s="94" t="s">
        <v>6510</v>
      </c>
      <c r="Z1581" s="85"/>
    </row>
    <row r="1582" spans="1:26" x14ac:dyDescent="0.25">
      <c r="A1582" s="61" t="s">
        <v>1349</v>
      </c>
      <c r="B1582" s="61" t="s">
        <v>1481</v>
      </c>
      <c r="C1582" s="62"/>
      <c r="D1582" s="63"/>
      <c r="E1582" s="64"/>
      <c r="F1582" s="65"/>
      <c r="G1582" s="62"/>
      <c r="H1582" s="66"/>
      <c r="I1582" s="67"/>
      <c r="J1582" s="67"/>
      <c r="K1582" s="34" t="s">
        <v>65</v>
      </c>
      <c r="L1582" s="74">
        <v>1582</v>
      </c>
      <c r="M1582" s="74"/>
      <c r="N1582" s="69"/>
      <c r="O1582" s="85" t="s">
        <v>1875</v>
      </c>
      <c r="P1582" s="88">
        <v>43738.289212962962</v>
      </c>
      <c r="Q1582" s="85" t="s">
        <v>1927</v>
      </c>
      <c r="R1582" s="85"/>
      <c r="S1582" s="85"/>
      <c r="T1582" s="85" t="s">
        <v>2951</v>
      </c>
      <c r="U1582" s="88">
        <v>43738.289212962962</v>
      </c>
      <c r="V1582" s="90" t="s">
        <v>4511</v>
      </c>
      <c r="W1582" s="85"/>
      <c r="X1582" s="85"/>
      <c r="Y1582" s="94" t="s">
        <v>6511</v>
      </c>
      <c r="Z1582" s="85"/>
    </row>
    <row r="1583" spans="1:26" x14ac:dyDescent="0.25">
      <c r="A1583" s="61" t="s">
        <v>1350</v>
      </c>
      <c r="B1583" s="61" t="s">
        <v>1490</v>
      </c>
      <c r="C1583" s="62"/>
      <c r="D1583" s="63"/>
      <c r="E1583" s="64"/>
      <c r="F1583" s="65"/>
      <c r="G1583" s="62"/>
      <c r="H1583" s="66"/>
      <c r="I1583" s="67"/>
      <c r="J1583" s="67"/>
      <c r="K1583" s="34" t="s">
        <v>65</v>
      </c>
      <c r="L1583" s="74">
        <v>1583</v>
      </c>
      <c r="M1583" s="74"/>
      <c r="N1583" s="69"/>
      <c r="O1583" s="85" t="s">
        <v>1875</v>
      </c>
      <c r="P1583" s="88">
        <v>43738.289224537039</v>
      </c>
      <c r="Q1583" s="85" t="s">
        <v>1995</v>
      </c>
      <c r="R1583" s="85"/>
      <c r="S1583" s="85"/>
      <c r="T1583" s="85" t="s">
        <v>2955</v>
      </c>
      <c r="U1583" s="88">
        <v>43738.289224537039</v>
      </c>
      <c r="V1583" s="90" t="s">
        <v>4512</v>
      </c>
      <c r="W1583" s="85"/>
      <c r="X1583" s="85"/>
      <c r="Y1583" s="94" t="s">
        <v>6512</v>
      </c>
      <c r="Z1583" s="85"/>
    </row>
    <row r="1584" spans="1:26" x14ac:dyDescent="0.25">
      <c r="A1584" s="61" t="s">
        <v>1350</v>
      </c>
      <c r="B1584" s="61" t="s">
        <v>1372</v>
      </c>
      <c r="C1584" s="62"/>
      <c r="D1584" s="63"/>
      <c r="E1584" s="64"/>
      <c r="F1584" s="65"/>
      <c r="G1584" s="62"/>
      <c r="H1584" s="66"/>
      <c r="I1584" s="67"/>
      <c r="J1584" s="67"/>
      <c r="K1584" s="34" t="s">
        <v>65</v>
      </c>
      <c r="L1584" s="74">
        <v>1584</v>
      </c>
      <c r="M1584" s="74"/>
      <c r="N1584" s="69"/>
      <c r="O1584" s="85" t="s">
        <v>1875</v>
      </c>
      <c r="P1584" s="88">
        <v>43738.289224537039</v>
      </c>
      <c r="Q1584" s="85" t="s">
        <v>1995</v>
      </c>
      <c r="R1584" s="85"/>
      <c r="S1584" s="85"/>
      <c r="T1584" s="85" t="s">
        <v>2955</v>
      </c>
      <c r="U1584" s="88">
        <v>43738.289224537039</v>
      </c>
      <c r="V1584" s="90" t="s">
        <v>4512</v>
      </c>
      <c r="W1584" s="85"/>
      <c r="X1584" s="85"/>
      <c r="Y1584" s="94" t="s">
        <v>6512</v>
      </c>
      <c r="Z1584" s="85"/>
    </row>
    <row r="1585" spans="1:26" x14ac:dyDescent="0.25">
      <c r="A1585" s="61" t="s">
        <v>1351</v>
      </c>
      <c r="B1585" s="61" t="s">
        <v>1590</v>
      </c>
      <c r="C1585" s="62"/>
      <c r="D1585" s="63"/>
      <c r="E1585" s="64"/>
      <c r="F1585" s="65"/>
      <c r="G1585" s="62"/>
      <c r="H1585" s="66"/>
      <c r="I1585" s="67"/>
      <c r="J1585" s="67"/>
      <c r="K1585" s="34" t="s">
        <v>65</v>
      </c>
      <c r="L1585" s="74">
        <v>1585</v>
      </c>
      <c r="M1585" s="74"/>
      <c r="N1585" s="69"/>
      <c r="O1585" s="85" t="s">
        <v>1875</v>
      </c>
      <c r="P1585" s="88">
        <v>43738.289236111108</v>
      </c>
      <c r="Q1585" s="85" t="s">
        <v>2005</v>
      </c>
      <c r="R1585" s="85"/>
      <c r="S1585" s="85"/>
      <c r="T1585" s="85"/>
      <c r="U1585" s="88">
        <v>43738.289236111108</v>
      </c>
      <c r="V1585" s="90" t="s">
        <v>4513</v>
      </c>
      <c r="W1585" s="85"/>
      <c r="X1585" s="85"/>
      <c r="Y1585" s="94" t="s">
        <v>6513</v>
      </c>
      <c r="Z1585" s="85"/>
    </row>
    <row r="1586" spans="1:26" x14ac:dyDescent="0.25">
      <c r="A1586" s="61" t="s">
        <v>1352</v>
      </c>
      <c r="B1586" s="61" t="s">
        <v>1838</v>
      </c>
      <c r="C1586" s="62"/>
      <c r="D1586" s="63"/>
      <c r="E1586" s="64"/>
      <c r="F1586" s="65"/>
      <c r="G1586" s="62"/>
      <c r="H1586" s="66"/>
      <c r="I1586" s="67"/>
      <c r="J1586" s="67"/>
      <c r="K1586" s="34" t="s">
        <v>65</v>
      </c>
      <c r="L1586" s="74">
        <v>1586</v>
      </c>
      <c r="M1586" s="74"/>
      <c r="N1586" s="69"/>
      <c r="O1586" s="85" t="s">
        <v>1875</v>
      </c>
      <c r="P1586" s="88">
        <v>43738.289259259262</v>
      </c>
      <c r="Q1586" s="85" t="s">
        <v>2472</v>
      </c>
      <c r="R1586" s="85"/>
      <c r="S1586" s="85"/>
      <c r="T1586" s="85"/>
      <c r="U1586" s="88">
        <v>43738.289259259262</v>
      </c>
      <c r="V1586" s="90" t="s">
        <v>4514</v>
      </c>
      <c r="W1586" s="85"/>
      <c r="X1586" s="85"/>
      <c r="Y1586" s="94" t="s">
        <v>6514</v>
      </c>
      <c r="Z1586" s="85"/>
    </row>
    <row r="1587" spans="1:26" x14ac:dyDescent="0.25">
      <c r="A1587" s="61" t="s">
        <v>1353</v>
      </c>
      <c r="B1587" s="61" t="s">
        <v>1604</v>
      </c>
      <c r="C1587" s="62"/>
      <c r="D1587" s="63"/>
      <c r="E1587" s="64"/>
      <c r="F1587" s="65"/>
      <c r="G1587" s="62"/>
      <c r="H1587" s="66"/>
      <c r="I1587" s="67"/>
      <c r="J1587" s="67"/>
      <c r="K1587" s="34" t="s">
        <v>65</v>
      </c>
      <c r="L1587" s="74">
        <v>1587</v>
      </c>
      <c r="M1587" s="74"/>
      <c r="N1587" s="69"/>
      <c r="O1587" s="85" t="s">
        <v>1875</v>
      </c>
      <c r="P1587" s="88">
        <v>43738.289259259262</v>
      </c>
      <c r="Q1587" s="85" t="s">
        <v>2025</v>
      </c>
      <c r="R1587" s="85"/>
      <c r="S1587" s="85"/>
      <c r="T1587" s="85"/>
      <c r="U1587" s="88">
        <v>43738.289259259262</v>
      </c>
      <c r="V1587" s="90" t="s">
        <v>4515</v>
      </c>
      <c r="W1587" s="85"/>
      <c r="X1587" s="85"/>
      <c r="Y1587" s="94" t="s">
        <v>6515</v>
      </c>
      <c r="Z1587" s="85"/>
    </row>
    <row r="1588" spans="1:26" x14ac:dyDescent="0.25">
      <c r="A1588" s="61" t="s">
        <v>1353</v>
      </c>
      <c r="B1588" s="61" t="s">
        <v>1481</v>
      </c>
      <c r="C1588" s="62"/>
      <c r="D1588" s="63"/>
      <c r="E1588" s="64"/>
      <c r="F1588" s="65"/>
      <c r="G1588" s="62"/>
      <c r="H1588" s="66"/>
      <c r="I1588" s="67"/>
      <c r="J1588" s="67"/>
      <c r="K1588" s="34" t="s">
        <v>65</v>
      </c>
      <c r="L1588" s="74">
        <v>1588</v>
      </c>
      <c r="M1588" s="74"/>
      <c r="N1588" s="69"/>
      <c r="O1588" s="85" t="s">
        <v>1875</v>
      </c>
      <c r="P1588" s="88">
        <v>43738.287905092591</v>
      </c>
      <c r="Q1588" s="85" t="s">
        <v>1927</v>
      </c>
      <c r="R1588" s="85"/>
      <c r="S1588" s="85"/>
      <c r="T1588" s="85" t="s">
        <v>2951</v>
      </c>
      <c r="U1588" s="88">
        <v>43738.287905092591</v>
      </c>
      <c r="V1588" s="90" t="s">
        <v>4516</v>
      </c>
      <c r="W1588" s="85"/>
      <c r="X1588" s="85"/>
      <c r="Y1588" s="94" t="s">
        <v>6516</v>
      </c>
      <c r="Z1588" s="85"/>
    </row>
    <row r="1589" spans="1:26" x14ac:dyDescent="0.25">
      <c r="A1589" s="61" t="s">
        <v>1354</v>
      </c>
      <c r="B1589" s="61" t="s">
        <v>1499</v>
      </c>
      <c r="C1589" s="62"/>
      <c r="D1589" s="63"/>
      <c r="E1589" s="64"/>
      <c r="F1589" s="65"/>
      <c r="G1589" s="62"/>
      <c r="H1589" s="66"/>
      <c r="I1589" s="67"/>
      <c r="J1589" s="67"/>
      <c r="K1589" s="34" t="s">
        <v>65</v>
      </c>
      <c r="L1589" s="74">
        <v>1589</v>
      </c>
      <c r="M1589" s="74"/>
      <c r="N1589" s="69"/>
      <c r="O1589" s="85" t="s">
        <v>1875</v>
      </c>
      <c r="P1589" s="88">
        <v>43738.289259259262</v>
      </c>
      <c r="Q1589" s="85" t="s">
        <v>1883</v>
      </c>
      <c r="R1589" s="85"/>
      <c r="S1589" s="85"/>
      <c r="T1589" s="85"/>
      <c r="U1589" s="88">
        <v>43738.289259259262</v>
      </c>
      <c r="V1589" s="90" t="s">
        <v>4517</v>
      </c>
      <c r="W1589" s="85"/>
      <c r="X1589" s="85"/>
      <c r="Y1589" s="94" t="s">
        <v>6517</v>
      </c>
      <c r="Z1589" s="85"/>
    </row>
    <row r="1590" spans="1:26" x14ac:dyDescent="0.25">
      <c r="A1590" s="61" t="s">
        <v>1355</v>
      </c>
      <c r="B1590" s="61" t="s">
        <v>1481</v>
      </c>
      <c r="C1590" s="62"/>
      <c r="D1590" s="63"/>
      <c r="E1590" s="64"/>
      <c r="F1590" s="65"/>
      <c r="G1590" s="62"/>
      <c r="H1590" s="66"/>
      <c r="I1590" s="67"/>
      <c r="J1590" s="67"/>
      <c r="K1590" s="34" t="s">
        <v>65</v>
      </c>
      <c r="L1590" s="74">
        <v>1590</v>
      </c>
      <c r="M1590" s="74"/>
      <c r="N1590" s="69"/>
      <c r="O1590" s="85" t="s">
        <v>1875</v>
      </c>
      <c r="P1590" s="88">
        <v>43738.288530092592</v>
      </c>
      <c r="Q1590" s="85" t="s">
        <v>1927</v>
      </c>
      <c r="R1590" s="85"/>
      <c r="S1590" s="85"/>
      <c r="T1590" s="85" t="s">
        <v>2951</v>
      </c>
      <c r="U1590" s="88">
        <v>43738.288530092592</v>
      </c>
      <c r="V1590" s="90" t="s">
        <v>4518</v>
      </c>
      <c r="W1590" s="85"/>
      <c r="X1590" s="85"/>
      <c r="Y1590" s="94" t="s">
        <v>6518</v>
      </c>
      <c r="Z1590" s="85"/>
    </row>
    <row r="1591" spans="1:26" x14ac:dyDescent="0.25">
      <c r="A1591" s="61" t="s">
        <v>1355</v>
      </c>
      <c r="B1591" s="61" t="s">
        <v>1507</v>
      </c>
      <c r="C1591" s="62"/>
      <c r="D1591" s="63"/>
      <c r="E1591" s="64"/>
      <c r="F1591" s="65"/>
      <c r="G1591" s="62"/>
      <c r="H1591" s="66"/>
      <c r="I1591" s="67"/>
      <c r="J1591" s="67"/>
      <c r="K1591" s="34" t="s">
        <v>65</v>
      </c>
      <c r="L1591" s="74">
        <v>1591</v>
      </c>
      <c r="M1591" s="74"/>
      <c r="N1591" s="69"/>
      <c r="O1591" s="85" t="s">
        <v>1875</v>
      </c>
      <c r="P1591" s="88">
        <v>43738.289270833331</v>
      </c>
      <c r="Q1591" s="85" t="s">
        <v>1893</v>
      </c>
      <c r="R1591" s="85"/>
      <c r="S1591" s="85"/>
      <c r="T1591" s="85"/>
      <c r="U1591" s="88">
        <v>43738.289270833331</v>
      </c>
      <c r="V1591" s="90" t="s">
        <v>4519</v>
      </c>
      <c r="W1591" s="85"/>
      <c r="X1591" s="85"/>
      <c r="Y1591" s="94" t="s">
        <v>6519</v>
      </c>
      <c r="Z1591" s="85"/>
    </row>
    <row r="1592" spans="1:26" x14ac:dyDescent="0.25">
      <c r="A1592" s="61" t="s">
        <v>1356</v>
      </c>
      <c r="B1592" s="61" t="s">
        <v>1481</v>
      </c>
      <c r="C1592" s="62"/>
      <c r="D1592" s="63"/>
      <c r="E1592" s="64"/>
      <c r="F1592" s="65"/>
      <c r="G1592" s="62"/>
      <c r="H1592" s="66"/>
      <c r="I1592" s="67"/>
      <c r="J1592" s="67"/>
      <c r="K1592" s="34" t="s">
        <v>65</v>
      </c>
      <c r="L1592" s="74">
        <v>1592</v>
      </c>
      <c r="M1592" s="74"/>
      <c r="N1592" s="69"/>
      <c r="O1592" s="85" t="s">
        <v>1875</v>
      </c>
      <c r="P1592" s="88">
        <v>43738.289270833331</v>
      </c>
      <c r="Q1592" s="85" t="s">
        <v>1927</v>
      </c>
      <c r="R1592" s="85"/>
      <c r="S1592" s="85"/>
      <c r="T1592" s="85" t="s">
        <v>2951</v>
      </c>
      <c r="U1592" s="88">
        <v>43738.289270833331</v>
      </c>
      <c r="V1592" s="90" t="s">
        <v>4520</v>
      </c>
      <c r="W1592" s="85"/>
      <c r="X1592" s="85"/>
      <c r="Y1592" s="94" t="s">
        <v>6520</v>
      </c>
      <c r="Z1592" s="85"/>
    </row>
    <row r="1593" spans="1:26" x14ac:dyDescent="0.25">
      <c r="A1593" s="61" t="s">
        <v>1357</v>
      </c>
      <c r="B1593" s="61" t="s">
        <v>1493</v>
      </c>
      <c r="C1593" s="62"/>
      <c r="D1593" s="63"/>
      <c r="E1593" s="64"/>
      <c r="F1593" s="65"/>
      <c r="G1593" s="62"/>
      <c r="H1593" s="66"/>
      <c r="I1593" s="67"/>
      <c r="J1593" s="67"/>
      <c r="K1593" s="34" t="s">
        <v>65</v>
      </c>
      <c r="L1593" s="74">
        <v>1593</v>
      </c>
      <c r="M1593" s="74"/>
      <c r="N1593" s="69"/>
      <c r="O1593" s="85" t="s">
        <v>1875</v>
      </c>
      <c r="P1593" s="88">
        <v>43738.289293981485</v>
      </c>
      <c r="Q1593" s="85" t="s">
        <v>1877</v>
      </c>
      <c r="R1593" s="85"/>
      <c r="S1593" s="85"/>
      <c r="T1593" s="85"/>
      <c r="U1593" s="88">
        <v>43738.289293981485</v>
      </c>
      <c r="V1593" s="90" t="s">
        <v>4521</v>
      </c>
      <c r="W1593" s="85"/>
      <c r="X1593" s="85"/>
      <c r="Y1593" s="94" t="s">
        <v>6521</v>
      </c>
      <c r="Z1593" s="85"/>
    </row>
    <row r="1594" spans="1:26" x14ac:dyDescent="0.25">
      <c r="A1594" s="61" t="s">
        <v>1358</v>
      </c>
      <c r="B1594" s="61" t="s">
        <v>1569</v>
      </c>
      <c r="C1594" s="62"/>
      <c r="D1594" s="63"/>
      <c r="E1594" s="64"/>
      <c r="F1594" s="65"/>
      <c r="G1594" s="62"/>
      <c r="H1594" s="66"/>
      <c r="I1594" s="67"/>
      <c r="J1594" s="67"/>
      <c r="K1594" s="34" t="s">
        <v>65</v>
      </c>
      <c r="L1594" s="74">
        <v>1594</v>
      </c>
      <c r="M1594" s="74"/>
      <c r="N1594" s="69"/>
      <c r="O1594" s="85" t="s">
        <v>1875</v>
      </c>
      <c r="P1594" s="88">
        <v>43738.289305555554</v>
      </c>
      <c r="Q1594" s="85" t="s">
        <v>1977</v>
      </c>
      <c r="R1594" s="85"/>
      <c r="S1594" s="85"/>
      <c r="T1594" s="85"/>
      <c r="U1594" s="88">
        <v>43738.289305555554</v>
      </c>
      <c r="V1594" s="90" t="s">
        <v>4522</v>
      </c>
      <c r="W1594" s="85"/>
      <c r="X1594" s="85"/>
      <c r="Y1594" s="94" t="s">
        <v>6522</v>
      </c>
      <c r="Z1594" s="85"/>
    </row>
    <row r="1595" spans="1:26" x14ac:dyDescent="0.25">
      <c r="A1595" s="61" t="s">
        <v>1359</v>
      </c>
      <c r="B1595" s="61" t="s">
        <v>1481</v>
      </c>
      <c r="C1595" s="62"/>
      <c r="D1595" s="63"/>
      <c r="E1595" s="64"/>
      <c r="F1595" s="65"/>
      <c r="G1595" s="62"/>
      <c r="H1595" s="66"/>
      <c r="I1595" s="67"/>
      <c r="J1595" s="67"/>
      <c r="K1595" s="34" t="s">
        <v>65</v>
      </c>
      <c r="L1595" s="74">
        <v>1595</v>
      </c>
      <c r="M1595" s="74"/>
      <c r="N1595" s="69"/>
      <c r="O1595" s="85" t="s">
        <v>1875</v>
      </c>
      <c r="P1595" s="88">
        <v>43738.2893287037</v>
      </c>
      <c r="Q1595" s="85" t="s">
        <v>1927</v>
      </c>
      <c r="R1595" s="85"/>
      <c r="S1595" s="85"/>
      <c r="T1595" s="85" t="s">
        <v>2951</v>
      </c>
      <c r="U1595" s="88">
        <v>43738.2893287037</v>
      </c>
      <c r="V1595" s="90" t="s">
        <v>4523</v>
      </c>
      <c r="W1595" s="85"/>
      <c r="X1595" s="85"/>
      <c r="Y1595" s="94" t="s">
        <v>6523</v>
      </c>
      <c r="Z1595" s="85"/>
    </row>
    <row r="1596" spans="1:26" x14ac:dyDescent="0.25">
      <c r="A1596" s="61" t="s">
        <v>1360</v>
      </c>
      <c r="B1596" s="61" t="s">
        <v>1839</v>
      </c>
      <c r="C1596" s="62"/>
      <c r="D1596" s="63"/>
      <c r="E1596" s="64"/>
      <c r="F1596" s="65"/>
      <c r="G1596" s="62"/>
      <c r="H1596" s="66"/>
      <c r="I1596" s="67"/>
      <c r="J1596" s="67"/>
      <c r="K1596" s="34" t="s">
        <v>65</v>
      </c>
      <c r="L1596" s="74">
        <v>1596</v>
      </c>
      <c r="M1596" s="74"/>
      <c r="N1596" s="69"/>
      <c r="O1596" s="85" t="s">
        <v>1875</v>
      </c>
      <c r="P1596" s="88">
        <v>43738.274814814817</v>
      </c>
      <c r="Q1596" s="85" t="s">
        <v>2473</v>
      </c>
      <c r="R1596" s="85"/>
      <c r="S1596" s="85"/>
      <c r="T1596" s="85" t="s">
        <v>3000</v>
      </c>
      <c r="U1596" s="88">
        <v>43738.274814814817</v>
      </c>
      <c r="V1596" s="90" t="s">
        <v>4524</v>
      </c>
      <c r="W1596" s="85"/>
      <c r="X1596" s="85"/>
      <c r="Y1596" s="94" t="s">
        <v>6524</v>
      </c>
      <c r="Z1596" s="85"/>
    </row>
    <row r="1597" spans="1:26" x14ac:dyDescent="0.25">
      <c r="A1597" s="61" t="s">
        <v>1361</v>
      </c>
      <c r="B1597" s="61" t="s">
        <v>1839</v>
      </c>
      <c r="C1597" s="62"/>
      <c r="D1597" s="63"/>
      <c r="E1597" s="64"/>
      <c r="F1597" s="65"/>
      <c r="G1597" s="62"/>
      <c r="H1597" s="66"/>
      <c r="I1597" s="67"/>
      <c r="J1597" s="67"/>
      <c r="K1597" s="34" t="s">
        <v>65</v>
      </c>
      <c r="L1597" s="74">
        <v>1597</v>
      </c>
      <c r="M1597" s="74"/>
      <c r="N1597" s="69"/>
      <c r="O1597" s="85" t="s">
        <v>1875</v>
      </c>
      <c r="P1597" s="88">
        <v>43738.284560185188</v>
      </c>
      <c r="Q1597" s="85" t="s">
        <v>2473</v>
      </c>
      <c r="R1597" s="85"/>
      <c r="S1597" s="85"/>
      <c r="T1597" s="85" t="s">
        <v>3000</v>
      </c>
      <c r="U1597" s="88">
        <v>43738.284560185188</v>
      </c>
      <c r="V1597" s="90" t="s">
        <v>4525</v>
      </c>
      <c r="W1597" s="85"/>
      <c r="X1597" s="85"/>
      <c r="Y1597" s="94" t="s">
        <v>6525</v>
      </c>
      <c r="Z1597" s="85"/>
    </row>
    <row r="1598" spans="1:26" x14ac:dyDescent="0.25">
      <c r="A1598" s="61" t="s">
        <v>1005</v>
      </c>
      <c r="B1598" s="61" t="s">
        <v>1840</v>
      </c>
      <c r="C1598" s="62"/>
      <c r="D1598" s="63"/>
      <c r="E1598" s="64"/>
      <c r="F1598" s="65"/>
      <c r="G1598" s="62"/>
      <c r="H1598" s="66"/>
      <c r="I1598" s="67"/>
      <c r="J1598" s="67"/>
      <c r="K1598" s="34" t="s">
        <v>65</v>
      </c>
      <c r="L1598" s="74">
        <v>1598</v>
      </c>
      <c r="M1598" s="74"/>
      <c r="N1598" s="69"/>
      <c r="O1598" s="85" t="s">
        <v>1875</v>
      </c>
      <c r="P1598" s="88">
        <v>43738.284745370373</v>
      </c>
      <c r="Q1598" s="85" t="s">
        <v>2474</v>
      </c>
      <c r="R1598" s="85"/>
      <c r="S1598" s="85"/>
      <c r="T1598" s="85" t="s">
        <v>2995</v>
      </c>
      <c r="U1598" s="88">
        <v>43738.284745370373</v>
      </c>
      <c r="V1598" s="90" t="s">
        <v>4526</v>
      </c>
      <c r="W1598" s="85"/>
      <c r="X1598" s="85"/>
      <c r="Y1598" s="94" t="s">
        <v>6526</v>
      </c>
      <c r="Z1598" s="85"/>
    </row>
    <row r="1599" spans="1:26" x14ac:dyDescent="0.25">
      <c r="A1599" s="61" t="s">
        <v>1362</v>
      </c>
      <c r="B1599" s="61" t="s">
        <v>1840</v>
      </c>
      <c r="C1599" s="62"/>
      <c r="D1599" s="63"/>
      <c r="E1599" s="64"/>
      <c r="F1599" s="65"/>
      <c r="G1599" s="62"/>
      <c r="H1599" s="66"/>
      <c r="I1599" s="67"/>
      <c r="J1599" s="67"/>
      <c r="K1599" s="34" t="s">
        <v>65</v>
      </c>
      <c r="L1599" s="74">
        <v>1599</v>
      </c>
      <c r="M1599" s="74"/>
      <c r="N1599" s="69"/>
      <c r="O1599" s="85" t="s">
        <v>1875</v>
      </c>
      <c r="P1599" s="88">
        <v>43738.285405092596</v>
      </c>
      <c r="Q1599" s="85" t="s">
        <v>2474</v>
      </c>
      <c r="R1599" s="85"/>
      <c r="S1599" s="85"/>
      <c r="T1599" s="85" t="s">
        <v>2995</v>
      </c>
      <c r="U1599" s="88">
        <v>43738.285405092596</v>
      </c>
      <c r="V1599" s="90" t="s">
        <v>4527</v>
      </c>
      <c r="W1599" s="85"/>
      <c r="X1599" s="85"/>
      <c r="Y1599" s="94" t="s">
        <v>6527</v>
      </c>
      <c r="Z1599" s="85"/>
    </row>
    <row r="1600" spans="1:26" x14ac:dyDescent="0.25">
      <c r="A1600" s="61" t="s">
        <v>1363</v>
      </c>
      <c r="B1600" s="61" t="s">
        <v>1840</v>
      </c>
      <c r="C1600" s="62"/>
      <c r="D1600" s="63"/>
      <c r="E1600" s="64"/>
      <c r="F1600" s="65"/>
      <c r="G1600" s="62"/>
      <c r="H1600" s="66"/>
      <c r="I1600" s="67"/>
      <c r="J1600" s="67"/>
      <c r="K1600" s="34" t="s">
        <v>65</v>
      </c>
      <c r="L1600" s="74">
        <v>1600</v>
      </c>
      <c r="M1600" s="74"/>
      <c r="N1600" s="69"/>
      <c r="O1600" s="85" t="s">
        <v>1875</v>
      </c>
      <c r="P1600" s="88">
        <v>43738.280393518522</v>
      </c>
      <c r="Q1600" s="85" t="s">
        <v>2474</v>
      </c>
      <c r="R1600" s="85"/>
      <c r="S1600" s="85"/>
      <c r="T1600" s="85" t="s">
        <v>2995</v>
      </c>
      <c r="U1600" s="88">
        <v>43738.280393518522</v>
      </c>
      <c r="V1600" s="90" t="s">
        <v>4528</v>
      </c>
      <c r="W1600" s="85"/>
      <c r="X1600" s="85"/>
      <c r="Y1600" s="94" t="s">
        <v>6528</v>
      </c>
      <c r="Z1600" s="85"/>
    </row>
    <row r="1601" spans="1:26" x14ac:dyDescent="0.25">
      <c r="A1601" s="61" t="s">
        <v>1360</v>
      </c>
      <c r="B1601" s="61" t="s">
        <v>1840</v>
      </c>
      <c r="C1601" s="62"/>
      <c r="D1601" s="63"/>
      <c r="E1601" s="64"/>
      <c r="F1601" s="65"/>
      <c r="G1601" s="62"/>
      <c r="H1601" s="66"/>
      <c r="I1601" s="67"/>
      <c r="J1601" s="67"/>
      <c r="K1601" s="34" t="s">
        <v>65</v>
      </c>
      <c r="L1601" s="74">
        <v>1601</v>
      </c>
      <c r="M1601" s="74"/>
      <c r="N1601" s="69"/>
      <c r="O1601" s="85" t="s">
        <v>1875</v>
      </c>
      <c r="P1601" s="88">
        <v>43738.274861111109</v>
      </c>
      <c r="Q1601" s="85" t="s">
        <v>2474</v>
      </c>
      <c r="R1601" s="85"/>
      <c r="S1601" s="85"/>
      <c r="T1601" s="85" t="s">
        <v>2995</v>
      </c>
      <c r="U1601" s="88">
        <v>43738.274861111109</v>
      </c>
      <c r="V1601" s="90" t="s">
        <v>4529</v>
      </c>
      <c r="W1601" s="85"/>
      <c r="X1601" s="85"/>
      <c r="Y1601" s="94" t="s">
        <v>6529</v>
      </c>
      <c r="Z1601" s="85"/>
    </row>
    <row r="1602" spans="1:26" x14ac:dyDescent="0.25">
      <c r="A1602" s="61" t="s">
        <v>1361</v>
      </c>
      <c r="B1602" s="61" t="s">
        <v>1840</v>
      </c>
      <c r="C1602" s="62"/>
      <c r="D1602" s="63"/>
      <c r="E1602" s="64"/>
      <c r="F1602" s="65"/>
      <c r="G1602" s="62"/>
      <c r="H1602" s="66"/>
      <c r="I1602" s="67"/>
      <c r="J1602" s="67"/>
      <c r="K1602" s="34" t="s">
        <v>65</v>
      </c>
      <c r="L1602" s="74">
        <v>1602</v>
      </c>
      <c r="M1602" s="74"/>
      <c r="N1602" s="69"/>
      <c r="O1602" s="85" t="s">
        <v>1875</v>
      </c>
      <c r="P1602" s="88">
        <v>43738.285127314812</v>
      </c>
      <c r="Q1602" s="85" t="s">
        <v>2474</v>
      </c>
      <c r="R1602" s="85"/>
      <c r="S1602" s="85"/>
      <c r="T1602" s="85" t="s">
        <v>2995</v>
      </c>
      <c r="U1602" s="88">
        <v>43738.285127314812</v>
      </c>
      <c r="V1602" s="90" t="s">
        <v>4530</v>
      </c>
      <c r="W1602" s="85"/>
      <c r="X1602" s="85"/>
      <c r="Y1602" s="94" t="s">
        <v>6530</v>
      </c>
      <c r="Z1602" s="85"/>
    </row>
    <row r="1603" spans="1:26" x14ac:dyDescent="0.25">
      <c r="A1603" s="61" t="s">
        <v>1361</v>
      </c>
      <c r="B1603" s="61" t="s">
        <v>1841</v>
      </c>
      <c r="C1603" s="62"/>
      <c r="D1603" s="63"/>
      <c r="E1603" s="64"/>
      <c r="F1603" s="65"/>
      <c r="G1603" s="62"/>
      <c r="H1603" s="66"/>
      <c r="I1603" s="67"/>
      <c r="J1603" s="67"/>
      <c r="K1603" s="34" t="s">
        <v>65</v>
      </c>
      <c r="L1603" s="74">
        <v>1603</v>
      </c>
      <c r="M1603" s="74"/>
      <c r="N1603" s="69"/>
      <c r="O1603" s="85" t="s">
        <v>1875</v>
      </c>
      <c r="P1603" s="88">
        <v>43738.28638888889</v>
      </c>
      <c r="Q1603" s="85" t="s">
        <v>2475</v>
      </c>
      <c r="R1603" s="85"/>
      <c r="S1603" s="85"/>
      <c r="T1603" s="85" t="s">
        <v>2946</v>
      </c>
      <c r="U1603" s="88">
        <v>43738.28638888889</v>
      </c>
      <c r="V1603" s="90" t="s">
        <v>4531</v>
      </c>
      <c r="W1603" s="85"/>
      <c r="X1603" s="85"/>
      <c r="Y1603" s="94" t="s">
        <v>6531</v>
      </c>
      <c r="Z1603" s="85"/>
    </row>
    <row r="1604" spans="1:26" x14ac:dyDescent="0.25">
      <c r="A1604" s="61" t="s">
        <v>1361</v>
      </c>
      <c r="B1604" s="61" t="s">
        <v>1832</v>
      </c>
      <c r="C1604" s="62"/>
      <c r="D1604" s="63"/>
      <c r="E1604" s="64"/>
      <c r="F1604" s="65"/>
      <c r="G1604" s="62"/>
      <c r="H1604" s="66"/>
      <c r="I1604" s="67"/>
      <c r="J1604" s="67"/>
      <c r="K1604" s="34" t="s">
        <v>65</v>
      </c>
      <c r="L1604" s="74">
        <v>1604</v>
      </c>
      <c r="M1604" s="74"/>
      <c r="N1604" s="69"/>
      <c r="O1604" s="85" t="s">
        <v>1875</v>
      </c>
      <c r="P1604" s="88">
        <v>43738.286666666667</v>
      </c>
      <c r="Q1604" s="85" t="s">
        <v>2458</v>
      </c>
      <c r="R1604" s="85"/>
      <c r="S1604" s="85"/>
      <c r="T1604" s="85"/>
      <c r="U1604" s="88">
        <v>43738.286666666667</v>
      </c>
      <c r="V1604" s="90" t="s">
        <v>4532</v>
      </c>
      <c r="W1604" s="85"/>
      <c r="X1604" s="85"/>
      <c r="Y1604" s="94" t="s">
        <v>6532</v>
      </c>
      <c r="Z1604" s="85"/>
    </row>
    <row r="1605" spans="1:26" x14ac:dyDescent="0.25">
      <c r="A1605" s="61" t="s">
        <v>1005</v>
      </c>
      <c r="B1605" s="61" t="s">
        <v>1842</v>
      </c>
      <c r="C1605" s="62"/>
      <c r="D1605" s="63"/>
      <c r="E1605" s="64"/>
      <c r="F1605" s="65"/>
      <c r="G1605" s="62"/>
      <c r="H1605" s="66"/>
      <c r="I1605" s="67"/>
      <c r="J1605" s="67"/>
      <c r="K1605" s="34" t="s">
        <v>65</v>
      </c>
      <c r="L1605" s="74">
        <v>1605</v>
      </c>
      <c r="M1605" s="74"/>
      <c r="N1605" s="69"/>
      <c r="O1605" s="85" t="s">
        <v>1875</v>
      </c>
      <c r="P1605" s="88">
        <v>43738.277696759258</v>
      </c>
      <c r="Q1605" s="85" t="s">
        <v>2476</v>
      </c>
      <c r="R1605" s="85"/>
      <c r="S1605" s="85"/>
      <c r="T1605" s="85" t="s">
        <v>3001</v>
      </c>
      <c r="U1605" s="88">
        <v>43738.277696759258</v>
      </c>
      <c r="V1605" s="90" t="s">
        <v>4533</v>
      </c>
      <c r="W1605" s="85"/>
      <c r="X1605" s="85"/>
      <c r="Y1605" s="94" t="s">
        <v>6533</v>
      </c>
      <c r="Z1605" s="85"/>
    </row>
    <row r="1606" spans="1:26" x14ac:dyDescent="0.25">
      <c r="A1606" s="61" t="s">
        <v>1361</v>
      </c>
      <c r="B1606" s="61" t="s">
        <v>1842</v>
      </c>
      <c r="C1606" s="62"/>
      <c r="D1606" s="63"/>
      <c r="E1606" s="64"/>
      <c r="F1606" s="65"/>
      <c r="G1606" s="62"/>
      <c r="H1606" s="66"/>
      <c r="I1606" s="67"/>
      <c r="J1606" s="67"/>
      <c r="K1606" s="34" t="s">
        <v>65</v>
      </c>
      <c r="L1606" s="74">
        <v>1606</v>
      </c>
      <c r="M1606" s="74"/>
      <c r="N1606" s="69"/>
      <c r="O1606" s="85" t="s">
        <v>1875</v>
      </c>
      <c r="P1606" s="88">
        <v>43738.286886574075</v>
      </c>
      <c r="Q1606" s="85" t="s">
        <v>2476</v>
      </c>
      <c r="R1606" s="85"/>
      <c r="S1606" s="85"/>
      <c r="T1606" s="85" t="s">
        <v>3001</v>
      </c>
      <c r="U1606" s="88">
        <v>43738.286886574075</v>
      </c>
      <c r="V1606" s="90" t="s">
        <v>4534</v>
      </c>
      <c r="W1606" s="85"/>
      <c r="X1606" s="85"/>
      <c r="Y1606" s="94" t="s">
        <v>6534</v>
      </c>
      <c r="Z1606" s="85"/>
    </row>
    <row r="1607" spans="1:26" x14ac:dyDescent="0.25">
      <c r="A1607" s="61" t="s">
        <v>1005</v>
      </c>
      <c r="B1607" s="61" t="s">
        <v>1843</v>
      </c>
      <c r="C1607" s="62"/>
      <c r="D1607" s="63"/>
      <c r="E1607" s="64"/>
      <c r="F1607" s="65"/>
      <c r="G1607" s="62"/>
      <c r="H1607" s="66"/>
      <c r="I1607" s="67"/>
      <c r="J1607" s="67"/>
      <c r="K1607" s="34" t="s">
        <v>65</v>
      </c>
      <c r="L1607" s="74">
        <v>1607</v>
      </c>
      <c r="M1607" s="74"/>
      <c r="N1607" s="69"/>
      <c r="O1607" s="85" t="s">
        <v>1875</v>
      </c>
      <c r="P1607" s="88">
        <v>43738.275254629632</v>
      </c>
      <c r="Q1607" s="85" t="s">
        <v>2477</v>
      </c>
      <c r="R1607" s="85"/>
      <c r="S1607" s="85"/>
      <c r="T1607" s="85" t="s">
        <v>2955</v>
      </c>
      <c r="U1607" s="88">
        <v>43738.275254629632</v>
      </c>
      <c r="V1607" s="90" t="s">
        <v>4535</v>
      </c>
      <c r="W1607" s="85"/>
      <c r="X1607" s="85"/>
      <c r="Y1607" s="94" t="s">
        <v>6535</v>
      </c>
      <c r="Z1607" s="85"/>
    </row>
    <row r="1608" spans="1:26" x14ac:dyDescent="0.25">
      <c r="A1608" s="61" t="s">
        <v>1360</v>
      </c>
      <c r="B1608" s="61" t="s">
        <v>1843</v>
      </c>
      <c r="C1608" s="62"/>
      <c r="D1608" s="63"/>
      <c r="E1608" s="64"/>
      <c r="F1608" s="65"/>
      <c r="G1608" s="62"/>
      <c r="H1608" s="66"/>
      <c r="I1608" s="67"/>
      <c r="J1608" s="67"/>
      <c r="K1608" s="34" t="s">
        <v>65</v>
      </c>
      <c r="L1608" s="74">
        <v>1608</v>
      </c>
      <c r="M1608" s="74"/>
      <c r="N1608" s="69"/>
      <c r="O1608" s="85" t="s">
        <v>1875</v>
      </c>
      <c r="P1608" s="88">
        <v>43738.288425925923</v>
      </c>
      <c r="Q1608" s="85" t="s">
        <v>2477</v>
      </c>
      <c r="R1608" s="85"/>
      <c r="S1608" s="85"/>
      <c r="T1608" s="85" t="s">
        <v>2955</v>
      </c>
      <c r="U1608" s="88">
        <v>43738.288425925923</v>
      </c>
      <c r="V1608" s="90" t="s">
        <v>4536</v>
      </c>
      <c r="W1608" s="85"/>
      <c r="X1608" s="85"/>
      <c r="Y1608" s="94" t="s">
        <v>6536</v>
      </c>
      <c r="Z1608" s="85"/>
    </row>
    <row r="1609" spans="1:26" x14ac:dyDescent="0.25">
      <c r="A1609" s="61" t="s">
        <v>1361</v>
      </c>
      <c r="B1609" s="61" t="s">
        <v>1843</v>
      </c>
      <c r="C1609" s="62"/>
      <c r="D1609" s="63"/>
      <c r="E1609" s="64"/>
      <c r="F1609" s="65"/>
      <c r="G1609" s="62"/>
      <c r="H1609" s="66"/>
      <c r="I1609" s="67"/>
      <c r="J1609" s="67"/>
      <c r="K1609" s="34" t="s">
        <v>65</v>
      </c>
      <c r="L1609" s="74">
        <v>1609</v>
      </c>
      <c r="M1609" s="74"/>
      <c r="N1609" s="69"/>
      <c r="O1609" s="85" t="s">
        <v>1875</v>
      </c>
      <c r="P1609" s="88">
        <v>43738.287141203706</v>
      </c>
      <c r="Q1609" s="85" t="s">
        <v>2477</v>
      </c>
      <c r="R1609" s="85"/>
      <c r="S1609" s="85"/>
      <c r="T1609" s="85" t="s">
        <v>2955</v>
      </c>
      <c r="U1609" s="88">
        <v>43738.287141203706</v>
      </c>
      <c r="V1609" s="90" t="s">
        <v>4537</v>
      </c>
      <c r="W1609" s="85"/>
      <c r="X1609" s="85"/>
      <c r="Y1609" s="94" t="s">
        <v>6537</v>
      </c>
      <c r="Z1609" s="85"/>
    </row>
    <row r="1610" spans="1:26" x14ac:dyDescent="0.25">
      <c r="A1610" s="61" t="s">
        <v>1364</v>
      </c>
      <c r="B1610" s="61" t="s">
        <v>1844</v>
      </c>
      <c r="C1610" s="62"/>
      <c r="D1610" s="63"/>
      <c r="E1610" s="64"/>
      <c r="F1610" s="65"/>
      <c r="G1610" s="62"/>
      <c r="H1610" s="66"/>
      <c r="I1610" s="67"/>
      <c r="J1610" s="67"/>
      <c r="K1610" s="34" t="s">
        <v>65</v>
      </c>
      <c r="L1610" s="74">
        <v>1610</v>
      </c>
      <c r="M1610" s="74"/>
      <c r="N1610" s="69"/>
      <c r="O1610" s="85" t="s">
        <v>1875</v>
      </c>
      <c r="P1610" s="88">
        <v>43738.28833333333</v>
      </c>
      <c r="Q1610" s="85" t="s">
        <v>2478</v>
      </c>
      <c r="R1610" s="85"/>
      <c r="S1610" s="85"/>
      <c r="T1610" s="85" t="s">
        <v>3002</v>
      </c>
      <c r="U1610" s="88">
        <v>43738.28833333333</v>
      </c>
      <c r="V1610" s="90" t="s">
        <v>4538</v>
      </c>
      <c r="W1610" s="85"/>
      <c r="X1610" s="85"/>
      <c r="Y1610" s="94" t="s">
        <v>6538</v>
      </c>
      <c r="Z1610" s="85"/>
    </row>
    <row r="1611" spans="1:26" x14ac:dyDescent="0.25">
      <c r="A1611" s="61" t="s">
        <v>1361</v>
      </c>
      <c r="B1611" s="61" t="s">
        <v>1844</v>
      </c>
      <c r="C1611" s="62"/>
      <c r="D1611" s="63"/>
      <c r="E1611" s="64"/>
      <c r="F1611" s="65"/>
      <c r="G1611" s="62"/>
      <c r="H1611" s="66"/>
      <c r="I1611" s="67"/>
      <c r="J1611" s="67"/>
      <c r="K1611" s="34" t="s">
        <v>65</v>
      </c>
      <c r="L1611" s="74">
        <v>1611</v>
      </c>
      <c r="M1611" s="74"/>
      <c r="N1611" s="69"/>
      <c r="O1611" s="85" t="s">
        <v>1875</v>
      </c>
      <c r="P1611" s="88">
        <v>43738.287812499999</v>
      </c>
      <c r="Q1611" s="85" t="s">
        <v>2478</v>
      </c>
      <c r="R1611" s="85"/>
      <c r="S1611" s="85"/>
      <c r="T1611" s="85" t="s">
        <v>3002</v>
      </c>
      <c r="U1611" s="88">
        <v>43738.287812499999</v>
      </c>
      <c r="V1611" s="90" t="s">
        <v>4539</v>
      </c>
      <c r="W1611" s="85"/>
      <c r="X1611" s="85"/>
      <c r="Y1611" s="94" t="s">
        <v>6539</v>
      </c>
      <c r="Z1611" s="85"/>
    </row>
    <row r="1612" spans="1:26" x14ac:dyDescent="0.25">
      <c r="A1612" s="61" t="s">
        <v>1005</v>
      </c>
      <c r="B1612" s="61" t="s">
        <v>1845</v>
      </c>
      <c r="C1612" s="62"/>
      <c r="D1612" s="63"/>
      <c r="E1612" s="64"/>
      <c r="F1612" s="65"/>
      <c r="G1612" s="62"/>
      <c r="H1612" s="66"/>
      <c r="I1612" s="67"/>
      <c r="J1612" s="67"/>
      <c r="K1612" s="34" t="s">
        <v>65</v>
      </c>
      <c r="L1612" s="74">
        <v>1612</v>
      </c>
      <c r="M1612" s="74"/>
      <c r="N1612" s="69"/>
      <c r="O1612" s="85" t="s">
        <v>1875</v>
      </c>
      <c r="P1612" s="88">
        <v>43738.277592592596</v>
      </c>
      <c r="Q1612" s="85" t="s">
        <v>2479</v>
      </c>
      <c r="R1612" s="85"/>
      <c r="S1612" s="85"/>
      <c r="T1612" s="85"/>
      <c r="U1612" s="88">
        <v>43738.277592592596</v>
      </c>
      <c r="V1612" s="90" t="s">
        <v>4540</v>
      </c>
      <c r="W1612" s="85"/>
      <c r="X1612" s="85"/>
      <c r="Y1612" s="94" t="s">
        <v>6540</v>
      </c>
      <c r="Z1612" s="85"/>
    </row>
    <row r="1613" spans="1:26" x14ac:dyDescent="0.25">
      <c r="A1613" s="61" t="s">
        <v>1362</v>
      </c>
      <c r="B1613" s="61" t="s">
        <v>1845</v>
      </c>
      <c r="C1613" s="62"/>
      <c r="D1613" s="63"/>
      <c r="E1613" s="64"/>
      <c r="F1613" s="65"/>
      <c r="G1613" s="62"/>
      <c r="H1613" s="66"/>
      <c r="I1613" s="67"/>
      <c r="J1613" s="67"/>
      <c r="K1613" s="34" t="s">
        <v>65</v>
      </c>
      <c r="L1613" s="74">
        <v>1613</v>
      </c>
      <c r="M1613" s="74"/>
      <c r="N1613" s="69"/>
      <c r="O1613" s="85" t="s">
        <v>1875</v>
      </c>
      <c r="P1613" s="88">
        <v>43738.279421296298</v>
      </c>
      <c r="Q1613" s="85" t="s">
        <v>2479</v>
      </c>
      <c r="R1613" s="85"/>
      <c r="S1613" s="85"/>
      <c r="T1613" s="85"/>
      <c r="U1613" s="88">
        <v>43738.279421296298</v>
      </c>
      <c r="V1613" s="90" t="s">
        <v>4541</v>
      </c>
      <c r="W1613" s="85"/>
      <c r="X1613" s="85"/>
      <c r="Y1613" s="94" t="s">
        <v>6541</v>
      </c>
      <c r="Z1613" s="85"/>
    </row>
    <row r="1614" spans="1:26" x14ac:dyDescent="0.25">
      <c r="A1614" s="61" t="s">
        <v>1361</v>
      </c>
      <c r="B1614" s="61" t="s">
        <v>1845</v>
      </c>
      <c r="C1614" s="62"/>
      <c r="D1614" s="63"/>
      <c r="E1614" s="64"/>
      <c r="F1614" s="65"/>
      <c r="G1614" s="62"/>
      <c r="H1614" s="66"/>
      <c r="I1614" s="67"/>
      <c r="J1614" s="67"/>
      <c r="K1614" s="34" t="s">
        <v>65</v>
      </c>
      <c r="L1614" s="74">
        <v>1614</v>
      </c>
      <c r="M1614" s="74"/>
      <c r="N1614" s="69"/>
      <c r="O1614" s="85" t="s">
        <v>1875</v>
      </c>
      <c r="P1614" s="88">
        <v>43738.288391203707</v>
      </c>
      <c r="Q1614" s="85" t="s">
        <v>2479</v>
      </c>
      <c r="R1614" s="85"/>
      <c r="S1614" s="85"/>
      <c r="T1614" s="85"/>
      <c r="U1614" s="88">
        <v>43738.288391203707</v>
      </c>
      <c r="V1614" s="90" t="s">
        <v>4542</v>
      </c>
      <c r="W1614" s="85"/>
      <c r="X1614" s="85"/>
      <c r="Y1614" s="94" t="s">
        <v>6542</v>
      </c>
      <c r="Z1614" s="85"/>
    </row>
    <row r="1615" spans="1:26" x14ac:dyDescent="0.25">
      <c r="A1615" s="61" t="s">
        <v>1005</v>
      </c>
      <c r="B1615" s="61" t="s">
        <v>1846</v>
      </c>
      <c r="C1615" s="62"/>
      <c r="D1615" s="63"/>
      <c r="E1615" s="64"/>
      <c r="F1615" s="65"/>
      <c r="G1615" s="62"/>
      <c r="H1615" s="66"/>
      <c r="I1615" s="67"/>
      <c r="J1615" s="67"/>
      <c r="K1615" s="34" t="s">
        <v>65</v>
      </c>
      <c r="L1615" s="74">
        <v>1615</v>
      </c>
      <c r="M1615" s="74"/>
      <c r="N1615" s="69"/>
      <c r="O1615" s="85" t="s">
        <v>1875</v>
      </c>
      <c r="P1615" s="88">
        <v>43738.277812499997</v>
      </c>
      <c r="Q1615" s="85" t="s">
        <v>2480</v>
      </c>
      <c r="R1615" s="85"/>
      <c r="S1615" s="85"/>
      <c r="T1615" s="85"/>
      <c r="U1615" s="88">
        <v>43738.277812499997</v>
      </c>
      <c r="V1615" s="90" t="s">
        <v>4543</v>
      </c>
      <c r="W1615" s="85"/>
      <c r="X1615" s="85"/>
      <c r="Y1615" s="94" t="s">
        <v>6543</v>
      </c>
      <c r="Z1615" s="85"/>
    </row>
    <row r="1616" spans="1:26" x14ac:dyDescent="0.25">
      <c r="A1616" s="61" t="s">
        <v>1005</v>
      </c>
      <c r="B1616" s="61" t="s">
        <v>1846</v>
      </c>
      <c r="C1616" s="62"/>
      <c r="D1616" s="63"/>
      <c r="E1616" s="64"/>
      <c r="F1616" s="65"/>
      <c r="G1616" s="62"/>
      <c r="H1616" s="66"/>
      <c r="I1616" s="67"/>
      <c r="J1616" s="67"/>
      <c r="K1616" s="34" t="s">
        <v>65</v>
      </c>
      <c r="L1616" s="74">
        <v>1616</v>
      </c>
      <c r="M1616" s="74"/>
      <c r="N1616" s="69"/>
      <c r="O1616" s="85" t="s">
        <v>1875</v>
      </c>
      <c r="P1616" s="88">
        <v>43738.277870370373</v>
      </c>
      <c r="Q1616" s="85" t="s">
        <v>2481</v>
      </c>
      <c r="R1616" s="85"/>
      <c r="S1616" s="85"/>
      <c r="T1616" s="85"/>
      <c r="U1616" s="88">
        <v>43738.277870370373</v>
      </c>
      <c r="V1616" s="90" t="s">
        <v>4544</v>
      </c>
      <c r="W1616" s="85"/>
      <c r="X1616" s="85"/>
      <c r="Y1616" s="94" t="s">
        <v>6544</v>
      </c>
      <c r="Z1616" s="85"/>
    </row>
    <row r="1617" spans="1:26" x14ac:dyDescent="0.25">
      <c r="A1617" s="61" t="s">
        <v>1361</v>
      </c>
      <c r="B1617" s="61" t="s">
        <v>1846</v>
      </c>
      <c r="C1617" s="62"/>
      <c r="D1617" s="63"/>
      <c r="E1617" s="64"/>
      <c r="F1617" s="65"/>
      <c r="G1617" s="62"/>
      <c r="H1617" s="66"/>
      <c r="I1617" s="67"/>
      <c r="J1617" s="67"/>
      <c r="K1617" s="34" t="s">
        <v>65</v>
      </c>
      <c r="L1617" s="74">
        <v>1617</v>
      </c>
      <c r="M1617" s="74"/>
      <c r="N1617" s="69"/>
      <c r="O1617" s="85" t="s">
        <v>1875</v>
      </c>
      <c r="P1617" s="88">
        <v>43738.284039351849</v>
      </c>
      <c r="Q1617" s="85" t="s">
        <v>2481</v>
      </c>
      <c r="R1617" s="85"/>
      <c r="S1617" s="85"/>
      <c r="T1617" s="85"/>
      <c r="U1617" s="88">
        <v>43738.284039351849</v>
      </c>
      <c r="V1617" s="90" t="s">
        <v>4545</v>
      </c>
      <c r="W1617" s="85"/>
      <c r="X1617" s="85"/>
      <c r="Y1617" s="94" t="s">
        <v>6545</v>
      </c>
      <c r="Z1617" s="85"/>
    </row>
    <row r="1618" spans="1:26" x14ac:dyDescent="0.25">
      <c r="A1618" s="61" t="s">
        <v>1361</v>
      </c>
      <c r="B1618" s="61" t="s">
        <v>1846</v>
      </c>
      <c r="C1618" s="62"/>
      <c r="D1618" s="63"/>
      <c r="E1618" s="64"/>
      <c r="F1618" s="65"/>
      <c r="G1618" s="62"/>
      <c r="H1618" s="66"/>
      <c r="I1618" s="67"/>
      <c r="J1618" s="67"/>
      <c r="K1618" s="34" t="s">
        <v>65</v>
      </c>
      <c r="L1618" s="74">
        <v>1618</v>
      </c>
      <c r="M1618" s="74"/>
      <c r="N1618" s="69"/>
      <c r="O1618" s="85" t="s">
        <v>1875</v>
      </c>
      <c r="P1618" s="88">
        <v>43738.288726851853</v>
      </c>
      <c r="Q1618" s="85" t="s">
        <v>2480</v>
      </c>
      <c r="R1618" s="85"/>
      <c r="S1618" s="85"/>
      <c r="T1618" s="85"/>
      <c r="U1618" s="88">
        <v>43738.288726851853</v>
      </c>
      <c r="V1618" s="90" t="s">
        <v>4546</v>
      </c>
      <c r="W1618" s="85"/>
      <c r="X1618" s="85"/>
      <c r="Y1618" s="94" t="s">
        <v>6546</v>
      </c>
      <c r="Z1618" s="85"/>
    </row>
    <row r="1619" spans="1:26" x14ac:dyDescent="0.25">
      <c r="A1619" s="61" t="s">
        <v>1365</v>
      </c>
      <c r="B1619" s="61" t="s">
        <v>1834</v>
      </c>
      <c r="C1619" s="62"/>
      <c r="D1619" s="63"/>
      <c r="E1619" s="64"/>
      <c r="F1619" s="65"/>
      <c r="G1619" s="62"/>
      <c r="H1619" s="66"/>
      <c r="I1619" s="67"/>
      <c r="J1619" s="67"/>
      <c r="K1619" s="34" t="s">
        <v>65</v>
      </c>
      <c r="L1619" s="74">
        <v>1619</v>
      </c>
      <c r="M1619" s="74"/>
      <c r="N1619" s="69"/>
      <c r="O1619" s="85" t="s">
        <v>1875</v>
      </c>
      <c r="P1619" s="88">
        <v>43738.27957175926</v>
      </c>
      <c r="Q1619" s="85" t="s">
        <v>2482</v>
      </c>
      <c r="R1619" s="85"/>
      <c r="S1619" s="85"/>
      <c r="T1619" s="85" t="s">
        <v>2995</v>
      </c>
      <c r="U1619" s="88">
        <v>43738.27957175926</v>
      </c>
      <c r="V1619" s="90" t="s">
        <v>4547</v>
      </c>
      <c r="W1619" s="85"/>
      <c r="X1619" s="85"/>
      <c r="Y1619" s="94" t="s">
        <v>6547</v>
      </c>
      <c r="Z1619" s="85"/>
    </row>
    <row r="1620" spans="1:26" x14ac:dyDescent="0.25">
      <c r="A1620" s="61" t="s">
        <v>1005</v>
      </c>
      <c r="B1620" s="61" t="s">
        <v>1834</v>
      </c>
      <c r="C1620" s="62"/>
      <c r="D1620" s="63"/>
      <c r="E1620" s="64"/>
      <c r="F1620" s="65"/>
      <c r="G1620" s="62"/>
      <c r="H1620" s="66"/>
      <c r="I1620" s="67"/>
      <c r="J1620" s="67"/>
      <c r="K1620" s="34" t="s">
        <v>65</v>
      </c>
      <c r="L1620" s="74">
        <v>1620</v>
      </c>
      <c r="M1620" s="74"/>
      <c r="N1620" s="69"/>
      <c r="O1620" s="85" t="s">
        <v>1875</v>
      </c>
      <c r="P1620" s="88">
        <v>43738.274907407409</v>
      </c>
      <c r="Q1620" s="85" t="s">
        <v>2460</v>
      </c>
      <c r="R1620" s="85"/>
      <c r="S1620" s="85"/>
      <c r="T1620" s="85"/>
      <c r="U1620" s="88">
        <v>43738.274907407409</v>
      </c>
      <c r="V1620" s="90" t="s">
        <v>4548</v>
      </c>
      <c r="W1620" s="85"/>
      <c r="X1620" s="85"/>
      <c r="Y1620" s="94" t="s">
        <v>6548</v>
      </c>
      <c r="Z1620" s="85"/>
    </row>
    <row r="1621" spans="1:26" x14ac:dyDescent="0.25">
      <c r="A1621" s="61" t="s">
        <v>1005</v>
      </c>
      <c r="B1621" s="61" t="s">
        <v>1834</v>
      </c>
      <c r="C1621" s="62"/>
      <c r="D1621" s="63"/>
      <c r="E1621" s="64"/>
      <c r="F1621" s="65"/>
      <c r="G1621" s="62"/>
      <c r="H1621" s="66"/>
      <c r="I1621" s="67"/>
      <c r="J1621" s="67"/>
      <c r="K1621" s="34" t="s">
        <v>65</v>
      </c>
      <c r="L1621" s="74">
        <v>1621</v>
      </c>
      <c r="M1621" s="74"/>
      <c r="N1621" s="69"/>
      <c r="O1621" s="85" t="s">
        <v>1875</v>
      </c>
      <c r="P1621" s="88">
        <v>43738.277384259258</v>
      </c>
      <c r="Q1621" s="85" t="s">
        <v>2482</v>
      </c>
      <c r="R1621" s="85"/>
      <c r="S1621" s="85"/>
      <c r="T1621" s="85" t="s">
        <v>2995</v>
      </c>
      <c r="U1621" s="88">
        <v>43738.277384259258</v>
      </c>
      <c r="V1621" s="90" t="s">
        <v>4549</v>
      </c>
      <c r="W1621" s="85"/>
      <c r="X1621" s="85"/>
      <c r="Y1621" s="94" t="s">
        <v>6549</v>
      </c>
      <c r="Z1621" s="85"/>
    </row>
    <row r="1622" spans="1:26" x14ac:dyDescent="0.25">
      <c r="A1622" s="61" t="s">
        <v>1361</v>
      </c>
      <c r="B1622" s="61" t="s">
        <v>1834</v>
      </c>
      <c r="C1622" s="62"/>
      <c r="D1622" s="63"/>
      <c r="E1622" s="64"/>
      <c r="F1622" s="65"/>
      <c r="G1622" s="62"/>
      <c r="H1622" s="66"/>
      <c r="I1622" s="67"/>
      <c r="J1622" s="67"/>
      <c r="K1622" s="34" t="s">
        <v>65</v>
      </c>
      <c r="L1622" s="74">
        <v>1622</v>
      </c>
      <c r="M1622" s="74"/>
      <c r="N1622" s="69"/>
      <c r="O1622" s="85" t="s">
        <v>1875</v>
      </c>
      <c r="P1622" s="88">
        <v>43738.284641203703</v>
      </c>
      <c r="Q1622" s="85" t="s">
        <v>2482</v>
      </c>
      <c r="R1622" s="85"/>
      <c r="S1622" s="85"/>
      <c r="T1622" s="85" t="s">
        <v>2995</v>
      </c>
      <c r="U1622" s="88">
        <v>43738.284641203703</v>
      </c>
      <c r="V1622" s="90" t="s">
        <v>4550</v>
      </c>
      <c r="W1622" s="85"/>
      <c r="X1622" s="85"/>
      <c r="Y1622" s="94" t="s">
        <v>6550</v>
      </c>
      <c r="Z1622" s="85"/>
    </row>
    <row r="1623" spans="1:26" x14ac:dyDescent="0.25">
      <c r="A1623" s="61" t="s">
        <v>1361</v>
      </c>
      <c r="B1623" s="61" t="s">
        <v>1834</v>
      </c>
      <c r="C1623" s="62"/>
      <c r="D1623" s="63"/>
      <c r="E1623" s="64"/>
      <c r="F1623" s="65"/>
      <c r="G1623" s="62"/>
      <c r="H1623" s="66"/>
      <c r="I1623" s="67"/>
      <c r="J1623" s="67"/>
      <c r="K1623" s="34" t="s">
        <v>65</v>
      </c>
      <c r="L1623" s="74">
        <v>1623</v>
      </c>
      <c r="M1623" s="74"/>
      <c r="N1623" s="69"/>
      <c r="O1623" s="85" t="s">
        <v>1875</v>
      </c>
      <c r="P1623" s="88">
        <v>43738.288831018515</v>
      </c>
      <c r="Q1623" s="85" t="s">
        <v>2460</v>
      </c>
      <c r="R1623" s="85"/>
      <c r="S1623" s="85"/>
      <c r="T1623" s="85"/>
      <c r="U1623" s="88">
        <v>43738.288831018515</v>
      </c>
      <c r="V1623" s="90" t="s">
        <v>4551</v>
      </c>
      <c r="W1623" s="85"/>
      <c r="X1623" s="85"/>
      <c r="Y1623" s="94" t="s">
        <v>6551</v>
      </c>
      <c r="Z1623" s="85"/>
    </row>
    <row r="1624" spans="1:26" x14ac:dyDescent="0.25">
      <c r="A1624" s="61" t="s">
        <v>1361</v>
      </c>
      <c r="B1624" s="61" t="s">
        <v>1847</v>
      </c>
      <c r="C1624" s="62"/>
      <c r="D1624" s="63"/>
      <c r="E1624" s="64"/>
      <c r="F1624" s="65"/>
      <c r="G1624" s="62"/>
      <c r="H1624" s="66"/>
      <c r="I1624" s="67"/>
      <c r="J1624" s="67"/>
      <c r="K1624" s="34" t="s">
        <v>65</v>
      </c>
      <c r="L1624" s="74">
        <v>1624</v>
      </c>
      <c r="M1624" s="74"/>
      <c r="N1624" s="69"/>
      <c r="O1624" s="85" t="s">
        <v>1875</v>
      </c>
      <c r="P1624" s="88">
        <v>43738.288854166669</v>
      </c>
      <c r="Q1624" s="85" t="s">
        <v>2483</v>
      </c>
      <c r="R1624" s="85"/>
      <c r="S1624" s="85"/>
      <c r="T1624" s="85" t="s">
        <v>3003</v>
      </c>
      <c r="U1624" s="88">
        <v>43738.288854166669</v>
      </c>
      <c r="V1624" s="90" t="s">
        <v>4552</v>
      </c>
      <c r="W1624" s="85"/>
      <c r="X1624" s="85"/>
      <c r="Y1624" s="94" t="s">
        <v>6552</v>
      </c>
      <c r="Z1624" s="85"/>
    </row>
    <row r="1625" spans="1:26" x14ac:dyDescent="0.25">
      <c r="A1625" s="61" t="s">
        <v>1365</v>
      </c>
      <c r="B1625" s="61" t="s">
        <v>1833</v>
      </c>
      <c r="C1625" s="62"/>
      <c r="D1625" s="63"/>
      <c r="E1625" s="64"/>
      <c r="F1625" s="65"/>
      <c r="G1625" s="62"/>
      <c r="H1625" s="66"/>
      <c r="I1625" s="67"/>
      <c r="J1625" s="67"/>
      <c r="K1625" s="34" t="s">
        <v>65</v>
      </c>
      <c r="L1625" s="74">
        <v>1625</v>
      </c>
      <c r="M1625" s="74"/>
      <c r="N1625" s="69"/>
      <c r="O1625" s="85" t="s">
        <v>1875</v>
      </c>
      <c r="P1625" s="88">
        <v>43738.279398148145</v>
      </c>
      <c r="Q1625" s="85" t="s">
        <v>2484</v>
      </c>
      <c r="R1625" s="85"/>
      <c r="S1625" s="85"/>
      <c r="T1625" s="85" t="s">
        <v>3004</v>
      </c>
      <c r="U1625" s="88">
        <v>43738.279398148145</v>
      </c>
      <c r="V1625" s="90" t="s">
        <v>4553</v>
      </c>
      <c r="W1625" s="85"/>
      <c r="X1625" s="85"/>
      <c r="Y1625" s="94" t="s">
        <v>6553</v>
      </c>
      <c r="Z1625" s="85"/>
    </row>
    <row r="1626" spans="1:26" x14ac:dyDescent="0.25">
      <c r="A1626" s="61" t="s">
        <v>1005</v>
      </c>
      <c r="B1626" s="61" t="s">
        <v>1833</v>
      </c>
      <c r="C1626" s="62"/>
      <c r="D1626" s="63"/>
      <c r="E1626" s="64"/>
      <c r="F1626" s="65"/>
      <c r="G1626" s="62"/>
      <c r="H1626" s="66"/>
      <c r="I1626" s="67"/>
      <c r="J1626" s="67"/>
      <c r="K1626" s="34" t="s">
        <v>65</v>
      </c>
      <c r="L1626" s="74">
        <v>1626</v>
      </c>
      <c r="M1626" s="74"/>
      <c r="N1626" s="69"/>
      <c r="O1626" s="85" t="s">
        <v>1875</v>
      </c>
      <c r="P1626" s="88">
        <v>43738.274988425925</v>
      </c>
      <c r="Q1626" s="85" t="s">
        <v>2459</v>
      </c>
      <c r="R1626" s="85"/>
      <c r="S1626" s="85"/>
      <c r="T1626" s="85"/>
      <c r="U1626" s="88">
        <v>43738.274988425925</v>
      </c>
      <c r="V1626" s="90" t="s">
        <v>4554</v>
      </c>
      <c r="W1626" s="85"/>
      <c r="X1626" s="85"/>
      <c r="Y1626" s="94" t="s">
        <v>6554</v>
      </c>
      <c r="Z1626" s="85"/>
    </row>
    <row r="1627" spans="1:26" x14ac:dyDescent="0.25">
      <c r="A1627" s="61" t="s">
        <v>1005</v>
      </c>
      <c r="B1627" s="61" t="s">
        <v>1833</v>
      </c>
      <c r="C1627" s="62"/>
      <c r="D1627" s="63"/>
      <c r="E1627" s="64"/>
      <c r="F1627" s="65"/>
      <c r="G1627" s="62"/>
      <c r="H1627" s="66"/>
      <c r="I1627" s="67"/>
      <c r="J1627" s="67"/>
      <c r="K1627" s="34" t="s">
        <v>65</v>
      </c>
      <c r="L1627" s="74">
        <v>1627</v>
      </c>
      <c r="M1627" s="74"/>
      <c r="N1627" s="69"/>
      <c r="O1627" s="85" t="s">
        <v>1875</v>
      </c>
      <c r="P1627" s="88">
        <v>43738.275451388887</v>
      </c>
      <c r="Q1627" s="85" t="s">
        <v>2464</v>
      </c>
      <c r="R1627" s="85"/>
      <c r="S1627" s="85"/>
      <c r="T1627" s="85" t="s">
        <v>2998</v>
      </c>
      <c r="U1627" s="88">
        <v>43738.275451388887</v>
      </c>
      <c r="V1627" s="90" t="s">
        <v>4555</v>
      </c>
      <c r="W1627" s="85"/>
      <c r="X1627" s="85"/>
      <c r="Y1627" s="94" t="s">
        <v>6555</v>
      </c>
      <c r="Z1627" s="85"/>
    </row>
    <row r="1628" spans="1:26" x14ac:dyDescent="0.25">
      <c r="A1628" s="61" t="s">
        <v>1362</v>
      </c>
      <c r="B1628" s="61" t="s">
        <v>1833</v>
      </c>
      <c r="C1628" s="62"/>
      <c r="D1628" s="63"/>
      <c r="E1628" s="64"/>
      <c r="F1628" s="65"/>
      <c r="G1628" s="62"/>
      <c r="H1628" s="66"/>
      <c r="I1628" s="67"/>
      <c r="J1628" s="67"/>
      <c r="K1628" s="34" t="s">
        <v>65</v>
      </c>
      <c r="L1628" s="74">
        <v>1628</v>
      </c>
      <c r="M1628" s="74"/>
      <c r="N1628" s="69"/>
      <c r="O1628" s="85" t="s">
        <v>1875</v>
      </c>
      <c r="P1628" s="88">
        <v>43738.277430555558</v>
      </c>
      <c r="Q1628" s="85" t="s">
        <v>2464</v>
      </c>
      <c r="R1628" s="85"/>
      <c r="S1628" s="85"/>
      <c r="T1628" s="85" t="s">
        <v>2998</v>
      </c>
      <c r="U1628" s="88">
        <v>43738.277430555558</v>
      </c>
      <c r="V1628" s="90" t="s">
        <v>4556</v>
      </c>
      <c r="W1628" s="85"/>
      <c r="X1628" s="85"/>
      <c r="Y1628" s="94" t="s">
        <v>6556</v>
      </c>
      <c r="Z1628" s="85"/>
    </row>
    <row r="1629" spans="1:26" x14ac:dyDescent="0.25">
      <c r="A1629" s="61" t="s">
        <v>1362</v>
      </c>
      <c r="B1629" s="61" t="s">
        <v>1833</v>
      </c>
      <c r="C1629" s="62"/>
      <c r="D1629" s="63"/>
      <c r="E1629" s="64"/>
      <c r="F1629" s="65"/>
      <c r="G1629" s="62"/>
      <c r="H1629" s="66"/>
      <c r="I1629" s="67"/>
      <c r="J1629" s="67"/>
      <c r="K1629" s="34" t="s">
        <v>65</v>
      </c>
      <c r="L1629" s="74">
        <v>1629</v>
      </c>
      <c r="M1629" s="74"/>
      <c r="N1629" s="69"/>
      <c r="O1629" s="85" t="s">
        <v>1875</v>
      </c>
      <c r="P1629" s="88">
        <v>43738.277604166666</v>
      </c>
      <c r="Q1629" s="85" t="s">
        <v>2485</v>
      </c>
      <c r="R1629" s="85"/>
      <c r="S1629" s="85"/>
      <c r="T1629" s="85" t="s">
        <v>3004</v>
      </c>
      <c r="U1629" s="88">
        <v>43738.277604166666</v>
      </c>
      <c r="V1629" s="90" t="s">
        <v>4557</v>
      </c>
      <c r="W1629" s="85"/>
      <c r="X1629" s="85"/>
      <c r="Y1629" s="94" t="s">
        <v>6557</v>
      </c>
      <c r="Z1629" s="85"/>
    </row>
    <row r="1630" spans="1:26" x14ac:dyDescent="0.25">
      <c r="A1630" s="61" t="s">
        <v>1362</v>
      </c>
      <c r="B1630" s="61" t="s">
        <v>1833</v>
      </c>
      <c r="C1630" s="62"/>
      <c r="D1630" s="63"/>
      <c r="E1630" s="64"/>
      <c r="F1630" s="65"/>
      <c r="G1630" s="62"/>
      <c r="H1630" s="66"/>
      <c r="I1630" s="67"/>
      <c r="J1630" s="67"/>
      <c r="K1630" s="34" t="s">
        <v>65</v>
      </c>
      <c r="L1630" s="74">
        <v>1630</v>
      </c>
      <c r="M1630" s="74"/>
      <c r="N1630" s="69"/>
      <c r="O1630" s="85" t="s">
        <v>1875</v>
      </c>
      <c r="P1630" s="88">
        <v>43738.285069444442</v>
      </c>
      <c r="Q1630" s="85" t="s">
        <v>2459</v>
      </c>
      <c r="R1630" s="85"/>
      <c r="S1630" s="85"/>
      <c r="T1630" s="85"/>
      <c r="U1630" s="88">
        <v>43738.285069444442</v>
      </c>
      <c r="V1630" s="90" t="s">
        <v>4558</v>
      </c>
      <c r="W1630" s="85"/>
      <c r="X1630" s="85"/>
      <c r="Y1630" s="94" t="s">
        <v>6558</v>
      </c>
      <c r="Z1630" s="85"/>
    </row>
    <row r="1631" spans="1:26" x14ac:dyDescent="0.25">
      <c r="A1631" s="61" t="s">
        <v>1360</v>
      </c>
      <c r="B1631" s="61" t="s">
        <v>1833</v>
      </c>
      <c r="C1631" s="62"/>
      <c r="D1631" s="63"/>
      <c r="E1631" s="64"/>
      <c r="F1631" s="65"/>
      <c r="G1631" s="62"/>
      <c r="H1631" s="66"/>
      <c r="I1631" s="67"/>
      <c r="J1631" s="67"/>
      <c r="K1631" s="34" t="s">
        <v>65</v>
      </c>
      <c r="L1631" s="74">
        <v>1631</v>
      </c>
      <c r="M1631" s="74"/>
      <c r="N1631" s="69"/>
      <c r="O1631" s="85" t="s">
        <v>1875</v>
      </c>
      <c r="P1631" s="88">
        <v>43738.288171296299</v>
      </c>
      <c r="Q1631" s="85" t="s">
        <v>2464</v>
      </c>
      <c r="R1631" s="85"/>
      <c r="S1631" s="85"/>
      <c r="T1631" s="85" t="s">
        <v>2998</v>
      </c>
      <c r="U1631" s="88">
        <v>43738.288171296299</v>
      </c>
      <c r="V1631" s="90" t="s">
        <v>4559</v>
      </c>
      <c r="W1631" s="85"/>
      <c r="X1631" s="85"/>
      <c r="Y1631" s="94" t="s">
        <v>6559</v>
      </c>
      <c r="Z1631" s="85"/>
    </row>
    <row r="1632" spans="1:26" x14ac:dyDescent="0.25">
      <c r="A1632" s="61" t="s">
        <v>1361</v>
      </c>
      <c r="B1632" s="61" t="s">
        <v>1833</v>
      </c>
      <c r="C1632" s="62"/>
      <c r="D1632" s="63"/>
      <c r="E1632" s="64"/>
      <c r="F1632" s="65"/>
      <c r="G1632" s="62"/>
      <c r="H1632" s="66"/>
      <c r="I1632" s="67"/>
      <c r="J1632" s="67"/>
      <c r="K1632" s="34" t="s">
        <v>65</v>
      </c>
      <c r="L1632" s="74">
        <v>1632</v>
      </c>
      <c r="M1632" s="74"/>
      <c r="N1632" s="69"/>
      <c r="O1632" s="85" t="s">
        <v>1875</v>
      </c>
      <c r="P1632" s="88">
        <v>43738.284131944441</v>
      </c>
      <c r="Q1632" s="85" t="s">
        <v>2485</v>
      </c>
      <c r="R1632" s="85"/>
      <c r="S1632" s="85"/>
      <c r="T1632" s="85" t="s">
        <v>3004</v>
      </c>
      <c r="U1632" s="88">
        <v>43738.284131944441</v>
      </c>
      <c r="V1632" s="90" t="s">
        <v>4560</v>
      </c>
      <c r="W1632" s="85"/>
      <c r="X1632" s="85"/>
      <c r="Y1632" s="94" t="s">
        <v>6560</v>
      </c>
      <c r="Z1632" s="85"/>
    </row>
    <row r="1633" spans="1:26" x14ac:dyDescent="0.25">
      <c r="A1633" s="61" t="s">
        <v>1361</v>
      </c>
      <c r="B1633" s="61" t="s">
        <v>1833</v>
      </c>
      <c r="C1633" s="62"/>
      <c r="D1633" s="63"/>
      <c r="E1633" s="64"/>
      <c r="F1633" s="65"/>
      <c r="G1633" s="62"/>
      <c r="H1633" s="66"/>
      <c r="I1633" s="67"/>
      <c r="J1633" s="67"/>
      <c r="K1633" s="34" t="s">
        <v>65</v>
      </c>
      <c r="L1633" s="74">
        <v>1633</v>
      </c>
      <c r="M1633" s="74"/>
      <c r="N1633" s="69"/>
      <c r="O1633" s="85" t="s">
        <v>1875</v>
      </c>
      <c r="P1633" s="88">
        <v>43738.28707175926</v>
      </c>
      <c r="Q1633" s="85" t="s">
        <v>2459</v>
      </c>
      <c r="R1633" s="85"/>
      <c r="S1633" s="85"/>
      <c r="T1633" s="85"/>
      <c r="U1633" s="88">
        <v>43738.28707175926</v>
      </c>
      <c r="V1633" s="90" t="s">
        <v>4561</v>
      </c>
      <c r="W1633" s="85"/>
      <c r="X1633" s="85"/>
      <c r="Y1633" s="94" t="s">
        <v>6561</v>
      </c>
      <c r="Z1633" s="85"/>
    </row>
    <row r="1634" spans="1:26" x14ac:dyDescent="0.25">
      <c r="A1634" s="61" t="s">
        <v>1361</v>
      </c>
      <c r="B1634" s="61" t="s">
        <v>1833</v>
      </c>
      <c r="C1634" s="62"/>
      <c r="D1634" s="63"/>
      <c r="E1634" s="64"/>
      <c r="F1634" s="65"/>
      <c r="G1634" s="62"/>
      <c r="H1634" s="66"/>
      <c r="I1634" s="67"/>
      <c r="J1634" s="67"/>
      <c r="K1634" s="34" t="s">
        <v>65</v>
      </c>
      <c r="L1634" s="74">
        <v>1634</v>
      </c>
      <c r="M1634" s="74"/>
      <c r="N1634" s="69"/>
      <c r="O1634" s="85" t="s">
        <v>1875</v>
      </c>
      <c r="P1634" s="88">
        <v>43738.287303240744</v>
      </c>
      <c r="Q1634" s="85" t="s">
        <v>2464</v>
      </c>
      <c r="R1634" s="85"/>
      <c r="S1634" s="85"/>
      <c r="T1634" s="85" t="s">
        <v>2998</v>
      </c>
      <c r="U1634" s="88">
        <v>43738.287303240744</v>
      </c>
      <c r="V1634" s="90" t="s">
        <v>4562</v>
      </c>
      <c r="W1634" s="85"/>
      <c r="X1634" s="85"/>
      <c r="Y1634" s="94" t="s">
        <v>6562</v>
      </c>
      <c r="Z1634" s="85"/>
    </row>
    <row r="1635" spans="1:26" x14ac:dyDescent="0.25">
      <c r="A1635" s="61" t="s">
        <v>1361</v>
      </c>
      <c r="B1635" s="61" t="s">
        <v>1833</v>
      </c>
      <c r="C1635" s="62"/>
      <c r="D1635" s="63"/>
      <c r="E1635" s="64"/>
      <c r="F1635" s="65"/>
      <c r="G1635" s="62"/>
      <c r="H1635" s="66"/>
      <c r="I1635" s="67"/>
      <c r="J1635" s="67"/>
      <c r="K1635" s="34" t="s">
        <v>65</v>
      </c>
      <c r="L1635" s="74">
        <v>1635</v>
      </c>
      <c r="M1635" s="74"/>
      <c r="N1635" s="69"/>
      <c r="O1635" s="85" t="s">
        <v>1875</v>
      </c>
      <c r="P1635" s="88">
        <v>43738.288946759261</v>
      </c>
      <c r="Q1635" s="85" t="s">
        <v>2484</v>
      </c>
      <c r="R1635" s="85"/>
      <c r="S1635" s="85"/>
      <c r="T1635" s="85" t="s">
        <v>3004</v>
      </c>
      <c r="U1635" s="88">
        <v>43738.288946759261</v>
      </c>
      <c r="V1635" s="90" t="s">
        <v>4563</v>
      </c>
      <c r="W1635" s="85"/>
      <c r="X1635" s="85"/>
      <c r="Y1635" s="94" t="s">
        <v>6563</v>
      </c>
      <c r="Z1635" s="85"/>
    </row>
    <row r="1636" spans="1:26" x14ac:dyDescent="0.25">
      <c r="A1636" s="61" t="s">
        <v>1361</v>
      </c>
      <c r="B1636" s="61" t="s">
        <v>1848</v>
      </c>
      <c r="C1636" s="62"/>
      <c r="D1636" s="63"/>
      <c r="E1636" s="64"/>
      <c r="F1636" s="65"/>
      <c r="G1636" s="62"/>
      <c r="H1636" s="66"/>
      <c r="I1636" s="67"/>
      <c r="J1636" s="67"/>
      <c r="K1636" s="34" t="s">
        <v>65</v>
      </c>
      <c r="L1636" s="74">
        <v>1636</v>
      </c>
      <c r="M1636" s="74"/>
      <c r="N1636" s="69"/>
      <c r="O1636" s="85" t="s">
        <v>1875</v>
      </c>
      <c r="P1636" s="88">
        <v>43738.289097222223</v>
      </c>
      <c r="Q1636" s="85" t="s">
        <v>2486</v>
      </c>
      <c r="R1636" s="85"/>
      <c r="S1636" s="85"/>
      <c r="T1636" s="85" t="s">
        <v>3005</v>
      </c>
      <c r="U1636" s="88">
        <v>43738.289097222223</v>
      </c>
      <c r="V1636" s="90" t="s">
        <v>4564</v>
      </c>
      <c r="W1636" s="85"/>
      <c r="X1636" s="85"/>
      <c r="Y1636" s="94" t="s">
        <v>6564</v>
      </c>
      <c r="Z1636" s="85"/>
    </row>
    <row r="1637" spans="1:26" x14ac:dyDescent="0.25">
      <c r="A1637" s="61" t="s">
        <v>1366</v>
      </c>
      <c r="B1637" s="61" t="s">
        <v>1499</v>
      </c>
      <c r="C1637" s="62"/>
      <c r="D1637" s="63"/>
      <c r="E1637" s="64"/>
      <c r="F1637" s="65"/>
      <c r="G1637" s="62"/>
      <c r="H1637" s="66"/>
      <c r="I1637" s="67"/>
      <c r="J1637" s="67"/>
      <c r="K1637" s="34" t="s">
        <v>65</v>
      </c>
      <c r="L1637" s="74">
        <v>1637</v>
      </c>
      <c r="M1637" s="74"/>
      <c r="N1637" s="69"/>
      <c r="O1637" s="85" t="s">
        <v>1875</v>
      </c>
      <c r="P1637" s="88">
        <v>43738.28875</v>
      </c>
      <c r="Q1637" s="85" t="s">
        <v>1883</v>
      </c>
      <c r="R1637" s="85"/>
      <c r="S1637" s="85"/>
      <c r="T1637" s="85"/>
      <c r="U1637" s="88">
        <v>43738.28875</v>
      </c>
      <c r="V1637" s="90" t="s">
        <v>4565</v>
      </c>
      <c r="W1637" s="85"/>
      <c r="X1637" s="85"/>
      <c r="Y1637" s="94" t="s">
        <v>6565</v>
      </c>
      <c r="Z1637" s="85"/>
    </row>
    <row r="1638" spans="1:26" x14ac:dyDescent="0.25">
      <c r="A1638" s="61" t="s">
        <v>1366</v>
      </c>
      <c r="B1638" s="61" t="s">
        <v>1481</v>
      </c>
      <c r="C1638" s="62"/>
      <c r="D1638" s="63"/>
      <c r="E1638" s="64"/>
      <c r="F1638" s="65"/>
      <c r="G1638" s="62"/>
      <c r="H1638" s="66"/>
      <c r="I1638" s="67"/>
      <c r="J1638" s="67"/>
      <c r="K1638" s="34" t="s">
        <v>65</v>
      </c>
      <c r="L1638" s="74">
        <v>1638</v>
      </c>
      <c r="M1638" s="74"/>
      <c r="N1638" s="69"/>
      <c r="O1638" s="85" t="s">
        <v>1875</v>
      </c>
      <c r="P1638" s="88">
        <v>43738.2893287037</v>
      </c>
      <c r="Q1638" s="85" t="s">
        <v>1927</v>
      </c>
      <c r="R1638" s="85"/>
      <c r="S1638" s="85"/>
      <c r="T1638" s="85" t="s">
        <v>2951</v>
      </c>
      <c r="U1638" s="88">
        <v>43738.2893287037</v>
      </c>
      <c r="V1638" s="90" t="s">
        <v>4566</v>
      </c>
      <c r="W1638" s="85"/>
      <c r="X1638" s="85"/>
      <c r="Y1638" s="94" t="s">
        <v>6566</v>
      </c>
      <c r="Z1638" s="85"/>
    </row>
    <row r="1639" spans="1:26" x14ac:dyDescent="0.25">
      <c r="A1639" s="61" t="s">
        <v>1367</v>
      </c>
      <c r="B1639" s="61" t="s">
        <v>1530</v>
      </c>
      <c r="C1639" s="62"/>
      <c r="D1639" s="63"/>
      <c r="E1639" s="64"/>
      <c r="F1639" s="65"/>
      <c r="G1639" s="62"/>
      <c r="H1639" s="66"/>
      <c r="I1639" s="67"/>
      <c r="J1639" s="67"/>
      <c r="K1639" s="34" t="s">
        <v>65</v>
      </c>
      <c r="L1639" s="74">
        <v>1639</v>
      </c>
      <c r="M1639" s="74"/>
      <c r="N1639" s="69"/>
      <c r="O1639" s="85" t="s">
        <v>1875</v>
      </c>
      <c r="P1639" s="88">
        <v>43738.2893287037</v>
      </c>
      <c r="Q1639" s="85" t="s">
        <v>2080</v>
      </c>
      <c r="R1639" s="85"/>
      <c r="S1639" s="85"/>
      <c r="T1639" s="85"/>
      <c r="U1639" s="88">
        <v>43738.2893287037</v>
      </c>
      <c r="V1639" s="90" t="s">
        <v>4567</v>
      </c>
      <c r="W1639" s="85"/>
      <c r="X1639" s="85"/>
      <c r="Y1639" s="94" t="s">
        <v>6567</v>
      </c>
      <c r="Z1639" s="85"/>
    </row>
    <row r="1640" spans="1:26" x14ac:dyDescent="0.25">
      <c r="A1640" s="61" t="s">
        <v>1368</v>
      </c>
      <c r="B1640" s="61" t="s">
        <v>1849</v>
      </c>
      <c r="C1640" s="62"/>
      <c r="D1640" s="63"/>
      <c r="E1640" s="64"/>
      <c r="F1640" s="65"/>
      <c r="G1640" s="62"/>
      <c r="H1640" s="66"/>
      <c r="I1640" s="67"/>
      <c r="J1640" s="67"/>
      <c r="K1640" s="34" t="s">
        <v>65</v>
      </c>
      <c r="L1640" s="74">
        <v>1640</v>
      </c>
      <c r="M1640" s="74"/>
      <c r="N1640" s="69"/>
      <c r="O1640" s="85" t="s">
        <v>1875</v>
      </c>
      <c r="P1640" s="88">
        <v>43738.289340277777</v>
      </c>
      <c r="Q1640" s="85" t="s">
        <v>2487</v>
      </c>
      <c r="R1640" s="85"/>
      <c r="S1640" s="85"/>
      <c r="T1640" s="85" t="s">
        <v>2946</v>
      </c>
      <c r="U1640" s="88">
        <v>43738.289340277777</v>
      </c>
      <c r="V1640" s="90" t="s">
        <v>4568</v>
      </c>
      <c r="W1640" s="85"/>
      <c r="X1640" s="85"/>
      <c r="Y1640" s="94" t="s">
        <v>6568</v>
      </c>
      <c r="Z1640" s="85"/>
    </row>
    <row r="1641" spans="1:26" x14ac:dyDescent="0.25">
      <c r="A1641" s="61" t="s">
        <v>1369</v>
      </c>
      <c r="B1641" s="61" t="s">
        <v>1429</v>
      </c>
      <c r="C1641" s="62"/>
      <c r="D1641" s="63"/>
      <c r="E1641" s="64"/>
      <c r="F1641" s="65"/>
      <c r="G1641" s="62"/>
      <c r="H1641" s="66"/>
      <c r="I1641" s="67"/>
      <c r="J1641" s="67"/>
      <c r="K1641" s="34" t="s">
        <v>65</v>
      </c>
      <c r="L1641" s="74">
        <v>1641</v>
      </c>
      <c r="M1641" s="74"/>
      <c r="N1641" s="69"/>
      <c r="O1641" s="85" t="s">
        <v>1875</v>
      </c>
      <c r="P1641" s="88">
        <v>43738.289351851854</v>
      </c>
      <c r="Q1641" s="85" t="s">
        <v>2221</v>
      </c>
      <c r="R1641" s="85"/>
      <c r="S1641" s="85"/>
      <c r="T1641" s="85"/>
      <c r="U1641" s="88">
        <v>43738.289351851854</v>
      </c>
      <c r="V1641" s="90" t="s">
        <v>4569</v>
      </c>
      <c r="W1641" s="85"/>
      <c r="X1641" s="85"/>
      <c r="Y1641" s="94" t="s">
        <v>6569</v>
      </c>
      <c r="Z1641" s="85"/>
    </row>
    <row r="1642" spans="1:26" x14ac:dyDescent="0.25">
      <c r="A1642" s="61" t="s">
        <v>1370</v>
      </c>
      <c r="B1642" s="61" t="s">
        <v>1481</v>
      </c>
      <c r="C1642" s="62"/>
      <c r="D1642" s="63"/>
      <c r="E1642" s="64"/>
      <c r="F1642" s="65"/>
      <c r="G1642" s="62"/>
      <c r="H1642" s="66"/>
      <c r="I1642" s="67"/>
      <c r="J1642" s="67"/>
      <c r="K1642" s="34" t="s">
        <v>65</v>
      </c>
      <c r="L1642" s="74">
        <v>1642</v>
      </c>
      <c r="M1642" s="74"/>
      <c r="N1642" s="69"/>
      <c r="O1642" s="85" t="s">
        <v>1875</v>
      </c>
      <c r="P1642" s="88">
        <v>43738.289351851854</v>
      </c>
      <c r="Q1642" s="85" t="s">
        <v>1927</v>
      </c>
      <c r="R1642" s="85"/>
      <c r="S1642" s="85"/>
      <c r="T1642" s="85" t="s">
        <v>2951</v>
      </c>
      <c r="U1642" s="88">
        <v>43738.289351851854</v>
      </c>
      <c r="V1642" s="90" t="s">
        <v>4570</v>
      </c>
      <c r="W1642" s="85"/>
      <c r="X1642" s="85"/>
      <c r="Y1642" s="94" t="s">
        <v>6570</v>
      </c>
      <c r="Z1642" s="85"/>
    </row>
    <row r="1643" spans="1:26" x14ac:dyDescent="0.25">
      <c r="A1643" s="61" t="s">
        <v>1371</v>
      </c>
      <c r="B1643" s="61" t="s">
        <v>1429</v>
      </c>
      <c r="C1643" s="62"/>
      <c r="D1643" s="63"/>
      <c r="E1643" s="64"/>
      <c r="F1643" s="65"/>
      <c r="G1643" s="62"/>
      <c r="H1643" s="66"/>
      <c r="I1643" s="67"/>
      <c r="J1643" s="67"/>
      <c r="K1643" s="34" t="s">
        <v>65</v>
      </c>
      <c r="L1643" s="74">
        <v>1643</v>
      </c>
      <c r="M1643" s="74"/>
      <c r="N1643" s="69"/>
      <c r="O1643" s="85" t="s">
        <v>1875</v>
      </c>
      <c r="P1643" s="88">
        <v>43738.289386574077</v>
      </c>
      <c r="Q1643" s="85" t="s">
        <v>2131</v>
      </c>
      <c r="R1643" s="85"/>
      <c r="S1643" s="85"/>
      <c r="T1643" s="85"/>
      <c r="U1643" s="88">
        <v>43738.289386574077</v>
      </c>
      <c r="V1643" s="90" t="s">
        <v>4571</v>
      </c>
      <c r="W1643" s="85"/>
      <c r="X1643" s="85"/>
      <c r="Y1643" s="94" t="s">
        <v>6571</v>
      </c>
      <c r="Z1643" s="85"/>
    </row>
    <row r="1644" spans="1:26" x14ac:dyDescent="0.25">
      <c r="A1644" s="61" t="s">
        <v>1372</v>
      </c>
      <c r="B1644" s="61" t="s">
        <v>1490</v>
      </c>
      <c r="C1644" s="62"/>
      <c r="D1644" s="63"/>
      <c r="E1644" s="64"/>
      <c r="F1644" s="65"/>
      <c r="G1644" s="62"/>
      <c r="H1644" s="66"/>
      <c r="I1644" s="67"/>
      <c r="J1644" s="67"/>
      <c r="K1644" s="34" t="s">
        <v>65</v>
      </c>
      <c r="L1644" s="74">
        <v>1644</v>
      </c>
      <c r="M1644" s="74"/>
      <c r="N1644" s="69"/>
      <c r="O1644" s="85" t="s">
        <v>1875</v>
      </c>
      <c r="P1644" s="88">
        <v>43738.27542824074</v>
      </c>
      <c r="Q1644" s="85" t="s">
        <v>2488</v>
      </c>
      <c r="R1644" s="90" t="s">
        <v>2857</v>
      </c>
      <c r="S1644" s="85" t="s">
        <v>2911</v>
      </c>
      <c r="T1644" s="85" t="s">
        <v>2955</v>
      </c>
      <c r="U1644" s="88">
        <v>43738.27542824074</v>
      </c>
      <c r="V1644" s="90" t="s">
        <v>4572</v>
      </c>
      <c r="W1644" s="85"/>
      <c r="X1644" s="85"/>
      <c r="Y1644" s="94" t="s">
        <v>6572</v>
      </c>
      <c r="Z1644" s="85"/>
    </row>
    <row r="1645" spans="1:26" x14ac:dyDescent="0.25">
      <c r="A1645" s="61" t="s">
        <v>1372</v>
      </c>
      <c r="B1645" s="61" t="s">
        <v>1490</v>
      </c>
      <c r="C1645" s="62"/>
      <c r="D1645" s="63"/>
      <c r="E1645" s="64"/>
      <c r="F1645" s="65"/>
      <c r="G1645" s="62"/>
      <c r="H1645" s="66"/>
      <c r="I1645" s="67"/>
      <c r="J1645" s="67"/>
      <c r="K1645" s="34" t="s">
        <v>65</v>
      </c>
      <c r="L1645" s="74">
        <v>1645</v>
      </c>
      <c r="M1645" s="74"/>
      <c r="N1645" s="69"/>
      <c r="O1645" s="85" t="s">
        <v>1876</v>
      </c>
      <c r="P1645" s="88">
        <v>43738.28</v>
      </c>
      <c r="Q1645" s="85" t="s">
        <v>2489</v>
      </c>
      <c r="R1645" s="90" t="s">
        <v>2858</v>
      </c>
      <c r="S1645" s="85" t="s">
        <v>2911</v>
      </c>
      <c r="T1645" s="85"/>
      <c r="U1645" s="88">
        <v>43738.28</v>
      </c>
      <c r="V1645" s="90" t="s">
        <v>4573</v>
      </c>
      <c r="W1645" s="85"/>
      <c r="X1645" s="85"/>
      <c r="Y1645" s="94" t="s">
        <v>6573</v>
      </c>
      <c r="Z1645" s="94" t="s">
        <v>6572</v>
      </c>
    </row>
    <row r="1646" spans="1:26" x14ac:dyDescent="0.25">
      <c r="A1646" s="61" t="s">
        <v>1372</v>
      </c>
      <c r="B1646" s="61" t="s">
        <v>1490</v>
      </c>
      <c r="C1646" s="62"/>
      <c r="D1646" s="63"/>
      <c r="E1646" s="64"/>
      <c r="F1646" s="65"/>
      <c r="G1646" s="62"/>
      <c r="H1646" s="66"/>
      <c r="I1646" s="67"/>
      <c r="J1646" s="67"/>
      <c r="K1646" s="34" t="s">
        <v>65</v>
      </c>
      <c r="L1646" s="74">
        <v>1646</v>
      </c>
      <c r="M1646" s="74"/>
      <c r="N1646" s="69"/>
      <c r="O1646" s="85" t="s">
        <v>1875</v>
      </c>
      <c r="P1646" s="88">
        <v>43738.280277777776</v>
      </c>
      <c r="Q1646" s="85" t="s">
        <v>2490</v>
      </c>
      <c r="R1646" s="85"/>
      <c r="S1646" s="85"/>
      <c r="T1646" s="85"/>
      <c r="U1646" s="88">
        <v>43738.280277777776</v>
      </c>
      <c r="V1646" s="90" t="s">
        <v>4574</v>
      </c>
      <c r="W1646" s="85"/>
      <c r="X1646" s="85"/>
      <c r="Y1646" s="94" t="s">
        <v>6574</v>
      </c>
      <c r="Z1646" s="85"/>
    </row>
    <row r="1647" spans="1:26" x14ac:dyDescent="0.25">
      <c r="A1647" s="61" t="s">
        <v>1372</v>
      </c>
      <c r="B1647" s="61" t="s">
        <v>1490</v>
      </c>
      <c r="C1647" s="62"/>
      <c r="D1647" s="63"/>
      <c r="E1647" s="64"/>
      <c r="F1647" s="65"/>
      <c r="G1647" s="62"/>
      <c r="H1647" s="66"/>
      <c r="I1647" s="67"/>
      <c r="J1647" s="67"/>
      <c r="K1647" s="34" t="s">
        <v>65</v>
      </c>
      <c r="L1647" s="74">
        <v>1647</v>
      </c>
      <c r="M1647" s="74"/>
      <c r="N1647" s="69"/>
      <c r="O1647" s="85" t="s">
        <v>1875</v>
      </c>
      <c r="P1647" s="88">
        <v>43738.2809375</v>
      </c>
      <c r="Q1647" s="85" t="s">
        <v>1995</v>
      </c>
      <c r="R1647" s="85"/>
      <c r="S1647" s="85"/>
      <c r="T1647" s="85" t="s">
        <v>2955</v>
      </c>
      <c r="U1647" s="88">
        <v>43738.2809375</v>
      </c>
      <c r="V1647" s="90" t="s">
        <v>4575</v>
      </c>
      <c r="W1647" s="85"/>
      <c r="X1647" s="85"/>
      <c r="Y1647" s="94" t="s">
        <v>6575</v>
      </c>
      <c r="Z1647" s="85"/>
    </row>
    <row r="1648" spans="1:26" x14ac:dyDescent="0.25">
      <c r="A1648" s="61" t="s">
        <v>1373</v>
      </c>
      <c r="B1648" s="61" t="s">
        <v>1372</v>
      </c>
      <c r="C1648" s="62"/>
      <c r="D1648" s="63"/>
      <c r="E1648" s="64"/>
      <c r="F1648" s="65"/>
      <c r="G1648" s="62"/>
      <c r="H1648" s="66"/>
      <c r="I1648" s="67"/>
      <c r="J1648" s="67"/>
      <c r="K1648" s="34" t="s">
        <v>65</v>
      </c>
      <c r="L1648" s="74">
        <v>1648</v>
      </c>
      <c r="M1648" s="74"/>
      <c r="N1648" s="69"/>
      <c r="O1648" s="85" t="s">
        <v>1875</v>
      </c>
      <c r="P1648" s="88">
        <v>43738.289398148147</v>
      </c>
      <c r="Q1648" s="85" t="s">
        <v>2490</v>
      </c>
      <c r="R1648" s="85"/>
      <c r="S1648" s="85"/>
      <c r="T1648" s="85"/>
      <c r="U1648" s="88">
        <v>43738.289398148147</v>
      </c>
      <c r="V1648" s="90" t="s">
        <v>4576</v>
      </c>
      <c r="W1648" s="85"/>
      <c r="X1648" s="85"/>
      <c r="Y1648" s="94" t="s">
        <v>6576</v>
      </c>
      <c r="Z1648" s="85"/>
    </row>
    <row r="1649" spans="1:26" x14ac:dyDescent="0.25">
      <c r="A1649" s="61" t="s">
        <v>1373</v>
      </c>
      <c r="B1649" s="61" t="s">
        <v>1490</v>
      </c>
      <c r="C1649" s="62"/>
      <c r="D1649" s="63"/>
      <c r="E1649" s="64"/>
      <c r="F1649" s="65"/>
      <c r="G1649" s="62"/>
      <c r="H1649" s="66"/>
      <c r="I1649" s="67"/>
      <c r="J1649" s="67"/>
      <c r="K1649" s="34" t="s">
        <v>65</v>
      </c>
      <c r="L1649" s="74">
        <v>1649</v>
      </c>
      <c r="M1649" s="74"/>
      <c r="N1649" s="69"/>
      <c r="O1649" s="85" t="s">
        <v>1875</v>
      </c>
      <c r="P1649" s="88">
        <v>43738.289398148147</v>
      </c>
      <c r="Q1649" s="85" t="s">
        <v>2490</v>
      </c>
      <c r="R1649" s="85"/>
      <c r="S1649" s="85"/>
      <c r="T1649" s="85"/>
      <c r="U1649" s="88">
        <v>43738.289398148147</v>
      </c>
      <c r="V1649" s="90" t="s">
        <v>4576</v>
      </c>
      <c r="W1649" s="85"/>
      <c r="X1649" s="85"/>
      <c r="Y1649" s="94" t="s">
        <v>6576</v>
      </c>
      <c r="Z1649" s="85"/>
    </row>
    <row r="1650" spans="1:26" x14ac:dyDescent="0.25">
      <c r="A1650" s="61" t="s">
        <v>1374</v>
      </c>
      <c r="B1650" s="61" t="s">
        <v>1374</v>
      </c>
      <c r="C1650" s="62"/>
      <c r="D1650" s="63"/>
      <c r="E1650" s="64"/>
      <c r="F1650" s="65"/>
      <c r="G1650" s="62"/>
      <c r="H1650" s="66"/>
      <c r="I1650" s="67"/>
      <c r="J1650" s="67"/>
      <c r="K1650" s="34" t="s">
        <v>65</v>
      </c>
      <c r="L1650" s="74">
        <v>1650</v>
      </c>
      <c r="M1650" s="74"/>
      <c r="N1650" s="69"/>
      <c r="O1650" s="85" t="s">
        <v>178</v>
      </c>
      <c r="P1650" s="88">
        <v>43738.289398148147</v>
      </c>
      <c r="Q1650" s="85" t="s">
        <v>2491</v>
      </c>
      <c r="R1650" s="90" t="s">
        <v>2859</v>
      </c>
      <c r="S1650" s="85" t="s">
        <v>2940</v>
      </c>
      <c r="T1650" s="85"/>
      <c r="U1650" s="88">
        <v>43738.289398148147</v>
      </c>
      <c r="V1650" s="90" t="s">
        <v>4577</v>
      </c>
      <c r="W1650" s="85"/>
      <c r="X1650" s="85"/>
      <c r="Y1650" s="94" t="s">
        <v>6577</v>
      </c>
      <c r="Z1650" s="85"/>
    </row>
    <row r="1651" spans="1:26" x14ac:dyDescent="0.25">
      <c r="A1651" s="61" t="s">
        <v>1375</v>
      </c>
      <c r="B1651" s="61" t="s">
        <v>1850</v>
      </c>
      <c r="C1651" s="62"/>
      <c r="D1651" s="63"/>
      <c r="E1651" s="64"/>
      <c r="F1651" s="65"/>
      <c r="G1651" s="62"/>
      <c r="H1651" s="66"/>
      <c r="I1651" s="67"/>
      <c r="J1651" s="67"/>
      <c r="K1651" s="34" t="s">
        <v>65</v>
      </c>
      <c r="L1651" s="74">
        <v>1651</v>
      </c>
      <c r="M1651" s="74"/>
      <c r="N1651" s="69"/>
      <c r="O1651" s="85" t="s">
        <v>1875</v>
      </c>
      <c r="P1651" s="88">
        <v>43738.288946759261</v>
      </c>
      <c r="Q1651" s="85" t="s">
        <v>2492</v>
      </c>
      <c r="R1651" s="90" t="s">
        <v>2860</v>
      </c>
      <c r="S1651" s="85" t="s">
        <v>2941</v>
      </c>
      <c r="T1651" s="85"/>
      <c r="U1651" s="88">
        <v>43738.288946759261</v>
      </c>
      <c r="V1651" s="90" t="s">
        <v>4578</v>
      </c>
      <c r="W1651" s="85"/>
      <c r="X1651" s="85"/>
      <c r="Y1651" s="94" t="s">
        <v>6578</v>
      </c>
      <c r="Z1651" s="85"/>
    </row>
    <row r="1652" spans="1:26" x14ac:dyDescent="0.25">
      <c r="A1652" s="61" t="s">
        <v>1375</v>
      </c>
      <c r="B1652" s="61" t="s">
        <v>1850</v>
      </c>
      <c r="C1652" s="62"/>
      <c r="D1652" s="63"/>
      <c r="E1652" s="64"/>
      <c r="F1652" s="65"/>
      <c r="G1652" s="62"/>
      <c r="H1652" s="66"/>
      <c r="I1652" s="67"/>
      <c r="J1652" s="67"/>
      <c r="K1652" s="34" t="s">
        <v>65</v>
      </c>
      <c r="L1652" s="74">
        <v>1652</v>
      </c>
      <c r="M1652" s="74"/>
      <c r="N1652" s="69"/>
      <c r="O1652" s="85" t="s">
        <v>1875</v>
      </c>
      <c r="P1652" s="88">
        <v>43738.289409722223</v>
      </c>
      <c r="Q1652" s="85" t="s">
        <v>2493</v>
      </c>
      <c r="R1652" s="85"/>
      <c r="S1652" s="85"/>
      <c r="T1652" s="85"/>
      <c r="U1652" s="88">
        <v>43738.289409722223</v>
      </c>
      <c r="V1652" s="90" t="s">
        <v>4579</v>
      </c>
      <c r="W1652" s="85"/>
      <c r="X1652" s="85"/>
      <c r="Y1652" s="94" t="s">
        <v>6579</v>
      </c>
      <c r="Z1652" s="85"/>
    </row>
    <row r="1653" spans="1:26" x14ac:dyDescent="0.25">
      <c r="A1653" s="61" t="s">
        <v>1376</v>
      </c>
      <c r="B1653" s="61" t="s">
        <v>1851</v>
      </c>
      <c r="C1653" s="62"/>
      <c r="D1653" s="63"/>
      <c r="E1653" s="64"/>
      <c r="F1653" s="65"/>
      <c r="G1653" s="62"/>
      <c r="H1653" s="66"/>
      <c r="I1653" s="67"/>
      <c r="J1653" s="67"/>
      <c r="K1653" s="34" t="s">
        <v>65</v>
      </c>
      <c r="L1653" s="74">
        <v>1653</v>
      </c>
      <c r="M1653" s="74"/>
      <c r="N1653" s="69"/>
      <c r="O1653" s="85" t="s">
        <v>1876</v>
      </c>
      <c r="P1653" s="88">
        <v>43738.289421296293</v>
      </c>
      <c r="Q1653" s="85" t="s">
        <v>2494</v>
      </c>
      <c r="R1653" s="85"/>
      <c r="S1653" s="85"/>
      <c r="T1653" s="85"/>
      <c r="U1653" s="88">
        <v>43738.289421296293</v>
      </c>
      <c r="V1653" s="90" t="s">
        <v>4580</v>
      </c>
      <c r="W1653" s="85"/>
      <c r="X1653" s="85"/>
      <c r="Y1653" s="94" t="s">
        <v>6580</v>
      </c>
      <c r="Z1653" s="94" t="s">
        <v>7126</v>
      </c>
    </row>
    <row r="1654" spans="1:26" x14ac:dyDescent="0.25">
      <c r="A1654" s="61" t="s">
        <v>1377</v>
      </c>
      <c r="B1654" s="61" t="s">
        <v>1745</v>
      </c>
      <c r="C1654" s="62"/>
      <c r="D1654" s="63"/>
      <c r="E1654" s="64"/>
      <c r="F1654" s="65"/>
      <c r="G1654" s="62"/>
      <c r="H1654" s="66"/>
      <c r="I1654" s="67"/>
      <c r="J1654" s="67"/>
      <c r="K1654" s="34" t="s">
        <v>65</v>
      </c>
      <c r="L1654" s="74">
        <v>1654</v>
      </c>
      <c r="M1654" s="74"/>
      <c r="N1654" s="69"/>
      <c r="O1654" s="85" t="s">
        <v>1875</v>
      </c>
      <c r="P1654" s="88">
        <v>43738.289444444446</v>
      </c>
      <c r="Q1654" s="85" t="s">
        <v>2256</v>
      </c>
      <c r="R1654" s="85"/>
      <c r="S1654" s="85"/>
      <c r="T1654" s="85"/>
      <c r="U1654" s="88">
        <v>43738.289444444446</v>
      </c>
      <c r="V1654" s="90" t="s">
        <v>4581</v>
      </c>
      <c r="W1654" s="85"/>
      <c r="X1654" s="85"/>
      <c r="Y1654" s="94" t="s">
        <v>6581</v>
      </c>
      <c r="Z1654" s="85"/>
    </row>
    <row r="1655" spans="1:26" x14ac:dyDescent="0.25">
      <c r="A1655" s="61" t="s">
        <v>1378</v>
      </c>
      <c r="B1655" s="61" t="s">
        <v>1481</v>
      </c>
      <c r="C1655" s="62"/>
      <c r="D1655" s="63"/>
      <c r="E1655" s="64"/>
      <c r="F1655" s="65"/>
      <c r="G1655" s="62"/>
      <c r="H1655" s="66"/>
      <c r="I1655" s="67"/>
      <c r="J1655" s="67"/>
      <c r="K1655" s="34" t="s">
        <v>65</v>
      </c>
      <c r="L1655" s="74">
        <v>1655</v>
      </c>
      <c r="M1655" s="74"/>
      <c r="N1655" s="69"/>
      <c r="O1655" s="85" t="s">
        <v>1875</v>
      </c>
      <c r="P1655" s="88">
        <v>43738.289479166669</v>
      </c>
      <c r="Q1655" s="85" t="s">
        <v>1927</v>
      </c>
      <c r="R1655" s="85"/>
      <c r="S1655" s="85"/>
      <c r="T1655" s="85" t="s">
        <v>2951</v>
      </c>
      <c r="U1655" s="88">
        <v>43738.289479166669</v>
      </c>
      <c r="V1655" s="90" t="s">
        <v>4582</v>
      </c>
      <c r="W1655" s="85"/>
      <c r="X1655" s="85"/>
      <c r="Y1655" s="94" t="s">
        <v>6582</v>
      </c>
      <c r="Z1655" s="85"/>
    </row>
    <row r="1656" spans="1:26" x14ac:dyDescent="0.25">
      <c r="A1656" s="61" t="s">
        <v>1379</v>
      </c>
      <c r="B1656" s="61" t="s">
        <v>1507</v>
      </c>
      <c r="C1656" s="62"/>
      <c r="D1656" s="63"/>
      <c r="E1656" s="64"/>
      <c r="F1656" s="65"/>
      <c r="G1656" s="62"/>
      <c r="H1656" s="66"/>
      <c r="I1656" s="67"/>
      <c r="J1656" s="67"/>
      <c r="K1656" s="34" t="s">
        <v>65</v>
      </c>
      <c r="L1656" s="74">
        <v>1656</v>
      </c>
      <c r="M1656" s="74"/>
      <c r="N1656" s="69"/>
      <c r="O1656" s="85" t="s">
        <v>1875</v>
      </c>
      <c r="P1656" s="88">
        <v>43738.289444444446</v>
      </c>
      <c r="Q1656" s="85" t="s">
        <v>1893</v>
      </c>
      <c r="R1656" s="85"/>
      <c r="S1656" s="85"/>
      <c r="T1656" s="85"/>
      <c r="U1656" s="88">
        <v>43738.289444444446</v>
      </c>
      <c r="V1656" s="90" t="s">
        <v>4583</v>
      </c>
      <c r="W1656" s="85"/>
      <c r="X1656" s="85"/>
      <c r="Y1656" s="94" t="s">
        <v>6583</v>
      </c>
      <c r="Z1656" s="85"/>
    </row>
    <row r="1657" spans="1:26" x14ac:dyDescent="0.25">
      <c r="A1657" s="61" t="s">
        <v>1379</v>
      </c>
      <c r="B1657" s="61" t="s">
        <v>1507</v>
      </c>
      <c r="C1657" s="62"/>
      <c r="D1657" s="63"/>
      <c r="E1657" s="64"/>
      <c r="F1657" s="65"/>
      <c r="G1657" s="62"/>
      <c r="H1657" s="66"/>
      <c r="I1657" s="67"/>
      <c r="J1657" s="67"/>
      <c r="K1657" s="34" t="s">
        <v>65</v>
      </c>
      <c r="L1657" s="74">
        <v>1657</v>
      </c>
      <c r="M1657" s="74"/>
      <c r="N1657" s="69"/>
      <c r="O1657" s="85" t="s">
        <v>1875</v>
      </c>
      <c r="P1657" s="88">
        <v>43738.289479166669</v>
      </c>
      <c r="Q1657" s="85" t="s">
        <v>1892</v>
      </c>
      <c r="R1657" s="85"/>
      <c r="S1657" s="85"/>
      <c r="T1657" s="85"/>
      <c r="U1657" s="88">
        <v>43738.289479166669</v>
      </c>
      <c r="V1657" s="90" t="s">
        <v>4584</v>
      </c>
      <c r="W1657" s="85"/>
      <c r="X1657" s="85"/>
      <c r="Y1657" s="94" t="s">
        <v>6584</v>
      </c>
      <c r="Z1657" s="85"/>
    </row>
    <row r="1658" spans="1:26" x14ac:dyDescent="0.25">
      <c r="A1658" s="61" t="s">
        <v>1380</v>
      </c>
      <c r="B1658" s="61" t="s">
        <v>1852</v>
      </c>
      <c r="C1658" s="62"/>
      <c r="D1658" s="63"/>
      <c r="E1658" s="64"/>
      <c r="F1658" s="65"/>
      <c r="G1658" s="62"/>
      <c r="H1658" s="66"/>
      <c r="I1658" s="67"/>
      <c r="J1658" s="67"/>
      <c r="K1658" s="34" t="s">
        <v>65</v>
      </c>
      <c r="L1658" s="74">
        <v>1658</v>
      </c>
      <c r="M1658" s="74"/>
      <c r="N1658" s="69"/>
      <c r="O1658" s="85" t="s">
        <v>1876</v>
      </c>
      <c r="P1658" s="88">
        <v>43738.289490740739</v>
      </c>
      <c r="Q1658" s="85" t="s">
        <v>2495</v>
      </c>
      <c r="R1658" s="85"/>
      <c r="S1658" s="85"/>
      <c r="T1658" s="85"/>
      <c r="U1658" s="88">
        <v>43738.289490740739</v>
      </c>
      <c r="V1658" s="90" t="s">
        <v>4585</v>
      </c>
      <c r="W1658" s="85"/>
      <c r="X1658" s="85"/>
      <c r="Y1658" s="94" t="s">
        <v>6585</v>
      </c>
      <c r="Z1658" s="94" t="s">
        <v>7127</v>
      </c>
    </row>
    <row r="1659" spans="1:26" x14ac:dyDescent="0.25">
      <c r="A1659" s="61" t="s">
        <v>1381</v>
      </c>
      <c r="B1659" s="61" t="s">
        <v>1493</v>
      </c>
      <c r="C1659" s="62"/>
      <c r="D1659" s="63"/>
      <c r="E1659" s="64"/>
      <c r="F1659" s="65"/>
      <c r="G1659" s="62"/>
      <c r="H1659" s="66"/>
      <c r="I1659" s="67"/>
      <c r="J1659" s="67"/>
      <c r="K1659" s="34" t="s">
        <v>65</v>
      </c>
      <c r="L1659" s="74">
        <v>1659</v>
      </c>
      <c r="M1659" s="74"/>
      <c r="N1659" s="69"/>
      <c r="O1659" s="85" t="s">
        <v>1875</v>
      </c>
      <c r="P1659" s="88">
        <v>43738.289513888885</v>
      </c>
      <c r="Q1659" s="85" t="s">
        <v>1877</v>
      </c>
      <c r="R1659" s="85"/>
      <c r="S1659" s="85"/>
      <c r="T1659" s="85"/>
      <c r="U1659" s="88">
        <v>43738.289513888885</v>
      </c>
      <c r="V1659" s="90" t="s">
        <v>4586</v>
      </c>
      <c r="W1659" s="85"/>
      <c r="X1659" s="85"/>
      <c r="Y1659" s="94" t="s">
        <v>6586</v>
      </c>
      <c r="Z1659" s="85"/>
    </row>
    <row r="1660" spans="1:26" x14ac:dyDescent="0.25">
      <c r="A1660" s="61" t="s">
        <v>1382</v>
      </c>
      <c r="B1660" s="61" t="s">
        <v>1481</v>
      </c>
      <c r="C1660" s="62"/>
      <c r="D1660" s="63"/>
      <c r="E1660" s="64"/>
      <c r="F1660" s="65"/>
      <c r="G1660" s="62"/>
      <c r="H1660" s="66"/>
      <c r="I1660" s="67"/>
      <c r="J1660" s="67"/>
      <c r="K1660" s="34" t="s">
        <v>65</v>
      </c>
      <c r="L1660" s="74">
        <v>1660</v>
      </c>
      <c r="M1660" s="74"/>
      <c r="N1660" s="69"/>
      <c r="O1660" s="85" t="s">
        <v>1875</v>
      </c>
      <c r="P1660" s="88">
        <v>43738.289525462962</v>
      </c>
      <c r="Q1660" s="85" t="s">
        <v>1927</v>
      </c>
      <c r="R1660" s="85"/>
      <c r="S1660" s="85"/>
      <c r="T1660" s="85" t="s">
        <v>2951</v>
      </c>
      <c r="U1660" s="88">
        <v>43738.289525462962</v>
      </c>
      <c r="V1660" s="90" t="s">
        <v>4587</v>
      </c>
      <c r="W1660" s="85"/>
      <c r="X1660" s="85"/>
      <c r="Y1660" s="94" t="s">
        <v>6587</v>
      </c>
      <c r="Z1660" s="85"/>
    </row>
    <row r="1661" spans="1:26" x14ac:dyDescent="0.25">
      <c r="A1661" s="61" t="s">
        <v>1383</v>
      </c>
      <c r="B1661" s="61" t="s">
        <v>1481</v>
      </c>
      <c r="C1661" s="62"/>
      <c r="D1661" s="63"/>
      <c r="E1661" s="64"/>
      <c r="F1661" s="65"/>
      <c r="G1661" s="62"/>
      <c r="H1661" s="66"/>
      <c r="I1661" s="67"/>
      <c r="J1661" s="67"/>
      <c r="K1661" s="34" t="s">
        <v>65</v>
      </c>
      <c r="L1661" s="74">
        <v>1661</v>
      </c>
      <c r="M1661" s="74"/>
      <c r="N1661" s="69"/>
      <c r="O1661" s="85" t="s">
        <v>1875</v>
      </c>
      <c r="P1661" s="88">
        <v>43738.289560185185</v>
      </c>
      <c r="Q1661" s="85" t="s">
        <v>1927</v>
      </c>
      <c r="R1661" s="85"/>
      <c r="S1661" s="85"/>
      <c r="T1661" s="85" t="s">
        <v>2951</v>
      </c>
      <c r="U1661" s="88">
        <v>43738.289560185185</v>
      </c>
      <c r="V1661" s="90" t="s">
        <v>4588</v>
      </c>
      <c r="W1661" s="85"/>
      <c r="X1661" s="85"/>
      <c r="Y1661" s="94" t="s">
        <v>6588</v>
      </c>
      <c r="Z1661" s="85"/>
    </row>
    <row r="1662" spans="1:26" x14ac:dyDescent="0.25">
      <c r="A1662" s="61" t="s">
        <v>1384</v>
      </c>
      <c r="B1662" s="61" t="s">
        <v>1384</v>
      </c>
      <c r="C1662" s="62"/>
      <c r="D1662" s="63"/>
      <c r="E1662" s="64"/>
      <c r="F1662" s="65"/>
      <c r="G1662" s="62"/>
      <c r="H1662" s="66"/>
      <c r="I1662" s="67"/>
      <c r="J1662" s="67"/>
      <c r="K1662" s="34" t="s">
        <v>65</v>
      </c>
      <c r="L1662" s="74">
        <v>1662</v>
      </c>
      <c r="M1662" s="74"/>
      <c r="N1662" s="69"/>
      <c r="O1662" s="85" t="s">
        <v>178</v>
      </c>
      <c r="P1662" s="88">
        <v>43738.289583333331</v>
      </c>
      <c r="Q1662" s="85" t="s">
        <v>2496</v>
      </c>
      <c r="R1662" s="90" t="s">
        <v>2861</v>
      </c>
      <c r="S1662" s="85" t="s">
        <v>2942</v>
      </c>
      <c r="T1662" s="85"/>
      <c r="U1662" s="88">
        <v>43738.289583333331</v>
      </c>
      <c r="V1662" s="90" t="s">
        <v>4589</v>
      </c>
      <c r="W1662" s="85"/>
      <c r="X1662" s="85"/>
      <c r="Y1662" s="94" t="s">
        <v>6589</v>
      </c>
      <c r="Z1662" s="85"/>
    </row>
    <row r="1663" spans="1:26" x14ac:dyDescent="0.25">
      <c r="A1663" s="61" t="s">
        <v>1385</v>
      </c>
      <c r="B1663" s="61" t="s">
        <v>1499</v>
      </c>
      <c r="C1663" s="62"/>
      <c r="D1663" s="63"/>
      <c r="E1663" s="64"/>
      <c r="F1663" s="65"/>
      <c r="G1663" s="62"/>
      <c r="H1663" s="66"/>
      <c r="I1663" s="67"/>
      <c r="J1663" s="67"/>
      <c r="K1663" s="34" t="s">
        <v>65</v>
      </c>
      <c r="L1663" s="74">
        <v>1663</v>
      </c>
      <c r="M1663" s="74"/>
      <c r="N1663" s="69"/>
      <c r="O1663" s="85" t="s">
        <v>1875</v>
      </c>
      <c r="P1663" s="88">
        <v>43738.289583333331</v>
      </c>
      <c r="Q1663" s="85" t="s">
        <v>1883</v>
      </c>
      <c r="R1663" s="85"/>
      <c r="S1663" s="85"/>
      <c r="T1663" s="85"/>
      <c r="U1663" s="88">
        <v>43738.289583333331</v>
      </c>
      <c r="V1663" s="90" t="s">
        <v>4590</v>
      </c>
      <c r="W1663" s="85"/>
      <c r="X1663" s="85"/>
      <c r="Y1663" s="94" t="s">
        <v>6590</v>
      </c>
      <c r="Z1663" s="85"/>
    </row>
    <row r="1664" spans="1:26" x14ac:dyDescent="0.25">
      <c r="A1664" s="61" t="s">
        <v>1386</v>
      </c>
      <c r="B1664" s="61" t="s">
        <v>1500</v>
      </c>
      <c r="C1664" s="62"/>
      <c r="D1664" s="63"/>
      <c r="E1664" s="64"/>
      <c r="F1664" s="65"/>
      <c r="G1664" s="62"/>
      <c r="H1664" s="66"/>
      <c r="I1664" s="67"/>
      <c r="J1664" s="67"/>
      <c r="K1664" s="34" t="s">
        <v>65</v>
      </c>
      <c r="L1664" s="74">
        <v>1664</v>
      </c>
      <c r="M1664" s="74"/>
      <c r="N1664" s="69"/>
      <c r="O1664" s="85" t="s">
        <v>1875</v>
      </c>
      <c r="P1664" s="88">
        <v>43738.289583333331</v>
      </c>
      <c r="Q1664" s="85" t="s">
        <v>2062</v>
      </c>
      <c r="R1664" s="85"/>
      <c r="S1664" s="85"/>
      <c r="T1664" s="85"/>
      <c r="U1664" s="88">
        <v>43738.289583333331</v>
      </c>
      <c r="V1664" s="90" t="s">
        <v>4591</v>
      </c>
      <c r="W1664" s="85"/>
      <c r="X1664" s="85"/>
      <c r="Y1664" s="94" t="s">
        <v>6591</v>
      </c>
      <c r="Z1664" s="85"/>
    </row>
    <row r="1665" spans="1:26" x14ac:dyDescent="0.25">
      <c r="A1665" s="61" t="s">
        <v>1387</v>
      </c>
      <c r="B1665" s="61" t="s">
        <v>1671</v>
      </c>
      <c r="C1665" s="62"/>
      <c r="D1665" s="63"/>
      <c r="E1665" s="64"/>
      <c r="F1665" s="65"/>
      <c r="G1665" s="62"/>
      <c r="H1665" s="66"/>
      <c r="I1665" s="67"/>
      <c r="J1665" s="67"/>
      <c r="K1665" s="34" t="s">
        <v>65</v>
      </c>
      <c r="L1665" s="74">
        <v>1665</v>
      </c>
      <c r="M1665" s="74"/>
      <c r="N1665" s="69"/>
      <c r="O1665" s="85" t="s">
        <v>1875</v>
      </c>
      <c r="P1665" s="88">
        <v>43738.289594907408</v>
      </c>
      <c r="Q1665" s="85" t="s">
        <v>2144</v>
      </c>
      <c r="R1665" s="85"/>
      <c r="S1665" s="85"/>
      <c r="T1665" s="85"/>
      <c r="U1665" s="88">
        <v>43738.289594907408</v>
      </c>
      <c r="V1665" s="90" t="s">
        <v>4592</v>
      </c>
      <c r="W1665" s="85"/>
      <c r="X1665" s="85"/>
      <c r="Y1665" s="94" t="s">
        <v>6592</v>
      </c>
      <c r="Z1665" s="85"/>
    </row>
    <row r="1666" spans="1:26" x14ac:dyDescent="0.25">
      <c r="A1666" s="61" t="s">
        <v>1388</v>
      </c>
      <c r="B1666" s="61" t="s">
        <v>1596</v>
      </c>
      <c r="C1666" s="62"/>
      <c r="D1666" s="63"/>
      <c r="E1666" s="64"/>
      <c r="F1666" s="65"/>
      <c r="G1666" s="62"/>
      <c r="H1666" s="66"/>
      <c r="I1666" s="67"/>
      <c r="J1666" s="67"/>
      <c r="K1666" s="34" t="s">
        <v>65</v>
      </c>
      <c r="L1666" s="74">
        <v>1666</v>
      </c>
      <c r="M1666" s="74"/>
      <c r="N1666" s="69"/>
      <c r="O1666" s="85" t="s">
        <v>1875</v>
      </c>
      <c r="P1666" s="88">
        <v>43738.289606481485</v>
      </c>
      <c r="Q1666" s="85" t="s">
        <v>2014</v>
      </c>
      <c r="R1666" s="85"/>
      <c r="S1666" s="85"/>
      <c r="T1666" s="85"/>
      <c r="U1666" s="88">
        <v>43738.289606481485</v>
      </c>
      <c r="V1666" s="90" t="s">
        <v>4593</v>
      </c>
      <c r="W1666" s="85"/>
      <c r="X1666" s="85"/>
      <c r="Y1666" s="94" t="s">
        <v>6593</v>
      </c>
      <c r="Z1666" s="85"/>
    </row>
    <row r="1667" spans="1:26" x14ac:dyDescent="0.25">
      <c r="A1667" s="61" t="s">
        <v>1389</v>
      </c>
      <c r="B1667" s="61" t="s">
        <v>1499</v>
      </c>
      <c r="C1667" s="62"/>
      <c r="D1667" s="63"/>
      <c r="E1667" s="64"/>
      <c r="F1667" s="65"/>
      <c r="G1667" s="62"/>
      <c r="H1667" s="66"/>
      <c r="I1667" s="67"/>
      <c r="J1667" s="67"/>
      <c r="K1667" s="34" t="s">
        <v>65</v>
      </c>
      <c r="L1667" s="74">
        <v>1667</v>
      </c>
      <c r="M1667" s="74"/>
      <c r="N1667" s="69"/>
      <c r="O1667" s="85" t="s">
        <v>1875</v>
      </c>
      <c r="P1667" s="88">
        <v>43738.289618055554</v>
      </c>
      <c r="Q1667" s="85" t="s">
        <v>1883</v>
      </c>
      <c r="R1667" s="85"/>
      <c r="S1667" s="85"/>
      <c r="T1667" s="85"/>
      <c r="U1667" s="88">
        <v>43738.289618055554</v>
      </c>
      <c r="V1667" s="90" t="s">
        <v>4594</v>
      </c>
      <c r="W1667" s="85"/>
      <c r="X1667" s="85"/>
      <c r="Y1667" s="94" t="s">
        <v>6594</v>
      </c>
      <c r="Z1667" s="85"/>
    </row>
    <row r="1668" spans="1:26" x14ac:dyDescent="0.25">
      <c r="A1668" s="61" t="s">
        <v>1390</v>
      </c>
      <c r="B1668" s="61" t="s">
        <v>1481</v>
      </c>
      <c r="C1668" s="62"/>
      <c r="D1668" s="63"/>
      <c r="E1668" s="64"/>
      <c r="F1668" s="65"/>
      <c r="G1668" s="62"/>
      <c r="H1668" s="66"/>
      <c r="I1668" s="67"/>
      <c r="J1668" s="67"/>
      <c r="K1668" s="34" t="s">
        <v>65</v>
      </c>
      <c r="L1668" s="74">
        <v>1668</v>
      </c>
      <c r="M1668" s="74"/>
      <c r="N1668" s="69"/>
      <c r="O1668" s="85" t="s">
        <v>1875</v>
      </c>
      <c r="P1668" s="88">
        <v>43738.289618055554</v>
      </c>
      <c r="Q1668" s="85" t="s">
        <v>1927</v>
      </c>
      <c r="R1668" s="85"/>
      <c r="S1668" s="85"/>
      <c r="T1668" s="85" t="s">
        <v>2951</v>
      </c>
      <c r="U1668" s="88">
        <v>43738.289618055554</v>
      </c>
      <c r="V1668" s="90" t="s">
        <v>4595</v>
      </c>
      <c r="W1668" s="85"/>
      <c r="X1668" s="85"/>
      <c r="Y1668" s="94" t="s">
        <v>6595</v>
      </c>
      <c r="Z1668" s="85"/>
    </row>
    <row r="1669" spans="1:26" x14ac:dyDescent="0.25">
      <c r="A1669" s="61" t="s">
        <v>1391</v>
      </c>
      <c r="B1669" s="61" t="s">
        <v>1429</v>
      </c>
      <c r="C1669" s="62"/>
      <c r="D1669" s="63"/>
      <c r="E1669" s="64"/>
      <c r="F1669" s="65"/>
      <c r="G1669" s="62"/>
      <c r="H1669" s="66"/>
      <c r="I1669" s="67"/>
      <c r="J1669" s="67"/>
      <c r="K1669" s="34" t="s">
        <v>65</v>
      </c>
      <c r="L1669" s="74">
        <v>1669</v>
      </c>
      <c r="M1669" s="74"/>
      <c r="N1669" s="69"/>
      <c r="O1669" s="85" t="s">
        <v>1875</v>
      </c>
      <c r="P1669" s="88">
        <v>43738.289629629631</v>
      </c>
      <c r="Q1669" s="85" t="s">
        <v>2221</v>
      </c>
      <c r="R1669" s="85"/>
      <c r="S1669" s="85"/>
      <c r="T1669" s="85"/>
      <c r="U1669" s="88">
        <v>43738.289629629631</v>
      </c>
      <c r="V1669" s="90" t="s">
        <v>4596</v>
      </c>
      <c r="W1669" s="85"/>
      <c r="X1669" s="85"/>
      <c r="Y1669" s="94" t="s">
        <v>6596</v>
      </c>
      <c r="Z1669" s="85"/>
    </row>
    <row r="1670" spans="1:26" x14ac:dyDescent="0.25">
      <c r="A1670" s="61" t="s">
        <v>1392</v>
      </c>
      <c r="B1670" s="61" t="s">
        <v>1786</v>
      </c>
      <c r="C1670" s="62"/>
      <c r="D1670" s="63"/>
      <c r="E1670" s="64"/>
      <c r="F1670" s="65"/>
      <c r="G1670" s="62"/>
      <c r="H1670" s="66"/>
      <c r="I1670" s="67"/>
      <c r="J1670" s="67"/>
      <c r="K1670" s="34" t="s">
        <v>65</v>
      </c>
      <c r="L1670" s="74">
        <v>1670</v>
      </c>
      <c r="M1670" s="74"/>
      <c r="N1670" s="69"/>
      <c r="O1670" s="85" t="s">
        <v>1875</v>
      </c>
      <c r="P1670" s="88">
        <v>43738.287511574075</v>
      </c>
      <c r="Q1670" s="85" t="s">
        <v>2347</v>
      </c>
      <c r="R1670" s="85"/>
      <c r="S1670" s="85"/>
      <c r="T1670" s="85"/>
      <c r="U1670" s="88">
        <v>43738.287511574075</v>
      </c>
      <c r="V1670" s="90" t="s">
        <v>4597</v>
      </c>
      <c r="W1670" s="85"/>
      <c r="X1670" s="85"/>
      <c r="Y1670" s="94" t="s">
        <v>6597</v>
      </c>
      <c r="Z1670" s="85"/>
    </row>
    <row r="1671" spans="1:26" x14ac:dyDescent="0.25">
      <c r="A1671" s="61" t="s">
        <v>1392</v>
      </c>
      <c r="B1671" s="61" t="s">
        <v>1786</v>
      </c>
      <c r="C1671" s="62"/>
      <c r="D1671" s="63"/>
      <c r="E1671" s="64"/>
      <c r="F1671" s="65"/>
      <c r="G1671" s="62"/>
      <c r="H1671" s="66"/>
      <c r="I1671" s="67"/>
      <c r="J1671" s="67"/>
      <c r="K1671" s="34" t="s">
        <v>65</v>
      </c>
      <c r="L1671" s="74">
        <v>1671</v>
      </c>
      <c r="M1671" s="74"/>
      <c r="N1671" s="69"/>
      <c r="O1671" s="85" t="s">
        <v>1875</v>
      </c>
      <c r="P1671" s="88">
        <v>43738.287546296298</v>
      </c>
      <c r="Q1671" s="85" t="s">
        <v>2497</v>
      </c>
      <c r="R1671" s="85"/>
      <c r="S1671" s="85"/>
      <c r="T1671" s="85"/>
      <c r="U1671" s="88">
        <v>43738.287546296298</v>
      </c>
      <c r="V1671" s="90" t="s">
        <v>4598</v>
      </c>
      <c r="W1671" s="85"/>
      <c r="X1671" s="85"/>
      <c r="Y1671" s="94" t="s">
        <v>6598</v>
      </c>
      <c r="Z1671" s="85"/>
    </row>
    <row r="1672" spans="1:26" x14ac:dyDescent="0.25">
      <c r="A1672" s="61" t="s">
        <v>1392</v>
      </c>
      <c r="B1672" s="61" t="s">
        <v>1853</v>
      </c>
      <c r="C1672" s="62"/>
      <c r="D1672" s="63"/>
      <c r="E1672" s="64"/>
      <c r="F1672" s="65"/>
      <c r="G1672" s="62"/>
      <c r="H1672" s="66"/>
      <c r="I1672" s="67"/>
      <c r="J1672" s="67"/>
      <c r="K1672" s="34" t="s">
        <v>65</v>
      </c>
      <c r="L1672" s="74">
        <v>1672</v>
      </c>
      <c r="M1672" s="74"/>
      <c r="N1672" s="69"/>
      <c r="O1672" s="85" t="s">
        <v>1875</v>
      </c>
      <c r="P1672" s="88">
        <v>43738.289664351854</v>
      </c>
      <c r="Q1672" s="85" t="s">
        <v>2498</v>
      </c>
      <c r="R1672" s="85"/>
      <c r="S1672" s="85"/>
      <c r="T1672" s="85"/>
      <c r="U1672" s="88">
        <v>43738.289664351854</v>
      </c>
      <c r="V1672" s="90" t="s">
        <v>4599</v>
      </c>
      <c r="W1672" s="85"/>
      <c r="X1672" s="85"/>
      <c r="Y1672" s="94" t="s">
        <v>6599</v>
      </c>
      <c r="Z1672" s="85"/>
    </row>
    <row r="1673" spans="1:26" x14ac:dyDescent="0.25">
      <c r="A1673" s="61" t="s">
        <v>1392</v>
      </c>
      <c r="B1673" s="61" t="s">
        <v>1493</v>
      </c>
      <c r="C1673" s="62"/>
      <c r="D1673" s="63"/>
      <c r="E1673" s="64"/>
      <c r="F1673" s="65"/>
      <c r="G1673" s="62"/>
      <c r="H1673" s="66"/>
      <c r="I1673" s="67"/>
      <c r="J1673" s="67"/>
      <c r="K1673" s="34" t="s">
        <v>65</v>
      </c>
      <c r="L1673" s="74">
        <v>1673</v>
      </c>
      <c r="M1673" s="74"/>
      <c r="N1673" s="69"/>
      <c r="O1673" s="85" t="s">
        <v>1875</v>
      </c>
      <c r="P1673" s="88">
        <v>43738.287511574075</v>
      </c>
      <c r="Q1673" s="85" t="s">
        <v>2347</v>
      </c>
      <c r="R1673" s="85"/>
      <c r="S1673" s="85"/>
      <c r="T1673" s="85"/>
      <c r="U1673" s="88">
        <v>43738.287511574075</v>
      </c>
      <c r="V1673" s="90" t="s">
        <v>4597</v>
      </c>
      <c r="W1673" s="85"/>
      <c r="X1673" s="85"/>
      <c r="Y1673" s="94" t="s">
        <v>6597</v>
      </c>
      <c r="Z1673" s="85"/>
    </row>
    <row r="1674" spans="1:26" x14ac:dyDescent="0.25">
      <c r="A1674" s="61" t="s">
        <v>1393</v>
      </c>
      <c r="B1674" s="61" t="s">
        <v>1493</v>
      </c>
      <c r="C1674" s="62"/>
      <c r="D1674" s="63"/>
      <c r="E1674" s="64"/>
      <c r="F1674" s="65"/>
      <c r="G1674" s="62"/>
      <c r="H1674" s="66"/>
      <c r="I1674" s="67"/>
      <c r="J1674" s="67"/>
      <c r="K1674" s="34" t="s">
        <v>65</v>
      </c>
      <c r="L1674" s="74">
        <v>1674</v>
      </c>
      <c r="M1674" s="74"/>
      <c r="N1674" s="69"/>
      <c r="O1674" s="85" t="s">
        <v>1875</v>
      </c>
      <c r="P1674" s="88">
        <v>43738.289699074077</v>
      </c>
      <c r="Q1674" s="85" t="s">
        <v>1877</v>
      </c>
      <c r="R1674" s="85"/>
      <c r="S1674" s="85"/>
      <c r="T1674" s="85"/>
      <c r="U1674" s="88">
        <v>43738.289699074077</v>
      </c>
      <c r="V1674" s="90" t="s">
        <v>4600</v>
      </c>
      <c r="W1674" s="85"/>
      <c r="X1674" s="85"/>
      <c r="Y1674" s="94" t="s">
        <v>6600</v>
      </c>
      <c r="Z1674" s="85"/>
    </row>
    <row r="1675" spans="1:26" x14ac:dyDescent="0.25">
      <c r="A1675" s="61" t="s">
        <v>1394</v>
      </c>
      <c r="B1675" s="61" t="s">
        <v>1854</v>
      </c>
      <c r="C1675" s="62"/>
      <c r="D1675" s="63"/>
      <c r="E1675" s="64"/>
      <c r="F1675" s="65"/>
      <c r="G1675" s="62"/>
      <c r="H1675" s="66"/>
      <c r="I1675" s="67"/>
      <c r="J1675" s="67"/>
      <c r="K1675" s="34" t="s">
        <v>65</v>
      </c>
      <c r="L1675" s="74">
        <v>1675</v>
      </c>
      <c r="M1675" s="74"/>
      <c r="N1675" s="69"/>
      <c r="O1675" s="85" t="s">
        <v>1875</v>
      </c>
      <c r="P1675" s="88">
        <v>43738.279861111114</v>
      </c>
      <c r="Q1675" s="85" t="s">
        <v>2499</v>
      </c>
      <c r="R1675" s="85"/>
      <c r="S1675" s="85"/>
      <c r="T1675" s="85"/>
      <c r="U1675" s="88">
        <v>43738.279861111114</v>
      </c>
      <c r="V1675" s="90" t="s">
        <v>4601</v>
      </c>
      <c r="W1675" s="85"/>
      <c r="X1675" s="85"/>
      <c r="Y1675" s="94" t="s">
        <v>6601</v>
      </c>
      <c r="Z1675" s="85"/>
    </row>
    <row r="1676" spans="1:26" x14ac:dyDescent="0.25">
      <c r="A1676" s="61" t="s">
        <v>1394</v>
      </c>
      <c r="B1676" s="61" t="s">
        <v>1575</v>
      </c>
      <c r="C1676" s="62"/>
      <c r="D1676" s="63"/>
      <c r="E1676" s="64"/>
      <c r="F1676" s="65"/>
      <c r="G1676" s="62"/>
      <c r="H1676" s="66"/>
      <c r="I1676" s="67"/>
      <c r="J1676" s="67"/>
      <c r="K1676" s="34" t="s">
        <v>65</v>
      </c>
      <c r="L1676" s="74">
        <v>1676</v>
      </c>
      <c r="M1676" s="74"/>
      <c r="N1676" s="69"/>
      <c r="O1676" s="85" t="s">
        <v>1875</v>
      </c>
      <c r="P1676" s="88">
        <v>43738.289699074077</v>
      </c>
      <c r="Q1676" s="85" t="s">
        <v>1985</v>
      </c>
      <c r="R1676" s="85"/>
      <c r="S1676" s="85"/>
      <c r="T1676" s="85"/>
      <c r="U1676" s="88">
        <v>43738.289699074077</v>
      </c>
      <c r="V1676" s="90" t="s">
        <v>4602</v>
      </c>
      <c r="W1676" s="85"/>
      <c r="X1676" s="85"/>
      <c r="Y1676" s="94" t="s">
        <v>6602</v>
      </c>
      <c r="Z1676" s="85"/>
    </row>
    <row r="1677" spans="1:26" x14ac:dyDescent="0.25">
      <c r="A1677" s="61" t="s">
        <v>1395</v>
      </c>
      <c r="B1677" s="61" t="s">
        <v>1507</v>
      </c>
      <c r="C1677" s="62"/>
      <c r="D1677" s="63"/>
      <c r="E1677" s="64"/>
      <c r="F1677" s="65"/>
      <c r="G1677" s="62"/>
      <c r="H1677" s="66"/>
      <c r="I1677" s="67"/>
      <c r="J1677" s="67"/>
      <c r="K1677" s="34" t="s">
        <v>65</v>
      </c>
      <c r="L1677" s="74">
        <v>1677</v>
      </c>
      <c r="M1677" s="74"/>
      <c r="N1677" s="69"/>
      <c r="O1677" s="85" t="s">
        <v>1875</v>
      </c>
      <c r="P1677" s="88">
        <v>43738.289675925924</v>
      </c>
      <c r="Q1677" s="85" t="s">
        <v>1892</v>
      </c>
      <c r="R1677" s="85"/>
      <c r="S1677" s="85"/>
      <c r="T1677" s="85"/>
      <c r="U1677" s="88">
        <v>43738.289675925924</v>
      </c>
      <c r="V1677" s="90" t="s">
        <v>4603</v>
      </c>
      <c r="W1677" s="85"/>
      <c r="X1677" s="85"/>
      <c r="Y1677" s="94" t="s">
        <v>6603</v>
      </c>
      <c r="Z1677" s="85"/>
    </row>
    <row r="1678" spans="1:26" x14ac:dyDescent="0.25">
      <c r="A1678" s="61" t="s">
        <v>1395</v>
      </c>
      <c r="B1678" s="61" t="s">
        <v>1507</v>
      </c>
      <c r="C1678" s="62"/>
      <c r="D1678" s="63"/>
      <c r="E1678" s="64"/>
      <c r="F1678" s="65"/>
      <c r="G1678" s="62"/>
      <c r="H1678" s="66"/>
      <c r="I1678" s="67"/>
      <c r="J1678" s="67"/>
      <c r="K1678" s="34" t="s">
        <v>65</v>
      </c>
      <c r="L1678" s="74">
        <v>1678</v>
      </c>
      <c r="M1678" s="74"/>
      <c r="N1678" s="69"/>
      <c r="O1678" s="85" t="s">
        <v>1875</v>
      </c>
      <c r="P1678" s="88">
        <v>43738.289733796293</v>
      </c>
      <c r="Q1678" s="85" t="s">
        <v>1893</v>
      </c>
      <c r="R1678" s="85"/>
      <c r="S1678" s="85"/>
      <c r="T1678" s="85"/>
      <c r="U1678" s="88">
        <v>43738.289733796293</v>
      </c>
      <c r="V1678" s="90" t="s">
        <v>4604</v>
      </c>
      <c r="W1678" s="85"/>
      <c r="X1678" s="85"/>
      <c r="Y1678" s="94" t="s">
        <v>6604</v>
      </c>
      <c r="Z1678" s="85"/>
    </row>
    <row r="1679" spans="1:26" x14ac:dyDescent="0.25">
      <c r="A1679" s="61" t="s">
        <v>1396</v>
      </c>
      <c r="B1679" s="61" t="s">
        <v>1600</v>
      </c>
      <c r="C1679" s="62"/>
      <c r="D1679" s="63"/>
      <c r="E1679" s="64"/>
      <c r="F1679" s="65"/>
      <c r="G1679" s="62"/>
      <c r="H1679" s="66"/>
      <c r="I1679" s="67"/>
      <c r="J1679" s="67"/>
      <c r="K1679" s="34" t="s">
        <v>65</v>
      </c>
      <c r="L1679" s="74">
        <v>1679</v>
      </c>
      <c r="M1679" s="74"/>
      <c r="N1679" s="69"/>
      <c r="O1679" s="85" t="s">
        <v>1875</v>
      </c>
      <c r="P1679" s="88">
        <v>43738.289247685185</v>
      </c>
      <c r="Q1679" s="85" t="s">
        <v>2020</v>
      </c>
      <c r="R1679" s="85"/>
      <c r="S1679" s="85"/>
      <c r="T1679" s="85"/>
      <c r="U1679" s="88">
        <v>43738.289247685185</v>
      </c>
      <c r="V1679" s="90" t="s">
        <v>4605</v>
      </c>
      <c r="W1679" s="85"/>
      <c r="X1679" s="85"/>
      <c r="Y1679" s="94" t="s">
        <v>6605</v>
      </c>
      <c r="Z1679" s="85"/>
    </row>
    <row r="1680" spans="1:26" x14ac:dyDescent="0.25">
      <c r="A1680" s="61" t="s">
        <v>1396</v>
      </c>
      <c r="B1680" s="61" t="s">
        <v>1508</v>
      </c>
      <c r="C1680" s="62"/>
      <c r="D1680" s="63"/>
      <c r="E1680" s="64"/>
      <c r="F1680" s="65"/>
      <c r="G1680" s="62"/>
      <c r="H1680" s="66"/>
      <c r="I1680" s="67"/>
      <c r="J1680" s="67"/>
      <c r="K1680" s="34" t="s">
        <v>65</v>
      </c>
      <c r="L1680" s="74">
        <v>1680</v>
      </c>
      <c r="M1680" s="74"/>
      <c r="N1680" s="69"/>
      <c r="O1680" s="85" t="s">
        <v>1875</v>
      </c>
      <c r="P1680" s="88">
        <v>43738.28974537037</v>
      </c>
      <c r="Q1680" s="85" t="s">
        <v>1896</v>
      </c>
      <c r="R1680" s="85"/>
      <c r="S1680" s="85"/>
      <c r="T1680" s="85"/>
      <c r="U1680" s="88">
        <v>43738.28974537037</v>
      </c>
      <c r="V1680" s="90" t="s">
        <v>4606</v>
      </c>
      <c r="W1680" s="85"/>
      <c r="X1680" s="85"/>
      <c r="Y1680" s="94" t="s">
        <v>6606</v>
      </c>
      <c r="Z1680" s="85"/>
    </row>
    <row r="1681" spans="1:26" x14ac:dyDescent="0.25">
      <c r="A1681" s="61" t="s">
        <v>1397</v>
      </c>
      <c r="B1681" s="61" t="s">
        <v>1617</v>
      </c>
      <c r="C1681" s="62"/>
      <c r="D1681" s="63"/>
      <c r="E1681" s="64"/>
      <c r="F1681" s="65"/>
      <c r="G1681" s="62"/>
      <c r="H1681" s="66"/>
      <c r="I1681" s="67"/>
      <c r="J1681" s="67"/>
      <c r="K1681" s="34" t="s">
        <v>65</v>
      </c>
      <c r="L1681" s="74">
        <v>1681</v>
      </c>
      <c r="M1681" s="74"/>
      <c r="N1681" s="69"/>
      <c r="O1681" s="85" t="s">
        <v>1875</v>
      </c>
      <c r="P1681" s="88">
        <v>43738.289756944447</v>
      </c>
      <c r="Q1681" s="85" t="s">
        <v>2043</v>
      </c>
      <c r="R1681" s="85"/>
      <c r="S1681" s="85"/>
      <c r="T1681" s="85"/>
      <c r="U1681" s="88">
        <v>43738.289756944447</v>
      </c>
      <c r="V1681" s="90" t="s">
        <v>4607</v>
      </c>
      <c r="W1681" s="85"/>
      <c r="X1681" s="85"/>
      <c r="Y1681" s="94" t="s">
        <v>6607</v>
      </c>
      <c r="Z1681" s="85"/>
    </row>
    <row r="1682" spans="1:26" x14ac:dyDescent="0.25">
      <c r="A1682" s="61" t="s">
        <v>1398</v>
      </c>
      <c r="B1682" s="61" t="s">
        <v>1855</v>
      </c>
      <c r="C1682" s="62"/>
      <c r="D1682" s="63"/>
      <c r="E1682" s="64"/>
      <c r="F1682" s="65"/>
      <c r="G1682" s="62"/>
      <c r="H1682" s="66"/>
      <c r="I1682" s="67"/>
      <c r="J1682" s="67"/>
      <c r="K1682" s="34" t="s">
        <v>65</v>
      </c>
      <c r="L1682" s="74">
        <v>1682</v>
      </c>
      <c r="M1682" s="74"/>
      <c r="N1682" s="69"/>
      <c r="O1682" s="85" t="s">
        <v>1875</v>
      </c>
      <c r="P1682" s="88">
        <v>43738.289768518516</v>
      </c>
      <c r="Q1682" s="85" t="s">
        <v>2500</v>
      </c>
      <c r="R1682" s="85"/>
      <c r="S1682" s="85"/>
      <c r="T1682" s="85"/>
      <c r="U1682" s="88">
        <v>43738.289768518516</v>
      </c>
      <c r="V1682" s="90" t="s">
        <v>4608</v>
      </c>
      <c r="W1682" s="85"/>
      <c r="X1682" s="85"/>
      <c r="Y1682" s="94" t="s">
        <v>6608</v>
      </c>
      <c r="Z1682" s="85"/>
    </row>
    <row r="1683" spans="1:26" x14ac:dyDescent="0.25">
      <c r="A1683" s="61" t="s">
        <v>1399</v>
      </c>
      <c r="B1683" s="61" t="s">
        <v>1856</v>
      </c>
      <c r="C1683" s="62"/>
      <c r="D1683" s="63"/>
      <c r="E1683" s="64"/>
      <c r="F1683" s="65"/>
      <c r="G1683" s="62"/>
      <c r="H1683" s="66"/>
      <c r="I1683" s="67"/>
      <c r="J1683" s="67"/>
      <c r="K1683" s="34" t="s">
        <v>65</v>
      </c>
      <c r="L1683" s="74">
        <v>1683</v>
      </c>
      <c r="M1683" s="74"/>
      <c r="N1683" s="69"/>
      <c r="O1683" s="85" t="s">
        <v>1876</v>
      </c>
      <c r="P1683" s="88">
        <v>43738.289780092593</v>
      </c>
      <c r="Q1683" s="85" t="s">
        <v>2501</v>
      </c>
      <c r="R1683" s="90" t="s">
        <v>2862</v>
      </c>
      <c r="S1683" s="85" t="s">
        <v>2911</v>
      </c>
      <c r="T1683" s="85"/>
      <c r="U1683" s="88">
        <v>43738.289780092593</v>
      </c>
      <c r="V1683" s="90" t="s">
        <v>4609</v>
      </c>
      <c r="W1683" s="85"/>
      <c r="X1683" s="85"/>
      <c r="Y1683" s="94" t="s">
        <v>6609</v>
      </c>
      <c r="Z1683" s="94" t="s">
        <v>7128</v>
      </c>
    </row>
    <row r="1684" spans="1:26" x14ac:dyDescent="0.25">
      <c r="A1684" s="61" t="s">
        <v>1400</v>
      </c>
      <c r="B1684" s="61" t="s">
        <v>1400</v>
      </c>
      <c r="C1684" s="62"/>
      <c r="D1684" s="63"/>
      <c r="E1684" s="64"/>
      <c r="F1684" s="65"/>
      <c r="G1684" s="62"/>
      <c r="H1684" s="66"/>
      <c r="I1684" s="67"/>
      <c r="J1684" s="67"/>
      <c r="K1684" s="34" t="s">
        <v>65</v>
      </c>
      <c r="L1684" s="74">
        <v>1684</v>
      </c>
      <c r="M1684" s="74"/>
      <c r="N1684" s="69"/>
      <c r="O1684" s="85" t="s">
        <v>178</v>
      </c>
      <c r="P1684" s="88">
        <v>43738.289826388886</v>
      </c>
      <c r="Q1684" s="85" t="s">
        <v>2502</v>
      </c>
      <c r="R1684" s="90" t="s">
        <v>2863</v>
      </c>
      <c r="S1684" s="85" t="s">
        <v>2911</v>
      </c>
      <c r="T1684" s="85"/>
      <c r="U1684" s="88">
        <v>43738.289826388886</v>
      </c>
      <c r="V1684" s="90" t="s">
        <v>4610</v>
      </c>
      <c r="W1684" s="85"/>
      <c r="X1684" s="85"/>
      <c r="Y1684" s="94" t="s">
        <v>6610</v>
      </c>
      <c r="Z1684" s="85"/>
    </row>
    <row r="1685" spans="1:26" x14ac:dyDescent="0.25">
      <c r="A1685" s="61" t="s">
        <v>1401</v>
      </c>
      <c r="B1685" s="61" t="s">
        <v>1778</v>
      </c>
      <c r="C1685" s="62"/>
      <c r="D1685" s="63"/>
      <c r="E1685" s="64"/>
      <c r="F1685" s="65"/>
      <c r="G1685" s="62"/>
      <c r="H1685" s="66"/>
      <c r="I1685" s="67"/>
      <c r="J1685" s="67"/>
      <c r="K1685" s="34" t="s">
        <v>65</v>
      </c>
      <c r="L1685" s="74">
        <v>1685</v>
      </c>
      <c r="M1685" s="74"/>
      <c r="N1685" s="69"/>
      <c r="O1685" s="85" t="s">
        <v>1875</v>
      </c>
      <c r="P1685" s="88">
        <v>43738.286249999997</v>
      </c>
      <c r="Q1685" s="85" t="s">
        <v>2329</v>
      </c>
      <c r="R1685" s="85"/>
      <c r="S1685" s="85"/>
      <c r="T1685" s="85"/>
      <c r="U1685" s="88">
        <v>43738.286249999997</v>
      </c>
      <c r="V1685" s="90" t="s">
        <v>4611</v>
      </c>
      <c r="W1685" s="85"/>
      <c r="X1685" s="85"/>
      <c r="Y1685" s="94" t="s">
        <v>6611</v>
      </c>
      <c r="Z1685" s="85"/>
    </row>
    <row r="1686" spans="1:26" x14ac:dyDescent="0.25">
      <c r="A1686" s="61" t="s">
        <v>1401</v>
      </c>
      <c r="B1686" s="61" t="s">
        <v>1564</v>
      </c>
      <c r="C1686" s="62"/>
      <c r="D1686" s="63"/>
      <c r="E1686" s="64"/>
      <c r="F1686" s="65"/>
      <c r="G1686" s="62"/>
      <c r="H1686" s="66"/>
      <c r="I1686" s="67"/>
      <c r="J1686" s="67"/>
      <c r="K1686" s="34" t="s">
        <v>65</v>
      </c>
      <c r="L1686" s="74">
        <v>1686</v>
      </c>
      <c r="M1686" s="74"/>
      <c r="N1686" s="69"/>
      <c r="O1686" s="85" t="s">
        <v>1875</v>
      </c>
      <c r="P1686" s="88">
        <v>43738.289826388886</v>
      </c>
      <c r="Q1686" s="85" t="s">
        <v>1969</v>
      </c>
      <c r="R1686" s="85"/>
      <c r="S1686" s="85"/>
      <c r="T1686" s="85"/>
      <c r="U1686" s="88">
        <v>43738.289826388886</v>
      </c>
      <c r="V1686" s="90" t="s">
        <v>4612</v>
      </c>
      <c r="W1686" s="85"/>
      <c r="X1686" s="85"/>
      <c r="Y1686" s="94" t="s">
        <v>6612</v>
      </c>
      <c r="Z1686" s="85"/>
    </row>
    <row r="1687" spans="1:26" x14ac:dyDescent="0.25">
      <c r="A1687" s="61" t="s">
        <v>1402</v>
      </c>
      <c r="B1687" s="61" t="s">
        <v>1857</v>
      </c>
      <c r="C1687" s="62"/>
      <c r="D1687" s="63"/>
      <c r="E1687" s="64"/>
      <c r="F1687" s="65"/>
      <c r="G1687" s="62"/>
      <c r="H1687" s="66"/>
      <c r="I1687" s="67"/>
      <c r="J1687" s="67"/>
      <c r="K1687" s="34" t="s">
        <v>65</v>
      </c>
      <c r="L1687" s="74">
        <v>1687</v>
      </c>
      <c r="M1687" s="74"/>
      <c r="N1687" s="69"/>
      <c r="O1687" s="85" t="s">
        <v>1875</v>
      </c>
      <c r="P1687" s="88">
        <v>43738.274895833332</v>
      </c>
      <c r="Q1687" s="85" t="s">
        <v>2503</v>
      </c>
      <c r="R1687" s="85"/>
      <c r="S1687" s="85"/>
      <c r="T1687" s="85"/>
      <c r="U1687" s="88">
        <v>43738.274895833332</v>
      </c>
      <c r="V1687" s="90" t="s">
        <v>4613</v>
      </c>
      <c r="W1687" s="85"/>
      <c r="X1687" s="85"/>
      <c r="Y1687" s="94" t="s">
        <v>6613</v>
      </c>
      <c r="Z1687" s="85"/>
    </row>
    <row r="1688" spans="1:26" x14ac:dyDescent="0.25">
      <c r="A1688" s="61" t="s">
        <v>1402</v>
      </c>
      <c r="B1688" s="61" t="s">
        <v>1858</v>
      </c>
      <c r="C1688" s="62"/>
      <c r="D1688" s="63"/>
      <c r="E1688" s="64"/>
      <c r="F1688" s="65"/>
      <c r="G1688" s="62"/>
      <c r="H1688" s="66"/>
      <c r="I1688" s="67"/>
      <c r="J1688" s="67"/>
      <c r="K1688" s="34" t="s">
        <v>65</v>
      </c>
      <c r="L1688" s="74">
        <v>1688</v>
      </c>
      <c r="M1688" s="74"/>
      <c r="N1688" s="69"/>
      <c r="O1688" s="85" t="s">
        <v>1875</v>
      </c>
      <c r="P1688" s="88">
        <v>43738.275393518517</v>
      </c>
      <c r="Q1688" s="85" t="s">
        <v>2504</v>
      </c>
      <c r="R1688" s="85"/>
      <c r="S1688" s="85"/>
      <c r="T1688" s="85"/>
      <c r="U1688" s="88">
        <v>43738.275393518517</v>
      </c>
      <c r="V1688" s="90" t="s">
        <v>4614</v>
      </c>
      <c r="W1688" s="85"/>
      <c r="X1688" s="85"/>
      <c r="Y1688" s="94" t="s">
        <v>6614</v>
      </c>
      <c r="Z1688" s="85"/>
    </row>
    <row r="1689" spans="1:26" x14ac:dyDescent="0.25">
      <c r="A1689" s="61" t="s">
        <v>1402</v>
      </c>
      <c r="B1689" s="61" t="s">
        <v>1859</v>
      </c>
      <c r="C1689" s="62"/>
      <c r="D1689" s="63"/>
      <c r="E1689" s="64"/>
      <c r="F1689" s="65"/>
      <c r="G1689" s="62"/>
      <c r="H1689" s="66"/>
      <c r="I1689" s="67"/>
      <c r="J1689" s="67"/>
      <c r="K1689" s="34" t="s">
        <v>65</v>
      </c>
      <c r="L1689" s="74">
        <v>1689</v>
      </c>
      <c r="M1689" s="74"/>
      <c r="N1689" s="69"/>
      <c r="O1689" s="85" t="s">
        <v>1875</v>
      </c>
      <c r="P1689" s="88">
        <v>43738.276053240741</v>
      </c>
      <c r="Q1689" s="85" t="s">
        <v>2505</v>
      </c>
      <c r="R1689" s="85"/>
      <c r="S1689" s="85"/>
      <c r="T1689" s="85"/>
      <c r="U1689" s="88">
        <v>43738.276053240741</v>
      </c>
      <c r="V1689" s="90" t="s">
        <v>4615</v>
      </c>
      <c r="W1689" s="85"/>
      <c r="X1689" s="85"/>
      <c r="Y1689" s="94" t="s">
        <v>6615</v>
      </c>
      <c r="Z1689" s="85"/>
    </row>
    <row r="1690" spans="1:26" x14ac:dyDescent="0.25">
      <c r="A1690" s="61" t="s">
        <v>1402</v>
      </c>
      <c r="B1690" s="61" t="s">
        <v>1860</v>
      </c>
      <c r="C1690" s="62"/>
      <c r="D1690" s="63"/>
      <c r="E1690" s="64"/>
      <c r="F1690" s="65"/>
      <c r="G1690" s="62"/>
      <c r="H1690" s="66"/>
      <c r="I1690" s="67"/>
      <c r="J1690" s="67"/>
      <c r="K1690" s="34" t="s">
        <v>65</v>
      </c>
      <c r="L1690" s="74">
        <v>1690</v>
      </c>
      <c r="M1690" s="74"/>
      <c r="N1690" s="69"/>
      <c r="O1690" s="85" t="s">
        <v>1875</v>
      </c>
      <c r="P1690" s="88">
        <v>43738.288043981483</v>
      </c>
      <c r="Q1690" s="85" t="s">
        <v>2506</v>
      </c>
      <c r="R1690" s="85"/>
      <c r="S1690" s="85"/>
      <c r="T1690" s="85"/>
      <c r="U1690" s="88">
        <v>43738.288043981483</v>
      </c>
      <c r="V1690" s="90" t="s">
        <v>4616</v>
      </c>
      <c r="W1690" s="85"/>
      <c r="X1690" s="85"/>
      <c r="Y1690" s="94" t="s">
        <v>6616</v>
      </c>
      <c r="Z1690" s="85"/>
    </row>
    <row r="1691" spans="1:26" x14ac:dyDescent="0.25">
      <c r="A1691" s="61" t="s">
        <v>1402</v>
      </c>
      <c r="B1691" s="61" t="s">
        <v>1861</v>
      </c>
      <c r="C1691" s="62"/>
      <c r="D1691" s="63"/>
      <c r="E1691" s="64"/>
      <c r="F1691" s="65"/>
      <c r="G1691" s="62"/>
      <c r="H1691" s="66"/>
      <c r="I1691" s="67"/>
      <c r="J1691" s="67"/>
      <c r="K1691" s="34" t="s">
        <v>65</v>
      </c>
      <c r="L1691" s="74">
        <v>1691</v>
      </c>
      <c r="M1691" s="74"/>
      <c r="N1691" s="69"/>
      <c r="O1691" s="85" t="s">
        <v>1875</v>
      </c>
      <c r="P1691" s="88">
        <v>43738.288958333331</v>
      </c>
      <c r="Q1691" s="85" t="s">
        <v>2507</v>
      </c>
      <c r="R1691" s="85"/>
      <c r="S1691" s="85"/>
      <c r="T1691" s="85"/>
      <c r="U1691" s="88">
        <v>43738.288958333331</v>
      </c>
      <c r="V1691" s="90" t="s">
        <v>4617</v>
      </c>
      <c r="W1691" s="85"/>
      <c r="X1691" s="85"/>
      <c r="Y1691" s="94" t="s">
        <v>6617</v>
      </c>
      <c r="Z1691" s="85"/>
    </row>
    <row r="1692" spans="1:26" x14ac:dyDescent="0.25">
      <c r="A1692" s="61" t="s">
        <v>1402</v>
      </c>
      <c r="B1692" s="61" t="s">
        <v>1862</v>
      </c>
      <c r="C1692" s="62"/>
      <c r="D1692" s="63"/>
      <c r="E1692" s="64"/>
      <c r="F1692" s="65"/>
      <c r="G1692" s="62"/>
      <c r="H1692" s="66"/>
      <c r="I1692" s="67"/>
      <c r="J1692" s="67"/>
      <c r="K1692" s="34" t="s">
        <v>65</v>
      </c>
      <c r="L1692" s="74">
        <v>1692</v>
      </c>
      <c r="M1692" s="74"/>
      <c r="N1692" s="69"/>
      <c r="O1692" s="85" t="s">
        <v>1875</v>
      </c>
      <c r="P1692" s="88">
        <v>43738.289861111109</v>
      </c>
      <c r="Q1692" s="85" t="s">
        <v>2508</v>
      </c>
      <c r="R1692" s="85"/>
      <c r="S1692" s="85"/>
      <c r="T1692" s="85"/>
      <c r="U1692" s="88">
        <v>43738.289861111109</v>
      </c>
      <c r="V1692" s="90" t="s">
        <v>4618</v>
      </c>
      <c r="W1692" s="85"/>
      <c r="X1692" s="85"/>
      <c r="Y1692" s="94" t="s">
        <v>6618</v>
      </c>
      <c r="Z1692" s="85"/>
    </row>
    <row r="1693" spans="1:26" x14ac:dyDescent="0.25">
      <c r="A1693" s="61" t="s">
        <v>1402</v>
      </c>
      <c r="B1693" s="61" t="s">
        <v>1564</v>
      </c>
      <c r="C1693" s="62"/>
      <c r="D1693" s="63"/>
      <c r="E1693" s="64"/>
      <c r="F1693" s="65"/>
      <c r="G1693" s="62"/>
      <c r="H1693" s="66"/>
      <c r="I1693" s="67"/>
      <c r="J1693" s="67"/>
      <c r="K1693" s="34" t="s">
        <v>65</v>
      </c>
      <c r="L1693" s="74">
        <v>1693</v>
      </c>
      <c r="M1693" s="74"/>
      <c r="N1693" s="69"/>
      <c r="O1693" s="85" t="s">
        <v>1875</v>
      </c>
      <c r="P1693" s="88">
        <v>43738.289143518516</v>
      </c>
      <c r="Q1693" s="85" t="s">
        <v>2509</v>
      </c>
      <c r="R1693" s="85"/>
      <c r="S1693" s="85"/>
      <c r="T1693" s="85"/>
      <c r="U1693" s="88">
        <v>43738.289143518516</v>
      </c>
      <c r="V1693" s="90" t="s">
        <v>4619</v>
      </c>
      <c r="W1693" s="85"/>
      <c r="X1693" s="85"/>
      <c r="Y1693" s="94" t="s">
        <v>6619</v>
      </c>
      <c r="Z1693" s="85"/>
    </row>
    <row r="1694" spans="1:26" x14ac:dyDescent="0.25">
      <c r="A1694" s="61" t="s">
        <v>1403</v>
      </c>
      <c r="B1694" s="61" t="s">
        <v>1586</v>
      </c>
      <c r="C1694" s="62"/>
      <c r="D1694" s="63"/>
      <c r="E1694" s="64"/>
      <c r="F1694" s="65"/>
      <c r="G1694" s="62"/>
      <c r="H1694" s="66"/>
      <c r="I1694" s="67"/>
      <c r="J1694" s="67"/>
      <c r="K1694" s="34" t="s">
        <v>65</v>
      </c>
      <c r="L1694" s="74">
        <v>1694</v>
      </c>
      <c r="M1694" s="74"/>
      <c r="N1694" s="69"/>
      <c r="O1694" s="85" t="s">
        <v>1875</v>
      </c>
      <c r="P1694" s="88">
        <v>43738.289872685185</v>
      </c>
      <c r="Q1694" s="85" t="s">
        <v>2001</v>
      </c>
      <c r="R1694" s="85"/>
      <c r="S1694" s="85"/>
      <c r="T1694" s="85"/>
      <c r="U1694" s="88">
        <v>43738.289872685185</v>
      </c>
      <c r="V1694" s="90" t="s">
        <v>4620</v>
      </c>
      <c r="W1694" s="85"/>
      <c r="X1694" s="85"/>
      <c r="Y1694" s="94" t="s">
        <v>6620</v>
      </c>
      <c r="Z1694" s="85"/>
    </row>
    <row r="1695" spans="1:26" x14ac:dyDescent="0.25">
      <c r="A1695" s="61" t="s">
        <v>1404</v>
      </c>
      <c r="B1695" s="61" t="s">
        <v>1404</v>
      </c>
      <c r="C1695" s="62"/>
      <c r="D1695" s="63"/>
      <c r="E1695" s="64"/>
      <c r="F1695" s="65"/>
      <c r="G1695" s="62"/>
      <c r="H1695" s="66"/>
      <c r="I1695" s="67"/>
      <c r="J1695" s="67"/>
      <c r="K1695" s="34" t="s">
        <v>65</v>
      </c>
      <c r="L1695" s="74">
        <v>1695</v>
      </c>
      <c r="M1695" s="74"/>
      <c r="N1695" s="69"/>
      <c r="O1695" s="85" t="s">
        <v>178</v>
      </c>
      <c r="P1695" s="88">
        <v>43738.289872685185</v>
      </c>
      <c r="Q1695" s="85" t="s">
        <v>2510</v>
      </c>
      <c r="R1695" s="90" t="s">
        <v>2864</v>
      </c>
      <c r="S1695" s="85" t="s">
        <v>2943</v>
      </c>
      <c r="T1695" s="85"/>
      <c r="U1695" s="88">
        <v>43738.289872685185</v>
      </c>
      <c r="V1695" s="90" t="s">
        <v>4621</v>
      </c>
      <c r="W1695" s="85"/>
      <c r="X1695" s="85"/>
      <c r="Y1695" s="94" t="s">
        <v>6621</v>
      </c>
      <c r="Z1695" s="85"/>
    </row>
    <row r="1696" spans="1:26" x14ac:dyDescent="0.25">
      <c r="A1696" s="61" t="s">
        <v>1405</v>
      </c>
      <c r="B1696" s="61" t="s">
        <v>1405</v>
      </c>
      <c r="C1696" s="62"/>
      <c r="D1696" s="63"/>
      <c r="E1696" s="64"/>
      <c r="F1696" s="65"/>
      <c r="G1696" s="62"/>
      <c r="H1696" s="66"/>
      <c r="I1696" s="67"/>
      <c r="J1696" s="67"/>
      <c r="K1696" s="34" t="s">
        <v>65</v>
      </c>
      <c r="L1696" s="74">
        <v>1696</v>
      </c>
      <c r="M1696" s="74"/>
      <c r="N1696" s="69"/>
      <c r="O1696" s="85" t="s">
        <v>178</v>
      </c>
      <c r="P1696" s="88">
        <v>43738.276724537034</v>
      </c>
      <c r="Q1696" s="85" t="s">
        <v>2511</v>
      </c>
      <c r="R1696" s="90" t="s">
        <v>2865</v>
      </c>
      <c r="S1696" s="85" t="s">
        <v>2911</v>
      </c>
      <c r="T1696" s="85"/>
      <c r="U1696" s="88">
        <v>43738.276724537034</v>
      </c>
      <c r="V1696" s="90" t="s">
        <v>4622</v>
      </c>
      <c r="W1696" s="85"/>
      <c r="X1696" s="85"/>
      <c r="Y1696" s="94" t="s">
        <v>6622</v>
      </c>
      <c r="Z1696" s="85"/>
    </row>
    <row r="1697" spans="1:26" x14ac:dyDescent="0.25">
      <c r="A1697" s="61" t="s">
        <v>1405</v>
      </c>
      <c r="B1697" s="61" t="s">
        <v>1405</v>
      </c>
      <c r="C1697" s="62"/>
      <c r="D1697" s="63"/>
      <c r="E1697" s="64"/>
      <c r="F1697" s="65"/>
      <c r="G1697" s="62"/>
      <c r="H1697" s="66"/>
      <c r="I1697" s="67"/>
      <c r="J1697" s="67"/>
      <c r="K1697" s="34" t="s">
        <v>65</v>
      </c>
      <c r="L1697" s="74">
        <v>1697</v>
      </c>
      <c r="M1697" s="74"/>
      <c r="N1697" s="69"/>
      <c r="O1697" s="85" t="s">
        <v>178</v>
      </c>
      <c r="P1697" s="88">
        <v>43738.289652777778</v>
      </c>
      <c r="Q1697" s="85" t="s">
        <v>2512</v>
      </c>
      <c r="R1697" s="90" t="s">
        <v>2866</v>
      </c>
      <c r="S1697" s="85" t="s">
        <v>2911</v>
      </c>
      <c r="T1697" s="85"/>
      <c r="U1697" s="88">
        <v>43738.289652777778</v>
      </c>
      <c r="V1697" s="90" t="s">
        <v>4623</v>
      </c>
      <c r="W1697" s="85"/>
      <c r="X1697" s="85"/>
      <c r="Y1697" s="94" t="s">
        <v>6623</v>
      </c>
      <c r="Z1697" s="85"/>
    </row>
    <row r="1698" spans="1:26" x14ac:dyDescent="0.25">
      <c r="A1698" s="61" t="s">
        <v>1406</v>
      </c>
      <c r="B1698" s="61" t="s">
        <v>1405</v>
      </c>
      <c r="C1698" s="62"/>
      <c r="D1698" s="63"/>
      <c r="E1698" s="64"/>
      <c r="F1698" s="65"/>
      <c r="G1698" s="62"/>
      <c r="H1698" s="66"/>
      <c r="I1698" s="67"/>
      <c r="J1698" s="67"/>
      <c r="K1698" s="34" t="s">
        <v>65</v>
      </c>
      <c r="L1698" s="74">
        <v>1698</v>
      </c>
      <c r="M1698" s="74"/>
      <c r="N1698" s="69"/>
      <c r="O1698" s="85" t="s">
        <v>1875</v>
      </c>
      <c r="P1698" s="88">
        <v>43738.289872685185</v>
      </c>
      <c r="Q1698" s="85" t="s">
        <v>2035</v>
      </c>
      <c r="R1698" s="85"/>
      <c r="S1698" s="85"/>
      <c r="T1698" s="85"/>
      <c r="U1698" s="88">
        <v>43738.289872685185</v>
      </c>
      <c r="V1698" s="90" t="s">
        <v>4624</v>
      </c>
      <c r="W1698" s="85"/>
      <c r="X1698" s="85"/>
      <c r="Y1698" s="94" t="s">
        <v>6624</v>
      </c>
      <c r="Z1698" s="85"/>
    </row>
    <row r="1699" spans="1:26" x14ac:dyDescent="0.25">
      <c r="A1699" s="61" t="s">
        <v>1407</v>
      </c>
      <c r="B1699" s="61" t="s">
        <v>1507</v>
      </c>
      <c r="C1699" s="62"/>
      <c r="D1699" s="63"/>
      <c r="E1699" s="64"/>
      <c r="F1699" s="65"/>
      <c r="G1699" s="62"/>
      <c r="H1699" s="66"/>
      <c r="I1699" s="67"/>
      <c r="J1699" s="67"/>
      <c r="K1699" s="34" t="s">
        <v>65</v>
      </c>
      <c r="L1699" s="74">
        <v>1699</v>
      </c>
      <c r="M1699" s="74"/>
      <c r="N1699" s="69"/>
      <c r="O1699" s="85" t="s">
        <v>1875</v>
      </c>
      <c r="P1699" s="88">
        <v>43738.289884259262</v>
      </c>
      <c r="Q1699" s="85" t="s">
        <v>1892</v>
      </c>
      <c r="R1699" s="85"/>
      <c r="S1699" s="85"/>
      <c r="T1699" s="85"/>
      <c r="U1699" s="88">
        <v>43738.289884259262</v>
      </c>
      <c r="V1699" s="90" t="s">
        <v>4625</v>
      </c>
      <c r="W1699" s="85"/>
      <c r="X1699" s="85"/>
      <c r="Y1699" s="94" t="s">
        <v>6625</v>
      </c>
      <c r="Z1699" s="85"/>
    </row>
    <row r="1700" spans="1:26" x14ac:dyDescent="0.25">
      <c r="A1700" s="61" t="s">
        <v>1408</v>
      </c>
      <c r="B1700" s="61" t="s">
        <v>1494</v>
      </c>
      <c r="C1700" s="62"/>
      <c r="D1700" s="63"/>
      <c r="E1700" s="64"/>
      <c r="F1700" s="65"/>
      <c r="G1700" s="62"/>
      <c r="H1700" s="66"/>
      <c r="I1700" s="67"/>
      <c r="J1700" s="67"/>
      <c r="K1700" s="34" t="s">
        <v>65</v>
      </c>
      <c r="L1700" s="74">
        <v>1700</v>
      </c>
      <c r="M1700" s="74"/>
      <c r="N1700" s="69"/>
      <c r="O1700" s="85" t="s">
        <v>1875</v>
      </c>
      <c r="P1700" s="88">
        <v>43738.289895833332</v>
      </c>
      <c r="Q1700" s="85" t="s">
        <v>1878</v>
      </c>
      <c r="R1700" s="85"/>
      <c r="S1700" s="85"/>
      <c r="T1700" s="85"/>
      <c r="U1700" s="88">
        <v>43738.289895833332</v>
      </c>
      <c r="V1700" s="90" t="s">
        <v>4626</v>
      </c>
      <c r="W1700" s="85"/>
      <c r="X1700" s="85"/>
      <c r="Y1700" s="94" t="s">
        <v>6626</v>
      </c>
      <c r="Z1700" s="85"/>
    </row>
    <row r="1701" spans="1:26" x14ac:dyDescent="0.25">
      <c r="A1701" s="61" t="s">
        <v>1091</v>
      </c>
      <c r="B1701" s="61" t="s">
        <v>1091</v>
      </c>
      <c r="C1701" s="62"/>
      <c r="D1701" s="63"/>
      <c r="E1701" s="64"/>
      <c r="F1701" s="65"/>
      <c r="G1701" s="62"/>
      <c r="H1701" s="66"/>
      <c r="I1701" s="67"/>
      <c r="J1701" s="67"/>
      <c r="K1701" s="34" t="s">
        <v>65</v>
      </c>
      <c r="L1701" s="74">
        <v>1701</v>
      </c>
      <c r="M1701" s="74"/>
      <c r="N1701" s="69"/>
      <c r="O1701" s="85" t="s">
        <v>178</v>
      </c>
      <c r="P1701" s="88">
        <v>43738.277465277781</v>
      </c>
      <c r="Q1701" s="85" t="s">
        <v>2513</v>
      </c>
      <c r="R1701" s="90" t="s">
        <v>2867</v>
      </c>
      <c r="S1701" s="85" t="s">
        <v>2911</v>
      </c>
      <c r="T1701" s="85"/>
      <c r="U1701" s="88">
        <v>43738.277465277781</v>
      </c>
      <c r="V1701" s="90" t="s">
        <v>4627</v>
      </c>
      <c r="W1701" s="85"/>
      <c r="X1701" s="85"/>
      <c r="Y1701" s="94" t="s">
        <v>6627</v>
      </c>
      <c r="Z1701" s="85"/>
    </row>
    <row r="1702" spans="1:26" x14ac:dyDescent="0.25">
      <c r="A1702" s="61" t="s">
        <v>1409</v>
      </c>
      <c r="B1702" s="61" t="s">
        <v>1091</v>
      </c>
      <c r="C1702" s="62"/>
      <c r="D1702" s="63"/>
      <c r="E1702" s="64"/>
      <c r="F1702" s="65"/>
      <c r="G1702" s="62"/>
      <c r="H1702" s="66"/>
      <c r="I1702" s="67"/>
      <c r="J1702" s="67"/>
      <c r="K1702" s="34" t="s">
        <v>65</v>
      </c>
      <c r="L1702" s="74">
        <v>1702</v>
      </c>
      <c r="M1702" s="74"/>
      <c r="N1702" s="69"/>
      <c r="O1702" s="85" t="s">
        <v>1875</v>
      </c>
      <c r="P1702" s="88">
        <v>43738.289918981478</v>
      </c>
      <c r="Q1702" s="85" t="s">
        <v>2241</v>
      </c>
      <c r="R1702" s="85"/>
      <c r="S1702" s="85"/>
      <c r="T1702" s="85"/>
      <c r="U1702" s="88">
        <v>43738.289918981478</v>
      </c>
      <c r="V1702" s="90" t="s">
        <v>4628</v>
      </c>
      <c r="W1702" s="85"/>
      <c r="X1702" s="85"/>
      <c r="Y1702" s="94" t="s">
        <v>6628</v>
      </c>
      <c r="Z1702" s="85"/>
    </row>
    <row r="1703" spans="1:26" x14ac:dyDescent="0.25">
      <c r="A1703" s="61" t="s">
        <v>1410</v>
      </c>
      <c r="B1703" s="61" t="s">
        <v>1507</v>
      </c>
      <c r="C1703" s="62"/>
      <c r="D1703" s="63"/>
      <c r="E1703" s="64"/>
      <c r="F1703" s="65"/>
      <c r="G1703" s="62"/>
      <c r="H1703" s="66"/>
      <c r="I1703" s="67"/>
      <c r="J1703" s="67"/>
      <c r="K1703" s="34" t="s">
        <v>65</v>
      </c>
      <c r="L1703" s="74">
        <v>1703</v>
      </c>
      <c r="M1703" s="74"/>
      <c r="N1703" s="69"/>
      <c r="O1703" s="85" t="s">
        <v>1875</v>
      </c>
      <c r="P1703" s="88">
        <v>43738.289930555555</v>
      </c>
      <c r="Q1703" s="85" t="s">
        <v>1892</v>
      </c>
      <c r="R1703" s="85"/>
      <c r="S1703" s="85"/>
      <c r="T1703" s="85"/>
      <c r="U1703" s="88">
        <v>43738.289930555555</v>
      </c>
      <c r="V1703" s="90" t="s">
        <v>4629</v>
      </c>
      <c r="W1703" s="85"/>
      <c r="X1703" s="85"/>
      <c r="Y1703" s="94" t="s">
        <v>6629</v>
      </c>
      <c r="Z1703" s="85"/>
    </row>
    <row r="1704" spans="1:26" x14ac:dyDescent="0.25">
      <c r="A1704" s="61" t="s">
        <v>1411</v>
      </c>
      <c r="B1704" s="61" t="s">
        <v>1508</v>
      </c>
      <c r="C1704" s="62"/>
      <c r="D1704" s="63"/>
      <c r="E1704" s="64"/>
      <c r="F1704" s="65"/>
      <c r="G1704" s="62"/>
      <c r="H1704" s="66"/>
      <c r="I1704" s="67"/>
      <c r="J1704" s="67"/>
      <c r="K1704" s="34" t="s">
        <v>65</v>
      </c>
      <c r="L1704" s="74">
        <v>1704</v>
      </c>
      <c r="M1704" s="74"/>
      <c r="N1704" s="69"/>
      <c r="O1704" s="85" t="s">
        <v>1875</v>
      </c>
      <c r="P1704" s="88">
        <v>43738.289942129632</v>
      </c>
      <c r="Q1704" s="85" t="s">
        <v>1896</v>
      </c>
      <c r="R1704" s="85"/>
      <c r="S1704" s="85"/>
      <c r="T1704" s="85"/>
      <c r="U1704" s="88">
        <v>43738.289942129632</v>
      </c>
      <c r="V1704" s="90" t="s">
        <v>4630</v>
      </c>
      <c r="W1704" s="85"/>
      <c r="X1704" s="85"/>
      <c r="Y1704" s="94" t="s">
        <v>6630</v>
      </c>
      <c r="Z1704" s="85"/>
    </row>
    <row r="1705" spans="1:26" x14ac:dyDescent="0.25">
      <c r="A1705" s="61" t="s">
        <v>1412</v>
      </c>
      <c r="B1705" s="61" t="s">
        <v>1527</v>
      </c>
      <c r="C1705" s="62"/>
      <c r="D1705" s="63"/>
      <c r="E1705" s="64"/>
      <c r="F1705" s="65"/>
      <c r="G1705" s="62"/>
      <c r="H1705" s="66"/>
      <c r="I1705" s="67"/>
      <c r="J1705" s="67"/>
      <c r="K1705" s="34" t="s">
        <v>65</v>
      </c>
      <c r="L1705" s="74">
        <v>1705</v>
      </c>
      <c r="M1705" s="74"/>
      <c r="N1705" s="69"/>
      <c r="O1705" s="85" t="s">
        <v>1875</v>
      </c>
      <c r="P1705" s="88">
        <v>43738.289780092593</v>
      </c>
      <c r="Q1705" s="85" t="s">
        <v>1923</v>
      </c>
      <c r="R1705" s="85"/>
      <c r="S1705" s="85"/>
      <c r="T1705" s="85" t="s">
        <v>2947</v>
      </c>
      <c r="U1705" s="88">
        <v>43738.289780092593</v>
      </c>
      <c r="V1705" s="90" t="s">
        <v>4631</v>
      </c>
      <c r="W1705" s="85"/>
      <c r="X1705" s="85"/>
      <c r="Y1705" s="94" t="s">
        <v>6631</v>
      </c>
      <c r="Z1705" s="85"/>
    </row>
    <row r="1706" spans="1:26" x14ac:dyDescent="0.25">
      <c r="A1706" s="61" t="s">
        <v>1412</v>
      </c>
      <c r="B1706" s="61" t="s">
        <v>1499</v>
      </c>
      <c r="C1706" s="62"/>
      <c r="D1706" s="63"/>
      <c r="E1706" s="64"/>
      <c r="F1706" s="65"/>
      <c r="G1706" s="62"/>
      <c r="H1706" s="66"/>
      <c r="I1706" s="67"/>
      <c r="J1706" s="67"/>
      <c r="K1706" s="34" t="s">
        <v>65</v>
      </c>
      <c r="L1706" s="74">
        <v>1706</v>
      </c>
      <c r="M1706" s="74"/>
      <c r="N1706" s="69"/>
      <c r="O1706" s="85" t="s">
        <v>1875</v>
      </c>
      <c r="P1706" s="88">
        <v>43738.289942129632</v>
      </c>
      <c r="Q1706" s="85" t="s">
        <v>1883</v>
      </c>
      <c r="R1706" s="85"/>
      <c r="S1706" s="85"/>
      <c r="T1706" s="85"/>
      <c r="U1706" s="88">
        <v>43738.289942129632</v>
      </c>
      <c r="V1706" s="90" t="s">
        <v>4632</v>
      </c>
      <c r="W1706" s="85"/>
      <c r="X1706" s="85"/>
      <c r="Y1706" s="94" t="s">
        <v>6632</v>
      </c>
      <c r="Z1706" s="85"/>
    </row>
    <row r="1707" spans="1:26" x14ac:dyDescent="0.25">
      <c r="A1707" s="61" t="s">
        <v>1413</v>
      </c>
      <c r="B1707" s="61" t="s">
        <v>1863</v>
      </c>
      <c r="C1707" s="62"/>
      <c r="D1707" s="63"/>
      <c r="E1707" s="64"/>
      <c r="F1707" s="65"/>
      <c r="G1707" s="62"/>
      <c r="H1707" s="66"/>
      <c r="I1707" s="67"/>
      <c r="J1707" s="67"/>
      <c r="K1707" s="34" t="s">
        <v>65</v>
      </c>
      <c r="L1707" s="74">
        <v>1707</v>
      </c>
      <c r="M1707" s="74"/>
      <c r="N1707" s="69"/>
      <c r="O1707" s="85" t="s">
        <v>1876</v>
      </c>
      <c r="P1707" s="88">
        <v>43738.289976851855</v>
      </c>
      <c r="Q1707" s="85" t="s">
        <v>2514</v>
      </c>
      <c r="R1707" s="90" t="s">
        <v>2868</v>
      </c>
      <c r="S1707" s="85" t="s">
        <v>2911</v>
      </c>
      <c r="T1707" s="85"/>
      <c r="U1707" s="88">
        <v>43738.289976851855</v>
      </c>
      <c r="V1707" s="90" t="s">
        <v>4633</v>
      </c>
      <c r="W1707" s="85"/>
      <c r="X1707" s="85"/>
      <c r="Y1707" s="94" t="s">
        <v>6633</v>
      </c>
      <c r="Z1707" s="94" t="s">
        <v>7129</v>
      </c>
    </row>
    <row r="1708" spans="1:26" x14ac:dyDescent="0.25">
      <c r="A1708" s="61" t="s">
        <v>1414</v>
      </c>
      <c r="B1708" s="61" t="s">
        <v>1864</v>
      </c>
      <c r="C1708" s="62"/>
      <c r="D1708" s="63"/>
      <c r="E1708" s="64"/>
      <c r="F1708" s="65"/>
      <c r="G1708" s="62"/>
      <c r="H1708" s="66"/>
      <c r="I1708" s="67"/>
      <c r="J1708" s="67"/>
      <c r="K1708" s="34" t="s">
        <v>65</v>
      </c>
      <c r="L1708" s="74">
        <v>1708</v>
      </c>
      <c r="M1708" s="74"/>
      <c r="N1708" s="69"/>
      <c r="O1708" s="85" t="s">
        <v>1875</v>
      </c>
      <c r="P1708" s="88">
        <v>43738.289988425924</v>
      </c>
      <c r="Q1708" s="85" t="s">
        <v>2515</v>
      </c>
      <c r="R1708" s="85"/>
      <c r="S1708" s="85"/>
      <c r="T1708" s="85"/>
      <c r="U1708" s="88">
        <v>43738.289988425924</v>
      </c>
      <c r="V1708" s="90" t="s">
        <v>4634</v>
      </c>
      <c r="W1708" s="85"/>
      <c r="X1708" s="85"/>
      <c r="Y1708" s="94" t="s">
        <v>6634</v>
      </c>
      <c r="Z1708" s="85"/>
    </row>
    <row r="1709" spans="1:26" x14ac:dyDescent="0.25">
      <c r="A1709" s="61" t="s">
        <v>1415</v>
      </c>
      <c r="B1709" s="61" t="s">
        <v>1575</v>
      </c>
      <c r="C1709" s="62"/>
      <c r="D1709" s="63"/>
      <c r="E1709" s="64"/>
      <c r="F1709" s="65"/>
      <c r="G1709" s="62"/>
      <c r="H1709" s="66"/>
      <c r="I1709" s="67"/>
      <c r="J1709" s="67"/>
      <c r="K1709" s="34" t="s">
        <v>65</v>
      </c>
      <c r="L1709" s="74">
        <v>1709</v>
      </c>
      <c r="M1709" s="74"/>
      <c r="N1709" s="69"/>
      <c r="O1709" s="85" t="s">
        <v>1875</v>
      </c>
      <c r="P1709" s="88">
        <v>43738.29</v>
      </c>
      <c r="Q1709" s="85" t="s">
        <v>1985</v>
      </c>
      <c r="R1709" s="85"/>
      <c r="S1709" s="85"/>
      <c r="T1709" s="85"/>
      <c r="U1709" s="88">
        <v>43738.29</v>
      </c>
      <c r="V1709" s="90" t="s">
        <v>4635</v>
      </c>
      <c r="W1709" s="85"/>
      <c r="X1709" s="85"/>
      <c r="Y1709" s="94" t="s">
        <v>6635</v>
      </c>
      <c r="Z1709" s="85"/>
    </row>
    <row r="1710" spans="1:26" x14ac:dyDescent="0.25">
      <c r="A1710" s="61" t="s">
        <v>1416</v>
      </c>
      <c r="B1710" s="61" t="s">
        <v>1416</v>
      </c>
      <c r="C1710" s="62"/>
      <c r="D1710" s="63"/>
      <c r="E1710" s="64"/>
      <c r="F1710" s="65"/>
      <c r="G1710" s="62"/>
      <c r="H1710" s="66"/>
      <c r="I1710" s="67"/>
      <c r="J1710" s="67"/>
      <c r="K1710" s="34" t="s">
        <v>65</v>
      </c>
      <c r="L1710" s="74">
        <v>1710</v>
      </c>
      <c r="M1710" s="74"/>
      <c r="N1710" s="69"/>
      <c r="O1710" s="85" t="s">
        <v>178</v>
      </c>
      <c r="P1710" s="88">
        <v>43738.290011574078</v>
      </c>
      <c r="Q1710" s="85" t="s">
        <v>2516</v>
      </c>
      <c r="R1710" s="90" t="s">
        <v>2869</v>
      </c>
      <c r="S1710" s="85" t="s">
        <v>2911</v>
      </c>
      <c r="T1710" s="85"/>
      <c r="U1710" s="88">
        <v>43738.290011574078</v>
      </c>
      <c r="V1710" s="90" t="s">
        <v>4636</v>
      </c>
      <c r="W1710" s="85"/>
      <c r="X1710" s="85"/>
      <c r="Y1710" s="94" t="s">
        <v>6636</v>
      </c>
      <c r="Z1710" s="85"/>
    </row>
    <row r="1711" spans="1:26" x14ac:dyDescent="0.25">
      <c r="A1711" s="61" t="s">
        <v>1417</v>
      </c>
      <c r="B1711" s="61" t="s">
        <v>1493</v>
      </c>
      <c r="C1711" s="62"/>
      <c r="D1711" s="63"/>
      <c r="E1711" s="64"/>
      <c r="F1711" s="65"/>
      <c r="G1711" s="62"/>
      <c r="H1711" s="66"/>
      <c r="I1711" s="67"/>
      <c r="J1711" s="67"/>
      <c r="K1711" s="34" t="s">
        <v>65</v>
      </c>
      <c r="L1711" s="74">
        <v>1711</v>
      </c>
      <c r="M1711" s="74"/>
      <c r="N1711" s="69"/>
      <c r="O1711" s="85" t="s">
        <v>1875</v>
      </c>
      <c r="P1711" s="88">
        <v>43738.279062499998</v>
      </c>
      <c r="Q1711" s="85" t="s">
        <v>1877</v>
      </c>
      <c r="R1711" s="85"/>
      <c r="S1711" s="85"/>
      <c r="T1711" s="85"/>
      <c r="U1711" s="88">
        <v>43738.279062499998</v>
      </c>
      <c r="V1711" s="90" t="s">
        <v>4637</v>
      </c>
      <c r="W1711" s="85"/>
      <c r="X1711" s="85"/>
      <c r="Y1711" s="94" t="s">
        <v>6637</v>
      </c>
      <c r="Z1711" s="85"/>
    </row>
    <row r="1712" spans="1:26" x14ac:dyDescent="0.25">
      <c r="A1712" s="61" t="s">
        <v>1417</v>
      </c>
      <c r="B1712" s="61" t="s">
        <v>1557</v>
      </c>
      <c r="C1712" s="62"/>
      <c r="D1712" s="63"/>
      <c r="E1712" s="64"/>
      <c r="F1712" s="65"/>
      <c r="G1712" s="62"/>
      <c r="H1712" s="66"/>
      <c r="I1712" s="67"/>
      <c r="J1712" s="67"/>
      <c r="K1712" s="34" t="s">
        <v>65</v>
      </c>
      <c r="L1712" s="74">
        <v>1712</v>
      </c>
      <c r="M1712" s="74"/>
      <c r="N1712" s="69"/>
      <c r="O1712" s="85" t="s">
        <v>1875</v>
      </c>
      <c r="P1712" s="88">
        <v>43738.281238425923</v>
      </c>
      <c r="Q1712" s="85" t="s">
        <v>1960</v>
      </c>
      <c r="R1712" s="85"/>
      <c r="S1712" s="85"/>
      <c r="T1712" s="85"/>
      <c r="U1712" s="88">
        <v>43738.281238425923</v>
      </c>
      <c r="V1712" s="90" t="s">
        <v>4638</v>
      </c>
      <c r="W1712" s="85"/>
      <c r="X1712" s="85"/>
      <c r="Y1712" s="94" t="s">
        <v>6638</v>
      </c>
      <c r="Z1712" s="85"/>
    </row>
    <row r="1713" spans="1:26" x14ac:dyDescent="0.25">
      <c r="A1713" s="61" t="s">
        <v>1417</v>
      </c>
      <c r="B1713" s="61" t="s">
        <v>1508</v>
      </c>
      <c r="C1713" s="62"/>
      <c r="D1713" s="63"/>
      <c r="E1713" s="64"/>
      <c r="F1713" s="65"/>
      <c r="G1713" s="62"/>
      <c r="H1713" s="66"/>
      <c r="I1713" s="67"/>
      <c r="J1713" s="67"/>
      <c r="K1713" s="34" t="s">
        <v>65</v>
      </c>
      <c r="L1713" s="74">
        <v>1713</v>
      </c>
      <c r="M1713" s="74"/>
      <c r="N1713" s="69"/>
      <c r="O1713" s="85" t="s">
        <v>1875</v>
      </c>
      <c r="P1713" s="88">
        <v>43738.282118055555</v>
      </c>
      <c r="Q1713" s="85" t="s">
        <v>1896</v>
      </c>
      <c r="R1713" s="85"/>
      <c r="S1713" s="85"/>
      <c r="T1713" s="85"/>
      <c r="U1713" s="88">
        <v>43738.282118055555</v>
      </c>
      <c r="V1713" s="90" t="s">
        <v>4639</v>
      </c>
      <c r="W1713" s="85"/>
      <c r="X1713" s="85"/>
      <c r="Y1713" s="94" t="s">
        <v>6639</v>
      </c>
      <c r="Z1713" s="85"/>
    </row>
    <row r="1714" spans="1:26" x14ac:dyDescent="0.25">
      <c r="A1714" s="61" t="s">
        <v>1417</v>
      </c>
      <c r="B1714" s="61" t="s">
        <v>1481</v>
      </c>
      <c r="C1714" s="62"/>
      <c r="D1714" s="63"/>
      <c r="E1714" s="64"/>
      <c r="F1714" s="65"/>
      <c r="G1714" s="62"/>
      <c r="H1714" s="66"/>
      <c r="I1714" s="67"/>
      <c r="J1714" s="67"/>
      <c r="K1714" s="34" t="s">
        <v>65</v>
      </c>
      <c r="L1714" s="74">
        <v>1714</v>
      </c>
      <c r="M1714" s="74"/>
      <c r="N1714" s="69"/>
      <c r="O1714" s="85" t="s">
        <v>1875</v>
      </c>
      <c r="P1714" s="88">
        <v>43738.2890162037</v>
      </c>
      <c r="Q1714" s="85" t="s">
        <v>1927</v>
      </c>
      <c r="R1714" s="85"/>
      <c r="S1714" s="85"/>
      <c r="T1714" s="85" t="s">
        <v>2951</v>
      </c>
      <c r="U1714" s="88">
        <v>43738.2890162037</v>
      </c>
      <c r="V1714" s="90" t="s">
        <v>4640</v>
      </c>
      <c r="W1714" s="85"/>
      <c r="X1714" s="85"/>
      <c r="Y1714" s="94" t="s">
        <v>6640</v>
      </c>
      <c r="Z1714" s="85"/>
    </row>
    <row r="1715" spans="1:26" x14ac:dyDescent="0.25">
      <c r="A1715" s="61" t="s">
        <v>1417</v>
      </c>
      <c r="B1715" s="61" t="s">
        <v>1505</v>
      </c>
      <c r="C1715" s="62"/>
      <c r="D1715" s="63"/>
      <c r="E1715" s="64"/>
      <c r="F1715" s="65"/>
      <c r="G1715" s="62"/>
      <c r="H1715" s="66"/>
      <c r="I1715" s="67"/>
      <c r="J1715" s="67"/>
      <c r="K1715" s="34" t="s">
        <v>65</v>
      </c>
      <c r="L1715" s="74">
        <v>1715</v>
      </c>
      <c r="M1715" s="74"/>
      <c r="N1715" s="69"/>
      <c r="O1715" s="85" t="s">
        <v>1875</v>
      </c>
      <c r="P1715" s="88">
        <v>43738.290023148147</v>
      </c>
      <c r="Q1715" s="85" t="s">
        <v>1889</v>
      </c>
      <c r="R1715" s="85"/>
      <c r="S1715" s="85"/>
      <c r="T1715" s="85"/>
      <c r="U1715" s="88">
        <v>43738.290023148147</v>
      </c>
      <c r="V1715" s="90" t="s">
        <v>4641</v>
      </c>
      <c r="W1715" s="85"/>
      <c r="X1715" s="85"/>
      <c r="Y1715" s="94" t="s">
        <v>6641</v>
      </c>
      <c r="Z1715" s="85"/>
    </row>
    <row r="1716" spans="1:26" x14ac:dyDescent="0.25">
      <c r="A1716" s="61" t="s">
        <v>1418</v>
      </c>
      <c r="B1716" s="61" t="s">
        <v>1561</v>
      </c>
      <c r="C1716" s="62"/>
      <c r="D1716" s="63"/>
      <c r="E1716" s="64"/>
      <c r="F1716" s="65"/>
      <c r="G1716" s="62"/>
      <c r="H1716" s="66"/>
      <c r="I1716" s="67"/>
      <c r="J1716" s="67"/>
      <c r="K1716" s="34" t="s">
        <v>65</v>
      </c>
      <c r="L1716" s="74">
        <v>1716</v>
      </c>
      <c r="M1716" s="74"/>
      <c r="N1716" s="69"/>
      <c r="O1716" s="85" t="s">
        <v>1875</v>
      </c>
      <c r="P1716" s="88">
        <v>43738.290034722224</v>
      </c>
      <c r="Q1716" s="85" t="s">
        <v>2517</v>
      </c>
      <c r="R1716" s="90" t="s">
        <v>2870</v>
      </c>
      <c r="S1716" s="85" t="s">
        <v>2920</v>
      </c>
      <c r="T1716" s="85"/>
      <c r="U1716" s="88">
        <v>43738.290034722224</v>
      </c>
      <c r="V1716" s="90" t="s">
        <v>4642</v>
      </c>
      <c r="W1716" s="85"/>
      <c r="X1716" s="85"/>
      <c r="Y1716" s="94" t="s">
        <v>6642</v>
      </c>
      <c r="Z1716" s="85"/>
    </row>
    <row r="1717" spans="1:26" x14ac:dyDescent="0.25">
      <c r="A1717" s="61" t="s">
        <v>1419</v>
      </c>
      <c r="B1717" s="61" t="s">
        <v>1481</v>
      </c>
      <c r="C1717" s="62"/>
      <c r="D1717" s="63"/>
      <c r="E1717" s="64"/>
      <c r="F1717" s="65"/>
      <c r="G1717" s="62"/>
      <c r="H1717" s="66"/>
      <c r="I1717" s="67"/>
      <c r="J1717" s="67"/>
      <c r="K1717" s="34" t="s">
        <v>65</v>
      </c>
      <c r="L1717" s="74">
        <v>1717</v>
      </c>
      <c r="M1717" s="74"/>
      <c r="N1717" s="69"/>
      <c r="O1717" s="85" t="s">
        <v>1875</v>
      </c>
      <c r="P1717" s="88">
        <v>43738.290046296293</v>
      </c>
      <c r="Q1717" s="85" t="s">
        <v>1927</v>
      </c>
      <c r="R1717" s="85"/>
      <c r="S1717" s="85"/>
      <c r="T1717" s="85" t="s">
        <v>2951</v>
      </c>
      <c r="U1717" s="88">
        <v>43738.290046296293</v>
      </c>
      <c r="V1717" s="90" t="s">
        <v>4643</v>
      </c>
      <c r="W1717" s="85"/>
      <c r="X1717" s="85"/>
      <c r="Y1717" s="94" t="s">
        <v>6643</v>
      </c>
      <c r="Z1717" s="85"/>
    </row>
    <row r="1718" spans="1:26" x14ac:dyDescent="0.25">
      <c r="A1718" s="61" t="s">
        <v>1420</v>
      </c>
      <c r="B1718" s="61" t="s">
        <v>1625</v>
      </c>
      <c r="C1718" s="62"/>
      <c r="D1718" s="63"/>
      <c r="E1718" s="64"/>
      <c r="F1718" s="65"/>
      <c r="G1718" s="62"/>
      <c r="H1718" s="66"/>
      <c r="I1718" s="67"/>
      <c r="J1718" s="67"/>
      <c r="K1718" s="34" t="s">
        <v>65</v>
      </c>
      <c r="L1718" s="74">
        <v>1718</v>
      </c>
      <c r="M1718" s="74"/>
      <c r="N1718" s="69"/>
      <c r="O1718" s="85" t="s">
        <v>1875</v>
      </c>
      <c r="P1718" s="88">
        <v>43738.29005787037</v>
      </c>
      <c r="Q1718" s="85" t="s">
        <v>2518</v>
      </c>
      <c r="R1718" s="85"/>
      <c r="S1718" s="85"/>
      <c r="T1718" s="85"/>
      <c r="U1718" s="88">
        <v>43738.29005787037</v>
      </c>
      <c r="V1718" s="90" t="s">
        <v>4644</v>
      </c>
      <c r="W1718" s="85"/>
      <c r="X1718" s="85"/>
      <c r="Y1718" s="94" t="s">
        <v>6644</v>
      </c>
      <c r="Z1718" s="85"/>
    </row>
    <row r="1719" spans="1:26" x14ac:dyDescent="0.25">
      <c r="A1719" s="61" t="s">
        <v>1420</v>
      </c>
      <c r="B1719" s="61" t="s">
        <v>1564</v>
      </c>
      <c r="C1719" s="62"/>
      <c r="D1719" s="63"/>
      <c r="E1719" s="64"/>
      <c r="F1719" s="65"/>
      <c r="G1719" s="62"/>
      <c r="H1719" s="66"/>
      <c r="I1719" s="67"/>
      <c r="J1719" s="67"/>
      <c r="K1719" s="34" t="s">
        <v>65</v>
      </c>
      <c r="L1719" s="74">
        <v>1719</v>
      </c>
      <c r="M1719" s="74"/>
      <c r="N1719" s="69"/>
      <c r="O1719" s="85" t="s">
        <v>1875</v>
      </c>
      <c r="P1719" s="88">
        <v>43738.288611111115</v>
      </c>
      <c r="Q1719" s="85" t="s">
        <v>1969</v>
      </c>
      <c r="R1719" s="85"/>
      <c r="S1719" s="85"/>
      <c r="T1719" s="85"/>
      <c r="U1719" s="88">
        <v>43738.288611111115</v>
      </c>
      <c r="V1719" s="90" t="s">
        <v>4645</v>
      </c>
      <c r="W1719" s="85"/>
      <c r="X1719" s="85"/>
      <c r="Y1719" s="94" t="s">
        <v>6645</v>
      </c>
      <c r="Z1719" s="85"/>
    </row>
    <row r="1720" spans="1:26" x14ac:dyDescent="0.25">
      <c r="A1720" s="61" t="s">
        <v>1421</v>
      </c>
      <c r="B1720" s="61" t="s">
        <v>1428</v>
      </c>
      <c r="C1720" s="62"/>
      <c r="D1720" s="63"/>
      <c r="E1720" s="64"/>
      <c r="F1720" s="65"/>
      <c r="G1720" s="62"/>
      <c r="H1720" s="66"/>
      <c r="I1720" s="67"/>
      <c r="J1720" s="67"/>
      <c r="K1720" s="34" t="s">
        <v>65</v>
      </c>
      <c r="L1720" s="74">
        <v>1720</v>
      </c>
      <c r="M1720" s="74"/>
      <c r="N1720" s="69"/>
      <c r="O1720" s="85" t="s">
        <v>1875</v>
      </c>
      <c r="P1720" s="88">
        <v>43738.289768518516</v>
      </c>
      <c r="Q1720" s="85" t="s">
        <v>2201</v>
      </c>
      <c r="R1720" s="85"/>
      <c r="S1720" s="85"/>
      <c r="T1720" s="85"/>
      <c r="U1720" s="88">
        <v>43738.289768518516</v>
      </c>
      <c r="V1720" s="90" t="s">
        <v>4646</v>
      </c>
      <c r="W1720" s="85"/>
      <c r="X1720" s="85"/>
      <c r="Y1720" s="94" t="s">
        <v>6646</v>
      </c>
      <c r="Z1720" s="85"/>
    </row>
    <row r="1721" spans="1:26" x14ac:dyDescent="0.25">
      <c r="A1721" s="61" t="s">
        <v>1421</v>
      </c>
      <c r="B1721" s="61" t="s">
        <v>1429</v>
      </c>
      <c r="C1721" s="62"/>
      <c r="D1721" s="63"/>
      <c r="E1721" s="64"/>
      <c r="F1721" s="65"/>
      <c r="G1721" s="62"/>
      <c r="H1721" s="66"/>
      <c r="I1721" s="67"/>
      <c r="J1721" s="67"/>
      <c r="K1721" s="34" t="s">
        <v>65</v>
      </c>
      <c r="L1721" s="74">
        <v>1721</v>
      </c>
      <c r="M1721" s="74"/>
      <c r="N1721" s="69"/>
      <c r="O1721" s="85" t="s">
        <v>1875</v>
      </c>
      <c r="P1721" s="88">
        <v>43738.29</v>
      </c>
      <c r="Q1721" s="85" t="s">
        <v>2221</v>
      </c>
      <c r="R1721" s="85"/>
      <c r="S1721" s="85"/>
      <c r="T1721" s="85"/>
      <c r="U1721" s="88">
        <v>43738.29</v>
      </c>
      <c r="V1721" s="90" t="s">
        <v>4647</v>
      </c>
      <c r="W1721" s="85"/>
      <c r="X1721" s="85"/>
      <c r="Y1721" s="94" t="s">
        <v>6647</v>
      </c>
      <c r="Z1721" s="85"/>
    </row>
    <row r="1722" spans="1:26" x14ac:dyDescent="0.25">
      <c r="A1722" s="61" t="s">
        <v>1421</v>
      </c>
      <c r="B1722" s="61" t="s">
        <v>1429</v>
      </c>
      <c r="C1722" s="62"/>
      <c r="D1722" s="63"/>
      <c r="E1722" s="64"/>
      <c r="F1722" s="65"/>
      <c r="G1722" s="62"/>
      <c r="H1722" s="66"/>
      <c r="I1722" s="67"/>
      <c r="J1722" s="67"/>
      <c r="K1722" s="34" t="s">
        <v>65</v>
      </c>
      <c r="L1722" s="74">
        <v>1722</v>
      </c>
      <c r="M1722" s="74"/>
      <c r="N1722" s="69"/>
      <c r="O1722" s="85" t="s">
        <v>1875</v>
      </c>
      <c r="P1722" s="88">
        <v>43738.290023148147</v>
      </c>
      <c r="Q1722" s="85" t="s">
        <v>2131</v>
      </c>
      <c r="R1722" s="85"/>
      <c r="S1722" s="85"/>
      <c r="T1722" s="85"/>
      <c r="U1722" s="88">
        <v>43738.290023148147</v>
      </c>
      <c r="V1722" s="90" t="s">
        <v>4648</v>
      </c>
      <c r="W1722" s="85"/>
      <c r="X1722" s="85"/>
      <c r="Y1722" s="94" t="s">
        <v>6648</v>
      </c>
      <c r="Z1722" s="85"/>
    </row>
    <row r="1723" spans="1:26" x14ac:dyDescent="0.25">
      <c r="A1723" s="61" t="s">
        <v>1421</v>
      </c>
      <c r="B1723" s="61" t="s">
        <v>1429</v>
      </c>
      <c r="C1723" s="62"/>
      <c r="D1723" s="63"/>
      <c r="E1723" s="64"/>
      <c r="F1723" s="65"/>
      <c r="G1723" s="62"/>
      <c r="H1723" s="66"/>
      <c r="I1723" s="67"/>
      <c r="J1723" s="67"/>
      <c r="K1723" s="34" t="s">
        <v>65</v>
      </c>
      <c r="L1723" s="74">
        <v>1723</v>
      </c>
      <c r="M1723" s="74"/>
      <c r="N1723" s="69"/>
      <c r="O1723" s="85" t="s">
        <v>1875</v>
      </c>
      <c r="P1723" s="88">
        <v>43738.290081018517</v>
      </c>
      <c r="Q1723" s="85" t="s">
        <v>2519</v>
      </c>
      <c r="R1723" s="85"/>
      <c r="S1723" s="85"/>
      <c r="T1723" s="85"/>
      <c r="U1723" s="88">
        <v>43738.290081018517</v>
      </c>
      <c r="V1723" s="90" t="s">
        <v>4649</v>
      </c>
      <c r="W1723" s="85"/>
      <c r="X1723" s="85"/>
      <c r="Y1723" s="94" t="s">
        <v>6649</v>
      </c>
      <c r="Z1723" s="85"/>
    </row>
    <row r="1724" spans="1:26" x14ac:dyDescent="0.25">
      <c r="A1724" s="61" t="s">
        <v>1422</v>
      </c>
      <c r="B1724" s="61" t="s">
        <v>1499</v>
      </c>
      <c r="C1724" s="62"/>
      <c r="D1724" s="63"/>
      <c r="E1724" s="64"/>
      <c r="F1724" s="65"/>
      <c r="G1724" s="62"/>
      <c r="H1724" s="66"/>
      <c r="I1724" s="67"/>
      <c r="J1724" s="67"/>
      <c r="K1724" s="34" t="s">
        <v>65</v>
      </c>
      <c r="L1724" s="74">
        <v>1724</v>
      </c>
      <c r="M1724" s="74"/>
      <c r="N1724" s="69"/>
      <c r="O1724" s="85" t="s">
        <v>1875</v>
      </c>
      <c r="P1724" s="88">
        <v>43738.290092592593</v>
      </c>
      <c r="Q1724" s="85" t="s">
        <v>1883</v>
      </c>
      <c r="R1724" s="85"/>
      <c r="S1724" s="85"/>
      <c r="T1724" s="85"/>
      <c r="U1724" s="88">
        <v>43738.290092592593</v>
      </c>
      <c r="V1724" s="90" t="s">
        <v>4650</v>
      </c>
      <c r="W1724" s="85"/>
      <c r="X1724" s="85"/>
      <c r="Y1724" s="94" t="s">
        <v>6650</v>
      </c>
      <c r="Z1724" s="85"/>
    </row>
    <row r="1725" spans="1:26" x14ac:dyDescent="0.25">
      <c r="A1725" s="61" t="s">
        <v>1423</v>
      </c>
      <c r="B1725" s="61" t="s">
        <v>1499</v>
      </c>
      <c r="C1725" s="62"/>
      <c r="D1725" s="63"/>
      <c r="E1725" s="64"/>
      <c r="F1725" s="65"/>
      <c r="G1725" s="62"/>
      <c r="H1725" s="66"/>
      <c r="I1725" s="67"/>
      <c r="J1725" s="67"/>
      <c r="K1725" s="34" t="s">
        <v>65</v>
      </c>
      <c r="L1725" s="74">
        <v>1725</v>
      </c>
      <c r="M1725" s="74"/>
      <c r="N1725" s="69"/>
      <c r="O1725" s="85" t="s">
        <v>1875</v>
      </c>
      <c r="P1725" s="88">
        <v>43738.289780092593</v>
      </c>
      <c r="Q1725" s="85" t="s">
        <v>1883</v>
      </c>
      <c r="R1725" s="85"/>
      <c r="S1725" s="85"/>
      <c r="T1725" s="85"/>
      <c r="U1725" s="88">
        <v>43738.289780092593</v>
      </c>
      <c r="V1725" s="90" t="s">
        <v>4651</v>
      </c>
      <c r="W1725" s="85"/>
      <c r="X1725" s="85"/>
      <c r="Y1725" s="94" t="s">
        <v>6651</v>
      </c>
      <c r="Z1725" s="85"/>
    </row>
    <row r="1726" spans="1:26" x14ac:dyDescent="0.25">
      <c r="A1726" s="61" t="s">
        <v>1423</v>
      </c>
      <c r="B1726" s="61" t="s">
        <v>1507</v>
      </c>
      <c r="C1726" s="62"/>
      <c r="D1726" s="63"/>
      <c r="E1726" s="64"/>
      <c r="F1726" s="65"/>
      <c r="G1726" s="62"/>
      <c r="H1726" s="66"/>
      <c r="I1726" s="67"/>
      <c r="J1726" s="67"/>
      <c r="K1726" s="34" t="s">
        <v>65</v>
      </c>
      <c r="L1726" s="74">
        <v>1726</v>
      </c>
      <c r="M1726" s="74"/>
      <c r="N1726" s="69"/>
      <c r="O1726" s="85" t="s">
        <v>1875</v>
      </c>
      <c r="P1726" s="88">
        <v>43738.290092592593</v>
      </c>
      <c r="Q1726" s="85" t="s">
        <v>1893</v>
      </c>
      <c r="R1726" s="85"/>
      <c r="S1726" s="85"/>
      <c r="T1726" s="85"/>
      <c r="U1726" s="88">
        <v>43738.290092592593</v>
      </c>
      <c r="V1726" s="90" t="s">
        <v>4652</v>
      </c>
      <c r="W1726" s="85"/>
      <c r="X1726" s="85"/>
      <c r="Y1726" s="94" t="s">
        <v>6652</v>
      </c>
      <c r="Z1726" s="85"/>
    </row>
    <row r="1727" spans="1:26" x14ac:dyDescent="0.25">
      <c r="A1727" s="61" t="s">
        <v>1424</v>
      </c>
      <c r="B1727" s="61" t="s">
        <v>1553</v>
      </c>
      <c r="C1727" s="62"/>
      <c r="D1727" s="63"/>
      <c r="E1727" s="64"/>
      <c r="F1727" s="65"/>
      <c r="G1727" s="62"/>
      <c r="H1727" s="66"/>
      <c r="I1727" s="67"/>
      <c r="J1727" s="67"/>
      <c r="K1727" s="34" t="s">
        <v>65</v>
      </c>
      <c r="L1727" s="74">
        <v>1727</v>
      </c>
      <c r="M1727" s="74"/>
      <c r="N1727" s="69"/>
      <c r="O1727" s="85" t="s">
        <v>1875</v>
      </c>
      <c r="P1727" s="88">
        <v>43738.289826388886</v>
      </c>
      <c r="Q1727" s="85" t="s">
        <v>1956</v>
      </c>
      <c r="R1727" s="85"/>
      <c r="S1727" s="85"/>
      <c r="T1727" s="85"/>
      <c r="U1727" s="88">
        <v>43738.289826388886</v>
      </c>
      <c r="V1727" s="90" t="s">
        <v>4653</v>
      </c>
      <c r="W1727" s="85"/>
      <c r="X1727" s="85"/>
      <c r="Y1727" s="94" t="s">
        <v>6653</v>
      </c>
      <c r="Z1727" s="85"/>
    </row>
    <row r="1728" spans="1:26" x14ac:dyDescent="0.25">
      <c r="A1728" s="61" t="s">
        <v>1424</v>
      </c>
      <c r="B1728" s="61" t="s">
        <v>1670</v>
      </c>
      <c r="C1728" s="62"/>
      <c r="D1728" s="63"/>
      <c r="E1728" s="64"/>
      <c r="F1728" s="65"/>
      <c r="G1728" s="62"/>
      <c r="H1728" s="66"/>
      <c r="I1728" s="67"/>
      <c r="J1728" s="67"/>
      <c r="K1728" s="34" t="s">
        <v>65</v>
      </c>
      <c r="L1728" s="74">
        <v>1728</v>
      </c>
      <c r="M1728" s="74"/>
      <c r="N1728" s="69"/>
      <c r="O1728" s="85" t="s">
        <v>1875</v>
      </c>
      <c r="P1728" s="88">
        <v>43738.29010416667</v>
      </c>
      <c r="Q1728" s="85" t="s">
        <v>2520</v>
      </c>
      <c r="R1728" s="85"/>
      <c r="S1728" s="85"/>
      <c r="T1728" s="85"/>
      <c r="U1728" s="88">
        <v>43738.29010416667</v>
      </c>
      <c r="V1728" s="90" t="s">
        <v>4654</v>
      </c>
      <c r="W1728" s="85"/>
      <c r="X1728" s="85"/>
      <c r="Y1728" s="94" t="s">
        <v>6654</v>
      </c>
      <c r="Z1728" s="85"/>
    </row>
    <row r="1729" spans="1:26" x14ac:dyDescent="0.25">
      <c r="A1729" s="61" t="s">
        <v>1425</v>
      </c>
      <c r="B1729" s="61" t="s">
        <v>1557</v>
      </c>
      <c r="C1729" s="62"/>
      <c r="D1729" s="63"/>
      <c r="E1729" s="64"/>
      <c r="F1729" s="65"/>
      <c r="G1729" s="62"/>
      <c r="H1729" s="66"/>
      <c r="I1729" s="67"/>
      <c r="J1729" s="67"/>
      <c r="K1729" s="34" t="s">
        <v>65</v>
      </c>
      <c r="L1729" s="74">
        <v>1729</v>
      </c>
      <c r="M1729" s="74"/>
      <c r="N1729" s="69"/>
      <c r="O1729" s="85" t="s">
        <v>1875</v>
      </c>
      <c r="P1729" s="88">
        <v>43738.29011574074</v>
      </c>
      <c r="Q1729" s="85" t="s">
        <v>1960</v>
      </c>
      <c r="R1729" s="85"/>
      <c r="S1729" s="85"/>
      <c r="T1729" s="85"/>
      <c r="U1729" s="88">
        <v>43738.29011574074</v>
      </c>
      <c r="V1729" s="90" t="s">
        <v>4655</v>
      </c>
      <c r="W1729" s="85"/>
      <c r="X1729" s="85"/>
      <c r="Y1729" s="94" t="s">
        <v>6655</v>
      </c>
      <c r="Z1729" s="85"/>
    </row>
    <row r="1730" spans="1:26" x14ac:dyDescent="0.25">
      <c r="A1730" s="61" t="s">
        <v>1426</v>
      </c>
      <c r="B1730" s="61" t="s">
        <v>1559</v>
      </c>
      <c r="C1730" s="62"/>
      <c r="D1730" s="63"/>
      <c r="E1730" s="64"/>
      <c r="F1730" s="65"/>
      <c r="G1730" s="62"/>
      <c r="H1730" s="66"/>
      <c r="I1730" s="67"/>
      <c r="J1730" s="67"/>
      <c r="K1730" s="34" t="s">
        <v>65</v>
      </c>
      <c r="L1730" s="74">
        <v>1730</v>
      </c>
      <c r="M1730" s="74"/>
      <c r="N1730" s="69"/>
      <c r="O1730" s="85" t="s">
        <v>1875</v>
      </c>
      <c r="P1730" s="88">
        <v>43738.290127314816</v>
      </c>
      <c r="Q1730" s="85" t="s">
        <v>1963</v>
      </c>
      <c r="R1730" s="85" t="s">
        <v>2694</v>
      </c>
      <c r="S1730" s="85" t="s">
        <v>2919</v>
      </c>
      <c r="T1730" s="85"/>
      <c r="U1730" s="88">
        <v>43738.290127314816</v>
      </c>
      <c r="V1730" s="90" t="s">
        <v>4656</v>
      </c>
      <c r="W1730" s="85"/>
      <c r="X1730" s="85"/>
      <c r="Y1730" s="94" t="s">
        <v>6656</v>
      </c>
      <c r="Z1730" s="85"/>
    </row>
    <row r="1731" spans="1:26" x14ac:dyDescent="0.25">
      <c r="A1731" s="61" t="s">
        <v>1427</v>
      </c>
      <c r="B1731" s="61" t="s">
        <v>1427</v>
      </c>
      <c r="C1731" s="62"/>
      <c r="D1731" s="63"/>
      <c r="E1731" s="64"/>
      <c r="F1731" s="65"/>
      <c r="G1731" s="62"/>
      <c r="H1731" s="66"/>
      <c r="I1731" s="67"/>
      <c r="J1731" s="67"/>
      <c r="K1731" s="34" t="s">
        <v>65</v>
      </c>
      <c r="L1731" s="74">
        <v>1731</v>
      </c>
      <c r="M1731" s="74"/>
      <c r="N1731" s="69"/>
      <c r="O1731" s="85" t="s">
        <v>178</v>
      </c>
      <c r="P1731" s="88">
        <v>43738.290138888886</v>
      </c>
      <c r="Q1731" s="85" t="s">
        <v>2521</v>
      </c>
      <c r="R1731" s="85"/>
      <c r="S1731" s="85"/>
      <c r="T1731" s="85"/>
      <c r="U1731" s="88">
        <v>43738.290138888886</v>
      </c>
      <c r="V1731" s="90" t="s">
        <v>4657</v>
      </c>
      <c r="W1731" s="85"/>
      <c r="X1731" s="85"/>
      <c r="Y1731" s="94" t="s">
        <v>6657</v>
      </c>
      <c r="Z1731" s="85"/>
    </row>
    <row r="1732" spans="1:26" x14ac:dyDescent="0.25">
      <c r="A1732" s="61" t="s">
        <v>1428</v>
      </c>
      <c r="B1732" s="61" t="s">
        <v>1428</v>
      </c>
      <c r="C1732" s="62"/>
      <c r="D1732" s="63"/>
      <c r="E1732" s="64"/>
      <c r="F1732" s="65"/>
      <c r="G1732" s="62"/>
      <c r="H1732" s="66"/>
      <c r="I1732" s="67"/>
      <c r="J1732" s="67"/>
      <c r="K1732" s="34" t="s">
        <v>65</v>
      </c>
      <c r="L1732" s="74">
        <v>1732</v>
      </c>
      <c r="M1732" s="74"/>
      <c r="N1732" s="69"/>
      <c r="O1732" s="85" t="s">
        <v>178</v>
      </c>
      <c r="P1732" s="88">
        <v>43738.281365740739</v>
      </c>
      <c r="Q1732" s="85" t="s">
        <v>2522</v>
      </c>
      <c r="R1732" s="90" t="s">
        <v>2871</v>
      </c>
      <c r="S1732" s="85" t="s">
        <v>2911</v>
      </c>
      <c r="T1732" s="85"/>
      <c r="U1732" s="88">
        <v>43738.281365740739</v>
      </c>
      <c r="V1732" s="90" t="s">
        <v>4658</v>
      </c>
      <c r="W1732" s="85"/>
      <c r="X1732" s="85"/>
      <c r="Y1732" s="94" t="s">
        <v>6658</v>
      </c>
      <c r="Z1732" s="85"/>
    </row>
    <row r="1733" spans="1:26" x14ac:dyDescent="0.25">
      <c r="A1733" s="61" t="s">
        <v>1429</v>
      </c>
      <c r="B1733" s="61" t="s">
        <v>1428</v>
      </c>
      <c r="C1733" s="62"/>
      <c r="D1733" s="63"/>
      <c r="E1733" s="64"/>
      <c r="F1733" s="65"/>
      <c r="G1733" s="62"/>
      <c r="H1733" s="66"/>
      <c r="I1733" s="67"/>
      <c r="J1733" s="67"/>
      <c r="K1733" s="34" t="s">
        <v>65</v>
      </c>
      <c r="L1733" s="74">
        <v>1733</v>
      </c>
      <c r="M1733" s="74"/>
      <c r="N1733" s="69"/>
      <c r="O1733" s="85" t="s">
        <v>1875</v>
      </c>
      <c r="P1733" s="88">
        <v>43738.281689814816</v>
      </c>
      <c r="Q1733" s="85" t="s">
        <v>2201</v>
      </c>
      <c r="R1733" s="85"/>
      <c r="S1733" s="85"/>
      <c r="T1733" s="85"/>
      <c r="U1733" s="88">
        <v>43738.281689814816</v>
      </c>
      <c r="V1733" s="90" t="s">
        <v>4659</v>
      </c>
      <c r="W1733" s="85"/>
      <c r="X1733" s="85"/>
      <c r="Y1733" s="94" t="s">
        <v>6659</v>
      </c>
      <c r="Z1733" s="85"/>
    </row>
    <row r="1734" spans="1:26" x14ac:dyDescent="0.25">
      <c r="A1734" s="61" t="s">
        <v>1430</v>
      </c>
      <c r="B1734" s="61" t="s">
        <v>1428</v>
      </c>
      <c r="C1734" s="62"/>
      <c r="D1734" s="63"/>
      <c r="E1734" s="64"/>
      <c r="F1734" s="65"/>
      <c r="G1734" s="62"/>
      <c r="H1734" s="66"/>
      <c r="I1734" s="67"/>
      <c r="J1734" s="67"/>
      <c r="K1734" s="34" t="s">
        <v>65</v>
      </c>
      <c r="L1734" s="74">
        <v>1734</v>
      </c>
      <c r="M1734" s="74"/>
      <c r="N1734" s="69"/>
      <c r="O1734" s="85" t="s">
        <v>1875</v>
      </c>
      <c r="P1734" s="88">
        <v>43738.290150462963</v>
      </c>
      <c r="Q1734" s="85" t="s">
        <v>2201</v>
      </c>
      <c r="R1734" s="85"/>
      <c r="S1734" s="85"/>
      <c r="T1734" s="85"/>
      <c r="U1734" s="88">
        <v>43738.290150462963</v>
      </c>
      <c r="V1734" s="90" t="s">
        <v>4660</v>
      </c>
      <c r="W1734" s="85"/>
      <c r="X1734" s="85"/>
      <c r="Y1734" s="94" t="s">
        <v>6660</v>
      </c>
      <c r="Z1734" s="85"/>
    </row>
    <row r="1735" spans="1:26" x14ac:dyDescent="0.25">
      <c r="A1735" s="61" t="s">
        <v>1431</v>
      </c>
      <c r="B1735" s="61" t="s">
        <v>1778</v>
      </c>
      <c r="C1735" s="62"/>
      <c r="D1735" s="63"/>
      <c r="E1735" s="64"/>
      <c r="F1735" s="65"/>
      <c r="G1735" s="62"/>
      <c r="H1735" s="66"/>
      <c r="I1735" s="67"/>
      <c r="J1735" s="67"/>
      <c r="K1735" s="34" t="s">
        <v>65</v>
      </c>
      <c r="L1735" s="74">
        <v>1735</v>
      </c>
      <c r="M1735" s="74"/>
      <c r="N1735" s="69"/>
      <c r="O1735" s="85" t="s">
        <v>1875</v>
      </c>
      <c r="P1735" s="88">
        <v>43738.289837962962</v>
      </c>
      <c r="Q1735" s="85" t="s">
        <v>2329</v>
      </c>
      <c r="R1735" s="85"/>
      <c r="S1735" s="85"/>
      <c r="T1735" s="85"/>
      <c r="U1735" s="88">
        <v>43738.289837962962</v>
      </c>
      <c r="V1735" s="90" t="s">
        <v>4661</v>
      </c>
      <c r="W1735" s="85"/>
      <c r="X1735" s="85"/>
      <c r="Y1735" s="94" t="s">
        <v>6661</v>
      </c>
      <c r="Z1735" s="85"/>
    </row>
    <row r="1736" spans="1:26" x14ac:dyDescent="0.25">
      <c r="A1736" s="61" t="s">
        <v>1431</v>
      </c>
      <c r="B1736" s="61" t="s">
        <v>1747</v>
      </c>
      <c r="C1736" s="62"/>
      <c r="D1736" s="63"/>
      <c r="E1736" s="64"/>
      <c r="F1736" s="65"/>
      <c r="G1736" s="62"/>
      <c r="H1736" s="66"/>
      <c r="I1736" s="67"/>
      <c r="J1736" s="67"/>
      <c r="K1736" s="34" t="s">
        <v>65</v>
      </c>
      <c r="L1736" s="74">
        <v>1736</v>
      </c>
      <c r="M1736" s="74"/>
      <c r="N1736" s="69"/>
      <c r="O1736" s="85" t="s">
        <v>1875</v>
      </c>
      <c r="P1736" s="88">
        <v>43738.290162037039</v>
      </c>
      <c r="Q1736" s="85" t="s">
        <v>2261</v>
      </c>
      <c r="R1736" s="85"/>
      <c r="S1736" s="85"/>
      <c r="T1736" s="85"/>
      <c r="U1736" s="88">
        <v>43738.290162037039</v>
      </c>
      <c r="V1736" s="90" t="s">
        <v>4662</v>
      </c>
      <c r="W1736" s="85"/>
      <c r="X1736" s="85"/>
      <c r="Y1736" s="94" t="s">
        <v>6662</v>
      </c>
      <c r="Z1736" s="85"/>
    </row>
    <row r="1737" spans="1:26" x14ac:dyDescent="0.25">
      <c r="A1737" s="61" t="s">
        <v>1432</v>
      </c>
      <c r="B1737" s="61" t="s">
        <v>1432</v>
      </c>
      <c r="C1737" s="62"/>
      <c r="D1737" s="63"/>
      <c r="E1737" s="64"/>
      <c r="F1737" s="65"/>
      <c r="G1737" s="62"/>
      <c r="H1737" s="66"/>
      <c r="I1737" s="67"/>
      <c r="J1737" s="67"/>
      <c r="K1737" s="34" t="s">
        <v>65</v>
      </c>
      <c r="L1737" s="74">
        <v>1737</v>
      </c>
      <c r="M1737" s="74"/>
      <c r="N1737" s="69"/>
      <c r="O1737" s="85" t="s">
        <v>178</v>
      </c>
      <c r="P1737" s="88">
        <v>43738.290185185186</v>
      </c>
      <c r="Q1737" s="85" t="s">
        <v>2523</v>
      </c>
      <c r="R1737" s="85"/>
      <c r="S1737" s="85"/>
      <c r="T1737" s="85" t="s">
        <v>3004</v>
      </c>
      <c r="U1737" s="88">
        <v>43738.290185185186</v>
      </c>
      <c r="V1737" s="90" t="s">
        <v>4663</v>
      </c>
      <c r="W1737" s="85"/>
      <c r="X1737" s="85"/>
      <c r="Y1737" s="94" t="s">
        <v>6663</v>
      </c>
      <c r="Z1737" s="85"/>
    </row>
    <row r="1738" spans="1:26" x14ac:dyDescent="0.25">
      <c r="A1738" s="61" t="s">
        <v>1433</v>
      </c>
      <c r="B1738" s="61" t="s">
        <v>1507</v>
      </c>
      <c r="C1738" s="62"/>
      <c r="D1738" s="63"/>
      <c r="E1738" s="64"/>
      <c r="F1738" s="65"/>
      <c r="G1738" s="62"/>
      <c r="H1738" s="66"/>
      <c r="I1738" s="67"/>
      <c r="J1738" s="67"/>
      <c r="K1738" s="34" t="s">
        <v>65</v>
      </c>
      <c r="L1738" s="74">
        <v>1738</v>
      </c>
      <c r="M1738" s="74"/>
      <c r="N1738" s="69"/>
      <c r="O1738" s="85" t="s">
        <v>1875</v>
      </c>
      <c r="P1738" s="88">
        <v>43738.290196759262</v>
      </c>
      <c r="Q1738" s="85" t="s">
        <v>1893</v>
      </c>
      <c r="R1738" s="85"/>
      <c r="S1738" s="85"/>
      <c r="T1738" s="85"/>
      <c r="U1738" s="88">
        <v>43738.290196759262</v>
      </c>
      <c r="V1738" s="90" t="s">
        <v>4664</v>
      </c>
      <c r="W1738" s="85"/>
      <c r="X1738" s="85"/>
      <c r="Y1738" s="94" t="s">
        <v>6664</v>
      </c>
      <c r="Z1738" s="85"/>
    </row>
    <row r="1739" spans="1:26" x14ac:dyDescent="0.25">
      <c r="A1739" s="61" t="s">
        <v>1434</v>
      </c>
      <c r="B1739" s="61" t="s">
        <v>1505</v>
      </c>
      <c r="C1739" s="62"/>
      <c r="D1739" s="63"/>
      <c r="E1739" s="64"/>
      <c r="F1739" s="65"/>
      <c r="G1739" s="62"/>
      <c r="H1739" s="66"/>
      <c r="I1739" s="67"/>
      <c r="J1739" s="67"/>
      <c r="K1739" s="34" t="s">
        <v>65</v>
      </c>
      <c r="L1739" s="74">
        <v>1739</v>
      </c>
      <c r="M1739" s="74"/>
      <c r="N1739" s="69"/>
      <c r="O1739" s="85" t="s">
        <v>1875</v>
      </c>
      <c r="P1739" s="88">
        <v>43738.290208333332</v>
      </c>
      <c r="Q1739" s="85" t="s">
        <v>1889</v>
      </c>
      <c r="R1739" s="85"/>
      <c r="S1739" s="85"/>
      <c r="T1739" s="85"/>
      <c r="U1739" s="88">
        <v>43738.290208333332</v>
      </c>
      <c r="V1739" s="90" t="s">
        <v>4665</v>
      </c>
      <c r="W1739" s="85"/>
      <c r="X1739" s="85"/>
      <c r="Y1739" s="94" t="s">
        <v>6665</v>
      </c>
      <c r="Z1739" s="85"/>
    </row>
    <row r="1740" spans="1:26" x14ac:dyDescent="0.25">
      <c r="A1740" s="61" t="s">
        <v>1435</v>
      </c>
      <c r="B1740" s="61" t="s">
        <v>1603</v>
      </c>
      <c r="C1740" s="62"/>
      <c r="D1740" s="63"/>
      <c r="E1740" s="64"/>
      <c r="F1740" s="65"/>
      <c r="G1740" s="62"/>
      <c r="H1740" s="66"/>
      <c r="I1740" s="67"/>
      <c r="J1740" s="67"/>
      <c r="K1740" s="34" t="s">
        <v>65</v>
      </c>
      <c r="L1740" s="74">
        <v>1740</v>
      </c>
      <c r="M1740" s="74"/>
      <c r="N1740" s="69"/>
      <c r="O1740" s="85" t="s">
        <v>1875</v>
      </c>
      <c r="P1740" s="88">
        <v>43738.290219907409</v>
      </c>
      <c r="Q1740" s="85" t="s">
        <v>2024</v>
      </c>
      <c r="R1740" s="85"/>
      <c r="S1740" s="85"/>
      <c r="T1740" s="85"/>
      <c r="U1740" s="88">
        <v>43738.290219907409</v>
      </c>
      <c r="V1740" s="90" t="s">
        <v>4666</v>
      </c>
      <c r="W1740" s="85"/>
      <c r="X1740" s="85"/>
      <c r="Y1740" s="94" t="s">
        <v>6666</v>
      </c>
      <c r="Z1740" s="85"/>
    </row>
    <row r="1741" spans="1:26" x14ac:dyDescent="0.25">
      <c r="A1741" s="61" t="s">
        <v>1436</v>
      </c>
      <c r="B1741" s="61" t="s">
        <v>1499</v>
      </c>
      <c r="C1741" s="62"/>
      <c r="D1741" s="63"/>
      <c r="E1741" s="64"/>
      <c r="F1741" s="65"/>
      <c r="G1741" s="62"/>
      <c r="H1741" s="66"/>
      <c r="I1741" s="67"/>
      <c r="J1741" s="67"/>
      <c r="K1741" s="34" t="s">
        <v>65</v>
      </c>
      <c r="L1741" s="74">
        <v>1741</v>
      </c>
      <c r="M1741" s="74"/>
      <c r="N1741" s="69"/>
      <c r="O1741" s="85" t="s">
        <v>1876</v>
      </c>
      <c r="P1741" s="88">
        <v>43738.290219907409</v>
      </c>
      <c r="Q1741" s="85" t="s">
        <v>2524</v>
      </c>
      <c r="R1741" s="85"/>
      <c r="S1741" s="85"/>
      <c r="T1741" s="85" t="s">
        <v>2947</v>
      </c>
      <c r="U1741" s="88">
        <v>43738.290219907409</v>
      </c>
      <c r="V1741" s="90" t="s">
        <v>4667</v>
      </c>
      <c r="W1741" s="85"/>
      <c r="X1741" s="85"/>
      <c r="Y1741" s="94" t="s">
        <v>6667</v>
      </c>
      <c r="Z1741" s="94" t="s">
        <v>7130</v>
      </c>
    </row>
    <row r="1742" spans="1:26" x14ac:dyDescent="0.25">
      <c r="A1742" s="61" t="s">
        <v>1437</v>
      </c>
      <c r="B1742" s="61" t="s">
        <v>1671</v>
      </c>
      <c r="C1742" s="62"/>
      <c r="D1742" s="63"/>
      <c r="E1742" s="64"/>
      <c r="F1742" s="65"/>
      <c r="G1742" s="62"/>
      <c r="H1742" s="66"/>
      <c r="I1742" s="67"/>
      <c r="J1742" s="67"/>
      <c r="K1742" s="34" t="s">
        <v>65</v>
      </c>
      <c r="L1742" s="74">
        <v>1742</v>
      </c>
      <c r="M1742" s="74"/>
      <c r="N1742" s="69"/>
      <c r="O1742" s="85" t="s">
        <v>1875</v>
      </c>
      <c r="P1742" s="88">
        <v>43738.290231481478</v>
      </c>
      <c r="Q1742" s="85" t="s">
        <v>2144</v>
      </c>
      <c r="R1742" s="85"/>
      <c r="S1742" s="85"/>
      <c r="T1742" s="85"/>
      <c r="U1742" s="88">
        <v>43738.290231481478</v>
      </c>
      <c r="V1742" s="90" t="s">
        <v>4668</v>
      </c>
      <c r="W1742" s="85"/>
      <c r="X1742" s="85"/>
      <c r="Y1742" s="94" t="s">
        <v>6668</v>
      </c>
      <c r="Z1742" s="85"/>
    </row>
    <row r="1743" spans="1:26" x14ac:dyDescent="0.25">
      <c r="A1743" s="61" t="s">
        <v>1438</v>
      </c>
      <c r="B1743" s="61" t="s">
        <v>1699</v>
      </c>
      <c r="C1743" s="62"/>
      <c r="D1743" s="63"/>
      <c r="E1743" s="64"/>
      <c r="F1743" s="65"/>
      <c r="G1743" s="62"/>
      <c r="H1743" s="66"/>
      <c r="I1743" s="67"/>
      <c r="J1743" s="67"/>
      <c r="K1743" s="34" t="s">
        <v>65</v>
      </c>
      <c r="L1743" s="74">
        <v>1743</v>
      </c>
      <c r="M1743" s="74"/>
      <c r="N1743" s="69"/>
      <c r="O1743" s="85" t="s">
        <v>1876</v>
      </c>
      <c r="P1743" s="88">
        <v>43738.290231481478</v>
      </c>
      <c r="Q1743" s="85" t="s">
        <v>2525</v>
      </c>
      <c r="R1743" s="90" t="s">
        <v>2872</v>
      </c>
      <c r="S1743" s="85" t="s">
        <v>2911</v>
      </c>
      <c r="T1743" s="85"/>
      <c r="U1743" s="88">
        <v>43738.290231481478</v>
      </c>
      <c r="V1743" s="90" t="s">
        <v>4669</v>
      </c>
      <c r="W1743" s="85"/>
      <c r="X1743" s="85"/>
      <c r="Y1743" s="94" t="s">
        <v>6669</v>
      </c>
      <c r="Z1743" s="94" t="s">
        <v>7131</v>
      </c>
    </row>
    <row r="1744" spans="1:26" x14ac:dyDescent="0.25">
      <c r="A1744" s="61" t="s">
        <v>1439</v>
      </c>
      <c r="B1744" s="61" t="s">
        <v>1496</v>
      </c>
      <c r="C1744" s="62"/>
      <c r="D1744" s="63"/>
      <c r="E1744" s="64"/>
      <c r="F1744" s="65"/>
      <c r="G1744" s="62"/>
      <c r="H1744" s="66"/>
      <c r="I1744" s="67"/>
      <c r="J1744" s="67"/>
      <c r="K1744" s="34" t="s">
        <v>65</v>
      </c>
      <c r="L1744" s="74">
        <v>1744</v>
      </c>
      <c r="M1744" s="74"/>
      <c r="N1744" s="69"/>
      <c r="O1744" s="85" t="s">
        <v>1875</v>
      </c>
      <c r="P1744" s="88">
        <v>43738.290266203701</v>
      </c>
      <c r="Q1744" s="85" t="s">
        <v>1887</v>
      </c>
      <c r="R1744" s="85"/>
      <c r="S1744" s="85"/>
      <c r="T1744" s="85"/>
      <c r="U1744" s="88">
        <v>43738.290266203701</v>
      </c>
      <c r="V1744" s="90" t="s">
        <v>4670</v>
      </c>
      <c r="W1744" s="85"/>
      <c r="X1744" s="85"/>
      <c r="Y1744" s="94" t="s">
        <v>6670</v>
      </c>
      <c r="Z1744" s="85"/>
    </row>
    <row r="1745" spans="1:26" x14ac:dyDescent="0.25">
      <c r="A1745" s="61" t="s">
        <v>1440</v>
      </c>
      <c r="B1745" s="61" t="s">
        <v>1865</v>
      </c>
      <c r="C1745" s="62"/>
      <c r="D1745" s="63"/>
      <c r="E1745" s="64"/>
      <c r="F1745" s="65"/>
      <c r="G1745" s="62"/>
      <c r="H1745" s="66"/>
      <c r="I1745" s="67"/>
      <c r="J1745" s="67"/>
      <c r="K1745" s="34" t="s">
        <v>65</v>
      </c>
      <c r="L1745" s="74">
        <v>1745</v>
      </c>
      <c r="M1745" s="74"/>
      <c r="N1745" s="69"/>
      <c r="O1745" s="85" t="s">
        <v>1876</v>
      </c>
      <c r="P1745" s="88">
        <v>43738.290289351855</v>
      </c>
      <c r="Q1745" s="85" t="s">
        <v>2526</v>
      </c>
      <c r="R1745" s="90" t="s">
        <v>2873</v>
      </c>
      <c r="S1745" s="85" t="s">
        <v>2911</v>
      </c>
      <c r="T1745" s="85"/>
      <c r="U1745" s="88">
        <v>43738.290289351855</v>
      </c>
      <c r="V1745" s="90" t="s">
        <v>4671</v>
      </c>
      <c r="W1745" s="85"/>
      <c r="X1745" s="85"/>
      <c r="Y1745" s="94" t="s">
        <v>6671</v>
      </c>
      <c r="Z1745" s="94" t="s">
        <v>7132</v>
      </c>
    </row>
    <row r="1746" spans="1:26" x14ac:dyDescent="0.25">
      <c r="A1746" s="61" t="s">
        <v>1440</v>
      </c>
      <c r="B1746" s="61" t="s">
        <v>1499</v>
      </c>
      <c r="C1746" s="62"/>
      <c r="D1746" s="63"/>
      <c r="E1746" s="64"/>
      <c r="F1746" s="65"/>
      <c r="G1746" s="62"/>
      <c r="H1746" s="66"/>
      <c r="I1746" s="67"/>
      <c r="J1746" s="67"/>
      <c r="K1746" s="34" t="s">
        <v>65</v>
      </c>
      <c r="L1746" s="74">
        <v>1746</v>
      </c>
      <c r="M1746" s="74"/>
      <c r="N1746" s="69"/>
      <c r="O1746" s="85" t="s">
        <v>1875</v>
      </c>
      <c r="P1746" s="88">
        <v>43738.290289351855</v>
      </c>
      <c r="Q1746" s="85" t="s">
        <v>2526</v>
      </c>
      <c r="R1746" s="90" t="s">
        <v>2873</v>
      </c>
      <c r="S1746" s="85" t="s">
        <v>2911</v>
      </c>
      <c r="T1746" s="85"/>
      <c r="U1746" s="88">
        <v>43738.290289351855</v>
      </c>
      <c r="V1746" s="90" t="s">
        <v>4671</v>
      </c>
      <c r="W1746" s="85"/>
      <c r="X1746" s="85"/>
      <c r="Y1746" s="94" t="s">
        <v>6671</v>
      </c>
      <c r="Z1746" s="94" t="s">
        <v>7132</v>
      </c>
    </row>
    <row r="1747" spans="1:26" x14ac:dyDescent="0.25">
      <c r="A1747" s="61" t="s">
        <v>1441</v>
      </c>
      <c r="B1747" s="61" t="s">
        <v>1866</v>
      </c>
      <c r="C1747" s="62"/>
      <c r="D1747" s="63"/>
      <c r="E1747" s="64"/>
      <c r="F1747" s="65"/>
      <c r="G1747" s="62"/>
      <c r="H1747" s="66"/>
      <c r="I1747" s="67"/>
      <c r="J1747" s="67"/>
      <c r="K1747" s="34" t="s">
        <v>65</v>
      </c>
      <c r="L1747" s="74">
        <v>1747</v>
      </c>
      <c r="M1747" s="74"/>
      <c r="N1747" s="69"/>
      <c r="O1747" s="85" t="s">
        <v>1875</v>
      </c>
      <c r="P1747" s="88">
        <v>43738.290289351855</v>
      </c>
      <c r="Q1747" s="85" t="s">
        <v>2527</v>
      </c>
      <c r="R1747" s="85"/>
      <c r="S1747" s="85"/>
      <c r="T1747" s="85"/>
      <c r="U1747" s="88">
        <v>43738.290289351855</v>
      </c>
      <c r="V1747" s="90" t="s">
        <v>4672</v>
      </c>
      <c r="W1747" s="85"/>
      <c r="X1747" s="85"/>
      <c r="Y1747" s="94" t="s">
        <v>6672</v>
      </c>
      <c r="Z1747" s="85"/>
    </row>
    <row r="1748" spans="1:26" x14ac:dyDescent="0.25">
      <c r="A1748" s="61" t="s">
        <v>1442</v>
      </c>
      <c r="B1748" s="61" t="s">
        <v>1481</v>
      </c>
      <c r="C1748" s="62"/>
      <c r="D1748" s="63"/>
      <c r="E1748" s="64"/>
      <c r="F1748" s="65"/>
      <c r="G1748" s="62"/>
      <c r="H1748" s="66"/>
      <c r="I1748" s="67"/>
      <c r="J1748" s="67"/>
      <c r="K1748" s="34" t="s">
        <v>65</v>
      </c>
      <c r="L1748" s="74">
        <v>1748</v>
      </c>
      <c r="M1748" s="74"/>
      <c r="N1748" s="69"/>
      <c r="O1748" s="85" t="s">
        <v>1875</v>
      </c>
      <c r="P1748" s="88">
        <v>43738.290312500001</v>
      </c>
      <c r="Q1748" s="85" t="s">
        <v>1927</v>
      </c>
      <c r="R1748" s="85"/>
      <c r="S1748" s="85"/>
      <c r="T1748" s="85" t="s">
        <v>2951</v>
      </c>
      <c r="U1748" s="88">
        <v>43738.290312500001</v>
      </c>
      <c r="V1748" s="90" t="s">
        <v>4673</v>
      </c>
      <c r="W1748" s="85"/>
      <c r="X1748" s="85"/>
      <c r="Y1748" s="94" t="s">
        <v>6673</v>
      </c>
      <c r="Z1748" s="85"/>
    </row>
    <row r="1749" spans="1:26" x14ac:dyDescent="0.25">
      <c r="A1749" s="61" t="s">
        <v>1443</v>
      </c>
      <c r="B1749" s="61" t="s">
        <v>1251</v>
      </c>
      <c r="C1749" s="62"/>
      <c r="D1749" s="63"/>
      <c r="E1749" s="64"/>
      <c r="F1749" s="65"/>
      <c r="G1749" s="62"/>
      <c r="H1749" s="66"/>
      <c r="I1749" s="67"/>
      <c r="J1749" s="67"/>
      <c r="K1749" s="34" t="s">
        <v>65</v>
      </c>
      <c r="L1749" s="74">
        <v>1749</v>
      </c>
      <c r="M1749" s="74"/>
      <c r="N1749" s="69"/>
      <c r="O1749" s="85" t="s">
        <v>1875</v>
      </c>
      <c r="P1749" s="88">
        <v>43738.290335648147</v>
      </c>
      <c r="Q1749" s="85" t="s">
        <v>1900</v>
      </c>
      <c r="R1749" s="85"/>
      <c r="S1749" s="85"/>
      <c r="T1749" s="85" t="s">
        <v>2950</v>
      </c>
      <c r="U1749" s="88">
        <v>43738.290335648147</v>
      </c>
      <c r="V1749" s="90" t="s">
        <v>4674</v>
      </c>
      <c r="W1749" s="85"/>
      <c r="X1749" s="85"/>
      <c r="Y1749" s="94" t="s">
        <v>6674</v>
      </c>
      <c r="Z1749" s="85"/>
    </row>
    <row r="1750" spans="1:26" x14ac:dyDescent="0.25">
      <c r="A1750" s="61" t="s">
        <v>1444</v>
      </c>
      <c r="B1750" s="61" t="s">
        <v>1496</v>
      </c>
      <c r="C1750" s="62"/>
      <c r="D1750" s="63"/>
      <c r="E1750" s="64"/>
      <c r="F1750" s="65"/>
      <c r="G1750" s="62"/>
      <c r="H1750" s="66"/>
      <c r="I1750" s="67"/>
      <c r="J1750" s="67"/>
      <c r="K1750" s="34" t="s">
        <v>65</v>
      </c>
      <c r="L1750" s="74">
        <v>1750</v>
      </c>
      <c r="M1750" s="74"/>
      <c r="N1750" s="69"/>
      <c r="O1750" s="85" t="s">
        <v>1875</v>
      </c>
      <c r="P1750" s="88">
        <v>43738.290347222224</v>
      </c>
      <c r="Q1750" s="85" t="s">
        <v>1887</v>
      </c>
      <c r="R1750" s="85"/>
      <c r="S1750" s="85"/>
      <c r="T1750" s="85"/>
      <c r="U1750" s="88">
        <v>43738.290347222224</v>
      </c>
      <c r="V1750" s="90" t="s">
        <v>4675</v>
      </c>
      <c r="W1750" s="85"/>
      <c r="X1750" s="85"/>
      <c r="Y1750" s="94" t="s">
        <v>6675</v>
      </c>
      <c r="Z1750" s="85"/>
    </row>
    <row r="1751" spans="1:26" x14ac:dyDescent="0.25">
      <c r="A1751" s="61" t="s">
        <v>1445</v>
      </c>
      <c r="B1751" s="61" t="s">
        <v>1508</v>
      </c>
      <c r="C1751" s="62"/>
      <c r="D1751" s="63"/>
      <c r="E1751" s="64"/>
      <c r="F1751" s="65"/>
      <c r="G1751" s="62"/>
      <c r="H1751" s="66"/>
      <c r="I1751" s="67"/>
      <c r="J1751" s="67"/>
      <c r="K1751" s="34" t="s">
        <v>65</v>
      </c>
      <c r="L1751" s="74">
        <v>1751</v>
      </c>
      <c r="M1751" s="74"/>
      <c r="N1751" s="69"/>
      <c r="O1751" s="85" t="s">
        <v>1875</v>
      </c>
      <c r="P1751" s="88">
        <v>43738.280775462961</v>
      </c>
      <c r="Q1751" s="85" t="s">
        <v>1896</v>
      </c>
      <c r="R1751" s="85"/>
      <c r="S1751" s="85"/>
      <c r="T1751" s="85"/>
      <c r="U1751" s="88">
        <v>43738.280775462961</v>
      </c>
      <c r="V1751" s="90" t="s">
        <v>4676</v>
      </c>
      <c r="W1751" s="85"/>
      <c r="X1751" s="85"/>
      <c r="Y1751" s="94" t="s">
        <v>6676</v>
      </c>
      <c r="Z1751" s="85"/>
    </row>
    <row r="1752" spans="1:26" x14ac:dyDescent="0.25">
      <c r="A1752" s="61" t="s">
        <v>1445</v>
      </c>
      <c r="B1752" s="61" t="s">
        <v>1727</v>
      </c>
      <c r="C1752" s="62"/>
      <c r="D1752" s="63"/>
      <c r="E1752" s="64"/>
      <c r="F1752" s="65"/>
      <c r="G1752" s="62"/>
      <c r="H1752" s="66"/>
      <c r="I1752" s="67"/>
      <c r="J1752" s="67"/>
      <c r="K1752" s="34" t="s">
        <v>65</v>
      </c>
      <c r="L1752" s="74">
        <v>1752</v>
      </c>
      <c r="M1752" s="74"/>
      <c r="N1752" s="69"/>
      <c r="O1752" s="85" t="s">
        <v>1875</v>
      </c>
      <c r="P1752" s="88">
        <v>43738.290370370371</v>
      </c>
      <c r="Q1752" s="85" t="s">
        <v>2342</v>
      </c>
      <c r="R1752" s="85"/>
      <c r="S1752" s="85"/>
      <c r="T1752" s="85"/>
      <c r="U1752" s="88">
        <v>43738.290370370371</v>
      </c>
      <c r="V1752" s="90" t="s">
        <v>4677</v>
      </c>
      <c r="W1752" s="85"/>
      <c r="X1752" s="85"/>
      <c r="Y1752" s="94" t="s">
        <v>6677</v>
      </c>
      <c r="Z1752" s="85"/>
    </row>
    <row r="1753" spans="1:26" x14ac:dyDescent="0.25">
      <c r="A1753" s="61" t="s">
        <v>1446</v>
      </c>
      <c r="B1753" s="61" t="s">
        <v>1650</v>
      </c>
      <c r="C1753" s="62"/>
      <c r="D1753" s="63"/>
      <c r="E1753" s="64"/>
      <c r="F1753" s="65"/>
      <c r="G1753" s="62"/>
      <c r="H1753" s="66"/>
      <c r="I1753" s="67"/>
      <c r="J1753" s="67"/>
      <c r="K1753" s="34" t="s">
        <v>65</v>
      </c>
      <c r="L1753" s="74">
        <v>1753</v>
      </c>
      <c r="M1753" s="74"/>
      <c r="N1753" s="69"/>
      <c r="O1753" s="85" t="s">
        <v>1875</v>
      </c>
      <c r="P1753" s="88">
        <v>43738.290381944447</v>
      </c>
      <c r="Q1753" s="85" t="s">
        <v>2100</v>
      </c>
      <c r="R1753" s="85"/>
      <c r="S1753" s="85"/>
      <c r="T1753" s="85"/>
      <c r="U1753" s="88">
        <v>43738.290381944447</v>
      </c>
      <c r="V1753" s="90" t="s">
        <v>4678</v>
      </c>
      <c r="W1753" s="85"/>
      <c r="X1753" s="85"/>
      <c r="Y1753" s="94" t="s">
        <v>6678</v>
      </c>
      <c r="Z1753" s="85"/>
    </row>
    <row r="1754" spans="1:26" x14ac:dyDescent="0.25">
      <c r="A1754" s="61" t="s">
        <v>1447</v>
      </c>
      <c r="B1754" s="61" t="s">
        <v>1579</v>
      </c>
      <c r="C1754" s="62"/>
      <c r="D1754" s="63"/>
      <c r="E1754" s="64"/>
      <c r="F1754" s="65"/>
      <c r="G1754" s="62"/>
      <c r="H1754" s="66"/>
      <c r="I1754" s="67"/>
      <c r="J1754" s="67"/>
      <c r="K1754" s="34" t="s">
        <v>65</v>
      </c>
      <c r="L1754" s="74">
        <v>1754</v>
      </c>
      <c r="M1754" s="74"/>
      <c r="N1754" s="69"/>
      <c r="O1754" s="85" t="s">
        <v>1875</v>
      </c>
      <c r="P1754" s="88">
        <v>43738.290381944447</v>
      </c>
      <c r="Q1754" s="85" t="s">
        <v>1989</v>
      </c>
      <c r="R1754" s="85"/>
      <c r="S1754" s="85"/>
      <c r="T1754" s="85"/>
      <c r="U1754" s="88">
        <v>43738.290381944447</v>
      </c>
      <c r="V1754" s="90" t="s">
        <v>4679</v>
      </c>
      <c r="W1754" s="85"/>
      <c r="X1754" s="85"/>
      <c r="Y1754" s="94" t="s">
        <v>6679</v>
      </c>
      <c r="Z1754" s="85"/>
    </row>
    <row r="1755" spans="1:26" x14ac:dyDescent="0.25">
      <c r="A1755" s="61" t="s">
        <v>1447</v>
      </c>
      <c r="B1755" s="61" t="s">
        <v>1496</v>
      </c>
      <c r="C1755" s="62"/>
      <c r="D1755" s="63"/>
      <c r="E1755" s="64"/>
      <c r="F1755" s="65"/>
      <c r="G1755" s="62"/>
      <c r="H1755" s="66"/>
      <c r="I1755" s="67"/>
      <c r="J1755" s="67"/>
      <c r="K1755" s="34" t="s">
        <v>65</v>
      </c>
      <c r="L1755" s="74">
        <v>1755</v>
      </c>
      <c r="M1755" s="74"/>
      <c r="N1755" s="69"/>
      <c r="O1755" s="85" t="s">
        <v>1875</v>
      </c>
      <c r="P1755" s="88">
        <v>43738.288634259261</v>
      </c>
      <c r="Q1755" s="85" t="s">
        <v>1880</v>
      </c>
      <c r="R1755" s="85"/>
      <c r="S1755" s="85"/>
      <c r="T1755" s="85"/>
      <c r="U1755" s="88">
        <v>43738.288634259261</v>
      </c>
      <c r="V1755" s="90" t="s">
        <v>4680</v>
      </c>
      <c r="W1755" s="85"/>
      <c r="X1755" s="85"/>
      <c r="Y1755" s="94" t="s">
        <v>6680</v>
      </c>
      <c r="Z1755" s="85"/>
    </row>
    <row r="1756" spans="1:26" x14ac:dyDescent="0.25">
      <c r="A1756" s="61" t="s">
        <v>1448</v>
      </c>
      <c r="B1756" s="61" t="s">
        <v>1507</v>
      </c>
      <c r="C1756" s="62"/>
      <c r="D1756" s="63"/>
      <c r="E1756" s="64"/>
      <c r="F1756" s="65"/>
      <c r="G1756" s="62"/>
      <c r="H1756" s="66"/>
      <c r="I1756" s="67"/>
      <c r="J1756" s="67"/>
      <c r="K1756" s="34" t="s">
        <v>65</v>
      </c>
      <c r="L1756" s="74">
        <v>1756</v>
      </c>
      <c r="M1756" s="74"/>
      <c r="N1756" s="69"/>
      <c r="O1756" s="85" t="s">
        <v>1875</v>
      </c>
      <c r="P1756" s="88">
        <v>43738.290393518517</v>
      </c>
      <c r="Q1756" s="85" t="s">
        <v>1893</v>
      </c>
      <c r="R1756" s="85"/>
      <c r="S1756" s="85"/>
      <c r="T1756" s="85"/>
      <c r="U1756" s="88">
        <v>43738.290393518517</v>
      </c>
      <c r="V1756" s="90" t="s">
        <v>4681</v>
      </c>
      <c r="W1756" s="85"/>
      <c r="X1756" s="85"/>
      <c r="Y1756" s="94" t="s">
        <v>6681</v>
      </c>
      <c r="Z1756" s="85"/>
    </row>
    <row r="1757" spans="1:26" x14ac:dyDescent="0.25">
      <c r="A1757" s="61" t="s">
        <v>1449</v>
      </c>
      <c r="B1757" s="61" t="s">
        <v>1564</v>
      </c>
      <c r="C1757" s="62"/>
      <c r="D1757" s="63"/>
      <c r="E1757" s="64"/>
      <c r="F1757" s="65"/>
      <c r="G1757" s="62"/>
      <c r="H1757" s="66"/>
      <c r="I1757" s="67"/>
      <c r="J1757" s="67"/>
      <c r="K1757" s="34" t="s">
        <v>65</v>
      </c>
      <c r="L1757" s="74">
        <v>1757</v>
      </c>
      <c r="M1757" s="74"/>
      <c r="N1757" s="69"/>
      <c r="O1757" s="85" t="s">
        <v>1875</v>
      </c>
      <c r="P1757" s="88">
        <v>43738.286909722221</v>
      </c>
      <c r="Q1757" s="85" t="s">
        <v>1969</v>
      </c>
      <c r="R1757" s="85"/>
      <c r="S1757" s="85"/>
      <c r="T1757" s="85"/>
      <c r="U1757" s="88">
        <v>43738.286909722221</v>
      </c>
      <c r="V1757" s="90" t="s">
        <v>4682</v>
      </c>
      <c r="W1757" s="85"/>
      <c r="X1757" s="85"/>
      <c r="Y1757" s="94" t="s">
        <v>6682</v>
      </c>
      <c r="Z1757" s="85"/>
    </row>
    <row r="1758" spans="1:26" x14ac:dyDescent="0.25">
      <c r="A1758" s="61" t="s">
        <v>1449</v>
      </c>
      <c r="B1758" s="61" t="s">
        <v>1742</v>
      </c>
      <c r="C1758" s="62"/>
      <c r="D1758" s="63"/>
      <c r="E1758" s="64"/>
      <c r="F1758" s="65"/>
      <c r="G1758" s="62"/>
      <c r="H1758" s="66"/>
      <c r="I1758" s="67"/>
      <c r="J1758" s="67"/>
      <c r="K1758" s="34" t="s">
        <v>65</v>
      </c>
      <c r="L1758" s="74">
        <v>1758</v>
      </c>
      <c r="M1758" s="74"/>
      <c r="N1758" s="69"/>
      <c r="O1758" s="85" t="s">
        <v>1875</v>
      </c>
      <c r="P1758" s="88">
        <v>43738.290451388886</v>
      </c>
      <c r="Q1758" s="85" t="s">
        <v>2252</v>
      </c>
      <c r="R1758" s="85"/>
      <c r="S1758" s="85"/>
      <c r="T1758" s="85" t="s">
        <v>2968</v>
      </c>
      <c r="U1758" s="88">
        <v>43738.290451388886</v>
      </c>
      <c r="V1758" s="90" t="s">
        <v>4683</v>
      </c>
      <c r="W1758" s="85"/>
      <c r="X1758" s="85"/>
      <c r="Y1758" s="94" t="s">
        <v>6683</v>
      </c>
      <c r="Z1758" s="85"/>
    </row>
    <row r="1759" spans="1:26" x14ac:dyDescent="0.25">
      <c r="A1759" s="61" t="s">
        <v>1450</v>
      </c>
      <c r="B1759" s="61" t="s">
        <v>1746</v>
      </c>
      <c r="C1759" s="62"/>
      <c r="D1759" s="63"/>
      <c r="E1759" s="64"/>
      <c r="F1759" s="65"/>
      <c r="G1759" s="62"/>
      <c r="H1759" s="66"/>
      <c r="I1759" s="67"/>
      <c r="J1759" s="67"/>
      <c r="K1759" s="34" t="s">
        <v>65</v>
      </c>
      <c r="L1759" s="74">
        <v>1759</v>
      </c>
      <c r="M1759" s="74"/>
      <c r="N1759" s="69"/>
      <c r="O1759" s="85" t="s">
        <v>1875</v>
      </c>
      <c r="P1759" s="88">
        <v>43738.28392361111</v>
      </c>
      <c r="Q1759" s="85" t="s">
        <v>2260</v>
      </c>
      <c r="R1759" s="85"/>
      <c r="S1759" s="85"/>
      <c r="T1759" s="85"/>
      <c r="U1759" s="88">
        <v>43738.28392361111</v>
      </c>
      <c r="V1759" s="90" t="s">
        <v>4684</v>
      </c>
      <c r="W1759" s="85"/>
      <c r="X1759" s="85"/>
      <c r="Y1759" s="94" t="s">
        <v>6684</v>
      </c>
      <c r="Z1759" s="85"/>
    </row>
    <row r="1760" spans="1:26" x14ac:dyDescent="0.25">
      <c r="A1760" s="61" t="s">
        <v>1450</v>
      </c>
      <c r="B1760" s="61" t="s">
        <v>1555</v>
      </c>
      <c r="C1760" s="62"/>
      <c r="D1760" s="63"/>
      <c r="E1760" s="64"/>
      <c r="F1760" s="65"/>
      <c r="G1760" s="62"/>
      <c r="H1760" s="66"/>
      <c r="I1760" s="67"/>
      <c r="J1760" s="67"/>
      <c r="K1760" s="34" t="s">
        <v>65</v>
      </c>
      <c r="L1760" s="74">
        <v>1760</v>
      </c>
      <c r="M1760" s="74"/>
      <c r="N1760" s="69"/>
      <c r="O1760" s="85" t="s">
        <v>1875</v>
      </c>
      <c r="P1760" s="88">
        <v>43738.290451388886</v>
      </c>
      <c r="Q1760" s="85" t="s">
        <v>2314</v>
      </c>
      <c r="R1760" s="85"/>
      <c r="S1760" s="85"/>
      <c r="T1760" s="85"/>
      <c r="U1760" s="88">
        <v>43738.290451388886</v>
      </c>
      <c r="V1760" s="90" t="s">
        <v>4685</v>
      </c>
      <c r="W1760" s="85"/>
      <c r="X1760" s="85"/>
      <c r="Y1760" s="94" t="s">
        <v>6685</v>
      </c>
      <c r="Z1760" s="85"/>
    </row>
    <row r="1761" spans="1:26" x14ac:dyDescent="0.25">
      <c r="A1761" s="61" t="s">
        <v>1451</v>
      </c>
      <c r="B1761" s="61" t="s">
        <v>1835</v>
      </c>
      <c r="C1761" s="62"/>
      <c r="D1761" s="63"/>
      <c r="E1761" s="64"/>
      <c r="F1761" s="65"/>
      <c r="G1761" s="62"/>
      <c r="H1761" s="66"/>
      <c r="I1761" s="67"/>
      <c r="J1761" s="67"/>
      <c r="K1761" s="34" t="s">
        <v>65</v>
      </c>
      <c r="L1761" s="74">
        <v>1761</v>
      </c>
      <c r="M1761" s="74"/>
      <c r="N1761" s="69"/>
      <c r="O1761" s="85" t="s">
        <v>1875</v>
      </c>
      <c r="P1761" s="88">
        <v>43738.27480324074</v>
      </c>
      <c r="Q1761" s="85" t="s">
        <v>2461</v>
      </c>
      <c r="R1761" s="85"/>
      <c r="S1761" s="85"/>
      <c r="T1761" s="85" t="s">
        <v>2995</v>
      </c>
      <c r="U1761" s="88">
        <v>43738.27480324074</v>
      </c>
      <c r="V1761" s="90" t="s">
        <v>4686</v>
      </c>
      <c r="W1761" s="85"/>
      <c r="X1761" s="85"/>
      <c r="Y1761" s="94" t="s">
        <v>6686</v>
      </c>
      <c r="Z1761" s="85"/>
    </row>
    <row r="1762" spans="1:26" x14ac:dyDescent="0.25">
      <c r="A1762" s="61" t="s">
        <v>1361</v>
      </c>
      <c r="B1762" s="61" t="s">
        <v>1836</v>
      </c>
      <c r="C1762" s="62"/>
      <c r="D1762" s="63"/>
      <c r="E1762" s="64"/>
      <c r="F1762" s="65"/>
      <c r="G1762" s="62"/>
      <c r="H1762" s="66"/>
      <c r="I1762" s="67"/>
      <c r="J1762" s="67"/>
      <c r="K1762" s="34" t="s">
        <v>65</v>
      </c>
      <c r="L1762" s="74">
        <v>1762</v>
      </c>
      <c r="M1762" s="74"/>
      <c r="N1762" s="69"/>
      <c r="O1762" s="85" t="s">
        <v>1875</v>
      </c>
      <c r="P1762" s="88">
        <v>43738.28460648148</v>
      </c>
      <c r="Q1762" s="85" t="s">
        <v>2528</v>
      </c>
      <c r="R1762" s="85"/>
      <c r="S1762" s="85"/>
      <c r="T1762" s="85" t="s">
        <v>3006</v>
      </c>
      <c r="U1762" s="88">
        <v>43738.28460648148</v>
      </c>
      <c r="V1762" s="90" t="s">
        <v>4687</v>
      </c>
      <c r="W1762" s="85"/>
      <c r="X1762" s="85"/>
      <c r="Y1762" s="94" t="s">
        <v>6687</v>
      </c>
      <c r="Z1762" s="85"/>
    </row>
    <row r="1763" spans="1:26" x14ac:dyDescent="0.25">
      <c r="A1763" s="61" t="s">
        <v>1361</v>
      </c>
      <c r="B1763" s="61" t="s">
        <v>1836</v>
      </c>
      <c r="C1763" s="62"/>
      <c r="D1763" s="63"/>
      <c r="E1763" s="64"/>
      <c r="F1763" s="65"/>
      <c r="G1763" s="62"/>
      <c r="H1763" s="66"/>
      <c r="I1763" s="67"/>
      <c r="J1763" s="67"/>
      <c r="K1763" s="34" t="s">
        <v>65</v>
      </c>
      <c r="L1763" s="74">
        <v>1763</v>
      </c>
      <c r="M1763" s="74"/>
      <c r="N1763" s="69"/>
      <c r="O1763" s="85" t="s">
        <v>1875</v>
      </c>
      <c r="P1763" s="88">
        <v>43738.286620370367</v>
      </c>
      <c r="Q1763" s="85" t="s">
        <v>2529</v>
      </c>
      <c r="R1763" s="85"/>
      <c r="S1763" s="85"/>
      <c r="T1763" s="85" t="s">
        <v>3007</v>
      </c>
      <c r="U1763" s="88">
        <v>43738.286620370367</v>
      </c>
      <c r="V1763" s="90" t="s">
        <v>4688</v>
      </c>
      <c r="W1763" s="85"/>
      <c r="X1763" s="85"/>
      <c r="Y1763" s="94" t="s">
        <v>6688</v>
      </c>
      <c r="Z1763" s="85"/>
    </row>
    <row r="1764" spans="1:26" x14ac:dyDescent="0.25">
      <c r="A1764" s="61" t="s">
        <v>1361</v>
      </c>
      <c r="B1764" s="61" t="s">
        <v>1836</v>
      </c>
      <c r="C1764" s="62"/>
      <c r="D1764" s="63"/>
      <c r="E1764" s="64"/>
      <c r="F1764" s="65"/>
      <c r="G1764" s="62"/>
      <c r="H1764" s="66"/>
      <c r="I1764" s="67"/>
      <c r="J1764" s="67"/>
      <c r="K1764" s="34" t="s">
        <v>65</v>
      </c>
      <c r="L1764" s="74">
        <v>1764</v>
      </c>
      <c r="M1764" s="74"/>
      <c r="N1764" s="69"/>
      <c r="O1764" s="85" t="s">
        <v>1875</v>
      </c>
      <c r="P1764" s="88">
        <v>43738.286689814813</v>
      </c>
      <c r="Q1764" s="85" t="s">
        <v>2530</v>
      </c>
      <c r="R1764" s="85"/>
      <c r="S1764" s="85"/>
      <c r="T1764" s="85" t="s">
        <v>2995</v>
      </c>
      <c r="U1764" s="88">
        <v>43738.286689814813</v>
      </c>
      <c r="V1764" s="90" t="s">
        <v>4689</v>
      </c>
      <c r="W1764" s="85"/>
      <c r="X1764" s="85"/>
      <c r="Y1764" s="94" t="s">
        <v>6689</v>
      </c>
      <c r="Z1764" s="85"/>
    </row>
    <row r="1765" spans="1:26" x14ac:dyDescent="0.25">
      <c r="A1765" s="61" t="s">
        <v>1451</v>
      </c>
      <c r="B1765" s="61" t="s">
        <v>1836</v>
      </c>
      <c r="C1765" s="62"/>
      <c r="D1765" s="63"/>
      <c r="E1765" s="64"/>
      <c r="F1765" s="65"/>
      <c r="G1765" s="62"/>
      <c r="H1765" s="66"/>
      <c r="I1765" s="67"/>
      <c r="J1765" s="67"/>
      <c r="K1765" s="34" t="s">
        <v>65</v>
      </c>
      <c r="L1765" s="74">
        <v>1765</v>
      </c>
      <c r="M1765" s="74"/>
      <c r="N1765" s="69"/>
      <c r="O1765" s="85" t="s">
        <v>1875</v>
      </c>
      <c r="P1765" s="88">
        <v>43738.27480324074</v>
      </c>
      <c r="Q1765" s="85" t="s">
        <v>2461</v>
      </c>
      <c r="R1765" s="85"/>
      <c r="S1765" s="85"/>
      <c r="T1765" s="85" t="s">
        <v>2995</v>
      </c>
      <c r="U1765" s="88">
        <v>43738.27480324074</v>
      </c>
      <c r="V1765" s="90" t="s">
        <v>4686</v>
      </c>
      <c r="W1765" s="85"/>
      <c r="X1765" s="85"/>
      <c r="Y1765" s="94" t="s">
        <v>6686</v>
      </c>
      <c r="Z1765" s="85"/>
    </row>
    <row r="1766" spans="1:26" x14ac:dyDescent="0.25">
      <c r="A1766" s="61" t="s">
        <v>1361</v>
      </c>
      <c r="B1766" s="61" t="s">
        <v>1867</v>
      </c>
      <c r="C1766" s="62"/>
      <c r="D1766" s="63"/>
      <c r="E1766" s="64"/>
      <c r="F1766" s="65"/>
      <c r="G1766" s="62"/>
      <c r="H1766" s="66"/>
      <c r="I1766" s="67"/>
      <c r="J1766" s="67"/>
      <c r="K1766" s="34" t="s">
        <v>65</v>
      </c>
      <c r="L1766" s="74">
        <v>1766</v>
      </c>
      <c r="M1766" s="74"/>
      <c r="N1766" s="69"/>
      <c r="O1766" s="85" t="s">
        <v>1875</v>
      </c>
      <c r="P1766" s="88">
        <v>43738.286585648151</v>
      </c>
      <c r="Q1766" s="85" t="s">
        <v>2531</v>
      </c>
      <c r="R1766" s="85"/>
      <c r="S1766" s="85"/>
      <c r="T1766" s="85" t="s">
        <v>3008</v>
      </c>
      <c r="U1766" s="88">
        <v>43738.286585648151</v>
      </c>
      <c r="V1766" s="90" t="s">
        <v>4690</v>
      </c>
      <c r="W1766" s="85"/>
      <c r="X1766" s="85"/>
      <c r="Y1766" s="94" t="s">
        <v>6690</v>
      </c>
      <c r="Z1766" s="85"/>
    </row>
    <row r="1767" spans="1:26" x14ac:dyDescent="0.25">
      <c r="A1767" s="61" t="s">
        <v>1451</v>
      </c>
      <c r="B1767" s="61" t="s">
        <v>1867</v>
      </c>
      <c r="C1767" s="62"/>
      <c r="D1767" s="63"/>
      <c r="E1767" s="64"/>
      <c r="F1767" s="65"/>
      <c r="G1767" s="62"/>
      <c r="H1767" s="66"/>
      <c r="I1767" s="67"/>
      <c r="J1767" s="67"/>
      <c r="K1767" s="34" t="s">
        <v>65</v>
      </c>
      <c r="L1767" s="74">
        <v>1767</v>
      </c>
      <c r="M1767" s="74"/>
      <c r="N1767" s="69"/>
      <c r="O1767" s="85" t="s">
        <v>1875</v>
      </c>
      <c r="P1767" s="88">
        <v>43738.274942129632</v>
      </c>
      <c r="Q1767" s="85" t="s">
        <v>2531</v>
      </c>
      <c r="R1767" s="85"/>
      <c r="S1767" s="85"/>
      <c r="T1767" s="85" t="s">
        <v>3008</v>
      </c>
      <c r="U1767" s="88">
        <v>43738.274942129632</v>
      </c>
      <c r="V1767" s="90" t="s">
        <v>4691</v>
      </c>
      <c r="W1767" s="85"/>
      <c r="X1767" s="85"/>
      <c r="Y1767" s="94" t="s">
        <v>6691</v>
      </c>
      <c r="Z1767" s="85"/>
    </row>
    <row r="1768" spans="1:26" x14ac:dyDescent="0.25">
      <c r="A1768" s="61" t="s">
        <v>1361</v>
      </c>
      <c r="B1768" s="61" t="s">
        <v>1774</v>
      </c>
      <c r="C1768" s="62"/>
      <c r="D1768" s="63"/>
      <c r="E1768" s="64"/>
      <c r="F1768" s="65"/>
      <c r="G1768" s="62"/>
      <c r="H1768" s="66"/>
      <c r="I1768" s="67"/>
      <c r="J1768" s="67"/>
      <c r="K1768" s="34" t="s">
        <v>65</v>
      </c>
      <c r="L1768" s="74">
        <v>1768</v>
      </c>
      <c r="M1768" s="74"/>
      <c r="N1768" s="69"/>
      <c r="O1768" s="85" t="s">
        <v>1875</v>
      </c>
      <c r="P1768" s="88">
        <v>43738.286585648151</v>
      </c>
      <c r="Q1768" s="85" t="s">
        <v>2531</v>
      </c>
      <c r="R1768" s="85"/>
      <c r="S1768" s="85"/>
      <c r="T1768" s="85" t="s">
        <v>3008</v>
      </c>
      <c r="U1768" s="88">
        <v>43738.286585648151</v>
      </c>
      <c r="V1768" s="90" t="s">
        <v>4690</v>
      </c>
      <c r="W1768" s="85"/>
      <c r="X1768" s="85"/>
      <c r="Y1768" s="94" t="s">
        <v>6690</v>
      </c>
      <c r="Z1768" s="85"/>
    </row>
    <row r="1769" spans="1:26" x14ac:dyDescent="0.25">
      <c r="A1769" s="61" t="s">
        <v>1451</v>
      </c>
      <c r="B1769" s="61" t="s">
        <v>1774</v>
      </c>
      <c r="C1769" s="62"/>
      <c r="D1769" s="63"/>
      <c r="E1769" s="64"/>
      <c r="F1769" s="65"/>
      <c r="G1769" s="62"/>
      <c r="H1769" s="66"/>
      <c r="I1769" s="67"/>
      <c r="J1769" s="67"/>
      <c r="K1769" s="34" t="s">
        <v>65</v>
      </c>
      <c r="L1769" s="74">
        <v>1769</v>
      </c>
      <c r="M1769" s="74"/>
      <c r="N1769" s="69"/>
      <c r="O1769" s="85" t="s">
        <v>1875</v>
      </c>
      <c r="P1769" s="88">
        <v>43738.274942129632</v>
      </c>
      <c r="Q1769" s="85" t="s">
        <v>2531</v>
      </c>
      <c r="R1769" s="85"/>
      <c r="S1769" s="85"/>
      <c r="T1769" s="85" t="s">
        <v>3008</v>
      </c>
      <c r="U1769" s="88">
        <v>43738.274942129632</v>
      </c>
      <c r="V1769" s="90" t="s">
        <v>4691</v>
      </c>
      <c r="W1769" s="85"/>
      <c r="X1769" s="85"/>
      <c r="Y1769" s="94" t="s">
        <v>6691</v>
      </c>
      <c r="Z1769" s="85"/>
    </row>
    <row r="1770" spans="1:26" x14ac:dyDescent="0.25">
      <c r="A1770" s="61" t="s">
        <v>1452</v>
      </c>
      <c r="B1770" s="61" t="s">
        <v>1490</v>
      </c>
      <c r="C1770" s="62"/>
      <c r="D1770" s="63"/>
      <c r="E1770" s="64"/>
      <c r="F1770" s="65"/>
      <c r="G1770" s="62"/>
      <c r="H1770" s="66"/>
      <c r="I1770" s="67"/>
      <c r="J1770" s="67"/>
      <c r="K1770" s="34" t="s">
        <v>65</v>
      </c>
      <c r="L1770" s="74">
        <v>1770</v>
      </c>
      <c r="M1770" s="74"/>
      <c r="N1770" s="69"/>
      <c r="O1770" s="85" t="s">
        <v>1876</v>
      </c>
      <c r="P1770" s="88">
        <v>43738.277719907404</v>
      </c>
      <c r="Q1770" s="85" t="s">
        <v>2532</v>
      </c>
      <c r="R1770" s="85"/>
      <c r="S1770" s="85"/>
      <c r="T1770" s="85"/>
      <c r="U1770" s="88">
        <v>43738.277719907404</v>
      </c>
      <c r="V1770" s="90" t="s">
        <v>4692</v>
      </c>
      <c r="W1770" s="85"/>
      <c r="X1770" s="85"/>
      <c r="Y1770" s="94" t="s">
        <v>6692</v>
      </c>
      <c r="Z1770" s="94" t="s">
        <v>7052</v>
      </c>
    </row>
    <row r="1771" spans="1:26" x14ac:dyDescent="0.25">
      <c r="A1771" s="61" t="s">
        <v>1005</v>
      </c>
      <c r="B1771" s="61" t="s">
        <v>1452</v>
      </c>
      <c r="C1771" s="62"/>
      <c r="D1771" s="63"/>
      <c r="E1771" s="64"/>
      <c r="F1771" s="65"/>
      <c r="G1771" s="62"/>
      <c r="H1771" s="66"/>
      <c r="I1771" s="67"/>
      <c r="J1771" s="67"/>
      <c r="K1771" s="34" t="s">
        <v>65</v>
      </c>
      <c r="L1771" s="74">
        <v>1771</v>
      </c>
      <c r="M1771" s="74"/>
      <c r="N1771" s="69"/>
      <c r="O1771" s="85" t="s">
        <v>1875</v>
      </c>
      <c r="P1771" s="88">
        <v>43738.275509259256</v>
      </c>
      <c r="Q1771" s="85" t="s">
        <v>2533</v>
      </c>
      <c r="R1771" s="85"/>
      <c r="S1771" s="85"/>
      <c r="T1771" s="85" t="s">
        <v>2946</v>
      </c>
      <c r="U1771" s="88">
        <v>43738.275509259256</v>
      </c>
      <c r="V1771" s="90" t="s">
        <v>4693</v>
      </c>
      <c r="W1771" s="85"/>
      <c r="X1771" s="85"/>
      <c r="Y1771" s="94" t="s">
        <v>6693</v>
      </c>
      <c r="Z1771" s="85"/>
    </row>
    <row r="1772" spans="1:26" x14ac:dyDescent="0.25">
      <c r="A1772" s="61" t="s">
        <v>1005</v>
      </c>
      <c r="B1772" s="61" t="s">
        <v>1452</v>
      </c>
      <c r="C1772" s="62"/>
      <c r="D1772" s="63"/>
      <c r="E1772" s="64"/>
      <c r="F1772" s="65"/>
      <c r="G1772" s="62"/>
      <c r="H1772" s="66"/>
      <c r="I1772" s="67"/>
      <c r="J1772" s="67"/>
      <c r="K1772" s="34" t="s">
        <v>65</v>
      </c>
      <c r="L1772" s="74">
        <v>1772</v>
      </c>
      <c r="M1772" s="74"/>
      <c r="N1772" s="69"/>
      <c r="O1772" s="85" t="s">
        <v>1875</v>
      </c>
      <c r="P1772" s="88">
        <v>43738.27753472222</v>
      </c>
      <c r="Q1772" s="85" t="s">
        <v>2465</v>
      </c>
      <c r="R1772" s="85"/>
      <c r="S1772" s="85"/>
      <c r="T1772" s="85"/>
      <c r="U1772" s="88">
        <v>43738.27753472222</v>
      </c>
      <c r="V1772" s="90" t="s">
        <v>4694</v>
      </c>
      <c r="W1772" s="85"/>
      <c r="X1772" s="85"/>
      <c r="Y1772" s="94" t="s">
        <v>6694</v>
      </c>
      <c r="Z1772" s="85"/>
    </row>
    <row r="1773" spans="1:26" x14ac:dyDescent="0.25">
      <c r="A1773" s="61" t="s">
        <v>1005</v>
      </c>
      <c r="B1773" s="61" t="s">
        <v>1452</v>
      </c>
      <c r="C1773" s="62"/>
      <c r="D1773" s="63"/>
      <c r="E1773" s="64"/>
      <c r="F1773" s="65"/>
      <c r="G1773" s="62"/>
      <c r="H1773" s="66"/>
      <c r="I1773" s="67"/>
      <c r="J1773" s="67"/>
      <c r="K1773" s="34" t="s">
        <v>65</v>
      </c>
      <c r="L1773" s="74">
        <v>1773</v>
      </c>
      <c r="M1773" s="74"/>
      <c r="N1773" s="69"/>
      <c r="O1773" s="85" t="s">
        <v>1875</v>
      </c>
      <c r="P1773" s="88">
        <v>43738.283148148148</v>
      </c>
      <c r="Q1773" s="85" t="s">
        <v>2534</v>
      </c>
      <c r="R1773" s="85"/>
      <c r="S1773" s="85"/>
      <c r="T1773" s="85"/>
      <c r="U1773" s="88">
        <v>43738.283148148148</v>
      </c>
      <c r="V1773" s="90" t="s">
        <v>4695</v>
      </c>
      <c r="W1773" s="85"/>
      <c r="X1773" s="85"/>
      <c r="Y1773" s="94" t="s">
        <v>6695</v>
      </c>
      <c r="Z1773" s="85"/>
    </row>
    <row r="1774" spans="1:26" x14ac:dyDescent="0.25">
      <c r="A1774" s="61" t="s">
        <v>1363</v>
      </c>
      <c r="B1774" s="61" t="s">
        <v>1452</v>
      </c>
      <c r="C1774" s="62"/>
      <c r="D1774" s="63"/>
      <c r="E1774" s="64"/>
      <c r="F1774" s="65"/>
      <c r="G1774" s="62"/>
      <c r="H1774" s="66"/>
      <c r="I1774" s="67"/>
      <c r="J1774" s="67"/>
      <c r="K1774" s="34" t="s">
        <v>65</v>
      </c>
      <c r="L1774" s="74">
        <v>1774</v>
      </c>
      <c r="M1774" s="74"/>
      <c r="N1774" s="69"/>
      <c r="O1774" s="85" t="s">
        <v>1875</v>
      </c>
      <c r="P1774" s="88">
        <v>43738.277905092589</v>
      </c>
      <c r="Q1774" s="85" t="s">
        <v>2534</v>
      </c>
      <c r="R1774" s="85"/>
      <c r="S1774" s="85"/>
      <c r="T1774" s="85"/>
      <c r="U1774" s="88">
        <v>43738.277905092589</v>
      </c>
      <c r="V1774" s="90" t="s">
        <v>4696</v>
      </c>
      <c r="W1774" s="85"/>
      <c r="X1774" s="85"/>
      <c r="Y1774" s="94" t="s">
        <v>6696</v>
      </c>
      <c r="Z1774" s="85"/>
    </row>
    <row r="1775" spans="1:26" x14ac:dyDescent="0.25">
      <c r="A1775" s="61" t="s">
        <v>1453</v>
      </c>
      <c r="B1775" s="61" t="s">
        <v>1452</v>
      </c>
      <c r="C1775" s="62"/>
      <c r="D1775" s="63"/>
      <c r="E1775" s="64"/>
      <c r="F1775" s="65"/>
      <c r="G1775" s="62"/>
      <c r="H1775" s="66"/>
      <c r="I1775" s="67"/>
      <c r="J1775" s="67"/>
      <c r="K1775" s="34" t="s">
        <v>65</v>
      </c>
      <c r="L1775" s="74">
        <v>1775</v>
      </c>
      <c r="M1775" s="74"/>
      <c r="N1775" s="69"/>
      <c r="O1775" s="85" t="s">
        <v>1875</v>
      </c>
      <c r="P1775" s="88">
        <v>43738.278668981482</v>
      </c>
      <c r="Q1775" s="85" t="s">
        <v>2534</v>
      </c>
      <c r="R1775" s="85"/>
      <c r="S1775" s="85"/>
      <c r="T1775" s="85"/>
      <c r="U1775" s="88">
        <v>43738.278668981482</v>
      </c>
      <c r="V1775" s="90" t="s">
        <v>4697</v>
      </c>
      <c r="W1775" s="85"/>
      <c r="X1775" s="85"/>
      <c r="Y1775" s="94" t="s">
        <v>6697</v>
      </c>
      <c r="Z1775" s="85"/>
    </row>
    <row r="1776" spans="1:26" x14ac:dyDescent="0.25">
      <c r="A1776" s="61" t="s">
        <v>1454</v>
      </c>
      <c r="B1776" s="61" t="s">
        <v>1452</v>
      </c>
      <c r="C1776" s="62"/>
      <c r="D1776" s="63"/>
      <c r="E1776" s="64"/>
      <c r="F1776" s="65"/>
      <c r="G1776" s="62"/>
      <c r="H1776" s="66"/>
      <c r="I1776" s="67"/>
      <c r="J1776" s="67"/>
      <c r="K1776" s="34" t="s">
        <v>65</v>
      </c>
      <c r="L1776" s="74">
        <v>1776</v>
      </c>
      <c r="M1776" s="74"/>
      <c r="N1776" s="69"/>
      <c r="O1776" s="85" t="s">
        <v>1875</v>
      </c>
      <c r="P1776" s="88">
        <v>43738.278437499997</v>
      </c>
      <c r="Q1776" s="85" t="s">
        <v>2534</v>
      </c>
      <c r="R1776" s="85"/>
      <c r="S1776" s="85"/>
      <c r="T1776" s="85"/>
      <c r="U1776" s="88">
        <v>43738.278437499997</v>
      </c>
      <c r="V1776" s="90" t="s">
        <v>4698</v>
      </c>
      <c r="W1776" s="85"/>
      <c r="X1776" s="85"/>
      <c r="Y1776" s="94" t="s">
        <v>6698</v>
      </c>
      <c r="Z1776" s="85"/>
    </row>
    <row r="1777" spans="1:26" x14ac:dyDescent="0.25">
      <c r="A1777" s="61" t="s">
        <v>1364</v>
      </c>
      <c r="B1777" s="61" t="s">
        <v>1452</v>
      </c>
      <c r="C1777" s="62"/>
      <c r="D1777" s="63"/>
      <c r="E1777" s="64"/>
      <c r="F1777" s="65"/>
      <c r="G1777" s="62"/>
      <c r="H1777" s="66"/>
      <c r="I1777" s="67"/>
      <c r="J1777" s="67"/>
      <c r="K1777" s="34" t="s">
        <v>65</v>
      </c>
      <c r="L1777" s="74">
        <v>1777</v>
      </c>
      <c r="M1777" s="74"/>
      <c r="N1777" s="69"/>
      <c r="O1777" s="85" t="s">
        <v>1875</v>
      </c>
      <c r="P1777" s="88">
        <v>43738.278032407405</v>
      </c>
      <c r="Q1777" s="85" t="s">
        <v>2534</v>
      </c>
      <c r="R1777" s="85"/>
      <c r="S1777" s="85"/>
      <c r="T1777" s="85"/>
      <c r="U1777" s="88">
        <v>43738.278032407405</v>
      </c>
      <c r="V1777" s="90" t="s">
        <v>4699</v>
      </c>
      <c r="W1777" s="85"/>
      <c r="X1777" s="85"/>
      <c r="Y1777" s="94" t="s">
        <v>6699</v>
      </c>
      <c r="Z1777" s="85"/>
    </row>
    <row r="1778" spans="1:26" x14ac:dyDescent="0.25">
      <c r="A1778" s="61" t="s">
        <v>1361</v>
      </c>
      <c r="B1778" s="61" t="s">
        <v>1452</v>
      </c>
      <c r="C1778" s="62"/>
      <c r="D1778" s="63"/>
      <c r="E1778" s="64"/>
      <c r="F1778" s="65"/>
      <c r="G1778" s="62"/>
      <c r="H1778" s="66"/>
      <c r="I1778" s="67"/>
      <c r="J1778" s="67"/>
      <c r="K1778" s="34" t="s">
        <v>65</v>
      </c>
      <c r="L1778" s="74">
        <v>1778</v>
      </c>
      <c r="M1778" s="74"/>
      <c r="N1778" s="69"/>
      <c r="O1778" s="85" t="s">
        <v>1875</v>
      </c>
      <c r="P1778" s="88">
        <v>43738.284189814818</v>
      </c>
      <c r="Q1778" s="85" t="s">
        <v>2533</v>
      </c>
      <c r="R1778" s="85"/>
      <c r="S1778" s="85"/>
      <c r="T1778" s="85" t="s">
        <v>2946</v>
      </c>
      <c r="U1778" s="88">
        <v>43738.284189814818</v>
      </c>
      <c r="V1778" s="90" t="s">
        <v>4700</v>
      </c>
      <c r="W1778" s="85"/>
      <c r="X1778" s="85"/>
      <c r="Y1778" s="94" t="s">
        <v>6700</v>
      </c>
      <c r="Z1778" s="85"/>
    </row>
    <row r="1779" spans="1:26" x14ac:dyDescent="0.25">
      <c r="A1779" s="61" t="s">
        <v>1361</v>
      </c>
      <c r="B1779" s="61" t="s">
        <v>1452</v>
      </c>
      <c r="C1779" s="62"/>
      <c r="D1779" s="63"/>
      <c r="E1779" s="64"/>
      <c r="F1779" s="65"/>
      <c r="G1779" s="62"/>
      <c r="H1779" s="66"/>
      <c r="I1779" s="67"/>
      <c r="J1779" s="67"/>
      <c r="K1779" s="34" t="s">
        <v>65</v>
      </c>
      <c r="L1779" s="74">
        <v>1779</v>
      </c>
      <c r="M1779" s="74"/>
      <c r="N1779" s="69"/>
      <c r="O1779" s="85" t="s">
        <v>1875</v>
      </c>
      <c r="P1779" s="88">
        <v>43738.285428240742</v>
      </c>
      <c r="Q1779" s="85" t="s">
        <v>2534</v>
      </c>
      <c r="R1779" s="85"/>
      <c r="S1779" s="85"/>
      <c r="T1779" s="85"/>
      <c r="U1779" s="88">
        <v>43738.285428240742</v>
      </c>
      <c r="V1779" s="90" t="s">
        <v>4701</v>
      </c>
      <c r="W1779" s="85"/>
      <c r="X1779" s="85"/>
      <c r="Y1779" s="94" t="s">
        <v>6701</v>
      </c>
      <c r="Z1779" s="85"/>
    </row>
    <row r="1780" spans="1:26" x14ac:dyDescent="0.25">
      <c r="A1780" s="61" t="s">
        <v>1361</v>
      </c>
      <c r="B1780" s="61" t="s">
        <v>1452</v>
      </c>
      <c r="C1780" s="62"/>
      <c r="D1780" s="63"/>
      <c r="E1780" s="64"/>
      <c r="F1780" s="65"/>
      <c r="G1780" s="62"/>
      <c r="H1780" s="66"/>
      <c r="I1780" s="67"/>
      <c r="J1780" s="67"/>
      <c r="K1780" s="34" t="s">
        <v>65</v>
      </c>
      <c r="L1780" s="74">
        <v>1780</v>
      </c>
      <c r="M1780" s="74"/>
      <c r="N1780" s="69"/>
      <c r="O1780" s="85" t="s">
        <v>1875</v>
      </c>
      <c r="P1780" s="88">
        <v>43738.287662037037</v>
      </c>
      <c r="Q1780" s="85" t="s">
        <v>2465</v>
      </c>
      <c r="R1780" s="85"/>
      <c r="S1780" s="85"/>
      <c r="T1780" s="85"/>
      <c r="U1780" s="88">
        <v>43738.287662037037</v>
      </c>
      <c r="V1780" s="90" t="s">
        <v>4702</v>
      </c>
      <c r="W1780" s="85"/>
      <c r="X1780" s="85"/>
      <c r="Y1780" s="94" t="s">
        <v>6702</v>
      </c>
      <c r="Z1780" s="85"/>
    </row>
    <row r="1781" spans="1:26" x14ac:dyDescent="0.25">
      <c r="A1781" s="61" t="s">
        <v>1451</v>
      </c>
      <c r="B1781" s="61" t="s">
        <v>1452</v>
      </c>
      <c r="C1781" s="62"/>
      <c r="D1781" s="63"/>
      <c r="E1781" s="64"/>
      <c r="F1781" s="65"/>
      <c r="G1781" s="62"/>
      <c r="H1781" s="66"/>
      <c r="I1781" s="67"/>
      <c r="J1781" s="67"/>
      <c r="K1781" s="34" t="s">
        <v>65</v>
      </c>
      <c r="L1781" s="74">
        <v>1781</v>
      </c>
      <c r="M1781" s="74"/>
      <c r="N1781" s="69"/>
      <c r="O1781" s="85" t="s">
        <v>1875</v>
      </c>
      <c r="P1781" s="88">
        <v>43738.275011574071</v>
      </c>
      <c r="Q1781" s="85" t="s">
        <v>2465</v>
      </c>
      <c r="R1781" s="85"/>
      <c r="S1781" s="85"/>
      <c r="T1781" s="85"/>
      <c r="U1781" s="88">
        <v>43738.275011574071</v>
      </c>
      <c r="V1781" s="90" t="s">
        <v>4703</v>
      </c>
      <c r="W1781" s="85"/>
      <c r="X1781" s="85"/>
      <c r="Y1781" s="94" t="s">
        <v>6703</v>
      </c>
      <c r="Z1781" s="85"/>
    </row>
    <row r="1782" spans="1:26" x14ac:dyDescent="0.25">
      <c r="A1782" s="61" t="s">
        <v>1361</v>
      </c>
      <c r="B1782" s="61" t="s">
        <v>1868</v>
      </c>
      <c r="C1782" s="62"/>
      <c r="D1782" s="63"/>
      <c r="E1782" s="64"/>
      <c r="F1782" s="65"/>
      <c r="G1782" s="62"/>
      <c r="H1782" s="66"/>
      <c r="I1782" s="67"/>
      <c r="J1782" s="67"/>
      <c r="K1782" s="34" t="s">
        <v>65</v>
      </c>
      <c r="L1782" s="74">
        <v>1782</v>
      </c>
      <c r="M1782" s="74"/>
      <c r="N1782" s="69"/>
      <c r="O1782" s="85" t="s">
        <v>1875</v>
      </c>
      <c r="P1782" s="88">
        <v>43738.285104166665</v>
      </c>
      <c r="Q1782" s="85" t="s">
        <v>2535</v>
      </c>
      <c r="R1782" s="85"/>
      <c r="S1782" s="85"/>
      <c r="T1782" s="85"/>
      <c r="U1782" s="88">
        <v>43738.285104166665</v>
      </c>
      <c r="V1782" s="90" t="s">
        <v>4704</v>
      </c>
      <c r="W1782" s="85"/>
      <c r="X1782" s="85"/>
      <c r="Y1782" s="94" t="s">
        <v>6704</v>
      </c>
      <c r="Z1782" s="85"/>
    </row>
    <row r="1783" spans="1:26" x14ac:dyDescent="0.25">
      <c r="A1783" s="61" t="s">
        <v>1361</v>
      </c>
      <c r="B1783" s="61" t="s">
        <v>1868</v>
      </c>
      <c r="C1783" s="62"/>
      <c r="D1783" s="63"/>
      <c r="E1783" s="64"/>
      <c r="F1783" s="65"/>
      <c r="G1783" s="62"/>
      <c r="H1783" s="66"/>
      <c r="I1783" s="67"/>
      <c r="J1783" s="67"/>
      <c r="K1783" s="34" t="s">
        <v>65</v>
      </c>
      <c r="L1783" s="74">
        <v>1783</v>
      </c>
      <c r="M1783" s="74"/>
      <c r="N1783" s="69"/>
      <c r="O1783" s="85" t="s">
        <v>1875</v>
      </c>
      <c r="P1783" s="88">
        <v>43738.285833333335</v>
      </c>
      <c r="Q1783" s="85" t="s">
        <v>2536</v>
      </c>
      <c r="R1783" s="85"/>
      <c r="S1783" s="85"/>
      <c r="T1783" s="85"/>
      <c r="U1783" s="88">
        <v>43738.285833333335</v>
      </c>
      <c r="V1783" s="90" t="s">
        <v>4705</v>
      </c>
      <c r="W1783" s="85"/>
      <c r="X1783" s="85"/>
      <c r="Y1783" s="94" t="s">
        <v>6705</v>
      </c>
      <c r="Z1783" s="85"/>
    </row>
    <row r="1784" spans="1:26" x14ac:dyDescent="0.25">
      <c r="A1784" s="61" t="s">
        <v>1451</v>
      </c>
      <c r="B1784" s="61" t="s">
        <v>1868</v>
      </c>
      <c r="C1784" s="62"/>
      <c r="D1784" s="63"/>
      <c r="E1784" s="64"/>
      <c r="F1784" s="65"/>
      <c r="G1784" s="62"/>
      <c r="H1784" s="66"/>
      <c r="I1784" s="67"/>
      <c r="J1784" s="67"/>
      <c r="K1784" s="34" t="s">
        <v>65</v>
      </c>
      <c r="L1784" s="74">
        <v>1784</v>
      </c>
      <c r="M1784" s="74"/>
      <c r="N1784" s="69"/>
      <c r="O1784" s="85" t="s">
        <v>1875</v>
      </c>
      <c r="P1784" s="88">
        <v>43738.27511574074</v>
      </c>
      <c r="Q1784" s="85" t="s">
        <v>2535</v>
      </c>
      <c r="R1784" s="85"/>
      <c r="S1784" s="85"/>
      <c r="T1784" s="85"/>
      <c r="U1784" s="88">
        <v>43738.27511574074</v>
      </c>
      <c r="V1784" s="90" t="s">
        <v>4706</v>
      </c>
      <c r="W1784" s="85"/>
      <c r="X1784" s="85"/>
      <c r="Y1784" s="94" t="s">
        <v>6706</v>
      </c>
      <c r="Z1784" s="85"/>
    </row>
    <row r="1785" spans="1:26" x14ac:dyDescent="0.25">
      <c r="A1785" s="61" t="s">
        <v>1362</v>
      </c>
      <c r="B1785" s="61" t="s">
        <v>1831</v>
      </c>
      <c r="C1785" s="62"/>
      <c r="D1785" s="63"/>
      <c r="E1785" s="64"/>
      <c r="F1785" s="65"/>
      <c r="G1785" s="62"/>
      <c r="H1785" s="66"/>
      <c r="I1785" s="67"/>
      <c r="J1785" s="67"/>
      <c r="K1785" s="34" t="s">
        <v>65</v>
      </c>
      <c r="L1785" s="74">
        <v>1785</v>
      </c>
      <c r="M1785" s="74"/>
      <c r="N1785" s="69"/>
      <c r="O1785" s="85" t="s">
        <v>1875</v>
      </c>
      <c r="P1785" s="88">
        <v>43738.279490740744</v>
      </c>
      <c r="Q1785" s="85" t="s">
        <v>2537</v>
      </c>
      <c r="R1785" s="85"/>
      <c r="S1785" s="85"/>
      <c r="T1785" s="85" t="s">
        <v>3009</v>
      </c>
      <c r="U1785" s="88">
        <v>43738.279490740744</v>
      </c>
      <c r="V1785" s="90" t="s">
        <v>4707</v>
      </c>
      <c r="W1785" s="85"/>
      <c r="X1785" s="85"/>
      <c r="Y1785" s="94" t="s">
        <v>6707</v>
      </c>
      <c r="Z1785" s="85"/>
    </row>
    <row r="1786" spans="1:26" x14ac:dyDescent="0.25">
      <c r="A1786" s="61" t="s">
        <v>1361</v>
      </c>
      <c r="B1786" s="61" t="s">
        <v>1831</v>
      </c>
      <c r="C1786" s="62"/>
      <c r="D1786" s="63"/>
      <c r="E1786" s="64"/>
      <c r="F1786" s="65"/>
      <c r="G1786" s="62"/>
      <c r="H1786" s="66"/>
      <c r="I1786" s="67"/>
      <c r="J1786" s="67"/>
      <c r="K1786" s="34" t="s">
        <v>65</v>
      </c>
      <c r="L1786" s="74">
        <v>1786</v>
      </c>
      <c r="M1786" s="74"/>
      <c r="N1786" s="69"/>
      <c r="O1786" s="85" t="s">
        <v>1875</v>
      </c>
      <c r="P1786" s="88">
        <v>43738.284108796295</v>
      </c>
      <c r="Q1786" s="85" t="s">
        <v>2538</v>
      </c>
      <c r="R1786" s="85"/>
      <c r="S1786" s="85"/>
      <c r="T1786" s="85"/>
      <c r="U1786" s="88">
        <v>43738.284108796295</v>
      </c>
      <c r="V1786" s="90" t="s">
        <v>4708</v>
      </c>
      <c r="W1786" s="85"/>
      <c r="X1786" s="85"/>
      <c r="Y1786" s="94" t="s">
        <v>6708</v>
      </c>
      <c r="Z1786" s="85"/>
    </row>
    <row r="1787" spans="1:26" x14ac:dyDescent="0.25">
      <c r="A1787" s="61" t="s">
        <v>1361</v>
      </c>
      <c r="B1787" s="61" t="s">
        <v>1831</v>
      </c>
      <c r="C1787" s="62"/>
      <c r="D1787" s="63"/>
      <c r="E1787" s="64"/>
      <c r="F1787" s="65"/>
      <c r="G1787" s="62"/>
      <c r="H1787" s="66"/>
      <c r="I1787" s="67"/>
      <c r="J1787" s="67"/>
      <c r="K1787" s="34" t="s">
        <v>65</v>
      </c>
      <c r="L1787" s="74">
        <v>1787</v>
      </c>
      <c r="M1787" s="74"/>
      <c r="N1787" s="69"/>
      <c r="O1787" s="85" t="s">
        <v>1875</v>
      </c>
      <c r="P1787" s="88">
        <v>43738.286111111112</v>
      </c>
      <c r="Q1787" s="85" t="s">
        <v>2539</v>
      </c>
      <c r="R1787" s="85"/>
      <c r="S1787" s="85"/>
      <c r="T1787" s="85"/>
      <c r="U1787" s="88">
        <v>43738.286111111112</v>
      </c>
      <c r="V1787" s="90" t="s">
        <v>4709</v>
      </c>
      <c r="W1787" s="85"/>
      <c r="X1787" s="85"/>
      <c r="Y1787" s="94" t="s">
        <v>6709</v>
      </c>
      <c r="Z1787" s="85"/>
    </row>
    <row r="1788" spans="1:26" x14ac:dyDescent="0.25">
      <c r="A1788" s="61" t="s">
        <v>1361</v>
      </c>
      <c r="B1788" s="61" t="s">
        <v>1831</v>
      </c>
      <c r="C1788" s="62"/>
      <c r="D1788" s="63"/>
      <c r="E1788" s="64"/>
      <c r="F1788" s="65"/>
      <c r="G1788" s="62"/>
      <c r="H1788" s="66"/>
      <c r="I1788" s="67"/>
      <c r="J1788" s="67"/>
      <c r="K1788" s="34" t="s">
        <v>65</v>
      </c>
      <c r="L1788" s="74">
        <v>1788</v>
      </c>
      <c r="M1788" s="74"/>
      <c r="N1788" s="69"/>
      <c r="O1788" s="85" t="s">
        <v>1875</v>
      </c>
      <c r="P1788" s="88">
        <v>43738.286215277774</v>
      </c>
      <c r="Q1788" s="85" t="s">
        <v>2537</v>
      </c>
      <c r="R1788" s="85"/>
      <c r="S1788" s="85"/>
      <c r="T1788" s="85" t="s">
        <v>3009</v>
      </c>
      <c r="U1788" s="88">
        <v>43738.286215277774</v>
      </c>
      <c r="V1788" s="90" t="s">
        <v>4710</v>
      </c>
      <c r="W1788" s="85"/>
      <c r="X1788" s="85"/>
      <c r="Y1788" s="94" t="s">
        <v>6710</v>
      </c>
      <c r="Z1788" s="85"/>
    </row>
    <row r="1789" spans="1:26" x14ac:dyDescent="0.25">
      <c r="A1789" s="61" t="s">
        <v>1361</v>
      </c>
      <c r="B1789" s="61" t="s">
        <v>1831</v>
      </c>
      <c r="C1789" s="62"/>
      <c r="D1789" s="63"/>
      <c r="E1789" s="64"/>
      <c r="F1789" s="65"/>
      <c r="G1789" s="62"/>
      <c r="H1789" s="66"/>
      <c r="I1789" s="67"/>
      <c r="J1789" s="67"/>
      <c r="K1789" s="34" t="s">
        <v>65</v>
      </c>
      <c r="L1789" s="74">
        <v>1789</v>
      </c>
      <c r="M1789" s="74"/>
      <c r="N1789" s="69"/>
      <c r="O1789" s="85" t="s">
        <v>1875</v>
      </c>
      <c r="P1789" s="88">
        <v>43738.286921296298</v>
      </c>
      <c r="Q1789" s="85" t="s">
        <v>2540</v>
      </c>
      <c r="R1789" s="85"/>
      <c r="S1789" s="85"/>
      <c r="T1789" s="85"/>
      <c r="U1789" s="88">
        <v>43738.286921296298</v>
      </c>
      <c r="V1789" s="90" t="s">
        <v>4711</v>
      </c>
      <c r="W1789" s="85"/>
      <c r="X1789" s="85"/>
      <c r="Y1789" s="94" t="s">
        <v>6711</v>
      </c>
      <c r="Z1789" s="85"/>
    </row>
    <row r="1790" spans="1:26" x14ac:dyDescent="0.25">
      <c r="A1790" s="61" t="s">
        <v>1361</v>
      </c>
      <c r="B1790" s="61" t="s">
        <v>1831</v>
      </c>
      <c r="C1790" s="62"/>
      <c r="D1790" s="63"/>
      <c r="E1790" s="64"/>
      <c r="F1790" s="65"/>
      <c r="G1790" s="62"/>
      <c r="H1790" s="66"/>
      <c r="I1790" s="67"/>
      <c r="J1790" s="67"/>
      <c r="K1790" s="34" t="s">
        <v>65</v>
      </c>
      <c r="L1790" s="74">
        <v>1790</v>
      </c>
      <c r="M1790" s="74"/>
      <c r="N1790" s="69"/>
      <c r="O1790" s="85" t="s">
        <v>1875</v>
      </c>
      <c r="P1790" s="88">
        <v>43738.287037037036</v>
      </c>
      <c r="Q1790" s="85" t="s">
        <v>2448</v>
      </c>
      <c r="R1790" s="85"/>
      <c r="S1790" s="85"/>
      <c r="T1790" s="85"/>
      <c r="U1790" s="88">
        <v>43738.287037037036</v>
      </c>
      <c r="V1790" s="90" t="s">
        <v>4712</v>
      </c>
      <c r="W1790" s="85"/>
      <c r="X1790" s="85"/>
      <c r="Y1790" s="94" t="s">
        <v>6712</v>
      </c>
      <c r="Z1790" s="85"/>
    </row>
    <row r="1791" spans="1:26" x14ac:dyDescent="0.25">
      <c r="A1791" s="61" t="s">
        <v>1451</v>
      </c>
      <c r="B1791" s="61" t="s">
        <v>1831</v>
      </c>
      <c r="C1791" s="62"/>
      <c r="D1791" s="63"/>
      <c r="E1791" s="64"/>
      <c r="F1791" s="65"/>
      <c r="G1791" s="62"/>
      <c r="H1791" s="66"/>
      <c r="I1791" s="67"/>
      <c r="J1791" s="67"/>
      <c r="K1791" s="34" t="s">
        <v>65</v>
      </c>
      <c r="L1791" s="74">
        <v>1791</v>
      </c>
      <c r="M1791" s="74"/>
      <c r="N1791" s="69"/>
      <c r="O1791" s="85" t="s">
        <v>1875</v>
      </c>
      <c r="P1791" s="88">
        <v>43738.275150462963</v>
      </c>
      <c r="Q1791" s="85" t="s">
        <v>2539</v>
      </c>
      <c r="R1791" s="85"/>
      <c r="S1791" s="85"/>
      <c r="T1791" s="85"/>
      <c r="U1791" s="88">
        <v>43738.275150462963</v>
      </c>
      <c r="V1791" s="90" t="s">
        <v>4713</v>
      </c>
      <c r="W1791" s="85"/>
      <c r="X1791" s="85"/>
      <c r="Y1791" s="94" t="s">
        <v>6713</v>
      </c>
      <c r="Z1791" s="85"/>
    </row>
    <row r="1792" spans="1:26" x14ac:dyDescent="0.25">
      <c r="A1792" s="61" t="s">
        <v>1451</v>
      </c>
      <c r="B1792" s="61" t="s">
        <v>1831</v>
      </c>
      <c r="C1792" s="62"/>
      <c r="D1792" s="63"/>
      <c r="E1792" s="64"/>
      <c r="F1792" s="65"/>
      <c r="G1792" s="62"/>
      <c r="H1792" s="66"/>
      <c r="I1792" s="67"/>
      <c r="J1792" s="67"/>
      <c r="K1792" s="34" t="s">
        <v>65</v>
      </c>
      <c r="L1792" s="74">
        <v>1792</v>
      </c>
      <c r="M1792" s="74"/>
      <c r="N1792" s="69"/>
      <c r="O1792" s="85" t="s">
        <v>1875</v>
      </c>
      <c r="P1792" s="88">
        <v>43738.275393518517</v>
      </c>
      <c r="Q1792" s="85" t="s">
        <v>2448</v>
      </c>
      <c r="R1792" s="85"/>
      <c r="S1792" s="85"/>
      <c r="T1792" s="85"/>
      <c r="U1792" s="88">
        <v>43738.275393518517</v>
      </c>
      <c r="V1792" s="90" t="s">
        <v>4714</v>
      </c>
      <c r="W1792" s="85"/>
      <c r="X1792" s="85"/>
      <c r="Y1792" s="94" t="s">
        <v>6714</v>
      </c>
      <c r="Z1792" s="85"/>
    </row>
    <row r="1793" spans="1:26" x14ac:dyDescent="0.25">
      <c r="A1793" s="61" t="s">
        <v>1451</v>
      </c>
      <c r="B1793" s="61" t="s">
        <v>1831</v>
      </c>
      <c r="C1793" s="62"/>
      <c r="D1793" s="63"/>
      <c r="E1793" s="64"/>
      <c r="F1793" s="65"/>
      <c r="G1793" s="62"/>
      <c r="H1793" s="66"/>
      <c r="I1793" s="67"/>
      <c r="J1793" s="67"/>
      <c r="K1793" s="34" t="s">
        <v>65</v>
      </c>
      <c r="L1793" s="74">
        <v>1793</v>
      </c>
      <c r="M1793" s="74"/>
      <c r="N1793" s="69"/>
      <c r="O1793" s="85" t="s">
        <v>1875</v>
      </c>
      <c r="P1793" s="88">
        <v>43738.275462962964</v>
      </c>
      <c r="Q1793" s="85" t="s">
        <v>2540</v>
      </c>
      <c r="R1793" s="85"/>
      <c r="S1793" s="85"/>
      <c r="T1793" s="85"/>
      <c r="U1793" s="88">
        <v>43738.275462962964</v>
      </c>
      <c r="V1793" s="90" t="s">
        <v>4715</v>
      </c>
      <c r="W1793" s="85"/>
      <c r="X1793" s="85"/>
      <c r="Y1793" s="94" t="s">
        <v>6715</v>
      </c>
      <c r="Z1793" s="85"/>
    </row>
    <row r="1794" spans="1:26" x14ac:dyDescent="0.25">
      <c r="A1794" s="61" t="s">
        <v>1451</v>
      </c>
      <c r="B1794" s="61" t="s">
        <v>1831</v>
      </c>
      <c r="C1794" s="62"/>
      <c r="D1794" s="63"/>
      <c r="E1794" s="64"/>
      <c r="F1794" s="65"/>
      <c r="G1794" s="62"/>
      <c r="H1794" s="66"/>
      <c r="I1794" s="67"/>
      <c r="J1794" s="67"/>
      <c r="K1794" s="34" t="s">
        <v>65</v>
      </c>
      <c r="L1794" s="74">
        <v>1794</v>
      </c>
      <c r="M1794" s="74"/>
      <c r="N1794" s="69"/>
      <c r="O1794" s="85" t="s">
        <v>1875</v>
      </c>
      <c r="P1794" s="88">
        <v>43738.275752314818</v>
      </c>
      <c r="Q1794" s="85" t="s">
        <v>2537</v>
      </c>
      <c r="R1794" s="85"/>
      <c r="S1794" s="85"/>
      <c r="T1794" s="85" t="s">
        <v>3009</v>
      </c>
      <c r="U1794" s="88">
        <v>43738.275752314818</v>
      </c>
      <c r="V1794" s="90" t="s">
        <v>4716</v>
      </c>
      <c r="W1794" s="85"/>
      <c r="X1794" s="85"/>
      <c r="Y1794" s="94" t="s">
        <v>6716</v>
      </c>
      <c r="Z1794" s="85"/>
    </row>
    <row r="1795" spans="1:26" x14ac:dyDescent="0.25">
      <c r="A1795" s="61" t="s">
        <v>1361</v>
      </c>
      <c r="B1795" s="61" t="s">
        <v>1475</v>
      </c>
      <c r="C1795" s="62"/>
      <c r="D1795" s="63"/>
      <c r="E1795" s="64"/>
      <c r="F1795" s="65"/>
      <c r="G1795" s="62"/>
      <c r="H1795" s="66"/>
      <c r="I1795" s="67"/>
      <c r="J1795" s="67"/>
      <c r="K1795" s="34" t="s">
        <v>65</v>
      </c>
      <c r="L1795" s="74">
        <v>1795</v>
      </c>
      <c r="M1795" s="74"/>
      <c r="N1795" s="69"/>
      <c r="O1795" s="85" t="s">
        <v>1875</v>
      </c>
      <c r="P1795" s="88">
        <v>43738.283750000002</v>
      </c>
      <c r="Q1795" s="85" t="s">
        <v>2541</v>
      </c>
      <c r="R1795" s="85"/>
      <c r="S1795" s="85"/>
      <c r="T1795" s="85"/>
      <c r="U1795" s="88">
        <v>43738.283750000002</v>
      </c>
      <c r="V1795" s="90" t="s">
        <v>4717</v>
      </c>
      <c r="W1795" s="85"/>
      <c r="X1795" s="85"/>
      <c r="Y1795" s="94" t="s">
        <v>6717</v>
      </c>
      <c r="Z1795" s="85"/>
    </row>
    <row r="1796" spans="1:26" x14ac:dyDescent="0.25">
      <c r="A1796" s="61" t="s">
        <v>1361</v>
      </c>
      <c r="B1796" s="61" t="s">
        <v>1490</v>
      </c>
      <c r="C1796" s="62"/>
      <c r="D1796" s="63"/>
      <c r="E1796" s="64"/>
      <c r="F1796" s="65"/>
      <c r="G1796" s="62"/>
      <c r="H1796" s="66"/>
      <c r="I1796" s="67"/>
      <c r="J1796" s="67"/>
      <c r="K1796" s="34" t="s">
        <v>65</v>
      </c>
      <c r="L1796" s="74">
        <v>1796</v>
      </c>
      <c r="M1796" s="74"/>
      <c r="N1796" s="69"/>
      <c r="O1796" s="85" t="s">
        <v>1875</v>
      </c>
      <c r="P1796" s="88">
        <v>43738.283784722225</v>
      </c>
      <c r="Q1796" s="85" t="s">
        <v>2542</v>
      </c>
      <c r="R1796" s="85"/>
      <c r="S1796" s="85"/>
      <c r="T1796" s="85" t="s">
        <v>3004</v>
      </c>
      <c r="U1796" s="88">
        <v>43738.283784722225</v>
      </c>
      <c r="V1796" s="90" t="s">
        <v>4718</v>
      </c>
      <c r="W1796" s="85"/>
      <c r="X1796" s="85"/>
      <c r="Y1796" s="94" t="s">
        <v>6718</v>
      </c>
      <c r="Z1796" s="85"/>
    </row>
    <row r="1797" spans="1:26" x14ac:dyDescent="0.25">
      <c r="A1797" s="61" t="s">
        <v>1361</v>
      </c>
      <c r="B1797" s="61" t="s">
        <v>1454</v>
      </c>
      <c r="C1797" s="62"/>
      <c r="D1797" s="63"/>
      <c r="E1797" s="64"/>
      <c r="F1797" s="65"/>
      <c r="G1797" s="62"/>
      <c r="H1797" s="66"/>
      <c r="I1797" s="67"/>
      <c r="J1797" s="67"/>
      <c r="K1797" s="34" t="s">
        <v>65</v>
      </c>
      <c r="L1797" s="74">
        <v>1797</v>
      </c>
      <c r="M1797" s="74"/>
      <c r="N1797" s="69"/>
      <c r="O1797" s="85" t="s">
        <v>1875</v>
      </c>
      <c r="P1797" s="88">
        <v>43738.283784722225</v>
      </c>
      <c r="Q1797" s="85" t="s">
        <v>2542</v>
      </c>
      <c r="R1797" s="85"/>
      <c r="S1797" s="85"/>
      <c r="T1797" s="85" t="s">
        <v>3004</v>
      </c>
      <c r="U1797" s="88">
        <v>43738.283784722225</v>
      </c>
      <c r="V1797" s="90" t="s">
        <v>4718</v>
      </c>
      <c r="W1797" s="85"/>
      <c r="X1797" s="85"/>
      <c r="Y1797" s="94" t="s">
        <v>6718</v>
      </c>
      <c r="Z1797" s="85"/>
    </row>
    <row r="1798" spans="1:26" x14ac:dyDescent="0.25">
      <c r="A1798" s="61" t="s">
        <v>1361</v>
      </c>
      <c r="B1798" s="61" t="s">
        <v>1489</v>
      </c>
      <c r="C1798" s="62"/>
      <c r="D1798" s="63"/>
      <c r="E1798" s="64"/>
      <c r="F1798" s="65"/>
      <c r="G1798" s="62"/>
      <c r="H1798" s="66"/>
      <c r="I1798" s="67"/>
      <c r="J1798" s="67"/>
      <c r="K1798" s="34" t="s">
        <v>65</v>
      </c>
      <c r="L1798" s="74">
        <v>1798</v>
      </c>
      <c r="M1798" s="74"/>
      <c r="N1798" s="69"/>
      <c r="O1798" s="85" t="s">
        <v>1875</v>
      </c>
      <c r="P1798" s="88">
        <v>43738.283831018518</v>
      </c>
      <c r="Q1798" s="85" t="s">
        <v>2543</v>
      </c>
      <c r="R1798" s="85"/>
      <c r="S1798" s="85"/>
      <c r="T1798" s="85" t="s">
        <v>3010</v>
      </c>
      <c r="U1798" s="88">
        <v>43738.283831018518</v>
      </c>
      <c r="V1798" s="90" t="s">
        <v>4719</v>
      </c>
      <c r="W1798" s="85"/>
      <c r="X1798" s="85"/>
      <c r="Y1798" s="94" t="s">
        <v>6719</v>
      </c>
      <c r="Z1798" s="85"/>
    </row>
    <row r="1799" spans="1:26" x14ac:dyDescent="0.25">
      <c r="A1799" s="61" t="s">
        <v>1361</v>
      </c>
      <c r="B1799" s="61" t="s">
        <v>1472</v>
      </c>
      <c r="C1799" s="62"/>
      <c r="D1799" s="63"/>
      <c r="E1799" s="64"/>
      <c r="F1799" s="65"/>
      <c r="G1799" s="62"/>
      <c r="H1799" s="66"/>
      <c r="I1799" s="67"/>
      <c r="J1799" s="67"/>
      <c r="K1799" s="34" t="s">
        <v>65</v>
      </c>
      <c r="L1799" s="74">
        <v>1799</v>
      </c>
      <c r="M1799" s="74"/>
      <c r="N1799" s="69"/>
      <c r="O1799" s="85" t="s">
        <v>1875</v>
      </c>
      <c r="P1799" s="88">
        <v>43738.283865740741</v>
      </c>
      <c r="Q1799" s="85" t="s">
        <v>2467</v>
      </c>
      <c r="R1799" s="85"/>
      <c r="S1799" s="85"/>
      <c r="T1799" s="85"/>
      <c r="U1799" s="88">
        <v>43738.283865740741</v>
      </c>
      <c r="V1799" s="90" t="s">
        <v>4720</v>
      </c>
      <c r="W1799" s="85"/>
      <c r="X1799" s="85"/>
      <c r="Y1799" s="94" t="s">
        <v>6720</v>
      </c>
      <c r="Z1799" s="85"/>
    </row>
    <row r="1800" spans="1:26" x14ac:dyDescent="0.25">
      <c r="A1800" s="61" t="s">
        <v>1361</v>
      </c>
      <c r="B1800" s="61" t="s">
        <v>1489</v>
      </c>
      <c r="C1800" s="62"/>
      <c r="D1800" s="63"/>
      <c r="E1800" s="64"/>
      <c r="F1800" s="65"/>
      <c r="G1800" s="62"/>
      <c r="H1800" s="66"/>
      <c r="I1800" s="67"/>
      <c r="J1800" s="67"/>
      <c r="K1800" s="34" t="s">
        <v>65</v>
      </c>
      <c r="L1800" s="74">
        <v>1800</v>
      </c>
      <c r="M1800" s="74"/>
      <c r="N1800" s="69"/>
      <c r="O1800" s="85" t="s">
        <v>1875</v>
      </c>
      <c r="P1800" s="88">
        <v>43738.283958333333</v>
      </c>
      <c r="Q1800" s="85" t="s">
        <v>2544</v>
      </c>
      <c r="R1800" s="85"/>
      <c r="S1800" s="85"/>
      <c r="T1800" s="85" t="s">
        <v>3011</v>
      </c>
      <c r="U1800" s="88">
        <v>43738.283958333333</v>
      </c>
      <c r="V1800" s="90" t="s">
        <v>4721</v>
      </c>
      <c r="W1800" s="85"/>
      <c r="X1800" s="85"/>
      <c r="Y1800" s="94" t="s">
        <v>6721</v>
      </c>
      <c r="Z1800" s="85"/>
    </row>
    <row r="1801" spans="1:26" x14ac:dyDescent="0.25">
      <c r="A1801" s="61" t="s">
        <v>1361</v>
      </c>
      <c r="B1801" s="61" t="s">
        <v>1490</v>
      </c>
      <c r="C1801" s="62"/>
      <c r="D1801" s="63"/>
      <c r="E1801" s="64"/>
      <c r="F1801" s="65"/>
      <c r="G1801" s="62"/>
      <c r="H1801" s="66"/>
      <c r="I1801" s="67"/>
      <c r="J1801" s="67"/>
      <c r="K1801" s="34" t="s">
        <v>65</v>
      </c>
      <c r="L1801" s="74">
        <v>1801</v>
      </c>
      <c r="M1801" s="74"/>
      <c r="N1801" s="69"/>
      <c r="O1801" s="85" t="s">
        <v>1875</v>
      </c>
      <c r="P1801" s="88">
        <v>43738.284004629626</v>
      </c>
      <c r="Q1801" s="85" t="s">
        <v>2545</v>
      </c>
      <c r="R1801" s="85"/>
      <c r="S1801" s="85"/>
      <c r="T1801" s="85" t="s">
        <v>3012</v>
      </c>
      <c r="U1801" s="88">
        <v>43738.284004629626</v>
      </c>
      <c r="V1801" s="90" t="s">
        <v>4722</v>
      </c>
      <c r="W1801" s="85"/>
      <c r="X1801" s="85"/>
      <c r="Y1801" s="94" t="s">
        <v>6722</v>
      </c>
      <c r="Z1801" s="85"/>
    </row>
    <row r="1802" spans="1:26" x14ac:dyDescent="0.25">
      <c r="A1802" s="61" t="s">
        <v>1361</v>
      </c>
      <c r="B1802" s="61" t="s">
        <v>1475</v>
      </c>
      <c r="C1802" s="62"/>
      <c r="D1802" s="63"/>
      <c r="E1802" s="64"/>
      <c r="F1802" s="65"/>
      <c r="G1802" s="62"/>
      <c r="H1802" s="66"/>
      <c r="I1802" s="67"/>
      <c r="J1802" s="67"/>
      <c r="K1802" s="34" t="s">
        <v>65</v>
      </c>
      <c r="L1802" s="74">
        <v>1802</v>
      </c>
      <c r="M1802" s="74"/>
      <c r="N1802" s="69"/>
      <c r="O1802" s="85" t="s">
        <v>1875</v>
      </c>
      <c r="P1802" s="88">
        <v>43738.284004629626</v>
      </c>
      <c r="Q1802" s="85" t="s">
        <v>2545</v>
      </c>
      <c r="R1802" s="85"/>
      <c r="S1802" s="85"/>
      <c r="T1802" s="85" t="s">
        <v>3012</v>
      </c>
      <c r="U1802" s="88">
        <v>43738.284004629626</v>
      </c>
      <c r="V1802" s="90" t="s">
        <v>4722</v>
      </c>
      <c r="W1802" s="85"/>
      <c r="X1802" s="85"/>
      <c r="Y1802" s="94" t="s">
        <v>6722</v>
      </c>
      <c r="Z1802" s="85"/>
    </row>
    <row r="1803" spans="1:26" x14ac:dyDescent="0.25">
      <c r="A1803" s="61" t="s">
        <v>1361</v>
      </c>
      <c r="B1803" s="61" t="s">
        <v>1362</v>
      </c>
      <c r="C1803" s="62"/>
      <c r="D1803" s="63"/>
      <c r="E1803" s="64"/>
      <c r="F1803" s="65"/>
      <c r="G1803" s="62"/>
      <c r="H1803" s="66"/>
      <c r="I1803" s="67"/>
      <c r="J1803" s="67"/>
      <c r="K1803" s="34" t="s">
        <v>65</v>
      </c>
      <c r="L1803" s="74">
        <v>1803</v>
      </c>
      <c r="M1803" s="74"/>
      <c r="N1803" s="69"/>
      <c r="O1803" s="85" t="s">
        <v>1875</v>
      </c>
      <c r="P1803" s="88">
        <v>43738.284074074072</v>
      </c>
      <c r="Q1803" s="85" t="s">
        <v>2455</v>
      </c>
      <c r="R1803" s="85"/>
      <c r="S1803" s="85"/>
      <c r="T1803" s="85" t="s">
        <v>2993</v>
      </c>
      <c r="U1803" s="88">
        <v>43738.284074074072</v>
      </c>
      <c r="V1803" s="90" t="s">
        <v>4723</v>
      </c>
      <c r="W1803" s="85"/>
      <c r="X1803" s="85"/>
      <c r="Y1803" s="94" t="s">
        <v>6723</v>
      </c>
      <c r="Z1803" s="85"/>
    </row>
    <row r="1804" spans="1:26" x14ac:dyDescent="0.25">
      <c r="A1804" s="61" t="s">
        <v>1361</v>
      </c>
      <c r="B1804" s="61" t="s">
        <v>1476</v>
      </c>
      <c r="C1804" s="62"/>
      <c r="D1804" s="63"/>
      <c r="E1804" s="64"/>
      <c r="F1804" s="65"/>
      <c r="G1804" s="62"/>
      <c r="H1804" s="66"/>
      <c r="I1804" s="67"/>
      <c r="J1804" s="67"/>
      <c r="K1804" s="34" t="s">
        <v>65</v>
      </c>
      <c r="L1804" s="74">
        <v>1804</v>
      </c>
      <c r="M1804" s="74"/>
      <c r="N1804" s="69"/>
      <c r="O1804" s="85" t="s">
        <v>1875</v>
      </c>
      <c r="P1804" s="88">
        <v>43738.284155092595</v>
      </c>
      <c r="Q1804" s="85" t="s">
        <v>2546</v>
      </c>
      <c r="R1804" s="85"/>
      <c r="S1804" s="85"/>
      <c r="T1804" s="85" t="s">
        <v>3013</v>
      </c>
      <c r="U1804" s="88">
        <v>43738.284155092595</v>
      </c>
      <c r="V1804" s="90" t="s">
        <v>4724</v>
      </c>
      <c r="W1804" s="85"/>
      <c r="X1804" s="85"/>
      <c r="Y1804" s="94" t="s">
        <v>6724</v>
      </c>
      <c r="Z1804" s="85"/>
    </row>
    <row r="1805" spans="1:26" x14ac:dyDescent="0.25">
      <c r="A1805" s="61" t="s">
        <v>1361</v>
      </c>
      <c r="B1805" s="61" t="s">
        <v>1490</v>
      </c>
      <c r="C1805" s="62"/>
      <c r="D1805" s="63"/>
      <c r="E1805" s="64"/>
      <c r="F1805" s="65"/>
      <c r="G1805" s="62"/>
      <c r="H1805" s="66"/>
      <c r="I1805" s="67"/>
      <c r="J1805" s="67"/>
      <c r="K1805" s="34" t="s">
        <v>65</v>
      </c>
      <c r="L1805" s="74">
        <v>1805</v>
      </c>
      <c r="M1805" s="74"/>
      <c r="N1805" s="69"/>
      <c r="O1805" s="85" t="s">
        <v>1875</v>
      </c>
      <c r="P1805" s="88">
        <v>43738.284259259257</v>
      </c>
      <c r="Q1805" s="85" t="s">
        <v>2272</v>
      </c>
      <c r="R1805" s="85"/>
      <c r="S1805" s="85"/>
      <c r="T1805" s="85" t="s">
        <v>2982</v>
      </c>
      <c r="U1805" s="88">
        <v>43738.284259259257</v>
      </c>
      <c r="V1805" s="90" t="s">
        <v>4725</v>
      </c>
      <c r="W1805" s="85"/>
      <c r="X1805" s="85"/>
      <c r="Y1805" s="94" t="s">
        <v>6725</v>
      </c>
      <c r="Z1805" s="85"/>
    </row>
    <row r="1806" spans="1:26" x14ac:dyDescent="0.25">
      <c r="A1806" s="61" t="s">
        <v>1361</v>
      </c>
      <c r="B1806" s="61" t="s">
        <v>1472</v>
      </c>
      <c r="C1806" s="62"/>
      <c r="D1806" s="63"/>
      <c r="E1806" s="64"/>
      <c r="F1806" s="65"/>
      <c r="G1806" s="62"/>
      <c r="H1806" s="66"/>
      <c r="I1806" s="67"/>
      <c r="J1806" s="67"/>
      <c r="K1806" s="34" t="s">
        <v>65</v>
      </c>
      <c r="L1806" s="74">
        <v>1806</v>
      </c>
      <c r="M1806" s="74"/>
      <c r="N1806" s="69"/>
      <c r="O1806" s="85" t="s">
        <v>1875</v>
      </c>
      <c r="P1806" s="88">
        <v>43738.284259259257</v>
      </c>
      <c r="Q1806" s="85" t="s">
        <v>2272</v>
      </c>
      <c r="R1806" s="85"/>
      <c r="S1806" s="85"/>
      <c r="T1806" s="85" t="s">
        <v>2982</v>
      </c>
      <c r="U1806" s="88">
        <v>43738.284259259257</v>
      </c>
      <c r="V1806" s="90" t="s">
        <v>4725</v>
      </c>
      <c r="W1806" s="85"/>
      <c r="X1806" s="85"/>
      <c r="Y1806" s="94" t="s">
        <v>6725</v>
      </c>
      <c r="Z1806" s="85"/>
    </row>
    <row r="1807" spans="1:26" x14ac:dyDescent="0.25">
      <c r="A1807" s="61" t="s">
        <v>1361</v>
      </c>
      <c r="B1807" s="61" t="s">
        <v>1509</v>
      </c>
      <c r="C1807" s="62"/>
      <c r="D1807" s="63"/>
      <c r="E1807" s="64"/>
      <c r="F1807" s="65"/>
      <c r="G1807" s="62"/>
      <c r="H1807" s="66"/>
      <c r="I1807" s="67"/>
      <c r="J1807" s="67"/>
      <c r="K1807" s="34" t="s">
        <v>65</v>
      </c>
      <c r="L1807" s="74">
        <v>1807</v>
      </c>
      <c r="M1807" s="74"/>
      <c r="N1807" s="69"/>
      <c r="O1807" s="85" t="s">
        <v>1875</v>
      </c>
      <c r="P1807" s="88">
        <v>43738.284282407411</v>
      </c>
      <c r="Q1807" s="85" t="s">
        <v>2547</v>
      </c>
      <c r="R1807" s="85"/>
      <c r="S1807" s="85"/>
      <c r="T1807" s="85" t="s">
        <v>3014</v>
      </c>
      <c r="U1807" s="88">
        <v>43738.284282407411</v>
      </c>
      <c r="V1807" s="90" t="s">
        <v>4726</v>
      </c>
      <c r="W1807" s="85"/>
      <c r="X1807" s="85"/>
      <c r="Y1807" s="94" t="s">
        <v>6726</v>
      </c>
      <c r="Z1807" s="85"/>
    </row>
    <row r="1808" spans="1:26" x14ac:dyDescent="0.25">
      <c r="A1808" s="61" t="s">
        <v>1361</v>
      </c>
      <c r="B1808" s="61" t="s">
        <v>1490</v>
      </c>
      <c r="C1808" s="62"/>
      <c r="D1808" s="63"/>
      <c r="E1808" s="64"/>
      <c r="F1808" s="65"/>
      <c r="G1808" s="62"/>
      <c r="H1808" s="66"/>
      <c r="I1808" s="67"/>
      <c r="J1808" s="67"/>
      <c r="K1808" s="34" t="s">
        <v>65</v>
      </c>
      <c r="L1808" s="74">
        <v>1808</v>
      </c>
      <c r="M1808" s="74"/>
      <c r="N1808" s="69"/>
      <c r="O1808" s="85" t="s">
        <v>1875</v>
      </c>
      <c r="P1808" s="88">
        <v>43738.284282407411</v>
      </c>
      <c r="Q1808" s="85" t="s">
        <v>2547</v>
      </c>
      <c r="R1808" s="85"/>
      <c r="S1808" s="85"/>
      <c r="T1808" s="85" t="s">
        <v>3014</v>
      </c>
      <c r="U1808" s="88">
        <v>43738.284282407411</v>
      </c>
      <c r="V1808" s="90" t="s">
        <v>4726</v>
      </c>
      <c r="W1808" s="85"/>
      <c r="X1808" s="85"/>
      <c r="Y1808" s="94" t="s">
        <v>6726</v>
      </c>
      <c r="Z1808" s="85"/>
    </row>
    <row r="1809" spans="1:26" x14ac:dyDescent="0.25">
      <c r="A1809" s="61" t="s">
        <v>1361</v>
      </c>
      <c r="B1809" s="61" t="s">
        <v>1364</v>
      </c>
      <c r="C1809" s="62"/>
      <c r="D1809" s="63"/>
      <c r="E1809" s="64"/>
      <c r="F1809" s="65"/>
      <c r="G1809" s="62"/>
      <c r="H1809" s="66"/>
      <c r="I1809" s="67"/>
      <c r="J1809" s="67"/>
      <c r="K1809" s="34" t="s">
        <v>65</v>
      </c>
      <c r="L1809" s="74">
        <v>1809</v>
      </c>
      <c r="M1809" s="74"/>
      <c r="N1809" s="69"/>
      <c r="O1809" s="85" t="s">
        <v>1875</v>
      </c>
      <c r="P1809" s="88">
        <v>43738.284282407411</v>
      </c>
      <c r="Q1809" s="85" t="s">
        <v>2547</v>
      </c>
      <c r="R1809" s="85"/>
      <c r="S1809" s="85"/>
      <c r="T1809" s="85" t="s">
        <v>3014</v>
      </c>
      <c r="U1809" s="88">
        <v>43738.284282407411</v>
      </c>
      <c r="V1809" s="90" t="s">
        <v>4726</v>
      </c>
      <c r="W1809" s="85"/>
      <c r="X1809" s="85"/>
      <c r="Y1809" s="94" t="s">
        <v>6726</v>
      </c>
      <c r="Z1809" s="85"/>
    </row>
    <row r="1810" spans="1:26" x14ac:dyDescent="0.25">
      <c r="A1810" s="61" t="s">
        <v>1361</v>
      </c>
      <c r="B1810" s="61" t="s">
        <v>1473</v>
      </c>
      <c r="C1810" s="62"/>
      <c r="D1810" s="63"/>
      <c r="E1810" s="64"/>
      <c r="F1810" s="65"/>
      <c r="G1810" s="62"/>
      <c r="H1810" s="66"/>
      <c r="I1810" s="67"/>
      <c r="J1810" s="67"/>
      <c r="K1810" s="34" t="s">
        <v>65</v>
      </c>
      <c r="L1810" s="74">
        <v>1810</v>
      </c>
      <c r="M1810" s="74"/>
      <c r="N1810" s="69"/>
      <c r="O1810" s="85" t="s">
        <v>1875</v>
      </c>
      <c r="P1810" s="88">
        <v>43738.284317129626</v>
      </c>
      <c r="Q1810" s="85" t="s">
        <v>2548</v>
      </c>
      <c r="R1810" s="85"/>
      <c r="S1810" s="85"/>
      <c r="T1810" s="85" t="s">
        <v>2955</v>
      </c>
      <c r="U1810" s="88">
        <v>43738.284317129626</v>
      </c>
      <c r="V1810" s="90" t="s">
        <v>4727</v>
      </c>
      <c r="W1810" s="85"/>
      <c r="X1810" s="85"/>
      <c r="Y1810" s="94" t="s">
        <v>6727</v>
      </c>
      <c r="Z1810" s="85"/>
    </row>
    <row r="1811" spans="1:26" x14ac:dyDescent="0.25">
      <c r="A1811" s="61" t="s">
        <v>1361</v>
      </c>
      <c r="B1811" s="61" t="s">
        <v>1362</v>
      </c>
      <c r="C1811" s="62"/>
      <c r="D1811" s="63"/>
      <c r="E1811" s="64"/>
      <c r="F1811" s="65"/>
      <c r="G1811" s="62"/>
      <c r="H1811" s="66"/>
      <c r="I1811" s="67"/>
      <c r="J1811" s="67"/>
      <c r="K1811" s="34" t="s">
        <v>65</v>
      </c>
      <c r="L1811" s="74">
        <v>1811</v>
      </c>
      <c r="M1811" s="74"/>
      <c r="N1811" s="69"/>
      <c r="O1811" s="85" t="s">
        <v>1875</v>
      </c>
      <c r="P1811" s="88">
        <v>43738.284363425926</v>
      </c>
      <c r="Q1811" s="85" t="s">
        <v>2549</v>
      </c>
      <c r="R1811" s="85"/>
      <c r="S1811" s="85"/>
      <c r="T1811" s="85" t="s">
        <v>3015</v>
      </c>
      <c r="U1811" s="88">
        <v>43738.284363425926</v>
      </c>
      <c r="V1811" s="90" t="s">
        <v>4728</v>
      </c>
      <c r="W1811" s="85"/>
      <c r="X1811" s="85"/>
      <c r="Y1811" s="94" t="s">
        <v>6728</v>
      </c>
      <c r="Z1811" s="85"/>
    </row>
    <row r="1812" spans="1:26" x14ac:dyDescent="0.25">
      <c r="A1812" s="61" t="s">
        <v>1361</v>
      </c>
      <c r="B1812" s="61" t="s">
        <v>1490</v>
      </c>
      <c r="C1812" s="62"/>
      <c r="D1812" s="63"/>
      <c r="E1812" s="64"/>
      <c r="F1812" s="65"/>
      <c r="G1812" s="62"/>
      <c r="H1812" s="66"/>
      <c r="I1812" s="67"/>
      <c r="J1812" s="67"/>
      <c r="K1812" s="34" t="s">
        <v>65</v>
      </c>
      <c r="L1812" s="74">
        <v>1812</v>
      </c>
      <c r="M1812" s="74"/>
      <c r="N1812" s="69"/>
      <c r="O1812" s="85" t="s">
        <v>1875</v>
      </c>
      <c r="P1812" s="88">
        <v>43738.284398148149</v>
      </c>
      <c r="Q1812" s="85" t="s">
        <v>2456</v>
      </c>
      <c r="R1812" s="85"/>
      <c r="S1812" s="85"/>
      <c r="T1812" s="85" t="s">
        <v>2994</v>
      </c>
      <c r="U1812" s="88">
        <v>43738.284398148149</v>
      </c>
      <c r="V1812" s="90" t="s">
        <v>4729</v>
      </c>
      <c r="W1812" s="85"/>
      <c r="X1812" s="85"/>
      <c r="Y1812" s="94" t="s">
        <v>6729</v>
      </c>
      <c r="Z1812" s="85"/>
    </row>
    <row r="1813" spans="1:26" x14ac:dyDescent="0.25">
      <c r="A1813" s="61" t="s">
        <v>1361</v>
      </c>
      <c r="B1813" s="61" t="s">
        <v>1363</v>
      </c>
      <c r="C1813" s="62"/>
      <c r="D1813" s="63"/>
      <c r="E1813" s="64"/>
      <c r="F1813" s="65"/>
      <c r="G1813" s="62"/>
      <c r="H1813" s="66"/>
      <c r="I1813" s="67"/>
      <c r="J1813" s="67"/>
      <c r="K1813" s="34" t="s">
        <v>65</v>
      </c>
      <c r="L1813" s="74">
        <v>1813</v>
      </c>
      <c r="M1813" s="74"/>
      <c r="N1813" s="69"/>
      <c r="O1813" s="85" t="s">
        <v>1875</v>
      </c>
      <c r="P1813" s="88">
        <v>43738.284398148149</v>
      </c>
      <c r="Q1813" s="85" t="s">
        <v>2456</v>
      </c>
      <c r="R1813" s="85"/>
      <c r="S1813" s="85"/>
      <c r="T1813" s="85" t="s">
        <v>2994</v>
      </c>
      <c r="U1813" s="88">
        <v>43738.284398148149</v>
      </c>
      <c r="V1813" s="90" t="s">
        <v>4729</v>
      </c>
      <c r="W1813" s="85"/>
      <c r="X1813" s="85"/>
      <c r="Y1813" s="94" t="s">
        <v>6729</v>
      </c>
      <c r="Z1813" s="85"/>
    </row>
    <row r="1814" spans="1:26" x14ac:dyDescent="0.25">
      <c r="A1814" s="61" t="s">
        <v>1361</v>
      </c>
      <c r="B1814" s="61" t="s">
        <v>1491</v>
      </c>
      <c r="C1814" s="62"/>
      <c r="D1814" s="63"/>
      <c r="E1814" s="64"/>
      <c r="F1814" s="65"/>
      <c r="G1814" s="62"/>
      <c r="H1814" s="66"/>
      <c r="I1814" s="67"/>
      <c r="J1814" s="67"/>
      <c r="K1814" s="34" t="s">
        <v>65</v>
      </c>
      <c r="L1814" s="74">
        <v>1814</v>
      </c>
      <c r="M1814" s="74"/>
      <c r="N1814" s="69"/>
      <c r="O1814" s="85" t="s">
        <v>1875</v>
      </c>
      <c r="P1814" s="88">
        <v>43738.284479166665</v>
      </c>
      <c r="Q1814" s="85" t="s">
        <v>2550</v>
      </c>
      <c r="R1814" s="85"/>
      <c r="S1814" s="85"/>
      <c r="T1814" s="85"/>
      <c r="U1814" s="88">
        <v>43738.284479166665</v>
      </c>
      <c r="V1814" s="90" t="s">
        <v>4730</v>
      </c>
      <c r="W1814" s="85"/>
      <c r="X1814" s="85"/>
      <c r="Y1814" s="94" t="s">
        <v>6730</v>
      </c>
      <c r="Z1814" s="85"/>
    </row>
    <row r="1815" spans="1:26" x14ac:dyDescent="0.25">
      <c r="A1815" s="61" t="s">
        <v>1361</v>
      </c>
      <c r="B1815" s="61" t="s">
        <v>1453</v>
      </c>
      <c r="C1815" s="62"/>
      <c r="D1815" s="63"/>
      <c r="E1815" s="64"/>
      <c r="F1815" s="65"/>
      <c r="G1815" s="62"/>
      <c r="H1815" s="66"/>
      <c r="I1815" s="67"/>
      <c r="J1815" s="67"/>
      <c r="K1815" s="34" t="s">
        <v>65</v>
      </c>
      <c r="L1815" s="74">
        <v>1815</v>
      </c>
      <c r="M1815" s="74"/>
      <c r="N1815" s="69"/>
      <c r="O1815" s="85" t="s">
        <v>1875</v>
      </c>
      <c r="P1815" s="88">
        <v>43738.284594907411</v>
      </c>
      <c r="Q1815" s="85" t="s">
        <v>2551</v>
      </c>
      <c r="R1815" s="85"/>
      <c r="S1815" s="85"/>
      <c r="T1815" s="85" t="s">
        <v>3016</v>
      </c>
      <c r="U1815" s="88">
        <v>43738.284594907411</v>
      </c>
      <c r="V1815" s="90" t="s">
        <v>4731</v>
      </c>
      <c r="W1815" s="85"/>
      <c r="X1815" s="85"/>
      <c r="Y1815" s="94" t="s">
        <v>6731</v>
      </c>
      <c r="Z1815" s="85"/>
    </row>
    <row r="1816" spans="1:26" x14ac:dyDescent="0.25">
      <c r="A1816" s="61" t="s">
        <v>1361</v>
      </c>
      <c r="B1816" s="61" t="s">
        <v>1509</v>
      </c>
      <c r="C1816" s="62"/>
      <c r="D1816" s="63"/>
      <c r="E1816" s="64"/>
      <c r="F1816" s="65"/>
      <c r="G1816" s="62"/>
      <c r="H1816" s="66"/>
      <c r="I1816" s="67"/>
      <c r="J1816" s="67"/>
      <c r="K1816" s="34" t="s">
        <v>65</v>
      </c>
      <c r="L1816" s="74">
        <v>1816</v>
      </c>
      <c r="M1816" s="74"/>
      <c r="N1816" s="69"/>
      <c r="O1816" s="85" t="s">
        <v>1875</v>
      </c>
      <c r="P1816" s="88">
        <v>43738.284641203703</v>
      </c>
      <c r="Q1816" s="85" t="s">
        <v>2482</v>
      </c>
      <c r="R1816" s="85"/>
      <c r="S1816" s="85"/>
      <c r="T1816" s="85" t="s">
        <v>2995</v>
      </c>
      <c r="U1816" s="88">
        <v>43738.284641203703</v>
      </c>
      <c r="V1816" s="90" t="s">
        <v>4550</v>
      </c>
      <c r="W1816" s="85"/>
      <c r="X1816" s="85"/>
      <c r="Y1816" s="94" t="s">
        <v>6550</v>
      </c>
      <c r="Z1816" s="85"/>
    </row>
    <row r="1817" spans="1:26" x14ac:dyDescent="0.25">
      <c r="A1817" s="61" t="s">
        <v>1361</v>
      </c>
      <c r="B1817" s="61" t="s">
        <v>1476</v>
      </c>
      <c r="C1817" s="62"/>
      <c r="D1817" s="63"/>
      <c r="E1817" s="64"/>
      <c r="F1817" s="65"/>
      <c r="G1817" s="62"/>
      <c r="H1817" s="66"/>
      <c r="I1817" s="67"/>
      <c r="J1817" s="67"/>
      <c r="K1817" s="34" t="s">
        <v>65</v>
      </c>
      <c r="L1817" s="74">
        <v>1817</v>
      </c>
      <c r="M1817" s="74"/>
      <c r="N1817" s="69"/>
      <c r="O1817" s="85" t="s">
        <v>1875</v>
      </c>
      <c r="P1817" s="88">
        <v>43738.284722222219</v>
      </c>
      <c r="Q1817" s="85" t="s">
        <v>2552</v>
      </c>
      <c r="R1817" s="85"/>
      <c r="S1817" s="85"/>
      <c r="T1817" s="85" t="s">
        <v>3017</v>
      </c>
      <c r="U1817" s="88">
        <v>43738.284722222219</v>
      </c>
      <c r="V1817" s="90" t="s">
        <v>4732</v>
      </c>
      <c r="W1817" s="85"/>
      <c r="X1817" s="85"/>
      <c r="Y1817" s="94" t="s">
        <v>6732</v>
      </c>
      <c r="Z1817" s="85"/>
    </row>
    <row r="1818" spans="1:26" x14ac:dyDescent="0.25">
      <c r="A1818" s="61" t="s">
        <v>1361</v>
      </c>
      <c r="B1818" s="61" t="s">
        <v>1454</v>
      </c>
      <c r="C1818" s="62"/>
      <c r="D1818" s="63"/>
      <c r="E1818" s="64"/>
      <c r="F1818" s="65"/>
      <c r="G1818" s="62"/>
      <c r="H1818" s="66"/>
      <c r="I1818" s="67"/>
      <c r="J1818" s="67"/>
      <c r="K1818" s="34" t="s">
        <v>65</v>
      </c>
      <c r="L1818" s="74">
        <v>1818</v>
      </c>
      <c r="M1818" s="74"/>
      <c r="N1818" s="69"/>
      <c r="O1818" s="85" t="s">
        <v>1875</v>
      </c>
      <c r="P1818" s="88">
        <v>43738.284803240742</v>
      </c>
      <c r="Q1818" s="85" t="s">
        <v>2553</v>
      </c>
      <c r="R1818" s="85"/>
      <c r="S1818" s="85"/>
      <c r="T1818" s="85" t="s">
        <v>3018</v>
      </c>
      <c r="U1818" s="88">
        <v>43738.284803240742</v>
      </c>
      <c r="V1818" s="90" t="s">
        <v>4733</v>
      </c>
      <c r="W1818" s="85"/>
      <c r="X1818" s="85"/>
      <c r="Y1818" s="94" t="s">
        <v>6733</v>
      </c>
      <c r="Z1818" s="85"/>
    </row>
    <row r="1819" spans="1:26" x14ac:dyDescent="0.25">
      <c r="A1819" s="61" t="s">
        <v>1361</v>
      </c>
      <c r="B1819" s="61" t="s">
        <v>1491</v>
      </c>
      <c r="C1819" s="62"/>
      <c r="D1819" s="63"/>
      <c r="E1819" s="64"/>
      <c r="F1819" s="65"/>
      <c r="G1819" s="62"/>
      <c r="H1819" s="66"/>
      <c r="I1819" s="67"/>
      <c r="J1819" s="67"/>
      <c r="K1819" s="34" t="s">
        <v>65</v>
      </c>
      <c r="L1819" s="74">
        <v>1819</v>
      </c>
      <c r="M1819" s="74"/>
      <c r="N1819" s="69"/>
      <c r="O1819" s="85" t="s">
        <v>1875</v>
      </c>
      <c r="P1819" s="88">
        <v>43738.284918981481</v>
      </c>
      <c r="Q1819" s="85" t="s">
        <v>2554</v>
      </c>
      <c r="R1819" s="85"/>
      <c r="S1819" s="85"/>
      <c r="T1819" s="85"/>
      <c r="U1819" s="88">
        <v>43738.284918981481</v>
      </c>
      <c r="V1819" s="90" t="s">
        <v>4734</v>
      </c>
      <c r="W1819" s="85"/>
      <c r="X1819" s="85"/>
      <c r="Y1819" s="94" t="s">
        <v>6734</v>
      </c>
      <c r="Z1819" s="85"/>
    </row>
    <row r="1820" spans="1:26" x14ac:dyDescent="0.25">
      <c r="A1820" s="61" t="s">
        <v>1361</v>
      </c>
      <c r="B1820" s="61" t="s">
        <v>1453</v>
      </c>
      <c r="C1820" s="62"/>
      <c r="D1820" s="63"/>
      <c r="E1820" s="64"/>
      <c r="F1820" s="65"/>
      <c r="G1820" s="62"/>
      <c r="H1820" s="66"/>
      <c r="I1820" s="67"/>
      <c r="J1820" s="67"/>
      <c r="K1820" s="34" t="s">
        <v>65</v>
      </c>
      <c r="L1820" s="74">
        <v>1820</v>
      </c>
      <c r="M1820" s="74"/>
      <c r="N1820" s="69"/>
      <c r="O1820" s="85" t="s">
        <v>1875</v>
      </c>
      <c r="P1820" s="88">
        <v>43738.284988425927</v>
      </c>
      <c r="Q1820" s="85" t="s">
        <v>2555</v>
      </c>
      <c r="R1820" s="85"/>
      <c r="S1820" s="85"/>
      <c r="T1820" s="85" t="s">
        <v>3019</v>
      </c>
      <c r="U1820" s="88">
        <v>43738.284988425927</v>
      </c>
      <c r="V1820" s="90" t="s">
        <v>4735</v>
      </c>
      <c r="W1820" s="85"/>
      <c r="X1820" s="85"/>
      <c r="Y1820" s="94" t="s">
        <v>6735</v>
      </c>
      <c r="Z1820" s="85"/>
    </row>
    <row r="1821" spans="1:26" x14ac:dyDescent="0.25">
      <c r="A1821" s="61" t="s">
        <v>1361</v>
      </c>
      <c r="B1821" s="61" t="s">
        <v>1472</v>
      </c>
      <c r="C1821" s="62"/>
      <c r="D1821" s="63"/>
      <c r="E1821" s="64"/>
      <c r="F1821" s="65"/>
      <c r="G1821" s="62"/>
      <c r="H1821" s="66"/>
      <c r="I1821" s="67"/>
      <c r="J1821" s="67"/>
      <c r="K1821" s="34" t="s">
        <v>65</v>
      </c>
      <c r="L1821" s="74">
        <v>1821</v>
      </c>
      <c r="M1821" s="74"/>
      <c r="N1821" s="69"/>
      <c r="O1821" s="85" t="s">
        <v>1875</v>
      </c>
      <c r="P1821" s="88">
        <v>43738.285127314812</v>
      </c>
      <c r="Q1821" s="85" t="s">
        <v>2474</v>
      </c>
      <c r="R1821" s="85"/>
      <c r="S1821" s="85"/>
      <c r="T1821" s="85" t="s">
        <v>2995</v>
      </c>
      <c r="U1821" s="88">
        <v>43738.285127314812</v>
      </c>
      <c r="V1821" s="90" t="s">
        <v>4530</v>
      </c>
      <c r="W1821" s="85"/>
      <c r="X1821" s="85"/>
      <c r="Y1821" s="94" t="s">
        <v>6530</v>
      </c>
      <c r="Z1821" s="85"/>
    </row>
    <row r="1822" spans="1:26" x14ac:dyDescent="0.25">
      <c r="A1822" s="61" t="s">
        <v>1361</v>
      </c>
      <c r="B1822" s="61" t="s">
        <v>1490</v>
      </c>
      <c r="C1822" s="62"/>
      <c r="D1822" s="63"/>
      <c r="E1822" s="64"/>
      <c r="F1822" s="65"/>
      <c r="G1822" s="62"/>
      <c r="H1822" s="66"/>
      <c r="I1822" s="67"/>
      <c r="J1822" s="67"/>
      <c r="K1822" s="34" t="s">
        <v>65</v>
      </c>
      <c r="L1822" s="74">
        <v>1822</v>
      </c>
      <c r="M1822" s="74"/>
      <c r="N1822" s="69"/>
      <c r="O1822" s="85" t="s">
        <v>1875</v>
      </c>
      <c r="P1822" s="88">
        <v>43738.285219907404</v>
      </c>
      <c r="Q1822" s="85" t="s">
        <v>2556</v>
      </c>
      <c r="R1822" s="85"/>
      <c r="S1822" s="85"/>
      <c r="T1822" s="85" t="s">
        <v>3020</v>
      </c>
      <c r="U1822" s="88">
        <v>43738.285219907404</v>
      </c>
      <c r="V1822" s="90" t="s">
        <v>4736</v>
      </c>
      <c r="W1822" s="85"/>
      <c r="X1822" s="85"/>
      <c r="Y1822" s="94" t="s">
        <v>6736</v>
      </c>
      <c r="Z1822" s="85"/>
    </row>
    <row r="1823" spans="1:26" x14ac:dyDescent="0.25">
      <c r="A1823" s="61" t="s">
        <v>1361</v>
      </c>
      <c r="B1823" s="61" t="s">
        <v>1869</v>
      </c>
      <c r="C1823" s="62"/>
      <c r="D1823" s="63"/>
      <c r="E1823" s="64"/>
      <c r="F1823" s="65"/>
      <c r="G1823" s="62"/>
      <c r="H1823" s="66"/>
      <c r="I1823" s="67"/>
      <c r="J1823" s="67"/>
      <c r="K1823" s="34" t="s">
        <v>65</v>
      </c>
      <c r="L1823" s="74">
        <v>1823</v>
      </c>
      <c r="M1823" s="74"/>
      <c r="N1823" s="69"/>
      <c r="O1823" s="85" t="s">
        <v>1875</v>
      </c>
      <c r="P1823" s="88">
        <v>43738.285219907404</v>
      </c>
      <c r="Q1823" s="85" t="s">
        <v>2556</v>
      </c>
      <c r="R1823" s="85"/>
      <c r="S1823" s="85"/>
      <c r="T1823" s="85" t="s">
        <v>3020</v>
      </c>
      <c r="U1823" s="88">
        <v>43738.285219907404</v>
      </c>
      <c r="V1823" s="90" t="s">
        <v>4736</v>
      </c>
      <c r="W1823" s="85"/>
      <c r="X1823" s="85"/>
      <c r="Y1823" s="94" t="s">
        <v>6736</v>
      </c>
      <c r="Z1823" s="85"/>
    </row>
    <row r="1824" spans="1:26" x14ac:dyDescent="0.25">
      <c r="A1824" s="61" t="s">
        <v>1361</v>
      </c>
      <c r="B1824" s="61" t="s">
        <v>1490</v>
      </c>
      <c r="C1824" s="62"/>
      <c r="D1824" s="63"/>
      <c r="E1824" s="64"/>
      <c r="F1824" s="65"/>
      <c r="G1824" s="62"/>
      <c r="H1824" s="66"/>
      <c r="I1824" s="67"/>
      <c r="J1824" s="67"/>
      <c r="K1824" s="34" t="s">
        <v>65</v>
      </c>
      <c r="L1824" s="74">
        <v>1824</v>
      </c>
      <c r="M1824" s="74"/>
      <c r="N1824" s="69"/>
      <c r="O1824" s="85" t="s">
        <v>1875</v>
      </c>
      <c r="P1824" s="88">
        <v>43738.285243055558</v>
      </c>
      <c r="Q1824" s="85" t="s">
        <v>2557</v>
      </c>
      <c r="R1824" s="85"/>
      <c r="S1824" s="85"/>
      <c r="T1824" s="85" t="s">
        <v>2982</v>
      </c>
      <c r="U1824" s="88">
        <v>43738.285243055558</v>
      </c>
      <c r="V1824" s="90" t="s">
        <v>4737</v>
      </c>
      <c r="W1824" s="85"/>
      <c r="X1824" s="85"/>
      <c r="Y1824" s="94" t="s">
        <v>6737</v>
      </c>
      <c r="Z1824" s="85"/>
    </row>
    <row r="1825" spans="1:26" x14ac:dyDescent="0.25">
      <c r="A1825" s="61" t="s">
        <v>1361</v>
      </c>
      <c r="B1825" s="61" t="s">
        <v>1474</v>
      </c>
      <c r="C1825" s="62"/>
      <c r="D1825" s="63"/>
      <c r="E1825" s="64"/>
      <c r="F1825" s="65"/>
      <c r="G1825" s="62"/>
      <c r="H1825" s="66"/>
      <c r="I1825" s="67"/>
      <c r="J1825" s="67"/>
      <c r="K1825" s="34" t="s">
        <v>65</v>
      </c>
      <c r="L1825" s="74">
        <v>1825</v>
      </c>
      <c r="M1825" s="74"/>
      <c r="N1825" s="69"/>
      <c r="O1825" s="85" t="s">
        <v>1875</v>
      </c>
      <c r="P1825" s="88">
        <v>43738.285243055558</v>
      </c>
      <c r="Q1825" s="85" t="s">
        <v>2557</v>
      </c>
      <c r="R1825" s="85"/>
      <c r="S1825" s="85"/>
      <c r="T1825" s="85" t="s">
        <v>2982</v>
      </c>
      <c r="U1825" s="88">
        <v>43738.285243055558</v>
      </c>
      <c r="V1825" s="90" t="s">
        <v>4737</v>
      </c>
      <c r="W1825" s="85"/>
      <c r="X1825" s="85"/>
      <c r="Y1825" s="94" t="s">
        <v>6737</v>
      </c>
      <c r="Z1825" s="85"/>
    </row>
    <row r="1826" spans="1:26" x14ac:dyDescent="0.25">
      <c r="A1826" s="61" t="s">
        <v>1361</v>
      </c>
      <c r="B1826" s="61" t="s">
        <v>1453</v>
      </c>
      <c r="C1826" s="62"/>
      <c r="D1826" s="63"/>
      <c r="E1826" s="64"/>
      <c r="F1826" s="65"/>
      <c r="G1826" s="62"/>
      <c r="H1826" s="66"/>
      <c r="I1826" s="67"/>
      <c r="J1826" s="67"/>
      <c r="K1826" s="34" t="s">
        <v>65</v>
      </c>
      <c r="L1826" s="74">
        <v>1826</v>
      </c>
      <c r="M1826" s="74"/>
      <c r="N1826" s="69"/>
      <c r="O1826" s="85" t="s">
        <v>1875</v>
      </c>
      <c r="P1826" s="88">
        <v>43738.285277777781</v>
      </c>
      <c r="Q1826" s="85" t="s">
        <v>2558</v>
      </c>
      <c r="R1826" s="85"/>
      <c r="S1826" s="85"/>
      <c r="T1826" s="85" t="s">
        <v>3019</v>
      </c>
      <c r="U1826" s="88">
        <v>43738.285277777781</v>
      </c>
      <c r="V1826" s="90" t="s">
        <v>4738</v>
      </c>
      <c r="W1826" s="85"/>
      <c r="X1826" s="85"/>
      <c r="Y1826" s="94" t="s">
        <v>6738</v>
      </c>
      <c r="Z1826" s="85"/>
    </row>
    <row r="1827" spans="1:26" x14ac:dyDescent="0.25">
      <c r="A1827" s="61" t="s">
        <v>1361</v>
      </c>
      <c r="B1827" s="61" t="s">
        <v>1491</v>
      </c>
      <c r="C1827" s="62"/>
      <c r="D1827" s="63"/>
      <c r="E1827" s="64"/>
      <c r="F1827" s="65"/>
      <c r="G1827" s="62"/>
      <c r="H1827" s="66"/>
      <c r="I1827" s="67"/>
      <c r="J1827" s="67"/>
      <c r="K1827" s="34" t="s">
        <v>65</v>
      </c>
      <c r="L1827" s="74">
        <v>1827</v>
      </c>
      <c r="M1827" s="74"/>
      <c r="N1827" s="69"/>
      <c r="O1827" s="85" t="s">
        <v>1875</v>
      </c>
      <c r="P1827" s="88">
        <v>43738.285312499997</v>
      </c>
      <c r="Q1827" s="85" t="s">
        <v>2559</v>
      </c>
      <c r="R1827" s="85"/>
      <c r="S1827" s="85"/>
      <c r="T1827" s="85" t="s">
        <v>3006</v>
      </c>
      <c r="U1827" s="88">
        <v>43738.285312499997</v>
      </c>
      <c r="V1827" s="90" t="s">
        <v>4739</v>
      </c>
      <c r="W1827" s="85"/>
      <c r="X1827" s="85"/>
      <c r="Y1827" s="94" t="s">
        <v>6739</v>
      </c>
      <c r="Z1827" s="85"/>
    </row>
    <row r="1828" spans="1:26" x14ac:dyDescent="0.25">
      <c r="A1828" s="61" t="s">
        <v>1361</v>
      </c>
      <c r="B1828" s="61" t="s">
        <v>1490</v>
      </c>
      <c r="C1828" s="62"/>
      <c r="D1828" s="63"/>
      <c r="E1828" s="64"/>
      <c r="F1828" s="65"/>
      <c r="G1828" s="62"/>
      <c r="H1828" s="66"/>
      <c r="I1828" s="67"/>
      <c r="J1828" s="67"/>
      <c r="K1828" s="34" t="s">
        <v>65</v>
      </c>
      <c r="L1828" s="74">
        <v>1828</v>
      </c>
      <c r="M1828" s="74"/>
      <c r="N1828" s="69"/>
      <c r="O1828" s="85" t="s">
        <v>1875</v>
      </c>
      <c r="P1828" s="88">
        <v>43738.285393518519</v>
      </c>
      <c r="Q1828" s="85" t="s">
        <v>2560</v>
      </c>
      <c r="R1828" s="85"/>
      <c r="S1828" s="85"/>
      <c r="T1828" s="85" t="s">
        <v>3000</v>
      </c>
      <c r="U1828" s="88">
        <v>43738.285393518519</v>
      </c>
      <c r="V1828" s="90" t="s">
        <v>4740</v>
      </c>
      <c r="W1828" s="85"/>
      <c r="X1828" s="85"/>
      <c r="Y1828" s="94" t="s">
        <v>6740</v>
      </c>
      <c r="Z1828" s="85"/>
    </row>
    <row r="1829" spans="1:26" x14ac:dyDescent="0.25">
      <c r="A1829" s="61" t="s">
        <v>1361</v>
      </c>
      <c r="B1829" s="61" t="s">
        <v>1365</v>
      </c>
      <c r="C1829" s="62"/>
      <c r="D1829" s="63"/>
      <c r="E1829" s="64"/>
      <c r="F1829" s="65"/>
      <c r="G1829" s="62"/>
      <c r="H1829" s="66"/>
      <c r="I1829" s="67"/>
      <c r="J1829" s="67"/>
      <c r="K1829" s="34" t="s">
        <v>65</v>
      </c>
      <c r="L1829" s="74">
        <v>1829</v>
      </c>
      <c r="M1829" s="74"/>
      <c r="N1829" s="69"/>
      <c r="O1829" s="85" t="s">
        <v>1875</v>
      </c>
      <c r="P1829" s="88">
        <v>43738.285393518519</v>
      </c>
      <c r="Q1829" s="85" t="s">
        <v>2560</v>
      </c>
      <c r="R1829" s="85"/>
      <c r="S1829" s="85"/>
      <c r="T1829" s="85" t="s">
        <v>3000</v>
      </c>
      <c r="U1829" s="88">
        <v>43738.285393518519</v>
      </c>
      <c r="V1829" s="90" t="s">
        <v>4740</v>
      </c>
      <c r="W1829" s="85"/>
      <c r="X1829" s="85"/>
      <c r="Y1829" s="94" t="s">
        <v>6740</v>
      </c>
      <c r="Z1829" s="85"/>
    </row>
    <row r="1830" spans="1:26" x14ac:dyDescent="0.25">
      <c r="A1830" s="61" t="s">
        <v>1361</v>
      </c>
      <c r="B1830" s="61" t="s">
        <v>1490</v>
      </c>
      <c r="C1830" s="62"/>
      <c r="D1830" s="63"/>
      <c r="E1830" s="64"/>
      <c r="F1830" s="65"/>
      <c r="G1830" s="62"/>
      <c r="H1830" s="66"/>
      <c r="I1830" s="67"/>
      <c r="J1830" s="67"/>
      <c r="K1830" s="34" t="s">
        <v>65</v>
      </c>
      <c r="L1830" s="74">
        <v>1830</v>
      </c>
      <c r="M1830" s="74"/>
      <c r="N1830" s="69"/>
      <c r="O1830" s="85" t="s">
        <v>1875</v>
      </c>
      <c r="P1830" s="88">
        <v>43738.285428240742</v>
      </c>
      <c r="Q1830" s="85" t="s">
        <v>2534</v>
      </c>
      <c r="R1830" s="85"/>
      <c r="S1830" s="85"/>
      <c r="T1830" s="85"/>
      <c r="U1830" s="88">
        <v>43738.285428240742</v>
      </c>
      <c r="V1830" s="90" t="s">
        <v>4701</v>
      </c>
      <c r="W1830" s="85"/>
      <c r="X1830" s="85"/>
      <c r="Y1830" s="94" t="s">
        <v>6701</v>
      </c>
      <c r="Z1830" s="85"/>
    </row>
    <row r="1831" spans="1:26" x14ac:dyDescent="0.25">
      <c r="A1831" s="61" t="s">
        <v>1361</v>
      </c>
      <c r="B1831" s="61" t="s">
        <v>1472</v>
      </c>
      <c r="C1831" s="62"/>
      <c r="D1831" s="63"/>
      <c r="E1831" s="64"/>
      <c r="F1831" s="65"/>
      <c r="G1831" s="62"/>
      <c r="H1831" s="66"/>
      <c r="I1831" s="67"/>
      <c r="J1831" s="67"/>
      <c r="K1831" s="34" t="s">
        <v>65</v>
      </c>
      <c r="L1831" s="74">
        <v>1831</v>
      </c>
      <c r="M1831" s="74"/>
      <c r="N1831" s="69"/>
      <c r="O1831" s="85" t="s">
        <v>1875</v>
      </c>
      <c r="P1831" s="88">
        <v>43738.285451388889</v>
      </c>
      <c r="Q1831" s="85" t="s">
        <v>2561</v>
      </c>
      <c r="R1831" s="85"/>
      <c r="S1831" s="85"/>
      <c r="T1831" s="85"/>
      <c r="U1831" s="88">
        <v>43738.285451388889</v>
      </c>
      <c r="V1831" s="90" t="s">
        <v>4741</v>
      </c>
      <c r="W1831" s="85"/>
      <c r="X1831" s="85"/>
      <c r="Y1831" s="94" t="s">
        <v>6741</v>
      </c>
      <c r="Z1831" s="85"/>
    </row>
    <row r="1832" spans="1:26" x14ac:dyDescent="0.25">
      <c r="A1832" s="61" t="s">
        <v>1361</v>
      </c>
      <c r="B1832" s="61" t="s">
        <v>1360</v>
      </c>
      <c r="C1832" s="62"/>
      <c r="D1832" s="63"/>
      <c r="E1832" s="64"/>
      <c r="F1832" s="65"/>
      <c r="G1832" s="62"/>
      <c r="H1832" s="66"/>
      <c r="I1832" s="67"/>
      <c r="J1832" s="67"/>
      <c r="K1832" s="34" t="s">
        <v>65</v>
      </c>
      <c r="L1832" s="74">
        <v>1832</v>
      </c>
      <c r="M1832" s="74"/>
      <c r="N1832" s="69"/>
      <c r="O1832" s="85" t="s">
        <v>1875</v>
      </c>
      <c r="P1832" s="88">
        <v>43738.285798611112</v>
      </c>
      <c r="Q1832" s="85" t="s">
        <v>2562</v>
      </c>
      <c r="R1832" s="85"/>
      <c r="S1832" s="85"/>
      <c r="T1832" s="85" t="s">
        <v>3021</v>
      </c>
      <c r="U1832" s="88">
        <v>43738.285798611112</v>
      </c>
      <c r="V1832" s="90" t="s">
        <v>4742</v>
      </c>
      <c r="W1832" s="85"/>
      <c r="X1832" s="85"/>
      <c r="Y1832" s="94" t="s">
        <v>6742</v>
      </c>
      <c r="Z1832" s="85"/>
    </row>
    <row r="1833" spans="1:26" x14ac:dyDescent="0.25">
      <c r="A1833" s="61" t="s">
        <v>1361</v>
      </c>
      <c r="B1833" s="61" t="s">
        <v>1490</v>
      </c>
      <c r="C1833" s="62"/>
      <c r="D1833" s="63"/>
      <c r="E1833" s="64"/>
      <c r="F1833" s="65"/>
      <c r="G1833" s="62"/>
      <c r="H1833" s="66"/>
      <c r="I1833" s="67"/>
      <c r="J1833" s="67"/>
      <c r="K1833" s="34" t="s">
        <v>65</v>
      </c>
      <c r="L1833" s="74">
        <v>1833</v>
      </c>
      <c r="M1833" s="74"/>
      <c r="N1833" s="69"/>
      <c r="O1833" s="85" t="s">
        <v>1875</v>
      </c>
      <c r="P1833" s="88">
        <v>43738.285868055558</v>
      </c>
      <c r="Q1833" s="85" t="s">
        <v>2563</v>
      </c>
      <c r="R1833" s="85"/>
      <c r="S1833" s="85"/>
      <c r="T1833" s="85" t="s">
        <v>3004</v>
      </c>
      <c r="U1833" s="88">
        <v>43738.285868055558</v>
      </c>
      <c r="V1833" s="90" t="s">
        <v>4743</v>
      </c>
      <c r="W1833" s="85"/>
      <c r="X1833" s="85"/>
      <c r="Y1833" s="94" t="s">
        <v>6743</v>
      </c>
      <c r="Z1833" s="85"/>
    </row>
    <row r="1834" spans="1:26" x14ac:dyDescent="0.25">
      <c r="A1834" s="61" t="s">
        <v>1361</v>
      </c>
      <c r="B1834" s="61" t="s">
        <v>1474</v>
      </c>
      <c r="C1834" s="62"/>
      <c r="D1834" s="63"/>
      <c r="E1834" s="64"/>
      <c r="F1834" s="65"/>
      <c r="G1834" s="62"/>
      <c r="H1834" s="66"/>
      <c r="I1834" s="67"/>
      <c r="J1834" s="67"/>
      <c r="K1834" s="34" t="s">
        <v>65</v>
      </c>
      <c r="L1834" s="74">
        <v>1834</v>
      </c>
      <c r="M1834" s="74"/>
      <c r="N1834" s="69"/>
      <c r="O1834" s="85" t="s">
        <v>1875</v>
      </c>
      <c r="P1834" s="88">
        <v>43738.285868055558</v>
      </c>
      <c r="Q1834" s="85" t="s">
        <v>2563</v>
      </c>
      <c r="R1834" s="85"/>
      <c r="S1834" s="85"/>
      <c r="T1834" s="85" t="s">
        <v>3004</v>
      </c>
      <c r="U1834" s="88">
        <v>43738.285868055558</v>
      </c>
      <c r="V1834" s="90" t="s">
        <v>4743</v>
      </c>
      <c r="W1834" s="85"/>
      <c r="X1834" s="85"/>
      <c r="Y1834" s="94" t="s">
        <v>6743</v>
      </c>
      <c r="Z1834" s="85"/>
    </row>
    <row r="1835" spans="1:26" x14ac:dyDescent="0.25">
      <c r="A1835" s="61" t="s">
        <v>1361</v>
      </c>
      <c r="B1835" s="61" t="s">
        <v>1364</v>
      </c>
      <c r="C1835" s="62"/>
      <c r="D1835" s="63"/>
      <c r="E1835" s="64"/>
      <c r="F1835" s="65"/>
      <c r="G1835" s="62"/>
      <c r="H1835" s="66"/>
      <c r="I1835" s="67"/>
      <c r="J1835" s="67"/>
      <c r="K1835" s="34" t="s">
        <v>65</v>
      </c>
      <c r="L1835" s="74">
        <v>1835</v>
      </c>
      <c r="M1835" s="74"/>
      <c r="N1835" s="69"/>
      <c r="O1835" s="85" t="s">
        <v>1875</v>
      </c>
      <c r="P1835" s="88">
        <v>43738.285891203705</v>
      </c>
      <c r="Q1835" s="85" t="s">
        <v>2564</v>
      </c>
      <c r="R1835" s="85"/>
      <c r="S1835" s="85"/>
      <c r="T1835" s="85" t="s">
        <v>3022</v>
      </c>
      <c r="U1835" s="88">
        <v>43738.285891203705</v>
      </c>
      <c r="V1835" s="90" t="s">
        <v>4744</v>
      </c>
      <c r="W1835" s="85"/>
      <c r="X1835" s="85"/>
      <c r="Y1835" s="94" t="s">
        <v>6744</v>
      </c>
      <c r="Z1835" s="85"/>
    </row>
    <row r="1836" spans="1:26" x14ac:dyDescent="0.25">
      <c r="A1836" s="61" t="s">
        <v>1361</v>
      </c>
      <c r="B1836" s="61" t="s">
        <v>1005</v>
      </c>
      <c r="C1836" s="62"/>
      <c r="D1836" s="63"/>
      <c r="E1836" s="64"/>
      <c r="F1836" s="65"/>
      <c r="G1836" s="62"/>
      <c r="H1836" s="66"/>
      <c r="I1836" s="67"/>
      <c r="J1836" s="67"/>
      <c r="K1836" s="34" t="s">
        <v>65</v>
      </c>
      <c r="L1836" s="74">
        <v>1836</v>
      </c>
      <c r="M1836" s="74"/>
      <c r="N1836" s="69"/>
      <c r="O1836" s="85" t="s">
        <v>1875</v>
      </c>
      <c r="P1836" s="88">
        <v>43738.285949074074</v>
      </c>
      <c r="Q1836" s="85" t="s">
        <v>2565</v>
      </c>
      <c r="R1836" s="85"/>
      <c r="S1836" s="85"/>
      <c r="T1836" s="85" t="s">
        <v>3023</v>
      </c>
      <c r="U1836" s="88">
        <v>43738.285949074074</v>
      </c>
      <c r="V1836" s="90" t="s">
        <v>4745</v>
      </c>
      <c r="W1836" s="85"/>
      <c r="X1836" s="85"/>
      <c r="Y1836" s="94" t="s">
        <v>6745</v>
      </c>
      <c r="Z1836" s="85"/>
    </row>
    <row r="1837" spans="1:26" x14ac:dyDescent="0.25">
      <c r="A1837" s="61" t="s">
        <v>1361</v>
      </c>
      <c r="B1837" s="61" t="s">
        <v>1453</v>
      </c>
      <c r="C1837" s="62"/>
      <c r="D1837" s="63"/>
      <c r="E1837" s="64"/>
      <c r="F1837" s="65"/>
      <c r="G1837" s="62"/>
      <c r="H1837" s="66"/>
      <c r="I1837" s="67"/>
      <c r="J1837" s="67"/>
      <c r="K1837" s="34" t="s">
        <v>65</v>
      </c>
      <c r="L1837" s="74">
        <v>1837</v>
      </c>
      <c r="M1837" s="74"/>
      <c r="N1837" s="69"/>
      <c r="O1837" s="85" t="s">
        <v>1875</v>
      </c>
      <c r="P1837" s="88">
        <v>43738.286076388889</v>
      </c>
      <c r="Q1837" s="85" t="s">
        <v>2566</v>
      </c>
      <c r="R1837" s="85"/>
      <c r="S1837" s="85"/>
      <c r="T1837" s="85" t="s">
        <v>3019</v>
      </c>
      <c r="U1837" s="88">
        <v>43738.286076388889</v>
      </c>
      <c r="V1837" s="90" t="s">
        <v>4746</v>
      </c>
      <c r="W1837" s="85"/>
      <c r="X1837" s="85"/>
      <c r="Y1837" s="94" t="s">
        <v>6746</v>
      </c>
      <c r="Z1837" s="85"/>
    </row>
    <row r="1838" spans="1:26" x14ac:dyDescent="0.25">
      <c r="A1838" s="61" t="s">
        <v>1361</v>
      </c>
      <c r="B1838" s="61" t="s">
        <v>1490</v>
      </c>
      <c r="C1838" s="62"/>
      <c r="D1838" s="63"/>
      <c r="E1838" s="64"/>
      <c r="F1838" s="65"/>
      <c r="G1838" s="62"/>
      <c r="H1838" s="66"/>
      <c r="I1838" s="67"/>
      <c r="J1838" s="67"/>
      <c r="K1838" s="34" t="s">
        <v>65</v>
      </c>
      <c r="L1838" s="74">
        <v>1838</v>
      </c>
      <c r="M1838" s="74"/>
      <c r="N1838" s="69"/>
      <c r="O1838" s="85" t="s">
        <v>1875</v>
      </c>
      <c r="P1838" s="88">
        <v>43738.286134259259</v>
      </c>
      <c r="Q1838" s="85" t="s">
        <v>2567</v>
      </c>
      <c r="R1838" s="85"/>
      <c r="S1838" s="85"/>
      <c r="T1838" s="85" t="s">
        <v>3024</v>
      </c>
      <c r="U1838" s="88">
        <v>43738.286134259259</v>
      </c>
      <c r="V1838" s="90" t="s">
        <v>4747</v>
      </c>
      <c r="W1838" s="85"/>
      <c r="X1838" s="85"/>
      <c r="Y1838" s="94" t="s">
        <v>6747</v>
      </c>
      <c r="Z1838" s="85"/>
    </row>
    <row r="1839" spans="1:26" x14ac:dyDescent="0.25">
      <c r="A1839" s="61" t="s">
        <v>1361</v>
      </c>
      <c r="B1839" s="61" t="s">
        <v>1477</v>
      </c>
      <c r="C1839" s="62"/>
      <c r="D1839" s="63"/>
      <c r="E1839" s="64"/>
      <c r="F1839" s="65"/>
      <c r="G1839" s="62"/>
      <c r="H1839" s="66"/>
      <c r="I1839" s="67"/>
      <c r="J1839" s="67"/>
      <c r="K1839" s="34" t="s">
        <v>65</v>
      </c>
      <c r="L1839" s="74">
        <v>1839</v>
      </c>
      <c r="M1839" s="74"/>
      <c r="N1839" s="69"/>
      <c r="O1839" s="85" t="s">
        <v>1875</v>
      </c>
      <c r="P1839" s="88">
        <v>43738.286134259259</v>
      </c>
      <c r="Q1839" s="85" t="s">
        <v>2567</v>
      </c>
      <c r="R1839" s="85"/>
      <c r="S1839" s="85"/>
      <c r="T1839" s="85" t="s">
        <v>3024</v>
      </c>
      <c r="U1839" s="88">
        <v>43738.286134259259</v>
      </c>
      <c r="V1839" s="90" t="s">
        <v>4747</v>
      </c>
      <c r="W1839" s="85"/>
      <c r="X1839" s="85"/>
      <c r="Y1839" s="94" t="s">
        <v>6747</v>
      </c>
      <c r="Z1839" s="85"/>
    </row>
    <row r="1840" spans="1:26" x14ac:dyDescent="0.25">
      <c r="A1840" s="61" t="s">
        <v>1361</v>
      </c>
      <c r="B1840" s="61" t="s">
        <v>1453</v>
      </c>
      <c r="C1840" s="62"/>
      <c r="D1840" s="63"/>
      <c r="E1840" s="64"/>
      <c r="F1840" s="65"/>
      <c r="G1840" s="62"/>
      <c r="H1840" s="66"/>
      <c r="I1840" s="67"/>
      <c r="J1840" s="67"/>
      <c r="K1840" s="34" t="s">
        <v>65</v>
      </c>
      <c r="L1840" s="74">
        <v>1840</v>
      </c>
      <c r="M1840" s="74"/>
      <c r="N1840" s="69"/>
      <c r="O1840" s="85" t="s">
        <v>1875</v>
      </c>
      <c r="P1840" s="88">
        <v>43738.286192129628</v>
      </c>
      <c r="Q1840" s="85" t="s">
        <v>2568</v>
      </c>
      <c r="R1840" s="85"/>
      <c r="S1840" s="85"/>
      <c r="T1840" s="85" t="s">
        <v>3014</v>
      </c>
      <c r="U1840" s="88">
        <v>43738.286192129628</v>
      </c>
      <c r="V1840" s="90" t="s">
        <v>4748</v>
      </c>
      <c r="W1840" s="85"/>
      <c r="X1840" s="85"/>
      <c r="Y1840" s="94" t="s">
        <v>6748</v>
      </c>
      <c r="Z1840" s="85"/>
    </row>
    <row r="1841" spans="1:26" x14ac:dyDescent="0.25">
      <c r="A1841" s="61" t="s">
        <v>1361</v>
      </c>
      <c r="B1841" s="61" t="s">
        <v>1509</v>
      </c>
      <c r="C1841" s="62"/>
      <c r="D1841" s="63"/>
      <c r="E1841" s="64"/>
      <c r="F1841" s="65"/>
      <c r="G1841" s="62"/>
      <c r="H1841" s="66"/>
      <c r="I1841" s="67"/>
      <c r="J1841" s="67"/>
      <c r="K1841" s="34" t="s">
        <v>65</v>
      </c>
      <c r="L1841" s="74">
        <v>1841</v>
      </c>
      <c r="M1841" s="74"/>
      <c r="N1841" s="69"/>
      <c r="O1841" s="85" t="s">
        <v>1875</v>
      </c>
      <c r="P1841" s="88">
        <v>43738.286215277774</v>
      </c>
      <c r="Q1841" s="85" t="s">
        <v>2537</v>
      </c>
      <c r="R1841" s="85"/>
      <c r="S1841" s="85"/>
      <c r="T1841" s="85" t="s">
        <v>3009</v>
      </c>
      <c r="U1841" s="88">
        <v>43738.286215277774</v>
      </c>
      <c r="V1841" s="90" t="s">
        <v>4710</v>
      </c>
      <c r="W1841" s="85"/>
      <c r="X1841" s="85"/>
      <c r="Y1841" s="94" t="s">
        <v>6710</v>
      </c>
      <c r="Z1841" s="85"/>
    </row>
    <row r="1842" spans="1:26" x14ac:dyDescent="0.25">
      <c r="A1842" s="61" t="s">
        <v>1361</v>
      </c>
      <c r="B1842" s="61" t="s">
        <v>1477</v>
      </c>
      <c r="C1842" s="62"/>
      <c r="D1842" s="63"/>
      <c r="E1842" s="64"/>
      <c r="F1842" s="65"/>
      <c r="G1842" s="62"/>
      <c r="H1842" s="66"/>
      <c r="I1842" s="67"/>
      <c r="J1842" s="67"/>
      <c r="K1842" s="34" t="s">
        <v>65</v>
      </c>
      <c r="L1842" s="74">
        <v>1842</v>
      </c>
      <c r="M1842" s="74"/>
      <c r="N1842" s="69"/>
      <c r="O1842" s="85" t="s">
        <v>1875</v>
      </c>
      <c r="P1842" s="88">
        <v>43738.286365740743</v>
      </c>
      <c r="Q1842" s="85" t="s">
        <v>2569</v>
      </c>
      <c r="R1842" s="85"/>
      <c r="S1842" s="85"/>
      <c r="T1842" s="85" t="s">
        <v>3025</v>
      </c>
      <c r="U1842" s="88">
        <v>43738.286365740743</v>
      </c>
      <c r="V1842" s="90" t="s">
        <v>4749</v>
      </c>
      <c r="W1842" s="85"/>
      <c r="X1842" s="85"/>
      <c r="Y1842" s="94" t="s">
        <v>6749</v>
      </c>
      <c r="Z1842" s="85"/>
    </row>
    <row r="1843" spans="1:26" x14ac:dyDescent="0.25">
      <c r="A1843" s="61" t="s">
        <v>1361</v>
      </c>
      <c r="B1843" s="61" t="s">
        <v>1474</v>
      </c>
      <c r="C1843" s="62"/>
      <c r="D1843" s="63"/>
      <c r="E1843" s="64"/>
      <c r="F1843" s="65"/>
      <c r="G1843" s="62"/>
      <c r="H1843" s="66"/>
      <c r="I1843" s="67"/>
      <c r="J1843" s="67"/>
      <c r="K1843" s="34" t="s">
        <v>65</v>
      </c>
      <c r="L1843" s="74">
        <v>1843</v>
      </c>
      <c r="M1843" s="74"/>
      <c r="N1843" s="69"/>
      <c r="O1843" s="85" t="s">
        <v>1875</v>
      </c>
      <c r="P1843" s="88">
        <v>43738.286469907405</v>
      </c>
      <c r="Q1843" s="85" t="s">
        <v>2570</v>
      </c>
      <c r="R1843" s="85"/>
      <c r="S1843" s="85"/>
      <c r="T1843" s="85" t="s">
        <v>2946</v>
      </c>
      <c r="U1843" s="88">
        <v>43738.286469907405</v>
      </c>
      <c r="V1843" s="90" t="s">
        <v>4750</v>
      </c>
      <c r="W1843" s="85"/>
      <c r="X1843" s="85"/>
      <c r="Y1843" s="94" t="s">
        <v>6750</v>
      </c>
      <c r="Z1843" s="85"/>
    </row>
    <row r="1844" spans="1:26" x14ac:dyDescent="0.25">
      <c r="A1844" s="61" t="s">
        <v>1361</v>
      </c>
      <c r="B1844" s="61" t="s">
        <v>1364</v>
      </c>
      <c r="C1844" s="62"/>
      <c r="D1844" s="63"/>
      <c r="E1844" s="64"/>
      <c r="F1844" s="65"/>
      <c r="G1844" s="62"/>
      <c r="H1844" s="66"/>
      <c r="I1844" s="67"/>
      <c r="J1844" s="67"/>
      <c r="K1844" s="34" t="s">
        <v>65</v>
      </c>
      <c r="L1844" s="74">
        <v>1844</v>
      </c>
      <c r="M1844" s="74"/>
      <c r="N1844" s="69"/>
      <c r="O1844" s="85" t="s">
        <v>1875</v>
      </c>
      <c r="P1844" s="88">
        <v>43738.286585648151</v>
      </c>
      <c r="Q1844" s="85" t="s">
        <v>2531</v>
      </c>
      <c r="R1844" s="85"/>
      <c r="S1844" s="85"/>
      <c r="T1844" s="85" t="s">
        <v>3008</v>
      </c>
      <c r="U1844" s="88">
        <v>43738.286585648151</v>
      </c>
      <c r="V1844" s="90" t="s">
        <v>4690</v>
      </c>
      <c r="W1844" s="85"/>
      <c r="X1844" s="85"/>
      <c r="Y1844" s="94" t="s">
        <v>6690</v>
      </c>
      <c r="Z1844" s="85"/>
    </row>
    <row r="1845" spans="1:26" x14ac:dyDescent="0.25">
      <c r="A1845" s="61" t="s">
        <v>1361</v>
      </c>
      <c r="B1845" s="61" t="s">
        <v>1472</v>
      </c>
      <c r="C1845" s="62"/>
      <c r="D1845" s="63"/>
      <c r="E1845" s="64"/>
      <c r="F1845" s="65"/>
      <c r="G1845" s="62"/>
      <c r="H1845" s="66"/>
      <c r="I1845" s="67"/>
      <c r="J1845" s="67"/>
      <c r="K1845" s="34" t="s">
        <v>65</v>
      </c>
      <c r="L1845" s="74">
        <v>1845</v>
      </c>
      <c r="M1845" s="74"/>
      <c r="N1845" s="69"/>
      <c r="O1845" s="85" t="s">
        <v>1875</v>
      </c>
      <c r="P1845" s="88">
        <v>43738.286793981482</v>
      </c>
      <c r="Q1845" s="85" t="s">
        <v>2571</v>
      </c>
      <c r="R1845" s="85"/>
      <c r="S1845" s="85"/>
      <c r="T1845" s="85" t="s">
        <v>3019</v>
      </c>
      <c r="U1845" s="88">
        <v>43738.286793981482</v>
      </c>
      <c r="V1845" s="90" t="s">
        <v>4751</v>
      </c>
      <c r="W1845" s="85"/>
      <c r="X1845" s="85"/>
      <c r="Y1845" s="94" t="s">
        <v>6751</v>
      </c>
      <c r="Z1845" s="85"/>
    </row>
    <row r="1846" spans="1:26" x14ac:dyDescent="0.25">
      <c r="A1846" s="61" t="s">
        <v>1361</v>
      </c>
      <c r="B1846" s="61" t="s">
        <v>1453</v>
      </c>
      <c r="C1846" s="62"/>
      <c r="D1846" s="63"/>
      <c r="E1846" s="64"/>
      <c r="F1846" s="65"/>
      <c r="G1846" s="62"/>
      <c r="H1846" s="66"/>
      <c r="I1846" s="67"/>
      <c r="J1846" s="67"/>
      <c r="K1846" s="34" t="s">
        <v>65</v>
      </c>
      <c r="L1846" s="74">
        <v>1846</v>
      </c>
      <c r="M1846" s="74"/>
      <c r="N1846" s="69"/>
      <c r="O1846" s="85" t="s">
        <v>1875</v>
      </c>
      <c r="P1846" s="88">
        <v>43738.286828703705</v>
      </c>
      <c r="Q1846" s="85" t="s">
        <v>2572</v>
      </c>
      <c r="R1846" s="85"/>
      <c r="S1846" s="85"/>
      <c r="T1846" s="85" t="s">
        <v>2997</v>
      </c>
      <c r="U1846" s="88">
        <v>43738.286828703705</v>
      </c>
      <c r="V1846" s="90" t="s">
        <v>4752</v>
      </c>
      <c r="W1846" s="85"/>
      <c r="X1846" s="85"/>
      <c r="Y1846" s="94" t="s">
        <v>6752</v>
      </c>
      <c r="Z1846" s="85"/>
    </row>
    <row r="1847" spans="1:26" x14ac:dyDescent="0.25">
      <c r="A1847" s="61" t="s">
        <v>1361</v>
      </c>
      <c r="B1847" s="61" t="s">
        <v>1489</v>
      </c>
      <c r="C1847" s="62"/>
      <c r="D1847" s="63"/>
      <c r="E1847" s="64"/>
      <c r="F1847" s="65"/>
      <c r="G1847" s="62"/>
      <c r="H1847" s="66"/>
      <c r="I1847" s="67"/>
      <c r="J1847" s="67"/>
      <c r="K1847" s="34" t="s">
        <v>65</v>
      </c>
      <c r="L1847" s="74">
        <v>1847</v>
      </c>
      <c r="M1847" s="74"/>
      <c r="N1847" s="69"/>
      <c r="O1847" s="85" t="s">
        <v>1875</v>
      </c>
      <c r="P1847" s="88">
        <v>43738.286851851852</v>
      </c>
      <c r="Q1847" s="85" t="s">
        <v>2573</v>
      </c>
      <c r="R1847" s="85"/>
      <c r="S1847" s="85"/>
      <c r="T1847" s="85" t="s">
        <v>3006</v>
      </c>
      <c r="U1847" s="88">
        <v>43738.286851851852</v>
      </c>
      <c r="V1847" s="90" t="s">
        <v>4753</v>
      </c>
      <c r="W1847" s="85"/>
      <c r="X1847" s="85"/>
      <c r="Y1847" s="94" t="s">
        <v>6753</v>
      </c>
      <c r="Z1847" s="85"/>
    </row>
    <row r="1848" spans="1:26" x14ac:dyDescent="0.25">
      <c r="A1848" s="61" t="s">
        <v>1361</v>
      </c>
      <c r="B1848" s="61" t="s">
        <v>1489</v>
      </c>
      <c r="C1848" s="62"/>
      <c r="D1848" s="63"/>
      <c r="E1848" s="64"/>
      <c r="F1848" s="65"/>
      <c r="G1848" s="62"/>
      <c r="H1848" s="66"/>
      <c r="I1848" s="67"/>
      <c r="J1848" s="67"/>
      <c r="K1848" s="34" t="s">
        <v>65</v>
      </c>
      <c r="L1848" s="74">
        <v>1848</v>
      </c>
      <c r="M1848" s="74"/>
      <c r="N1848" s="69"/>
      <c r="O1848" s="85" t="s">
        <v>1875</v>
      </c>
      <c r="P1848" s="88">
        <v>43738.286863425928</v>
      </c>
      <c r="Q1848" s="85" t="s">
        <v>2574</v>
      </c>
      <c r="R1848" s="85"/>
      <c r="S1848" s="85"/>
      <c r="T1848" s="85"/>
      <c r="U1848" s="88">
        <v>43738.286863425928</v>
      </c>
      <c r="V1848" s="90" t="s">
        <v>4754</v>
      </c>
      <c r="W1848" s="85"/>
      <c r="X1848" s="85"/>
      <c r="Y1848" s="94" t="s">
        <v>6754</v>
      </c>
      <c r="Z1848" s="85"/>
    </row>
    <row r="1849" spans="1:26" x14ac:dyDescent="0.25">
      <c r="A1849" s="61" t="s">
        <v>1361</v>
      </c>
      <c r="B1849" s="61" t="s">
        <v>1364</v>
      </c>
      <c r="C1849" s="62"/>
      <c r="D1849" s="63"/>
      <c r="E1849" s="64"/>
      <c r="F1849" s="65"/>
      <c r="G1849" s="62"/>
      <c r="H1849" s="66"/>
      <c r="I1849" s="67"/>
      <c r="J1849" s="67"/>
      <c r="K1849" s="34" t="s">
        <v>65</v>
      </c>
      <c r="L1849" s="74">
        <v>1849</v>
      </c>
      <c r="M1849" s="74"/>
      <c r="N1849" s="69"/>
      <c r="O1849" s="85" t="s">
        <v>1875</v>
      </c>
      <c r="P1849" s="88">
        <v>43738.286886574075</v>
      </c>
      <c r="Q1849" s="85" t="s">
        <v>2476</v>
      </c>
      <c r="R1849" s="85"/>
      <c r="S1849" s="85"/>
      <c r="T1849" s="85" t="s">
        <v>3001</v>
      </c>
      <c r="U1849" s="88">
        <v>43738.286886574075</v>
      </c>
      <c r="V1849" s="90" t="s">
        <v>4534</v>
      </c>
      <c r="W1849" s="85"/>
      <c r="X1849" s="85"/>
      <c r="Y1849" s="94" t="s">
        <v>6534</v>
      </c>
      <c r="Z1849" s="85"/>
    </row>
    <row r="1850" spans="1:26" x14ac:dyDescent="0.25">
      <c r="A1850" s="61" t="s">
        <v>1361</v>
      </c>
      <c r="B1850" s="61" t="s">
        <v>1474</v>
      </c>
      <c r="C1850" s="62"/>
      <c r="D1850" s="63"/>
      <c r="E1850" s="64"/>
      <c r="F1850" s="65"/>
      <c r="G1850" s="62"/>
      <c r="H1850" s="66"/>
      <c r="I1850" s="67"/>
      <c r="J1850" s="67"/>
      <c r="K1850" s="34" t="s">
        <v>65</v>
      </c>
      <c r="L1850" s="74">
        <v>1850</v>
      </c>
      <c r="M1850" s="74"/>
      <c r="N1850" s="69"/>
      <c r="O1850" s="85" t="s">
        <v>1875</v>
      </c>
      <c r="P1850" s="88">
        <v>43738.286944444444</v>
      </c>
      <c r="Q1850" s="85" t="s">
        <v>2575</v>
      </c>
      <c r="R1850" s="85"/>
      <c r="S1850" s="85"/>
      <c r="T1850" s="85" t="s">
        <v>3026</v>
      </c>
      <c r="U1850" s="88">
        <v>43738.286944444444</v>
      </c>
      <c r="V1850" s="90" t="s">
        <v>4755</v>
      </c>
      <c r="W1850" s="85"/>
      <c r="X1850" s="85"/>
      <c r="Y1850" s="94" t="s">
        <v>6755</v>
      </c>
      <c r="Z1850" s="85"/>
    </row>
    <row r="1851" spans="1:26" x14ac:dyDescent="0.25">
      <c r="A1851" s="61" t="s">
        <v>1361</v>
      </c>
      <c r="B1851" s="61" t="s">
        <v>1453</v>
      </c>
      <c r="C1851" s="62"/>
      <c r="D1851" s="63"/>
      <c r="E1851" s="64"/>
      <c r="F1851" s="65"/>
      <c r="G1851" s="62"/>
      <c r="H1851" s="66"/>
      <c r="I1851" s="67"/>
      <c r="J1851" s="67"/>
      <c r="K1851" s="34" t="s">
        <v>65</v>
      </c>
      <c r="L1851" s="74">
        <v>1851</v>
      </c>
      <c r="M1851" s="74"/>
      <c r="N1851" s="69"/>
      <c r="O1851" s="85" t="s">
        <v>1875</v>
      </c>
      <c r="P1851" s="88">
        <v>43738.287094907406</v>
      </c>
      <c r="Q1851" s="85" t="s">
        <v>2576</v>
      </c>
      <c r="R1851" s="85"/>
      <c r="S1851" s="85"/>
      <c r="T1851" s="85" t="s">
        <v>2997</v>
      </c>
      <c r="U1851" s="88">
        <v>43738.287094907406</v>
      </c>
      <c r="V1851" s="90" t="s">
        <v>4756</v>
      </c>
      <c r="W1851" s="85"/>
      <c r="X1851" s="85"/>
      <c r="Y1851" s="94" t="s">
        <v>6756</v>
      </c>
      <c r="Z1851" s="85"/>
    </row>
    <row r="1852" spans="1:26" x14ac:dyDescent="0.25">
      <c r="A1852" s="61" t="s">
        <v>1361</v>
      </c>
      <c r="B1852" s="61" t="s">
        <v>1364</v>
      </c>
      <c r="C1852" s="62"/>
      <c r="D1852" s="63"/>
      <c r="E1852" s="64"/>
      <c r="F1852" s="65"/>
      <c r="G1852" s="62"/>
      <c r="H1852" s="66"/>
      <c r="I1852" s="67"/>
      <c r="J1852" s="67"/>
      <c r="K1852" s="34" t="s">
        <v>65</v>
      </c>
      <c r="L1852" s="74">
        <v>1852</v>
      </c>
      <c r="M1852" s="74"/>
      <c r="N1852" s="69"/>
      <c r="O1852" s="85" t="s">
        <v>1875</v>
      </c>
      <c r="P1852" s="88">
        <v>43738.287175925929</v>
      </c>
      <c r="Q1852" s="85" t="s">
        <v>2577</v>
      </c>
      <c r="R1852" s="85"/>
      <c r="S1852" s="85"/>
      <c r="T1852" s="85" t="s">
        <v>3014</v>
      </c>
      <c r="U1852" s="88">
        <v>43738.287175925929</v>
      </c>
      <c r="V1852" s="90" t="s">
        <v>4757</v>
      </c>
      <c r="W1852" s="85"/>
      <c r="X1852" s="85"/>
      <c r="Y1852" s="94" t="s">
        <v>6757</v>
      </c>
      <c r="Z1852" s="85"/>
    </row>
    <row r="1853" spans="1:26" x14ac:dyDescent="0.25">
      <c r="A1853" s="61" t="s">
        <v>1361</v>
      </c>
      <c r="B1853" s="61" t="s">
        <v>1489</v>
      </c>
      <c r="C1853" s="62"/>
      <c r="D1853" s="63"/>
      <c r="E1853" s="64"/>
      <c r="F1853" s="65"/>
      <c r="G1853" s="62"/>
      <c r="H1853" s="66"/>
      <c r="I1853" s="67"/>
      <c r="J1853" s="67"/>
      <c r="K1853" s="34" t="s">
        <v>65</v>
      </c>
      <c r="L1853" s="74">
        <v>1853</v>
      </c>
      <c r="M1853" s="74"/>
      <c r="N1853" s="69"/>
      <c r="O1853" s="85" t="s">
        <v>1875</v>
      </c>
      <c r="P1853" s="88">
        <v>43738.287233796298</v>
      </c>
      <c r="Q1853" s="85" t="s">
        <v>2578</v>
      </c>
      <c r="R1853" s="85"/>
      <c r="S1853" s="85"/>
      <c r="T1853" s="85" t="s">
        <v>3003</v>
      </c>
      <c r="U1853" s="88">
        <v>43738.287233796298</v>
      </c>
      <c r="V1853" s="90" t="s">
        <v>4758</v>
      </c>
      <c r="W1853" s="85"/>
      <c r="X1853" s="85"/>
      <c r="Y1853" s="94" t="s">
        <v>6758</v>
      </c>
      <c r="Z1853" s="85"/>
    </row>
    <row r="1854" spans="1:26" x14ac:dyDescent="0.25">
      <c r="A1854" s="61" t="s">
        <v>1361</v>
      </c>
      <c r="B1854" s="61" t="s">
        <v>1453</v>
      </c>
      <c r="C1854" s="62"/>
      <c r="D1854" s="63"/>
      <c r="E1854" s="64"/>
      <c r="F1854" s="65"/>
      <c r="G1854" s="62"/>
      <c r="H1854" s="66"/>
      <c r="I1854" s="67"/>
      <c r="J1854" s="67"/>
      <c r="K1854" s="34" t="s">
        <v>65</v>
      </c>
      <c r="L1854" s="74">
        <v>1854</v>
      </c>
      <c r="M1854" s="74"/>
      <c r="N1854" s="69"/>
      <c r="O1854" s="85" t="s">
        <v>1875</v>
      </c>
      <c r="P1854" s="88">
        <v>43738.287256944444</v>
      </c>
      <c r="Q1854" s="85" t="s">
        <v>2579</v>
      </c>
      <c r="R1854" s="85"/>
      <c r="S1854" s="85"/>
      <c r="T1854" s="85" t="s">
        <v>3019</v>
      </c>
      <c r="U1854" s="88">
        <v>43738.287256944444</v>
      </c>
      <c r="V1854" s="90" t="s">
        <v>4759</v>
      </c>
      <c r="W1854" s="85"/>
      <c r="X1854" s="85"/>
      <c r="Y1854" s="94" t="s">
        <v>6759</v>
      </c>
      <c r="Z1854" s="85"/>
    </row>
    <row r="1855" spans="1:26" x14ac:dyDescent="0.25">
      <c r="A1855" s="61" t="s">
        <v>1361</v>
      </c>
      <c r="B1855" s="61" t="s">
        <v>1490</v>
      </c>
      <c r="C1855" s="62"/>
      <c r="D1855" s="63"/>
      <c r="E1855" s="64"/>
      <c r="F1855" s="65"/>
      <c r="G1855" s="62"/>
      <c r="H1855" s="66"/>
      <c r="I1855" s="67"/>
      <c r="J1855" s="67"/>
      <c r="K1855" s="34" t="s">
        <v>65</v>
      </c>
      <c r="L1855" s="74">
        <v>1855</v>
      </c>
      <c r="M1855" s="74"/>
      <c r="N1855" s="69"/>
      <c r="O1855" s="85" t="s">
        <v>1875</v>
      </c>
      <c r="P1855" s="88">
        <v>43738.287361111114</v>
      </c>
      <c r="Q1855" s="85" t="s">
        <v>2580</v>
      </c>
      <c r="R1855" s="85"/>
      <c r="S1855" s="85"/>
      <c r="T1855" s="85" t="s">
        <v>3027</v>
      </c>
      <c r="U1855" s="88">
        <v>43738.287361111114</v>
      </c>
      <c r="V1855" s="90" t="s">
        <v>4760</v>
      </c>
      <c r="W1855" s="85"/>
      <c r="X1855" s="85"/>
      <c r="Y1855" s="94" t="s">
        <v>6760</v>
      </c>
      <c r="Z1855" s="85"/>
    </row>
    <row r="1856" spans="1:26" x14ac:dyDescent="0.25">
      <c r="A1856" s="61" t="s">
        <v>1361</v>
      </c>
      <c r="B1856" s="61" t="s">
        <v>1364</v>
      </c>
      <c r="C1856" s="62"/>
      <c r="D1856" s="63"/>
      <c r="E1856" s="64"/>
      <c r="F1856" s="65"/>
      <c r="G1856" s="62"/>
      <c r="H1856" s="66"/>
      <c r="I1856" s="67"/>
      <c r="J1856" s="67"/>
      <c r="K1856" s="34" t="s">
        <v>65</v>
      </c>
      <c r="L1856" s="74">
        <v>1856</v>
      </c>
      <c r="M1856" s="74"/>
      <c r="N1856" s="69"/>
      <c r="O1856" s="85" t="s">
        <v>1875</v>
      </c>
      <c r="P1856" s="88">
        <v>43738.287361111114</v>
      </c>
      <c r="Q1856" s="85" t="s">
        <v>2580</v>
      </c>
      <c r="R1856" s="85"/>
      <c r="S1856" s="85"/>
      <c r="T1856" s="85" t="s">
        <v>3027</v>
      </c>
      <c r="U1856" s="88">
        <v>43738.287361111114</v>
      </c>
      <c r="V1856" s="90" t="s">
        <v>4760</v>
      </c>
      <c r="W1856" s="85"/>
      <c r="X1856" s="85"/>
      <c r="Y1856" s="94" t="s">
        <v>6760</v>
      </c>
      <c r="Z1856" s="85"/>
    </row>
    <row r="1857" spans="1:26" x14ac:dyDescent="0.25">
      <c r="A1857" s="61" t="s">
        <v>1361</v>
      </c>
      <c r="B1857" s="61" t="s">
        <v>1489</v>
      </c>
      <c r="C1857" s="62"/>
      <c r="D1857" s="63"/>
      <c r="E1857" s="64"/>
      <c r="F1857" s="65"/>
      <c r="G1857" s="62"/>
      <c r="H1857" s="66"/>
      <c r="I1857" s="67"/>
      <c r="J1857" s="67"/>
      <c r="K1857" s="34" t="s">
        <v>65</v>
      </c>
      <c r="L1857" s="74">
        <v>1857</v>
      </c>
      <c r="M1857" s="74"/>
      <c r="N1857" s="69"/>
      <c r="O1857" s="85" t="s">
        <v>1875</v>
      </c>
      <c r="P1857" s="88">
        <v>43738.287395833337</v>
      </c>
      <c r="Q1857" s="85" t="s">
        <v>2581</v>
      </c>
      <c r="R1857" s="85"/>
      <c r="S1857" s="85"/>
      <c r="T1857" s="85" t="s">
        <v>3028</v>
      </c>
      <c r="U1857" s="88">
        <v>43738.287395833337</v>
      </c>
      <c r="V1857" s="90" t="s">
        <v>4761</v>
      </c>
      <c r="W1857" s="85"/>
      <c r="X1857" s="85"/>
      <c r="Y1857" s="94" t="s">
        <v>6761</v>
      </c>
      <c r="Z1857" s="85"/>
    </row>
    <row r="1858" spans="1:26" x14ac:dyDescent="0.25">
      <c r="A1858" s="61" t="s">
        <v>1361</v>
      </c>
      <c r="B1858" s="61" t="s">
        <v>1490</v>
      </c>
      <c r="C1858" s="62"/>
      <c r="D1858" s="63"/>
      <c r="E1858" s="64"/>
      <c r="F1858" s="65"/>
      <c r="G1858" s="62"/>
      <c r="H1858" s="66"/>
      <c r="I1858" s="67"/>
      <c r="J1858" s="67"/>
      <c r="K1858" s="34" t="s">
        <v>65</v>
      </c>
      <c r="L1858" s="74">
        <v>1858</v>
      </c>
      <c r="M1858" s="74"/>
      <c r="N1858" s="69"/>
      <c r="O1858" s="85" t="s">
        <v>1875</v>
      </c>
      <c r="P1858" s="88">
        <v>43738.287511574075</v>
      </c>
      <c r="Q1858" s="85" t="s">
        <v>2582</v>
      </c>
      <c r="R1858" s="85"/>
      <c r="S1858" s="85"/>
      <c r="T1858" s="85"/>
      <c r="U1858" s="88">
        <v>43738.287511574075</v>
      </c>
      <c r="V1858" s="90" t="s">
        <v>4762</v>
      </c>
      <c r="W1858" s="85"/>
      <c r="X1858" s="85"/>
      <c r="Y1858" s="94" t="s">
        <v>6762</v>
      </c>
      <c r="Z1858" s="85"/>
    </row>
    <row r="1859" spans="1:26" x14ac:dyDescent="0.25">
      <c r="A1859" s="61" t="s">
        <v>1361</v>
      </c>
      <c r="B1859" s="61" t="s">
        <v>1363</v>
      </c>
      <c r="C1859" s="62"/>
      <c r="D1859" s="63"/>
      <c r="E1859" s="64"/>
      <c r="F1859" s="65"/>
      <c r="G1859" s="62"/>
      <c r="H1859" s="66"/>
      <c r="I1859" s="67"/>
      <c r="J1859" s="67"/>
      <c r="K1859" s="34" t="s">
        <v>65</v>
      </c>
      <c r="L1859" s="74">
        <v>1859</v>
      </c>
      <c r="M1859" s="74"/>
      <c r="N1859" s="69"/>
      <c r="O1859" s="85" t="s">
        <v>1875</v>
      </c>
      <c r="P1859" s="88">
        <v>43738.287511574075</v>
      </c>
      <c r="Q1859" s="85" t="s">
        <v>2582</v>
      </c>
      <c r="R1859" s="85"/>
      <c r="S1859" s="85"/>
      <c r="T1859" s="85"/>
      <c r="U1859" s="88">
        <v>43738.287511574075</v>
      </c>
      <c r="V1859" s="90" t="s">
        <v>4762</v>
      </c>
      <c r="W1859" s="85"/>
      <c r="X1859" s="85"/>
      <c r="Y1859" s="94" t="s">
        <v>6762</v>
      </c>
      <c r="Z1859" s="85"/>
    </row>
    <row r="1860" spans="1:26" x14ac:dyDescent="0.25">
      <c r="A1860" s="61" t="s">
        <v>1361</v>
      </c>
      <c r="B1860" s="61" t="s">
        <v>1509</v>
      </c>
      <c r="C1860" s="62"/>
      <c r="D1860" s="63"/>
      <c r="E1860" s="64"/>
      <c r="F1860" s="65"/>
      <c r="G1860" s="62"/>
      <c r="H1860" s="66"/>
      <c r="I1860" s="67"/>
      <c r="J1860" s="67"/>
      <c r="K1860" s="34" t="s">
        <v>65</v>
      </c>
      <c r="L1860" s="74">
        <v>1860</v>
      </c>
      <c r="M1860" s="74"/>
      <c r="N1860" s="69"/>
      <c r="O1860" s="85" t="s">
        <v>1875</v>
      </c>
      <c r="P1860" s="88">
        <v>43738.287534722222</v>
      </c>
      <c r="Q1860" s="85" t="s">
        <v>2583</v>
      </c>
      <c r="R1860" s="85"/>
      <c r="S1860" s="85"/>
      <c r="T1860" s="85" t="s">
        <v>3029</v>
      </c>
      <c r="U1860" s="88">
        <v>43738.287534722222</v>
      </c>
      <c r="V1860" s="90" t="s">
        <v>4763</v>
      </c>
      <c r="W1860" s="85"/>
      <c r="X1860" s="85"/>
      <c r="Y1860" s="94" t="s">
        <v>6763</v>
      </c>
      <c r="Z1860" s="85"/>
    </row>
    <row r="1861" spans="1:26" x14ac:dyDescent="0.25">
      <c r="A1861" s="61" t="s">
        <v>1361</v>
      </c>
      <c r="B1861" s="61" t="s">
        <v>1490</v>
      </c>
      <c r="C1861" s="62"/>
      <c r="D1861" s="63"/>
      <c r="E1861" s="64"/>
      <c r="F1861" s="65"/>
      <c r="G1861" s="62"/>
      <c r="H1861" s="66"/>
      <c r="I1861" s="67"/>
      <c r="J1861" s="67"/>
      <c r="K1861" s="34" t="s">
        <v>65</v>
      </c>
      <c r="L1861" s="74">
        <v>1861</v>
      </c>
      <c r="M1861" s="74"/>
      <c r="N1861" s="69"/>
      <c r="O1861" s="85" t="s">
        <v>1875</v>
      </c>
      <c r="P1861" s="88">
        <v>43738.287534722222</v>
      </c>
      <c r="Q1861" s="85" t="s">
        <v>2583</v>
      </c>
      <c r="R1861" s="85"/>
      <c r="S1861" s="85"/>
      <c r="T1861" s="85" t="s">
        <v>3029</v>
      </c>
      <c r="U1861" s="88">
        <v>43738.287534722222</v>
      </c>
      <c r="V1861" s="90" t="s">
        <v>4763</v>
      </c>
      <c r="W1861" s="85"/>
      <c r="X1861" s="85"/>
      <c r="Y1861" s="94" t="s">
        <v>6763</v>
      </c>
      <c r="Z1861" s="85"/>
    </row>
    <row r="1862" spans="1:26" x14ac:dyDescent="0.25">
      <c r="A1862" s="61" t="s">
        <v>1361</v>
      </c>
      <c r="B1862" s="61" t="s">
        <v>1481</v>
      </c>
      <c r="C1862" s="62"/>
      <c r="D1862" s="63"/>
      <c r="E1862" s="64"/>
      <c r="F1862" s="65"/>
      <c r="G1862" s="62"/>
      <c r="H1862" s="66"/>
      <c r="I1862" s="67"/>
      <c r="J1862" s="67"/>
      <c r="K1862" s="34" t="s">
        <v>65</v>
      </c>
      <c r="L1862" s="74">
        <v>1862</v>
      </c>
      <c r="M1862" s="74"/>
      <c r="N1862" s="69"/>
      <c r="O1862" s="85" t="s">
        <v>1875</v>
      </c>
      <c r="P1862" s="88">
        <v>43738.287534722222</v>
      </c>
      <c r="Q1862" s="85" t="s">
        <v>2583</v>
      </c>
      <c r="R1862" s="85"/>
      <c r="S1862" s="85"/>
      <c r="T1862" s="85" t="s">
        <v>3029</v>
      </c>
      <c r="U1862" s="88">
        <v>43738.287534722222</v>
      </c>
      <c r="V1862" s="90" t="s">
        <v>4763</v>
      </c>
      <c r="W1862" s="85"/>
      <c r="X1862" s="85"/>
      <c r="Y1862" s="94" t="s">
        <v>6763</v>
      </c>
      <c r="Z1862" s="85"/>
    </row>
    <row r="1863" spans="1:26" x14ac:dyDescent="0.25">
      <c r="A1863" s="61" t="s">
        <v>1361</v>
      </c>
      <c r="B1863" s="61" t="s">
        <v>1472</v>
      </c>
      <c r="C1863" s="62"/>
      <c r="D1863" s="63"/>
      <c r="E1863" s="64"/>
      <c r="F1863" s="65"/>
      <c r="G1863" s="62"/>
      <c r="H1863" s="66"/>
      <c r="I1863" s="67"/>
      <c r="J1863" s="67"/>
      <c r="K1863" s="34" t="s">
        <v>65</v>
      </c>
      <c r="L1863" s="74">
        <v>1863</v>
      </c>
      <c r="M1863" s="74"/>
      <c r="N1863" s="69"/>
      <c r="O1863" s="85" t="s">
        <v>1875</v>
      </c>
      <c r="P1863" s="88">
        <v>43738.287534722222</v>
      </c>
      <c r="Q1863" s="85" t="s">
        <v>2583</v>
      </c>
      <c r="R1863" s="85"/>
      <c r="S1863" s="85"/>
      <c r="T1863" s="85" t="s">
        <v>3029</v>
      </c>
      <c r="U1863" s="88">
        <v>43738.287534722222</v>
      </c>
      <c r="V1863" s="90" t="s">
        <v>4763</v>
      </c>
      <c r="W1863" s="85"/>
      <c r="X1863" s="85"/>
      <c r="Y1863" s="94" t="s">
        <v>6763</v>
      </c>
      <c r="Z1863" s="85"/>
    </row>
    <row r="1864" spans="1:26" x14ac:dyDescent="0.25">
      <c r="A1864" s="61" t="s">
        <v>1361</v>
      </c>
      <c r="B1864" s="61" t="s">
        <v>1489</v>
      </c>
      <c r="C1864" s="62"/>
      <c r="D1864" s="63"/>
      <c r="E1864" s="64"/>
      <c r="F1864" s="65"/>
      <c r="G1864" s="62"/>
      <c r="H1864" s="66"/>
      <c r="I1864" s="67"/>
      <c r="J1864" s="67"/>
      <c r="K1864" s="34" t="s">
        <v>65</v>
      </c>
      <c r="L1864" s="74">
        <v>1864</v>
      </c>
      <c r="M1864" s="74"/>
      <c r="N1864" s="69"/>
      <c r="O1864" s="85" t="s">
        <v>1875</v>
      </c>
      <c r="P1864" s="88">
        <v>43738.287615740737</v>
      </c>
      <c r="Q1864" s="85" t="s">
        <v>2584</v>
      </c>
      <c r="R1864" s="85"/>
      <c r="S1864" s="85"/>
      <c r="T1864" s="85" t="s">
        <v>3030</v>
      </c>
      <c r="U1864" s="88">
        <v>43738.287615740737</v>
      </c>
      <c r="V1864" s="90" t="s">
        <v>4764</v>
      </c>
      <c r="W1864" s="85"/>
      <c r="X1864" s="85"/>
      <c r="Y1864" s="94" t="s">
        <v>6764</v>
      </c>
      <c r="Z1864" s="85"/>
    </row>
    <row r="1865" spans="1:26" x14ac:dyDescent="0.25">
      <c r="A1865" s="61" t="s">
        <v>1361</v>
      </c>
      <c r="B1865" s="61" t="s">
        <v>1453</v>
      </c>
      <c r="C1865" s="62"/>
      <c r="D1865" s="63"/>
      <c r="E1865" s="64"/>
      <c r="F1865" s="65"/>
      <c r="G1865" s="62"/>
      <c r="H1865" s="66"/>
      <c r="I1865" s="67"/>
      <c r="J1865" s="67"/>
      <c r="K1865" s="34" t="s">
        <v>65</v>
      </c>
      <c r="L1865" s="74">
        <v>1865</v>
      </c>
      <c r="M1865" s="74"/>
      <c r="N1865" s="69"/>
      <c r="O1865" s="85" t="s">
        <v>1875</v>
      </c>
      <c r="P1865" s="88">
        <v>43738.287754629629</v>
      </c>
      <c r="Q1865" s="85" t="s">
        <v>2585</v>
      </c>
      <c r="R1865" s="85"/>
      <c r="S1865" s="85"/>
      <c r="T1865" s="85" t="s">
        <v>3019</v>
      </c>
      <c r="U1865" s="88">
        <v>43738.287754629629</v>
      </c>
      <c r="V1865" s="90" t="s">
        <v>4765</v>
      </c>
      <c r="W1865" s="85"/>
      <c r="X1865" s="85"/>
      <c r="Y1865" s="94" t="s">
        <v>6765</v>
      </c>
      <c r="Z1865" s="85"/>
    </row>
    <row r="1866" spans="1:26" x14ac:dyDescent="0.25">
      <c r="A1866" s="61" t="s">
        <v>1361</v>
      </c>
      <c r="B1866" s="61" t="s">
        <v>1475</v>
      </c>
      <c r="C1866" s="62"/>
      <c r="D1866" s="63"/>
      <c r="E1866" s="64"/>
      <c r="F1866" s="65"/>
      <c r="G1866" s="62"/>
      <c r="H1866" s="66"/>
      <c r="I1866" s="67"/>
      <c r="J1866" s="67"/>
      <c r="K1866" s="34" t="s">
        <v>65</v>
      </c>
      <c r="L1866" s="74">
        <v>1866</v>
      </c>
      <c r="M1866" s="74"/>
      <c r="N1866" s="69"/>
      <c r="O1866" s="85" t="s">
        <v>1875</v>
      </c>
      <c r="P1866" s="88">
        <v>43738.287812499999</v>
      </c>
      <c r="Q1866" s="85" t="s">
        <v>2478</v>
      </c>
      <c r="R1866" s="85"/>
      <c r="S1866" s="85"/>
      <c r="T1866" s="85" t="s">
        <v>3002</v>
      </c>
      <c r="U1866" s="88">
        <v>43738.287812499999</v>
      </c>
      <c r="V1866" s="90" t="s">
        <v>4539</v>
      </c>
      <c r="W1866" s="85"/>
      <c r="X1866" s="85"/>
      <c r="Y1866" s="94" t="s">
        <v>6539</v>
      </c>
      <c r="Z1866" s="85"/>
    </row>
    <row r="1867" spans="1:26" x14ac:dyDescent="0.25">
      <c r="A1867" s="61" t="s">
        <v>1361</v>
      </c>
      <c r="B1867" s="61" t="s">
        <v>1509</v>
      </c>
      <c r="C1867" s="62"/>
      <c r="D1867" s="63"/>
      <c r="E1867" s="64"/>
      <c r="F1867" s="65"/>
      <c r="G1867" s="62"/>
      <c r="H1867" s="66"/>
      <c r="I1867" s="67"/>
      <c r="J1867" s="67"/>
      <c r="K1867" s="34" t="s">
        <v>65</v>
      </c>
      <c r="L1867" s="74">
        <v>1867</v>
      </c>
      <c r="M1867" s="74"/>
      <c r="N1867" s="69"/>
      <c r="O1867" s="85" t="s">
        <v>1875</v>
      </c>
      <c r="P1867" s="88">
        <v>43738.287835648145</v>
      </c>
      <c r="Q1867" s="85" t="s">
        <v>2586</v>
      </c>
      <c r="R1867" s="85"/>
      <c r="S1867" s="85"/>
      <c r="T1867" s="85" t="s">
        <v>3031</v>
      </c>
      <c r="U1867" s="88">
        <v>43738.287835648145</v>
      </c>
      <c r="V1867" s="90" t="s">
        <v>4766</v>
      </c>
      <c r="W1867" s="85"/>
      <c r="X1867" s="85"/>
      <c r="Y1867" s="94" t="s">
        <v>6766</v>
      </c>
      <c r="Z1867" s="85"/>
    </row>
    <row r="1868" spans="1:26" x14ac:dyDescent="0.25">
      <c r="A1868" s="61" t="s">
        <v>1361</v>
      </c>
      <c r="B1868" s="61" t="s">
        <v>1490</v>
      </c>
      <c r="C1868" s="62"/>
      <c r="D1868" s="63"/>
      <c r="E1868" s="64"/>
      <c r="F1868" s="65"/>
      <c r="G1868" s="62"/>
      <c r="H1868" s="66"/>
      <c r="I1868" s="67"/>
      <c r="J1868" s="67"/>
      <c r="K1868" s="34" t="s">
        <v>65</v>
      </c>
      <c r="L1868" s="74">
        <v>1868</v>
      </c>
      <c r="M1868" s="74"/>
      <c r="N1868" s="69"/>
      <c r="O1868" s="85" t="s">
        <v>1875</v>
      </c>
      <c r="P1868" s="88">
        <v>43738.287835648145</v>
      </c>
      <c r="Q1868" s="85" t="s">
        <v>2586</v>
      </c>
      <c r="R1868" s="85"/>
      <c r="S1868" s="85"/>
      <c r="T1868" s="85" t="s">
        <v>3031</v>
      </c>
      <c r="U1868" s="88">
        <v>43738.287835648145</v>
      </c>
      <c r="V1868" s="90" t="s">
        <v>4766</v>
      </c>
      <c r="W1868" s="85"/>
      <c r="X1868" s="85"/>
      <c r="Y1868" s="94" t="s">
        <v>6766</v>
      </c>
      <c r="Z1868" s="85"/>
    </row>
    <row r="1869" spans="1:26" x14ac:dyDescent="0.25">
      <c r="A1869" s="61" t="s">
        <v>1361</v>
      </c>
      <c r="B1869" s="61" t="s">
        <v>1364</v>
      </c>
      <c r="C1869" s="62"/>
      <c r="D1869" s="63"/>
      <c r="E1869" s="64"/>
      <c r="F1869" s="65"/>
      <c r="G1869" s="62"/>
      <c r="H1869" s="66"/>
      <c r="I1869" s="67"/>
      <c r="J1869" s="67"/>
      <c r="K1869" s="34" t="s">
        <v>65</v>
      </c>
      <c r="L1869" s="74">
        <v>1869</v>
      </c>
      <c r="M1869" s="74"/>
      <c r="N1869" s="69"/>
      <c r="O1869" s="85" t="s">
        <v>1875</v>
      </c>
      <c r="P1869" s="88">
        <v>43738.287835648145</v>
      </c>
      <c r="Q1869" s="85" t="s">
        <v>2586</v>
      </c>
      <c r="R1869" s="85"/>
      <c r="S1869" s="85"/>
      <c r="T1869" s="85" t="s">
        <v>3031</v>
      </c>
      <c r="U1869" s="88">
        <v>43738.287835648145</v>
      </c>
      <c r="V1869" s="90" t="s">
        <v>4766</v>
      </c>
      <c r="W1869" s="85"/>
      <c r="X1869" s="85"/>
      <c r="Y1869" s="94" t="s">
        <v>6766</v>
      </c>
      <c r="Z1869" s="85"/>
    </row>
    <row r="1870" spans="1:26" x14ac:dyDescent="0.25">
      <c r="A1870" s="61" t="s">
        <v>1361</v>
      </c>
      <c r="B1870" s="61" t="s">
        <v>1453</v>
      </c>
      <c r="C1870" s="62"/>
      <c r="D1870" s="63"/>
      <c r="E1870" s="64"/>
      <c r="F1870" s="65"/>
      <c r="G1870" s="62"/>
      <c r="H1870" s="66"/>
      <c r="I1870" s="67"/>
      <c r="J1870" s="67"/>
      <c r="K1870" s="34" t="s">
        <v>65</v>
      </c>
      <c r="L1870" s="74">
        <v>1870</v>
      </c>
      <c r="M1870" s="74"/>
      <c r="N1870" s="69"/>
      <c r="O1870" s="85" t="s">
        <v>1875</v>
      </c>
      <c r="P1870" s="88">
        <v>43738.288194444445</v>
      </c>
      <c r="Q1870" s="85" t="s">
        <v>2587</v>
      </c>
      <c r="R1870" s="85"/>
      <c r="S1870" s="85"/>
      <c r="T1870" s="85" t="s">
        <v>3032</v>
      </c>
      <c r="U1870" s="88">
        <v>43738.288194444445</v>
      </c>
      <c r="V1870" s="90" t="s">
        <v>4767</v>
      </c>
      <c r="W1870" s="85"/>
      <c r="X1870" s="85"/>
      <c r="Y1870" s="94" t="s">
        <v>6767</v>
      </c>
      <c r="Z1870" s="85"/>
    </row>
    <row r="1871" spans="1:26" x14ac:dyDescent="0.25">
      <c r="A1871" s="61" t="s">
        <v>1361</v>
      </c>
      <c r="B1871" s="61" t="s">
        <v>1475</v>
      </c>
      <c r="C1871" s="62"/>
      <c r="D1871" s="63"/>
      <c r="E1871" s="64"/>
      <c r="F1871" s="65"/>
      <c r="G1871" s="62"/>
      <c r="H1871" s="66"/>
      <c r="I1871" s="67"/>
      <c r="J1871" s="67"/>
      <c r="K1871" s="34" t="s">
        <v>65</v>
      </c>
      <c r="L1871" s="74">
        <v>1871</v>
      </c>
      <c r="M1871" s="74"/>
      <c r="N1871" s="69"/>
      <c r="O1871" s="85" t="s">
        <v>1875</v>
      </c>
      <c r="P1871" s="88">
        <v>43738.288773148146</v>
      </c>
      <c r="Q1871" s="85" t="s">
        <v>2588</v>
      </c>
      <c r="R1871" s="85"/>
      <c r="S1871" s="85"/>
      <c r="T1871" s="85" t="s">
        <v>3033</v>
      </c>
      <c r="U1871" s="88">
        <v>43738.288773148146</v>
      </c>
      <c r="V1871" s="90" t="s">
        <v>4768</v>
      </c>
      <c r="W1871" s="85"/>
      <c r="X1871" s="85"/>
      <c r="Y1871" s="94" t="s">
        <v>6768</v>
      </c>
      <c r="Z1871" s="85"/>
    </row>
    <row r="1872" spans="1:26" x14ac:dyDescent="0.25">
      <c r="A1872" s="61" t="s">
        <v>1361</v>
      </c>
      <c r="B1872" s="61" t="s">
        <v>1362</v>
      </c>
      <c r="C1872" s="62"/>
      <c r="D1872" s="63"/>
      <c r="E1872" s="64"/>
      <c r="F1872" s="65"/>
      <c r="G1872" s="62"/>
      <c r="H1872" s="66"/>
      <c r="I1872" s="67"/>
      <c r="J1872" s="67"/>
      <c r="K1872" s="34" t="s">
        <v>65</v>
      </c>
      <c r="L1872" s="74">
        <v>1872</v>
      </c>
      <c r="M1872" s="74"/>
      <c r="N1872" s="69"/>
      <c r="O1872" s="85" t="s">
        <v>1875</v>
      </c>
      <c r="P1872" s="88">
        <v>43738.288807870369</v>
      </c>
      <c r="Q1872" s="85" t="s">
        <v>2589</v>
      </c>
      <c r="R1872" s="85"/>
      <c r="S1872" s="85"/>
      <c r="T1872" s="85"/>
      <c r="U1872" s="88">
        <v>43738.288807870369</v>
      </c>
      <c r="V1872" s="90" t="s">
        <v>4769</v>
      </c>
      <c r="W1872" s="85"/>
      <c r="X1872" s="85"/>
      <c r="Y1872" s="94" t="s">
        <v>6769</v>
      </c>
      <c r="Z1872" s="85"/>
    </row>
    <row r="1873" spans="1:26" x14ac:dyDescent="0.25">
      <c r="A1873" s="61" t="s">
        <v>1361</v>
      </c>
      <c r="B1873" s="61" t="s">
        <v>1475</v>
      </c>
      <c r="C1873" s="62"/>
      <c r="D1873" s="63"/>
      <c r="E1873" s="64"/>
      <c r="F1873" s="65"/>
      <c r="G1873" s="62"/>
      <c r="H1873" s="66"/>
      <c r="I1873" s="67"/>
      <c r="J1873" s="67"/>
      <c r="K1873" s="34" t="s">
        <v>65</v>
      </c>
      <c r="L1873" s="74">
        <v>1873</v>
      </c>
      <c r="M1873" s="74"/>
      <c r="N1873" s="69"/>
      <c r="O1873" s="85" t="s">
        <v>1875</v>
      </c>
      <c r="P1873" s="88">
        <v>43738.288854166669</v>
      </c>
      <c r="Q1873" s="85" t="s">
        <v>2483</v>
      </c>
      <c r="R1873" s="85"/>
      <c r="S1873" s="85"/>
      <c r="T1873" s="85" t="s">
        <v>3003</v>
      </c>
      <c r="U1873" s="88">
        <v>43738.288854166669</v>
      </c>
      <c r="V1873" s="90" t="s">
        <v>4552</v>
      </c>
      <c r="W1873" s="85"/>
      <c r="X1873" s="85"/>
      <c r="Y1873" s="94" t="s">
        <v>6552</v>
      </c>
      <c r="Z1873" s="85"/>
    </row>
    <row r="1874" spans="1:26" x14ac:dyDescent="0.25">
      <c r="A1874" s="61" t="s">
        <v>1361</v>
      </c>
      <c r="B1874" s="61" t="s">
        <v>1472</v>
      </c>
      <c r="C1874" s="62"/>
      <c r="D1874" s="63"/>
      <c r="E1874" s="64"/>
      <c r="F1874" s="65"/>
      <c r="G1874" s="62"/>
      <c r="H1874" s="66"/>
      <c r="I1874" s="67"/>
      <c r="J1874" s="67"/>
      <c r="K1874" s="34" t="s">
        <v>65</v>
      </c>
      <c r="L1874" s="74">
        <v>1874</v>
      </c>
      <c r="M1874" s="74"/>
      <c r="N1874" s="69"/>
      <c r="O1874" s="85" t="s">
        <v>1875</v>
      </c>
      <c r="P1874" s="88">
        <v>43738.289027777777</v>
      </c>
      <c r="Q1874" s="85" t="s">
        <v>2590</v>
      </c>
      <c r="R1874" s="85"/>
      <c r="S1874" s="85"/>
      <c r="T1874" s="85"/>
      <c r="U1874" s="88">
        <v>43738.289027777777</v>
      </c>
      <c r="V1874" s="90" t="s">
        <v>4770</v>
      </c>
      <c r="W1874" s="85"/>
      <c r="X1874" s="85"/>
      <c r="Y1874" s="94" t="s">
        <v>6770</v>
      </c>
      <c r="Z1874" s="85"/>
    </row>
    <row r="1875" spans="1:26" x14ac:dyDescent="0.25">
      <c r="A1875" s="61" t="s">
        <v>1361</v>
      </c>
      <c r="B1875" s="61" t="s">
        <v>1509</v>
      </c>
      <c r="C1875" s="62"/>
      <c r="D1875" s="63"/>
      <c r="E1875" s="64"/>
      <c r="F1875" s="65"/>
      <c r="G1875" s="62"/>
      <c r="H1875" s="66"/>
      <c r="I1875" s="67"/>
      <c r="J1875" s="67"/>
      <c r="K1875" s="34" t="s">
        <v>65</v>
      </c>
      <c r="L1875" s="74">
        <v>1875</v>
      </c>
      <c r="M1875" s="74"/>
      <c r="N1875" s="69"/>
      <c r="O1875" s="85" t="s">
        <v>1875</v>
      </c>
      <c r="P1875" s="88">
        <v>43738.289097222223</v>
      </c>
      <c r="Q1875" s="85" t="s">
        <v>2486</v>
      </c>
      <c r="R1875" s="85"/>
      <c r="S1875" s="85"/>
      <c r="T1875" s="85" t="s">
        <v>3005</v>
      </c>
      <c r="U1875" s="88">
        <v>43738.289097222223</v>
      </c>
      <c r="V1875" s="90" t="s">
        <v>4564</v>
      </c>
      <c r="W1875" s="85"/>
      <c r="X1875" s="85"/>
      <c r="Y1875" s="94" t="s">
        <v>6564</v>
      </c>
      <c r="Z1875" s="85"/>
    </row>
    <row r="1876" spans="1:26" x14ac:dyDescent="0.25">
      <c r="A1876" s="61" t="s">
        <v>1361</v>
      </c>
      <c r="B1876" s="61" t="s">
        <v>1490</v>
      </c>
      <c r="C1876" s="62"/>
      <c r="D1876" s="63"/>
      <c r="E1876" s="64"/>
      <c r="F1876" s="65"/>
      <c r="G1876" s="62"/>
      <c r="H1876" s="66"/>
      <c r="I1876" s="67"/>
      <c r="J1876" s="67"/>
      <c r="K1876" s="34" t="s">
        <v>65</v>
      </c>
      <c r="L1876" s="74">
        <v>1876</v>
      </c>
      <c r="M1876" s="74"/>
      <c r="N1876" s="69"/>
      <c r="O1876" s="85" t="s">
        <v>1875</v>
      </c>
      <c r="P1876" s="88">
        <v>43738.289097222223</v>
      </c>
      <c r="Q1876" s="85" t="s">
        <v>2486</v>
      </c>
      <c r="R1876" s="85"/>
      <c r="S1876" s="85"/>
      <c r="T1876" s="85" t="s">
        <v>3005</v>
      </c>
      <c r="U1876" s="88">
        <v>43738.289097222223</v>
      </c>
      <c r="V1876" s="90" t="s">
        <v>4564</v>
      </c>
      <c r="W1876" s="85"/>
      <c r="X1876" s="85"/>
      <c r="Y1876" s="94" t="s">
        <v>6564</v>
      </c>
      <c r="Z1876" s="85"/>
    </row>
    <row r="1877" spans="1:26" x14ac:dyDescent="0.25">
      <c r="A1877" s="61" t="s">
        <v>1361</v>
      </c>
      <c r="B1877" s="61" t="s">
        <v>1472</v>
      </c>
      <c r="C1877" s="62"/>
      <c r="D1877" s="63"/>
      <c r="E1877" s="64"/>
      <c r="F1877" s="65"/>
      <c r="G1877" s="62"/>
      <c r="H1877" s="66"/>
      <c r="I1877" s="67"/>
      <c r="J1877" s="67"/>
      <c r="K1877" s="34" t="s">
        <v>65</v>
      </c>
      <c r="L1877" s="74">
        <v>1877</v>
      </c>
      <c r="M1877" s="74"/>
      <c r="N1877" s="69"/>
      <c r="O1877" s="85" t="s">
        <v>1875</v>
      </c>
      <c r="P1877" s="88">
        <v>43738.289097222223</v>
      </c>
      <c r="Q1877" s="85" t="s">
        <v>2486</v>
      </c>
      <c r="R1877" s="85"/>
      <c r="S1877" s="85"/>
      <c r="T1877" s="85" t="s">
        <v>3005</v>
      </c>
      <c r="U1877" s="88">
        <v>43738.289097222223</v>
      </c>
      <c r="V1877" s="90" t="s">
        <v>4564</v>
      </c>
      <c r="W1877" s="85"/>
      <c r="X1877" s="85"/>
      <c r="Y1877" s="94" t="s">
        <v>6564</v>
      </c>
      <c r="Z1877" s="85"/>
    </row>
    <row r="1878" spans="1:26" x14ac:dyDescent="0.25">
      <c r="A1878" s="61" t="s">
        <v>1361</v>
      </c>
      <c r="B1878" s="61" t="s">
        <v>1453</v>
      </c>
      <c r="C1878" s="62"/>
      <c r="D1878" s="63"/>
      <c r="E1878" s="64"/>
      <c r="F1878" s="65"/>
      <c r="G1878" s="62"/>
      <c r="H1878" s="66"/>
      <c r="I1878" s="67"/>
      <c r="J1878" s="67"/>
      <c r="K1878" s="34" t="s">
        <v>65</v>
      </c>
      <c r="L1878" s="74">
        <v>1878</v>
      </c>
      <c r="M1878" s="74"/>
      <c r="N1878" s="69"/>
      <c r="O1878" s="85" t="s">
        <v>1875</v>
      </c>
      <c r="P1878" s="88">
        <v>43738.289120370369</v>
      </c>
      <c r="Q1878" s="85" t="s">
        <v>2591</v>
      </c>
      <c r="R1878" s="85"/>
      <c r="S1878" s="85"/>
      <c r="T1878" s="85" t="s">
        <v>3016</v>
      </c>
      <c r="U1878" s="88">
        <v>43738.289120370369</v>
      </c>
      <c r="V1878" s="90" t="s">
        <v>4771</v>
      </c>
      <c r="W1878" s="85"/>
      <c r="X1878" s="85"/>
      <c r="Y1878" s="94" t="s">
        <v>6771</v>
      </c>
      <c r="Z1878" s="85"/>
    </row>
    <row r="1879" spans="1:26" x14ac:dyDescent="0.25">
      <c r="A1879" s="61" t="s">
        <v>1361</v>
      </c>
      <c r="B1879" s="61" t="s">
        <v>1490</v>
      </c>
      <c r="C1879" s="62"/>
      <c r="D1879" s="63"/>
      <c r="E1879" s="64"/>
      <c r="F1879" s="65"/>
      <c r="G1879" s="62"/>
      <c r="H1879" s="66"/>
      <c r="I1879" s="67"/>
      <c r="J1879" s="67"/>
      <c r="K1879" s="34" t="s">
        <v>65</v>
      </c>
      <c r="L1879" s="74">
        <v>1879</v>
      </c>
      <c r="M1879" s="74"/>
      <c r="N1879" s="69"/>
      <c r="O1879" s="85" t="s">
        <v>1875</v>
      </c>
      <c r="P1879" s="88">
        <v>43738.289212962962</v>
      </c>
      <c r="Q1879" s="85" t="s">
        <v>2592</v>
      </c>
      <c r="R1879" s="85"/>
      <c r="S1879" s="85"/>
      <c r="T1879" s="85" t="s">
        <v>2982</v>
      </c>
      <c r="U1879" s="88">
        <v>43738.289212962962</v>
      </c>
      <c r="V1879" s="90" t="s">
        <v>4772</v>
      </c>
      <c r="W1879" s="85"/>
      <c r="X1879" s="85"/>
      <c r="Y1879" s="94" t="s">
        <v>6772</v>
      </c>
      <c r="Z1879" s="85"/>
    </row>
    <row r="1880" spans="1:26" x14ac:dyDescent="0.25">
      <c r="A1880" s="61" t="s">
        <v>1361</v>
      </c>
      <c r="B1880" s="61" t="s">
        <v>1472</v>
      </c>
      <c r="C1880" s="62"/>
      <c r="D1880" s="63"/>
      <c r="E1880" s="64"/>
      <c r="F1880" s="65"/>
      <c r="G1880" s="62"/>
      <c r="H1880" s="66"/>
      <c r="I1880" s="67"/>
      <c r="J1880" s="67"/>
      <c r="K1880" s="34" t="s">
        <v>65</v>
      </c>
      <c r="L1880" s="74">
        <v>1880</v>
      </c>
      <c r="M1880" s="74"/>
      <c r="N1880" s="69"/>
      <c r="O1880" s="85" t="s">
        <v>1875</v>
      </c>
      <c r="P1880" s="88">
        <v>43738.289212962962</v>
      </c>
      <c r="Q1880" s="85" t="s">
        <v>2592</v>
      </c>
      <c r="R1880" s="85"/>
      <c r="S1880" s="85"/>
      <c r="T1880" s="85" t="s">
        <v>2982</v>
      </c>
      <c r="U1880" s="88">
        <v>43738.289212962962</v>
      </c>
      <c r="V1880" s="90" t="s">
        <v>4772</v>
      </c>
      <c r="W1880" s="85"/>
      <c r="X1880" s="85"/>
      <c r="Y1880" s="94" t="s">
        <v>6772</v>
      </c>
      <c r="Z1880" s="85"/>
    </row>
    <row r="1881" spans="1:26" x14ac:dyDescent="0.25">
      <c r="A1881" s="61" t="s">
        <v>1361</v>
      </c>
      <c r="B1881" s="61" t="s">
        <v>1453</v>
      </c>
      <c r="C1881" s="62"/>
      <c r="D1881" s="63"/>
      <c r="E1881" s="64"/>
      <c r="F1881" s="65"/>
      <c r="G1881" s="62"/>
      <c r="H1881" s="66"/>
      <c r="I1881" s="67"/>
      <c r="J1881" s="67"/>
      <c r="K1881" s="34" t="s">
        <v>65</v>
      </c>
      <c r="L1881" s="74">
        <v>1881</v>
      </c>
      <c r="M1881" s="74"/>
      <c r="N1881" s="69"/>
      <c r="O1881" s="85" t="s">
        <v>1875</v>
      </c>
      <c r="P1881" s="88">
        <v>43738.289236111108</v>
      </c>
      <c r="Q1881" s="85" t="s">
        <v>2593</v>
      </c>
      <c r="R1881" s="85"/>
      <c r="S1881" s="85"/>
      <c r="T1881" s="85" t="s">
        <v>3019</v>
      </c>
      <c r="U1881" s="88">
        <v>43738.289236111108</v>
      </c>
      <c r="V1881" s="90" t="s">
        <v>4773</v>
      </c>
      <c r="W1881" s="85"/>
      <c r="X1881" s="85"/>
      <c r="Y1881" s="94" t="s">
        <v>6773</v>
      </c>
      <c r="Z1881" s="85"/>
    </row>
    <row r="1882" spans="1:26" x14ac:dyDescent="0.25">
      <c r="A1882" s="61" t="s">
        <v>1361</v>
      </c>
      <c r="B1882" s="61" t="s">
        <v>1490</v>
      </c>
      <c r="C1882" s="62"/>
      <c r="D1882" s="63"/>
      <c r="E1882" s="64"/>
      <c r="F1882" s="65"/>
      <c r="G1882" s="62"/>
      <c r="H1882" s="66"/>
      <c r="I1882" s="67"/>
      <c r="J1882" s="67"/>
      <c r="K1882" s="34" t="s">
        <v>65</v>
      </c>
      <c r="L1882" s="74">
        <v>1882</v>
      </c>
      <c r="M1882" s="74"/>
      <c r="N1882" s="69"/>
      <c r="O1882" s="85" t="s">
        <v>1875</v>
      </c>
      <c r="P1882" s="88">
        <v>43738.2893287037</v>
      </c>
      <c r="Q1882" s="85" t="s">
        <v>2594</v>
      </c>
      <c r="R1882" s="85"/>
      <c r="S1882" s="85"/>
      <c r="T1882" s="85" t="s">
        <v>2997</v>
      </c>
      <c r="U1882" s="88">
        <v>43738.2893287037</v>
      </c>
      <c r="V1882" s="90" t="s">
        <v>4774</v>
      </c>
      <c r="W1882" s="85"/>
      <c r="X1882" s="85"/>
      <c r="Y1882" s="94" t="s">
        <v>6774</v>
      </c>
      <c r="Z1882" s="85"/>
    </row>
    <row r="1883" spans="1:26" x14ac:dyDescent="0.25">
      <c r="A1883" s="61" t="s">
        <v>1361</v>
      </c>
      <c r="B1883" s="61" t="s">
        <v>1453</v>
      </c>
      <c r="C1883" s="62"/>
      <c r="D1883" s="63"/>
      <c r="E1883" s="64"/>
      <c r="F1883" s="65"/>
      <c r="G1883" s="62"/>
      <c r="H1883" s="66"/>
      <c r="I1883" s="67"/>
      <c r="J1883" s="67"/>
      <c r="K1883" s="34" t="s">
        <v>65</v>
      </c>
      <c r="L1883" s="74">
        <v>1883</v>
      </c>
      <c r="M1883" s="74"/>
      <c r="N1883" s="69"/>
      <c r="O1883" s="85" t="s">
        <v>1875</v>
      </c>
      <c r="P1883" s="88">
        <v>43738.2893287037</v>
      </c>
      <c r="Q1883" s="85" t="s">
        <v>2594</v>
      </c>
      <c r="R1883" s="85"/>
      <c r="S1883" s="85"/>
      <c r="T1883" s="85" t="s">
        <v>2997</v>
      </c>
      <c r="U1883" s="88">
        <v>43738.2893287037</v>
      </c>
      <c r="V1883" s="90" t="s">
        <v>4774</v>
      </c>
      <c r="W1883" s="85"/>
      <c r="X1883" s="85"/>
      <c r="Y1883" s="94" t="s">
        <v>6774</v>
      </c>
      <c r="Z1883" s="85"/>
    </row>
    <row r="1884" spans="1:26" x14ac:dyDescent="0.25">
      <c r="A1884" s="61" t="s">
        <v>1451</v>
      </c>
      <c r="B1884" s="61" t="s">
        <v>1361</v>
      </c>
      <c r="C1884" s="62"/>
      <c r="D1884" s="63"/>
      <c r="E1884" s="64"/>
      <c r="F1884" s="65"/>
      <c r="G1884" s="62"/>
      <c r="H1884" s="66"/>
      <c r="I1884" s="67"/>
      <c r="J1884" s="67"/>
      <c r="K1884" s="34" t="s">
        <v>65</v>
      </c>
      <c r="L1884" s="74">
        <v>1884</v>
      </c>
      <c r="M1884" s="74"/>
      <c r="N1884" s="69"/>
      <c r="O1884" s="85" t="s">
        <v>1875</v>
      </c>
      <c r="P1884" s="88">
        <v>43738.275960648149</v>
      </c>
      <c r="Q1884" s="85" t="s">
        <v>2595</v>
      </c>
      <c r="R1884" s="85"/>
      <c r="S1884" s="85"/>
      <c r="T1884" s="85" t="s">
        <v>3034</v>
      </c>
      <c r="U1884" s="88">
        <v>43738.275960648149</v>
      </c>
      <c r="V1884" s="90" t="s">
        <v>4775</v>
      </c>
      <c r="W1884" s="85"/>
      <c r="X1884" s="85"/>
      <c r="Y1884" s="94" t="s">
        <v>6775</v>
      </c>
      <c r="Z1884" s="85"/>
    </row>
    <row r="1885" spans="1:26" x14ac:dyDescent="0.25">
      <c r="A1885" s="61" t="s">
        <v>1451</v>
      </c>
      <c r="B1885" s="61" t="s">
        <v>1361</v>
      </c>
      <c r="C1885" s="62"/>
      <c r="D1885" s="63"/>
      <c r="E1885" s="64"/>
      <c r="F1885" s="65"/>
      <c r="G1885" s="62"/>
      <c r="H1885" s="66"/>
      <c r="I1885" s="67"/>
      <c r="J1885" s="67"/>
      <c r="K1885" s="34" t="s">
        <v>65</v>
      </c>
      <c r="L1885" s="74">
        <v>1885</v>
      </c>
      <c r="M1885" s="74"/>
      <c r="N1885" s="69"/>
      <c r="O1885" s="85" t="s">
        <v>1875</v>
      </c>
      <c r="P1885" s="88">
        <v>43738.290462962963</v>
      </c>
      <c r="Q1885" s="85" t="s">
        <v>2596</v>
      </c>
      <c r="R1885" s="85"/>
      <c r="S1885" s="85"/>
      <c r="T1885" s="85"/>
      <c r="U1885" s="88">
        <v>43738.290462962963</v>
      </c>
      <c r="V1885" s="90" t="s">
        <v>4776</v>
      </c>
      <c r="W1885" s="85"/>
      <c r="X1885" s="85"/>
      <c r="Y1885" s="94" t="s">
        <v>6776</v>
      </c>
      <c r="Z1885" s="85"/>
    </row>
    <row r="1886" spans="1:26" x14ac:dyDescent="0.25">
      <c r="A1886" s="61" t="s">
        <v>1453</v>
      </c>
      <c r="B1886" s="61" t="s">
        <v>1451</v>
      </c>
      <c r="C1886" s="62"/>
      <c r="D1886" s="63"/>
      <c r="E1886" s="64"/>
      <c r="F1886" s="65"/>
      <c r="G1886" s="62"/>
      <c r="H1886" s="66"/>
      <c r="I1886" s="67"/>
      <c r="J1886" s="67"/>
      <c r="K1886" s="34" t="s">
        <v>66</v>
      </c>
      <c r="L1886" s="74">
        <v>1886</v>
      </c>
      <c r="M1886" s="74"/>
      <c r="N1886" s="69"/>
      <c r="O1886" s="85" t="s">
        <v>1875</v>
      </c>
      <c r="P1886" s="88">
        <v>43738.282013888886</v>
      </c>
      <c r="Q1886" s="85" t="s">
        <v>2597</v>
      </c>
      <c r="R1886" s="85"/>
      <c r="S1886" s="85"/>
      <c r="T1886" s="85" t="s">
        <v>3004</v>
      </c>
      <c r="U1886" s="88">
        <v>43738.282013888886</v>
      </c>
      <c r="V1886" s="90" t="s">
        <v>4777</v>
      </c>
      <c r="W1886" s="85"/>
      <c r="X1886" s="85"/>
      <c r="Y1886" s="94" t="s">
        <v>6777</v>
      </c>
      <c r="Z1886" s="85"/>
    </row>
    <row r="1887" spans="1:26" x14ac:dyDescent="0.25">
      <c r="A1887" s="61" t="s">
        <v>1454</v>
      </c>
      <c r="B1887" s="61" t="s">
        <v>1451</v>
      </c>
      <c r="C1887" s="62"/>
      <c r="D1887" s="63"/>
      <c r="E1887" s="64"/>
      <c r="F1887" s="65"/>
      <c r="G1887" s="62"/>
      <c r="H1887" s="66"/>
      <c r="I1887" s="67"/>
      <c r="J1887" s="67"/>
      <c r="K1887" s="34" t="s">
        <v>65</v>
      </c>
      <c r="L1887" s="74">
        <v>1887</v>
      </c>
      <c r="M1887" s="74"/>
      <c r="N1887" s="69"/>
      <c r="O1887" s="85" t="s">
        <v>1875</v>
      </c>
      <c r="P1887" s="88">
        <v>43738.280243055553</v>
      </c>
      <c r="Q1887" s="85" t="s">
        <v>2597</v>
      </c>
      <c r="R1887" s="85"/>
      <c r="S1887" s="85"/>
      <c r="T1887" s="85" t="s">
        <v>3004</v>
      </c>
      <c r="U1887" s="88">
        <v>43738.280243055553</v>
      </c>
      <c r="V1887" s="90" t="s">
        <v>4778</v>
      </c>
      <c r="W1887" s="85"/>
      <c r="X1887" s="85"/>
      <c r="Y1887" s="94" t="s">
        <v>6778</v>
      </c>
      <c r="Z1887" s="85"/>
    </row>
    <row r="1888" spans="1:26" x14ac:dyDescent="0.25">
      <c r="A1888" s="61" t="s">
        <v>1451</v>
      </c>
      <c r="B1888" s="61" t="s">
        <v>1490</v>
      </c>
      <c r="C1888" s="62"/>
      <c r="D1888" s="63"/>
      <c r="E1888" s="64"/>
      <c r="F1888" s="65"/>
      <c r="G1888" s="62"/>
      <c r="H1888" s="66"/>
      <c r="I1888" s="67"/>
      <c r="J1888" s="67"/>
      <c r="K1888" s="34" t="s">
        <v>65</v>
      </c>
      <c r="L1888" s="74">
        <v>1888</v>
      </c>
      <c r="M1888" s="74"/>
      <c r="N1888" s="69"/>
      <c r="O1888" s="85" t="s">
        <v>1875</v>
      </c>
      <c r="P1888" s="88">
        <v>43738.274687500001</v>
      </c>
      <c r="Q1888" s="85" t="s">
        <v>2463</v>
      </c>
      <c r="R1888" s="85"/>
      <c r="S1888" s="85"/>
      <c r="T1888" s="85" t="s">
        <v>2997</v>
      </c>
      <c r="U1888" s="88">
        <v>43738.274687500001</v>
      </c>
      <c r="V1888" s="90" t="s">
        <v>4779</v>
      </c>
      <c r="W1888" s="85"/>
      <c r="X1888" s="85"/>
      <c r="Y1888" s="94" t="s">
        <v>6779</v>
      </c>
      <c r="Z1888" s="85"/>
    </row>
    <row r="1889" spans="1:26" x14ac:dyDescent="0.25">
      <c r="A1889" s="61" t="s">
        <v>1451</v>
      </c>
      <c r="B1889" s="61" t="s">
        <v>1509</v>
      </c>
      <c r="C1889" s="62"/>
      <c r="D1889" s="63"/>
      <c r="E1889" s="64"/>
      <c r="F1889" s="65"/>
      <c r="G1889" s="62"/>
      <c r="H1889" s="66"/>
      <c r="I1889" s="67"/>
      <c r="J1889" s="67"/>
      <c r="K1889" s="34" t="s">
        <v>65</v>
      </c>
      <c r="L1889" s="74">
        <v>1889</v>
      </c>
      <c r="M1889" s="74"/>
      <c r="N1889" s="69"/>
      <c r="O1889" s="85" t="s">
        <v>1875</v>
      </c>
      <c r="P1889" s="88">
        <v>43738.274687500001</v>
      </c>
      <c r="Q1889" s="85" t="s">
        <v>2463</v>
      </c>
      <c r="R1889" s="85"/>
      <c r="S1889" s="85"/>
      <c r="T1889" s="85" t="s">
        <v>2997</v>
      </c>
      <c r="U1889" s="88">
        <v>43738.274687500001</v>
      </c>
      <c r="V1889" s="90" t="s">
        <v>4779</v>
      </c>
      <c r="W1889" s="85"/>
      <c r="X1889" s="85"/>
      <c r="Y1889" s="94" t="s">
        <v>6779</v>
      </c>
      <c r="Z1889" s="85"/>
    </row>
    <row r="1890" spans="1:26" x14ac:dyDescent="0.25">
      <c r="A1890" s="61" t="s">
        <v>1451</v>
      </c>
      <c r="B1890" s="61" t="s">
        <v>1453</v>
      </c>
      <c r="C1890" s="62"/>
      <c r="D1890" s="63"/>
      <c r="E1890" s="64"/>
      <c r="F1890" s="65"/>
      <c r="G1890" s="62"/>
      <c r="H1890" s="66"/>
      <c r="I1890" s="67"/>
      <c r="J1890" s="67"/>
      <c r="K1890" s="34" t="s">
        <v>66</v>
      </c>
      <c r="L1890" s="74">
        <v>1890</v>
      </c>
      <c r="M1890" s="74"/>
      <c r="N1890" s="69"/>
      <c r="O1890" s="85" t="s">
        <v>1875</v>
      </c>
      <c r="P1890" s="88">
        <v>43738.274687500001</v>
      </c>
      <c r="Q1890" s="85" t="s">
        <v>2463</v>
      </c>
      <c r="R1890" s="85"/>
      <c r="S1890" s="85"/>
      <c r="T1890" s="85" t="s">
        <v>2997</v>
      </c>
      <c r="U1890" s="88">
        <v>43738.274687500001</v>
      </c>
      <c r="V1890" s="90" t="s">
        <v>4779</v>
      </c>
      <c r="W1890" s="85"/>
      <c r="X1890" s="85"/>
      <c r="Y1890" s="94" t="s">
        <v>6779</v>
      </c>
      <c r="Z1890" s="85"/>
    </row>
    <row r="1891" spans="1:26" x14ac:dyDescent="0.25">
      <c r="A1891" s="61" t="s">
        <v>1451</v>
      </c>
      <c r="B1891" s="61" t="s">
        <v>1364</v>
      </c>
      <c r="C1891" s="62"/>
      <c r="D1891" s="63"/>
      <c r="E1891" s="64"/>
      <c r="F1891" s="65"/>
      <c r="G1891" s="62"/>
      <c r="H1891" s="66"/>
      <c r="I1891" s="67"/>
      <c r="J1891" s="67"/>
      <c r="K1891" s="34" t="s">
        <v>65</v>
      </c>
      <c r="L1891" s="74">
        <v>1891</v>
      </c>
      <c r="M1891" s="74"/>
      <c r="N1891" s="69"/>
      <c r="O1891" s="85" t="s">
        <v>1875</v>
      </c>
      <c r="P1891" s="88">
        <v>43738.274942129632</v>
      </c>
      <c r="Q1891" s="85" t="s">
        <v>2531</v>
      </c>
      <c r="R1891" s="85"/>
      <c r="S1891" s="85"/>
      <c r="T1891" s="85" t="s">
        <v>3008</v>
      </c>
      <c r="U1891" s="88">
        <v>43738.274942129632</v>
      </c>
      <c r="V1891" s="90" t="s">
        <v>4691</v>
      </c>
      <c r="W1891" s="85"/>
      <c r="X1891" s="85"/>
      <c r="Y1891" s="94" t="s">
        <v>6691</v>
      </c>
      <c r="Z1891" s="85"/>
    </row>
    <row r="1892" spans="1:26" x14ac:dyDescent="0.25">
      <c r="A1892" s="61" t="s">
        <v>1451</v>
      </c>
      <c r="B1892" s="61" t="s">
        <v>1472</v>
      </c>
      <c r="C1892" s="62"/>
      <c r="D1892" s="63"/>
      <c r="E1892" s="64"/>
      <c r="F1892" s="65"/>
      <c r="G1892" s="62"/>
      <c r="H1892" s="66"/>
      <c r="I1892" s="67"/>
      <c r="J1892" s="67"/>
      <c r="K1892" s="34" t="s">
        <v>65</v>
      </c>
      <c r="L1892" s="74">
        <v>1892</v>
      </c>
      <c r="M1892" s="74"/>
      <c r="N1892" s="69"/>
      <c r="O1892" s="85" t="s">
        <v>1875</v>
      </c>
      <c r="P1892" s="88">
        <v>43738.274976851855</v>
      </c>
      <c r="Q1892" s="85" t="s">
        <v>2598</v>
      </c>
      <c r="R1892" s="85"/>
      <c r="S1892" s="85"/>
      <c r="T1892" s="85" t="s">
        <v>3035</v>
      </c>
      <c r="U1892" s="88">
        <v>43738.274976851855</v>
      </c>
      <c r="V1892" s="90" t="s">
        <v>4780</v>
      </c>
      <c r="W1892" s="85"/>
      <c r="X1892" s="85"/>
      <c r="Y1892" s="94" t="s">
        <v>6780</v>
      </c>
      <c r="Z1892" s="85"/>
    </row>
    <row r="1893" spans="1:26" x14ac:dyDescent="0.25">
      <c r="A1893" s="61" t="s">
        <v>1451</v>
      </c>
      <c r="B1893" s="61" t="s">
        <v>1472</v>
      </c>
      <c r="C1893" s="62"/>
      <c r="D1893" s="63"/>
      <c r="E1893" s="64"/>
      <c r="F1893" s="65"/>
      <c r="G1893" s="62"/>
      <c r="H1893" s="66"/>
      <c r="I1893" s="67"/>
      <c r="J1893" s="67"/>
      <c r="K1893" s="34" t="s">
        <v>65</v>
      </c>
      <c r="L1893" s="74">
        <v>1893</v>
      </c>
      <c r="M1893" s="74"/>
      <c r="N1893" s="69"/>
      <c r="O1893" s="85" t="s">
        <v>1875</v>
      </c>
      <c r="P1893" s="88">
        <v>43738.275057870371</v>
      </c>
      <c r="Q1893" s="85" t="s">
        <v>2590</v>
      </c>
      <c r="R1893" s="85"/>
      <c r="S1893" s="85"/>
      <c r="T1893" s="85"/>
      <c r="U1893" s="88">
        <v>43738.275057870371</v>
      </c>
      <c r="V1893" s="90" t="s">
        <v>4781</v>
      </c>
      <c r="W1893" s="85"/>
      <c r="X1893" s="85"/>
      <c r="Y1893" s="94" t="s">
        <v>6781</v>
      </c>
      <c r="Z1893" s="85"/>
    </row>
    <row r="1894" spans="1:26" x14ac:dyDescent="0.25">
      <c r="A1894" s="61" t="s">
        <v>1451</v>
      </c>
      <c r="B1894" s="61" t="s">
        <v>1477</v>
      </c>
      <c r="C1894" s="62"/>
      <c r="D1894" s="63"/>
      <c r="E1894" s="64"/>
      <c r="F1894" s="65"/>
      <c r="G1894" s="62"/>
      <c r="H1894" s="66"/>
      <c r="I1894" s="67"/>
      <c r="J1894" s="67"/>
      <c r="K1894" s="34" t="s">
        <v>65</v>
      </c>
      <c r="L1894" s="74">
        <v>1894</v>
      </c>
      <c r="M1894" s="74"/>
      <c r="N1894" s="69"/>
      <c r="O1894" s="85" t="s">
        <v>1875</v>
      </c>
      <c r="P1894" s="88">
        <v>43738.275324074071</v>
      </c>
      <c r="Q1894" s="85" t="s">
        <v>2599</v>
      </c>
      <c r="R1894" s="85"/>
      <c r="S1894" s="85"/>
      <c r="T1894" s="85" t="s">
        <v>3036</v>
      </c>
      <c r="U1894" s="88">
        <v>43738.275324074071</v>
      </c>
      <c r="V1894" s="90" t="s">
        <v>4782</v>
      </c>
      <c r="W1894" s="85"/>
      <c r="X1894" s="85"/>
      <c r="Y1894" s="94" t="s">
        <v>6782</v>
      </c>
      <c r="Z1894" s="85"/>
    </row>
    <row r="1895" spans="1:26" x14ac:dyDescent="0.25">
      <c r="A1895" s="61" t="s">
        <v>1451</v>
      </c>
      <c r="B1895" s="61" t="s">
        <v>1509</v>
      </c>
      <c r="C1895" s="62"/>
      <c r="D1895" s="63"/>
      <c r="E1895" s="64"/>
      <c r="F1895" s="65"/>
      <c r="G1895" s="62"/>
      <c r="H1895" s="66"/>
      <c r="I1895" s="67"/>
      <c r="J1895" s="67"/>
      <c r="K1895" s="34" t="s">
        <v>65</v>
      </c>
      <c r="L1895" s="74">
        <v>1895</v>
      </c>
      <c r="M1895" s="74"/>
      <c r="N1895" s="69"/>
      <c r="O1895" s="85" t="s">
        <v>1875</v>
      </c>
      <c r="P1895" s="88">
        <v>43738.275752314818</v>
      </c>
      <c r="Q1895" s="85" t="s">
        <v>2537</v>
      </c>
      <c r="R1895" s="85"/>
      <c r="S1895" s="85"/>
      <c r="T1895" s="85" t="s">
        <v>3009</v>
      </c>
      <c r="U1895" s="88">
        <v>43738.275752314818</v>
      </c>
      <c r="V1895" s="90" t="s">
        <v>4716</v>
      </c>
      <c r="W1895" s="85"/>
      <c r="X1895" s="85"/>
      <c r="Y1895" s="94" t="s">
        <v>6716</v>
      </c>
      <c r="Z1895" s="85"/>
    </row>
    <row r="1896" spans="1:26" x14ac:dyDescent="0.25">
      <c r="A1896" s="61" t="s">
        <v>1451</v>
      </c>
      <c r="B1896" s="61" t="s">
        <v>1489</v>
      </c>
      <c r="C1896" s="62"/>
      <c r="D1896" s="63"/>
      <c r="E1896" s="64"/>
      <c r="F1896" s="65"/>
      <c r="G1896" s="62"/>
      <c r="H1896" s="66"/>
      <c r="I1896" s="67"/>
      <c r="J1896" s="67"/>
      <c r="K1896" s="34" t="s">
        <v>65</v>
      </c>
      <c r="L1896" s="74">
        <v>1896</v>
      </c>
      <c r="M1896" s="74"/>
      <c r="N1896" s="69"/>
      <c r="O1896" s="85" t="s">
        <v>1875</v>
      </c>
      <c r="P1896" s="88">
        <v>43738.275787037041</v>
      </c>
      <c r="Q1896" s="85" t="s">
        <v>2600</v>
      </c>
      <c r="R1896" s="85"/>
      <c r="S1896" s="85"/>
      <c r="T1896" s="85" t="s">
        <v>3037</v>
      </c>
      <c r="U1896" s="88">
        <v>43738.275787037041</v>
      </c>
      <c r="V1896" s="90" t="s">
        <v>4783</v>
      </c>
      <c r="W1896" s="85"/>
      <c r="X1896" s="85"/>
      <c r="Y1896" s="94" t="s">
        <v>6783</v>
      </c>
      <c r="Z1896" s="85"/>
    </row>
    <row r="1897" spans="1:26" x14ac:dyDescent="0.25">
      <c r="A1897" s="61" t="s">
        <v>1451</v>
      </c>
      <c r="B1897" s="61" t="s">
        <v>1490</v>
      </c>
      <c r="C1897" s="62"/>
      <c r="D1897" s="63"/>
      <c r="E1897" s="64"/>
      <c r="F1897" s="65"/>
      <c r="G1897" s="62"/>
      <c r="H1897" s="66"/>
      <c r="I1897" s="67"/>
      <c r="J1897" s="67"/>
      <c r="K1897" s="34" t="s">
        <v>65</v>
      </c>
      <c r="L1897" s="74">
        <v>1897</v>
      </c>
      <c r="M1897" s="74"/>
      <c r="N1897" s="69"/>
      <c r="O1897" s="85" t="s">
        <v>1875</v>
      </c>
      <c r="P1897" s="88">
        <v>43738.275821759256</v>
      </c>
      <c r="Q1897" s="85" t="s">
        <v>2462</v>
      </c>
      <c r="R1897" s="85"/>
      <c r="S1897" s="85"/>
      <c r="T1897" s="85" t="s">
        <v>2996</v>
      </c>
      <c r="U1897" s="88">
        <v>43738.275821759256</v>
      </c>
      <c r="V1897" s="90" t="s">
        <v>4784</v>
      </c>
      <c r="W1897" s="85"/>
      <c r="X1897" s="85"/>
      <c r="Y1897" s="94" t="s">
        <v>6784</v>
      </c>
      <c r="Z1897" s="85"/>
    </row>
    <row r="1898" spans="1:26" x14ac:dyDescent="0.25">
      <c r="A1898" s="61" t="s">
        <v>1451</v>
      </c>
      <c r="B1898" s="61" t="s">
        <v>1364</v>
      </c>
      <c r="C1898" s="62"/>
      <c r="D1898" s="63"/>
      <c r="E1898" s="64"/>
      <c r="F1898" s="65"/>
      <c r="G1898" s="62"/>
      <c r="H1898" s="66"/>
      <c r="I1898" s="67"/>
      <c r="J1898" s="67"/>
      <c r="K1898" s="34" t="s">
        <v>65</v>
      </c>
      <c r="L1898" s="74">
        <v>1898</v>
      </c>
      <c r="M1898" s="74"/>
      <c r="N1898" s="69"/>
      <c r="O1898" s="85" t="s">
        <v>1875</v>
      </c>
      <c r="P1898" s="88">
        <v>43738.275821759256</v>
      </c>
      <c r="Q1898" s="85" t="s">
        <v>2462</v>
      </c>
      <c r="R1898" s="85"/>
      <c r="S1898" s="85"/>
      <c r="T1898" s="85" t="s">
        <v>2996</v>
      </c>
      <c r="U1898" s="88">
        <v>43738.275821759256</v>
      </c>
      <c r="V1898" s="90" t="s">
        <v>4784</v>
      </c>
      <c r="W1898" s="85"/>
      <c r="X1898" s="85"/>
      <c r="Y1898" s="94" t="s">
        <v>6784</v>
      </c>
      <c r="Z1898" s="85"/>
    </row>
    <row r="1899" spans="1:26" x14ac:dyDescent="0.25">
      <c r="A1899" s="61" t="s">
        <v>1451</v>
      </c>
      <c r="B1899" s="61" t="s">
        <v>1005</v>
      </c>
      <c r="C1899" s="62"/>
      <c r="D1899" s="63"/>
      <c r="E1899" s="64"/>
      <c r="F1899" s="65"/>
      <c r="G1899" s="62"/>
      <c r="H1899" s="66"/>
      <c r="I1899" s="67"/>
      <c r="J1899" s="67"/>
      <c r="K1899" s="34" t="s">
        <v>65</v>
      </c>
      <c r="L1899" s="74">
        <v>1899</v>
      </c>
      <c r="M1899" s="74"/>
      <c r="N1899" s="69"/>
      <c r="O1899" s="85" t="s">
        <v>1875</v>
      </c>
      <c r="P1899" s="88">
        <v>43738.275879629633</v>
      </c>
      <c r="Q1899" s="85" t="s">
        <v>2601</v>
      </c>
      <c r="R1899" s="85"/>
      <c r="S1899" s="85"/>
      <c r="T1899" s="85" t="s">
        <v>3038</v>
      </c>
      <c r="U1899" s="88">
        <v>43738.275879629633</v>
      </c>
      <c r="V1899" s="90" t="s">
        <v>4785</v>
      </c>
      <c r="W1899" s="85"/>
      <c r="X1899" s="85"/>
      <c r="Y1899" s="94" t="s">
        <v>6785</v>
      </c>
      <c r="Z1899" s="85"/>
    </row>
    <row r="1900" spans="1:26" x14ac:dyDescent="0.25">
      <c r="A1900" s="61" t="s">
        <v>1451</v>
      </c>
      <c r="B1900" s="61" t="s">
        <v>1472</v>
      </c>
      <c r="C1900" s="62"/>
      <c r="D1900" s="63"/>
      <c r="E1900" s="64"/>
      <c r="F1900" s="65"/>
      <c r="G1900" s="62"/>
      <c r="H1900" s="66"/>
      <c r="I1900" s="67"/>
      <c r="J1900" s="67"/>
      <c r="K1900" s="34" t="s">
        <v>65</v>
      </c>
      <c r="L1900" s="74">
        <v>1900</v>
      </c>
      <c r="M1900" s="74"/>
      <c r="N1900" s="69"/>
      <c r="O1900" s="85" t="s">
        <v>1875</v>
      </c>
      <c r="P1900" s="88">
        <v>43738.276030092595</v>
      </c>
      <c r="Q1900" s="85" t="s">
        <v>2602</v>
      </c>
      <c r="R1900" s="85"/>
      <c r="S1900" s="85"/>
      <c r="T1900" s="85" t="s">
        <v>3029</v>
      </c>
      <c r="U1900" s="88">
        <v>43738.276030092595</v>
      </c>
      <c r="V1900" s="90" t="s">
        <v>4786</v>
      </c>
      <c r="W1900" s="85"/>
      <c r="X1900" s="85"/>
      <c r="Y1900" s="94" t="s">
        <v>6786</v>
      </c>
      <c r="Z1900" s="85"/>
    </row>
    <row r="1901" spans="1:26" x14ac:dyDescent="0.25">
      <c r="A1901" s="61" t="s">
        <v>1451</v>
      </c>
      <c r="B1901" s="61" t="s">
        <v>1490</v>
      </c>
      <c r="C1901" s="62"/>
      <c r="D1901" s="63"/>
      <c r="E1901" s="64"/>
      <c r="F1901" s="65"/>
      <c r="G1901" s="62"/>
      <c r="H1901" s="66"/>
      <c r="I1901" s="67"/>
      <c r="J1901" s="67"/>
      <c r="K1901" s="34" t="s">
        <v>65</v>
      </c>
      <c r="L1901" s="74">
        <v>1901</v>
      </c>
      <c r="M1901" s="74"/>
      <c r="N1901" s="69"/>
      <c r="O1901" s="85" t="s">
        <v>1875</v>
      </c>
      <c r="P1901" s="88">
        <v>43738.276203703703</v>
      </c>
      <c r="Q1901" s="85" t="s">
        <v>2603</v>
      </c>
      <c r="R1901" s="85"/>
      <c r="S1901" s="85"/>
      <c r="T1901" s="85" t="s">
        <v>2995</v>
      </c>
      <c r="U1901" s="88">
        <v>43738.276203703703</v>
      </c>
      <c r="V1901" s="90" t="s">
        <v>4787</v>
      </c>
      <c r="W1901" s="85"/>
      <c r="X1901" s="85"/>
      <c r="Y1901" s="94" t="s">
        <v>6787</v>
      </c>
      <c r="Z1901" s="85"/>
    </row>
    <row r="1902" spans="1:26" x14ac:dyDescent="0.25">
      <c r="A1902" s="61" t="s">
        <v>1451</v>
      </c>
      <c r="B1902" s="61" t="s">
        <v>1472</v>
      </c>
      <c r="C1902" s="62"/>
      <c r="D1902" s="63"/>
      <c r="E1902" s="64"/>
      <c r="F1902" s="65"/>
      <c r="G1902" s="62"/>
      <c r="H1902" s="66"/>
      <c r="I1902" s="67"/>
      <c r="J1902" s="67"/>
      <c r="K1902" s="34" t="s">
        <v>65</v>
      </c>
      <c r="L1902" s="74">
        <v>1902</v>
      </c>
      <c r="M1902" s="74"/>
      <c r="N1902" s="69"/>
      <c r="O1902" s="85" t="s">
        <v>1875</v>
      </c>
      <c r="P1902" s="88">
        <v>43738.276203703703</v>
      </c>
      <c r="Q1902" s="85" t="s">
        <v>2603</v>
      </c>
      <c r="R1902" s="85"/>
      <c r="S1902" s="85"/>
      <c r="T1902" s="85" t="s">
        <v>2995</v>
      </c>
      <c r="U1902" s="88">
        <v>43738.276203703703</v>
      </c>
      <c r="V1902" s="90" t="s">
        <v>4787</v>
      </c>
      <c r="W1902" s="85"/>
      <c r="X1902" s="85"/>
      <c r="Y1902" s="94" t="s">
        <v>6787</v>
      </c>
      <c r="Z1902" s="85"/>
    </row>
    <row r="1903" spans="1:26" x14ac:dyDescent="0.25">
      <c r="A1903" s="61" t="s">
        <v>1451</v>
      </c>
      <c r="B1903" s="61" t="s">
        <v>1476</v>
      </c>
      <c r="C1903" s="62"/>
      <c r="D1903" s="63"/>
      <c r="E1903" s="64"/>
      <c r="F1903" s="65"/>
      <c r="G1903" s="62"/>
      <c r="H1903" s="66"/>
      <c r="I1903" s="67"/>
      <c r="J1903" s="67"/>
      <c r="K1903" s="34" t="s">
        <v>65</v>
      </c>
      <c r="L1903" s="74">
        <v>1903</v>
      </c>
      <c r="M1903" s="74"/>
      <c r="N1903" s="69"/>
      <c r="O1903" s="85" t="s">
        <v>1875</v>
      </c>
      <c r="P1903" s="88">
        <v>43738.276655092595</v>
      </c>
      <c r="Q1903" s="85" t="s">
        <v>2546</v>
      </c>
      <c r="R1903" s="85"/>
      <c r="S1903" s="85"/>
      <c r="T1903" s="85" t="s">
        <v>3013</v>
      </c>
      <c r="U1903" s="88">
        <v>43738.276655092595</v>
      </c>
      <c r="V1903" s="90" t="s">
        <v>4788</v>
      </c>
      <c r="W1903" s="85"/>
      <c r="X1903" s="85"/>
      <c r="Y1903" s="94" t="s">
        <v>6788</v>
      </c>
      <c r="Z1903" s="85"/>
    </row>
    <row r="1904" spans="1:26" x14ac:dyDescent="0.25">
      <c r="A1904" s="61" t="s">
        <v>1451</v>
      </c>
      <c r="B1904" s="61" t="s">
        <v>1490</v>
      </c>
      <c r="C1904" s="62"/>
      <c r="D1904" s="63"/>
      <c r="E1904" s="64"/>
      <c r="F1904" s="65"/>
      <c r="G1904" s="62"/>
      <c r="H1904" s="66"/>
      <c r="I1904" s="67"/>
      <c r="J1904" s="67"/>
      <c r="K1904" s="34" t="s">
        <v>65</v>
      </c>
      <c r="L1904" s="74">
        <v>1904</v>
      </c>
      <c r="M1904" s="74"/>
      <c r="N1904" s="69"/>
      <c r="O1904" s="85" t="s">
        <v>1876</v>
      </c>
      <c r="P1904" s="88">
        <v>43738.278437499997</v>
      </c>
      <c r="Q1904" s="85" t="s">
        <v>2604</v>
      </c>
      <c r="R1904" s="85"/>
      <c r="S1904" s="85"/>
      <c r="T1904" s="85" t="s">
        <v>3004</v>
      </c>
      <c r="U1904" s="88">
        <v>43738.278437499997</v>
      </c>
      <c r="V1904" s="90" t="s">
        <v>4789</v>
      </c>
      <c r="W1904" s="85"/>
      <c r="X1904" s="85"/>
      <c r="Y1904" s="94" t="s">
        <v>6789</v>
      </c>
      <c r="Z1904" s="94" t="s">
        <v>7052</v>
      </c>
    </row>
    <row r="1905" spans="1:26" x14ac:dyDescent="0.25">
      <c r="A1905" s="61" t="s">
        <v>1451</v>
      </c>
      <c r="B1905" s="61" t="s">
        <v>1473</v>
      </c>
      <c r="C1905" s="62"/>
      <c r="D1905" s="63"/>
      <c r="E1905" s="64"/>
      <c r="F1905" s="65"/>
      <c r="G1905" s="62"/>
      <c r="H1905" s="66"/>
      <c r="I1905" s="67"/>
      <c r="J1905" s="67"/>
      <c r="K1905" s="34" t="s">
        <v>65</v>
      </c>
      <c r="L1905" s="74">
        <v>1905</v>
      </c>
      <c r="M1905" s="74"/>
      <c r="N1905" s="69"/>
      <c r="O1905" s="85" t="s">
        <v>1875</v>
      </c>
      <c r="P1905" s="88">
        <v>43738.2809375</v>
      </c>
      <c r="Q1905" s="85" t="s">
        <v>2548</v>
      </c>
      <c r="R1905" s="85"/>
      <c r="S1905" s="85"/>
      <c r="T1905" s="85" t="s">
        <v>2955</v>
      </c>
      <c r="U1905" s="88">
        <v>43738.2809375</v>
      </c>
      <c r="V1905" s="90" t="s">
        <v>4790</v>
      </c>
      <c r="W1905" s="85"/>
      <c r="X1905" s="85"/>
      <c r="Y1905" s="94" t="s">
        <v>6790</v>
      </c>
      <c r="Z1905" s="85"/>
    </row>
    <row r="1906" spans="1:26" x14ac:dyDescent="0.25">
      <c r="A1906" s="61" t="s">
        <v>1451</v>
      </c>
      <c r="B1906" s="61" t="s">
        <v>1453</v>
      </c>
      <c r="C1906" s="62"/>
      <c r="D1906" s="63"/>
      <c r="E1906" s="64"/>
      <c r="F1906" s="65"/>
      <c r="G1906" s="62"/>
      <c r="H1906" s="66"/>
      <c r="I1906" s="67"/>
      <c r="J1906" s="67"/>
      <c r="K1906" s="34" t="s">
        <v>66</v>
      </c>
      <c r="L1906" s="74">
        <v>1906</v>
      </c>
      <c r="M1906" s="74"/>
      <c r="N1906" s="69"/>
      <c r="O1906" s="85" t="s">
        <v>1875</v>
      </c>
      <c r="P1906" s="88">
        <v>43738.280949074076</v>
      </c>
      <c r="Q1906" s="85" t="s">
        <v>2566</v>
      </c>
      <c r="R1906" s="85"/>
      <c r="S1906" s="85"/>
      <c r="T1906" s="85" t="s">
        <v>3019</v>
      </c>
      <c r="U1906" s="88">
        <v>43738.280949074076</v>
      </c>
      <c r="V1906" s="90" t="s">
        <v>4791</v>
      </c>
      <c r="W1906" s="85"/>
      <c r="X1906" s="85"/>
      <c r="Y1906" s="94" t="s">
        <v>6791</v>
      </c>
      <c r="Z1906" s="85"/>
    </row>
    <row r="1907" spans="1:26" x14ac:dyDescent="0.25">
      <c r="A1907" s="61" t="s">
        <v>1451</v>
      </c>
      <c r="B1907" s="61" t="s">
        <v>1364</v>
      </c>
      <c r="C1907" s="62"/>
      <c r="D1907" s="63"/>
      <c r="E1907" s="64"/>
      <c r="F1907" s="65"/>
      <c r="G1907" s="62"/>
      <c r="H1907" s="66"/>
      <c r="I1907" s="67"/>
      <c r="J1907" s="67"/>
      <c r="K1907" s="34" t="s">
        <v>65</v>
      </c>
      <c r="L1907" s="74">
        <v>1907</v>
      </c>
      <c r="M1907" s="74"/>
      <c r="N1907" s="69"/>
      <c r="O1907" s="85" t="s">
        <v>1875</v>
      </c>
      <c r="P1907" s="88">
        <v>43738.281064814815</v>
      </c>
      <c r="Q1907" s="85" t="s">
        <v>2564</v>
      </c>
      <c r="R1907" s="85"/>
      <c r="S1907" s="85"/>
      <c r="T1907" s="85" t="s">
        <v>3022</v>
      </c>
      <c r="U1907" s="88">
        <v>43738.281064814815</v>
      </c>
      <c r="V1907" s="90" t="s">
        <v>4792</v>
      </c>
      <c r="W1907" s="85"/>
      <c r="X1907" s="85"/>
      <c r="Y1907" s="94" t="s">
        <v>6792</v>
      </c>
      <c r="Z1907" s="85"/>
    </row>
    <row r="1908" spans="1:26" x14ac:dyDescent="0.25">
      <c r="A1908" s="61" t="s">
        <v>1451</v>
      </c>
      <c r="B1908" s="61" t="s">
        <v>1362</v>
      </c>
      <c r="C1908" s="62"/>
      <c r="D1908" s="63"/>
      <c r="E1908" s="64"/>
      <c r="F1908" s="65"/>
      <c r="G1908" s="62"/>
      <c r="H1908" s="66"/>
      <c r="I1908" s="67"/>
      <c r="J1908" s="67"/>
      <c r="K1908" s="34" t="s">
        <v>65</v>
      </c>
      <c r="L1908" s="74">
        <v>1908</v>
      </c>
      <c r="M1908" s="74"/>
      <c r="N1908" s="69"/>
      <c r="O1908" s="85" t="s">
        <v>1875</v>
      </c>
      <c r="P1908" s="88">
        <v>43738.281134259261</v>
      </c>
      <c r="Q1908" s="85" t="s">
        <v>2549</v>
      </c>
      <c r="R1908" s="85"/>
      <c r="S1908" s="85"/>
      <c r="T1908" s="85" t="s">
        <v>3015</v>
      </c>
      <c r="U1908" s="88">
        <v>43738.281134259261</v>
      </c>
      <c r="V1908" s="90" t="s">
        <v>4793</v>
      </c>
      <c r="W1908" s="85"/>
      <c r="X1908" s="85"/>
      <c r="Y1908" s="94" t="s">
        <v>6793</v>
      </c>
      <c r="Z1908" s="85"/>
    </row>
    <row r="1909" spans="1:26" x14ac:dyDescent="0.25">
      <c r="A1909" s="61" t="s">
        <v>1451</v>
      </c>
      <c r="B1909" s="61" t="s">
        <v>1491</v>
      </c>
      <c r="C1909" s="62"/>
      <c r="D1909" s="63"/>
      <c r="E1909" s="64"/>
      <c r="F1909" s="65"/>
      <c r="G1909" s="62"/>
      <c r="H1909" s="66"/>
      <c r="I1909" s="67"/>
      <c r="J1909" s="67"/>
      <c r="K1909" s="34" t="s">
        <v>65</v>
      </c>
      <c r="L1909" s="74">
        <v>1909</v>
      </c>
      <c r="M1909" s="74"/>
      <c r="N1909" s="69"/>
      <c r="O1909" s="85" t="s">
        <v>1875</v>
      </c>
      <c r="P1909" s="88">
        <v>43738.281192129631</v>
      </c>
      <c r="Q1909" s="85" t="s">
        <v>2554</v>
      </c>
      <c r="R1909" s="85"/>
      <c r="S1909" s="85"/>
      <c r="T1909" s="85"/>
      <c r="U1909" s="88">
        <v>43738.281192129631</v>
      </c>
      <c r="V1909" s="90" t="s">
        <v>4794</v>
      </c>
      <c r="W1909" s="85"/>
      <c r="X1909" s="85"/>
      <c r="Y1909" s="94" t="s">
        <v>6794</v>
      </c>
      <c r="Z1909" s="85"/>
    </row>
    <row r="1910" spans="1:26" x14ac:dyDescent="0.25">
      <c r="A1910" s="61" t="s">
        <v>1451</v>
      </c>
      <c r="B1910" s="61" t="s">
        <v>1490</v>
      </c>
      <c r="C1910" s="62"/>
      <c r="D1910" s="63"/>
      <c r="E1910" s="64"/>
      <c r="F1910" s="65"/>
      <c r="G1910" s="62"/>
      <c r="H1910" s="66"/>
      <c r="I1910" s="67"/>
      <c r="J1910" s="67"/>
      <c r="K1910" s="34" t="s">
        <v>65</v>
      </c>
      <c r="L1910" s="74">
        <v>1910</v>
      </c>
      <c r="M1910" s="74"/>
      <c r="N1910" s="69"/>
      <c r="O1910" s="85" t="s">
        <v>1875</v>
      </c>
      <c r="P1910" s="88">
        <v>43738.28125</v>
      </c>
      <c r="Q1910" s="85" t="s">
        <v>2605</v>
      </c>
      <c r="R1910" s="85"/>
      <c r="S1910" s="85"/>
      <c r="T1910" s="85" t="s">
        <v>3039</v>
      </c>
      <c r="U1910" s="88">
        <v>43738.28125</v>
      </c>
      <c r="V1910" s="90" t="s">
        <v>4795</v>
      </c>
      <c r="W1910" s="85"/>
      <c r="X1910" s="85"/>
      <c r="Y1910" s="94" t="s">
        <v>6795</v>
      </c>
      <c r="Z1910" s="85"/>
    </row>
    <row r="1911" spans="1:26" x14ac:dyDescent="0.25">
      <c r="A1911" s="61" t="s">
        <v>1451</v>
      </c>
      <c r="B1911" s="61" t="s">
        <v>1509</v>
      </c>
      <c r="C1911" s="62"/>
      <c r="D1911" s="63"/>
      <c r="E1911" s="64"/>
      <c r="F1911" s="65"/>
      <c r="G1911" s="62"/>
      <c r="H1911" s="66"/>
      <c r="I1911" s="67"/>
      <c r="J1911" s="67"/>
      <c r="K1911" s="34" t="s">
        <v>65</v>
      </c>
      <c r="L1911" s="74">
        <v>1911</v>
      </c>
      <c r="M1911" s="74"/>
      <c r="N1911" s="69"/>
      <c r="O1911" s="85" t="s">
        <v>1875</v>
      </c>
      <c r="P1911" s="88">
        <v>43738.28125</v>
      </c>
      <c r="Q1911" s="85" t="s">
        <v>2605</v>
      </c>
      <c r="R1911" s="85"/>
      <c r="S1911" s="85"/>
      <c r="T1911" s="85" t="s">
        <v>3039</v>
      </c>
      <c r="U1911" s="88">
        <v>43738.28125</v>
      </c>
      <c r="V1911" s="90" t="s">
        <v>4795</v>
      </c>
      <c r="W1911" s="85"/>
      <c r="X1911" s="85"/>
      <c r="Y1911" s="94" t="s">
        <v>6795</v>
      </c>
      <c r="Z1911" s="85"/>
    </row>
    <row r="1912" spans="1:26" x14ac:dyDescent="0.25">
      <c r="A1912" s="61" t="s">
        <v>1451</v>
      </c>
      <c r="B1912" s="61" t="s">
        <v>1474</v>
      </c>
      <c r="C1912" s="62"/>
      <c r="D1912" s="63"/>
      <c r="E1912" s="64"/>
      <c r="F1912" s="65"/>
      <c r="G1912" s="62"/>
      <c r="H1912" s="66"/>
      <c r="I1912" s="67"/>
      <c r="J1912" s="67"/>
      <c r="K1912" s="34" t="s">
        <v>65</v>
      </c>
      <c r="L1912" s="74">
        <v>1912</v>
      </c>
      <c r="M1912" s="74"/>
      <c r="N1912" s="69"/>
      <c r="O1912" s="85" t="s">
        <v>1875</v>
      </c>
      <c r="P1912" s="88">
        <v>43738.28125</v>
      </c>
      <c r="Q1912" s="85" t="s">
        <v>2605</v>
      </c>
      <c r="R1912" s="85"/>
      <c r="S1912" s="85"/>
      <c r="T1912" s="85" t="s">
        <v>3039</v>
      </c>
      <c r="U1912" s="88">
        <v>43738.28125</v>
      </c>
      <c r="V1912" s="90" t="s">
        <v>4795</v>
      </c>
      <c r="W1912" s="85"/>
      <c r="X1912" s="85"/>
      <c r="Y1912" s="94" t="s">
        <v>6795</v>
      </c>
      <c r="Z1912" s="85"/>
    </row>
    <row r="1913" spans="1:26" x14ac:dyDescent="0.25">
      <c r="A1913" s="61" t="s">
        <v>1451</v>
      </c>
      <c r="B1913" s="61" t="s">
        <v>1490</v>
      </c>
      <c r="C1913" s="62"/>
      <c r="D1913" s="63"/>
      <c r="E1913" s="64"/>
      <c r="F1913" s="65"/>
      <c r="G1913" s="62"/>
      <c r="H1913" s="66"/>
      <c r="I1913" s="67"/>
      <c r="J1913" s="67"/>
      <c r="K1913" s="34" t="s">
        <v>65</v>
      </c>
      <c r="L1913" s="74">
        <v>1913</v>
      </c>
      <c r="M1913" s="74"/>
      <c r="N1913" s="69"/>
      <c r="O1913" s="85" t="s">
        <v>1875</v>
      </c>
      <c r="P1913" s="88">
        <v>43738.2812962963</v>
      </c>
      <c r="Q1913" s="85" t="s">
        <v>2606</v>
      </c>
      <c r="R1913" s="85"/>
      <c r="S1913" s="85"/>
      <c r="T1913" s="85" t="s">
        <v>2994</v>
      </c>
      <c r="U1913" s="88">
        <v>43738.2812962963</v>
      </c>
      <c r="V1913" s="90" t="s">
        <v>4796</v>
      </c>
      <c r="W1913" s="85"/>
      <c r="X1913" s="85"/>
      <c r="Y1913" s="94" t="s">
        <v>6796</v>
      </c>
      <c r="Z1913" s="85"/>
    </row>
    <row r="1914" spans="1:26" x14ac:dyDescent="0.25">
      <c r="A1914" s="61" t="s">
        <v>1451</v>
      </c>
      <c r="B1914" s="61" t="s">
        <v>1363</v>
      </c>
      <c r="C1914" s="62"/>
      <c r="D1914" s="63"/>
      <c r="E1914" s="64"/>
      <c r="F1914" s="65"/>
      <c r="G1914" s="62"/>
      <c r="H1914" s="66"/>
      <c r="I1914" s="67"/>
      <c r="J1914" s="67"/>
      <c r="K1914" s="34" t="s">
        <v>65</v>
      </c>
      <c r="L1914" s="74">
        <v>1914</v>
      </c>
      <c r="M1914" s="74"/>
      <c r="N1914" s="69"/>
      <c r="O1914" s="85" t="s">
        <v>1875</v>
      </c>
      <c r="P1914" s="88">
        <v>43738.2812962963</v>
      </c>
      <c r="Q1914" s="85" t="s">
        <v>2606</v>
      </c>
      <c r="R1914" s="85"/>
      <c r="S1914" s="85"/>
      <c r="T1914" s="85" t="s">
        <v>2994</v>
      </c>
      <c r="U1914" s="88">
        <v>43738.2812962963</v>
      </c>
      <c r="V1914" s="90" t="s">
        <v>4796</v>
      </c>
      <c r="W1914" s="85"/>
      <c r="X1914" s="85"/>
      <c r="Y1914" s="94" t="s">
        <v>6796</v>
      </c>
      <c r="Z1914" s="85"/>
    </row>
    <row r="1915" spans="1:26" x14ac:dyDescent="0.25">
      <c r="A1915" s="61" t="s">
        <v>1451</v>
      </c>
      <c r="B1915" s="61" t="s">
        <v>1491</v>
      </c>
      <c r="C1915" s="62"/>
      <c r="D1915" s="63"/>
      <c r="E1915" s="64"/>
      <c r="F1915" s="65"/>
      <c r="G1915" s="62"/>
      <c r="H1915" s="66"/>
      <c r="I1915" s="67"/>
      <c r="J1915" s="67"/>
      <c r="K1915" s="34" t="s">
        <v>65</v>
      </c>
      <c r="L1915" s="74">
        <v>1915</v>
      </c>
      <c r="M1915" s="74"/>
      <c r="N1915" s="69"/>
      <c r="O1915" s="85" t="s">
        <v>1875</v>
      </c>
      <c r="P1915" s="88">
        <v>43738.281354166669</v>
      </c>
      <c r="Q1915" s="85" t="s">
        <v>2607</v>
      </c>
      <c r="R1915" s="85"/>
      <c r="S1915" s="85"/>
      <c r="T1915" s="85"/>
      <c r="U1915" s="88">
        <v>43738.281354166669</v>
      </c>
      <c r="V1915" s="90" t="s">
        <v>4797</v>
      </c>
      <c r="W1915" s="85"/>
      <c r="X1915" s="85"/>
      <c r="Y1915" s="94" t="s">
        <v>6797</v>
      </c>
      <c r="Z1915" s="85"/>
    </row>
    <row r="1916" spans="1:26" x14ac:dyDescent="0.25">
      <c r="A1916" s="61" t="s">
        <v>1451</v>
      </c>
      <c r="B1916" s="61" t="s">
        <v>1490</v>
      </c>
      <c r="C1916" s="62"/>
      <c r="D1916" s="63"/>
      <c r="E1916" s="64"/>
      <c r="F1916" s="65"/>
      <c r="G1916" s="62"/>
      <c r="H1916" s="66"/>
      <c r="I1916" s="67"/>
      <c r="J1916" s="67"/>
      <c r="K1916" s="34" t="s">
        <v>65</v>
      </c>
      <c r="L1916" s="74">
        <v>1916</v>
      </c>
      <c r="M1916" s="74"/>
      <c r="N1916" s="69"/>
      <c r="O1916" s="85" t="s">
        <v>1875</v>
      </c>
      <c r="P1916" s="88">
        <v>43738.281400462962</v>
      </c>
      <c r="Q1916" s="85" t="s">
        <v>2567</v>
      </c>
      <c r="R1916" s="85"/>
      <c r="S1916" s="85"/>
      <c r="T1916" s="85" t="s">
        <v>3024</v>
      </c>
      <c r="U1916" s="88">
        <v>43738.281400462962</v>
      </c>
      <c r="V1916" s="90" t="s">
        <v>4798</v>
      </c>
      <c r="W1916" s="85"/>
      <c r="X1916" s="85"/>
      <c r="Y1916" s="94" t="s">
        <v>6798</v>
      </c>
      <c r="Z1916" s="85"/>
    </row>
    <row r="1917" spans="1:26" x14ac:dyDescent="0.25">
      <c r="A1917" s="61" t="s">
        <v>1451</v>
      </c>
      <c r="B1917" s="61" t="s">
        <v>1477</v>
      </c>
      <c r="C1917" s="62"/>
      <c r="D1917" s="63"/>
      <c r="E1917" s="64"/>
      <c r="F1917" s="65"/>
      <c r="G1917" s="62"/>
      <c r="H1917" s="66"/>
      <c r="I1917" s="67"/>
      <c r="J1917" s="67"/>
      <c r="K1917" s="34" t="s">
        <v>65</v>
      </c>
      <c r="L1917" s="74">
        <v>1917</v>
      </c>
      <c r="M1917" s="74"/>
      <c r="N1917" s="69"/>
      <c r="O1917" s="85" t="s">
        <v>1875</v>
      </c>
      <c r="P1917" s="88">
        <v>43738.281400462962</v>
      </c>
      <c r="Q1917" s="85" t="s">
        <v>2567</v>
      </c>
      <c r="R1917" s="85"/>
      <c r="S1917" s="85"/>
      <c r="T1917" s="85" t="s">
        <v>3024</v>
      </c>
      <c r="U1917" s="88">
        <v>43738.281400462962</v>
      </c>
      <c r="V1917" s="90" t="s">
        <v>4798</v>
      </c>
      <c r="W1917" s="85"/>
      <c r="X1917" s="85"/>
      <c r="Y1917" s="94" t="s">
        <v>6798</v>
      </c>
      <c r="Z1917" s="85"/>
    </row>
    <row r="1918" spans="1:26" x14ac:dyDescent="0.25">
      <c r="A1918" s="61" t="s">
        <v>1451</v>
      </c>
      <c r="B1918" s="61" t="s">
        <v>1481</v>
      </c>
      <c r="C1918" s="62"/>
      <c r="D1918" s="63"/>
      <c r="E1918" s="64"/>
      <c r="F1918" s="65"/>
      <c r="G1918" s="62"/>
      <c r="H1918" s="66"/>
      <c r="I1918" s="67"/>
      <c r="J1918" s="67"/>
      <c r="K1918" s="34" t="s">
        <v>65</v>
      </c>
      <c r="L1918" s="74">
        <v>1918</v>
      </c>
      <c r="M1918" s="74"/>
      <c r="N1918" s="69"/>
      <c r="O1918" s="85" t="s">
        <v>1875</v>
      </c>
      <c r="P1918" s="88">
        <v>43738.281527777777</v>
      </c>
      <c r="Q1918" s="85" t="s">
        <v>2608</v>
      </c>
      <c r="R1918" s="85"/>
      <c r="S1918" s="85"/>
      <c r="T1918" s="85"/>
      <c r="U1918" s="88">
        <v>43738.281527777777</v>
      </c>
      <c r="V1918" s="90" t="s">
        <v>4799</v>
      </c>
      <c r="W1918" s="85"/>
      <c r="X1918" s="85"/>
      <c r="Y1918" s="94" t="s">
        <v>6799</v>
      </c>
      <c r="Z1918" s="85"/>
    </row>
    <row r="1919" spans="1:26" x14ac:dyDescent="0.25">
      <c r="A1919" s="61" t="s">
        <v>1451</v>
      </c>
      <c r="B1919" s="61" t="s">
        <v>1453</v>
      </c>
      <c r="C1919" s="62"/>
      <c r="D1919" s="63"/>
      <c r="E1919" s="64"/>
      <c r="F1919" s="65"/>
      <c r="G1919" s="62"/>
      <c r="H1919" s="66"/>
      <c r="I1919" s="67"/>
      <c r="J1919" s="67"/>
      <c r="K1919" s="34" t="s">
        <v>66</v>
      </c>
      <c r="L1919" s="74">
        <v>1919</v>
      </c>
      <c r="M1919" s="74"/>
      <c r="N1919" s="69"/>
      <c r="O1919" s="85" t="s">
        <v>1875</v>
      </c>
      <c r="P1919" s="88">
        <v>43738.281527777777</v>
      </c>
      <c r="Q1919" s="85" t="s">
        <v>2608</v>
      </c>
      <c r="R1919" s="85"/>
      <c r="S1919" s="85"/>
      <c r="T1919" s="85"/>
      <c r="U1919" s="88">
        <v>43738.281527777777</v>
      </c>
      <c r="V1919" s="90" t="s">
        <v>4799</v>
      </c>
      <c r="W1919" s="85"/>
      <c r="X1919" s="85"/>
      <c r="Y1919" s="94" t="s">
        <v>6799</v>
      </c>
      <c r="Z1919" s="85"/>
    </row>
    <row r="1920" spans="1:26" x14ac:dyDescent="0.25">
      <c r="A1920" s="61" t="s">
        <v>1451</v>
      </c>
      <c r="B1920" s="61" t="s">
        <v>1491</v>
      </c>
      <c r="C1920" s="62"/>
      <c r="D1920" s="63"/>
      <c r="E1920" s="64"/>
      <c r="F1920" s="65"/>
      <c r="G1920" s="62"/>
      <c r="H1920" s="66"/>
      <c r="I1920" s="67"/>
      <c r="J1920" s="67"/>
      <c r="K1920" s="34" t="s">
        <v>65</v>
      </c>
      <c r="L1920" s="74">
        <v>1920</v>
      </c>
      <c r="M1920" s="74"/>
      <c r="N1920" s="69"/>
      <c r="O1920" s="85" t="s">
        <v>1875</v>
      </c>
      <c r="P1920" s="88">
        <v>43738.281574074077</v>
      </c>
      <c r="Q1920" s="85" t="s">
        <v>2550</v>
      </c>
      <c r="R1920" s="85"/>
      <c r="S1920" s="85"/>
      <c r="T1920" s="85"/>
      <c r="U1920" s="88">
        <v>43738.281574074077</v>
      </c>
      <c r="V1920" s="90" t="s">
        <v>4800</v>
      </c>
      <c r="W1920" s="85"/>
      <c r="X1920" s="85"/>
      <c r="Y1920" s="94" t="s">
        <v>6800</v>
      </c>
      <c r="Z1920" s="85"/>
    </row>
    <row r="1921" spans="1:26" x14ac:dyDescent="0.25">
      <c r="A1921" s="61" t="s">
        <v>1451</v>
      </c>
      <c r="B1921" s="61" t="s">
        <v>1491</v>
      </c>
      <c r="C1921" s="62"/>
      <c r="D1921" s="63"/>
      <c r="E1921" s="64"/>
      <c r="F1921" s="65"/>
      <c r="G1921" s="62"/>
      <c r="H1921" s="66"/>
      <c r="I1921" s="67"/>
      <c r="J1921" s="67"/>
      <c r="K1921" s="34" t="s">
        <v>65</v>
      </c>
      <c r="L1921" s="74">
        <v>1921</v>
      </c>
      <c r="M1921" s="74"/>
      <c r="N1921" s="69"/>
      <c r="O1921" s="85" t="s">
        <v>1875</v>
      </c>
      <c r="P1921" s="88">
        <v>43738.281643518516</v>
      </c>
      <c r="Q1921" s="85" t="s">
        <v>2559</v>
      </c>
      <c r="R1921" s="85"/>
      <c r="S1921" s="85"/>
      <c r="T1921" s="85" t="s">
        <v>3006</v>
      </c>
      <c r="U1921" s="88">
        <v>43738.281643518516</v>
      </c>
      <c r="V1921" s="90" t="s">
        <v>4801</v>
      </c>
      <c r="W1921" s="85"/>
      <c r="X1921" s="85"/>
      <c r="Y1921" s="94" t="s">
        <v>6801</v>
      </c>
      <c r="Z1921" s="85"/>
    </row>
    <row r="1922" spans="1:26" x14ac:dyDescent="0.25">
      <c r="A1922" s="61" t="s">
        <v>1451</v>
      </c>
      <c r="B1922" s="61" t="s">
        <v>1490</v>
      </c>
      <c r="C1922" s="62"/>
      <c r="D1922" s="63"/>
      <c r="E1922" s="64"/>
      <c r="F1922" s="65"/>
      <c r="G1922" s="62"/>
      <c r="H1922" s="66"/>
      <c r="I1922" s="67"/>
      <c r="J1922" s="67"/>
      <c r="K1922" s="34" t="s">
        <v>65</v>
      </c>
      <c r="L1922" s="74">
        <v>1922</v>
      </c>
      <c r="M1922" s="74"/>
      <c r="N1922" s="69"/>
      <c r="O1922" s="85" t="s">
        <v>1875</v>
      </c>
      <c r="P1922" s="88">
        <v>43738.281689814816</v>
      </c>
      <c r="Q1922" s="85" t="s">
        <v>2609</v>
      </c>
      <c r="R1922" s="85"/>
      <c r="S1922" s="85"/>
      <c r="T1922" s="85"/>
      <c r="U1922" s="88">
        <v>43738.281689814816</v>
      </c>
      <c r="V1922" s="90" t="s">
        <v>4802</v>
      </c>
      <c r="W1922" s="85"/>
      <c r="X1922" s="85"/>
      <c r="Y1922" s="94" t="s">
        <v>6802</v>
      </c>
      <c r="Z1922" s="85"/>
    </row>
    <row r="1923" spans="1:26" x14ac:dyDescent="0.25">
      <c r="A1923" s="61" t="s">
        <v>1451</v>
      </c>
      <c r="B1923" s="61" t="s">
        <v>1509</v>
      </c>
      <c r="C1923" s="62"/>
      <c r="D1923" s="63"/>
      <c r="E1923" s="64"/>
      <c r="F1923" s="65"/>
      <c r="G1923" s="62"/>
      <c r="H1923" s="66"/>
      <c r="I1923" s="67"/>
      <c r="J1923" s="67"/>
      <c r="K1923" s="34" t="s">
        <v>65</v>
      </c>
      <c r="L1923" s="74">
        <v>1923</v>
      </c>
      <c r="M1923" s="74"/>
      <c r="N1923" s="69"/>
      <c r="O1923" s="85" t="s">
        <v>1875</v>
      </c>
      <c r="P1923" s="88">
        <v>43738.281689814816</v>
      </c>
      <c r="Q1923" s="85" t="s">
        <v>2609</v>
      </c>
      <c r="R1923" s="85"/>
      <c r="S1923" s="85"/>
      <c r="T1923" s="85"/>
      <c r="U1923" s="88">
        <v>43738.281689814816</v>
      </c>
      <c r="V1923" s="90" t="s">
        <v>4802</v>
      </c>
      <c r="W1923" s="85"/>
      <c r="X1923" s="85"/>
      <c r="Y1923" s="94" t="s">
        <v>6802</v>
      </c>
      <c r="Z1923" s="85"/>
    </row>
    <row r="1924" spans="1:26" x14ac:dyDescent="0.25">
      <c r="A1924" s="61" t="s">
        <v>1451</v>
      </c>
      <c r="B1924" s="61" t="s">
        <v>1363</v>
      </c>
      <c r="C1924" s="62"/>
      <c r="D1924" s="63"/>
      <c r="E1924" s="64"/>
      <c r="F1924" s="65"/>
      <c r="G1924" s="62"/>
      <c r="H1924" s="66"/>
      <c r="I1924" s="67"/>
      <c r="J1924" s="67"/>
      <c r="K1924" s="34" t="s">
        <v>65</v>
      </c>
      <c r="L1924" s="74">
        <v>1924</v>
      </c>
      <c r="M1924" s="74"/>
      <c r="N1924" s="69"/>
      <c r="O1924" s="85" t="s">
        <v>1875</v>
      </c>
      <c r="P1924" s="88">
        <v>43738.281689814816</v>
      </c>
      <c r="Q1924" s="85" t="s">
        <v>2609</v>
      </c>
      <c r="R1924" s="85"/>
      <c r="S1924" s="85"/>
      <c r="T1924" s="85"/>
      <c r="U1924" s="88">
        <v>43738.281689814816</v>
      </c>
      <c r="V1924" s="90" t="s">
        <v>4802</v>
      </c>
      <c r="W1924" s="85"/>
      <c r="X1924" s="85"/>
      <c r="Y1924" s="94" t="s">
        <v>6802</v>
      </c>
      <c r="Z1924" s="85"/>
    </row>
    <row r="1925" spans="1:26" x14ac:dyDescent="0.25">
      <c r="A1925" s="61" t="s">
        <v>1451</v>
      </c>
      <c r="B1925" s="61" t="s">
        <v>1475</v>
      </c>
      <c r="C1925" s="62"/>
      <c r="D1925" s="63"/>
      <c r="E1925" s="64"/>
      <c r="F1925" s="65"/>
      <c r="G1925" s="62"/>
      <c r="H1925" s="66"/>
      <c r="I1925" s="67"/>
      <c r="J1925" s="67"/>
      <c r="K1925" s="34" t="s">
        <v>65</v>
      </c>
      <c r="L1925" s="74">
        <v>1925</v>
      </c>
      <c r="M1925" s="74"/>
      <c r="N1925" s="69"/>
      <c r="O1925" s="85" t="s">
        <v>1875</v>
      </c>
      <c r="P1925" s="88">
        <v>43738.281990740739</v>
      </c>
      <c r="Q1925" s="85" t="s">
        <v>2541</v>
      </c>
      <c r="R1925" s="85"/>
      <c r="S1925" s="85"/>
      <c r="T1925" s="85"/>
      <c r="U1925" s="88">
        <v>43738.281990740739</v>
      </c>
      <c r="V1925" s="90" t="s">
        <v>4803</v>
      </c>
      <c r="W1925" s="85"/>
      <c r="X1925" s="85"/>
      <c r="Y1925" s="94" t="s">
        <v>6803</v>
      </c>
      <c r="Z1925" s="85"/>
    </row>
    <row r="1926" spans="1:26" x14ac:dyDescent="0.25">
      <c r="A1926" s="61" t="s">
        <v>1451</v>
      </c>
      <c r="B1926" s="61" t="s">
        <v>1490</v>
      </c>
      <c r="C1926" s="62"/>
      <c r="D1926" s="63"/>
      <c r="E1926" s="64"/>
      <c r="F1926" s="65"/>
      <c r="G1926" s="62"/>
      <c r="H1926" s="66"/>
      <c r="I1926" s="67"/>
      <c r="J1926" s="67"/>
      <c r="K1926" s="34" t="s">
        <v>65</v>
      </c>
      <c r="L1926" s="74">
        <v>1926</v>
      </c>
      <c r="M1926" s="74"/>
      <c r="N1926" s="69"/>
      <c r="O1926" s="85" t="s">
        <v>1875</v>
      </c>
      <c r="P1926" s="88">
        <v>43738.282060185185</v>
      </c>
      <c r="Q1926" s="85" t="s">
        <v>2610</v>
      </c>
      <c r="R1926" s="85"/>
      <c r="S1926" s="85"/>
      <c r="T1926" s="85" t="s">
        <v>2982</v>
      </c>
      <c r="U1926" s="88">
        <v>43738.282060185185</v>
      </c>
      <c r="V1926" s="90" t="s">
        <v>4804</v>
      </c>
      <c r="W1926" s="85"/>
      <c r="X1926" s="85"/>
      <c r="Y1926" s="94" t="s">
        <v>6804</v>
      </c>
      <c r="Z1926" s="85"/>
    </row>
    <row r="1927" spans="1:26" x14ac:dyDescent="0.25">
      <c r="A1927" s="61" t="s">
        <v>1451</v>
      </c>
      <c r="B1927" s="61" t="s">
        <v>1870</v>
      </c>
      <c r="C1927" s="62"/>
      <c r="D1927" s="63"/>
      <c r="E1927" s="64"/>
      <c r="F1927" s="65"/>
      <c r="G1927" s="62"/>
      <c r="H1927" s="66"/>
      <c r="I1927" s="67"/>
      <c r="J1927" s="67"/>
      <c r="K1927" s="34" t="s">
        <v>65</v>
      </c>
      <c r="L1927" s="74">
        <v>1927</v>
      </c>
      <c r="M1927" s="74"/>
      <c r="N1927" s="69"/>
      <c r="O1927" s="85" t="s">
        <v>1875</v>
      </c>
      <c r="P1927" s="88">
        <v>43738.282060185185</v>
      </c>
      <c r="Q1927" s="85" t="s">
        <v>2610</v>
      </c>
      <c r="R1927" s="85"/>
      <c r="S1927" s="85"/>
      <c r="T1927" s="85" t="s">
        <v>2982</v>
      </c>
      <c r="U1927" s="88">
        <v>43738.282060185185</v>
      </c>
      <c r="V1927" s="90" t="s">
        <v>4804</v>
      </c>
      <c r="W1927" s="85"/>
      <c r="X1927" s="85"/>
      <c r="Y1927" s="94" t="s">
        <v>6804</v>
      </c>
      <c r="Z1927" s="85"/>
    </row>
    <row r="1928" spans="1:26" x14ac:dyDescent="0.25">
      <c r="A1928" s="61" t="s">
        <v>1451</v>
      </c>
      <c r="B1928" s="61" t="s">
        <v>1822</v>
      </c>
      <c r="C1928" s="62"/>
      <c r="D1928" s="63"/>
      <c r="E1928" s="64"/>
      <c r="F1928" s="65"/>
      <c r="G1928" s="62"/>
      <c r="H1928" s="66"/>
      <c r="I1928" s="67"/>
      <c r="J1928" s="67"/>
      <c r="K1928" s="34" t="s">
        <v>65</v>
      </c>
      <c r="L1928" s="74">
        <v>1928</v>
      </c>
      <c r="M1928" s="74"/>
      <c r="N1928" s="69"/>
      <c r="O1928" s="85" t="s">
        <v>1875</v>
      </c>
      <c r="P1928" s="88">
        <v>43738.282060185185</v>
      </c>
      <c r="Q1928" s="85" t="s">
        <v>2610</v>
      </c>
      <c r="R1928" s="85"/>
      <c r="S1928" s="85"/>
      <c r="T1928" s="85" t="s">
        <v>2982</v>
      </c>
      <c r="U1928" s="88">
        <v>43738.282060185185</v>
      </c>
      <c r="V1928" s="90" t="s">
        <v>4804</v>
      </c>
      <c r="W1928" s="85"/>
      <c r="X1928" s="85"/>
      <c r="Y1928" s="94" t="s">
        <v>6804</v>
      </c>
      <c r="Z1928" s="85"/>
    </row>
    <row r="1929" spans="1:26" x14ac:dyDescent="0.25">
      <c r="A1929" s="61" t="s">
        <v>1451</v>
      </c>
      <c r="B1929" s="61" t="s">
        <v>1871</v>
      </c>
      <c r="C1929" s="62"/>
      <c r="D1929" s="63"/>
      <c r="E1929" s="64"/>
      <c r="F1929" s="65"/>
      <c r="G1929" s="62"/>
      <c r="H1929" s="66"/>
      <c r="I1929" s="67"/>
      <c r="J1929" s="67"/>
      <c r="K1929" s="34" t="s">
        <v>65</v>
      </c>
      <c r="L1929" s="74">
        <v>1929</v>
      </c>
      <c r="M1929" s="74"/>
      <c r="N1929" s="69"/>
      <c r="O1929" s="85" t="s">
        <v>1875</v>
      </c>
      <c r="P1929" s="88">
        <v>43738.282060185185</v>
      </c>
      <c r="Q1929" s="85" t="s">
        <v>2610</v>
      </c>
      <c r="R1929" s="85"/>
      <c r="S1929" s="85"/>
      <c r="T1929" s="85" t="s">
        <v>2982</v>
      </c>
      <c r="U1929" s="88">
        <v>43738.282060185185</v>
      </c>
      <c r="V1929" s="90" t="s">
        <v>4804</v>
      </c>
      <c r="W1929" s="85"/>
      <c r="X1929" s="85"/>
      <c r="Y1929" s="94" t="s">
        <v>6804</v>
      </c>
      <c r="Z1929" s="85"/>
    </row>
    <row r="1930" spans="1:26" x14ac:dyDescent="0.25">
      <c r="A1930" s="61" t="s">
        <v>1451</v>
      </c>
      <c r="B1930" s="61" t="s">
        <v>1493</v>
      </c>
      <c r="C1930" s="62"/>
      <c r="D1930" s="63"/>
      <c r="E1930" s="64"/>
      <c r="F1930" s="65"/>
      <c r="G1930" s="62"/>
      <c r="H1930" s="66"/>
      <c r="I1930" s="67"/>
      <c r="J1930" s="67"/>
      <c r="K1930" s="34" t="s">
        <v>65</v>
      </c>
      <c r="L1930" s="74">
        <v>1930</v>
      </c>
      <c r="M1930" s="74"/>
      <c r="N1930" s="69"/>
      <c r="O1930" s="85" t="s">
        <v>1875</v>
      </c>
      <c r="P1930" s="88">
        <v>43738.282060185185</v>
      </c>
      <c r="Q1930" s="85" t="s">
        <v>2610</v>
      </c>
      <c r="R1930" s="85"/>
      <c r="S1930" s="85"/>
      <c r="T1930" s="85" t="s">
        <v>2982</v>
      </c>
      <c r="U1930" s="88">
        <v>43738.282060185185</v>
      </c>
      <c r="V1930" s="90" t="s">
        <v>4804</v>
      </c>
      <c r="W1930" s="85"/>
      <c r="X1930" s="85"/>
      <c r="Y1930" s="94" t="s">
        <v>6804</v>
      </c>
      <c r="Z1930" s="85"/>
    </row>
    <row r="1931" spans="1:26" x14ac:dyDescent="0.25">
      <c r="A1931" s="61" t="s">
        <v>1451</v>
      </c>
      <c r="B1931" s="61" t="s">
        <v>1872</v>
      </c>
      <c r="C1931" s="62"/>
      <c r="D1931" s="63"/>
      <c r="E1931" s="64"/>
      <c r="F1931" s="65"/>
      <c r="G1931" s="62"/>
      <c r="H1931" s="66"/>
      <c r="I1931" s="67"/>
      <c r="J1931" s="67"/>
      <c r="K1931" s="34" t="s">
        <v>65</v>
      </c>
      <c r="L1931" s="74">
        <v>1931</v>
      </c>
      <c r="M1931" s="74"/>
      <c r="N1931" s="69"/>
      <c r="O1931" s="85" t="s">
        <v>1875</v>
      </c>
      <c r="P1931" s="88">
        <v>43738.282060185185</v>
      </c>
      <c r="Q1931" s="85" t="s">
        <v>2610</v>
      </c>
      <c r="R1931" s="85"/>
      <c r="S1931" s="85"/>
      <c r="T1931" s="85" t="s">
        <v>2982</v>
      </c>
      <c r="U1931" s="88">
        <v>43738.282060185185</v>
      </c>
      <c r="V1931" s="90" t="s">
        <v>4804</v>
      </c>
      <c r="W1931" s="85"/>
      <c r="X1931" s="85"/>
      <c r="Y1931" s="94" t="s">
        <v>6804</v>
      </c>
      <c r="Z1931" s="85"/>
    </row>
    <row r="1932" spans="1:26" x14ac:dyDescent="0.25">
      <c r="A1932" s="61" t="s">
        <v>1451</v>
      </c>
      <c r="B1932" s="61" t="s">
        <v>1474</v>
      </c>
      <c r="C1932" s="62"/>
      <c r="D1932" s="63"/>
      <c r="E1932" s="64"/>
      <c r="F1932" s="65"/>
      <c r="G1932" s="62"/>
      <c r="H1932" s="66"/>
      <c r="I1932" s="67"/>
      <c r="J1932" s="67"/>
      <c r="K1932" s="34" t="s">
        <v>65</v>
      </c>
      <c r="L1932" s="74">
        <v>1932</v>
      </c>
      <c r="M1932" s="74"/>
      <c r="N1932" s="69"/>
      <c r="O1932" s="85" t="s">
        <v>1875</v>
      </c>
      <c r="P1932" s="88">
        <v>43738.282060185185</v>
      </c>
      <c r="Q1932" s="85" t="s">
        <v>2610</v>
      </c>
      <c r="R1932" s="85"/>
      <c r="S1932" s="85"/>
      <c r="T1932" s="85" t="s">
        <v>2982</v>
      </c>
      <c r="U1932" s="88">
        <v>43738.282060185185</v>
      </c>
      <c r="V1932" s="90" t="s">
        <v>4804</v>
      </c>
      <c r="W1932" s="85"/>
      <c r="X1932" s="85"/>
      <c r="Y1932" s="94" t="s">
        <v>6804</v>
      </c>
      <c r="Z1932" s="85"/>
    </row>
    <row r="1933" spans="1:26" x14ac:dyDescent="0.25">
      <c r="A1933" s="61" t="s">
        <v>1451</v>
      </c>
      <c r="B1933" s="61" t="s">
        <v>1476</v>
      </c>
      <c r="C1933" s="62"/>
      <c r="D1933" s="63"/>
      <c r="E1933" s="64"/>
      <c r="F1933" s="65"/>
      <c r="G1933" s="62"/>
      <c r="H1933" s="66"/>
      <c r="I1933" s="67"/>
      <c r="J1933" s="67"/>
      <c r="K1933" s="34" t="s">
        <v>65</v>
      </c>
      <c r="L1933" s="74">
        <v>1933</v>
      </c>
      <c r="M1933" s="74"/>
      <c r="N1933" s="69"/>
      <c r="O1933" s="85" t="s">
        <v>1875</v>
      </c>
      <c r="P1933" s="88">
        <v>43738.283333333333</v>
      </c>
      <c r="Q1933" s="85" t="s">
        <v>2552</v>
      </c>
      <c r="R1933" s="85"/>
      <c r="S1933" s="85"/>
      <c r="T1933" s="85" t="s">
        <v>3017</v>
      </c>
      <c r="U1933" s="88">
        <v>43738.283333333333</v>
      </c>
      <c r="V1933" s="90" t="s">
        <v>4805</v>
      </c>
      <c r="W1933" s="85"/>
      <c r="X1933" s="85"/>
      <c r="Y1933" s="94" t="s">
        <v>6805</v>
      </c>
      <c r="Z1933" s="85"/>
    </row>
    <row r="1934" spans="1:26" x14ac:dyDescent="0.25">
      <c r="A1934" s="61" t="s">
        <v>1451</v>
      </c>
      <c r="B1934" s="61" t="s">
        <v>1490</v>
      </c>
      <c r="C1934" s="62"/>
      <c r="D1934" s="63"/>
      <c r="E1934" s="64"/>
      <c r="F1934" s="65"/>
      <c r="G1934" s="62"/>
      <c r="H1934" s="66"/>
      <c r="I1934" s="67"/>
      <c r="J1934" s="67"/>
      <c r="K1934" s="34" t="s">
        <v>65</v>
      </c>
      <c r="L1934" s="74">
        <v>1934</v>
      </c>
      <c r="M1934" s="74"/>
      <c r="N1934" s="69"/>
      <c r="O1934" s="85" t="s">
        <v>1875</v>
      </c>
      <c r="P1934" s="88">
        <v>43738.283449074072</v>
      </c>
      <c r="Q1934" s="85" t="s">
        <v>2272</v>
      </c>
      <c r="R1934" s="85"/>
      <c r="S1934" s="85"/>
      <c r="T1934" s="85" t="s">
        <v>2982</v>
      </c>
      <c r="U1934" s="88">
        <v>43738.283449074072</v>
      </c>
      <c r="V1934" s="90" t="s">
        <v>4806</v>
      </c>
      <c r="W1934" s="85"/>
      <c r="X1934" s="85"/>
      <c r="Y1934" s="94" t="s">
        <v>6806</v>
      </c>
      <c r="Z1934" s="85"/>
    </row>
    <row r="1935" spans="1:26" x14ac:dyDescent="0.25">
      <c r="A1935" s="61" t="s">
        <v>1451</v>
      </c>
      <c r="B1935" s="61" t="s">
        <v>1472</v>
      </c>
      <c r="C1935" s="62"/>
      <c r="D1935" s="63"/>
      <c r="E1935" s="64"/>
      <c r="F1935" s="65"/>
      <c r="G1935" s="62"/>
      <c r="H1935" s="66"/>
      <c r="I1935" s="67"/>
      <c r="J1935" s="67"/>
      <c r="K1935" s="34" t="s">
        <v>65</v>
      </c>
      <c r="L1935" s="74">
        <v>1935</v>
      </c>
      <c r="M1935" s="74"/>
      <c r="N1935" s="69"/>
      <c r="O1935" s="85" t="s">
        <v>1875</v>
      </c>
      <c r="P1935" s="88">
        <v>43738.283449074072</v>
      </c>
      <c r="Q1935" s="85" t="s">
        <v>2272</v>
      </c>
      <c r="R1935" s="85"/>
      <c r="S1935" s="85"/>
      <c r="T1935" s="85" t="s">
        <v>2982</v>
      </c>
      <c r="U1935" s="88">
        <v>43738.283449074072</v>
      </c>
      <c r="V1935" s="90" t="s">
        <v>4806</v>
      </c>
      <c r="W1935" s="85"/>
      <c r="X1935" s="85"/>
      <c r="Y1935" s="94" t="s">
        <v>6806</v>
      </c>
      <c r="Z1935" s="85"/>
    </row>
    <row r="1936" spans="1:26" x14ac:dyDescent="0.25">
      <c r="A1936" s="61" t="s">
        <v>1451</v>
      </c>
      <c r="B1936" s="61" t="s">
        <v>1360</v>
      </c>
      <c r="C1936" s="62"/>
      <c r="D1936" s="63"/>
      <c r="E1936" s="64"/>
      <c r="F1936" s="65"/>
      <c r="G1936" s="62"/>
      <c r="H1936" s="66"/>
      <c r="I1936" s="67"/>
      <c r="J1936" s="67"/>
      <c r="K1936" s="34" t="s">
        <v>65</v>
      </c>
      <c r="L1936" s="74">
        <v>1936</v>
      </c>
      <c r="M1936" s="74"/>
      <c r="N1936" s="69"/>
      <c r="O1936" s="85" t="s">
        <v>1875</v>
      </c>
      <c r="P1936" s="88">
        <v>43738.283518518518</v>
      </c>
      <c r="Q1936" s="85" t="s">
        <v>2451</v>
      </c>
      <c r="R1936" s="85"/>
      <c r="S1936" s="85"/>
      <c r="T1936" s="85" t="s">
        <v>2992</v>
      </c>
      <c r="U1936" s="88">
        <v>43738.283518518518</v>
      </c>
      <c r="V1936" s="90" t="s">
        <v>4807</v>
      </c>
      <c r="W1936" s="85"/>
      <c r="X1936" s="85"/>
      <c r="Y1936" s="94" t="s">
        <v>6807</v>
      </c>
      <c r="Z1936" s="85"/>
    </row>
    <row r="1937" spans="1:26" x14ac:dyDescent="0.25">
      <c r="A1937" s="61" t="s">
        <v>1451</v>
      </c>
      <c r="B1937" s="61" t="s">
        <v>1491</v>
      </c>
      <c r="C1937" s="62"/>
      <c r="D1937" s="63"/>
      <c r="E1937" s="64"/>
      <c r="F1937" s="65"/>
      <c r="G1937" s="62"/>
      <c r="H1937" s="66"/>
      <c r="I1937" s="67"/>
      <c r="J1937" s="67"/>
      <c r="K1937" s="34" t="s">
        <v>65</v>
      </c>
      <c r="L1937" s="74">
        <v>1937</v>
      </c>
      <c r="M1937" s="74"/>
      <c r="N1937" s="69"/>
      <c r="O1937" s="85" t="s">
        <v>1875</v>
      </c>
      <c r="P1937" s="88">
        <v>43738.284467592595</v>
      </c>
      <c r="Q1937" s="85" t="s">
        <v>2453</v>
      </c>
      <c r="R1937" s="85"/>
      <c r="S1937" s="85"/>
      <c r="T1937" s="85"/>
      <c r="U1937" s="88">
        <v>43738.284467592595</v>
      </c>
      <c r="V1937" s="90" t="s">
        <v>4808</v>
      </c>
      <c r="W1937" s="85"/>
      <c r="X1937" s="85"/>
      <c r="Y1937" s="94" t="s">
        <v>6808</v>
      </c>
      <c r="Z1937" s="85"/>
    </row>
    <row r="1938" spans="1:26" x14ac:dyDescent="0.25">
      <c r="A1938" s="61" t="s">
        <v>1451</v>
      </c>
      <c r="B1938" s="61" t="s">
        <v>1362</v>
      </c>
      <c r="C1938" s="62"/>
      <c r="D1938" s="63"/>
      <c r="E1938" s="64"/>
      <c r="F1938" s="65"/>
      <c r="G1938" s="62"/>
      <c r="H1938" s="66"/>
      <c r="I1938" s="67"/>
      <c r="J1938" s="67"/>
      <c r="K1938" s="34" t="s">
        <v>65</v>
      </c>
      <c r="L1938" s="74">
        <v>1938</v>
      </c>
      <c r="M1938" s="74"/>
      <c r="N1938" s="69"/>
      <c r="O1938" s="85" t="s">
        <v>1875</v>
      </c>
      <c r="P1938" s="88">
        <v>43738.284537037034</v>
      </c>
      <c r="Q1938" s="85" t="s">
        <v>2455</v>
      </c>
      <c r="R1938" s="85"/>
      <c r="S1938" s="85"/>
      <c r="T1938" s="85" t="s">
        <v>2993</v>
      </c>
      <c r="U1938" s="88">
        <v>43738.284537037034</v>
      </c>
      <c r="V1938" s="90" t="s">
        <v>4809</v>
      </c>
      <c r="W1938" s="85"/>
      <c r="X1938" s="85"/>
      <c r="Y1938" s="94" t="s">
        <v>6809</v>
      </c>
      <c r="Z1938" s="85"/>
    </row>
    <row r="1939" spans="1:26" x14ac:dyDescent="0.25">
      <c r="A1939" s="61" t="s">
        <v>1451</v>
      </c>
      <c r="B1939" s="61" t="s">
        <v>1491</v>
      </c>
      <c r="C1939" s="62"/>
      <c r="D1939" s="63"/>
      <c r="E1939" s="64"/>
      <c r="F1939" s="65"/>
      <c r="G1939" s="62"/>
      <c r="H1939" s="66"/>
      <c r="I1939" s="67"/>
      <c r="J1939" s="67"/>
      <c r="K1939" s="34" t="s">
        <v>65</v>
      </c>
      <c r="L1939" s="74">
        <v>1939</v>
      </c>
      <c r="M1939" s="74"/>
      <c r="N1939" s="69"/>
      <c r="O1939" s="85" t="s">
        <v>1875</v>
      </c>
      <c r="P1939" s="88">
        <v>43738.284583333334</v>
      </c>
      <c r="Q1939" s="85" t="s">
        <v>2452</v>
      </c>
      <c r="R1939" s="85"/>
      <c r="S1939" s="85"/>
      <c r="T1939" s="85"/>
      <c r="U1939" s="88">
        <v>43738.284583333334</v>
      </c>
      <c r="V1939" s="90" t="s">
        <v>4810</v>
      </c>
      <c r="W1939" s="85"/>
      <c r="X1939" s="85"/>
      <c r="Y1939" s="94" t="s">
        <v>6810</v>
      </c>
      <c r="Z1939" s="85"/>
    </row>
    <row r="1940" spans="1:26" x14ac:dyDescent="0.25">
      <c r="A1940" s="61" t="s">
        <v>1451</v>
      </c>
      <c r="B1940" s="61" t="s">
        <v>1491</v>
      </c>
      <c r="C1940" s="62"/>
      <c r="D1940" s="63"/>
      <c r="E1940" s="64"/>
      <c r="F1940" s="65"/>
      <c r="G1940" s="62"/>
      <c r="H1940" s="66"/>
      <c r="I1940" s="67"/>
      <c r="J1940" s="67"/>
      <c r="K1940" s="34" t="s">
        <v>65</v>
      </c>
      <c r="L1940" s="74">
        <v>1940</v>
      </c>
      <c r="M1940" s="74"/>
      <c r="N1940" s="69"/>
      <c r="O1940" s="85" t="s">
        <v>1875</v>
      </c>
      <c r="P1940" s="88">
        <v>43738.284756944442</v>
      </c>
      <c r="Q1940" s="85" t="s">
        <v>2450</v>
      </c>
      <c r="R1940" s="85"/>
      <c r="S1940" s="85"/>
      <c r="T1940" s="85"/>
      <c r="U1940" s="88">
        <v>43738.284756944442</v>
      </c>
      <c r="V1940" s="90" t="s">
        <v>4811</v>
      </c>
      <c r="W1940" s="85"/>
      <c r="X1940" s="85"/>
      <c r="Y1940" s="94" t="s">
        <v>6811</v>
      </c>
      <c r="Z1940" s="85"/>
    </row>
    <row r="1941" spans="1:26" x14ac:dyDescent="0.25">
      <c r="A1941" s="61" t="s">
        <v>1451</v>
      </c>
      <c r="B1941" s="61" t="s">
        <v>1491</v>
      </c>
      <c r="C1941" s="62"/>
      <c r="D1941" s="63"/>
      <c r="E1941" s="64"/>
      <c r="F1941" s="65"/>
      <c r="G1941" s="62"/>
      <c r="H1941" s="66"/>
      <c r="I1941" s="67"/>
      <c r="J1941" s="67"/>
      <c r="K1941" s="34" t="s">
        <v>65</v>
      </c>
      <c r="L1941" s="74">
        <v>1941</v>
      </c>
      <c r="M1941" s="74"/>
      <c r="N1941" s="69"/>
      <c r="O1941" s="85" t="s">
        <v>1875</v>
      </c>
      <c r="P1941" s="88">
        <v>43738.284861111111</v>
      </c>
      <c r="Q1941" s="85" t="s">
        <v>2454</v>
      </c>
      <c r="R1941" s="85"/>
      <c r="S1941" s="85"/>
      <c r="T1941" s="85"/>
      <c r="U1941" s="88">
        <v>43738.284861111111</v>
      </c>
      <c r="V1941" s="90" t="s">
        <v>4812</v>
      </c>
      <c r="W1941" s="85"/>
      <c r="X1941" s="85"/>
      <c r="Y1941" s="94" t="s">
        <v>6812</v>
      </c>
      <c r="Z1941" s="85"/>
    </row>
    <row r="1942" spans="1:26" x14ac:dyDescent="0.25">
      <c r="A1942" s="61" t="s">
        <v>1451</v>
      </c>
      <c r="B1942" s="61" t="s">
        <v>1453</v>
      </c>
      <c r="C1942" s="62"/>
      <c r="D1942" s="63"/>
      <c r="E1942" s="64"/>
      <c r="F1942" s="65"/>
      <c r="G1942" s="62"/>
      <c r="H1942" s="66"/>
      <c r="I1942" s="67"/>
      <c r="J1942" s="67"/>
      <c r="K1942" s="34" t="s">
        <v>66</v>
      </c>
      <c r="L1942" s="74">
        <v>1942</v>
      </c>
      <c r="M1942" s="74"/>
      <c r="N1942" s="69"/>
      <c r="O1942" s="85" t="s">
        <v>1875</v>
      </c>
      <c r="P1942" s="88">
        <v>43738.285833333335</v>
      </c>
      <c r="Q1942" s="85" t="s">
        <v>2611</v>
      </c>
      <c r="R1942" s="85"/>
      <c r="S1942" s="85"/>
      <c r="T1942" s="85" t="s">
        <v>3019</v>
      </c>
      <c r="U1942" s="88">
        <v>43738.285833333335</v>
      </c>
      <c r="V1942" s="90" t="s">
        <v>4813</v>
      </c>
      <c r="W1942" s="85"/>
      <c r="X1942" s="85"/>
      <c r="Y1942" s="94" t="s">
        <v>6813</v>
      </c>
      <c r="Z1942" s="85"/>
    </row>
    <row r="1943" spans="1:26" x14ac:dyDescent="0.25">
      <c r="A1943" s="61" t="s">
        <v>1451</v>
      </c>
      <c r="B1943" s="61" t="s">
        <v>1491</v>
      </c>
      <c r="C1943" s="62"/>
      <c r="D1943" s="63"/>
      <c r="E1943" s="64"/>
      <c r="F1943" s="65"/>
      <c r="G1943" s="62"/>
      <c r="H1943" s="66"/>
      <c r="I1943" s="67"/>
      <c r="J1943" s="67"/>
      <c r="K1943" s="34" t="s">
        <v>65</v>
      </c>
      <c r="L1943" s="74">
        <v>1943</v>
      </c>
      <c r="M1943" s="74"/>
      <c r="N1943" s="69"/>
      <c r="O1943" s="85" t="s">
        <v>1875</v>
      </c>
      <c r="P1943" s="88">
        <v>43738.28769675926</v>
      </c>
      <c r="Q1943" s="85" t="s">
        <v>2466</v>
      </c>
      <c r="R1943" s="85"/>
      <c r="S1943" s="85"/>
      <c r="T1943" s="85"/>
      <c r="U1943" s="88">
        <v>43738.28769675926</v>
      </c>
      <c r="V1943" s="90" t="s">
        <v>4814</v>
      </c>
      <c r="W1943" s="85"/>
      <c r="X1943" s="85"/>
      <c r="Y1943" s="94" t="s">
        <v>6814</v>
      </c>
      <c r="Z1943" s="85"/>
    </row>
    <row r="1944" spans="1:26" x14ac:dyDescent="0.25">
      <c r="A1944" s="61" t="s">
        <v>1451</v>
      </c>
      <c r="B1944" s="61" t="s">
        <v>1490</v>
      </c>
      <c r="C1944" s="62"/>
      <c r="D1944" s="63"/>
      <c r="E1944" s="64"/>
      <c r="F1944" s="65"/>
      <c r="G1944" s="62"/>
      <c r="H1944" s="66"/>
      <c r="I1944" s="67"/>
      <c r="J1944" s="67"/>
      <c r="K1944" s="34" t="s">
        <v>65</v>
      </c>
      <c r="L1944" s="74">
        <v>1944</v>
      </c>
      <c r="M1944" s="74"/>
      <c r="N1944" s="69"/>
      <c r="O1944" s="85" t="s">
        <v>1875</v>
      </c>
      <c r="P1944" s="88">
        <v>43738.287743055553</v>
      </c>
      <c r="Q1944" s="85" t="s">
        <v>2612</v>
      </c>
      <c r="R1944" s="85"/>
      <c r="S1944" s="85"/>
      <c r="T1944" s="85" t="s">
        <v>3004</v>
      </c>
      <c r="U1944" s="88">
        <v>43738.287743055553</v>
      </c>
      <c r="V1944" s="90" t="s">
        <v>4815</v>
      </c>
      <c r="W1944" s="85"/>
      <c r="X1944" s="85"/>
      <c r="Y1944" s="94" t="s">
        <v>6815</v>
      </c>
      <c r="Z1944" s="85"/>
    </row>
    <row r="1945" spans="1:26" x14ac:dyDescent="0.25">
      <c r="A1945" s="61" t="s">
        <v>1451</v>
      </c>
      <c r="B1945" s="61" t="s">
        <v>1364</v>
      </c>
      <c r="C1945" s="62"/>
      <c r="D1945" s="63"/>
      <c r="E1945" s="64"/>
      <c r="F1945" s="65"/>
      <c r="G1945" s="62"/>
      <c r="H1945" s="66"/>
      <c r="I1945" s="67"/>
      <c r="J1945" s="67"/>
      <c r="K1945" s="34" t="s">
        <v>65</v>
      </c>
      <c r="L1945" s="74">
        <v>1945</v>
      </c>
      <c r="M1945" s="74"/>
      <c r="N1945" s="69"/>
      <c r="O1945" s="85" t="s">
        <v>1875</v>
      </c>
      <c r="P1945" s="88">
        <v>43738.287743055553</v>
      </c>
      <c r="Q1945" s="85" t="s">
        <v>2612</v>
      </c>
      <c r="R1945" s="85"/>
      <c r="S1945" s="85"/>
      <c r="T1945" s="85" t="s">
        <v>3004</v>
      </c>
      <c r="U1945" s="88">
        <v>43738.287743055553</v>
      </c>
      <c r="V1945" s="90" t="s">
        <v>4815</v>
      </c>
      <c r="W1945" s="85"/>
      <c r="X1945" s="85"/>
      <c r="Y1945" s="94" t="s">
        <v>6815</v>
      </c>
      <c r="Z1945" s="85"/>
    </row>
    <row r="1946" spans="1:26" x14ac:dyDescent="0.25">
      <c r="A1946" s="61" t="s">
        <v>1451</v>
      </c>
      <c r="B1946" s="61" t="s">
        <v>1453</v>
      </c>
      <c r="C1946" s="62"/>
      <c r="D1946" s="63"/>
      <c r="E1946" s="64"/>
      <c r="F1946" s="65"/>
      <c r="G1946" s="62"/>
      <c r="H1946" s="66"/>
      <c r="I1946" s="67"/>
      <c r="J1946" s="67"/>
      <c r="K1946" s="34" t="s">
        <v>66</v>
      </c>
      <c r="L1946" s="74">
        <v>1946</v>
      </c>
      <c r="M1946" s="74"/>
      <c r="N1946" s="69"/>
      <c r="O1946" s="85" t="s">
        <v>1875</v>
      </c>
      <c r="P1946" s="88">
        <v>43738.287824074076</v>
      </c>
      <c r="Q1946" s="85" t="s">
        <v>2613</v>
      </c>
      <c r="R1946" s="85"/>
      <c r="S1946" s="85"/>
      <c r="T1946" s="85" t="s">
        <v>3019</v>
      </c>
      <c r="U1946" s="88">
        <v>43738.287824074076</v>
      </c>
      <c r="V1946" s="90" t="s">
        <v>4816</v>
      </c>
      <c r="W1946" s="85"/>
      <c r="X1946" s="85"/>
      <c r="Y1946" s="94" t="s">
        <v>6816</v>
      </c>
      <c r="Z1946" s="85"/>
    </row>
    <row r="1947" spans="1:26" x14ac:dyDescent="0.25">
      <c r="A1947" s="61" t="s">
        <v>1451</v>
      </c>
      <c r="B1947" s="61" t="s">
        <v>1871</v>
      </c>
      <c r="C1947" s="62"/>
      <c r="D1947" s="63"/>
      <c r="E1947" s="64"/>
      <c r="F1947" s="65"/>
      <c r="G1947" s="62"/>
      <c r="H1947" s="66"/>
      <c r="I1947" s="67"/>
      <c r="J1947" s="67"/>
      <c r="K1947" s="34" t="s">
        <v>65</v>
      </c>
      <c r="L1947" s="74">
        <v>1947</v>
      </c>
      <c r="M1947" s="74"/>
      <c r="N1947" s="69"/>
      <c r="O1947" s="85" t="s">
        <v>1875</v>
      </c>
      <c r="P1947" s="88">
        <v>43738.287858796299</v>
      </c>
      <c r="Q1947" s="85" t="s">
        <v>2614</v>
      </c>
      <c r="R1947" s="85"/>
      <c r="S1947" s="85"/>
      <c r="T1947" s="85" t="s">
        <v>2946</v>
      </c>
      <c r="U1947" s="88">
        <v>43738.287858796299</v>
      </c>
      <c r="V1947" s="90" t="s">
        <v>4817</v>
      </c>
      <c r="W1947" s="85"/>
      <c r="X1947" s="85"/>
      <c r="Y1947" s="94" t="s">
        <v>6817</v>
      </c>
      <c r="Z1947" s="85"/>
    </row>
    <row r="1948" spans="1:26" x14ac:dyDescent="0.25">
      <c r="A1948" s="61" t="s">
        <v>1451</v>
      </c>
      <c r="B1948" s="61" t="s">
        <v>1873</v>
      </c>
      <c r="C1948" s="62"/>
      <c r="D1948" s="63"/>
      <c r="E1948" s="64"/>
      <c r="F1948" s="65"/>
      <c r="G1948" s="62"/>
      <c r="H1948" s="66"/>
      <c r="I1948" s="67"/>
      <c r="J1948" s="67"/>
      <c r="K1948" s="34" t="s">
        <v>65</v>
      </c>
      <c r="L1948" s="74">
        <v>1948</v>
      </c>
      <c r="M1948" s="74"/>
      <c r="N1948" s="69"/>
      <c r="O1948" s="85" t="s">
        <v>1875</v>
      </c>
      <c r="P1948" s="88">
        <v>43738.287858796299</v>
      </c>
      <c r="Q1948" s="85" t="s">
        <v>2614</v>
      </c>
      <c r="R1948" s="85"/>
      <c r="S1948" s="85"/>
      <c r="T1948" s="85" t="s">
        <v>2946</v>
      </c>
      <c r="U1948" s="88">
        <v>43738.287858796299</v>
      </c>
      <c r="V1948" s="90" t="s">
        <v>4817</v>
      </c>
      <c r="W1948" s="85"/>
      <c r="X1948" s="85"/>
      <c r="Y1948" s="94" t="s">
        <v>6817</v>
      </c>
      <c r="Z1948" s="85"/>
    </row>
    <row r="1949" spans="1:26" x14ac:dyDescent="0.25">
      <c r="A1949" s="61" t="s">
        <v>1451</v>
      </c>
      <c r="B1949" s="61" t="s">
        <v>1472</v>
      </c>
      <c r="C1949" s="62"/>
      <c r="D1949" s="63"/>
      <c r="E1949" s="64"/>
      <c r="F1949" s="65"/>
      <c r="G1949" s="62"/>
      <c r="H1949" s="66"/>
      <c r="I1949" s="67"/>
      <c r="J1949" s="67"/>
      <c r="K1949" s="34" t="s">
        <v>65</v>
      </c>
      <c r="L1949" s="74">
        <v>1949</v>
      </c>
      <c r="M1949" s="74"/>
      <c r="N1949" s="69"/>
      <c r="O1949" s="85" t="s">
        <v>1875</v>
      </c>
      <c r="P1949" s="88">
        <v>43738.287858796299</v>
      </c>
      <c r="Q1949" s="85" t="s">
        <v>2614</v>
      </c>
      <c r="R1949" s="85"/>
      <c r="S1949" s="85"/>
      <c r="T1949" s="85" t="s">
        <v>2946</v>
      </c>
      <c r="U1949" s="88">
        <v>43738.287858796299</v>
      </c>
      <c r="V1949" s="90" t="s">
        <v>4817</v>
      </c>
      <c r="W1949" s="85"/>
      <c r="X1949" s="85"/>
      <c r="Y1949" s="94" t="s">
        <v>6817</v>
      </c>
      <c r="Z1949" s="85"/>
    </row>
    <row r="1950" spans="1:26" x14ac:dyDescent="0.25">
      <c r="A1950" s="61" t="s">
        <v>1451</v>
      </c>
      <c r="B1950" s="61" t="s">
        <v>1490</v>
      </c>
      <c r="C1950" s="62"/>
      <c r="D1950" s="63"/>
      <c r="E1950" s="64"/>
      <c r="F1950" s="65"/>
      <c r="G1950" s="62"/>
      <c r="H1950" s="66"/>
      <c r="I1950" s="67"/>
      <c r="J1950" s="67"/>
      <c r="K1950" s="34" t="s">
        <v>65</v>
      </c>
      <c r="L1950" s="74">
        <v>1950</v>
      </c>
      <c r="M1950" s="74"/>
      <c r="N1950" s="69"/>
      <c r="O1950" s="85" t="s">
        <v>1876</v>
      </c>
      <c r="P1950" s="88">
        <v>43738.290011574078</v>
      </c>
      <c r="Q1950" s="85" t="s">
        <v>2615</v>
      </c>
      <c r="R1950" s="85"/>
      <c r="S1950" s="85"/>
      <c r="T1950" s="85" t="s">
        <v>3040</v>
      </c>
      <c r="U1950" s="88">
        <v>43738.290011574078</v>
      </c>
      <c r="V1950" s="90" t="s">
        <v>4818</v>
      </c>
      <c r="W1950" s="85"/>
      <c r="X1950" s="85"/>
      <c r="Y1950" s="94" t="s">
        <v>6818</v>
      </c>
      <c r="Z1950" s="94" t="s">
        <v>7009</v>
      </c>
    </row>
    <row r="1951" spans="1:26" x14ac:dyDescent="0.25">
      <c r="A1951" s="61" t="s">
        <v>1451</v>
      </c>
      <c r="B1951" s="61" t="s">
        <v>1472</v>
      </c>
      <c r="C1951" s="62"/>
      <c r="D1951" s="63"/>
      <c r="E1951" s="64"/>
      <c r="F1951" s="65"/>
      <c r="G1951" s="62"/>
      <c r="H1951" s="66"/>
      <c r="I1951" s="67"/>
      <c r="J1951" s="67"/>
      <c r="K1951" s="34" t="s">
        <v>65</v>
      </c>
      <c r="L1951" s="74">
        <v>1951</v>
      </c>
      <c r="M1951" s="74"/>
      <c r="N1951" s="69"/>
      <c r="O1951" s="85" t="s">
        <v>1875</v>
      </c>
      <c r="P1951" s="88">
        <v>43738.290208333332</v>
      </c>
      <c r="Q1951" s="85" t="s">
        <v>2616</v>
      </c>
      <c r="R1951" s="85"/>
      <c r="S1951" s="85"/>
      <c r="T1951" s="85"/>
      <c r="U1951" s="88">
        <v>43738.290208333332</v>
      </c>
      <c r="V1951" s="90" t="s">
        <v>4819</v>
      </c>
      <c r="W1951" s="85"/>
      <c r="X1951" s="85"/>
      <c r="Y1951" s="94" t="s">
        <v>6819</v>
      </c>
      <c r="Z1951" s="85"/>
    </row>
    <row r="1952" spans="1:26" x14ac:dyDescent="0.25">
      <c r="A1952" s="61" t="s">
        <v>1451</v>
      </c>
      <c r="B1952" s="61" t="s">
        <v>1490</v>
      </c>
      <c r="C1952" s="62"/>
      <c r="D1952" s="63"/>
      <c r="E1952" s="64"/>
      <c r="F1952" s="65"/>
      <c r="G1952" s="62"/>
      <c r="H1952" s="66"/>
      <c r="I1952" s="67"/>
      <c r="J1952" s="67"/>
      <c r="K1952" s="34" t="s">
        <v>65</v>
      </c>
      <c r="L1952" s="74">
        <v>1952</v>
      </c>
      <c r="M1952" s="74"/>
      <c r="N1952" s="69"/>
      <c r="O1952" s="85" t="s">
        <v>1875</v>
      </c>
      <c r="P1952" s="88">
        <v>43738.290370370371</v>
      </c>
      <c r="Q1952" s="85" t="s">
        <v>2617</v>
      </c>
      <c r="R1952" s="85"/>
      <c r="S1952" s="85"/>
      <c r="T1952" s="85" t="s">
        <v>2946</v>
      </c>
      <c r="U1952" s="88">
        <v>43738.290370370371</v>
      </c>
      <c r="V1952" s="90" t="s">
        <v>4820</v>
      </c>
      <c r="W1952" s="85"/>
      <c r="X1952" s="85"/>
      <c r="Y1952" s="94" t="s">
        <v>6820</v>
      </c>
      <c r="Z1952" s="85"/>
    </row>
    <row r="1953" spans="1:26" x14ac:dyDescent="0.25">
      <c r="A1953" s="61" t="s">
        <v>1451</v>
      </c>
      <c r="B1953" s="61" t="s">
        <v>1477</v>
      </c>
      <c r="C1953" s="62"/>
      <c r="D1953" s="63"/>
      <c r="E1953" s="64"/>
      <c r="F1953" s="65"/>
      <c r="G1953" s="62"/>
      <c r="H1953" s="66"/>
      <c r="I1953" s="67"/>
      <c r="J1953" s="67"/>
      <c r="K1953" s="34" t="s">
        <v>65</v>
      </c>
      <c r="L1953" s="74">
        <v>1953</v>
      </c>
      <c r="M1953" s="74"/>
      <c r="N1953" s="69"/>
      <c r="O1953" s="85" t="s">
        <v>1875</v>
      </c>
      <c r="P1953" s="88">
        <v>43738.290370370371</v>
      </c>
      <c r="Q1953" s="85" t="s">
        <v>2617</v>
      </c>
      <c r="R1953" s="85"/>
      <c r="S1953" s="85"/>
      <c r="T1953" s="85" t="s">
        <v>2946</v>
      </c>
      <c r="U1953" s="88">
        <v>43738.290370370371</v>
      </c>
      <c r="V1953" s="90" t="s">
        <v>4820</v>
      </c>
      <c r="W1953" s="85"/>
      <c r="X1953" s="85"/>
      <c r="Y1953" s="94" t="s">
        <v>6820</v>
      </c>
      <c r="Z1953" s="85"/>
    </row>
    <row r="1954" spans="1:26" x14ac:dyDescent="0.25">
      <c r="A1954" s="61" t="s">
        <v>1455</v>
      </c>
      <c r="B1954" s="61" t="s">
        <v>1563</v>
      </c>
      <c r="C1954" s="62"/>
      <c r="D1954" s="63"/>
      <c r="E1954" s="64"/>
      <c r="F1954" s="65"/>
      <c r="G1954" s="62"/>
      <c r="H1954" s="66"/>
      <c r="I1954" s="67"/>
      <c r="J1954" s="67"/>
      <c r="K1954" s="34" t="s">
        <v>65</v>
      </c>
      <c r="L1954" s="74">
        <v>1954</v>
      </c>
      <c r="M1954" s="74"/>
      <c r="N1954" s="69"/>
      <c r="O1954" s="85" t="s">
        <v>1875</v>
      </c>
      <c r="P1954" s="88">
        <v>43738.290462962963</v>
      </c>
      <c r="Q1954" s="85" t="s">
        <v>1967</v>
      </c>
      <c r="R1954" s="85"/>
      <c r="S1954" s="85"/>
      <c r="T1954" s="85"/>
      <c r="U1954" s="88">
        <v>43738.290462962963</v>
      </c>
      <c r="V1954" s="90" t="s">
        <v>4821</v>
      </c>
      <c r="W1954" s="85"/>
      <c r="X1954" s="85"/>
      <c r="Y1954" s="94" t="s">
        <v>6821</v>
      </c>
      <c r="Z1954" s="85"/>
    </row>
    <row r="1955" spans="1:26" x14ac:dyDescent="0.25">
      <c r="A1955" s="61" t="s">
        <v>1456</v>
      </c>
      <c r="B1955" s="61" t="s">
        <v>1251</v>
      </c>
      <c r="C1955" s="62"/>
      <c r="D1955" s="63"/>
      <c r="E1955" s="64"/>
      <c r="F1955" s="65"/>
      <c r="G1955" s="62"/>
      <c r="H1955" s="66"/>
      <c r="I1955" s="67"/>
      <c r="J1955" s="67"/>
      <c r="K1955" s="34" t="s">
        <v>65</v>
      </c>
      <c r="L1955" s="74">
        <v>1955</v>
      </c>
      <c r="M1955" s="74"/>
      <c r="N1955" s="69"/>
      <c r="O1955" s="85" t="s">
        <v>1875</v>
      </c>
      <c r="P1955" s="88">
        <v>43738.290138888886</v>
      </c>
      <c r="Q1955" s="85" t="s">
        <v>1900</v>
      </c>
      <c r="R1955" s="85"/>
      <c r="S1955" s="85"/>
      <c r="T1955" s="85" t="s">
        <v>2950</v>
      </c>
      <c r="U1955" s="88">
        <v>43738.290138888886</v>
      </c>
      <c r="V1955" s="90" t="s">
        <v>4822</v>
      </c>
      <c r="W1955" s="85"/>
      <c r="X1955" s="85"/>
      <c r="Y1955" s="94" t="s">
        <v>6822</v>
      </c>
      <c r="Z1955" s="85"/>
    </row>
    <row r="1956" spans="1:26" x14ac:dyDescent="0.25">
      <c r="A1956" s="61" t="s">
        <v>1456</v>
      </c>
      <c r="B1956" s="61" t="s">
        <v>1496</v>
      </c>
      <c r="C1956" s="62"/>
      <c r="D1956" s="63"/>
      <c r="E1956" s="64"/>
      <c r="F1956" s="65"/>
      <c r="G1956" s="62"/>
      <c r="H1956" s="66"/>
      <c r="I1956" s="67"/>
      <c r="J1956" s="67"/>
      <c r="K1956" s="34" t="s">
        <v>65</v>
      </c>
      <c r="L1956" s="74">
        <v>1956</v>
      </c>
      <c r="M1956" s="74"/>
      <c r="N1956" s="69"/>
      <c r="O1956" s="85" t="s">
        <v>1875</v>
      </c>
      <c r="P1956" s="88">
        <v>43738.29047453704</v>
      </c>
      <c r="Q1956" s="85" t="s">
        <v>1880</v>
      </c>
      <c r="R1956" s="85"/>
      <c r="S1956" s="85"/>
      <c r="T1956" s="85"/>
      <c r="U1956" s="88">
        <v>43738.29047453704</v>
      </c>
      <c r="V1956" s="90" t="s">
        <v>4823</v>
      </c>
      <c r="W1956" s="85"/>
      <c r="X1956" s="85"/>
      <c r="Y1956" s="94" t="s">
        <v>6823</v>
      </c>
      <c r="Z1956" s="85"/>
    </row>
    <row r="1957" spans="1:26" x14ac:dyDescent="0.25">
      <c r="A1957" s="61" t="s">
        <v>1457</v>
      </c>
      <c r="B1957" s="61" t="s">
        <v>1837</v>
      </c>
      <c r="C1957" s="62"/>
      <c r="D1957" s="63"/>
      <c r="E1957" s="64"/>
      <c r="F1957" s="65"/>
      <c r="G1957" s="62"/>
      <c r="H1957" s="66"/>
      <c r="I1957" s="67"/>
      <c r="J1957" s="67"/>
      <c r="K1957" s="34" t="s">
        <v>65</v>
      </c>
      <c r="L1957" s="74">
        <v>1957</v>
      </c>
      <c r="M1957" s="74"/>
      <c r="N1957" s="69"/>
      <c r="O1957" s="85" t="s">
        <v>1875</v>
      </c>
      <c r="P1957" s="88">
        <v>43738.29047453704</v>
      </c>
      <c r="Q1957" s="85" t="s">
        <v>2468</v>
      </c>
      <c r="R1957" s="85"/>
      <c r="S1957" s="85"/>
      <c r="T1957" s="85" t="s">
        <v>2999</v>
      </c>
      <c r="U1957" s="88">
        <v>43738.29047453704</v>
      </c>
      <c r="V1957" s="90" t="s">
        <v>4824</v>
      </c>
      <c r="W1957" s="85"/>
      <c r="X1957" s="85"/>
      <c r="Y1957" s="94" t="s">
        <v>6824</v>
      </c>
      <c r="Z1957" s="85"/>
    </row>
    <row r="1958" spans="1:26" x14ac:dyDescent="0.25">
      <c r="A1958" s="61" t="s">
        <v>1458</v>
      </c>
      <c r="B1958" s="61" t="s">
        <v>1802</v>
      </c>
      <c r="C1958" s="62"/>
      <c r="D1958" s="63"/>
      <c r="E1958" s="64"/>
      <c r="F1958" s="65"/>
      <c r="G1958" s="62"/>
      <c r="H1958" s="66"/>
      <c r="I1958" s="67"/>
      <c r="J1958" s="67"/>
      <c r="K1958" s="34" t="s">
        <v>65</v>
      </c>
      <c r="L1958" s="74">
        <v>1958</v>
      </c>
      <c r="M1958" s="74"/>
      <c r="N1958" s="69"/>
      <c r="O1958" s="85" t="s">
        <v>1876</v>
      </c>
      <c r="P1958" s="88">
        <v>43738.290497685186</v>
      </c>
      <c r="Q1958" s="85" t="s">
        <v>2618</v>
      </c>
      <c r="R1958" s="90" t="s">
        <v>2874</v>
      </c>
      <c r="S1958" s="85" t="s">
        <v>2911</v>
      </c>
      <c r="T1958" s="85"/>
      <c r="U1958" s="88">
        <v>43738.290497685186</v>
      </c>
      <c r="V1958" s="90" t="s">
        <v>4825</v>
      </c>
      <c r="W1958" s="85"/>
      <c r="X1958" s="85"/>
      <c r="Y1958" s="94" t="s">
        <v>6825</v>
      </c>
      <c r="Z1958" s="94" t="s">
        <v>7133</v>
      </c>
    </row>
    <row r="1959" spans="1:26" x14ac:dyDescent="0.25">
      <c r="A1959" s="61" t="s">
        <v>1459</v>
      </c>
      <c r="B1959" s="61" t="s">
        <v>1874</v>
      </c>
      <c r="C1959" s="62"/>
      <c r="D1959" s="63"/>
      <c r="E1959" s="64"/>
      <c r="F1959" s="65"/>
      <c r="G1959" s="62"/>
      <c r="H1959" s="66"/>
      <c r="I1959" s="67"/>
      <c r="J1959" s="67"/>
      <c r="K1959" s="34" t="s">
        <v>65</v>
      </c>
      <c r="L1959" s="74">
        <v>1959</v>
      </c>
      <c r="M1959" s="74"/>
      <c r="N1959" s="69"/>
      <c r="O1959" s="85" t="s">
        <v>1875</v>
      </c>
      <c r="P1959" s="88">
        <v>43738.290520833332</v>
      </c>
      <c r="Q1959" s="85" t="s">
        <v>2619</v>
      </c>
      <c r="R1959" s="90" t="s">
        <v>2875</v>
      </c>
      <c r="S1959" s="85" t="s">
        <v>2944</v>
      </c>
      <c r="T1959" s="85"/>
      <c r="U1959" s="88">
        <v>43738.290520833332</v>
      </c>
      <c r="V1959" s="90" t="s">
        <v>4826</v>
      </c>
      <c r="W1959" s="85"/>
      <c r="X1959" s="85"/>
      <c r="Y1959" s="94" t="s">
        <v>6826</v>
      </c>
      <c r="Z1959" s="85"/>
    </row>
    <row r="1960" spans="1:26" x14ac:dyDescent="0.25">
      <c r="A1960" s="61" t="s">
        <v>1460</v>
      </c>
      <c r="B1960" s="61" t="s">
        <v>1507</v>
      </c>
      <c r="C1960" s="62"/>
      <c r="D1960" s="63"/>
      <c r="E1960" s="64"/>
      <c r="F1960" s="65"/>
      <c r="G1960" s="62"/>
      <c r="H1960" s="66"/>
      <c r="I1960" s="67"/>
      <c r="J1960" s="67"/>
      <c r="K1960" s="34" t="s">
        <v>65</v>
      </c>
      <c r="L1960" s="74">
        <v>1960</v>
      </c>
      <c r="M1960" s="74"/>
      <c r="N1960" s="69"/>
      <c r="O1960" s="85" t="s">
        <v>1875</v>
      </c>
      <c r="P1960" s="88">
        <v>43738.290497685186</v>
      </c>
      <c r="Q1960" s="85" t="s">
        <v>1893</v>
      </c>
      <c r="R1960" s="85"/>
      <c r="S1960" s="85"/>
      <c r="T1960" s="85"/>
      <c r="U1960" s="88">
        <v>43738.290497685186</v>
      </c>
      <c r="V1960" s="90" t="s">
        <v>4827</v>
      </c>
      <c r="W1960" s="85"/>
      <c r="X1960" s="85"/>
      <c r="Y1960" s="94" t="s">
        <v>6827</v>
      </c>
      <c r="Z1960" s="85"/>
    </row>
    <row r="1961" spans="1:26" x14ac:dyDescent="0.25">
      <c r="A1961" s="61" t="s">
        <v>1460</v>
      </c>
      <c r="B1961" s="61" t="s">
        <v>1507</v>
      </c>
      <c r="C1961" s="62"/>
      <c r="D1961" s="63"/>
      <c r="E1961" s="64"/>
      <c r="F1961" s="65"/>
      <c r="G1961" s="62"/>
      <c r="H1961" s="66"/>
      <c r="I1961" s="67"/>
      <c r="J1961" s="67"/>
      <c r="K1961" s="34" t="s">
        <v>65</v>
      </c>
      <c r="L1961" s="74">
        <v>1961</v>
      </c>
      <c r="M1961" s="74"/>
      <c r="N1961" s="69"/>
      <c r="O1961" s="85" t="s">
        <v>1875</v>
      </c>
      <c r="P1961" s="88">
        <v>43738.290520833332</v>
      </c>
      <c r="Q1961" s="85" t="s">
        <v>1892</v>
      </c>
      <c r="R1961" s="85"/>
      <c r="S1961" s="85"/>
      <c r="T1961" s="85"/>
      <c r="U1961" s="88">
        <v>43738.290520833332</v>
      </c>
      <c r="V1961" s="90" t="s">
        <v>4828</v>
      </c>
      <c r="W1961" s="85"/>
      <c r="X1961" s="85"/>
      <c r="Y1961" s="94" t="s">
        <v>6828</v>
      </c>
      <c r="Z1961" s="85"/>
    </row>
    <row r="1962" spans="1:26" x14ac:dyDescent="0.25">
      <c r="A1962" s="61" t="s">
        <v>1461</v>
      </c>
      <c r="B1962" s="61" t="s">
        <v>1569</v>
      </c>
      <c r="C1962" s="62"/>
      <c r="D1962" s="63"/>
      <c r="E1962" s="64"/>
      <c r="F1962" s="65"/>
      <c r="G1962" s="62"/>
      <c r="H1962" s="66"/>
      <c r="I1962" s="67"/>
      <c r="J1962" s="67"/>
      <c r="K1962" s="34" t="s">
        <v>65</v>
      </c>
      <c r="L1962" s="74">
        <v>1962</v>
      </c>
      <c r="M1962" s="74"/>
      <c r="N1962" s="69"/>
      <c r="O1962" s="85" t="s">
        <v>1875</v>
      </c>
      <c r="P1962" s="88">
        <v>43738.290520833332</v>
      </c>
      <c r="Q1962" s="85" t="s">
        <v>1977</v>
      </c>
      <c r="R1962" s="85"/>
      <c r="S1962" s="85"/>
      <c r="T1962" s="85"/>
      <c r="U1962" s="88">
        <v>43738.290520833332</v>
      </c>
      <c r="V1962" s="90" t="s">
        <v>4829</v>
      </c>
      <c r="W1962" s="85"/>
      <c r="X1962" s="85"/>
      <c r="Y1962" s="94" t="s">
        <v>6829</v>
      </c>
      <c r="Z1962" s="85"/>
    </row>
    <row r="1963" spans="1:26" x14ac:dyDescent="0.25">
      <c r="A1963" s="61" t="s">
        <v>1462</v>
      </c>
      <c r="B1963" s="61" t="s">
        <v>1481</v>
      </c>
      <c r="C1963" s="62"/>
      <c r="D1963" s="63"/>
      <c r="E1963" s="64"/>
      <c r="F1963" s="65"/>
      <c r="G1963" s="62"/>
      <c r="H1963" s="66"/>
      <c r="I1963" s="67"/>
      <c r="J1963" s="67"/>
      <c r="K1963" s="34" t="s">
        <v>65</v>
      </c>
      <c r="L1963" s="74">
        <v>1963</v>
      </c>
      <c r="M1963" s="74"/>
      <c r="N1963" s="69"/>
      <c r="O1963" s="85" t="s">
        <v>1875</v>
      </c>
      <c r="P1963" s="88">
        <v>43738.290532407409</v>
      </c>
      <c r="Q1963" s="85" t="s">
        <v>1927</v>
      </c>
      <c r="R1963" s="85"/>
      <c r="S1963" s="85"/>
      <c r="T1963" s="85" t="s">
        <v>2951</v>
      </c>
      <c r="U1963" s="88">
        <v>43738.290532407409</v>
      </c>
      <c r="V1963" s="90" t="s">
        <v>4830</v>
      </c>
      <c r="W1963" s="85"/>
      <c r="X1963" s="85"/>
      <c r="Y1963" s="94" t="s">
        <v>6830</v>
      </c>
      <c r="Z1963" s="85"/>
    </row>
    <row r="1964" spans="1:26" x14ac:dyDescent="0.25">
      <c r="A1964" s="61" t="s">
        <v>1463</v>
      </c>
      <c r="B1964" s="61" t="s">
        <v>1429</v>
      </c>
      <c r="C1964" s="62"/>
      <c r="D1964" s="63"/>
      <c r="E1964" s="64"/>
      <c r="F1964" s="65"/>
      <c r="G1964" s="62"/>
      <c r="H1964" s="66"/>
      <c r="I1964" s="67"/>
      <c r="J1964" s="67"/>
      <c r="K1964" s="34" t="s">
        <v>65</v>
      </c>
      <c r="L1964" s="74">
        <v>1964</v>
      </c>
      <c r="M1964" s="74"/>
      <c r="N1964" s="69"/>
      <c r="O1964" s="85" t="s">
        <v>1875</v>
      </c>
      <c r="P1964" s="88">
        <v>43738.290486111109</v>
      </c>
      <c r="Q1964" s="85" t="s">
        <v>2221</v>
      </c>
      <c r="R1964" s="85"/>
      <c r="S1964" s="85"/>
      <c r="T1964" s="85"/>
      <c r="U1964" s="88">
        <v>43738.290486111109</v>
      </c>
      <c r="V1964" s="90" t="s">
        <v>4831</v>
      </c>
      <c r="W1964" s="85"/>
      <c r="X1964" s="85"/>
      <c r="Y1964" s="94" t="s">
        <v>6831</v>
      </c>
      <c r="Z1964" s="85"/>
    </row>
    <row r="1965" spans="1:26" x14ac:dyDescent="0.25">
      <c r="A1965" s="61" t="s">
        <v>1463</v>
      </c>
      <c r="B1965" s="61" t="s">
        <v>1429</v>
      </c>
      <c r="C1965" s="62"/>
      <c r="D1965" s="63"/>
      <c r="E1965" s="64"/>
      <c r="F1965" s="65"/>
      <c r="G1965" s="62"/>
      <c r="H1965" s="66"/>
      <c r="I1965" s="67"/>
      <c r="J1965" s="67"/>
      <c r="K1965" s="34" t="s">
        <v>65</v>
      </c>
      <c r="L1965" s="74">
        <v>1965</v>
      </c>
      <c r="M1965" s="74"/>
      <c r="N1965" s="69"/>
      <c r="O1965" s="85" t="s">
        <v>1875</v>
      </c>
      <c r="P1965" s="88">
        <v>43738.290543981479</v>
      </c>
      <c r="Q1965" s="85" t="s">
        <v>2131</v>
      </c>
      <c r="R1965" s="85"/>
      <c r="S1965" s="85"/>
      <c r="T1965" s="85"/>
      <c r="U1965" s="88">
        <v>43738.290543981479</v>
      </c>
      <c r="V1965" s="90" t="s">
        <v>4832</v>
      </c>
      <c r="W1965" s="85"/>
      <c r="X1965" s="85"/>
      <c r="Y1965" s="94" t="s">
        <v>6832</v>
      </c>
      <c r="Z1965" s="85"/>
    </row>
    <row r="1966" spans="1:26" x14ac:dyDescent="0.25">
      <c r="A1966" s="61" t="s">
        <v>1464</v>
      </c>
      <c r="B1966" s="61" t="s">
        <v>1527</v>
      </c>
      <c r="C1966" s="62"/>
      <c r="D1966" s="63"/>
      <c r="E1966" s="64"/>
      <c r="F1966" s="65"/>
      <c r="G1966" s="62"/>
      <c r="H1966" s="66"/>
      <c r="I1966" s="67"/>
      <c r="J1966" s="67"/>
      <c r="K1966" s="34" t="s">
        <v>65</v>
      </c>
      <c r="L1966" s="74">
        <v>1966</v>
      </c>
      <c r="M1966" s="74"/>
      <c r="N1966" s="69"/>
      <c r="O1966" s="85" t="s">
        <v>1875</v>
      </c>
      <c r="P1966" s="88">
        <v>43738.290543981479</v>
      </c>
      <c r="Q1966" s="85" t="s">
        <v>1923</v>
      </c>
      <c r="R1966" s="85"/>
      <c r="S1966" s="85"/>
      <c r="T1966" s="85" t="s">
        <v>2947</v>
      </c>
      <c r="U1966" s="88">
        <v>43738.290543981479</v>
      </c>
      <c r="V1966" s="90" t="s">
        <v>4833</v>
      </c>
      <c r="W1966" s="85"/>
      <c r="X1966" s="85"/>
      <c r="Y1966" s="94" t="s">
        <v>6833</v>
      </c>
      <c r="Z1966" s="85"/>
    </row>
    <row r="1967" spans="1:26" x14ac:dyDescent="0.25">
      <c r="A1967" s="61" t="s">
        <v>1465</v>
      </c>
      <c r="B1967" s="61" t="s">
        <v>1481</v>
      </c>
      <c r="C1967" s="62"/>
      <c r="D1967" s="63"/>
      <c r="E1967" s="64"/>
      <c r="F1967" s="65"/>
      <c r="G1967" s="62"/>
      <c r="H1967" s="66"/>
      <c r="I1967" s="67"/>
      <c r="J1967" s="67"/>
      <c r="K1967" s="34" t="s">
        <v>65</v>
      </c>
      <c r="L1967" s="74">
        <v>1967</v>
      </c>
      <c r="M1967" s="74"/>
      <c r="N1967" s="69"/>
      <c r="O1967" s="85" t="s">
        <v>1875</v>
      </c>
      <c r="P1967" s="88">
        <v>43738.290543981479</v>
      </c>
      <c r="Q1967" s="85" t="s">
        <v>1927</v>
      </c>
      <c r="R1967" s="85"/>
      <c r="S1967" s="85"/>
      <c r="T1967" s="85" t="s">
        <v>2951</v>
      </c>
      <c r="U1967" s="88">
        <v>43738.290543981479</v>
      </c>
      <c r="V1967" s="90" t="s">
        <v>4834</v>
      </c>
      <c r="W1967" s="85"/>
      <c r="X1967" s="85"/>
      <c r="Y1967" s="94" t="s">
        <v>6834</v>
      </c>
      <c r="Z1967" s="85"/>
    </row>
    <row r="1968" spans="1:26" x14ac:dyDescent="0.25">
      <c r="A1968" s="61" t="s">
        <v>1466</v>
      </c>
      <c r="B1968" s="61" t="s">
        <v>1481</v>
      </c>
      <c r="C1968" s="62"/>
      <c r="D1968" s="63"/>
      <c r="E1968" s="64"/>
      <c r="F1968" s="65"/>
      <c r="G1968" s="62"/>
      <c r="H1968" s="66"/>
      <c r="I1968" s="67"/>
      <c r="J1968" s="67"/>
      <c r="K1968" s="34" t="s">
        <v>65</v>
      </c>
      <c r="L1968" s="74">
        <v>1968</v>
      </c>
      <c r="M1968" s="74"/>
      <c r="N1968" s="69"/>
      <c r="O1968" s="85" t="s">
        <v>1875</v>
      </c>
      <c r="P1968" s="88">
        <v>43738.289803240739</v>
      </c>
      <c r="Q1968" s="85" t="s">
        <v>1927</v>
      </c>
      <c r="R1968" s="85"/>
      <c r="S1968" s="85"/>
      <c r="T1968" s="85" t="s">
        <v>2951</v>
      </c>
      <c r="U1968" s="88">
        <v>43738.289803240739</v>
      </c>
      <c r="V1968" s="90" t="s">
        <v>4835</v>
      </c>
      <c r="W1968" s="85"/>
      <c r="X1968" s="85"/>
      <c r="Y1968" s="94" t="s">
        <v>6835</v>
      </c>
      <c r="Z1968" s="85"/>
    </row>
    <row r="1969" spans="1:26" x14ac:dyDescent="0.25">
      <c r="A1969" s="61" t="s">
        <v>1466</v>
      </c>
      <c r="B1969" s="61" t="s">
        <v>1490</v>
      </c>
      <c r="C1969" s="62"/>
      <c r="D1969" s="63"/>
      <c r="E1969" s="64"/>
      <c r="F1969" s="65"/>
      <c r="G1969" s="62"/>
      <c r="H1969" s="66"/>
      <c r="I1969" s="67"/>
      <c r="J1969" s="67"/>
      <c r="K1969" s="34" t="s">
        <v>65</v>
      </c>
      <c r="L1969" s="74">
        <v>1969</v>
      </c>
      <c r="M1969" s="74"/>
      <c r="N1969" s="69"/>
      <c r="O1969" s="85" t="s">
        <v>1875</v>
      </c>
      <c r="P1969" s="88">
        <v>43738.290567129632</v>
      </c>
      <c r="Q1969" s="85" t="s">
        <v>2208</v>
      </c>
      <c r="R1969" s="85"/>
      <c r="S1969" s="85"/>
      <c r="T1969" s="85" t="s">
        <v>2955</v>
      </c>
      <c r="U1969" s="88">
        <v>43738.290567129632</v>
      </c>
      <c r="V1969" s="90" t="s">
        <v>4836</v>
      </c>
      <c r="W1969" s="85"/>
      <c r="X1969" s="85"/>
      <c r="Y1969" s="94" t="s">
        <v>6836</v>
      </c>
      <c r="Z1969" s="85"/>
    </row>
    <row r="1970" spans="1:26" x14ac:dyDescent="0.25">
      <c r="A1970" s="61" t="s">
        <v>1467</v>
      </c>
      <c r="B1970" s="61" t="s">
        <v>1569</v>
      </c>
      <c r="C1970" s="62"/>
      <c r="D1970" s="63"/>
      <c r="E1970" s="64"/>
      <c r="F1970" s="65"/>
      <c r="G1970" s="62"/>
      <c r="H1970" s="66"/>
      <c r="I1970" s="67"/>
      <c r="J1970" s="67"/>
      <c r="K1970" s="34" t="s">
        <v>65</v>
      </c>
      <c r="L1970" s="74">
        <v>1970</v>
      </c>
      <c r="M1970" s="74"/>
      <c r="N1970" s="69"/>
      <c r="O1970" s="85" t="s">
        <v>1875</v>
      </c>
      <c r="P1970" s="88">
        <v>43738.290601851855</v>
      </c>
      <c r="Q1970" s="85" t="s">
        <v>1977</v>
      </c>
      <c r="R1970" s="85"/>
      <c r="S1970" s="85"/>
      <c r="T1970" s="85"/>
      <c r="U1970" s="88">
        <v>43738.290601851855</v>
      </c>
      <c r="V1970" s="90" t="s">
        <v>4837</v>
      </c>
      <c r="W1970" s="85"/>
      <c r="X1970" s="85"/>
      <c r="Y1970" s="94" t="s">
        <v>6837</v>
      </c>
      <c r="Z1970" s="85"/>
    </row>
    <row r="1971" spans="1:26" x14ac:dyDescent="0.25">
      <c r="A1971" s="61" t="s">
        <v>1468</v>
      </c>
      <c r="B1971" s="61" t="s">
        <v>1496</v>
      </c>
      <c r="C1971" s="62"/>
      <c r="D1971" s="63"/>
      <c r="E1971" s="64"/>
      <c r="F1971" s="65"/>
      <c r="G1971" s="62"/>
      <c r="H1971" s="66"/>
      <c r="I1971" s="67"/>
      <c r="J1971" s="67"/>
      <c r="K1971" s="34" t="s">
        <v>65</v>
      </c>
      <c r="L1971" s="74">
        <v>1971</v>
      </c>
      <c r="M1971" s="74"/>
      <c r="N1971" s="69"/>
      <c r="O1971" s="85" t="s">
        <v>1875</v>
      </c>
      <c r="P1971" s="88">
        <v>43738.290613425925</v>
      </c>
      <c r="Q1971" s="85" t="s">
        <v>1887</v>
      </c>
      <c r="R1971" s="85"/>
      <c r="S1971" s="85"/>
      <c r="T1971" s="85"/>
      <c r="U1971" s="88">
        <v>43738.290613425925</v>
      </c>
      <c r="V1971" s="90" t="s">
        <v>4838</v>
      </c>
      <c r="W1971" s="85"/>
      <c r="X1971" s="85"/>
      <c r="Y1971" s="94" t="s">
        <v>6838</v>
      </c>
      <c r="Z1971" s="85"/>
    </row>
    <row r="1972" spans="1:26" x14ac:dyDescent="0.25">
      <c r="A1972" s="61" t="s">
        <v>1469</v>
      </c>
      <c r="B1972" s="61" t="s">
        <v>1481</v>
      </c>
      <c r="C1972" s="62"/>
      <c r="D1972" s="63"/>
      <c r="E1972" s="64"/>
      <c r="F1972" s="65"/>
      <c r="G1972" s="62"/>
      <c r="H1972" s="66"/>
      <c r="I1972" s="67"/>
      <c r="J1972" s="67"/>
      <c r="K1972" s="34" t="s">
        <v>65</v>
      </c>
      <c r="L1972" s="74">
        <v>1972</v>
      </c>
      <c r="M1972" s="74"/>
      <c r="N1972" s="69"/>
      <c r="O1972" s="85" t="s">
        <v>1875</v>
      </c>
      <c r="P1972" s="88">
        <v>43738.290636574071</v>
      </c>
      <c r="Q1972" s="85" t="s">
        <v>1927</v>
      </c>
      <c r="R1972" s="85"/>
      <c r="S1972" s="85"/>
      <c r="T1972" s="85" t="s">
        <v>2951</v>
      </c>
      <c r="U1972" s="88">
        <v>43738.290636574071</v>
      </c>
      <c r="V1972" s="90" t="s">
        <v>4839</v>
      </c>
      <c r="W1972" s="85"/>
      <c r="X1972" s="85"/>
      <c r="Y1972" s="94" t="s">
        <v>6839</v>
      </c>
      <c r="Z1972" s="85"/>
    </row>
    <row r="1973" spans="1:26" x14ac:dyDescent="0.25">
      <c r="A1973" s="61" t="s">
        <v>1470</v>
      </c>
      <c r="B1973" s="61" t="s">
        <v>1481</v>
      </c>
      <c r="C1973" s="62"/>
      <c r="D1973" s="63"/>
      <c r="E1973" s="64"/>
      <c r="F1973" s="65"/>
      <c r="G1973" s="62"/>
      <c r="H1973" s="66"/>
      <c r="I1973" s="67"/>
      <c r="J1973" s="67"/>
      <c r="K1973" s="34" t="s">
        <v>65</v>
      </c>
      <c r="L1973" s="74">
        <v>1973</v>
      </c>
      <c r="M1973" s="74"/>
      <c r="N1973" s="69"/>
      <c r="O1973" s="85" t="s">
        <v>1875</v>
      </c>
      <c r="P1973" s="88">
        <v>43738.290636574071</v>
      </c>
      <c r="Q1973" s="85" t="s">
        <v>1927</v>
      </c>
      <c r="R1973" s="85"/>
      <c r="S1973" s="85"/>
      <c r="T1973" s="85" t="s">
        <v>2951</v>
      </c>
      <c r="U1973" s="88">
        <v>43738.290636574071</v>
      </c>
      <c r="V1973" s="90" t="s">
        <v>4840</v>
      </c>
      <c r="W1973" s="85"/>
      <c r="X1973" s="85"/>
      <c r="Y1973" s="94" t="s">
        <v>6840</v>
      </c>
      <c r="Z1973" s="85"/>
    </row>
    <row r="1974" spans="1:26" x14ac:dyDescent="0.25">
      <c r="A1974" s="61" t="s">
        <v>1471</v>
      </c>
      <c r="B1974" s="61" t="s">
        <v>1580</v>
      </c>
      <c r="C1974" s="62"/>
      <c r="D1974" s="63"/>
      <c r="E1974" s="64"/>
      <c r="F1974" s="65"/>
      <c r="G1974" s="62"/>
      <c r="H1974" s="66"/>
      <c r="I1974" s="67"/>
      <c r="J1974" s="67"/>
      <c r="K1974" s="34" t="s">
        <v>65</v>
      </c>
      <c r="L1974" s="74">
        <v>1974</v>
      </c>
      <c r="M1974" s="74"/>
      <c r="N1974" s="69"/>
      <c r="O1974" s="85" t="s">
        <v>1875</v>
      </c>
      <c r="P1974" s="88">
        <v>43738.290659722225</v>
      </c>
      <c r="Q1974" s="85" t="s">
        <v>1991</v>
      </c>
      <c r="R1974" s="85"/>
      <c r="S1974" s="85"/>
      <c r="T1974" s="85" t="s">
        <v>2960</v>
      </c>
      <c r="U1974" s="88">
        <v>43738.290659722225</v>
      </c>
      <c r="V1974" s="90" t="s">
        <v>4841</v>
      </c>
      <c r="W1974" s="85"/>
      <c r="X1974" s="85"/>
      <c r="Y1974" s="94" t="s">
        <v>6841</v>
      </c>
      <c r="Z1974" s="85"/>
    </row>
    <row r="1975" spans="1:26" x14ac:dyDescent="0.25">
      <c r="A1975" s="61" t="s">
        <v>1005</v>
      </c>
      <c r="B1975" s="61" t="s">
        <v>1454</v>
      </c>
      <c r="C1975" s="62"/>
      <c r="D1975" s="63"/>
      <c r="E1975" s="64"/>
      <c r="F1975" s="65"/>
      <c r="G1975" s="62"/>
      <c r="H1975" s="66"/>
      <c r="I1975" s="67"/>
      <c r="J1975" s="67"/>
      <c r="K1975" s="34" t="s">
        <v>65</v>
      </c>
      <c r="L1975" s="74">
        <v>1975</v>
      </c>
      <c r="M1975" s="74"/>
      <c r="N1975" s="69"/>
      <c r="O1975" s="85" t="s">
        <v>1875</v>
      </c>
      <c r="P1975" s="88">
        <v>43738.276701388888</v>
      </c>
      <c r="Q1975" s="85" t="s">
        <v>2542</v>
      </c>
      <c r="R1975" s="85"/>
      <c r="S1975" s="85"/>
      <c r="T1975" s="85" t="s">
        <v>3004</v>
      </c>
      <c r="U1975" s="88">
        <v>43738.276701388888</v>
      </c>
      <c r="V1975" s="90" t="s">
        <v>4842</v>
      </c>
      <c r="W1975" s="85"/>
      <c r="X1975" s="85"/>
      <c r="Y1975" s="94" t="s">
        <v>6842</v>
      </c>
      <c r="Z1975" s="85"/>
    </row>
    <row r="1976" spans="1:26" x14ac:dyDescent="0.25">
      <c r="A1976" s="61" t="s">
        <v>1454</v>
      </c>
      <c r="B1976" s="61" t="s">
        <v>1490</v>
      </c>
      <c r="C1976" s="62"/>
      <c r="D1976" s="63"/>
      <c r="E1976" s="64"/>
      <c r="F1976" s="65"/>
      <c r="G1976" s="62"/>
      <c r="H1976" s="66"/>
      <c r="I1976" s="67"/>
      <c r="J1976" s="67"/>
      <c r="K1976" s="34" t="s">
        <v>65</v>
      </c>
      <c r="L1976" s="74">
        <v>1976</v>
      </c>
      <c r="M1976" s="74"/>
      <c r="N1976" s="69"/>
      <c r="O1976" s="85" t="s">
        <v>1875</v>
      </c>
      <c r="P1976" s="88">
        <v>43738.278437499997</v>
      </c>
      <c r="Q1976" s="85" t="s">
        <v>2534</v>
      </c>
      <c r="R1976" s="85"/>
      <c r="S1976" s="85"/>
      <c r="T1976" s="85"/>
      <c r="U1976" s="88">
        <v>43738.278437499997</v>
      </c>
      <c r="V1976" s="90" t="s">
        <v>4698</v>
      </c>
      <c r="W1976" s="85"/>
      <c r="X1976" s="85"/>
      <c r="Y1976" s="94" t="s">
        <v>6698</v>
      </c>
      <c r="Z1976" s="85"/>
    </row>
    <row r="1977" spans="1:26" x14ac:dyDescent="0.25">
      <c r="A1977" s="61" t="s">
        <v>1454</v>
      </c>
      <c r="B1977" s="61" t="s">
        <v>1490</v>
      </c>
      <c r="C1977" s="62"/>
      <c r="D1977" s="63"/>
      <c r="E1977" s="64"/>
      <c r="F1977" s="65"/>
      <c r="G1977" s="62"/>
      <c r="H1977" s="66"/>
      <c r="I1977" s="67"/>
      <c r="J1977" s="67"/>
      <c r="K1977" s="34" t="s">
        <v>65</v>
      </c>
      <c r="L1977" s="74">
        <v>1977</v>
      </c>
      <c r="M1977" s="74"/>
      <c r="N1977" s="69"/>
      <c r="O1977" s="85" t="s">
        <v>1875</v>
      </c>
      <c r="P1977" s="88">
        <v>43738.279351851852</v>
      </c>
      <c r="Q1977" s="85" t="s">
        <v>2567</v>
      </c>
      <c r="R1977" s="85"/>
      <c r="S1977" s="85"/>
      <c r="T1977" s="85" t="s">
        <v>3024</v>
      </c>
      <c r="U1977" s="88">
        <v>43738.279351851852</v>
      </c>
      <c r="V1977" s="90" t="s">
        <v>4843</v>
      </c>
      <c r="W1977" s="85"/>
      <c r="X1977" s="85"/>
      <c r="Y1977" s="94" t="s">
        <v>6843</v>
      </c>
      <c r="Z1977" s="85"/>
    </row>
    <row r="1978" spans="1:26" x14ac:dyDescent="0.25">
      <c r="A1978" s="61" t="s">
        <v>1454</v>
      </c>
      <c r="B1978" s="61" t="s">
        <v>1477</v>
      </c>
      <c r="C1978" s="62"/>
      <c r="D1978" s="63"/>
      <c r="E1978" s="64"/>
      <c r="F1978" s="65"/>
      <c r="G1978" s="62"/>
      <c r="H1978" s="66"/>
      <c r="I1978" s="67"/>
      <c r="J1978" s="67"/>
      <c r="K1978" s="34" t="s">
        <v>65</v>
      </c>
      <c r="L1978" s="74">
        <v>1978</v>
      </c>
      <c r="M1978" s="74"/>
      <c r="N1978" s="69"/>
      <c r="O1978" s="85" t="s">
        <v>1875</v>
      </c>
      <c r="P1978" s="88">
        <v>43738.279351851852</v>
      </c>
      <c r="Q1978" s="85" t="s">
        <v>2567</v>
      </c>
      <c r="R1978" s="85"/>
      <c r="S1978" s="85"/>
      <c r="T1978" s="85" t="s">
        <v>3024</v>
      </c>
      <c r="U1978" s="88">
        <v>43738.279351851852</v>
      </c>
      <c r="V1978" s="90" t="s">
        <v>4843</v>
      </c>
      <c r="W1978" s="85"/>
      <c r="X1978" s="85"/>
      <c r="Y1978" s="94" t="s">
        <v>6843</v>
      </c>
      <c r="Z1978" s="85"/>
    </row>
    <row r="1979" spans="1:26" x14ac:dyDescent="0.25">
      <c r="A1979" s="61" t="s">
        <v>1454</v>
      </c>
      <c r="B1979" s="61" t="s">
        <v>1490</v>
      </c>
      <c r="C1979" s="62"/>
      <c r="D1979" s="63"/>
      <c r="E1979" s="64"/>
      <c r="F1979" s="65"/>
      <c r="G1979" s="62"/>
      <c r="H1979" s="66"/>
      <c r="I1979" s="67"/>
      <c r="J1979" s="67"/>
      <c r="K1979" s="34" t="s">
        <v>65</v>
      </c>
      <c r="L1979" s="74">
        <v>1979</v>
      </c>
      <c r="M1979" s="74"/>
      <c r="N1979" s="69"/>
      <c r="O1979" s="85" t="s">
        <v>1875</v>
      </c>
      <c r="P1979" s="88">
        <v>43738.279398148145</v>
      </c>
      <c r="Q1979" s="85" t="s">
        <v>2605</v>
      </c>
      <c r="R1979" s="85"/>
      <c r="S1979" s="85"/>
      <c r="T1979" s="85" t="s">
        <v>3039</v>
      </c>
      <c r="U1979" s="88">
        <v>43738.279398148145</v>
      </c>
      <c r="V1979" s="90" t="s">
        <v>4844</v>
      </c>
      <c r="W1979" s="85"/>
      <c r="X1979" s="85"/>
      <c r="Y1979" s="94" t="s">
        <v>6844</v>
      </c>
      <c r="Z1979" s="85"/>
    </row>
    <row r="1980" spans="1:26" x14ac:dyDescent="0.25">
      <c r="A1980" s="61" t="s">
        <v>1454</v>
      </c>
      <c r="B1980" s="61" t="s">
        <v>1509</v>
      </c>
      <c r="C1980" s="62"/>
      <c r="D1980" s="63"/>
      <c r="E1980" s="64"/>
      <c r="F1980" s="65"/>
      <c r="G1980" s="62"/>
      <c r="H1980" s="66"/>
      <c r="I1980" s="67"/>
      <c r="J1980" s="67"/>
      <c r="K1980" s="34" t="s">
        <v>65</v>
      </c>
      <c r="L1980" s="74">
        <v>1980</v>
      </c>
      <c r="M1980" s="74"/>
      <c r="N1980" s="69"/>
      <c r="O1980" s="85" t="s">
        <v>1875</v>
      </c>
      <c r="P1980" s="88">
        <v>43738.279398148145</v>
      </c>
      <c r="Q1980" s="85" t="s">
        <v>2605</v>
      </c>
      <c r="R1980" s="85"/>
      <c r="S1980" s="85"/>
      <c r="T1980" s="85" t="s">
        <v>3039</v>
      </c>
      <c r="U1980" s="88">
        <v>43738.279398148145</v>
      </c>
      <c r="V1980" s="90" t="s">
        <v>4844</v>
      </c>
      <c r="W1980" s="85"/>
      <c r="X1980" s="85"/>
      <c r="Y1980" s="94" t="s">
        <v>6844</v>
      </c>
      <c r="Z1980" s="85"/>
    </row>
    <row r="1981" spans="1:26" x14ac:dyDescent="0.25">
      <c r="A1981" s="61" t="s">
        <v>1454</v>
      </c>
      <c r="B1981" s="61" t="s">
        <v>1474</v>
      </c>
      <c r="C1981" s="62"/>
      <c r="D1981" s="63"/>
      <c r="E1981" s="64"/>
      <c r="F1981" s="65"/>
      <c r="G1981" s="62"/>
      <c r="H1981" s="66"/>
      <c r="I1981" s="67"/>
      <c r="J1981" s="67"/>
      <c r="K1981" s="34" t="s">
        <v>65</v>
      </c>
      <c r="L1981" s="74">
        <v>1981</v>
      </c>
      <c r="M1981" s="74"/>
      <c r="N1981" s="69"/>
      <c r="O1981" s="85" t="s">
        <v>1875</v>
      </c>
      <c r="P1981" s="88">
        <v>43738.279398148145</v>
      </c>
      <c r="Q1981" s="85" t="s">
        <v>2605</v>
      </c>
      <c r="R1981" s="85"/>
      <c r="S1981" s="85"/>
      <c r="T1981" s="85" t="s">
        <v>3039</v>
      </c>
      <c r="U1981" s="88">
        <v>43738.279398148145</v>
      </c>
      <c r="V1981" s="90" t="s">
        <v>4844</v>
      </c>
      <c r="W1981" s="85"/>
      <c r="X1981" s="85"/>
      <c r="Y1981" s="94" t="s">
        <v>6844</v>
      </c>
      <c r="Z1981" s="85"/>
    </row>
    <row r="1982" spans="1:26" x14ac:dyDescent="0.25">
      <c r="A1982" s="61" t="s">
        <v>1454</v>
      </c>
      <c r="B1982" s="61" t="s">
        <v>1473</v>
      </c>
      <c r="C1982" s="62"/>
      <c r="D1982" s="63"/>
      <c r="E1982" s="64"/>
      <c r="F1982" s="65"/>
      <c r="G1982" s="62"/>
      <c r="H1982" s="66"/>
      <c r="I1982" s="67"/>
      <c r="J1982" s="67"/>
      <c r="K1982" s="34" t="s">
        <v>65</v>
      </c>
      <c r="L1982" s="74">
        <v>1982</v>
      </c>
      <c r="M1982" s="74"/>
      <c r="N1982" s="69"/>
      <c r="O1982" s="85" t="s">
        <v>1875</v>
      </c>
      <c r="P1982" s="88">
        <v>43738.279953703706</v>
      </c>
      <c r="Q1982" s="85" t="s">
        <v>2548</v>
      </c>
      <c r="R1982" s="85"/>
      <c r="S1982" s="85"/>
      <c r="T1982" s="85" t="s">
        <v>2955</v>
      </c>
      <c r="U1982" s="88">
        <v>43738.279953703706</v>
      </c>
      <c r="V1982" s="90" t="s">
        <v>4845</v>
      </c>
      <c r="W1982" s="85"/>
      <c r="X1982" s="85"/>
      <c r="Y1982" s="94" t="s">
        <v>6845</v>
      </c>
      <c r="Z1982" s="85"/>
    </row>
    <row r="1983" spans="1:26" x14ac:dyDescent="0.25">
      <c r="A1983" s="61" t="s">
        <v>1454</v>
      </c>
      <c r="B1983" s="61" t="s">
        <v>1491</v>
      </c>
      <c r="C1983" s="62"/>
      <c r="D1983" s="63"/>
      <c r="E1983" s="64"/>
      <c r="F1983" s="65"/>
      <c r="G1983" s="62"/>
      <c r="H1983" s="66"/>
      <c r="I1983" s="67"/>
      <c r="J1983" s="67"/>
      <c r="K1983" s="34" t="s">
        <v>65</v>
      </c>
      <c r="L1983" s="74">
        <v>1983</v>
      </c>
      <c r="M1983" s="74"/>
      <c r="N1983" s="69"/>
      <c r="O1983" s="85" t="s">
        <v>1875</v>
      </c>
      <c r="P1983" s="88">
        <v>43738.280011574076</v>
      </c>
      <c r="Q1983" s="85" t="s">
        <v>2607</v>
      </c>
      <c r="R1983" s="85"/>
      <c r="S1983" s="85"/>
      <c r="T1983" s="85"/>
      <c r="U1983" s="88">
        <v>43738.280011574076</v>
      </c>
      <c r="V1983" s="90" t="s">
        <v>4846</v>
      </c>
      <c r="W1983" s="85"/>
      <c r="X1983" s="85"/>
      <c r="Y1983" s="94" t="s">
        <v>6846</v>
      </c>
      <c r="Z1983" s="85"/>
    </row>
    <row r="1984" spans="1:26" x14ac:dyDescent="0.25">
      <c r="A1984" s="61" t="s">
        <v>1454</v>
      </c>
      <c r="B1984" s="61" t="s">
        <v>1362</v>
      </c>
      <c r="C1984" s="62"/>
      <c r="D1984" s="63"/>
      <c r="E1984" s="64"/>
      <c r="F1984" s="65"/>
      <c r="G1984" s="62"/>
      <c r="H1984" s="66"/>
      <c r="I1984" s="67"/>
      <c r="J1984" s="67"/>
      <c r="K1984" s="34" t="s">
        <v>65</v>
      </c>
      <c r="L1984" s="74">
        <v>1984</v>
      </c>
      <c r="M1984" s="74"/>
      <c r="N1984" s="69"/>
      <c r="O1984" s="85" t="s">
        <v>1875</v>
      </c>
      <c r="P1984" s="88">
        <v>43738.280092592591</v>
      </c>
      <c r="Q1984" s="85" t="s">
        <v>2549</v>
      </c>
      <c r="R1984" s="85"/>
      <c r="S1984" s="85"/>
      <c r="T1984" s="85" t="s">
        <v>3015</v>
      </c>
      <c r="U1984" s="88">
        <v>43738.280092592591</v>
      </c>
      <c r="V1984" s="90" t="s">
        <v>4847</v>
      </c>
      <c r="W1984" s="85"/>
      <c r="X1984" s="85"/>
      <c r="Y1984" s="94" t="s">
        <v>6847</v>
      </c>
      <c r="Z1984" s="85"/>
    </row>
    <row r="1985" spans="1:26" x14ac:dyDescent="0.25">
      <c r="A1985" s="61" t="s">
        <v>1454</v>
      </c>
      <c r="B1985" s="61" t="s">
        <v>1490</v>
      </c>
      <c r="C1985" s="62"/>
      <c r="D1985" s="63"/>
      <c r="E1985" s="64"/>
      <c r="F1985" s="65"/>
      <c r="G1985" s="62"/>
      <c r="H1985" s="66"/>
      <c r="I1985" s="67"/>
      <c r="J1985" s="67"/>
      <c r="K1985" s="34" t="s">
        <v>65</v>
      </c>
      <c r="L1985" s="74">
        <v>1985</v>
      </c>
      <c r="M1985" s="74"/>
      <c r="N1985" s="69"/>
      <c r="O1985" s="85" t="s">
        <v>1875</v>
      </c>
      <c r="P1985" s="88">
        <v>43738.28019675926</v>
      </c>
      <c r="Q1985" s="85" t="s">
        <v>2606</v>
      </c>
      <c r="R1985" s="85"/>
      <c r="S1985" s="85"/>
      <c r="T1985" s="85" t="s">
        <v>2994</v>
      </c>
      <c r="U1985" s="88">
        <v>43738.28019675926</v>
      </c>
      <c r="V1985" s="90" t="s">
        <v>4848</v>
      </c>
      <c r="W1985" s="85"/>
      <c r="X1985" s="85"/>
      <c r="Y1985" s="94" t="s">
        <v>6848</v>
      </c>
      <c r="Z1985" s="85"/>
    </row>
    <row r="1986" spans="1:26" x14ac:dyDescent="0.25">
      <c r="A1986" s="61" t="s">
        <v>1454</v>
      </c>
      <c r="B1986" s="61" t="s">
        <v>1363</v>
      </c>
      <c r="C1986" s="62"/>
      <c r="D1986" s="63"/>
      <c r="E1986" s="64"/>
      <c r="F1986" s="65"/>
      <c r="G1986" s="62"/>
      <c r="H1986" s="66"/>
      <c r="I1986" s="67"/>
      <c r="J1986" s="67"/>
      <c r="K1986" s="34" t="s">
        <v>65</v>
      </c>
      <c r="L1986" s="74">
        <v>1986</v>
      </c>
      <c r="M1986" s="74"/>
      <c r="N1986" s="69"/>
      <c r="O1986" s="85" t="s">
        <v>1875</v>
      </c>
      <c r="P1986" s="88">
        <v>43738.28019675926</v>
      </c>
      <c r="Q1986" s="85" t="s">
        <v>2606</v>
      </c>
      <c r="R1986" s="85"/>
      <c r="S1986" s="85"/>
      <c r="T1986" s="85" t="s">
        <v>2994</v>
      </c>
      <c r="U1986" s="88">
        <v>43738.28019675926</v>
      </c>
      <c r="V1986" s="90" t="s">
        <v>4848</v>
      </c>
      <c r="W1986" s="85"/>
      <c r="X1986" s="85"/>
      <c r="Y1986" s="94" t="s">
        <v>6848</v>
      </c>
      <c r="Z1986" s="85"/>
    </row>
    <row r="1987" spans="1:26" x14ac:dyDescent="0.25">
      <c r="A1987" s="61" t="s">
        <v>1454</v>
      </c>
      <c r="B1987" s="61" t="s">
        <v>1490</v>
      </c>
      <c r="C1987" s="62"/>
      <c r="D1987" s="63"/>
      <c r="E1987" s="64"/>
      <c r="F1987" s="65"/>
      <c r="G1987" s="62"/>
      <c r="H1987" s="66"/>
      <c r="I1987" s="67"/>
      <c r="J1987" s="67"/>
      <c r="K1987" s="34" t="s">
        <v>65</v>
      </c>
      <c r="L1987" s="74">
        <v>1987</v>
      </c>
      <c r="M1987" s="74"/>
      <c r="N1987" s="69"/>
      <c r="O1987" s="85" t="s">
        <v>1875</v>
      </c>
      <c r="P1987" s="88">
        <v>43738.280243055553</v>
      </c>
      <c r="Q1987" s="85" t="s">
        <v>2597</v>
      </c>
      <c r="R1987" s="85"/>
      <c r="S1987" s="85"/>
      <c r="T1987" s="85" t="s">
        <v>3004</v>
      </c>
      <c r="U1987" s="88">
        <v>43738.280243055553</v>
      </c>
      <c r="V1987" s="90" t="s">
        <v>4778</v>
      </c>
      <c r="W1987" s="85"/>
      <c r="X1987" s="85"/>
      <c r="Y1987" s="94" t="s">
        <v>6778</v>
      </c>
      <c r="Z1987" s="85"/>
    </row>
    <row r="1988" spans="1:26" x14ac:dyDescent="0.25">
      <c r="A1988" s="61" t="s">
        <v>1454</v>
      </c>
      <c r="B1988" s="61" t="s">
        <v>1481</v>
      </c>
      <c r="C1988" s="62"/>
      <c r="D1988" s="63"/>
      <c r="E1988" s="64"/>
      <c r="F1988" s="65"/>
      <c r="G1988" s="62"/>
      <c r="H1988" s="66"/>
      <c r="I1988" s="67"/>
      <c r="J1988" s="67"/>
      <c r="K1988" s="34" t="s">
        <v>65</v>
      </c>
      <c r="L1988" s="74">
        <v>1988</v>
      </c>
      <c r="M1988" s="74"/>
      <c r="N1988" s="69"/>
      <c r="O1988" s="85" t="s">
        <v>1875</v>
      </c>
      <c r="P1988" s="88">
        <v>43738.280300925922</v>
      </c>
      <c r="Q1988" s="85" t="s">
        <v>2608</v>
      </c>
      <c r="R1988" s="85"/>
      <c r="S1988" s="85"/>
      <c r="T1988" s="85"/>
      <c r="U1988" s="88">
        <v>43738.280300925922</v>
      </c>
      <c r="V1988" s="90" t="s">
        <v>4849</v>
      </c>
      <c r="W1988" s="85"/>
      <c r="X1988" s="85"/>
      <c r="Y1988" s="94" t="s">
        <v>6849</v>
      </c>
      <c r="Z1988" s="85"/>
    </row>
    <row r="1989" spans="1:26" x14ac:dyDescent="0.25">
      <c r="A1989" s="61" t="s">
        <v>1454</v>
      </c>
      <c r="B1989" s="61" t="s">
        <v>1453</v>
      </c>
      <c r="C1989" s="62"/>
      <c r="D1989" s="63"/>
      <c r="E1989" s="64"/>
      <c r="F1989" s="65"/>
      <c r="G1989" s="62"/>
      <c r="H1989" s="66"/>
      <c r="I1989" s="67"/>
      <c r="J1989" s="67"/>
      <c r="K1989" s="34" t="s">
        <v>65</v>
      </c>
      <c r="L1989" s="74">
        <v>1989</v>
      </c>
      <c r="M1989" s="74"/>
      <c r="N1989" s="69"/>
      <c r="O1989" s="85" t="s">
        <v>1875</v>
      </c>
      <c r="P1989" s="88">
        <v>43738.280300925922</v>
      </c>
      <c r="Q1989" s="85" t="s">
        <v>2608</v>
      </c>
      <c r="R1989" s="85"/>
      <c r="S1989" s="85"/>
      <c r="T1989" s="85"/>
      <c r="U1989" s="88">
        <v>43738.280300925922</v>
      </c>
      <c r="V1989" s="90" t="s">
        <v>4849</v>
      </c>
      <c r="W1989" s="85"/>
      <c r="X1989" s="85"/>
      <c r="Y1989" s="94" t="s">
        <v>6849</v>
      </c>
      <c r="Z1989" s="85"/>
    </row>
    <row r="1990" spans="1:26" x14ac:dyDescent="0.25">
      <c r="A1990" s="61" t="s">
        <v>1454</v>
      </c>
      <c r="B1990" s="61" t="s">
        <v>1491</v>
      </c>
      <c r="C1990" s="62"/>
      <c r="D1990" s="63"/>
      <c r="E1990" s="64"/>
      <c r="F1990" s="65"/>
      <c r="G1990" s="62"/>
      <c r="H1990" s="66"/>
      <c r="I1990" s="67"/>
      <c r="J1990" s="67"/>
      <c r="K1990" s="34" t="s">
        <v>65</v>
      </c>
      <c r="L1990" s="74">
        <v>1990</v>
      </c>
      <c r="M1990" s="74"/>
      <c r="N1990" s="69"/>
      <c r="O1990" s="85" t="s">
        <v>1875</v>
      </c>
      <c r="P1990" s="88">
        <v>43738.280381944445</v>
      </c>
      <c r="Q1990" s="85" t="s">
        <v>2554</v>
      </c>
      <c r="R1990" s="85"/>
      <c r="S1990" s="85"/>
      <c r="T1990" s="85"/>
      <c r="U1990" s="88">
        <v>43738.280381944445</v>
      </c>
      <c r="V1990" s="90" t="s">
        <v>4850</v>
      </c>
      <c r="W1990" s="85"/>
      <c r="X1990" s="85"/>
      <c r="Y1990" s="94" t="s">
        <v>6850</v>
      </c>
      <c r="Z1990" s="85"/>
    </row>
    <row r="1991" spans="1:26" x14ac:dyDescent="0.25">
      <c r="A1991" s="61" t="s">
        <v>1454</v>
      </c>
      <c r="B1991" s="61" t="s">
        <v>1490</v>
      </c>
      <c r="C1991" s="62"/>
      <c r="D1991" s="63"/>
      <c r="E1991" s="64"/>
      <c r="F1991" s="65"/>
      <c r="G1991" s="62"/>
      <c r="H1991" s="66"/>
      <c r="I1991" s="67"/>
      <c r="J1991" s="67"/>
      <c r="K1991" s="34" t="s">
        <v>65</v>
      </c>
      <c r="L1991" s="74">
        <v>1991</v>
      </c>
      <c r="M1991" s="74"/>
      <c r="N1991" s="69"/>
      <c r="O1991" s="85" t="s">
        <v>1875</v>
      </c>
      <c r="P1991" s="88">
        <v>43738.280474537038</v>
      </c>
      <c r="Q1991" s="85" t="s">
        <v>2609</v>
      </c>
      <c r="R1991" s="85"/>
      <c r="S1991" s="85"/>
      <c r="T1991" s="85"/>
      <c r="U1991" s="88">
        <v>43738.280474537038</v>
      </c>
      <c r="V1991" s="90" t="s">
        <v>4851</v>
      </c>
      <c r="W1991" s="85"/>
      <c r="X1991" s="85"/>
      <c r="Y1991" s="94" t="s">
        <v>6851</v>
      </c>
      <c r="Z1991" s="85"/>
    </row>
    <row r="1992" spans="1:26" x14ac:dyDescent="0.25">
      <c r="A1992" s="61" t="s">
        <v>1454</v>
      </c>
      <c r="B1992" s="61" t="s">
        <v>1509</v>
      </c>
      <c r="C1992" s="62"/>
      <c r="D1992" s="63"/>
      <c r="E1992" s="64"/>
      <c r="F1992" s="65"/>
      <c r="G1992" s="62"/>
      <c r="H1992" s="66"/>
      <c r="I1992" s="67"/>
      <c r="J1992" s="67"/>
      <c r="K1992" s="34" t="s">
        <v>65</v>
      </c>
      <c r="L1992" s="74">
        <v>1992</v>
      </c>
      <c r="M1992" s="74"/>
      <c r="N1992" s="69"/>
      <c r="O1992" s="85" t="s">
        <v>1875</v>
      </c>
      <c r="P1992" s="88">
        <v>43738.280474537038</v>
      </c>
      <c r="Q1992" s="85" t="s">
        <v>2609</v>
      </c>
      <c r="R1992" s="85"/>
      <c r="S1992" s="85"/>
      <c r="T1992" s="85"/>
      <c r="U1992" s="88">
        <v>43738.280474537038</v>
      </c>
      <c r="V1992" s="90" t="s">
        <v>4851</v>
      </c>
      <c r="W1992" s="85"/>
      <c r="X1992" s="85"/>
      <c r="Y1992" s="94" t="s">
        <v>6851</v>
      </c>
      <c r="Z1992" s="85"/>
    </row>
    <row r="1993" spans="1:26" x14ac:dyDescent="0.25">
      <c r="A1993" s="61" t="s">
        <v>1454</v>
      </c>
      <c r="B1993" s="61" t="s">
        <v>1363</v>
      </c>
      <c r="C1993" s="62"/>
      <c r="D1993" s="63"/>
      <c r="E1993" s="64"/>
      <c r="F1993" s="65"/>
      <c r="G1993" s="62"/>
      <c r="H1993" s="66"/>
      <c r="I1993" s="67"/>
      <c r="J1993" s="67"/>
      <c r="K1993" s="34" t="s">
        <v>65</v>
      </c>
      <c r="L1993" s="74">
        <v>1993</v>
      </c>
      <c r="M1993" s="74"/>
      <c r="N1993" s="69"/>
      <c r="O1993" s="85" t="s">
        <v>1875</v>
      </c>
      <c r="P1993" s="88">
        <v>43738.280474537038</v>
      </c>
      <c r="Q1993" s="85" t="s">
        <v>2609</v>
      </c>
      <c r="R1993" s="85"/>
      <c r="S1993" s="85"/>
      <c r="T1993" s="85"/>
      <c r="U1993" s="88">
        <v>43738.280474537038</v>
      </c>
      <c r="V1993" s="90" t="s">
        <v>4851</v>
      </c>
      <c r="W1993" s="85"/>
      <c r="X1993" s="85"/>
      <c r="Y1993" s="94" t="s">
        <v>6851</v>
      </c>
      <c r="Z1993" s="85"/>
    </row>
    <row r="1994" spans="1:26" x14ac:dyDescent="0.25">
      <c r="A1994" s="61" t="s">
        <v>1454</v>
      </c>
      <c r="B1994" s="61" t="s">
        <v>1491</v>
      </c>
      <c r="C1994" s="62"/>
      <c r="D1994" s="63"/>
      <c r="E1994" s="64"/>
      <c r="F1994" s="65"/>
      <c r="G1994" s="62"/>
      <c r="H1994" s="66"/>
      <c r="I1994" s="67"/>
      <c r="J1994" s="67"/>
      <c r="K1994" s="34" t="s">
        <v>65</v>
      </c>
      <c r="L1994" s="74">
        <v>1994</v>
      </c>
      <c r="M1994" s="74"/>
      <c r="N1994" s="69"/>
      <c r="O1994" s="85" t="s">
        <v>1875</v>
      </c>
      <c r="P1994" s="88">
        <v>43738.280532407407</v>
      </c>
      <c r="Q1994" s="85" t="s">
        <v>2559</v>
      </c>
      <c r="R1994" s="85"/>
      <c r="S1994" s="85"/>
      <c r="T1994" s="85" t="s">
        <v>3006</v>
      </c>
      <c r="U1994" s="88">
        <v>43738.280532407407</v>
      </c>
      <c r="V1994" s="90" t="s">
        <v>4852</v>
      </c>
      <c r="W1994" s="85"/>
      <c r="X1994" s="85"/>
      <c r="Y1994" s="94" t="s">
        <v>6852</v>
      </c>
      <c r="Z1994" s="85"/>
    </row>
    <row r="1995" spans="1:26" x14ac:dyDescent="0.25">
      <c r="A1995" s="61" t="s">
        <v>1454</v>
      </c>
      <c r="B1995" s="61" t="s">
        <v>1491</v>
      </c>
      <c r="C1995" s="62"/>
      <c r="D1995" s="63"/>
      <c r="E1995" s="64"/>
      <c r="F1995" s="65"/>
      <c r="G1995" s="62"/>
      <c r="H1995" s="66"/>
      <c r="I1995" s="67"/>
      <c r="J1995" s="67"/>
      <c r="K1995" s="34" t="s">
        <v>65</v>
      </c>
      <c r="L1995" s="74">
        <v>1995</v>
      </c>
      <c r="M1995" s="74"/>
      <c r="N1995" s="69"/>
      <c r="O1995" s="85" t="s">
        <v>1875</v>
      </c>
      <c r="P1995" s="88">
        <v>43738.280659722222</v>
      </c>
      <c r="Q1995" s="85" t="s">
        <v>2550</v>
      </c>
      <c r="R1995" s="85"/>
      <c r="S1995" s="85"/>
      <c r="T1995" s="85"/>
      <c r="U1995" s="88">
        <v>43738.280659722222</v>
      </c>
      <c r="V1995" s="90" t="s">
        <v>4853</v>
      </c>
      <c r="W1995" s="85"/>
      <c r="X1995" s="85"/>
      <c r="Y1995" s="94" t="s">
        <v>6853</v>
      </c>
      <c r="Z1995" s="85"/>
    </row>
    <row r="1996" spans="1:26" x14ac:dyDescent="0.25">
      <c r="A1996" s="61" t="s">
        <v>1454</v>
      </c>
      <c r="B1996" s="61" t="s">
        <v>1364</v>
      </c>
      <c r="C1996" s="62"/>
      <c r="D1996" s="63"/>
      <c r="E1996" s="64"/>
      <c r="F1996" s="65"/>
      <c r="G1996" s="62"/>
      <c r="H1996" s="66"/>
      <c r="I1996" s="67"/>
      <c r="J1996" s="67"/>
      <c r="K1996" s="34" t="s">
        <v>66</v>
      </c>
      <c r="L1996" s="74">
        <v>1996</v>
      </c>
      <c r="M1996" s="74"/>
      <c r="N1996" s="69"/>
      <c r="O1996" s="85" t="s">
        <v>1875</v>
      </c>
      <c r="P1996" s="88">
        <v>43738.280694444446</v>
      </c>
      <c r="Q1996" s="85" t="s">
        <v>2564</v>
      </c>
      <c r="R1996" s="85"/>
      <c r="S1996" s="85"/>
      <c r="T1996" s="85" t="s">
        <v>3022</v>
      </c>
      <c r="U1996" s="88">
        <v>43738.280694444446</v>
      </c>
      <c r="V1996" s="90" t="s">
        <v>4854</v>
      </c>
      <c r="W1996" s="85"/>
      <c r="X1996" s="85"/>
      <c r="Y1996" s="94" t="s">
        <v>6854</v>
      </c>
      <c r="Z1996" s="85"/>
    </row>
    <row r="1997" spans="1:26" x14ac:dyDescent="0.25">
      <c r="A1997" s="61" t="s">
        <v>1454</v>
      </c>
      <c r="B1997" s="61" t="s">
        <v>1453</v>
      </c>
      <c r="C1997" s="62"/>
      <c r="D1997" s="63"/>
      <c r="E1997" s="64"/>
      <c r="F1997" s="65"/>
      <c r="G1997" s="62"/>
      <c r="H1997" s="66"/>
      <c r="I1997" s="67"/>
      <c r="J1997" s="67"/>
      <c r="K1997" s="34" t="s">
        <v>65</v>
      </c>
      <c r="L1997" s="74">
        <v>1997</v>
      </c>
      <c r="M1997" s="74"/>
      <c r="N1997" s="69"/>
      <c r="O1997" s="85" t="s">
        <v>1875</v>
      </c>
      <c r="P1997" s="88">
        <v>43738.280717592592</v>
      </c>
      <c r="Q1997" s="85" t="s">
        <v>2566</v>
      </c>
      <c r="R1997" s="85"/>
      <c r="S1997" s="85"/>
      <c r="T1997" s="85" t="s">
        <v>3019</v>
      </c>
      <c r="U1997" s="88">
        <v>43738.280717592592</v>
      </c>
      <c r="V1997" s="90" t="s">
        <v>4855</v>
      </c>
      <c r="W1997" s="85"/>
      <c r="X1997" s="85"/>
      <c r="Y1997" s="94" t="s">
        <v>6855</v>
      </c>
      <c r="Z1997" s="85"/>
    </row>
    <row r="1998" spans="1:26" x14ac:dyDescent="0.25">
      <c r="A1998" s="61" t="s">
        <v>1454</v>
      </c>
      <c r="B1998" s="61" t="s">
        <v>1490</v>
      </c>
      <c r="C1998" s="62"/>
      <c r="D1998" s="63"/>
      <c r="E1998" s="64"/>
      <c r="F1998" s="65"/>
      <c r="G1998" s="62"/>
      <c r="H1998" s="66"/>
      <c r="I1998" s="67"/>
      <c r="J1998" s="67"/>
      <c r="K1998" s="34" t="s">
        <v>65</v>
      </c>
      <c r="L1998" s="74">
        <v>1998</v>
      </c>
      <c r="M1998" s="74"/>
      <c r="N1998" s="69"/>
      <c r="O1998" s="85" t="s">
        <v>1875</v>
      </c>
      <c r="P1998" s="88">
        <v>43738.280960648146</v>
      </c>
      <c r="Q1998" s="85" t="s">
        <v>2610</v>
      </c>
      <c r="R1998" s="85"/>
      <c r="S1998" s="85"/>
      <c r="T1998" s="85" t="s">
        <v>2982</v>
      </c>
      <c r="U1998" s="88">
        <v>43738.280960648146</v>
      </c>
      <c r="V1998" s="90" t="s">
        <v>4856</v>
      </c>
      <c r="W1998" s="85"/>
      <c r="X1998" s="85"/>
      <c r="Y1998" s="94" t="s">
        <v>6856</v>
      </c>
      <c r="Z1998" s="85"/>
    </row>
    <row r="1999" spans="1:26" x14ac:dyDescent="0.25">
      <c r="A1999" s="61" t="s">
        <v>1454</v>
      </c>
      <c r="B1999" s="61" t="s">
        <v>1870</v>
      </c>
      <c r="C1999" s="62"/>
      <c r="D1999" s="63"/>
      <c r="E1999" s="64"/>
      <c r="F1999" s="65"/>
      <c r="G1999" s="62"/>
      <c r="H1999" s="66"/>
      <c r="I1999" s="67"/>
      <c r="J1999" s="67"/>
      <c r="K1999" s="34" t="s">
        <v>65</v>
      </c>
      <c r="L1999" s="74">
        <v>1999</v>
      </c>
      <c r="M1999" s="74"/>
      <c r="N1999" s="69"/>
      <c r="O1999" s="85" t="s">
        <v>1875</v>
      </c>
      <c r="P1999" s="88">
        <v>43738.280960648146</v>
      </c>
      <c r="Q1999" s="85" t="s">
        <v>2610</v>
      </c>
      <c r="R1999" s="85"/>
      <c r="S1999" s="85"/>
      <c r="T1999" s="85" t="s">
        <v>2982</v>
      </c>
      <c r="U1999" s="88">
        <v>43738.280960648146</v>
      </c>
      <c r="V1999" s="90" t="s">
        <v>4856</v>
      </c>
      <c r="W1999" s="85"/>
      <c r="X1999" s="85"/>
      <c r="Y1999" s="94" t="s">
        <v>6856</v>
      </c>
      <c r="Z1999" s="85"/>
    </row>
    <row r="2000" spans="1:26" x14ac:dyDescent="0.25">
      <c r="A2000" s="61" t="s">
        <v>1454</v>
      </c>
      <c r="B2000" s="61" t="s">
        <v>1822</v>
      </c>
      <c r="C2000" s="62"/>
      <c r="D2000" s="63"/>
      <c r="E2000" s="64"/>
      <c r="F2000" s="65"/>
      <c r="G2000" s="62"/>
      <c r="H2000" s="66"/>
      <c r="I2000" s="67"/>
      <c r="J2000" s="67"/>
      <c r="K2000" s="34" t="s">
        <v>65</v>
      </c>
      <c r="L2000" s="74">
        <v>2000</v>
      </c>
      <c r="M2000" s="74"/>
      <c r="N2000" s="69"/>
      <c r="O2000" s="85" t="s">
        <v>1875</v>
      </c>
      <c r="P2000" s="88">
        <v>43738.280960648146</v>
      </c>
      <c r="Q2000" s="85" t="s">
        <v>2610</v>
      </c>
      <c r="R2000" s="85"/>
      <c r="S2000" s="85"/>
      <c r="T2000" s="85" t="s">
        <v>2982</v>
      </c>
      <c r="U2000" s="88">
        <v>43738.280960648146</v>
      </c>
      <c r="V2000" s="90" t="s">
        <v>4856</v>
      </c>
      <c r="W2000" s="85"/>
      <c r="X2000" s="85"/>
      <c r="Y2000" s="94" t="s">
        <v>6856</v>
      </c>
      <c r="Z2000" s="85"/>
    </row>
    <row r="2001" spans="1:26" x14ac:dyDescent="0.25">
      <c r="A2001" s="61" t="s">
        <v>1454</v>
      </c>
      <c r="B2001" s="61" t="s">
        <v>1871</v>
      </c>
      <c r="C2001" s="62"/>
      <c r="D2001" s="63"/>
      <c r="E2001" s="64"/>
      <c r="F2001" s="65"/>
      <c r="G2001" s="62"/>
      <c r="H2001" s="66"/>
      <c r="I2001" s="67"/>
      <c r="J2001" s="67"/>
      <c r="K2001" s="34" t="s">
        <v>65</v>
      </c>
      <c r="L2001" s="74">
        <v>2001</v>
      </c>
      <c r="M2001" s="74"/>
      <c r="N2001" s="69"/>
      <c r="O2001" s="85" t="s">
        <v>1875</v>
      </c>
      <c r="P2001" s="88">
        <v>43738.280960648146</v>
      </c>
      <c r="Q2001" s="85" t="s">
        <v>2610</v>
      </c>
      <c r="R2001" s="85"/>
      <c r="S2001" s="85"/>
      <c r="T2001" s="85" t="s">
        <v>2982</v>
      </c>
      <c r="U2001" s="88">
        <v>43738.280960648146</v>
      </c>
      <c r="V2001" s="90" t="s">
        <v>4856</v>
      </c>
      <c r="W2001" s="85"/>
      <c r="X2001" s="85"/>
      <c r="Y2001" s="94" t="s">
        <v>6856</v>
      </c>
      <c r="Z2001" s="85"/>
    </row>
    <row r="2002" spans="1:26" x14ac:dyDescent="0.25">
      <c r="A2002" s="61" t="s">
        <v>1454</v>
      </c>
      <c r="B2002" s="61" t="s">
        <v>1493</v>
      </c>
      <c r="C2002" s="62"/>
      <c r="D2002" s="63"/>
      <c r="E2002" s="64"/>
      <c r="F2002" s="65"/>
      <c r="G2002" s="62"/>
      <c r="H2002" s="66"/>
      <c r="I2002" s="67"/>
      <c r="J2002" s="67"/>
      <c r="K2002" s="34" t="s">
        <v>65</v>
      </c>
      <c r="L2002" s="74">
        <v>2002</v>
      </c>
      <c r="M2002" s="74"/>
      <c r="N2002" s="69"/>
      <c r="O2002" s="85" t="s">
        <v>1875</v>
      </c>
      <c r="P2002" s="88">
        <v>43738.280960648146</v>
      </c>
      <c r="Q2002" s="85" t="s">
        <v>2610</v>
      </c>
      <c r="R2002" s="85"/>
      <c r="S2002" s="85"/>
      <c r="T2002" s="85" t="s">
        <v>2982</v>
      </c>
      <c r="U2002" s="88">
        <v>43738.280960648146</v>
      </c>
      <c r="V2002" s="90" t="s">
        <v>4856</v>
      </c>
      <c r="W2002" s="85"/>
      <c r="X2002" s="85"/>
      <c r="Y2002" s="94" t="s">
        <v>6856</v>
      </c>
      <c r="Z2002" s="85"/>
    </row>
    <row r="2003" spans="1:26" x14ac:dyDescent="0.25">
      <c r="A2003" s="61" t="s">
        <v>1454</v>
      </c>
      <c r="B2003" s="61" t="s">
        <v>1872</v>
      </c>
      <c r="C2003" s="62"/>
      <c r="D2003" s="63"/>
      <c r="E2003" s="64"/>
      <c r="F2003" s="65"/>
      <c r="G2003" s="62"/>
      <c r="H2003" s="66"/>
      <c r="I2003" s="67"/>
      <c r="J2003" s="67"/>
      <c r="K2003" s="34" t="s">
        <v>65</v>
      </c>
      <c r="L2003" s="74">
        <v>2003</v>
      </c>
      <c r="M2003" s="74"/>
      <c r="N2003" s="69"/>
      <c r="O2003" s="85" t="s">
        <v>1875</v>
      </c>
      <c r="P2003" s="88">
        <v>43738.280960648146</v>
      </c>
      <c r="Q2003" s="85" t="s">
        <v>2610</v>
      </c>
      <c r="R2003" s="85"/>
      <c r="S2003" s="85"/>
      <c r="T2003" s="85" t="s">
        <v>2982</v>
      </c>
      <c r="U2003" s="88">
        <v>43738.280960648146</v>
      </c>
      <c r="V2003" s="90" t="s">
        <v>4856</v>
      </c>
      <c r="W2003" s="85"/>
      <c r="X2003" s="85"/>
      <c r="Y2003" s="94" t="s">
        <v>6856</v>
      </c>
      <c r="Z2003" s="85"/>
    </row>
    <row r="2004" spans="1:26" x14ac:dyDescent="0.25">
      <c r="A2004" s="61" t="s">
        <v>1454</v>
      </c>
      <c r="B2004" s="61" t="s">
        <v>1474</v>
      </c>
      <c r="C2004" s="62"/>
      <c r="D2004" s="63"/>
      <c r="E2004" s="64"/>
      <c r="F2004" s="65"/>
      <c r="G2004" s="62"/>
      <c r="H2004" s="66"/>
      <c r="I2004" s="67"/>
      <c r="J2004" s="67"/>
      <c r="K2004" s="34" t="s">
        <v>65</v>
      </c>
      <c r="L2004" s="74">
        <v>2004</v>
      </c>
      <c r="M2004" s="74"/>
      <c r="N2004" s="69"/>
      <c r="O2004" s="85" t="s">
        <v>1875</v>
      </c>
      <c r="P2004" s="88">
        <v>43738.280960648146</v>
      </c>
      <c r="Q2004" s="85" t="s">
        <v>2610</v>
      </c>
      <c r="R2004" s="85"/>
      <c r="S2004" s="85"/>
      <c r="T2004" s="85" t="s">
        <v>2982</v>
      </c>
      <c r="U2004" s="88">
        <v>43738.280960648146</v>
      </c>
      <c r="V2004" s="90" t="s">
        <v>4856</v>
      </c>
      <c r="W2004" s="85"/>
      <c r="X2004" s="85"/>
      <c r="Y2004" s="94" t="s">
        <v>6856</v>
      </c>
      <c r="Z2004" s="85"/>
    </row>
    <row r="2005" spans="1:26" x14ac:dyDescent="0.25">
      <c r="A2005" s="61" t="s">
        <v>1454</v>
      </c>
      <c r="B2005" s="61" t="s">
        <v>1491</v>
      </c>
      <c r="C2005" s="62"/>
      <c r="D2005" s="63"/>
      <c r="E2005" s="64"/>
      <c r="F2005" s="65"/>
      <c r="G2005" s="62"/>
      <c r="H2005" s="66"/>
      <c r="I2005" s="67"/>
      <c r="J2005" s="67"/>
      <c r="K2005" s="34" t="s">
        <v>65</v>
      </c>
      <c r="L2005" s="74">
        <v>2005</v>
      </c>
      <c r="M2005" s="74"/>
      <c r="N2005" s="69"/>
      <c r="O2005" s="85" t="s">
        <v>1875</v>
      </c>
      <c r="P2005" s="88">
        <v>43738.283796296295</v>
      </c>
      <c r="Q2005" s="85" t="s">
        <v>2454</v>
      </c>
      <c r="R2005" s="85"/>
      <c r="S2005" s="85"/>
      <c r="T2005" s="85"/>
      <c r="U2005" s="88">
        <v>43738.283796296295</v>
      </c>
      <c r="V2005" s="90" t="s">
        <v>4857</v>
      </c>
      <c r="W2005" s="85"/>
      <c r="X2005" s="85"/>
      <c r="Y2005" s="94" t="s">
        <v>6857</v>
      </c>
      <c r="Z2005" s="85"/>
    </row>
    <row r="2006" spans="1:26" x14ac:dyDescent="0.25">
      <c r="A2006" s="61" t="s">
        <v>1454</v>
      </c>
      <c r="B2006" s="61" t="s">
        <v>1360</v>
      </c>
      <c r="C2006" s="62"/>
      <c r="D2006" s="63"/>
      <c r="E2006" s="64"/>
      <c r="F2006" s="65"/>
      <c r="G2006" s="62"/>
      <c r="H2006" s="66"/>
      <c r="I2006" s="67"/>
      <c r="J2006" s="67"/>
      <c r="K2006" s="34" t="s">
        <v>65</v>
      </c>
      <c r="L2006" s="74">
        <v>2006</v>
      </c>
      <c r="M2006" s="74"/>
      <c r="N2006" s="69"/>
      <c r="O2006" s="85" t="s">
        <v>1875</v>
      </c>
      <c r="P2006" s="88">
        <v>43738.283900462964</v>
      </c>
      <c r="Q2006" s="85" t="s">
        <v>2451</v>
      </c>
      <c r="R2006" s="85"/>
      <c r="S2006" s="85"/>
      <c r="T2006" s="85" t="s">
        <v>2992</v>
      </c>
      <c r="U2006" s="88">
        <v>43738.283900462964</v>
      </c>
      <c r="V2006" s="90" t="s">
        <v>4858</v>
      </c>
      <c r="W2006" s="85"/>
      <c r="X2006" s="85"/>
      <c r="Y2006" s="94" t="s">
        <v>6858</v>
      </c>
      <c r="Z2006" s="85"/>
    </row>
    <row r="2007" spans="1:26" x14ac:dyDescent="0.25">
      <c r="A2007" s="61" t="s">
        <v>1454</v>
      </c>
      <c r="B2007" s="61" t="s">
        <v>1491</v>
      </c>
      <c r="C2007" s="62"/>
      <c r="D2007" s="63"/>
      <c r="E2007" s="64"/>
      <c r="F2007" s="65"/>
      <c r="G2007" s="62"/>
      <c r="H2007" s="66"/>
      <c r="I2007" s="67"/>
      <c r="J2007" s="67"/>
      <c r="K2007" s="34" t="s">
        <v>65</v>
      </c>
      <c r="L2007" s="74">
        <v>2007</v>
      </c>
      <c r="M2007" s="74"/>
      <c r="N2007" s="69"/>
      <c r="O2007" s="85" t="s">
        <v>1875</v>
      </c>
      <c r="P2007" s="88">
        <v>43738.283935185187</v>
      </c>
      <c r="Q2007" s="85" t="s">
        <v>2450</v>
      </c>
      <c r="R2007" s="85"/>
      <c r="S2007" s="85"/>
      <c r="T2007" s="85"/>
      <c r="U2007" s="88">
        <v>43738.283935185187</v>
      </c>
      <c r="V2007" s="90" t="s">
        <v>4859</v>
      </c>
      <c r="W2007" s="85"/>
      <c r="X2007" s="85"/>
      <c r="Y2007" s="94" t="s">
        <v>6859</v>
      </c>
      <c r="Z2007" s="85"/>
    </row>
    <row r="2008" spans="1:26" x14ac:dyDescent="0.25">
      <c r="A2008" s="61" t="s">
        <v>1454</v>
      </c>
      <c r="B2008" s="61" t="s">
        <v>1490</v>
      </c>
      <c r="C2008" s="62"/>
      <c r="D2008" s="63"/>
      <c r="E2008" s="64"/>
      <c r="F2008" s="65"/>
      <c r="G2008" s="62"/>
      <c r="H2008" s="66"/>
      <c r="I2008" s="67"/>
      <c r="J2008" s="67"/>
      <c r="K2008" s="34" t="s">
        <v>65</v>
      </c>
      <c r="L2008" s="74">
        <v>2008</v>
      </c>
      <c r="M2008" s="74"/>
      <c r="N2008" s="69"/>
      <c r="O2008" s="85" t="s">
        <v>1875</v>
      </c>
      <c r="P2008" s="88">
        <v>43738.28398148148</v>
      </c>
      <c r="Q2008" s="85" t="s">
        <v>2272</v>
      </c>
      <c r="R2008" s="85"/>
      <c r="S2008" s="85"/>
      <c r="T2008" s="85" t="s">
        <v>2982</v>
      </c>
      <c r="U2008" s="88">
        <v>43738.28398148148</v>
      </c>
      <c r="V2008" s="90" t="s">
        <v>4860</v>
      </c>
      <c r="W2008" s="85"/>
      <c r="X2008" s="85"/>
      <c r="Y2008" s="94" t="s">
        <v>6860</v>
      </c>
      <c r="Z2008" s="85"/>
    </row>
    <row r="2009" spans="1:26" x14ac:dyDescent="0.25">
      <c r="A2009" s="61" t="s">
        <v>1454</v>
      </c>
      <c r="B2009" s="61" t="s">
        <v>1472</v>
      </c>
      <c r="C2009" s="62"/>
      <c r="D2009" s="63"/>
      <c r="E2009" s="64"/>
      <c r="F2009" s="65"/>
      <c r="G2009" s="62"/>
      <c r="H2009" s="66"/>
      <c r="I2009" s="67"/>
      <c r="J2009" s="67"/>
      <c r="K2009" s="34" t="s">
        <v>66</v>
      </c>
      <c r="L2009" s="74">
        <v>2009</v>
      </c>
      <c r="M2009" s="74"/>
      <c r="N2009" s="69"/>
      <c r="O2009" s="85" t="s">
        <v>1875</v>
      </c>
      <c r="P2009" s="88">
        <v>43738.28398148148</v>
      </c>
      <c r="Q2009" s="85" t="s">
        <v>2272</v>
      </c>
      <c r="R2009" s="85"/>
      <c r="S2009" s="85"/>
      <c r="T2009" s="85" t="s">
        <v>2982</v>
      </c>
      <c r="U2009" s="88">
        <v>43738.28398148148</v>
      </c>
      <c r="V2009" s="90" t="s">
        <v>4860</v>
      </c>
      <c r="W2009" s="85"/>
      <c r="X2009" s="85"/>
      <c r="Y2009" s="94" t="s">
        <v>6860</v>
      </c>
      <c r="Z2009" s="85"/>
    </row>
    <row r="2010" spans="1:26" x14ac:dyDescent="0.25">
      <c r="A2010" s="61" t="s">
        <v>1454</v>
      </c>
      <c r="B2010" s="61" t="s">
        <v>1491</v>
      </c>
      <c r="C2010" s="62"/>
      <c r="D2010" s="63"/>
      <c r="E2010" s="64"/>
      <c r="F2010" s="65"/>
      <c r="G2010" s="62"/>
      <c r="H2010" s="66"/>
      <c r="I2010" s="67"/>
      <c r="J2010" s="67"/>
      <c r="K2010" s="34" t="s">
        <v>65</v>
      </c>
      <c r="L2010" s="74">
        <v>2010</v>
      </c>
      <c r="M2010" s="74"/>
      <c r="N2010" s="69"/>
      <c r="O2010" s="85" t="s">
        <v>1875</v>
      </c>
      <c r="P2010" s="88">
        <v>43738.284016203703</v>
      </c>
      <c r="Q2010" s="85" t="s">
        <v>2453</v>
      </c>
      <c r="R2010" s="85"/>
      <c r="S2010" s="85"/>
      <c r="T2010" s="85"/>
      <c r="U2010" s="88">
        <v>43738.284016203703</v>
      </c>
      <c r="V2010" s="90" t="s">
        <v>4861</v>
      </c>
      <c r="W2010" s="85"/>
      <c r="X2010" s="85"/>
      <c r="Y2010" s="94" t="s">
        <v>6861</v>
      </c>
      <c r="Z2010" s="85"/>
    </row>
    <row r="2011" spans="1:26" x14ac:dyDescent="0.25">
      <c r="A2011" s="61" t="s">
        <v>1454</v>
      </c>
      <c r="B2011" s="61" t="s">
        <v>1362</v>
      </c>
      <c r="C2011" s="62"/>
      <c r="D2011" s="63"/>
      <c r="E2011" s="64"/>
      <c r="F2011" s="65"/>
      <c r="G2011" s="62"/>
      <c r="H2011" s="66"/>
      <c r="I2011" s="67"/>
      <c r="J2011" s="67"/>
      <c r="K2011" s="34" t="s">
        <v>65</v>
      </c>
      <c r="L2011" s="74">
        <v>2011</v>
      </c>
      <c r="M2011" s="74"/>
      <c r="N2011" s="69"/>
      <c r="O2011" s="85" t="s">
        <v>1875</v>
      </c>
      <c r="P2011" s="88">
        <v>43738.284062500003</v>
      </c>
      <c r="Q2011" s="85" t="s">
        <v>2455</v>
      </c>
      <c r="R2011" s="85"/>
      <c r="S2011" s="85"/>
      <c r="T2011" s="85" t="s">
        <v>2993</v>
      </c>
      <c r="U2011" s="88">
        <v>43738.284062500003</v>
      </c>
      <c r="V2011" s="90" t="s">
        <v>4862</v>
      </c>
      <c r="W2011" s="85"/>
      <c r="X2011" s="85"/>
      <c r="Y2011" s="94" t="s">
        <v>6862</v>
      </c>
      <c r="Z2011" s="85"/>
    </row>
    <row r="2012" spans="1:26" x14ac:dyDescent="0.25">
      <c r="A2012" s="61" t="s">
        <v>1454</v>
      </c>
      <c r="B2012" s="61" t="s">
        <v>1490</v>
      </c>
      <c r="C2012" s="62"/>
      <c r="D2012" s="63"/>
      <c r="E2012" s="64"/>
      <c r="F2012" s="65"/>
      <c r="G2012" s="62"/>
      <c r="H2012" s="66"/>
      <c r="I2012" s="67"/>
      <c r="J2012" s="67"/>
      <c r="K2012" s="34" t="s">
        <v>65</v>
      </c>
      <c r="L2012" s="74">
        <v>2012</v>
      </c>
      <c r="M2012" s="74"/>
      <c r="N2012" s="69"/>
      <c r="O2012" s="85" t="s">
        <v>1875</v>
      </c>
      <c r="P2012" s="88">
        <v>43738.284097222226</v>
      </c>
      <c r="Q2012" s="85" t="s">
        <v>2456</v>
      </c>
      <c r="R2012" s="85"/>
      <c r="S2012" s="85"/>
      <c r="T2012" s="85" t="s">
        <v>2994</v>
      </c>
      <c r="U2012" s="88">
        <v>43738.284097222226</v>
      </c>
      <c r="V2012" s="90" t="s">
        <v>4863</v>
      </c>
      <c r="W2012" s="85"/>
      <c r="X2012" s="85"/>
      <c r="Y2012" s="94" t="s">
        <v>6863</v>
      </c>
      <c r="Z2012" s="85"/>
    </row>
    <row r="2013" spans="1:26" x14ac:dyDescent="0.25">
      <c r="A2013" s="61" t="s">
        <v>1454</v>
      </c>
      <c r="B2013" s="61" t="s">
        <v>1363</v>
      </c>
      <c r="C2013" s="62"/>
      <c r="D2013" s="63"/>
      <c r="E2013" s="64"/>
      <c r="F2013" s="65"/>
      <c r="G2013" s="62"/>
      <c r="H2013" s="66"/>
      <c r="I2013" s="67"/>
      <c r="J2013" s="67"/>
      <c r="K2013" s="34" t="s">
        <v>65</v>
      </c>
      <c r="L2013" s="74">
        <v>2013</v>
      </c>
      <c r="M2013" s="74"/>
      <c r="N2013" s="69"/>
      <c r="O2013" s="85" t="s">
        <v>1875</v>
      </c>
      <c r="P2013" s="88">
        <v>43738.284097222226</v>
      </c>
      <c r="Q2013" s="85" t="s">
        <v>2456</v>
      </c>
      <c r="R2013" s="85"/>
      <c r="S2013" s="85"/>
      <c r="T2013" s="85" t="s">
        <v>2994</v>
      </c>
      <c r="U2013" s="88">
        <v>43738.284097222226</v>
      </c>
      <c r="V2013" s="90" t="s">
        <v>4863</v>
      </c>
      <c r="W2013" s="85"/>
      <c r="X2013" s="85"/>
      <c r="Y2013" s="94" t="s">
        <v>6863</v>
      </c>
      <c r="Z2013" s="85"/>
    </row>
    <row r="2014" spans="1:26" x14ac:dyDescent="0.25">
      <c r="A2014" s="61" t="s">
        <v>1454</v>
      </c>
      <c r="B2014" s="61" t="s">
        <v>1491</v>
      </c>
      <c r="C2014" s="62"/>
      <c r="D2014" s="63"/>
      <c r="E2014" s="64"/>
      <c r="F2014" s="65"/>
      <c r="G2014" s="62"/>
      <c r="H2014" s="66"/>
      <c r="I2014" s="67"/>
      <c r="J2014" s="67"/>
      <c r="K2014" s="34" t="s">
        <v>65</v>
      </c>
      <c r="L2014" s="74">
        <v>2014</v>
      </c>
      <c r="M2014" s="74"/>
      <c r="N2014" s="69"/>
      <c r="O2014" s="85" t="s">
        <v>1875</v>
      </c>
      <c r="P2014" s="88">
        <v>43738.284131944441</v>
      </c>
      <c r="Q2014" s="85" t="s">
        <v>2452</v>
      </c>
      <c r="R2014" s="85"/>
      <c r="S2014" s="85"/>
      <c r="T2014" s="85"/>
      <c r="U2014" s="88">
        <v>43738.284131944441</v>
      </c>
      <c r="V2014" s="90" t="s">
        <v>4864</v>
      </c>
      <c r="W2014" s="85"/>
      <c r="X2014" s="85"/>
      <c r="Y2014" s="94" t="s">
        <v>6864</v>
      </c>
      <c r="Z2014" s="85"/>
    </row>
    <row r="2015" spans="1:26" x14ac:dyDescent="0.25">
      <c r="A2015" s="61" t="s">
        <v>1454</v>
      </c>
      <c r="B2015" s="61" t="s">
        <v>1491</v>
      </c>
      <c r="C2015" s="62"/>
      <c r="D2015" s="63"/>
      <c r="E2015" s="64"/>
      <c r="F2015" s="65"/>
      <c r="G2015" s="62"/>
      <c r="H2015" s="66"/>
      <c r="I2015" s="67"/>
      <c r="J2015" s="67"/>
      <c r="K2015" s="34" t="s">
        <v>65</v>
      </c>
      <c r="L2015" s="74">
        <v>2015</v>
      </c>
      <c r="M2015" s="74"/>
      <c r="N2015" s="69"/>
      <c r="O2015" s="85" t="s">
        <v>1875</v>
      </c>
      <c r="P2015" s="88">
        <v>43738.286840277775</v>
      </c>
      <c r="Q2015" s="85" t="s">
        <v>2466</v>
      </c>
      <c r="R2015" s="85"/>
      <c r="S2015" s="85"/>
      <c r="T2015" s="85"/>
      <c r="U2015" s="88">
        <v>43738.286840277775</v>
      </c>
      <c r="V2015" s="90" t="s">
        <v>4865</v>
      </c>
      <c r="W2015" s="85"/>
      <c r="X2015" s="85"/>
      <c r="Y2015" s="94" t="s">
        <v>6865</v>
      </c>
      <c r="Z2015" s="85"/>
    </row>
    <row r="2016" spans="1:26" x14ac:dyDescent="0.25">
      <c r="A2016" s="61" t="s">
        <v>1364</v>
      </c>
      <c r="B2016" s="61" t="s">
        <v>1454</v>
      </c>
      <c r="C2016" s="62"/>
      <c r="D2016" s="63"/>
      <c r="E2016" s="64"/>
      <c r="F2016" s="65"/>
      <c r="G2016" s="62"/>
      <c r="H2016" s="66"/>
      <c r="I2016" s="67"/>
      <c r="J2016" s="67"/>
      <c r="K2016" s="34" t="s">
        <v>66</v>
      </c>
      <c r="L2016" s="74">
        <v>2016</v>
      </c>
      <c r="M2016" s="74"/>
      <c r="N2016" s="69"/>
      <c r="O2016" s="85" t="s">
        <v>1875</v>
      </c>
      <c r="P2016" s="88">
        <v>43738.275335648148</v>
      </c>
      <c r="Q2016" s="85" t="s">
        <v>2542</v>
      </c>
      <c r="R2016" s="85"/>
      <c r="S2016" s="85"/>
      <c r="T2016" s="85" t="s">
        <v>3004</v>
      </c>
      <c r="U2016" s="88">
        <v>43738.275335648148</v>
      </c>
      <c r="V2016" s="90" t="s">
        <v>4866</v>
      </c>
      <c r="W2016" s="85"/>
      <c r="X2016" s="85"/>
      <c r="Y2016" s="94" t="s">
        <v>6866</v>
      </c>
      <c r="Z2016" s="85"/>
    </row>
    <row r="2017" spans="1:26" x14ac:dyDescent="0.25">
      <c r="A2017" s="61" t="s">
        <v>1364</v>
      </c>
      <c r="B2017" s="61" t="s">
        <v>1454</v>
      </c>
      <c r="C2017" s="62"/>
      <c r="D2017" s="63"/>
      <c r="E2017" s="64"/>
      <c r="F2017" s="65"/>
      <c r="G2017" s="62"/>
      <c r="H2017" s="66"/>
      <c r="I2017" s="67"/>
      <c r="J2017" s="67"/>
      <c r="K2017" s="34" t="s">
        <v>66</v>
      </c>
      <c r="L2017" s="74">
        <v>2017</v>
      </c>
      <c r="M2017" s="74"/>
      <c r="N2017" s="69"/>
      <c r="O2017" s="85" t="s">
        <v>1875</v>
      </c>
      <c r="P2017" s="88">
        <v>43738.287893518522</v>
      </c>
      <c r="Q2017" s="85" t="s">
        <v>2553</v>
      </c>
      <c r="R2017" s="85"/>
      <c r="S2017" s="85"/>
      <c r="T2017" s="85" t="s">
        <v>3018</v>
      </c>
      <c r="U2017" s="88">
        <v>43738.287893518522</v>
      </c>
      <c r="V2017" s="90" t="s">
        <v>4867</v>
      </c>
      <c r="W2017" s="85"/>
      <c r="X2017" s="85"/>
      <c r="Y2017" s="94" t="s">
        <v>6867</v>
      </c>
      <c r="Z2017" s="85"/>
    </row>
    <row r="2018" spans="1:26" x14ac:dyDescent="0.25">
      <c r="A2018" s="61" t="s">
        <v>1472</v>
      </c>
      <c r="B2018" s="61" t="s">
        <v>1454</v>
      </c>
      <c r="C2018" s="62"/>
      <c r="D2018" s="63"/>
      <c r="E2018" s="64"/>
      <c r="F2018" s="65"/>
      <c r="G2018" s="62"/>
      <c r="H2018" s="66"/>
      <c r="I2018" s="67"/>
      <c r="J2018" s="67"/>
      <c r="K2018" s="34" t="s">
        <v>66</v>
      </c>
      <c r="L2018" s="74">
        <v>2018</v>
      </c>
      <c r="M2018" s="74"/>
      <c r="N2018" s="69"/>
      <c r="O2018" s="85" t="s">
        <v>1875</v>
      </c>
      <c r="P2018" s="88">
        <v>43738.275219907409</v>
      </c>
      <c r="Q2018" s="85" t="s">
        <v>2542</v>
      </c>
      <c r="R2018" s="85"/>
      <c r="S2018" s="85"/>
      <c r="T2018" s="85" t="s">
        <v>3004</v>
      </c>
      <c r="U2018" s="88">
        <v>43738.275219907409</v>
      </c>
      <c r="V2018" s="90" t="s">
        <v>4868</v>
      </c>
      <c r="W2018" s="85"/>
      <c r="X2018" s="85"/>
      <c r="Y2018" s="94" t="s">
        <v>6868</v>
      </c>
      <c r="Z2018" s="85"/>
    </row>
    <row r="2019" spans="1:26" x14ac:dyDescent="0.25">
      <c r="A2019" s="61" t="s">
        <v>1365</v>
      </c>
      <c r="B2019" s="61" t="s">
        <v>1490</v>
      </c>
      <c r="C2019" s="62"/>
      <c r="D2019" s="63"/>
      <c r="E2019" s="64"/>
      <c r="F2019" s="65"/>
      <c r="G2019" s="62"/>
      <c r="H2019" s="66"/>
      <c r="I2019" s="67"/>
      <c r="J2019" s="67"/>
      <c r="K2019" s="34" t="s">
        <v>65</v>
      </c>
      <c r="L2019" s="74">
        <v>2019</v>
      </c>
      <c r="M2019" s="74"/>
      <c r="N2019" s="69"/>
      <c r="O2019" s="85" t="s">
        <v>1875</v>
      </c>
      <c r="P2019" s="88">
        <v>43738.27920138889</v>
      </c>
      <c r="Q2019" s="85" t="s">
        <v>2603</v>
      </c>
      <c r="R2019" s="85"/>
      <c r="S2019" s="85"/>
      <c r="T2019" s="85" t="s">
        <v>2995</v>
      </c>
      <c r="U2019" s="88">
        <v>43738.27920138889</v>
      </c>
      <c r="V2019" s="90" t="s">
        <v>4869</v>
      </c>
      <c r="W2019" s="85"/>
      <c r="X2019" s="85"/>
      <c r="Y2019" s="94" t="s">
        <v>6869</v>
      </c>
      <c r="Z2019" s="85"/>
    </row>
    <row r="2020" spans="1:26" x14ac:dyDescent="0.25">
      <c r="A2020" s="61" t="s">
        <v>1365</v>
      </c>
      <c r="B2020" s="61" t="s">
        <v>1472</v>
      </c>
      <c r="C2020" s="62"/>
      <c r="D2020" s="63"/>
      <c r="E2020" s="64"/>
      <c r="F2020" s="65"/>
      <c r="G2020" s="62"/>
      <c r="H2020" s="66"/>
      <c r="I2020" s="67"/>
      <c r="J2020" s="67"/>
      <c r="K2020" s="34" t="s">
        <v>66</v>
      </c>
      <c r="L2020" s="74">
        <v>2020</v>
      </c>
      <c r="M2020" s="74"/>
      <c r="N2020" s="69"/>
      <c r="O2020" s="85" t="s">
        <v>1875</v>
      </c>
      <c r="P2020" s="88">
        <v>43738.27920138889</v>
      </c>
      <c r="Q2020" s="85" t="s">
        <v>2603</v>
      </c>
      <c r="R2020" s="85"/>
      <c r="S2020" s="85"/>
      <c r="T2020" s="85" t="s">
        <v>2995</v>
      </c>
      <c r="U2020" s="88">
        <v>43738.27920138889</v>
      </c>
      <c r="V2020" s="90" t="s">
        <v>4869</v>
      </c>
      <c r="W2020" s="85"/>
      <c r="X2020" s="85"/>
      <c r="Y2020" s="94" t="s">
        <v>6869</v>
      </c>
      <c r="Z2020" s="85"/>
    </row>
    <row r="2021" spans="1:26" x14ac:dyDescent="0.25">
      <c r="A2021" s="61" t="s">
        <v>1365</v>
      </c>
      <c r="B2021" s="61" t="s">
        <v>1509</v>
      </c>
      <c r="C2021" s="62"/>
      <c r="D2021" s="63"/>
      <c r="E2021" s="64"/>
      <c r="F2021" s="65"/>
      <c r="G2021" s="62"/>
      <c r="H2021" s="66"/>
      <c r="I2021" s="67"/>
      <c r="J2021" s="67"/>
      <c r="K2021" s="34" t="s">
        <v>65</v>
      </c>
      <c r="L2021" s="74">
        <v>2021</v>
      </c>
      <c r="M2021" s="74"/>
      <c r="N2021" s="69"/>
      <c r="O2021" s="85" t="s">
        <v>1875</v>
      </c>
      <c r="P2021" s="88">
        <v>43738.27957175926</v>
      </c>
      <c r="Q2021" s="85" t="s">
        <v>2482</v>
      </c>
      <c r="R2021" s="85"/>
      <c r="S2021" s="85"/>
      <c r="T2021" s="85" t="s">
        <v>2995</v>
      </c>
      <c r="U2021" s="88">
        <v>43738.27957175926</v>
      </c>
      <c r="V2021" s="90" t="s">
        <v>4547</v>
      </c>
      <c r="W2021" s="85"/>
      <c r="X2021" s="85"/>
      <c r="Y2021" s="94" t="s">
        <v>6547</v>
      </c>
      <c r="Z2021" s="85"/>
    </row>
    <row r="2022" spans="1:26" x14ac:dyDescent="0.25">
      <c r="A2022" s="61" t="s">
        <v>1005</v>
      </c>
      <c r="B2022" s="61" t="s">
        <v>1365</v>
      </c>
      <c r="C2022" s="62"/>
      <c r="D2022" s="63"/>
      <c r="E2022" s="64"/>
      <c r="F2022" s="65"/>
      <c r="G2022" s="62"/>
      <c r="H2022" s="66"/>
      <c r="I2022" s="67"/>
      <c r="J2022" s="67"/>
      <c r="K2022" s="34" t="s">
        <v>65</v>
      </c>
      <c r="L2022" s="74">
        <v>2022</v>
      </c>
      <c r="M2022" s="74"/>
      <c r="N2022" s="69"/>
      <c r="O2022" s="85" t="s">
        <v>1875</v>
      </c>
      <c r="P2022" s="88">
        <v>43738.283310185187</v>
      </c>
      <c r="Q2022" s="85" t="s">
        <v>2560</v>
      </c>
      <c r="R2022" s="85"/>
      <c r="S2022" s="85"/>
      <c r="T2022" s="85" t="s">
        <v>3000</v>
      </c>
      <c r="U2022" s="88">
        <v>43738.283310185187</v>
      </c>
      <c r="V2022" s="90" t="s">
        <v>4870</v>
      </c>
      <c r="W2022" s="85"/>
      <c r="X2022" s="85"/>
      <c r="Y2022" s="94" t="s">
        <v>6870</v>
      </c>
      <c r="Z2022" s="85"/>
    </row>
    <row r="2023" spans="1:26" x14ac:dyDescent="0.25">
      <c r="A2023" s="61" t="s">
        <v>1363</v>
      </c>
      <c r="B2023" s="61" t="s">
        <v>1365</v>
      </c>
      <c r="C2023" s="62"/>
      <c r="D2023" s="63"/>
      <c r="E2023" s="64"/>
      <c r="F2023" s="65"/>
      <c r="G2023" s="62"/>
      <c r="H2023" s="66"/>
      <c r="I2023" s="67"/>
      <c r="J2023" s="67"/>
      <c r="K2023" s="34" t="s">
        <v>65</v>
      </c>
      <c r="L2023" s="74">
        <v>2023</v>
      </c>
      <c r="M2023" s="74"/>
      <c r="N2023" s="69"/>
      <c r="O2023" s="85" t="s">
        <v>1875</v>
      </c>
      <c r="P2023" s="88">
        <v>43738.279814814814</v>
      </c>
      <c r="Q2023" s="85" t="s">
        <v>2560</v>
      </c>
      <c r="R2023" s="85"/>
      <c r="S2023" s="85"/>
      <c r="T2023" s="85" t="s">
        <v>3000</v>
      </c>
      <c r="U2023" s="88">
        <v>43738.279814814814</v>
      </c>
      <c r="V2023" s="90" t="s">
        <v>4871</v>
      </c>
      <c r="W2023" s="85"/>
      <c r="X2023" s="85"/>
      <c r="Y2023" s="94" t="s">
        <v>6871</v>
      </c>
      <c r="Z2023" s="85"/>
    </row>
    <row r="2024" spans="1:26" x14ac:dyDescent="0.25">
      <c r="A2024" s="61" t="s">
        <v>1364</v>
      </c>
      <c r="B2024" s="61" t="s">
        <v>1365</v>
      </c>
      <c r="C2024" s="62"/>
      <c r="D2024" s="63"/>
      <c r="E2024" s="64"/>
      <c r="F2024" s="65"/>
      <c r="G2024" s="62"/>
      <c r="H2024" s="66"/>
      <c r="I2024" s="67"/>
      <c r="J2024" s="67"/>
      <c r="K2024" s="34" t="s">
        <v>65</v>
      </c>
      <c r="L2024" s="74">
        <v>2024</v>
      </c>
      <c r="M2024" s="74"/>
      <c r="N2024" s="69"/>
      <c r="O2024" s="85" t="s">
        <v>1875</v>
      </c>
      <c r="P2024" s="88">
        <v>43738.275740740741</v>
      </c>
      <c r="Q2024" s="85" t="s">
        <v>2560</v>
      </c>
      <c r="R2024" s="85"/>
      <c r="S2024" s="85"/>
      <c r="T2024" s="85" t="s">
        <v>3000</v>
      </c>
      <c r="U2024" s="88">
        <v>43738.275740740741</v>
      </c>
      <c r="V2024" s="90" t="s">
        <v>4872</v>
      </c>
      <c r="W2024" s="85"/>
      <c r="X2024" s="85"/>
      <c r="Y2024" s="94" t="s">
        <v>6872</v>
      </c>
      <c r="Z2024" s="85"/>
    </row>
    <row r="2025" spans="1:26" x14ac:dyDescent="0.25">
      <c r="A2025" s="61" t="s">
        <v>1472</v>
      </c>
      <c r="B2025" s="61" t="s">
        <v>1365</v>
      </c>
      <c r="C2025" s="62"/>
      <c r="D2025" s="63"/>
      <c r="E2025" s="64"/>
      <c r="F2025" s="65"/>
      <c r="G2025" s="62"/>
      <c r="H2025" s="66"/>
      <c r="I2025" s="67"/>
      <c r="J2025" s="67"/>
      <c r="K2025" s="34" t="s">
        <v>66</v>
      </c>
      <c r="L2025" s="74">
        <v>2025</v>
      </c>
      <c r="M2025" s="74"/>
      <c r="N2025" s="69"/>
      <c r="O2025" s="85" t="s">
        <v>1875</v>
      </c>
      <c r="P2025" s="88">
        <v>43738.275555555556</v>
      </c>
      <c r="Q2025" s="85" t="s">
        <v>2560</v>
      </c>
      <c r="R2025" s="85"/>
      <c r="S2025" s="85"/>
      <c r="T2025" s="85" t="s">
        <v>3000</v>
      </c>
      <c r="U2025" s="88">
        <v>43738.275555555556</v>
      </c>
      <c r="V2025" s="90" t="s">
        <v>4873</v>
      </c>
      <c r="W2025" s="85"/>
      <c r="X2025" s="85"/>
      <c r="Y2025" s="94" t="s">
        <v>6873</v>
      </c>
      <c r="Z2025" s="85"/>
    </row>
    <row r="2026" spans="1:26" x14ac:dyDescent="0.25">
      <c r="A2026" s="61" t="s">
        <v>1363</v>
      </c>
      <c r="B2026" s="61" t="s">
        <v>1869</v>
      </c>
      <c r="C2026" s="62"/>
      <c r="D2026" s="63"/>
      <c r="E2026" s="64"/>
      <c r="F2026" s="65"/>
      <c r="G2026" s="62"/>
      <c r="H2026" s="66"/>
      <c r="I2026" s="67"/>
      <c r="J2026" s="67"/>
      <c r="K2026" s="34" t="s">
        <v>65</v>
      </c>
      <c r="L2026" s="74">
        <v>2026</v>
      </c>
      <c r="M2026" s="74"/>
      <c r="N2026" s="69"/>
      <c r="O2026" s="85" t="s">
        <v>1875</v>
      </c>
      <c r="P2026" s="88">
        <v>43738.279745370368</v>
      </c>
      <c r="Q2026" s="85" t="s">
        <v>2556</v>
      </c>
      <c r="R2026" s="85"/>
      <c r="S2026" s="85"/>
      <c r="T2026" s="85" t="s">
        <v>3020</v>
      </c>
      <c r="U2026" s="88">
        <v>43738.279745370368</v>
      </c>
      <c r="V2026" s="90" t="s">
        <v>4874</v>
      </c>
      <c r="W2026" s="85"/>
      <c r="X2026" s="85"/>
      <c r="Y2026" s="94" t="s">
        <v>6874</v>
      </c>
      <c r="Z2026" s="85"/>
    </row>
    <row r="2027" spans="1:26" x14ac:dyDescent="0.25">
      <c r="A2027" s="61" t="s">
        <v>1472</v>
      </c>
      <c r="B2027" s="61" t="s">
        <v>1869</v>
      </c>
      <c r="C2027" s="62"/>
      <c r="D2027" s="63"/>
      <c r="E2027" s="64"/>
      <c r="F2027" s="65"/>
      <c r="G2027" s="62"/>
      <c r="H2027" s="66"/>
      <c r="I2027" s="67"/>
      <c r="J2027" s="67"/>
      <c r="K2027" s="34" t="s">
        <v>65</v>
      </c>
      <c r="L2027" s="74">
        <v>2027</v>
      </c>
      <c r="M2027" s="74"/>
      <c r="N2027" s="69"/>
      <c r="O2027" s="85" t="s">
        <v>1875</v>
      </c>
      <c r="P2027" s="88">
        <v>43738.275625000002</v>
      </c>
      <c r="Q2027" s="85" t="s">
        <v>2556</v>
      </c>
      <c r="R2027" s="85"/>
      <c r="S2027" s="85"/>
      <c r="T2027" s="85" t="s">
        <v>3020</v>
      </c>
      <c r="U2027" s="88">
        <v>43738.275625000002</v>
      </c>
      <c r="V2027" s="90" t="s">
        <v>4875</v>
      </c>
      <c r="W2027" s="85"/>
      <c r="X2027" s="85"/>
      <c r="Y2027" s="94" t="s">
        <v>6875</v>
      </c>
      <c r="Z2027" s="85"/>
    </row>
    <row r="2028" spans="1:26" x14ac:dyDescent="0.25">
      <c r="A2028" s="61" t="s">
        <v>1005</v>
      </c>
      <c r="B2028" s="61" t="s">
        <v>1509</v>
      </c>
      <c r="C2028" s="62"/>
      <c r="D2028" s="63"/>
      <c r="E2028" s="64"/>
      <c r="F2028" s="65"/>
      <c r="G2028" s="62"/>
      <c r="H2028" s="66"/>
      <c r="I2028" s="67"/>
      <c r="J2028" s="67"/>
      <c r="K2028" s="34" t="s">
        <v>65</v>
      </c>
      <c r="L2028" s="74">
        <v>2028</v>
      </c>
      <c r="M2028" s="74"/>
      <c r="N2028" s="69"/>
      <c r="O2028" s="85" t="s">
        <v>1875</v>
      </c>
      <c r="P2028" s="88">
        <v>43738.277384259258</v>
      </c>
      <c r="Q2028" s="85" t="s">
        <v>2482</v>
      </c>
      <c r="R2028" s="85"/>
      <c r="S2028" s="85"/>
      <c r="T2028" s="85" t="s">
        <v>2995</v>
      </c>
      <c r="U2028" s="88">
        <v>43738.277384259258</v>
      </c>
      <c r="V2028" s="90" t="s">
        <v>4549</v>
      </c>
      <c r="W2028" s="85"/>
      <c r="X2028" s="85"/>
      <c r="Y2028" s="94" t="s">
        <v>6549</v>
      </c>
      <c r="Z2028" s="85"/>
    </row>
    <row r="2029" spans="1:26" x14ac:dyDescent="0.25">
      <c r="A2029" s="61" t="s">
        <v>1005</v>
      </c>
      <c r="B2029" s="61" t="s">
        <v>1509</v>
      </c>
      <c r="C2029" s="62"/>
      <c r="D2029" s="63"/>
      <c r="E2029" s="64"/>
      <c r="F2029" s="65"/>
      <c r="G2029" s="62"/>
      <c r="H2029" s="66"/>
      <c r="I2029" s="67"/>
      <c r="J2029" s="67"/>
      <c r="K2029" s="34" t="s">
        <v>65</v>
      </c>
      <c r="L2029" s="74">
        <v>2029</v>
      </c>
      <c r="M2029" s="74"/>
      <c r="N2029" s="69"/>
      <c r="O2029" s="85" t="s">
        <v>1875</v>
      </c>
      <c r="P2029" s="88">
        <v>43738.281539351854</v>
      </c>
      <c r="Q2029" s="85" t="s">
        <v>2609</v>
      </c>
      <c r="R2029" s="85"/>
      <c r="S2029" s="85"/>
      <c r="T2029" s="85"/>
      <c r="U2029" s="88">
        <v>43738.281539351854</v>
      </c>
      <c r="V2029" s="90" t="s">
        <v>4876</v>
      </c>
      <c r="W2029" s="85"/>
      <c r="X2029" s="85"/>
      <c r="Y2029" s="94" t="s">
        <v>6876</v>
      </c>
      <c r="Z2029" s="85"/>
    </row>
    <row r="2030" spans="1:26" x14ac:dyDescent="0.25">
      <c r="A2030" s="61" t="s">
        <v>1005</v>
      </c>
      <c r="B2030" s="61" t="s">
        <v>1509</v>
      </c>
      <c r="C2030" s="62"/>
      <c r="D2030" s="63"/>
      <c r="E2030" s="64"/>
      <c r="F2030" s="65"/>
      <c r="G2030" s="62"/>
      <c r="H2030" s="66"/>
      <c r="I2030" s="67"/>
      <c r="J2030" s="67"/>
      <c r="K2030" s="34" t="s">
        <v>65</v>
      </c>
      <c r="L2030" s="74">
        <v>2030</v>
      </c>
      <c r="M2030" s="74"/>
      <c r="N2030" s="69"/>
      <c r="O2030" s="85" t="s">
        <v>1875</v>
      </c>
      <c r="P2030" s="88">
        <v>43738.284062500003</v>
      </c>
      <c r="Q2030" s="85" t="s">
        <v>2303</v>
      </c>
      <c r="R2030" s="85"/>
      <c r="S2030" s="85"/>
      <c r="T2030" s="85" t="s">
        <v>2986</v>
      </c>
      <c r="U2030" s="88">
        <v>43738.284062500003</v>
      </c>
      <c r="V2030" s="90" t="s">
        <v>4047</v>
      </c>
      <c r="W2030" s="85"/>
      <c r="X2030" s="85"/>
      <c r="Y2030" s="94" t="s">
        <v>6047</v>
      </c>
      <c r="Z2030" s="85"/>
    </row>
    <row r="2031" spans="1:26" x14ac:dyDescent="0.25">
      <c r="A2031" s="61" t="s">
        <v>1362</v>
      </c>
      <c r="B2031" s="61" t="s">
        <v>1509</v>
      </c>
      <c r="C2031" s="62"/>
      <c r="D2031" s="63"/>
      <c r="E2031" s="64"/>
      <c r="F2031" s="65"/>
      <c r="G2031" s="62"/>
      <c r="H2031" s="66"/>
      <c r="I2031" s="67"/>
      <c r="J2031" s="67"/>
      <c r="K2031" s="34" t="s">
        <v>65</v>
      </c>
      <c r="L2031" s="74">
        <v>2031</v>
      </c>
      <c r="M2031" s="74"/>
      <c r="N2031" s="69"/>
      <c r="O2031" s="85" t="s">
        <v>1875</v>
      </c>
      <c r="P2031" s="88">
        <v>43738.279490740744</v>
      </c>
      <c r="Q2031" s="85" t="s">
        <v>2537</v>
      </c>
      <c r="R2031" s="85"/>
      <c r="S2031" s="85"/>
      <c r="T2031" s="85" t="s">
        <v>3009</v>
      </c>
      <c r="U2031" s="88">
        <v>43738.279490740744</v>
      </c>
      <c r="V2031" s="90" t="s">
        <v>4707</v>
      </c>
      <c r="W2031" s="85"/>
      <c r="X2031" s="85"/>
      <c r="Y2031" s="94" t="s">
        <v>6707</v>
      </c>
      <c r="Z2031" s="85"/>
    </row>
    <row r="2032" spans="1:26" x14ac:dyDescent="0.25">
      <c r="A2032" s="61" t="s">
        <v>1363</v>
      </c>
      <c r="B2032" s="61" t="s">
        <v>1509</v>
      </c>
      <c r="C2032" s="62"/>
      <c r="D2032" s="63"/>
      <c r="E2032" s="64"/>
      <c r="F2032" s="65"/>
      <c r="G2032" s="62"/>
      <c r="H2032" s="66"/>
      <c r="I2032" s="67"/>
      <c r="J2032" s="67"/>
      <c r="K2032" s="34" t="s">
        <v>65</v>
      </c>
      <c r="L2032" s="74">
        <v>2032</v>
      </c>
      <c r="M2032" s="74"/>
      <c r="N2032" s="69"/>
      <c r="O2032" s="85" t="s">
        <v>1876</v>
      </c>
      <c r="P2032" s="88">
        <v>43738.277627314812</v>
      </c>
      <c r="Q2032" s="85" t="s">
        <v>2620</v>
      </c>
      <c r="R2032" s="90" t="s">
        <v>2876</v>
      </c>
      <c r="S2032" s="85" t="s">
        <v>2911</v>
      </c>
      <c r="T2032" s="85"/>
      <c r="U2032" s="88">
        <v>43738.277627314812</v>
      </c>
      <c r="V2032" s="90" t="s">
        <v>4877</v>
      </c>
      <c r="W2032" s="85"/>
      <c r="X2032" s="85"/>
      <c r="Y2032" s="94" t="s">
        <v>6877</v>
      </c>
      <c r="Z2032" s="94" t="s">
        <v>7134</v>
      </c>
    </row>
    <row r="2033" spans="1:26" x14ac:dyDescent="0.25">
      <c r="A2033" s="61" t="s">
        <v>1363</v>
      </c>
      <c r="B2033" s="61" t="s">
        <v>1509</v>
      </c>
      <c r="C2033" s="62"/>
      <c r="D2033" s="63"/>
      <c r="E2033" s="64"/>
      <c r="F2033" s="65"/>
      <c r="G2033" s="62"/>
      <c r="H2033" s="66"/>
      <c r="I2033" s="67"/>
      <c r="J2033" s="67"/>
      <c r="K2033" s="34" t="s">
        <v>65</v>
      </c>
      <c r="L2033" s="74">
        <v>2033</v>
      </c>
      <c r="M2033" s="74"/>
      <c r="N2033" s="69"/>
      <c r="O2033" s="85" t="s">
        <v>1875</v>
      </c>
      <c r="P2033" s="88">
        <v>43738.280023148145</v>
      </c>
      <c r="Q2033" s="85" t="s">
        <v>2621</v>
      </c>
      <c r="R2033" s="85"/>
      <c r="S2033" s="85"/>
      <c r="T2033" s="85" t="s">
        <v>3041</v>
      </c>
      <c r="U2033" s="88">
        <v>43738.280023148145</v>
      </c>
      <c r="V2033" s="90" t="s">
        <v>4878</v>
      </c>
      <c r="W2033" s="85"/>
      <c r="X2033" s="85"/>
      <c r="Y2033" s="94" t="s">
        <v>6878</v>
      </c>
      <c r="Z2033" s="85"/>
    </row>
    <row r="2034" spans="1:26" x14ac:dyDescent="0.25">
      <c r="A2034" s="61" t="s">
        <v>1453</v>
      </c>
      <c r="B2034" s="61" t="s">
        <v>1509</v>
      </c>
      <c r="C2034" s="62"/>
      <c r="D2034" s="63"/>
      <c r="E2034" s="64"/>
      <c r="F2034" s="65"/>
      <c r="G2034" s="62"/>
      <c r="H2034" s="66"/>
      <c r="I2034" s="67"/>
      <c r="J2034" s="67"/>
      <c r="K2034" s="34" t="s">
        <v>65</v>
      </c>
      <c r="L2034" s="74">
        <v>2034</v>
      </c>
      <c r="M2034" s="74"/>
      <c r="N2034" s="69"/>
      <c r="O2034" s="85" t="s">
        <v>1875</v>
      </c>
      <c r="P2034" s="88">
        <v>43738.278715277775</v>
      </c>
      <c r="Q2034" s="85" t="s">
        <v>2609</v>
      </c>
      <c r="R2034" s="85"/>
      <c r="S2034" s="85"/>
      <c r="T2034" s="85"/>
      <c r="U2034" s="88">
        <v>43738.278715277775</v>
      </c>
      <c r="V2034" s="90" t="s">
        <v>4879</v>
      </c>
      <c r="W2034" s="85"/>
      <c r="X2034" s="85"/>
      <c r="Y2034" s="94" t="s">
        <v>6879</v>
      </c>
      <c r="Z2034" s="85"/>
    </row>
    <row r="2035" spans="1:26" x14ac:dyDescent="0.25">
      <c r="A2035" s="61" t="s">
        <v>1453</v>
      </c>
      <c r="B2035" s="61" t="s">
        <v>1509</v>
      </c>
      <c r="C2035" s="62"/>
      <c r="D2035" s="63"/>
      <c r="E2035" s="64"/>
      <c r="F2035" s="65"/>
      <c r="G2035" s="62"/>
      <c r="H2035" s="66"/>
      <c r="I2035" s="67"/>
      <c r="J2035" s="67"/>
      <c r="K2035" s="34" t="s">
        <v>65</v>
      </c>
      <c r="L2035" s="74">
        <v>2035</v>
      </c>
      <c r="M2035" s="74"/>
      <c r="N2035" s="69"/>
      <c r="O2035" s="85" t="s">
        <v>1875</v>
      </c>
      <c r="P2035" s="88">
        <v>43738.281886574077</v>
      </c>
      <c r="Q2035" s="85" t="s">
        <v>2605</v>
      </c>
      <c r="R2035" s="85"/>
      <c r="S2035" s="85"/>
      <c r="T2035" s="85" t="s">
        <v>3039</v>
      </c>
      <c r="U2035" s="88">
        <v>43738.281886574077</v>
      </c>
      <c r="V2035" s="90" t="s">
        <v>4880</v>
      </c>
      <c r="W2035" s="85"/>
      <c r="X2035" s="85"/>
      <c r="Y2035" s="94" t="s">
        <v>6880</v>
      </c>
      <c r="Z2035" s="85"/>
    </row>
    <row r="2036" spans="1:26" x14ac:dyDescent="0.25">
      <c r="A2036" s="61" t="s">
        <v>1364</v>
      </c>
      <c r="B2036" s="61" t="s">
        <v>1509</v>
      </c>
      <c r="C2036" s="62"/>
      <c r="D2036" s="63"/>
      <c r="E2036" s="64"/>
      <c r="F2036" s="65"/>
      <c r="G2036" s="62"/>
      <c r="H2036" s="66"/>
      <c r="I2036" s="67"/>
      <c r="J2036" s="67"/>
      <c r="K2036" s="34" t="s">
        <v>65</v>
      </c>
      <c r="L2036" s="74">
        <v>2036</v>
      </c>
      <c r="M2036" s="74"/>
      <c r="N2036" s="69"/>
      <c r="O2036" s="85" t="s">
        <v>1875</v>
      </c>
      <c r="P2036" s="88">
        <v>43738.275416666664</v>
      </c>
      <c r="Q2036" s="85" t="s">
        <v>2621</v>
      </c>
      <c r="R2036" s="85"/>
      <c r="S2036" s="85"/>
      <c r="T2036" s="85" t="s">
        <v>3041</v>
      </c>
      <c r="U2036" s="88">
        <v>43738.275416666664</v>
      </c>
      <c r="V2036" s="90" t="s">
        <v>4881</v>
      </c>
      <c r="W2036" s="85"/>
      <c r="X2036" s="85"/>
      <c r="Y2036" s="94" t="s">
        <v>6881</v>
      </c>
      <c r="Z2036" s="85"/>
    </row>
    <row r="2037" spans="1:26" x14ac:dyDescent="0.25">
      <c r="A2037" s="61" t="s">
        <v>1364</v>
      </c>
      <c r="B2037" s="61" t="s">
        <v>1509</v>
      </c>
      <c r="C2037" s="62"/>
      <c r="D2037" s="63"/>
      <c r="E2037" s="64"/>
      <c r="F2037" s="65"/>
      <c r="G2037" s="62"/>
      <c r="H2037" s="66"/>
      <c r="I2037" s="67"/>
      <c r="J2037" s="67"/>
      <c r="K2037" s="34" t="s">
        <v>65</v>
      </c>
      <c r="L2037" s="74">
        <v>2037</v>
      </c>
      <c r="M2037" s="74"/>
      <c r="N2037" s="69"/>
      <c r="O2037" s="85" t="s">
        <v>1875</v>
      </c>
      <c r="P2037" s="88">
        <v>43738.281793981485</v>
      </c>
      <c r="Q2037" s="85" t="s">
        <v>2605</v>
      </c>
      <c r="R2037" s="85"/>
      <c r="S2037" s="85"/>
      <c r="T2037" s="85" t="s">
        <v>3039</v>
      </c>
      <c r="U2037" s="88">
        <v>43738.281793981485</v>
      </c>
      <c r="V2037" s="90" t="s">
        <v>4882</v>
      </c>
      <c r="W2037" s="85"/>
      <c r="X2037" s="85"/>
      <c r="Y2037" s="94" t="s">
        <v>6882</v>
      </c>
      <c r="Z2037" s="85"/>
    </row>
    <row r="2038" spans="1:26" x14ac:dyDescent="0.25">
      <c r="A2038" s="61" t="s">
        <v>1360</v>
      </c>
      <c r="B2038" s="61" t="s">
        <v>1509</v>
      </c>
      <c r="C2038" s="62"/>
      <c r="D2038" s="63"/>
      <c r="E2038" s="64"/>
      <c r="F2038" s="65"/>
      <c r="G2038" s="62"/>
      <c r="H2038" s="66"/>
      <c r="I2038" s="67"/>
      <c r="J2038" s="67"/>
      <c r="K2038" s="34" t="s">
        <v>65</v>
      </c>
      <c r="L2038" s="74">
        <v>2038</v>
      </c>
      <c r="M2038" s="74"/>
      <c r="N2038" s="69"/>
      <c r="O2038" s="85" t="s">
        <v>1875</v>
      </c>
      <c r="P2038" s="88">
        <v>43738.287835648145</v>
      </c>
      <c r="Q2038" s="85" t="s">
        <v>2583</v>
      </c>
      <c r="R2038" s="85"/>
      <c r="S2038" s="85"/>
      <c r="T2038" s="85" t="s">
        <v>3029</v>
      </c>
      <c r="U2038" s="88">
        <v>43738.287835648145</v>
      </c>
      <c r="V2038" s="90" t="s">
        <v>4883</v>
      </c>
      <c r="W2038" s="85"/>
      <c r="X2038" s="85"/>
      <c r="Y2038" s="94" t="s">
        <v>6883</v>
      </c>
      <c r="Z2038" s="85"/>
    </row>
    <row r="2039" spans="1:26" x14ac:dyDescent="0.25">
      <c r="A2039" s="61" t="s">
        <v>1472</v>
      </c>
      <c r="B2039" s="61" t="s">
        <v>1509</v>
      </c>
      <c r="C2039" s="62"/>
      <c r="D2039" s="63"/>
      <c r="E2039" s="64"/>
      <c r="F2039" s="65"/>
      <c r="G2039" s="62"/>
      <c r="H2039" s="66"/>
      <c r="I2039" s="67"/>
      <c r="J2039" s="67"/>
      <c r="K2039" s="34" t="s">
        <v>65</v>
      </c>
      <c r="L2039" s="74">
        <v>2039</v>
      </c>
      <c r="M2039" s="74"/>
      <c r="N2039" s="69"/>
      <c r="O2039" s="85" t="s">
        <v>1875</v>
      </c>
      <c r="P2039" s="88">
        <v>43738.275312500002</v>
      </c>
      <c r="Q2039" s="85" t="s">
        <v>2621</v>
      </c>
      <c r="R2039" s="85"/>
      <c r="S2039" s="85"/>
      <c r="T2039" s="85" t="s">
        <v>3041</v>
      </c>
      <c r="U2039" s="88">
        <v>43738.275312500002</v>
      </c>
      <c r="V2039" s="90" t="s">
        <v>4884</v>
      </c>
      <c r="W2039" s="85"/>
      <c r="X2039" s="85"/>
      <c r="Y2039" s="94" t="s">
        <v>6884</v>
      </c>
      <c r="Z2039" s="85"/>
    </row>
    <row r="2040" spans="1:26" x14ac:dyDescent="0.25">
      <c r="A2040" s="61" t="s">
        <v>1472</v>
      </c>
      <c r="B2040" s="61" t="s">
        <v>1509</v>
      </c>
      <c r="C2040" s="62"/>
      <c r="D2040" s="63"/>
      <c r="E2040" s="64"/>
      <c r="F2040" s="65"/>
      <c r="G2040" s="62"/>
      <c r="H2040" s="66"/>
      <c r="I2040" s="67"/>
      <c r="J2040" s="67"/>
      <c r="K2040" s="34" t="s">
        <v>65</v>
      </c>
      <c r="L2040" s="74">
        <v>2040</v>
      </c>
      <c r="M2040" s="74"/>
      <c r="N2040" s="69"/>
      <c r="O2040" s="85" t="s">
        <v>1875</v>
      </c>
      <c r="P2040" s="88">
        <v>43738.280416666668</v>
      </c>
      <c r="Q2040" s="85" t="s">
        <v>2605</v>
      </c>
      <c r="R2040" s="85"/>
      <c r="S2040" s="85"/>
      <c r="T2040" s="85" t="s">
        <v>3039</v>
      </c>
      <c r="U2040" s="88">
        <v>43738.280416666668</v>
      </c>
      <c r="V2040" s="90" t="s">
        <v>4885</v>
      </c>
      <c r="W2040" s="85"/>
      <c r="X2040" s="85"/>
      <c r="Y2040" s="94" t="s">
        <v>6885</v>
      </c>
      <c r="Z2040" s="85"/>
    </row>
    <row r="2041" spans="1:26" x14ac:dyDescent="0.25">
      <c r="A2041" s="61" t="s">
        <v>1472</v>
      </c>
      <c r="B2041" s="61" t="s">
        <v>1509</v>
      </c>
      <c r="C2041" s="62"/>
      <c r="D2041" s="63"/>
      <c r="E2041" s="64"/>
      <c r="F2041" s="65"/>
      <c r="G2041" s="62"/>
      <c r="H2041" s="66"/>
      <c r="I2041" s="67"/>
      <c r="J2041" s="67"/>
      <c r="K2041" s="34" t="s">
        <v>65</v>
      </c>
      <c r="L2041" s="74">
        <v>2041</v>
      </c>
      <c r="M2041" s="74"/>
      <c r="N2041" s="69"/>
      <c r="O2041" s="85" t="s">
        <v>1875</v>
      </c>
      <c r="P2041" s="88">
        <v>43738.28056712963</v>
      </c>
      <c r="Q2041" s="85" t="s">
        <v>2609</v>
      </c>
      <c r="R2041" s="85"/>
      <c r="S2041" s="85"/>
      <c r="T2041" s="85"/>
      <c r="U2041" s="88">
        <v>43738.28056712963</v>
      </c>
      <c r="V2041" s="90" t="s">
        <v>4886</v>
      </c>
      <c r="W2041" s="85"/>
      <c r="X2041" s="85"/>
      <c r="Y2041" s="94" t="s">
        <v>6886</v>
      </c>
      <c r="Z2041" s="85"/>
    </row>
    <row r="2042" spans="1:26" x14ac:dyDescent="0.25">
      <c r="A2042" s="61" t="s">
        <v>1473</v>
      </c>
      <c r="B2042" s="61" t="s">
        <v>1473</v>
      </c>
      <c r="C2042" s="62"/>
      <c r="D2042" s="63"/>
      <c r="E2042" s="64"/>
      <c r="F2042" s="65"/>
      <c r="G2042" s="62"/>
      <c r="H2042" s="66"/>
      <c r="I2042" s="67"/>
      <c r="J2042" s="67"/>
      <c r="K2042" s="34" t="s">
        <v>65</v>
      </c>
      <c r="L2042" s="74">
        <v>2042</v>
      </c>
      <c r="M2042" s="74"/>
      <c r="N2042" s="69"/>
      <c r="O2042" s="85" t="s">
        <v>178</v>
      </c>
      <c r="P2042" s="88">
        <v>43738.279826388891</v>
      </c>
      <c r="Q2042" s="85" t="s">
        <v>2622</v>
      </c>
      <c r="R2042" s="90" t="s">
        <v>2877</v>
      </c>
      <c r="S2042" s="85" t="s">
        <v>2911</v>
      </c>
      <c r="T2042" s="85" t="s">
        <v>2955</v>
      </c>
      <c r="U2042" s="88">
        <v>43738.279826388891</v>
      </c>
      <c r="V2042" s="90" t="s">
        <v>4887</v>
      </c>
      <c r="W2042" s="85"/>
      <c r="X2042" s="85"/>
      <c r="Y2042" s="94" t="s">
        <v>6887</v>
      </c>
      <c r="Z2042" s="85"/>
    </row>
    <row r="2043" spans="1:26" x14ac:dyDescent="0.25">
      <c r="A2043" s="61" t="s">
        <v>1453</v>
      </c>
      <c r="B2043" s="61" t="s">
        <v>1473</v>
      </c>
      <c r="C2043" s="62"/>
      <c r="D2043" s="63"/>
      <c r="E2043" s="64"/>
      <c r="F2043" s="65"/>
      <c r="G2043" s="62"/>
      <c r="H2043" s="66"/>
      <c r="I2043" s="67"/>
      <c r="J2043" s="67"/>
      <c r="K2043" s="34" t="s">
        <v>65</v>
      </c>
      <c r="L2043" s="74">
        <v>2043</v>
      </c>
      <c r="M2043" s="74"/>
      <c r="N2043" s="69"/>
      <c r="O2043" s="85" t="s">
        <v>1875</v>
      </c>
      <c r="P2043" s="88">
        <v>43738.281863425924</v>
      </c>
      <c r="Q2043" s="85" t="s">
        <v>2548</v>
      </c>
      <c r="R2043" s="85"/>
      <c r="S2043" s="85"/>
      <c r="T2043" s="85" t="s">
        <v>2955</v>
      </c>
      <c r="U2043" s="88">
        <v>43738.281863425924</v>
      </c>
      <c r="V2043" s="90" t="s">
        <v>4888</v>
      </c>
      <c r="W2043" s="85"/>
      <c r="X2043" s="85"/>
      <c r="Y2043" s="94" t="s">
        <v>6888</v>
      </c>
      <c r="Z2043" s="85"/>
    </row>
    <row r="2044" spans="1:26" x14ac:dyDescent="0.25">
      <c r="A2044" s="61" t="s">
        <v>1364</v>
      </c>
      <c r="B2044" s="61" t="s">
        <v>1473</v>
      </c>
      <c r="C2044" s="62"/>
      <c r="D2044" s="63"/>
      <c r="E2044" s="64"/>
      <c r="F2044" s="65"/>
      <c r="G2044" s="62"/>
      <c r="H2044" s="66"/>
      <c r="I2044" s="67"/>
      <c r="J2044" s="67"/>
      <c r="K2044" s="34" t="s">
        <v>65</v>
      </c>
      <c r="L2044" s="74">
        <v>2044</v>
      </c>
      <c r="M2044" s="74"/>
      <c r="N2044" s="69"/>
      <c r="O2044" s="85" t="s">
        <v>1875</v>
      </c>
      <c r="P2044" s="88">
        <v>43738.282476851855</v>
      </c>
      <c r="Q2044" s="85" t="s">
        <v>2548</v>
      </c>
      <c r="R2044" s="85"/>
      <c r="S2044" s="85"/>
      <c r="T2044" s="85" t="s">
        <v>2955</v>
      </c>
      <c r="U2044" s="88">
        <v>43738.282476851855</v>
      </c>
      <c r="V2044" s="90" t="s">
        <v>4889</v>
      </c>
      <c r="W2044" s="85"/>
      <c r="X2044" s="85"/>
      <c r="Y2044" s="94" t="s">
        <v>6889</v>
      </c>
      <c r="Z2044" s="85"/>
    </row>
    <row r="2045" spans="1:26" x14ac:dyDescent="0.25">
      <c r="A2045" s="61" t="s">
        <v>1472</v>
      </c>
      <c r="B2045" s="61" t="s">
        <v>1473</v>
      </c>
      <c r="C2045" s="62"/>
      <c r="D2045" s="63"/>
      <c r="E2045" s="64"/>
      <c r="F2045" s="65"/>
      <c r="G2045" s="62"/>
      <c r="H2045" s="66"/>
      <c r="I2045" s="67"/>
      <c r="J2045" s="67"/>
      <c r="K2045" s="34" t="s">
        <v>65</v>
      </c>
      <c r="L2045" s="74">
        <v>2045</v>
      </c>
      <c r="M2045" s="74"/>
      <c r="N2045" s="69"/>
      <c r="O2045" s="85" t="s">
        <v>1875</v>
      </c>
      <c r="P2045" s="88">
        <v>43738.280613425923</v>
      </c>
      <c r="Q2045" s="85" t="s">
        <v>2548</v>
      </c>
      <c r="R2045" s="85"/>
      <c r="S2045" s="85"/>
      <c r="T2045" s="85" t="s">
        <v>2955</v>
      </c>
      <c r="U2045" s="88">
        <v>43738.280613425923</v>
      </c>
      <c r="V2045" s="90" t="s">
        <v>4890</v>
      </c>
      <c r="W2045" s="85"/>
      <c r="X2045" s="85"/>
      <c r="Y2045" s="94" t="s">
        <v>6890</v>
      </c>
      <c r="Z2045" s="85"/>
    </row>
    <row r="2046" spans="1:26" x14ac:dyDescent="0.25">
      <c r="A2046" s="61" t="s">
        <v>1474</v>
      </c>
      <c r="B2046" s="61" t="s">
        <v>1870</v>
      </c>
      <c r="C2046" s="62"/>
      <c r="D2046" s="63"/>
      <c r="E2046" s="64"/>
      <c r="F2046" s="65"/>
      <c r="G2046" s="62"/>
      <c r="H2046" s="66"/>
      <c r="I2046" s="67"/>
      <c r="J2046" s="67"/>
      <c r="K2046" s="34" t="s">
        <v>65</v>
      </c>
      <c r="L2046" s="74">
        <v>2046</v>
      </c>
      <c r="M2046" s="74"/>
      <c r="N2046" s="69"/>
      <c r="O2046" s="85" t="s">
        <v>1875</v>
      </c>
      <c r="P2046" s="88">
        <v>43738.279849537037</v>
      </c>
      <c r="Q2046" s="85" t="s">
        <v>2623</v>
      </c>
      <c r="R2046" s="90" t="s">
        <v>2878</v>
      </c>
      <c r="S2046" s="85" t="s">
        <v>2911</v>
      </c>
      <c r="T2046" s="85" t="s">
        <v>2982</v>
      </c>
      <c r="U2046" s="88">
        <v>43738.279849537037</v>
      </c>
      <c r="V2046" s="90" t="s">
        <v>4891</v>
      </c>
      <c r="W2046" s="85"/>
      <c r="X2046" s="85"/>
      <c r="Y2046" s="94" t="s">
        <v>6891</v>
      </c>
      <c r="Z2046" s="85"/>
    </row>
    <row r="2047" spans="1:26" x14ac:dyDescent="0.25">
      <c r="A2047" s="61" t="s">
        <v>1453</v>
      </c>
      <c r="B2047" s="61" t="s">
        <v>1870</v>
      </c>
      <c r="C2047" s="62"/>
      <c r="D2047" s="63"/>
      <c r="E2047" s="64"/>
      <c r="F2047" s="65"/>
      <c r="G2047" s="62"/>
      <c r="H2047" s="66"/>
      <c r="I2047" s="67"/>
      <c r="J2047" s="67"/>
      <c r="K2047" s="34" t="s">
        <v>65</v>
      </c>
      <c r="L2047" s="74">
        <v>2047</v>
      </c>
      <c r="M2047" s="74"/>
      <c r="N2047" s="69"/>
      <c r="O2047" s="85" t="s">
        <v>1875</v>
      </c>
      <c r="P2047" s="88">
        <v>43738.281527777777</v>
      </c>
      <c r="Q2047" s="85" t="s">
        <v>2610</v>
      </c>
      <c r="R2047" s="85"/>
      <c r="S2047" s="85"/>
      <c r="T2047" s="85" t="s">
        <v>2982</v>
      </c>
      <c r="U2047" s="88">
        <v>43738.281527777777</v>
      </c>
      <c r="V2047" s="90" t="s">
        <v>4892</v>
      </c>
      <c r="W2047" s="85"/>
      <c r="X2047" s="85"/>
      <c r="Y2047" s="94" t="s">
        <v>6892</v>
      </c>
      <c r="Z2047" s="85"/>
    </row>
    <row r="2048" spans="1:26" x14ac:dyDescent="0.25">
      <c r="A2048" s="61" t="s">
        <v>1364</v>
      </c>
      <c r="B2048" s="61" t="s">
        <v>1870</v>
      </c>
      <c r="C2048" s="62"/>
      <c r="D2048" s="63"/>
      <c r="E2048" s="64"/>
      <c r="F2048" s="65"/>
      <c r="G2048" s="62"/>
      <c r="H2048" s="66"/>
      <c r="I2048" s="67"/>
      <c r="J2048" s="67"/>
      <c r="K2048" s="34" t="s">
        <v>65</v>
      </c>
      <c r="L2048" s="74">
        <v>2048</v>
      </c>
      <c r="M2048" s="74"/>
      <c r="N2048" s="69"/>
      <c r="O2048" s="85" t="s">
        <v>1875</v>
      </c>
      <c r="P2048" s="88">
        <v>43738.281585648147</v>
      </c>
      <c r="Q2048" s="85" t="s">
        <v>2610</v>
      </c>
      <c r="R2048" s="85"/>
      <c r="S2048" s="85"/>
      <c r="T2048" s="85" t="s">
        <v>2982</v>
      </c>
      <c r="U2048" s="88">
        <v>43738.281585648147</v>
      </c>
      <c r="V2048" s="90" t="s">
        <v>4893</v>
      </c>
      <c r="W2048" s="85"/>
      <c r="X2048" s="85"/>
      <c r="Y2048" s="94" t="s">
        <v>6893</v>
      </c>
      <c r="Z2048" s="85"/>
    </row>
    <row r="2049" spans="1:26" x14ac:dyDescent="0.25">
      <c r="A2049" s="61" t="s">
        <v>1360</v>
      </c>
      <c r="B2049" s="61" t="s">
        <v>1870</v>
      </c>
      <c r="C2049" s="62"/>
      <c r="D2049" s="63"/>
      <c r="E2049" s="64"/>
      <c r="F2049" s="65"/>
      <c r="G2049" s="62"/>
      <c r="H2049" s="66"/>
      <c r="I2049" s="67"/>
      <c r="J2049" s="67"/>
      <c r="K2049" s="34" t="s">
        <v>65</v>
      </c>
      <c r="L2049" s="74">
        <v>2049</v>
      </c>
      <c r="M2049" s="74"/>
      <c r="N2049" s="69"/>
      <c r="O2049" s="85" t="s">
        <v>1875</v>
      </c>
      <c r="P2049" s="88">
        <v>43738.282280092593</v>
      </c>
      <c r="Q2049" s="85" t="s">
        <v>2610</v>
      </c>
      <c r="R2049" s="85"/>
      <c r="S2049" s="85"/>
      <c r="T2049" s="85" t="s">
        <v>2982</v>
      </c>
      <c r="U2049" s="88">
        <v>43738.282280092593</v>
      </c>
      <c r="V2049" s="90" t="s">
        <v>4894</v>
      </c>
      <c r="W2049" s="85"/>
      <c r="X2049" s="85"/>
      <c r="Y2049" s="94" t="s">
        <v>6894</v>
      </c>
      <c r="Z2049" s="85"/>
    </row>
    <row r="2050" spans="1:26" x14ac:dyDescent="0.25">
      <c r="A2050" s="61" t="s">
        <v>1472</v>
      </c>
      <c r="B2050" s="61" t="s">
        <v>1870</v>
      </c>
      <c r="C2050" s="62"/>
      <c r="D2050" s="63"/>
      <c r="E2050" s="64"/>
      <c r="F2050" s="65"/>
      <c r="G2050" s="62"/>
      <c r="H2050" s="66"/>
      <c r="I2050" s="67"/>
      <c r="J2050" s="67"/>
      <c r="K2050" s="34" t="s">
        <v>65</v>
      </c>
      <c r="L2050" s="74">
        <v>2050</v>
      </c>
      <c r="M2050" s="74"/>
      <c r="N2050" s="69"/>
      <c r="O2050" s="85" t="s">
        <v>1875</v>
      </c>
      <c r="P2050" s="88">
        <v>43738.281030092592</v>
      </c>
      <c r="Q2050" s="85" t="s">
        <v>2610</v>
      </c>
      <c r="R2050" s="85"/>
      <c r="S2050" s="85"/>
      <c r="T2050" s="85" t="s">
        <v>2982</v>
      </c>
      <c r="U2050" s="88">
        <v>43738.281030092592</v>
      </c>
      <c r="V2050" s="90" t="s">
        <v>4895</v>
      </c>
      <c r="W2050" s="85"/>
      <c r="X2050" s="85"/>
      <c r="Y2050" s="94" t="s">
        <v>6895</v>
      </c>
      <c r="Z2050" s="85"/>
    </row>
    <row r="2051" spans="1:26" x14ac:dyDescent="0.25">
      <c r="A2051" s="61" t="s">
        <v>1474</v>
      </c>
      <c r="B2051" s="61" t="s">
        <v>1822</v>
      </c>
      <c r="C2051" s="62"/>
      <c r="D2051" s="63"/>
      <c r="E2051" s="64"/>
      <c r="F2051" s="65"/>
      <c r="G2051" s="62"/>
      <c r="H2051" s="66"/>
      <c r="I2051" s="67"/>
      <c r="J2051" s="67"/>
      <c r="K2051" s="34" t="s">
        <v>65</v>
      </c>
      <c r="L2051" s="74">
        <v>2051</v>
      </c>
      <c r="M2051" s="74"/>
      <c r="N2051" s="69"/>
      <c r="O2051" s="85" t="s">
        <v>1875</v>
      </c>
      <c r="P2051" s="88">
        <v>43738.279849537037</v>
      </c>
      <c r="Q2051" s="85" t="s">
        <v>2623</v>
      </c>
      <c r="R2051" s="90" t="s">
        <v>2878</v>
      </c>
      <c r="S2051" s="85" t="s">
        <v>2911</v>
      </c>
      <c r="T2051" s="85" t="s">
        <v>2982</v>
      </c>
      <c r="U2051" s="88">
        <v>43738.279849537037</v>
      </c>
      <c r="V2051" s="90" t="s">
        <v>4891</v>
      </c>
      <c r="W2051" s="85"/>
      <c r="X2051" s="85"/>
      <c r="Y2051" s="94" t="s">
        <v>6891</v>
      </c>
      <c r="Z2051" s="85"/>
    </row>
    <row r="2052" spans="1:26" x14ac:dyDescent="0.25">
      <c r="A2052" s="61" t="s">
        <v>1453</v>
      </c>
      <c r="B2052" s="61" t="s">
        <v>1822</v>
      </c>
      <c r="C2052" s="62"/>
      <c r="D2052" s="63"/>
      <c r="E2052" s="64"/>
      <c r="F2052" s="65"/>
      <c r="G2052" s="62"/>
      <c r="H2052" s="66"/>
      <c r="I2052" s="67"/>
      <c r="J2052" s="67"/>
      <c r="K2052" s="34" t="s">
        <v>65</v>
      </c>
      <c r="L2052" s="74">
        <v>2052</v>
      </c>
      <c r="M2052" s="74"/>
      <c r="N2052" s="69"/>
      <c r="O2052" s="85" t="s">
        <v>1875</v>
      </c>
      <c r="P2052" s="88">
        <v>43738.281527777777</v>
      </c>
      <c r="Q2052" s="85" t="s">
        <v>2610</v>
      </c>
      <c r="R2052" s="85"/>
      <c r="S2052" s="85"/>
      <c r="T2052" s="85" t="s">
        <v>2982</v>
      </c>
      <c r="U2052" s="88">
        <v>43738.281527777777</v>
      </c>
      <c r="V2052" s="90" t="s">
        <v>4892</v>
      </c>
      <c r="W2052" s="85"/>
      <c r="X2052" s="85"/>
      <c r="Y2052" s="94" t="s">
        <v>6892</v>
      </c>
      <c r="Z2052" s="85"/>
    </row>
    <row r="2053" spans="1:26" x14ac:dyDescent="0.25">
      <c r="A2053" s="61" t="s">
        <v>1364</v>
      </c>
      <c r="B2053" s="61" t="s">
        <v>1822</v>
      </c>
      <c r="C2053" s="62"/>
      <c r="D2053" s="63"/>
      <c r="E2053" s="64"/>
      <c r="F2053" s="65"/>
      <c r="G2053" s="62"/>
      <c r="H2053" s="66"/>
      <c r="I2053" s="67"/>
      <c r="J2053" s="67"/>
      <c r="K2053" s="34" t="s">
        <v>65</v>
      </c>
      <c r="L2053" s="74">
        <v>2053</v>
      </c>
      <c r="M2053" s="74"/>
      <c r="N2053" s="69"/>
      <c r="O2053" s="85" t="s">
        <v>1875</v>
      </c>
      <c r="P2053" s="88">
        <v>43738.281585648147</v>
      </c>
      <c r="Q2053" s="85" t="s">
        <v>2610</v>
      </c>
      <c r="R2053" s="85"/>
      <c r="S2053" s="85"/>
      <c r="T2053" s="85" t="s">
        <v>2982</v>
      </c>
      <c r="U2053" s="88">
        <v>43738.281585648147</v>
      </c>
      <c r="V2053" s="90" t="s">
        <v>4893</v>
      </c>
      <c r="W2053" s="85"/>
      <c r="X2053" s="85"/>
      <c r="Y2053" s="94" t="s">
        <v>6893</v>
      </c>
      <c r="Z2053" s="85"/>
    </row>
    <row r="2054" spans="1:26" x14ac:dyDescent="0.25">
      <c r="A2054" s="61" t="s">
        <v>1360</v>
      </c>
      <c r="B2054" s="61" t="s">
        <v>1822</v>
      </c>
      <c r="C2054" s="62"/>
      <c r="D2054" s="63"/>
      <c r="E2054" s="64"/>
      <c r="F2054" s="65"/>
      <c r="G2054" s="62"/>
      <c r="H2054" s="66"/>
      <c r="I2054" s="67"/>
      <c r="J2054" s="67"/>
      <c r="K2054" s="34" t="s">
        <v>65</v>
      </c>
      <c r="L2054" s="74">
        <v>2054</v>
      </c>
      <c r="M2054" s="74"/>
      <c r="N2054" s="69"/>
      <c r="O2054" s="85" t="s">
        <v>1875</v>
      </c>
      <c r="P2054" s="88">
        <v>43738.282280092593</v>
      </c>
      <c r="Q2054" s="85" t="s">
        <v>2610</v>
      </c>
      <c r="R2054" s="85"/>
      <c r="S2054" s="85"/>
      <c r="T2054" s="85" t="s">
        <v>2982</v>
      </c>
      <c r="U2054" s="88">
        <v>43738.282280092593</v>
      </c>
      <c r="V2054" s="90" t="s">
        <v>4894</v>
      </c>
      <c r="W2054" s="85"/>
      <c r="X2054" s="85"/>
      <c r="Y2054" s="94" t="s">
        <v>6894</v>
      </c>
      <c r="Z2054" s="85"/>
    </row>
    <row r="2055" spans="1:26" x14ac:dyDescent="0.25">
      <c r="A2055" s="61" t="s">
        <v>1472</v>
      </c>
      <c r="B2055" s="61" t="s">
        <v>1822</v>
      </c>
      <c r="C2055" s="62"/>
      <c r="D2055" s="63"/>
      <c r="E2055" s="64"/>
      <c r="F2055" s="65"/>
      <c r="G2055" s="62"/>
      <c r="H2055" s="66"/>
      <c r="I2055" s="67"/>
      <c r="J2055" s="67"/>
      <c r="K2055" s="34" t="s">
        <v>65</v>
      </c>
      <c r="L2055" s="74">
        <v>2055</v>
      </c>
      <c r="M2055" s="74"/>
      <c r="N2055" s="69"/>
      <c r="O2055" s="85" t="s">
        <v>1875</v>
      </c>
      <c r="P2055" s="88">
        <v>43738.281030092592</v>
      </c>
      <c r="Q2055" s="85" t="s">
        <v>2610</v>
      </c>
      <c r="R2055" s="85"/>
      <c r="S2055" s="85"/>
      <c r="T2055" s="85" t="s">
        <v>2982</v>
      </c>
      <c r="U2055" s="88">
        <v>43738.281030092592</v>
      </c>
      <c r="V2055" s="90" t="s">
        <v>4895</v>
      </c>
      <c r="W2055" s="85"/>
      <c r="X2055" s="85"/>
      <c r="Y2055" s="94" t="s">
        <v>6895</v>
      </c>
      <c r="Z2055" s="85"/>
    </row>
    <row r="2056" spans="1:26" x14ac:dyDescent="0.25">
      <c r="A2056" s="61" t="s">
        <v>1474</v>
      </c>
      <c r="B2056" s="61" t="s">
        <v>1493</v>
      </c>
      <c r="C2056" s="62"/>
      <c r="D2056" s="63"/>
      <c r="E2056" s="64"/>
      <c r="F2056" s="65"/>
      <c r="G2056" s="62"/>
      <c r="H2056" s="66"/>
      <c r="I2056" s="67"/>
      <c r="J2056" s="67"/>
      <c r="K2056" s="34" t="s">
        <v>65</v>
      </c>
      <c r="L2056" s="74">
        <v>2056</v>
      </c>
      <c r="M2056" s="74"/>
      <c r="N2056" s="69"/>
      <c r="O2056" s="85" t="s">
        <v>1875</v>
      </c>
      <c r="P2056" s="88">
        <v>43738.279849537037</v>
      </c>
      <c r="Q2056" s="85" t="s">
        <v>2623</v>
      </c>
      <c r="R2056" s="90" t="s">
        <v>2878</v>
      </c>
      <c r="S2056" s="85" t="s">
        <v>2911</v>
      </c>
      <c r="T2056" s="85" t="s">
        <v>2982</v>
      </c>
      <c r="U2056" s="88">
        <v>43738.279849537037</v>
      </c>
      <c r="V2056" s="90" t="s">
        <v>4891</v>
      </c>
      <c r="W2056" s="85"/>
      <c r="X2056" s="85"/>
      <c r="Y2056" s="94" t="s">
        <v>6891</v>
      </c>
      <c r="Z2056" s="85"/>
    </row>
    <row r="2057" spans="1:26" x14ac:dyDescent="0.25">
      <c r="A2057" s="61" t="s">
        <v>1453</v>
      </c>
      <c r="B2057" s="61" t="s">
        <v>1493</v>
      </c>
      <c r="C2057" s="62"/>
      <c r="D2057" s="63"/>
      <c r="E2057" s="64"/>
      <c r="F2057" s="65"/>
      <c r="G2057" s="62"/>
      <c r="H2057" s="66"/>
      <c r="I2057" s="67"/>
      <c r="J2057" s="67"/>
      <c r="K2057" s="34" t="s">
        <v>65</v>
      </c>
      <c r="L2057" s="74">
        <v>2057</v>
      </c>
      <c r="M2057" s="74"/>
      <c r="N2057" s="69"/>
      <c r="O2057" s="85" t="s">
        <v>1875</v>
      </c>
      <c r="P2057" s="88">
        <v>43738.281527777777</v>
      </c>
      <c r="Q2057" s="85" t="s">
        <v>2610</v>
      </c>
      <c r="R2057" s="85"/>
      <c r="S2057" s="85"/>
      <c r="T2057" s="85" t="s">
        <v>2982</v>
      </c>
      <c r="U2057" s="88">
        <v>43738.281527777777</v>
      </c>
      <c r="V2057" s="90" t="s">
        <v>4892</v>
      </c>
      <c r="W2057" s="85"/>
      <c r="X2057" s="85"/>
      <c r="Y2057" s="94" t="s">
        <v>6892</v>
      </c>
      <c r="Z2057" s="85"/>
    </row>
    <row r="2058" spans="1:26" x14ac:dyDescent="0.25">
      <c r="A2058" s="61" t="s">
        <v>1364</v>
      </c>
      <c r="B2058" s="61" t="s">
        <v>1493</v>
      </c>
      <c r="C2058" s="62"/>
      <c r="D2058" s="63"/>
      <c r="E2058" s="64"/>
      <c r="F2058" s="65"/>
      <c r="G2058" s="62"/>
      <c r="H2058" s="66"/>
      <c r="I2058" s="67"/>
      <c r="J2058" s="67"/>
      <c r="K2058" s="34" t="s">
        <v>65</v>
      </c>
      <c r="L2058" s="74">
        <v>2058</v>
      </c>
      <c r="M2058" s="74"/>
      <c r="N2058" s="69"/>
      <c r="O2058" s="85" t="s">
        <v>1875</v>
      </c>
      <c r="P2058" s="88">
        <v>43738.281585648147</v>
      </c>
      <c r="Q2058" s="85" t="s">
        <v>2610</v>
      </c>
      <c r="R2058" s="85"/>
      <c r="S2058" s="85"/>
      <c r="T2058" s="85" t="s">
        <v>2982</v>
      </c>
      <c r="U2058" s="88">
        <v>43738.281585648147</v>
      </c>
      <c r="V2058" s="90" t="s">
        <v>4893</v>
      </c>
      <c r="W2058" s="85"/>
      <c r="X2058" s="85"/>
      <c r="Y2058" s="94" t="s">
        <v>6893</v>
      </c>
      <c r="Z2058" s="85"/>
    </row>
    <row r="2059" spans="1:26" x14ac:dyDescent="0.25">
      <c r="A2059" s="61" t="s">
        <v>1360</v>
      </c>
      <c r="B2059" s="61" t="s">
        <v>1493</v>
      </c>
      <c r="C2059" s="62"/>
      <c r="D2059" s="63"/>
      <c r="E2059" s="64"/>
      <c r="F2059" s="65"/>
      <c r="G2059" s="62"/>
      <c r="H2059" s="66"/>
      <c r="I2059" s="67"/>
      <c r="J2059" s="67"/>
      <c r="K2059" s="34" t="s">
        <v>65</v>
      </c>
      <c r="L2059" s="74">
        <v>2059</v>
      </c>
      <c r="M2059" s="74"/>
      <c r="N2059" s="69"/>
      <c r="O2059" s="85" t="s">
        <v>1875</v>
      </c>
      <c r="P2059" s="88">
        <v>43738.282280092593</v>
      </c>
      <c r="Q2059" s="85" t="s">
        <v>2610</v>
      </c>
      <c r="R2059" s="85"/>
      <c r="S2059" s="85"/>
      <c r="T2059" s="85" t="s">
        <v>2982</v>
      </c>
      <c r="U2059" s="88">
        <v>43738.282280092593</v>
      </c>
      <c r="V2059" s="90" t="s">
        <v>4894</v>
      </c>
      <c r="W2059" s="85"/>
      <c r="X2059" s="85"/>
      <c r="Y2059" s="94" t="s">
        <v>6894</v>
      </c>
      <c r="Z2059" s="85"/>
    </row>
    <row r="2060" spans="1:26" x14ac:dyDescent="0.25">
      <c r="A2060" s="61" t="s">
        <v>1472</v>
      </c>
      <c r="B2060" s="61" t="s">
        <v>1493</v>
      </c>
      <c r="C2060" s="62"/>
      <c r="D2060" s="63"/>
      <c r="E2060" s="64"/>
      <c r="F2060" s="65"/>
      <c r="G2060" s="62"/>
      <c r="H2060" s="66"/>
      <c r="I2060" s="67"/>
      <c r="J2060" s="67"/>
      <c r="K2060" s="34" t="s">
        <v>65</v>
      </c>
      <c r="L2060" s="74">
        <v>2060</v>
      </c>
      <c r="M2060" s="74"/>
      <c r="N2060" s="69"/>
      <c r="O2060" s="85" t="s">
        <v>1875</v>
      </c>
      <c r="P2060" s="88">
        <v>43738.281030092592</v>
      </c>
      <c r="Q2060" s="85" t="s">
        <v>2610</v>
      </c>
      <c r="R2060" s="85"/>
      <c r="S2060" s="85"/>
      <c r="T2060" s="85" t="s">
        <v>2982</v>
      </c>
      <c r="U2060" s="88">
        <v>43738.281030092592</v>
      </c>
      <c r="V2060" s="90" t="s">
        <v>4895</v>
      </c>
      <c r="W2060" s="85"/>
      <c r="X2060" s="85"/>
      <c r="Y2060" s="94" t="s">
        <v>6895</v>
      </c>
      <c r="Z2060" s="85"/>
    </row>
    <row r="2061" spans="1:26" x14ac:dyDescent="0.25">
      <c r="A2061" s="61" t="s">
        <v>1474</v>
      </c>
      <c r="B2061" s="61" t="s">
        <v>1872</v>
      </c>
      <c r="C2061" s="62"/>
      <c r="D2061" s="63"/>
      <c r="E2061" s="64"/>
      <c r="F2061" s="65"/>
      <c r="G2061" s="62"/>
      <c r="H2061" s="66"/>
      <c r="I2061" s="67"/>
      <c r="J2061" s="67"/>
      <c r="K2061" s="34" t="s">
        <v>65</v>
      </c>
      <c r="L2061" s="74">
        <v>2061</v>
      </c>
      <c r="M2061" s="74"/>
      <c r="N2061" s="69"/>
      <c r="O2061" s="85" t="s">
        <v>1876</v>
      </c>
      <c r="P2061" s="88">
        <v>43738.279849537037</v>
      </c>
      <c r="Q2061" s="85" t="s">
        <v>2623</v>
      </c>
      <c r="R2061" s="90" t="s">
        <v>2878</v>
      </c>
      <c r="S2061" s="85" t="s">
        <v>2911</v>
      </c>
      <c r="T2061" s="85" t="s">
        <v>2982</v>
      </c>
      <c r="U2061" s="88">
        <v>43738.279849537037</v>
      </c>
      <c r="V2061" s="90" t="s">
        <v>4891</v>
      </c>
      <c r="W2061" s="85"/>
      <c r="X2061" s="85"/>
      <c r="Y2061" s="94" t="s">
        <v>6891</v>
      </c>
      <c r="Z2061" s="85"/>
    </row>
    <row r="2062" spans="1:26" x14ac:dyDescent="0.25">
      <c r="A2062" s="61" t="s">
        <v>1453</v>
      </c>
      <c r="B2062" s="61" t="s">
        <v>1872</v>
      </c>
      <c r="C2062" s="62"/>
      <c r="D2062" s="63"/>
      <c r="E2062" s="64"/>
      <c r="F2062" s="65"/>
      <c r="G2062" s="62"/>
      <c r="H2062" s="66"/>
      <c r="I2062" s="67"/>
      <c r="J2062" s="67"/>
      <c r="K2062" s="34" t="s">
        <v>65</v>
      </c>
      <c r="L2062" s="74">
        <v>2062</v>
      </c>
      <c r="M2062" s="74"/>
      <c r="N2062" s="69"/>
      <c r="O2062" s="85" t="s">
        <v>1875</v>
      </c>
      <c r="P2062" s="88">
        <v>43738.281527777777</v>
      </c>
      <c r="Q2062" s="85" t="s">
        <v>2610</v>
      </c>
      <c r="R2062" s="85"/>
      <c r="S2062" s="85"/>
      <c r="T2062" s="85" t="s">
        <v>2982</v>
      </c>
      <c r="U2062" s="88">
        <v>43738.281527777777</v>
      </c>
      <c r="V2062" s="90" t="s">
        <v>4892</v>
      </c>
      <c r="W2062" s="85"/>
      <c r="X2062" s="85"/>
      <c r="Y2062" s="94" t="s">
        <v>6892</v>
      </c>
      <c r="Z2062" s="85"/>
    </row>
    <row r="2063" spans="1:26" x14ac:dyDescent="0.25">
      <c r="A2063" s="61" t="s">
        <v>1364</v>
      </c>
      <c r="B2063" s="61" t="s">
        <v>1872</v>
      </c>
      <c r="C2063" s="62"/>
      <c r="D2063" s="63"/>
      <c r="E2063" s="64"/>
      <c r="F2063" s="65"/>
      <c r="G2063" s="62"/>
      <c r="H2063" s="66"/>
      <c r="I2063" s="67"/>
      <c r="J2063" s="67"/>
      <c r="K2063" s="34" t="s">
        <v>65</v>
      </c>
      <c r="L2063" s="74">
        <v>2063</v>
      </c>
      <c r="M2063" s="74"/>
      <c r="N2063" s="69"/>
      <c r="O2063" s="85" t="s">
        <v>1875</v>
      </c>
      <c r="P2063" s="88">
        <v>43738.281585648147</v>
      </c>
      <c r="Q2063" s="85" t="s">
        <v>2610</v>
      </c>
      <c r="R2063" s="85"/>
      <c r="S2063" s="85"/>
      <c r="T2063" s="85" t="s">
        <v>2982</v>
      </c>
      <c r="U2063" s="88">
        <v>43738.281585648147</v>
      </c>
      <c r="V2063" s="90" t="s">
        <v>4893</v>
      </c>
      <c r="W2063" s="85"/>
      <c r="X2063" s="85"/>
      <c r="Y2063" s="94" t="s">
        <v>6893</v>
      </c>
      <c r="Z2063" s="85"/>
    </row>
    <row r="2064" spans="1:26" x14ac:dyDescent="0.25">
      <c r="A2064" s="61" t="s">
        <v>1360</v>
      </c>
      <c r="B2064" s="61" t="s">
        <v>1872</v>
      </c>
      <c r="C2064" s="62"/>
      <c r="D2064" s="63"/>
      <c r="E2064" s="64"/>
      <c r="F2064" s="65"/>
      <c r="G2064" s="62"/>
      <c r="H2064" s="66"/>
      <c r="I2064" s="67"/>
      <c r="J2064" s="67"/>
      <c r="K2064" s="34" t="s">
        <v>65</v>
      </c>
      <c r="L2064" s="74">
        <v>2064</v>
      </c>
      <c r="M2064" s="74"/>
      <c r="N2064" s="69"/>
      <c r="O2064" s="85" t="s">
        <v>1875</v>
      </c>
      <c r="P2064" s="88">
        <v>43738.282280092593</v>
      </c>
      <c r="Q2064" s="85" t="s">
        <v>2610</v>
      </c>
      <c r="R2064" s="85"/>
      <c r="S2064" s="85"/>
      <c r="T2064" s="85" t="s">
        <v>2982</v>
      </c>
      <c r="U2064" s="88">
        <v>43738.282280092593</v>
      </c>
      <c r="V2064" s="90" t="s">
        <v>4894</v>
      </c>
      <c r="W2064" s="85"/>
      <c r="X2064" s="85"/>
      <c r="Y2064" s="94" t="s">
        <v>6894</v>
      </c>
      <c r="Z2064" s="85"/>
    </row>
    <row r="2065" spans="1:26" x14ac:dyDescent="0.25">
      <c r="A2065" s="61" t="s">
        <v>1472</v>
      </c>
      <c r="B2065" s="61" t="s">
        <v>1872</v>
      </c>
      <c r="C2065" s="62"/>
      <c r="D2065" s="63"/>
      <c r="E2065" s="64"/>
      <c r="F2065" s="65"/>
      <c r="G2065" s="62"/>
      <c r="H2065" s="66"/>
      <c r="I2065" s="67"/>
      <c r="J2065" s="67"/>
      <c r="K2065" s="34" t="s">
        <v>65</v>
      </c>
      <c r="L2065" s="74">
        <v>2065</v>
      </c>
      <c r="M2065" s="74"/>
      <c r="N2065" s="69"/>
      <c r="O2065" s="85" t="s">
        <v>1875</v>
      </c>
      <c r="P2065" s="88">
        <v>43738.281030092592</v>
      </c>
      <c r="Q2065" s="85" t="s">
        <v>2610</v>
      </c>
      <c r="R2065" s="85"/>
      <c r="S2065" s="85"/>
      <c r="T2065" s="85" t="s">
        <v>2982</v>
      </c>
      <c r="U2065" s="88">
        <v>43738.281030092592</v>
      </c>
      <c r="V2065" s="90" t="s">
        <v>4895</v>
      </c>
      <c r="W2065" s="85"/>
      <c r="X2065" s="85"/>
      <c r="Y2065" s="94" t="s">
        <v>6895</v>
      </c>
      <c r="Z2065" s="85"/>
    </row>
    <row r="2066" spans="1:26" x14ac:dyDescent="0.25">
      <c r="A2066" s="61" t="s">
        <v>1474</v>
      </c>
      <c r="B2066" s="61" t="s">
        <v>1871</v>
      </c>
      <c r="C2066" s="62"/>
      <c r="D2066" s="63"/>
      <c r="E2066" s="64"/>
      <c r="F2066" s="65"/>
      <c r="G2066" s="62"/>
      <c r="H2066" s="66"/>
      <c r="I2066" s="67"/>
      <c r="J2066" s="67"/>
      <c r="K2066" s="34" t="s">
        <v>65</v>
      </c>
      <c r="L2066" s="74">
        <v>2066</v>
      </c>
      <c r="M2066" s="74"/>
      <c r="N2066" s="69"/>
      <c r="O2066" s="85" t="s">
        <v>1875</v>
      </c>
      <c r="P2066" s="88">
        <v>43738.279849537037</v>
      </c>
      <c r="Q2066" s="85" t="s">
        <v>2623</v>
      </c>
      <c r="R2066" s="90" t="s">
        <v>2878</v>
      </c>
      <c r="S2066" s="85" t="s">
        <v>2911</v>
      </c>
      <c r="T2066" s="85" t="s">
        <v>2982</v>
      </c>
      <c r="U2066" s="88">
        <v>43738.279849537037</v>
      </c>
      <c r="V2066" s="90" t="s">
        <v>4891</v>
      </c>
      <c r="W2066" s="85"/>
      <c r="X2066" s="85"/>
      <c r="Y2066" s="94" t="s">
        <v>6891</v>
      </c>
      <c r="Z2066" s="85"/>
    </row>
    <row r="2067" spans="1:26" x14ac:dyDescent="0.25">
      <c r="A2067" s="61" t="s">
        <v>1005</v>
      </c>
      <c r="B2067" s="61" t="s">
        <v>1474</v>
      </c>
      <c r="C2067" s="62"/>
      <c r="D2067" s="63"/>
      <c r="E2067" s="64"/>
      <c r="F2067" s="65"/>
      <c r="G2067" s="62"/>
      <c r="H2067" s="66"/>
      <c r="I2067" s="67"/>
      <c r="J2067" s="67"/>
      <c r="K2067" s="34" t="s">
        <v>65</v>
      </c>
      <c r="L2067" s="74">
        <v>2067</v>
      </c>
      <c r="M2067" s="74"/>
      <c r="N2067" s="69"/>
      <c r="O2067" s="85" t="s">
        <v>1875</v>
      </c>
      <c r="P2067" s="88">
        <v>43738.276921296296</v>
      </c>
      <c r="Q2067" s="85" t="s">
        <v>2563</v>
      </c>
      <c r="R2067" s="85"/>
      <c r="S2067" s="85"/>
      <c r="T2067" s="85" t="s">
        <v>3004</v>
      </c>
      <c r="U2067" s="88">
        <v>43738.276921296296</v>
      </c>
      <c r="V2067" s="90" t="s">
        <v>4896</v>
      </c>
      <c r="W2067" s="85"/>
      <c r="X2067" s="85"/>
      <c r="Y2067" s="94" t="s">
        <v>6896</v>
      </c>
      <c r="Z2067" s="85"/>
    </row>
    <row r="2068" spans="1:26" x14ac:dyDescent="0.25">
      <c r="A2068" s="61" t="s">
        <v>1005</v>
      </c>
      <c r="B2068" s="61" t="s">
        <v>1474</v>
      </c>
      <c r="C2068" s="62"/>
      <c r="D2068" s="63"/>
      <c r="E2068" s="64"/>
      <c r="F2068" s="65"/>
      <c r="G2068" s="62"/>
      <c r="H2068" s="66"/>
      <c r="I2068" s="67"/>
      <c r="J2068" s="67"/>
      <c r="K2068" s="34" t="s">
        <v>65</v>
      </c>
      <c r="L2068" s="74">
        <v>2068</v>
      </c>
      <c r="M2068" s="74"/>
      <c r="N2068" s="69"/>
      <c r="O2068" s="85" t="s">
        <v>1875</v>
      </c>
      <c r="P2068" s="88">
        <v>43738.277280092596</v>
      </c>
      <c r="Q2068" s="85" t="s">
        <v>2570</v>
      </c>
      <c r="R2068" s="85"/>
      <c r="S2068" s="85"/>
      <c r="T2068" s="85" t="s">
        <v>2946</v>
      </c>
      <c r="U2068" s="88">
        <v>43738.277280092596</v>
      </c>
      <c r="V2068" s="90" t="s">
        <v>4897</v>
      </c>
      <c r="W2068" s="85"/>
      <c r="X2068" s="85"/>
      <c r="Y2068" s="94" t="s">
        <v>6897</v>
      </c>
      <c r="Z2068" s="85"/>
    </row>
    <row r="2069" spans="1:26" x14ac:dyDescent="0.25">
      <c r="A2069" s="61" t="s">
        <v>1005</v>
      </c>
      <c r="B2069" s="61" t="s">
        <v>1474</v>
      </c>
      <c r="C2069" s="62"/>
      <c r="D2069" s="63"/>
      <c r="E2069" s="64"/>
      <c r="F2069" s="65"/>
      <c r="G2069" s="62"/>
      <c r="H2069" s="66"/>
      <c r="I2069" s="67"/>
      <c r="J2069" s="67"/>
      <c r="K2069" s="34" t="s">
        <v>65</v>
      </c>
      <c r="L2069" s="74">
        <v>2069</v>
      </c>
      <c r="M2069" s="74"/>
      <c r="N2069" s="69"/>
      <c r="O2069" s="85" t="s">
        <v>1875</v>
      </c>
      <c r="P2069" s="88">
        <v>43738.283530092594</v>
      </c>
      <c r="Q2069" s="85" t="s">
        <v>2557</v>
      </c>
      <c r="R2069" s="85"/>
      <c r="S2069" s="85"/>
      <c r="T2069" s="85" t="s">
        <v>2982</v>
      </c>
      <c r="U2069" s="88">
        <v>43738.283530092594</v>
      </c>
      <c r="V2069" s="90" t="s">
        <v>4898</v>
      </c>
      <c r="W2069" s="85"/>
      <c r="X2069" s="85"/>
      <c r="Y2069" s="94" t="s">
        <v>6898</v>
      </c>
      <c r="Z2069" s="85"/>
    </row>
    <row r="2070" spans="1:26" x14ac:dyDescent="0.25">
      <c r="A2070" s="61" t="s">
        <v>1363</v>
      </c>
      <c r="B2070" s="61" t="s">
        <v>1474</v>
      </c>
      <c r="C2070" s="62"/>
      <c r="D2070" s="63"/>
      <c r="E2070" s="64"/>
      <c r="F2070" s="65"/>
      <c r="G2070" s="62"/>
      <c r="H2070" s="66"/>
      <c r="I2070" s="67"/>
      <c r="J2070" s="67"/>
      <c r="K2070" s="34" t="s">
        <v>65</v>
      </c>
      <c r="L2070" s="74">
        <v>2070</v>
      </c>
      <c r="M2070" s="74"/>
      <c r="N2070" s="69"/>
      <c r="O2070" s="85" t="s">
        <v>1875</v>
      </c>
      <c r="P2070" s="88">
        <v>43738.280243055553</v>
      </c>
      <c r="Q2070" s="85" t="s">
        <v>2557</v>
      </c>
      <c r="R2070" s="85"/>
      <c r="S2070" s="85"/>
      <c r="T2070" s="85" t="s">
        <v>2982</v>
      </c>
      <c r="U2070" s="88">
        <v>43738.280243055553</v>
      </c>
      <c r="V2070" s="90" t="s">
        <v>4899</v>
      </c>
      <c r="W2070" s="85"/>
      <c r="X2070" s="85"/>
      <c r="Y2070" s="94" t="s">
        <v>6899</v>
      </c>
      <c r="Z2070" s="85"/>
    </row>
    <row r="2071" spans="1:26" x14ac:dyDescent="0.25">
      <c r="A2071" s="61" t="s">
        <v>1453</v>
      </c>
      <c r="B2071" s="61" t="s">
        <v>1474</v>
      </c>
      <c r="C2071" s="62"/>
      <c r="D2071" s="63"/>
      <c r="E2071" s="64"/>
      <c r="F2071" s="65"/>
      <c r="G2071" s="62"/>
      <c r="H2071" s="66"/>
      <c r="I2071" s="67"/>
      <c r="J2071" s="67"/>
      <c r="K2071" s="34" t="s">
        <v>65</v>
      </c>
      <c r="L2071" s="74">
        <v>2071</v>
      </c>
      <c r="M2071" s="74"/>
      <c r="N2071" s="69"/>
      <c r="O2071" s="85" t="s">
        <v>1875</v>
      </c>
      <c r="P2071" s="88">
        <v>43738.274965277778</v>
      </c>
      <c r="Q2071" s="85" t="s">
        <v>2563</v>
      </c>
      <c r="R2071" s="85"/>
      <c r="S2071" s="85"/>
      <c r="T2071" s="85" t="s">
        <v>3004</v>
      </c>
      <c r="U2071" s="88">
        <v>43738.274965277778</v>
      </c>
      <c r="V2071" s="90" t="s">
        <v>4900</v>
      </c>
      <c r="W2071" s="85"/>
      <c r="X2071" s="85"/>
      <c r="Y2071" s="94" t="s">
        <v>6900</v>
      </c>
      <c r="Z2071" s="85"/>
    </row>
    <row r="2072" spans="1:26" x14ac:dyDescent="0.25">
      <c r="A2072" s="61" t="s">
        <v>1453</v>
      </c>
      <c r="B2072" s="61" t="s">
        <v>1474</v>
      </c>
      <c r="C2072" s="62"/>
      <c r="D2072" s="63"/>
      <c r="E2072" s="64"/>
      <c r="F2072" s="65"/>
      <c r="G2072" s="62"/>
      <c r="H2072" s="66"/>
      <c r="I2072" s="67"/>
      <c r="J2072" s="67"/>
      <c r="K2072" s="34" t="s">
        <v>65</v>
      </c>
      <c r="L2072" s="74">
        <v>2072</v>
      </c>
      <c r="M2072" s="74"/>
      <c r="N2072" s="69"/>
      <c r="O2072" s="85" t="s">
        <v>1875</v>
      </c>
      <c r="P2072" s="88">
        <v>43738.281527777777</v>
      </c>
      <c r="Q2072" s="85" t="s">
        <v>2610</v>
      </c>
      <c r="R2072" s="85"/>
      <c r="S2072" s="85"/>
      <c r="T2072" s="85" t="s">
        <v>2982</v>
      </c>
      <c r="U2072" s="88">
        <v>43738.281527777777</v>
      </c>
      <c r="V2072" s="90" t="s">
        <v>4892</v>
      </c>
      <c r="W2072" s="85"/>
      <c r="X2072" s="85"/>
      <c r="Y2072" s="94" t="s">
        <v>6892</v>
      </c>
      <c r="Z2072" s="85"/>
    </row>
    <row r="2073" spans="1:26" x14ac:dyDescent="0.25">
      <c r="A2073" s="61" t="s">
        <v>1453</v>
      </c>
      <c r="B2073" s="61" t="s">
        <v>1474</v>
      </c>
      <c r="C2073" s="62"/>
      <c r="D2073" s="63"/>
      <c r="E2073" s="64"/>
      <c r="F2073" s="65"/>
      <c r="G2073" s="62"/>
      <c r="H2073" s="66"/>
      <c r="I2073" s="67"/>
      <c r="J2073" s="67"/>
      <c r="K2073" s="34" t="s">
        <v>65</v>
      </c>
      <c r="L2073" s="74">
        <v>2073</v>
      </c>
      <c r="M2073" s="74"/>
      <c r="N2073" s="69"/>
      <c r="O2073" s="85" t="s">
        <v>1875</v>
      </c>
      <c r="P2073" s="88">
        <v>43738.281886574077</v>
      </c>
      <c r="Q2073" s="85" t="s">
        <v>2605</v>
      </c>
      <c r="R2073" s="85"/>
      <c r="S2073" s="85"/>
      <c r="T2073" s="85" t="s">
        <v>3039</v>
      </c>
      <c r="U2073" s="88">
        <v>43738.281886574077</v>
      </c>
      <c r="V2073" s="90" t="s">
        <v>4880</v>
      </c>
      <c r="W2073" s="85"/>
      <c r="X2073" s="85"/>
      <c r="Y2073" s="94" t="s">
        <v>6880</v>
      </c>
      <c r="Z2073" s="85"/>
    </row>
    <row r="2074" spans="1:26" x14ac:dyDescent="0.25">
      <c r="A2074" s="61" t="s">
        <v>1364</v>
      </c>
      <c r="B2074" s="61" t="s">
        <v>1474</v>
      </c>
      <c r="C2074" s="62"/>
      <c r="D2074" s="63"/>
      <c r="E2074" s="64"/>
      <c r="F2074" s="65"/>
      <c r="G2074" s="62"/>
      <c r="H2074" s="66"/>
      <c r="I2074" s="67"/>
      <c r="J2074" s="67"/>
      <c r="K2074" s="34" t="s">
        <v>65</v>
      </c>
      <c r="L2074" s="74">
        <v>2074</v>
      </c>
      <c r="M2074" s="74"/>
      <c r="N2074" s="69"/>
      <c r="O2074" s="85" t="s">
        <v>1875</v>
      </c>
      <c r="P2074" s="88">
        <v>43738.275625000002</v>
      </c>
      <c r="Q2074" s="85" t="s">
        <v>2563</v>
      </c>
      <c r="R2074" s="85"/>
      <c r="S2074" s="85"/>
      <c r="T2074" s="85" t="s">
        <v>3004</v>
      </c>
      <c r="U2074" s="88">
        <v>43738.275625000002</v>
      </c>
      <c r="V2074" s="90" t="s">
        <v>4901</v>
      </c>
      <c r="W2074" s="85"/>
      <c r="X2074" s="85"/>
      <c r="Y2074" s="94" t="s">
        <v>6901</v>
      </c>
      <c r="Z2074" s="85"/>
    </row>
    <row r="2075" spans="1:26" x14ac:dyDescent="0.25">
      <c r="A2075" s="61" t="s">
        <v>1364</v>
      </c>
      <c r="B2075" s="61" t="s">
        <v>1474</v>
      </c>
      <c r="C2075" s="62"/>
      <c r="D2075" s="63"/>
      <c r="E2075" s="64"/>
      <c r="F2075" s="65"/>
      <c r="G2075" s="62"/>
      <c r="H2075" s="66"/>
      <c r="I2075" s="67"/>
      <c r="J2075" s="67"/>
      <c r="K2075" s="34" t="s">
        <v>65</v>
      </c>
      <c r="L2075" s="74">
        <v>2075</v>
      </c>
      <c r="M2075" s="74"/>
      <c r="N2075" s="69"/>
      <c r="O2075" s="85" t="s">
        <v>1875</v>
      </c>
      <c r="P2075" s="88">
        <v>43738.281585648147</v>
      </c>
      <c r="Q2075" s="85" t="s">
        <v>2610</v>
      </c>
      <c r="R2075" s="85"/>
      <c r="S2075" s="85"/>
      <c r="T2075" s="85" t="s">
        <v>2982</v>
      </c>
      <c r="U2075" s="88">
        <v>43738.281585648147</v>
      </c>
      <c r="V2075" s="90" t="s">
        <v>4893</v>
      </c>
      <c r="W2075" s="85"/>
      <c r="X2075" s="85"/>
      <c r="Y2075" s="94" t="s">
        <v>6893</v>
      </c>
      <c r="Z2075" s="85"/>
    </row>
    <row r="2076" spans="1:26" x14ac:dyDescent="0.25">
      <c r="A2076" s="61" t="s">
        <v>1364</v>
      </c>
      <c r="B2076" s="61" t="s">
        <v>1474</v>
      </c>
      <c r="C2076" s="62"/>
      <c r="D2076" s="63"/>
      <c r="E2076" s="64"/>
      <c r="F2076" s="65"/>
      <c r="G2076" s="62"/>
      <c r="H2076" s="66"/>
      <c r="I2076" s="67"/>
      <c r="J2076" s="67"/>
      <c r="K2076" s="34" t="s">
        <v>65</v>
      </c>
      <c r="L2076" s="74">
        <v>2076</v>
      </c>
      <c r="M2076" s="74"/>
      <c r="N2076" s="69"/>
      <c r="O2076" s="85" t="s">
        <v>1875</v>
      </c>
      <c r="P2076" s="88">
        <v>43738.281793981485</v>
      </c>
      <c r="Q2076" s="85" t="s">
        <v>2605</v>
      </c>
      <c r="R2076" s="85"/>
      <c r="S2076" s="85"/>
      <c r="T2076" s="85" t="s">
        <v>3039</v>
      </c>
      <c r="U2076" s="88">
        <v>43738.281793981485</v>
      </c>
      <c r="V2076" s="90" t="s">
        <v>4882</v>
      </c>
      <c r="W2076" s="85"/>
      <c r="X2076" s="85"/>
      <c r="Y2076" s="94" t="s">
        <v>6882</v>
      </c>
      <c r="Z2076" s="85"/>
    </row>
    <row r="2077" spans="1:26" x14ac:dyDescent="0.25">
      <c r="A2077" s="61" t="s">
        <v>1360</v>
      </c>
      <c r="B2077" s="61" t="s">
        <v>1474</v>
      </c>
      <c r="C2077" s="62"/>
      <c r="D2077" s="63"/>
      <c r="E2077" s="64"/>
      <c r="F2077" s="65"/>
      <c r="G2077" s="62"/>
      <c r="H2077" s="66"/>
      <c r="I2077" s="67"/>
      <c r="J2077" s="67"/>
      <c r="K2077" s="34" t="s">
        <v>65</v>
      </c>
      <c r="L2077" s="74">
        <v>2077</v>
      </c>
      <c r="M2077" s="74"/>
      <c r="N2077" s="69"/>
      <c r="O2077" s="85" t="s">
        <v>1875</v>
      </c>
      <c r="P2077" s="88">
        <v>43738.282280092593</v>
      </c>
      <c r="Q2077" s="85" t="s">
        <v>2610</v>
      </c>
      <c r="R2077" s="85"/>
      <c r="S2077" s="85"/>
      <c r="T2077" s="85" t="s">
        <v>2982</v>
      </c>
      <c r="U2077" s="88">
        <v>43738.282280092593</v>
      </c>
      <c r="V2077" s="90" t="s">
        <v>4894</v>
      </c>
      <c r="W2077" s="85"/>
      <c r="X2077" s="85"/>
      <c r="Y2077" s="94" t="s">
        <v>6894</v>
      </c>
      <c r="Z2077" s="85"/>
    </row>
    <row r="2078" spans="1:26" x14ac:dyDescent="0.25">
      <c r="A2078" s="61" t="s">
        <v>1472</v>
      </c>
      <c r="B2078" s="61" t="s">
        <v>1474</v>
      </c>
      <c r="C2078" s="62"/>
      <c r="D2078" s="63"/>
      <c r="E2078" s="64"/>
      <c r="F2078" s="65"/>
      <c r="G2078" s="62"/>
      <c r="H2078" s="66"/>
      <c r="I2078" s="67"/>
      <c r="J2078" s="67"/>
      <c r="K2078" s="34" t="s">
        <v>65</v>
      </c>
      <c r="L2078" s="74">
        <v>2078</v>
      </c>
      <c r="M2078" s="74"/>
      <c r="N2078" s="69"/>
      <c r="O2078" s="85" t="s">
        <v>1875</v>
      </c>
      <c r="P2078" s="88">
        <v>43738.275034722225</v>
      </c>
      <c r="Q2078" s="85" t="s">
        <v>2563</v>
      </c>
      <c r="R2078" s="85"/>
      <c r="S2078" s="85"/>
      <c r="T2078" s="85" t="s">
        <v>3004</v>
      </c>
      <c r="U2078" s="88">
        <v>43738.275034722225</v>
      </c>
      <c r="V2078" s="90" t="s">
        <v>4902</v>
      </c>
      <c r="W2078" s="85"/>
      <c r="X2078" s="85"/>
      <c r="Y2078" s="94" t="s">
        <v>6902</v>
      </c>
      <c r="Z2078" s="85"/>
    </row>
    <row r="2079" spans="1:26" x14ac:dyDescent="0.25">
      <c r="A2079" s="61" t="s">
        <v>1472</v>
      </c>
      <c r="B2079" s="61" t="s">
        <v>1474</v>
      </c>
      <c r="C2079" s="62"/>
      <c r="D2079" s="63"/>
      <c r="E2079" s="64"/>
      <c r="F2079" s="65"/>
      <c r="G2079" s="62"/>
      <c r="H2079" s="66"/>
      <c r="I2079" s="67"/>
      <c r="J2079" s="67"/>
      <c r="K2079" s="34" t="s">
        <v>65</v>
      </c>
      <c r="L2079" s="74">
        <v>2079</v>
      </c>
      <c r="M2079" s="74"/>
      <c r="N2079" s="69"/>
      <c r="O2079" s="85" t="s">
        <v>1875</v>
      </c>
      <c r="P2079" s="88">
        <v>43738.280416666668</v>
      </c>
      <c r="Q2079" s="85" t="s">
        <v>2605</v>
      </c>
      <c r="R2079" s="85"/>
      <c r="S2079" s="85"/>
      <c r="T2079" s="85" t="s">
        <v>3039</v>
      </c>
      <c r="U2079" s="88">
        <v>43738.280416666668</v>
      </c>
      <c r="V2079" s="90" t="s">
        <v>4885</v>
      </c>
      <c r="W2079" s="85"/>
      <c r="X2079" s="85"/>
      <c r="Y2079" s="94" t="s">
        <v>6885</v>
      </c>
      <c r="Z2079" s="85"/>
    </row>
    <row r="2080" spans="1:26" x14ac:dyDescent="0.25">
      <c r="A2080" s="61" t="s">
        <v>1472</v>
      </c>
      <c r="B2080" s="61" t="s">
        <v>1474</v>
      </c>
      <c r="C2080" s="62"/>
      <c r="D2080" s="63"/>
      <c r="E2080" s="64"/>
      <c r="F2080" s="65"/>
      <c r="G2080" s="62"/>
      <c r="H2080" s="66"/>
      <c r="I2080" s="67"/>
      <c r="J2080" s="67"/>
      <c r="K2080" s="34" t="s">
        <v>65</v>
      </c>
      <c r="L2080" s="74">
        <v>2080</v>
      </c>
      <c r="M2080" s="74"/>
      <c r="N2080" s="69"/>
      <c r="O2080" s="85" t="s">
        <v>1875</v>
      </c>
      <c r="P2080" s="88">
        <v>43738.281030092592</v>
      </c>
      <c r="Q2080" s="85" t="s">
        <v>2610</v>
      </c>
      <c r="R2080" s="85"/>
      <c r="S2080" s="85"/>
      <c r="T2080" s="85" t="s">
        <v>2982</v>
      </c>
      <c r="U2080" s="88">
        <v>43738.281030092592</v>
      </c>
      <c r="V2080" s="90" t="s">
        <v>4895</v>
      </c>
      <c r="W2080" s="85"/>
      <c r="X2080" s="85"/>
      <c r="Y2080" s="94" t="s">
        <v>6895</v>
      </c>
      <c r="Z2080" s="85"/>
    </row>
    <row r="2081" spans="1:26" x14ac:dyDescent="0.25">
      <c r="A2081" s="61" t="s">
        <v>1475</v>
      </c>
      <c r="B2081" s="61" t="s">
        <v>1490</v>
      </c>
      <c r="C2081" s="62"/>
      <c r="D2081" s="63"/>
      <c r="E2081" s="64"/>
      <c r="F2081" s="65"/>
      <c r="G2081" s="62"/>
      <c r="H2081" s="66"/>
      <c r="I2081" s="67"/>
      <c r="J2081" s="67"/>
      <c r="K2081" s="34" t="s">
        <v>65</v>
      </c>
      <c r="L2081" s="74">
        <v>2081</v>
      </c>
      <c r="M2081" s="74"/>
      <c r="N2081" s="69"/>
      <c r="O2081" s="85" t="s">
        <v>1876</v>
      </c>
      <c r="P2081" s="88">
        <v>43738.275775462964</v>
      </c>
      <c r="Q2081" s="85" t="s">
        <v>2624</v>
      </c>
      <c r="R2081" s="85"/>
      <c r="S2081" s="85"/>
      <c r="T2081" s="85" t="s">
        <v>3042</v>
      </c>
      <c r="U2081" s="88">
        <v>43738.275775462964</v>
      </c>
      <c r="V2081" s="90" t="s">
        <v>4903</v>
      </c>
      <c r="W2081" s="85"/>
      <c r="X2081" s="85"/>
      <c r="Y2081" s="94" t="s">
        <v>6903</v>
      </c>
      <c r="Z2081" s="94" t="s">
        <v>7052</v>
      </c>
    </row>
    <row r="2082" spans="1:26" x14ac:dyDescent="0.25">
      <c r="A2082" s="61" t="s">
        <v>1475</v>
      </c>
      <c r="B2082" s="61" t="s">
        <v>1475</v>
      </c>
      <c r="C2082" s="62"/>
      <c r="D2082" s="63"/>
      <c r="E2082" s="64"/>
      <c r="F2082" s="65"/>
      <c r="G2082" s="62"/>
      <c r="H2082" s="66"/>
      <c r="I2082" s="67"/>
      <c r="J2082" s="67"/>
      <c r="K2082" s="34" t="s">
        <v>65</v>
      </c>
      <c r="L2082" s="74">
        <v>2082</v>
      </c>
      <c r="M2082" s="74"/>
      <c r="N2082" s="69"/>
      <c r="O2082" s="85" t="s">
        <v>178</v>
      </c>
      <c r="P2082" s="88">
        <v>43738.280416666668</v>
      </c>
      <c r="Q2082" s="85" t="s">
        <v>2625</v>
      </c>
      <c r="R2082" s="90" t="s">
        <v>2879</v>
      </c>
      <c r="S2082" s="85" t="s">
        <v>2911</v>
      </c>
      <c r="T2082" s="85"/>
      <c r="U2082" s="88">
        <v>43738.280416666668</v>
      </c>
      <c r="V2082" s="90" t="s">
        <v>4904</v>
      </c>
      <c r="W2082" s="85"/>
      <c r="X2082" s="85"/>
      <c r="Y2082" s="94" t="s">
        <v>6904</v>
      </c>
      <c r="Z2082" s="85"/>
    </row>
    <row r="2083" spans="1:26" x14ac:dyDescent="0.25">
      <c r="A2083" s="61" t="s">
        <v>1005</v>
      </c>
      <c r="B2083" s="61" t="s">
        <v>1475</v>
      </c>
      <c r="C2083" s="62"/>
      <c r="D2083" s="63"/>
      <c r="E2083" s="64"/>
      <c r="F2083" s="65"/>
      <c r="G2083" s="62"/>
      <c r="H2083" s="66"/>
      <c r="I2083" s="67"/>
      <c r="J2083" s="67"/>
      <c r="K2083" s="34" t="s">
        <v>65</v>
      </c>
      <c r="L2083" s="74">
        <v>2083</v>
      </c>
      <c r="M2083" s="74"/>
      <c r="N2083" s="69"/>
      <c r="O2083" s="85" t="s">
        <v>1875</v>
      </c>
      <c r="P2083" s="88">
        <v>43738.277002314811</v>
      </c>
      <c r="Q2083" s="85" t="s">
        <v>2626</v>
      </c>
      <c r="R2083" s="85"/>
      <c r="S2083" s="85"/>
      <c r="T2083" s="85" t="s">
        <v>3030</v>
      </c>
      <c r="U2083" s="88">
        <v>43738.277002314811</v>
      </c>
      <c r="V2083" s="90" t="s">
        <v>4905</v>
      </c>
      <c r="W2083" s="85"/>
      <c r="X2083" s="85"/>
      <c r="Y2083" s="94" t="s">
        <v>6905</v>
      </c>
      <c r="Z2083" s="85"/>
    </row>
    <row r="2084" spans="1:26" x14ac:dyDescent="0.25">
      <c r="A2084" s="61" t="s">
        <v>1005</v>
      </c>
      <c r="B2084" s="61" t="s">
        <v>1475</v>
      </c>
      <c r="C2084" s="62"/>
      <c r="D2084" s="63"/>
      <c r="E2084" s="64"/>
      <c r="F2084" s="65"/>
      <c r="G2084" s="62"/>
      <c r="H2084" s="66"/>
      <c r="I2084" s="67"/>
      <c r="J2084" s="67"/>
      <c r="K2084" s="34" t="s">
        <v>65</v>
      </c>
      <c r="L2084" s="74">
        <v>2084</v>
      </c>
      <c r="M2084" s="74"/>
      <c r="N2084" s="69"/>
      <c r="O2084" s="85" t="s">
        <v>1875</v>
      </c>
      <c r="P2084" s="88">
        <v>43738.28229166667</v>
      </c>
      <c r="Q2084" s="85" t="s">
        <v>2627</v>
      </c>
      <c r="R2084" s="85"/>
      <c r="S2084" s="85"/>
      <c r="T2084" s="85" t="s">
        <v>3042</v>
      </c>
      <c r="U2084" s="88">
        <v>43738.28229166667</v>
      </c>
      <c r="V2084" s="90" t="s">
        <v>4906</v>
      </c>
      <c r="W2084" s="85"/>
      <c r="X2084" s="85"/>
      <c r="Y2084" s="94" t="s">
        <v>6906</v>
      </c>
      <c r="Z2084" s="85"/>
    </row>
    <row r="2085" spans="1:26" x14ac:dyDescent="0.25">
      <c r="A2085" s="61" t="s">
        <v>1005</v>
      </c>
      <c r="B2085" s="61" t="s">
        <v>1475</v>
      </c>
      <c r="C2085" s="62"/>
      <c r="D2085" s="63"/>
      <c r="E2085" s="64"/>
      <c r="F2085" s="65"/>
      <c r="G2085" s="62"/>
      <c r="H2085" s="66"/>
      <c r="I2085" s="67"/>
      <c r="J2085" s="67"/>
      <c r="K2085" s="34" t="s">
        <v>65</v>
      </c>
      <c r="L2085" s="74">
        <v>2085</v>
      </c>
      <c r="M2085" s="74"/>
      <c r="N2085" s="69"/>
      <c r="O2085" s="85" t="s">
        <v>1875</v>
      </c>
      <c r="P2085" s="88">
        <v>43738.283784722225</v>
      </c>
      <c r="Q2085" s="85" t="s">
        <v>2628</v>
      </c>
      <c r="R2085" s="85"/>
      <c r="S2085" s="85"/>
      <c r="T2085" s="85" t="s">
        <v>3043</v>
      </c>
      <c r="U2085" s="88">
        <v>43738.283784722225</v>
      </c>
      <c r="V2085" s="90" t="s">
        <v>4907</v>
      </c>
      <c r="W2085" s="85"/>
      <c r="X2085" s="85"/>
      <c r="Y2085" s="94" t="s">
        <v>6907</v>
      </c>
      <c r="Z2085" s="85"/>
    </row>
    <row r="2086" spans="1:26" x14ac:dyDescent="0.25">
      <c r="A2086" s="61" t="s">
        <v>1363</v>
      </c>
      <c r="B2086" s="61" t="s">
        <v>1475</v>
      </c>
      <c r="C2086" s="62"/>
      <c r="D2086" s="63"/>
      <c r="E2086" s="64"/>
      <c r="F2086" s="65"/>
      <c r="G2086" s="62"/>
      <c r="H2086" s="66"/>
      <c r="I2086" s="67"/>
      <c r="J2086" s="67"/>
      <c r="K2086" s="34" t="s">
        <v>65</v>
      </c>
      <c r="L2086" s="74">
        <v>2086</v>
      </c>
      <c r="M2086" s="74"/>
      <c r="N2086" s="69"/>
      <c r="O2086" s="85" t="s">
        <v>1875</v>
      </c>
      <c r="P2086" s="88">
        <v>43738.278958333336</v>
      </c>
      <c r="Q2086" s="85" t="s">
        <v>2627</v>
      </c>
      <c r="R2086" s="85"/>
      <c r="S2086" s="85"/>
      <c r="T2086" s="85" t="s">
        <v>3042</v>
      </c>
      <c r="U2086" s="88">
        <v>43738.278958333336</v>
      </c>
      <c r="V2086" s="90" t="s">
        <v>4908</v>
      </c>
      <c r="W2086" s="85"/>
      <c r="X2086" s="85"/>
      <c r="Y2086" s="94" t="s">
        <v>6908</v>
      </c>
      <c r="Z2086" s="85"/>
    </row>
    <row r="2087" spans="1:26" x14ac:dyDescent="0.25">
      <c r="A2087" s="61" t="s">
        <v>1453</v>
      </c>
      <c r="B2087" s="61" t="s">
        <v>1475</v>
      </c>
      <c r="C2087" s="62"/>
      <c r="D2087" s="63"/>
      <c r="E2087" s="64"/>
      <c r="F2087" s="65"/>
      <c r="G2087" s="62"/>
      <c r="H2087" s="66"/>
      <c r="I2087" s="67"/>
      <c r="J2087" s="67"/>
      <c r="K2087" s="34" t="s">
        <v>65</v>
      </c>
      <c r="L2087" s="74">
        <v>2087</v>
      </c>
      <c r="M2087" s="74"/>
      <c r="N2087" s="69"/>
      <c r="O2087" s="85" t="s">
        <v>1875</v>
      </c>
      <c r="P2087" s="88">
        <v>43738.276377314818</v>
      </c>
      <c r="Q2087" s="85" t="s">
        <v>2627</v>
      </c>
      <c r="R2087" s="85"/>
      <c r="S2087" s="85"/>
      <c r="T2087" s="85" t="s">
        <v>3042</v>
      </c>
      <c r="U2087" s="88">
        <v>43738.276377314818</v>
      </c>
      <c r="V2087" s="90" t="s">
        <v>4909</v>
      </c>
      <c r="W2087" s="85"/>
      <c r="X2087" s="85"/>
      <c r="Y2087" s="94" t="s">
        <v>6909</v>
      </c>
      <c r="Z2087" s="85"/>
    </row>
    <row r="2088" spans="1:26" x14ac:dyDescent="0.25">
      <c r="A2088" s="61" t="s">
        <v>1453</v>
      </c>
      <c r="B2088" s="61" t="s">
        <v>1475</v>
      </c>
      <c r="C2088" s="62"/>
      <c r="D2088" s="63"/>
      <c r="E2088" s="64"/>
      <c r="F2088" s="65"/>
      <c r="G2088" s="62"/>
      <c r="H2088" s="66"/>
      <c r="I2088" s="67"/>
      <c r="J2088" s="67"/>
      <c r="K2088" s="34" t="s">
        <v>65</v>
      </c>
      <c r="L2088" s="74">
        <v>2088</v>
      </c>
      <c r="M2088" s="74"/>
      <c r="N2088" s="69"/>
      <c r="O2088" s="85" t="s">
        <v>1875</v>
      </c>
      <c r="P2088" s="88">
        <v>43738.281435185185</v>
      </c>
      <c r="Q2088" s="85" t="s">
        <v>2541</v>
      </c>
      <c r="R2088" s="85"/>
      <c r="S2088" s="85"/>
      <c r="T2088" s="85"/>
      <c r="U2088" s="88">
        <v>43738.281435185185</v>
      </c>
      <c r="V2088" s="90" t="s">
        <v>4910</v>
      </c>
      <c r="W2088" s="85"/>
      <c r="X2088" s="85"/>
      <c r="Y2088" s="94" t="s">
        <v>6910</v>
      </c>
      <c r="Z2088" s="85"/>
    </row>
    <row r="2089" spans="1:26" x14ac:dyDescent="0.25">
      <c r="A2089" s="61" t="s">
        <v>1364</v>
      </c>
      <c r="B2089" s="61" t="s">
        <v>1475</v>
      </c>
      <c r="C2089" s="62"/>
      <c r="D2089" s="63"/>
      <c r="E2089" s="64"/>
      <c r="F2089" s="65"/>
      <c r="G2089" s="62"/>
      <c r="H2089" s="66"/>
      <c r="I2089" s="67"/>
      <c r="J2089" s="67"/>
      <c r="K2089" s="34" t="s">
        <v>65</v>
      </c>
      <c r="L2089" s="74">
        <v>2089</v>
      </c>
      <c r="M2089" s="74"/>
      <c r="N2089" s="69"/>
      <c r="O2089" s="85" t="s">
        <v>1875</v>
      </c>
      <c r="P2089" s="88">
        <v>43738.282106481478</v>
      </c>
      <c r="Q2089" s="85" t="s">
        <v>2541</v>
      </c>
      <c r="R2089" s="85"/>
      <c r="S2089" s="85"/>
      <c r="T2089" s="85"/>
      <c r="U2089" s="88">
        <v>43738.282106481478</v>
      </c>
      <c r="V2089" s="90" t="s">
        <v>4911</v>
      </c>
      <c r="W2089" s="85"/>
      <c r="X2089" s="85"/>
      <c r="Y2089" s="94" t="s">
        <v>6911</v>
      </c>
      <c r="Z2089" s="85"/>
    </row>
    <row r="2090" spans="1:26" x14ac:dyDescent="0.25">
      <c r="A2090" s="61" t="s">
        <v>1364</v>
      </c>
      <c r="B2090" s="61" t="s">
        <v>1475</v>
      </c>
      <c r="C2090" s="62"/>
      <c r="D2090" s="63"/>
      <c r="E2090" s="64"/>
      <c r="F2090" s="65"/>
      <c r="G2090" s="62"/>
      <c r="H2090" s="66"/>
      <c r="I2090" s="67"/>
      <c r="J2090" s="67"/>
      <c r="K2090" s="34" t="s">
        <v>65</v>
      </c>
      <c r="L2090" s="74">
        <v>2090</v>
      </c>
      <c r="M2090" s="74"/>
      <c r="N2090" s="69"/>
      <c r="O2090" s="85" t="s">
        <v>1875</v>
      </c>
      <c r="P2090" s="88">
        <v>43738.28833333333</v>
      </c>
      <c r="Q2090" s="85" t="s">
        <v>2478</v>
      </c>
      <c r="R2090" s="85"/>
      <c r="S2090" s="85"/>
      <c r="T2090" s="85" t="s">
        <v>3002</v>
      </c>
      <c r="U2090" s="88">
        <v>43738.28833333333</v>
      </c>
      <c r="V2090" s="90" t="s">
        <v>4538</v>
      </c>
      <c r="W2090" s="85"/>
      <c r="X2090" s="85"/>
      <c r="Y2090" s="94" t="s">
        <v>6538</v>
      </c>
      <c r="Z2090" s="85"/>
    </row>
    <row r="2091" spans="1:26" x14ac:dyDescent="0.25">
      <c r="A2091" s="61" t="s">
        <v>1360</v>
      </c>
      <c r="B2091" s="61" t="s">
        <v>1475</v>
      </c>
      <c r="C2091" s="62"/>
      <c r="D2091" s="63"/>
      <c r="E2091" s="64"/>
      <c r="F2091" s="65"/>
      <c r="G2091" s="62"/>
      <c r="H2091" s="66"/>
      <c r="I2091" s="67"/>
      <c r="J2091" s="67"/>
      <c r="K2091" s="34" t="s">
        <v>65</v>
      </c>
      <c r="L2091" s="74">
        <v>2091</v>
      </c>
      <c r="M2091" s="74"/>
      <c r="N2091" s="69"/>
      <c r="O2091" s="85" t="s">
        <v>1875</v>
      </c>
      <c r="P2091" s="88">
        <v>43738.282025462962</v>
      </c>
      <c r="Q2091" s="85" t="s">
        <v>2541</v>
      </c>
      <c r="R2091" s="85"/>
      <c r="S2091" s="85"/>
      <c r="T2091" s="85"/>
      <c r="U2091" s="88">
        <v>43738.282025462962</v>
      </c>
      <c r="V2091" s="90" t="s">
        <v>4912</v>
      </c>
      <c r="W2091" s="85"/>
      <c r="X2091" s="85"/>
      <c r="Y2091" s="94" t="s">
        <v>6912</v>
      </c>
      <c r="Z2091" s="85"/>
    </row>
    <row r="2092" spans="1:26" x14ac:dyDescent="0.25">
      <c r="A2092" s="61" t="s">
        <v>1472</v>
      </c>
      <c r="B2092" s="61" t="s">
        <v>1475</v>
      </c>
      <c r="C2092" s="62"/>
      <c r="D2092" s="63"/>
      <c r="E2092" s="64"/>
      <c r="F2092" s="65"/>
      <c r="G2092" s="62"/>
      <c r="H2092" s="66"/>
      <c r="I2092" s="67"/>
      <c r="J2092" s="67"/>
      <c r="K2092" s="34" t="s">
        <v>65</v>
      </c>
      <c r="L2092" s="74">
        <v>2092</v>
      </c>
      <c r="M2092" s="74"/>
      <c r="N2092" s="69"/>
      <c r="O2092" s="85" t="s">
        <v>1875</v>
      </c>
      <c r="P2092" s="88">
        <v>43738.281261574077</v>
      </c>
      <c r="Q2092" s="85" t="s">
        <v>2541</v>
      </c>
      <c r="R2092" s="85"/>
      <c r="S2092" s="85"/>
      <c r="T2092" s="85"/>
      <c r="U2092" s="88">
        <v>43738.281261574077</v>
      </c>
      <c r="V2092" s="90" t="s">
        <v>4913</v>
      </c>
      <c r="W2092" s="85"/>
      <c r="X2092" s="85"/>
      <c r="Y2092" s="94" t="s">
        <v>6913</v>
      </c>
      <c r="Z2092" s="85"/>
    </row>
    <row r="2093" spans="1:26" x14ac:dyDescent="0.25">
      <c r="A2093" s="61" t="s">
        <v>1363</v>
      </c>
      <c r="B2093" s="61" t="s">
        <v>1360</v>
      </c>
      <c r="C2093" s="62"/>
      <c r="D2093" s="63"/>
      <c r="E2093" s="64"/>
      <c r="F2093" s="65"/>
      <c r="G2093" s="62"/>
      <c r="H2093" s="66"/>
      <c r="I2093" s="67"/>
      <c r="J2093" s="67"/>
      <c r="K2093" s="34" t="s">
        <v>66</v>
      </c>
      <c r="L2093" s="74">
        <v>2093</v>
      </c>
      <c r="M2093" s="74"/>
      <c r="N2093" s="69"/>
      <c r="O2093" s="85" t="s">
        <v>1875</v>
      </c>
      <c r="P2093" s="88">
        <v>43738.280023148145</v>
      </c>
      <c r="Q2093" s="85" t="s">
        <v>2621</v>
      </c>
      <c r="R2093" s="85"/>
      <c r="S2093" s="85"/>
      <c r="T2093" s="85" t="s">
        <v>3041</v>
      </c>
      <c r="U2093" s="88">
        <v>43738.280023148145</v>
      </c>
      <c r="V2093" s="90" t="s">
        <v>4878</v>
      </c>
      <c r="W2093" s="85"/>
      <c r="X2093" s="85"/>
      <c r="Y2093" s="94" t="s">
        <v>6878</v>
      </c>
      <c r="Z2093" s="85"/>
    </row>
    <row r="2094" spans="1:26" x14ac:dyDescent="0.25">
      <c r="A2094" s="61" t="s">
        <v>1453</v>
      </c>
      <c r="B2094" s="61" t="s">
        <v>1360</v>
      </c>
      <c r="C2094" s="62"/>
      <c r="D2094" s="63"/>
      <c r="E2094" s="64"/>
      <c r="F2094" s="65"/>
      <c r="G2094" s="62"/>
      <c r="H2094" s="66"/>
      <c r="I2094" s="67"/>
      <c r="J2094" s="67"/>
      <c r="K2094" s="34" t="s">
        <v>66</v>
      </c>
      <c r="L2094" s="74">
        <v>2094</v>
      </c>
      <c r="M2094" s="74"/>
      <c r="N2094" s="69"/>
      <c r="O2094" s="85" t="s">
        <v>1875</v>
      </c>
      <c r="P2094" s="88">
        <v>43738.282233796293</v>
      </c>
      <c r="Q2094" s="85" t="s">
        <v>2451</v>
      </c>
      <c r="R2094" s="85"/>
      <c r="S2094" s="85"/>
      <c r="T2094" s="85" t="s">
        <v>2992</v>
      </c>
      <c r="U2094" s="88">
        <v>43738.282233796293</v>
      </c>
      <c r="V2094" s="90" t="s">
        <v>4914</v>
      </c>
      <c r="W2094" s="85"/>
      <c r="X2094" s="85"/>
      <c r="Y2094" s="94" t="s">
        <v>6914</v>
      </c>
      <c r="Z2094" s="85"/>
    </row>
    <row r="2095" spans="1:26" x14ac:dyDescent="0.25">
      <c r="A2095" s="61" t="s">
        <v>1364</v>
      </c>
      <c r="B2095" s="61" t="s">
        <v>1360</v>
      </c>
      <c r="C2095" s="62"/>
      <c r="D2095" s="63"/>
      <c r="E2095" s="64"/>
      <c r="F2095" s="65"/>
      <c r="G2095" s="62"/>
      <c r="H2095" s="66"/>
      <c r="I2095" s="67"/>
      <c r="J2095" s="67"/>
      <c r="K2095" s="34" t="s">
        <v>66</v>
      </c>
      <c r="L2095" s="74">
        <v>2095</v>
      </c>
      <c r="M2095" s="74"/>
      <c r="N2095" s="69"/>
      <c r="O2095" s="85" t="s">
        <v>1875</v>
      </c>
      <c r="P2095" s="88">
        <v>43738.275416666664</v>
      </c>
      <c r="Q2095" s="85" t="s">
        <v>2621</v>
      </c>
      <c r="R2095" s="85"/>
      <c r="S2095" s="85"/>
      <c r="T2095" s="85" t="s">
        <v>3041</v>
      </c>
      <c r="U2095" s="88">
        <v>43738.275416666664</v>
      </c>
      <c r="V2095" s="90" t="s">
        <v>4881</v>
      </c>
      <c r="W2095" s="85"/>
      <c r="X2095" s="85"/>
      <c r="Y2095" s="94" t="s">
        <v>6881</v>
      </c>
      <c r="Z2095" s="85"/>
    </row>
    <row r="2096" spans="1:26" x14ac:dyDescent="0.25">
      <c r="A2096" s="61" t="s">
        <v>1364</v>
      </c>
      <c r="B2096" s="61" t="s">
        <v>1360</v>
      </c>
      <c r="C2096" s="62"/>
      <c r="D2096" s="63"/>
      <c r="E2096" s="64"/>
      <c r="F2096" s="65"/>
      <c r="G2096" s="62"/>
      <c r="H2096" s="66"/>
      <c r="I2096" s="67"/>
      <c r="J2096" s="67"/>
      <c r="K2096" s="34" t="s">
        <v>66</v>
      </c>
      <c r="L2096" s="74">
        <v>2096</v>
      </c>
      <c r="M2096" s="74"/>
      <c r="N2096" s="69"/>
      <c r="O2096" s="85" t="s">
        <v>1875</v>
      </c>
      <c r="P2096" s="88">
        <v>43738.285034722219</v>
      </c>
      <c r="Q2096" s="85" t="s">
        <v>2451</v>
      </c>
      <c r="R2096" s="85"/>
      <c r="S2096" s="85"/>
      <c r="T2096" s="85" t="s">
        <v>2992</v>
      </c>
      <c r="U2096" s="88">
        <v>43738.285034722219</v>
      </c>
      <c r="V2096" s="90" t="s">
        <v>4915</v>
      </c>
      <c r="W2096" s="85"/>
      <c r="X2096" s="85"/>
      <c r="Y2096" s="94" t="s">
        <v>6915</v>
      </c>
      <c r="Z2096" s="85"/>
    </row>
    <row r="2097" spans="1:26" x14ac:dyDescent="0.25">
      <c r="A2097" s="61" t="s">
        <v>1360</v>
      </c>
      <c r="B2097" s="61" t="s">
        <v>1472</v>
      </c>
      <c r="C2097" s="62"/>
      <c r="D2097" s="63"/>
      <c r="E2097" s="64"/>
      <c r="F2097" s="65"/>
      <c r="G2097" s="62"/>
      <c r="H2097" s="66"/>
      <c r="I2097" s="67"/>
      <c r="J2097" s="67"/>
      <c r="K2097" s="34" t="s">
        <v>66</v>
      </c>
      <c r="L2097" s="74">
        <v>2097</v>
      </c>
      <c r="M2097" s="74"/>
      <c r="N2097" s="69"/>
      <c r="O2097" s="85" t="s">
        <v>1875</v>
      </c>
      <c r="P2097" s="88">
        <v>43738.274861111109</v>
      </c>
      <c r="Q2097" s="85" t="s">
        <v>2474</v>
      </c>
      <c r="R2097" s="85"/>
      <c r="S2097" s="85"/>
      <c r="T2097" s="85" t="s">
        <v>2995</v>
      </c>
      <c r="U2097" s="88">
        <v>43738.274861111109</v>
      </c>
      <c r="V2097" s="90" t="s">
        <v>4529</v>
      </c>
      <c r="W2097" s="85"/>
      <c r="X2097" s="85"/>
      <c r="Y2097" s="94" t="s">
        <v>6529</v>
      </c>
      <c r="Z2097" s="85"/>
    </row>
    <row r="2098" spans="1:26" x14ac:dyDescent="0.25">
      <c r="A2098" s="61" t="s">
        <v>1360</v>
      </c>
      <c r="B2098" s="61" t="s">
        <v>1360</v>
      </c>
      <c r="C2098" s="62"/>
      <c r="D2098" s="63"/>
      <c r="E2098" s="64"/>
      <c r="F2098" s="65"/>
      <c r="G2098" s="62"/>
      <c r="H2098" s="66"/>
      <c r="I2098" s="67"/>
      <c r="J2098" s="67"/>
      <c r="K2098" s="34" t="s">
        <v>65</v>
      </c>
      <c r="L2098" s="74">
        <v>2098</v>
      </c>
      <c r="M2098" s="74"/>
      <c r="N2098" s="69"/>
      <c r="O2098" s="85" t="s">
        <v>178</v>
      </c>
      <c r="P2098" s="88">
        <v>43738.281863425924</v>
      </c>
      <c r="Q2098" s="85" t="s">
        <v>2629</v>
      </c>
      <c r="R2098" s="90" t="s">
        <v>2880</v>
      </c>
      <c r="S2098" s="85" t="s">
        <v>2911</v>
      </c>
      <c r="T2098" s="85" t="s">
        <v>3044</v>
      </c>
      <c r="U2098" s="88">
        <v>43738.281863425924</v>
      </c>
      <c r="V2098" s="90" t="s">
        <v>4916</v>
      </c>
      <c r="W2098" s="85"/>
      <c r="X2098" s="85"/>
      <c r="Y2098" s="94" t="s">
        <v>6916</v>
      </c>
      <c r="Z2098" s="85"/>
    </row>
    <row r="2099" spans="1:26" x14ac:dyDescent="0.25">
      <c r="A2099" s="61" t="s">
        <v>1360</v>
      </c>
      <c r="B2099" s="61" t="s">
        <v>1491</v>
      </c>
      <c r="C2099" s="62"/>
      <c r="D2099" s="63"/>
      <c r="E2099" s="64"/>
      <c r="F2099" s="65"/>
      <c r="G2099" s="62"/>
      <c r="H2099" s="66"/>
      <c r="I2099" s="67"/>
      <c r="J2099" s="67"/>
      <c r="K2099" s="34" t="s">
        <v>65</v>
      </c>
      <c r="L2099" s="74">
        <v>2099</v>
      </c>
      <c r="M2099" s="74"/>
      <c r="N2099" s="69"/>
      <c r="O2099" s="85" t="s">
        <v>1875</v>
      </c>
      <c r="P2099" s="88">
        <v>43738.282094907408</v>
      </c>
      <c r="Q2099" s="85" t="s">
        <v>2554</v>
      </c>
      <c r="R2099" s="85"/>
      <c r="S2099" s="85"/>
      <c r="T2099" s="85"/>
      <c r="U2099" s="88">
        <v>43738.282094907408</v>
      </c>
      <c r="V2099" s="90" t="s">
        <v>4917</v>
      </c>
      <c r="W2099" s="85"/>
      <c r="X2099" s="85"/>
      <c r="Y2099" s="94" t="s">
        <v>6917</v>
      </c>
      <c r="Z2099" s="85"/>
    </row>
    <row r="2100" spans="1:26" x14ac:dyDescent="0.25">
      <c r="A2100" s="61" t="s">
        <v>1360</v>
      </c>
      <c r="B2100" s="61" t="s">
        <v>1491</v>
      </c>
      <c r="C2100" s="62"/>
      <c r="D2100" s="63"/>
      <c r="E2100" s="64"/>
      <c r="F2100" s="65"/>
      <c r="G2100" s="62"/>
      <c r="H2100" s="66"/>
      <c r="I2100" s="67"/>
      <c r="J2100" s="67"/>
      <c r="K2100" s="34" t="s">
        <v>65</v>
      </c>
      <c r="L2100" s="74">
        <v>2100</v>
      </c>
      <c r="M2100" s="74"/>
      <c r="N2100" s="69"/>
      <c r="O2100" s="85" t="s">
        <v>1875</v>
      </c>
      <c r="P2100" s="88">
        <v>43738.282164351855</v>
      </c>
      <c r="Q2100" s="85" t="s">
        <v>2550</v>
      </c>
      <c r="R2100" s="85"/>
      <c r="S2100" s="85"/>
      <c r="T2100" s="85"/>
      <c r="U2100" s="88">
        <v>43738.282164351855</v>
      </c>
      <c r="V2100" s="90" t="s">
        <v>4918</v>
      </c>
      <c r="W2100" s="85"/>
      <c r="X2100" s="85"/>
      <c r="Y2100" s="94" t="s">
        <v>6918</v>
      </c>
      <c r="Z2100" s="85"/>
    </row>
    <row r="2101" spans="1:26" x14ac:dyDescent="0.25">
      <c r="A2101" s="61" t="s">
        <v>1360</v>
      </c>
      <c r="B2101" s="61" t="s">
        <v>1491</v>
      </c>
      <c r="C2101" s="62"/>
      <c r="D2101" s="63"/>
      <c r="E2101" s="64"/>
      <c r="F2101" s="65"/>
      <c r="G2101" s="62"/>
      <c r="H2101" s="66"/>
      <c r="I2101" s="67"/>
      <c r="J2101" s="67"/>
      <c r="K2101" s="34" t="s">
        <v>65</v>
      </c>
      <c r="L2101" s="74">
        <v>2101</v>
      </c>
      <c r="M2101" s="74"/>
      <c r="N2101" s="69"/>
      <c r="O2101" s="85" t="s">
        <v>1875</v>
      </c>
      <c r="P2101" s="88">
        <v>43738.282199074078</v>
      </c>
      <c r="Q2101" s="85" t="s">
        <v>2559</v>
      </c>
      <c r="R2101" s="85"/>
      <c r="S2101" s="85"/>
      <c r="T2101" s="85" t="s">
        <v>3006</v>
      </c>
      <c r="U2101" s="88">
        <v>43738.282199074078</v>
      </c>
      <c r="V2101" s="90" t="s">
        <v>4919</v>
      </c>
      <c r="W2101" s="85"/>
      <c r="X2101" s="85"/>
      <c r="Y2101" s="94" t="s">
        <v>6919</v>
      </c>
      <c r="Z2101" s="85"/>
    </row>
    <row r="2102" spans="1:26" x14ac:dyDescent="0.25">
      <c r="A2102" s="61" t="s">
        <v>1360</v>
      </c>
      <c r="B2102" s="61" t="s">
        <v>1490</v>
      </c>
      <c r="C2102" s="62"/>
      <c r="D2102" s="63"/>
      <c r="E2102" s="64"/>
      <c r="F2102" s="65"/>
      <c r="G2102" s="62"/>
      <c r="H2102" s="66"/>
      <c r="I2102" s="67"/>
      <c r="J2102" s="67"/>
      <c r="K2102" s="34" t="s">
        <v>65</v>
      </c>
      <c r="L2102" s="74">
        <v>2102</v>
      </c>
      <c r="M2102" s="74"/>
      <c r="N2102" s="69"/>
      <c r="O2102" s="85" t="s">
        <v>1875</v>
      </c>
      <c r="P2102" s="88">
        <v>43738.282280092593</v>
      </c>
      <c r="Q2102" s="85" t="s">
        <v>2610</v>
      </c>
      <c r="R2102" s="85"/>
      <c r="S2102" s="85"/>
      <c r="T2102" s="85" t="s">
        <v>2982</v>
      </c>
      <c r="U2102" s="88">
        <v>43738.282280092593</v>
      </c>
      <c r="V2102" s="90" t="s">
        <v>4894</v>
      </c>
      <c r="W2102" s="85"/>
      <c r="X2102" s="85"/>
      <c r="Y2102" s="94" t="s">
        <v>6894</v>
      </c>
      <c r="Z2102" s="85"/>
    </row>
    <row r="2103" spans="1:26" x14ac:dyDescent="0.25">
      <c r="A2103" s="61" t="s">
        <v>1360</v>
      </c>
      <c r="B2103" s="61" t="s">
        <v>1871</v>
      </c>
      <c r="C2103" s="62"/>
      <c r="D2103" s="63"/>
      <c r="E2103" s="64"/>
      <c r="F2103" s="65"/>
      <c r="G2103" s="62"/>
      <c r="H2103" s="66"/>
      <c r="I2103" s="67"/>
      <c r="J2103" s="67"/>
      <c r="K2103" s="34" t="s">
        <v>65</v>
      </c>
      <c r="L2103" s="74">
        <v>2103</v>
      </c>
      <c r="M2103" s="74"/>
      <c r="N2103" s="69"/>
      <c r="O2103" s="85" t="s">
        <v>1875</v>
      </c>
      <c r="P2103" s="88">
        <v>43738.282280092593</v>
      </c>
      <c r="Q2103" s="85" t="s">
        <v>2610</v>
      </c>
      <c r="R2103" s="85"/>
      <c r="S2103" s="85"/>
      <c r="T2103" s="85" t="s">
        <v>2982</v>
      </c>
      <c r="U2103" s="88">
        <v>43738.282280092593</v>
      </c>
      <c r="V2103" s="90" t="s">
        <v>4894</v>
      </c>
      <c r="W2103" s="85"/>
      <c r="X2103" s="85"/>
      <c r="Y2103" s="94" t="s">
        <v>6894</v>
      </c>
      <c r="Z2103" s="85"/>
    </row>
    <row r="2104" spans="1:26" x14ac:dyDescent="0.25">
      <c r="A2104" s="61" t="s">
        <v>1360</v>
      </c>
      <c r="B2104" s="61" t="s">
        <v>1489</v>
      </c>
      <c r="C2104" s="62"/>
      <c r="D2104" s="63"/>
      <c r="E2104" s="64"/>
      <c r="F2104" s="65"/>
      <c r="G2104" s="62"/>
      <c r="H2104" s="66"/>
      <c r="I2104" s="67"/>
      <c r="J2104" s="67"/>
      <c r="K2104" s="34" t="s">
        <v>65</v>
      </c>
      <c r="L2104" s="74">
        <v>2104</v>
      </c>
      <c r="M2104" s="74"/>
      <c r="N2104" s="69"/>
      <c r="O2104" s="85" t="s">
        <v>1875</v>
      </c>
      <c r="P2104" s="88">
        <v>43738.287754629629</v>
      </c>
      <c r="Q2104" s="85" t="s">
        <v>2584</v>
      </c>
      <c r="R2104" s="85"/>
      <c r="S2104" s="85"/>
      <c r="T2104" s="85" t="s">
        <v>3030</v>
      </c>
      <c r="U2104" s="88">
        <v>43738.287754629629</v>
      </c>
      <c r="V2104" s="90" t="s">
        <v>4920</v>
      </c>
      <c r="W2104" s="85"/>
      <c r="X2104" s="85"/>
      <c r="Y2104" s="94" t="s">
        <v>6920</v>
      </c>
      <c r="Z2104" s="85"/>
    </row>
    <row r="2105" spans="1:26" x14ac:dyDescent="0.25">
      <c r="A2105" s="61" t="s">
        <v>1360</v>
      </c>
      <c r="B2105" s="61" t="s">
        <v>1490</v>
      </c>
      <c r="C2105" s="62"/>
      <c r="D2105" s="63"/>
      <c r="E2105" s="64"/>
      <c r="F2105" s="65"/>
      <c r="G2105" s="62"/>
      <c r="H2105" s="66"/>
      <c r="I2105" s="67"/>
      <c r="J2105" s="67"/>
      <c r="K2105" s="34" t="s">
        <v>65</v>
      </c>
      <c r="L2105" s="74">
        <v>2105</v>
      </c>
      <c r="M2105" s="74"/>
      <c r="N2105" s="69"/>
      <c r="O2105" s="85" t="s">
        <v>1875</v>
      </c>
      <c r="P2105" s="88">
        <v>43738.287835648145</v>
      </c>
      <c r="Q2105" s="85" t="s">
        <v>2583</v>
      </c>
      <c r="R2105" s="85"/>
      <c r="S2105" s="85"/>
      <c r="T2105" s="85" t="s">
        <v>3029</v>
      </c>
      <c r="U2105" s="88">
        <v>43738.287835648145</v>
      </c>
      <c r="V2105" s="90" t="s">
        <v>4883</v>
      </c>
      <c r="W2105" s="85"/>
      <c r="X2105" s="85"/>
      <c r="Y2105" s="94" t="s">
        <v>6883</v>
      </c>
      <c r="Z2105" s="85"/>
    </row>
    <row r="2106" spans="1:26" x14ac:dyDescent="0.25">
      <c r="A2106" s="61" t="s">
        <v>1360</v>
      </c>
      <c r="B2106" s="61" t="s">
        <v>1481</v>
      </c>
      <c r="C2106" s="62"/>
      <c r="D2106" s="63"/>
      <c r="E2106" s="64"/>
      <c r="F2106" s="65"/>
      <c r="G2106" s="62"/>
      <c r="H2106" s="66"/>
      <c r="I2106" s="67"/>
      <c r="J2106" s="67"/>
      <c r="K2106" s="34" t="s">
        <v>65</v>
      </c>
      <c r="L2106" s="74">
        <v>2106</v>
      </c>
      <c r="M2106" s="74"/>
      <c r="N2106" s="69"/>
      <c r="O2106" s="85" t="s">
        <v>1875</v>
      </c>
      <c r="P2106" s="88">
        <v>43738.287835648145</v>
      </c>
      <c r="Q2106" s="85" t="s">
        <v>2583</v>
      </c>
      <c r="R2106" s="85"/>
      <c r="S2106" s="85"/>
      <c r="T2106" s="85" t="s">
        <v>3029</v>
      </c>
      <c r="U2106" s="88">
        <v>43738.287835648145</v>
      </c>
      <c r="V2106" s="90" t="s">
        <v>4883</v>
      </c>
      <c r="W2106" s="85"/>
      <c r="X2106" s="85"/>
      <c r="Y2106" s="94" t="s">
        <v>6883</v>
      </c>
      <c r="Z2106" s="85"/>
    </row>
    <row r="2107" spans="1:26" x14ac:dyDescent="0.25">
      <c r="A2107" s="61" t="s">
        <v>1360</v>
      </c>
      <c r="B2107" s="61" t="s">
        <v>1472</v>
      </c>
      <c r="C2107" s="62"/>
      <c r="D2107" s="63"/>
      <c r="E2107" s="64"/>
      <c r="F2107" s="65"/>
      <c r="G2107" s="62"/>
      <c r="H2107" s="66"/>
      <c r="I2107" s="67"/>
      <c r="J2107" s="67"/>
      <c r="K2107" s="34" t="s">
        <v>66</v>
      </c>
      <c r="L2107" s="74">
        <v>2107</v>
      </c>
      <c r="M2107" s="74"/>
      <c r="N2107" s="69"/>
      <c r="O2107" s="85" t="s">
        <v>1875</v>
      </c>
      <c r="P2107" s="88">
        <v>43738.287835648145</v>
      </c>
      <c r="Q2107" s="85" t="s">
        <v>2583</v>
      </c>
      <c r="R2107" s="85"/>
      <c r="S2107" s="85"/>
      <c r="T2107" s="85" t="s">
        <v>3029</v>
      </c>
      <c r="U2107" s="88">
        <v>43738.287835648145</v>
      </c>
      <c r="V2107" s="90" t="s">
        <v>4883</v>
      </c>
      <c r="W2107" s="85"/>
      <c r="X2107" s="85"/>
      <c r="Y2107" s="94" t="s">
        <v>6883</v>
      </c>
      <c r="Z2107" s="85"/>
    </row>
    <row r="2108" spans="1:26" x14ac:dyDescent="0.25">
      <c r="A2108" s="61" t="s">
        <v>1360</v>
      </c>
      <c r="B2108" s="61" t="s">
        <v>1490</v>
      </c>
      <c r="C2108" s="62"/>
      <c r="D2108" s="63"/>
      <c r="E2108" s="64"/>
      <c r="F2108" s="65"/>
      <c r="G2108" s="62"/>
      <c r="H2108" s="66"/>
      <c r="I2108" s="67"/>
      <c r="J2108" s="67"/>
      <c r="K2108" s="34" t="s">
        <v>65</v>
      </c>
      <c r="L2108" s="74">
        <v>2108</v>
      </c>
      <c r="M2108" s="74"/>
      <c r="N2108" s="69"/>
      <c r="O2108" s="85" t="s">
        <v>1875</v>
      </c>
      <c r="P2108" s="88">
        <v>43738.287893518522</v>
      </c>
      <c r="Q2108" s="85" t="s">
        <v>2582</v>
      </c>
      <c r="R2108" s="85"/>
      <c r="S2108" s="85"/>
      <c r="T2108" s="85"/>
      <c r="U2108" s="88">
        <v>43738.287893518522</v>
      </c>
      <c r="V2108" s="90" t="s">
        <v>4921</v>
      </c>
      <c r="W2108" s="85"/>
      <c r="X2108" s="85"/>
      <c r="Y2108" s="94" t="s">
        <v>6921</v>
      </c>
      <c r="Z2108" s="85"/>
    </row>
    <row r="2109" spans="1:26" x14ac:dyDescent="0.25">
      <c r="A2109" s="61" t="s">
        <v>1360</v>
      </c>
      <c r="B2109" s="61" t="s">
        <v>1363</v>
      </c>
      <c r="C2109" s="62"/>
      <c r="D2109" s="63"/>
      <c r="E2109" s="64"/>
      <c r="F2109" s="65"/>
      <c r="G2109" s="62"/>
      <c r="H2109" s="66"/>
      <c r="I2109" s="67"/>
      <c r="J2109" s="67"/>
      <c r="K2109" s="34" t="s">
        <v>66</v>
      </c>
      <c r="L2109" s="74">
        <v>2109</v>
      </c>
      <c r="M2109" s="74"/>
      <c r="N2109" s="69"/>
      <c r="O2109" s="85" t="s">
        <v>1875</v>
      </c>
      <c r="P2109" s="88">
        <v>43738.287893518522</v>
      </c>
      <c r="Q2109" s="85" t="s">
        <v>2582</v>
      </c>
      <c r="R2109" s="85"/>
      <c r="S2109" s="85"/>
      <c r="T2109" s="85"/>
      <c r="U2109" s="88">
        <v>43738.287893518522</v>
      </c>
      <c r="V2109" s="90" t="s">
        <v>4921</v>
      </c>
      <c r="W2109" s="85"/>
      <c r="X2109" s="85"/>
      <c r="Y2109" s="94" t="s">
        <v>6921</v>
      </c>
      <c r="Z2109" s="85"/>
    </row>
    <row r="2110" spans="1:26" x14ac:dyDescent="0.25">
      <c r="A2110" s="61" t="s">
        <v>1360</v>
      </c>
      <c r="B2110" s="61" t="s">
        <v>1489</v>
      </c>
      <c r="C2110" s="62"/>
      <c r="D2110" s="63"/>
      <c r="E2110" s="64"/>
      <c r="F2110" s="65"/>
      <c r="G2110" s="62"/>
      <c r="H2110" s="66"/>
      <c r="I2110" s="67"/>
      <c r="J2110" s="67"/>
      <c r="K2110" s="34" t="s">
        <v>65</v>
      </c>
      <c r="L2110" s="74">
        <v>2110</v>
      </c>
      <c r="M2110" s="74"/>
      <c r="N2110" s="69"/>
      <c r="O2110" s="85" t="s">
        <v>1875</v>
      </c>
      <c r="P2110" s="88">
        <v>43738.288090277776</v>
      </c>
      <c r="Q2110" s="85" t="s">
        <v>2581</v>
      </c>
      <c r="R2110" s="85"/>
      <c r="S2110" s="85"/>
      <c r="T2110" s="85" t="s">
        <v>3028</v>
      </c>
      <c r="U2110" s="88">
        <v>43738.288090277776</v>
      </c>
      <c r="V2110" s="90" t="s">
        <v>4922</v>
      </c>
      <c r="W2110" s="85"/>
      <c r="X2110" s="85"/>
      <c r="Y2110" s="94" t="s">
        <v>6922</v>
      </c>
      <c r="Z2110" s="85"/>
    </row>
    <row r="2111" spans="1:26" x14ac:dyDescent="0.25">
      <c r="A2111" s="61" t="s">
        <v>1360</v>
      </c>
      <c r="B2111" s="61" t="s">
        <v>1490</v>
      </c>
      <c r="C2111" s="62"/>
      <c r="D2111" s="63"/>
      <c r="E2111" s="64"/>
      <c r="F2111" s="65"/>
      <c r="G2111" s="62"/>
      <c r="H2111" s="66"/>
      <c r="I2111" s="67"/>
      <c r="J2111" s="67"/>
      <c r="K2111" s="34" t="s">
        <v>65</v>
      </c>
      <c r="L2111" s="74">
        <v>2111</v>
      </c>
      <c r="M2111" s="74"/>
      <c r="N2111" s="69"/>
      <c r="O2111" s="85" t="s">
        <v>1875</v>
      </c>
      <c r="P2111" s="88">
        <v>43738.288136574076</v>
      </c>
      <c r="Q2111" s="85" t="s">
        <v>2580</v>
      </c>
      <c r="R2111" s="85"/>
      <c r="S2111" s="85"/>
      <c r="T2111" s="85" t="s">
        <v>3027</v>
      </c>
      <c r="U2111" s="88">
        <v>43738.288136574076</v>
      </c>
      <c r="V2111" s="90" t="s">
        <v>4923</v>
      </c>
      <c r="W2111" s="85"/>
      <c r="X2111" s="85"/>
      <c r="Y2111" s="94" t="s">
        <v>6923</v>
      </c>
      <c r="Z2111" s="85"/>
    </row>
    <row r="2112" spans="1:26" x14ac:dyDescent="0.25">
      <c r="A2112" s="61" t="s">
        <v>1360</v>
      </c>
      <c r="B2112" s="61" t="s">
        <v>1364</v>
      </c>
      <c r="C2112" s="62"/>
      <c r="D2112" s="63"/>
      <c r="E2112" s="64"/>
      <c r="F2112" s="65"/>
      <c r="G2112" s="62"/>
      <c r="H2112" s="66"/>
      <c r="I2112" s="67"/>
      <c r="J2112" s="67"/>
      <c r="K2112" s="34" t="s">
        <v>66</v>
      </c>
      <c r="L2112" s="74">
        <v>2112</v>
      </c>
      <c r="M2112" s="74"/>
      <c r="N2112" s="69"/>
      <c r="O2112" s="85" t="s">
        <v>1875</v>
      </c>
      <c r="P2112" s="88">
        <v>43738.288136574076</v>
      </c>
      <c r="Q2112" s="85" t="s">
        <v>2580</v>
      </c>
      <c r="R2112" s="85"/>
      <c r="S2112" s="85"/>
      <c r="T2112" s="85" t="s">
        <v>3027</v>
      </c>
      <c r="U2112" s="88">
        <v>43738.288136574076</v>
      </c>
      <c r="V2112" s="90" t="s">
        <v>4923</v>
      </c>
      <c r="W2112" s="85"/>
      <c r="X2112" s="85"/>
      <c r="Y2112" s="94" t="s">
        <v>6923</v>
      </c>
      <c r="Z2112" s="85"/>
    </row>
    <row r="2113" spans="1:26" x14ac:dyDescent="0.25">
      <c r="A2113" s="61" t="s">
        <v>1360</v>
      </c>
      <c r="B2113" s="61" t="s">
        <v>1453</v>
      </c>
      <c r="C2113" s="62"/>
      <c r="D2113" s="63"/>
      <c r="E2113" s="64"/>
      <c r="F2113" s="65"/>
      <c r="G2113" s="62"/>
      <c r="H2113" s="66"/>
      <c r="I2113" s="67"/>
      <c r="J2113" s="67"/>
      <c r="K2113" s="34" t="s">
        <v>66</v>
      </c>
      <c r="L2113" s="74">
        <v>2113</v>
      </c>
      <c r="M2113" s="74"/>
      <c r="N2113" s="69"/>
      <c r="O2113" s="85" t="s">
        <v>1875</v>
      </c>
      <c r="P2113" s="88">
        <v>43738.288252314815</v>
      </c>
      <c r="Q2113" s="85" t="s">
        <v>2579</v>
      </c>
      <c r="R2113" s="85"/>
      <c r="S2113" s="85"/>
      <c r="T2113" s="85" t="s">
        <v>3019</v>
      </c>
      <c r="U2113" s="88">
        <v>43738.288252314815</v>
      </c>
      <c r="V2113" s="90" t="s">
        <v>4924</v>
      </c>
      <c r="W2113" s="85"/>
      <c r="X2113" s="85"/>
      <c r="Y2113" s="94" t="s">
        <v>6924</v>
      </c>
      <c r="Z2113" s="85"/>
    </row>
    <row r="2114" spans="1:26" x14ac:dyDescent="0.25">
      <c r="A2114" s="61" t="s">
        <v>1360</v>
      </c>
      <c r="B2114" s="61" t="s">
        <v>1489</v>
      </c>
      <c r="C2114" s="62"/>
      <c r="D2114" s="63"/>
      <c r="E2114" s="64"/>
      <c r="F2114" s="65"/>
      <c r="G2114" s="62"/>
      <c r="H2114" s="66"/>
      <c r="I2114" s="67"/>
      <c r="J2114" s="67"/>
      <c r="K2114" s="34" t="s">
        <v>65</v>
      </c>
      <c r="L2114" s="74">
        <v>2114</v>
      </c>
      <c r="M2114" s="74"/>
      <c r="N2114" s="69"/>
      <c r="O2114" s="85" t="s">
        <v>1875</v>
      </c>
      <c r="P2114" s="88">
        <v>43738.288298611114</v>
      </c>
      <c r="Q2114" s="85" t="s">
        <v>2578</v>
      </c>
      <c r="R2114" s="85"/>
      <c r="S2114" s="85"/>
      <c r="T2114" s="85" t="s">
        <v>3003</v>
      </c>
      <c r="U2114" s="88">
        <v>43738.288298611114</v>
      </c>
      <c r="V2114" s="90" t="s">
        <v>4925</v>
      </c>
      <c r="W2114" s="85"/>
      <c r="X2114" s="85"/>
      <c r="Y2114" s="94" t="s">
        <v>6925</v>
      </c>
      <c r="Z2114" s="85"/>
    </row>
    <row r="2115" spans="1:26" x14ac:dyDescent="0.25">
      <c r="A2115" s="61" t="s">
        <v>1360</v>
      </c>
      <c r="B2115" s="61" t="s">
        <v>1364</v>
      </c>
      <c r="C2115" s="62"/>
      <c r="D2115" s="63"/>
      <c r="E2115" s="64"/>
      <c r="F2115" s="65"/>
      <c r="G2115" s="62"/>
      <c r="H2115" s="66"/>
      <c r="I2115" s="67"/>
      <c r="J2115" s="67"/>
      <c r="K2115" s="34" t="s">
        <v>66</v>
      </c>
      <c r="L2115" s="74">
        <v>2115</v>
      </c>
      <c r="M2115" s="74"/>
      <c r="N2115" s="69"/>
      <c r="O2115" s="85" t="s">
        <v>1875</v>
      </c>
      <c r="P2115" s="88">
        <v>43738.28837962963</v>
      </c>
      <c r="Q2115" s="85" t="s">
        <v>2577</v>
      </c>
      <c r="R2115" s="85"/>
      <c r="S2115" s="85"/>
      <c r="T2115" s="85" t="s">
        <v>3014</v>
      </c>
      <c r="U2115" s="88">
        <v>43738.28837962963</v>
      </c>
      <c r="V2115" s="90" t="s">
        <v>4926</v>
      </c>
      <c r="W2115" s="85"/>
      <c r="X2115" s="85"/>
      <c r="Y2115" s="94" t="s">
        <v>6926</v>
      </c>
      <c r="Z2115" s="85"/>
    </row>
    <row r="2116" spans="1:26" x14ac:dyDescent="0.25">
      <c r="A2116" s="61" t="s">
        <v>1360</v>
      </c>
      <c r="B2116" s="61" t="s">
        <v>1476</v>
      </c>
      <c r="C2116" s="62"/>
      <c r="D2116" s="63"/>
      <c r="E2116" s="64"/>
      <c r="F2116" s="65"/>
      <c r="G2116" s="62"/>
      <c r="H2116" s="66"/>
      <c r="I2116" s="67"/>
      <c r="J2116" s="67"/>
      <c r="K2116" s="34" t="s">
        <v>65</v>
      </c>
      <c r="L2116" s="74">
        <v>2116</v>
      </c>
      <c r="M2116" s="74"/>
      <c r="N2116" s="69"/>
      <c r="O2116" s="85" t="s">
        <v>1875</v>
      </c>
      <c r="P2116" s="88">
        <v>43738.288738425923</v>
      </c>
      <c r="Q2116" s="85" t="s">
        <v>2546</v>
      </c>
      <c r="R2116" s="85"/>
      <c r="S2116" s="85"/>
      <c r="T2116" s="85" t="s">
        <v>3013</v>
      </c>
      <c r="U2116" s="88">
        <v>43738.288738425923</v>
      </c>
      <c r="V2116" s="90" t="s">
        <v>4927</v>
      </c>
      <c r="W2116" s="85"/>
      <c r="X2116" s="85"/>
      <c r="Y2116" s="94" t="s">
        <v>6927</v>
      </c>
      <c r="Z2116" s="85"/>
    </row>
    <row r="2117" spans="1:26" x14ac:dyDescent="0.25">
      <c r="A2117" s="61" t="s">
        <v>1360</v>
      </c>
      <c r="B2117" s="61" t="s">
        <v>1472</v>
      </c>
      <c r="C2117" s="62"/>
      <c r="D2117" s="63"/>
      <c r="E2117" s="64"/>
      <c r="F2117" s="65"/>
      <c r="G2117" s="62"/>
      <c r="H2117" s="66"/>
      <c r="I2117" s="67"/>
      <c r="J2117" s="67"/>
      <c r="K2117" s="34" t="s">
        <v>66</v>
      </c>
      <c r="L2117" s="74">
        <v>2117</v>
      </c>
      <c r="M2117" s="74"/>
      <c r="N2117" s="69"/>
      <c r="O2117" s="85" t="s">
        <v>1875</v>
      </c>
      <c r="P2117" s="88">
        <v>43738.2887962963</v>
      </c>
      <c r="Q2117" s="85" t="s">
        <v>2561</v>
      </c>
      <c r="R2117" s="85"/>
      <c r="S2117" s="85"/>
      <c r="T2117" s="85"/>
      <c r="U2117" s="88">
        <v>43738.2887962963</v>
      </c>
      <c r="V2117" s="90" t="s">
        <v>4928</v>
      </c>
      <c r="W2117" s="85"/>
      <c r="X2117" s="85"/>
      <c r="Y2117" s="94" t="s">
        <v>6928</v>
      </c>
      <c r="Z2117" s="85"/>
    </row>
    <row r="2118" spans="1:26" x14ac:dyDescent="0.25">
      <c r="A2118" s="61" t="s">
        <v>1360</v>
      </c>
      <c r="B2118" s="61" t="s">
        <v>1363</v>
      </c>
      <c r="C2118" s="62"/>
      <c r="D2118" s="63"/>
      <c r="E2118" s="64"/>
      <c r="F2118" s="65"/>
      <c r="G2118" s="62"/>
      <c r="H2118" s="66"/>
      <c r="I2118" s="67"/>
      <c r="J2118" s="67"/>
      <c r="K2118" s="34" t="s">
        <v>66</v>
      </c>
      <c r="L2118" s="74">
        <v>2118</v>
      </c>
      <c r="M2118" s="74"/>
      <c r="N2118" s="69"/>
      <c r="O2118" s="85" t="s">
        <v>1875</v>
      </c>
      <c r="P2118" s="88">
        <v>43738.288854166669</v>
      </c>
      <c r="Q2118" s="85" t="s">
        <v>2630</v>
      </c>
      <c r="R2118" s="85"/>
      <c r="S2118" s="85"/>
      <c r="T2118" s="85" t="s">
        <v>3045</v>
      </c>
      <c r="U2118" s="88">
        <v>43738.288854166669</v>
      </c>
      <c r="V2118" s="90" t="s">
        <v>4929</v>
      </c>
      <c r="W2118" s="85"/>
      <c r="X2118" s="85"/>
      <c r="Y2118" s="94" t="s">
        <v>6929</v>
      </c>
      <c r="Z2118" s="85"/>
    </row>
    <row r="2119" spans="1:26" x14ac:dyDescent="0.25">
      <c r="A2119" s="61" t="s">
        <v>1472</v>
      </c>
      <c r="B2119" s="61" t="s">
        <v>1360</v>
      </c>
      <c r="C2119" s="62"/>
      <c r="D2119" s="63"/>
      <c r="E2119" s="64"/>
      <c r="F2119" s="65"/>
      <c r="G2119" s="62"/>
      <c r="H2119" s="66"/>
      <c r="I2119" s="67"/>
      <c r="J2119" s="67"/>
      <c r="K2119" s="34" t="s">
        <v>66</v>
      </c>
      <c r="L2119" s="74">
        <v>2119</v>
      </c>
      <c r="M2119" s="74"/>
      <c r="N2119" s="69"/>
      <c r="O2119" s="85" t="s">
        <v>1875</v>
      </c>
      <c r="P2119" s="88">
        <v>43738.275312500002</v>
      </c>
      <c r="Q2119" s="85" t="s">
        <v>2621</v>
      </c>
      <c r="R2119" s="85"/>
      <c r="S2119" s="85"/>
      <c r="T2119" s="85" t="s">
        <v>3041</v>
      </c>
      <c r="U2119" s="88">
        <v>43738.275312500002</v>
      </c>
      <c r="V2119" s="90" t="s">
        <v>4884</v>
      </c>
      <c r="W2119" s="85"/>
      <c r="X2119" s="85"/>
      <c r="Y2119" s="94" t="s">
        <v>6884</v>
      </c>
      <c r="Z2119" s="85"/>
    </row>
    <row r="2120" spans="1:26" x14ac:dyDescent="0.25">
      <c r="A2120" s="61" t="s">
        <v>1472</v>
      </c>
      <c r="B2120" s="61" t="s">
        <v>1360</v>
      </c>
      <c r="C2120" s="62"/>
      <c r="D2120" s="63"/>
      <c r="E2120" s="64"/>
      <c r="F2120" s="65"/>
      <c r="G2120" s="62"/>
      <c r="H2120" s="66"/>
      <c r="I2120" s="67"/>
      <c r="J2120" s="67"/>
      <c r="K2120" s="34" t="s">
        <v>66</v>
      </c>
      <c r="L2120" s="74">
        <v>2120</v>
      </c>
      <c r="M2120" s="74"/>
      <c r="N2120" s="69"/>
      <c r="O2120" s="85" t="s">
        <v>1875</v>
      </c>
      <c r="P2120" s="88">
        <v>43738.282418981478</v>
      </c>
      <c r="Q2120" s="85" t="s">
        <v>2451</v>
      </c>
      <c r="R2120" s="85"/>
      <c r="S2120" s="85"/>
      <c r="T2120" s="85" t="s">
        <v>2992</v>
      </c>
      <c r="U2120" s="88">
        <v>43738.282418981478</v>
      </c>
      <c r="V2120" s="90" t="s">
        <v>4930</v>
      </c>
      <c r="W2120" s="85"/>
      <c r="X2120" s="85"/>
      <c r="Y2120" s="94" t="s">
        <v>6930</v>
      </c>
      <c r="Z2120" s="85"/>
    </row>
    <row r="2121" spans="1:26" x14ac:dyDescent="0.25">
      <c r="A2121" s="61" t="s">
        <v>1476</v>
      </c>
      <c r="B2121" s="61" t="s">
        <v>1476</v>
      </c>
      <c r="C2121" s="62"/>
      <c r="D2121" s="63"/>
      <c r="E2121" s="64"/>
      <c r="F2121" s="65"/>
      <c r="G2121" s="62"/>
      <c r="H2121" s="66"/>
      <c r="I2121" s="67"/>
      <c r="J2121" s="67"/>
      <c r="K2121" s="34" t="s">
        <v>65</v>
      </c>
      <c r="L2121" s="74">
        <v>2121</v>
      </c>
      <c r="M2121" s="74"/>
      <c r="N2121" s="69"/>
      <c r="O2121" s="85" t="s">
        <v>178</v>
      </c>
      <c r="P2121" s="88">
        <v>43738.282581018517</v>
      </c>
      <c r="Q2121" s="85" t="s">
        <v>2631</v>
      </c>
      <c r="R2121" s="90" t="s">
        <v>2881</v>
      </c>
      <c r="S2121" s="85" t="s">
        <v>2911</v>
      </c>
      <c r="T2121" s="85" t="s">
        <v>3017</v>
      </c>
      <c r="U2121" s="88">
        <v>43738.282581018517</v>
      </c>
      <c r="V2121" s="90" t="s">
        <v>4931</v>
      </c>
      <c r="W2121" s="85"/>
      <c r="X2121" s="85"/>
      <c r="Y2121" s="94" t="s">
        <v>6931</v>
      </c>
      <c r="Z2121" s="85"/>
    </row>
    <row r="2122" spans="1:26" x14ac:dyDescent="0.25">
      <c r="A2122" s="61" t="s">
        <v>1005</v>
      </c>
      <c r="B2122" s="61" t="s">
        <v>1476</v>
      </c>
      <c r="C2122" s="62"/>
      <c r="D2122" s="63"/>
      <c r="E2122" s="64"/>
      <c r="F2122" s="65"/>
      <c r="G2122" s="62"/>
      <c r="H2122" s="66"/>
      <c r="I2122" s="67"/>
      <c r="J2122" s="67"/>
      <c r="K2122" s="34" t="s">
        <v>65</v>
      </c>
      <c r="L2122" s="74">
        <v>2122</v>
      </c>
      <c r="M2122" s="74"/>
      <c r="N2122" s="69"/>
      <c r="O2122" s="85" t="s">
        <v>1875</v>
      </c>
      <c r="P2122" s="88">
        <v>43738.28429398148</v>
      </c>
      <c r="Q2122" s="85" t="s">
        <v>2546</v>
      </c>
      <c r="R2122" s="85"/>
      <c r="S2122" s="85"/>
      <c r="T2122" s="85" t="s">
        <v>3013</v>
      </c>
      <c r="U2122" s="88">
        <v>43738.28429398148</v>
      </c>
      <c r="V2122" s="90" t="s">
        <v>4932</v>
      </c>
      <c r="W2122" s="85"/>
      <c r="X2122" s="85"/>
      <c r="Y2122" s="94" t="s">
        <v>6932</v>
      </c>
      <c r="Z2122" s="85"/>
    </row>
    <row r="2123" spans="1:26" x14ac:dyDescent="0.25">
      <c r="A2123" s="61" t="s">
        <v>1363</v>
      </c>
      <c r="B2123" s="61" t="s">
        <v>1476</v>
      </c>
      <c r="C2123" s="62"/>
      <c r="D2123" s="63"/>
      <c r="E2123" s="64"/>
      <c r="F2123" s="65"/>
      <c r="G2123" s="62"/>
      <c r="H2123" s="66"/>
      <c r="I2123" s="67"/>
      <c r="J2123" s="67"/>
      <c r="K2123" s="34" t="s">
        <v>65</v>
      </c>
      <c r="L2123" s="74">
        <v>2123</v>
      </c>
      <c r="M2123" s="74"/>
      <c r="N2123" s="69"/>
      <c r="O2123" s="85" t="s">
        <v>1875</v>
      </c>
      <c r="P2123" s="88">
        <v>43738.279953703706</v>
      </c>
      <c r="Q2123" s="85" t="s">
        <v>2546</v>
      </c>
      <c r="R2123" s="85"/>
      <c r="S2123" s="85"/>
      <c r="T2123" s="85" t="s">
        <v>3013</v>
      </c>
      <c r="U2123" s="88">
        <v>43738.279953703706</v>
      </c>
      <c r="V2123" s="90" t="s">
        <v>4933</v>
      </c>
      <c r="W2123" s="85"/>
      <c r="X2123" s="85"/>
      <c r="Y2123" s="94" t="s">
        <v>6933</v>
      </c>
      <c r="Z2123" s="85"/>
    </row>
    <row r="2124" spans="1:26" x14ac:dyDescent="0.25">
      <c r="A2124" s="61" t="s">
        <v>1453</v>
      </c>
      <c r="B2124" s="61" t="s">
        <v>1476</v>
      </c>
      <c r="C2124" s="62"/>
      <c r="D2124" s="63"/>
      <c r="E2124" s="64"/>
      <c r="F2124" s="65"/>
      <c r="G2124" s="62"/>
      <c r="H2124" s="66"/>
      <c r="I2124" s="67"/>
      <c r="J2124" s="67"/>
      <c r="K2124" s="34" t="s">
        <v>65</v>
      </c>
      <c r="L2124" s="74">
        <v>2124</v>
      </c>
      <c r="M2124" s="74"/>
      <c r="N2124" s="69"/>
      <c r="O2124" s="85" t="s">
        <v>1875</v>
      </c>
      <c r="P2124" s="88">
        <v>43738.284085648149</v>
      </c>
      <c r="Q2124" s="85" t="s">
        <v>2552</v>
      </c>
      <c r="R2124" s="85"/>
      <c r="S2124" s="85"/>
      <c r="T2124" s="85" t="s">
        <v>3017</v>
      </c>
      <c r="U2124" s="88">
        <v>43738.284085648149</v>
      </c>
      <c r="V2124" s="90" t="s">
        <v>4934</v>
      </c>
      <c r="W2124" s="85"/>
      <c r="X2124" s="85"/>
      <c r="Y2124" s="94" t="s">
        <v>6934</v>
      </c>
      <c r="Z2124" s="85"/>
    </row>
    <row r="2125" spans="1:26" x14ac:dyDescent="0.25">
      <c r="A2125" s="61" t="s">
        <v>1364</v>
      </c>
      <c r="B2125" s="61" t="s">
        <v>1476</v>
      </c>
      <c r="C2125" s="62"/>
      <c r="D2125" s="63"/>
      <c r="E2125" s="64"/>
      <c r="F2125" s="65"/>
      <c r="G2125" s="62"/>
      <c r="H2125" s="66"/>
      <c r="I2125" s="67"/>
      <c r="J2125" s="67"/>
      <c r="K2125" s="34" t="s">
        <v>65</v>
      </c>
      <c r="L2125" s="74">
        <v>2125</v>
      </c>
      <c r="M2125" s="74"/>
      <c r="N2125" s="69"/>
      <c r="O2125" s="85" t="s">
        <v>1875</v>
      </c>
      <c r="P2125" s="88">
        <v>43738.283148148148</v>
      </c>
      <c r="Q2125" s="85" t="s">
        <v>2552</v>
      </c>
      <c r="R2125" s="85"/>
      <c r="S2125" s="85"/>
      <c r="T2125" s="85" t="s">
        <v>3017</v>
      </c>
      <c r="U2125" s="88">
        <v>43738.283148148148</v>
      </c>
      <c r="V2125" s="90" t="s">
        <v>4935</v>
      </c>
      <c r="W2125" s="85"/>
      <c r="X2125" s="85"/>
      <c r="Y2125" s="94" t="s">
        <v>6935</v>
      </c>
      <c r="Z2125" s="85"/>
    </row>
    <row r="2126" spans="1:26" x14ac:dyDescent="0.25">
      <c r="A2126" s="61" t="s">
        <v>1472</v>
      </c>
      <c r="B2126" s="61" t="s">
        <v>1476</v>
      </c>
      <c r="C2126" s="62"/>
      <c r="D2126" s="63"/>
      <c r="E2126" s="64"/>
      <c r="F2126" s="65"/>
      <c r="G2126" s="62"/>
      <c r="H2126" s="66"/>
      <c r="I2126" s="67"/>
      <c r="J2126" s="67"/>
      <c r="K2126" s="34" t="s">
        <v>65</v>
      </c>
      <c r="L2126" s="74">
        <v>2126</v>
      </c>
      <c r="M2126" s="74"/>
      <c r="N2126" s="69"/>
      <c r="O2126" s="85" t="s">
        <v>1875</v>
      </c>
      <c r="P2126" s="88">
        <v>43738.275462962964</v>
      </c>
      <c r="Q2126" s="85" t="s">
        <v>2546</v>
      </c>
      <c r="R2126" s="85"/>
      <c r="S2126" s="85"/>
      <c r="T2126" s="85" t="s">
        <v>3013</v>
      </c>
      <c r="U2126" s="88">
        <v>43738.275462962964</v>
      </c>
      <c r="V2126" s="90" t="s">
        <v>4936</v>
      </c>
      <c r="W2126" s="85"/>
      <c r="X2126" s="85"/>
      <c r="Y2126" s="94" t="s">
        <v>6936</v>
      </c>
      <c r="Z2126" s="85"/>
    </row>
    <row r="2127" spans="1:26" x14ac:dyDescent="0.25">
      <c r="A2127" s="61" t="s">
        <v>1472</v>
      </c>
      <c r="B2127" s="61" t="s">
        <v>1476</v>
      </c>
      <c r="C2127" s="62"/>
      <c r="D2127" s="63"/>
      <c r="E2127" s="64"/>
      <c r="F2127" s="65"/>
      <c r="G2127" s="62"/>
      <c r="H2127" s="66"/>
      <c r="I2127" s="67"/>
      <c r="J2127" s="67"/>
      <c r="K2127" s="34" t="s">
        <v>65</v>
      </c>
      <c r="L2127" s="74">
        <v>2127</v>
      </c>
      <c r="M2127" s="74"/>
      <c r="N2127" s="69"/>
      <c r="O2127" s="85" t="s">
        <v>1875</v>
      </c>
      <c r="P2127" s="88">
        <v>43738.282743055555</v>
      </c>
      <c r="Q2127" s="85" t="s">
        <v>2552</v>
      </c>
      <c r="R2127" s="85"/>
      <c r="S2127" s="85"/>
      <c r="T2127" s="85" t="s">
        <v>3017</v>
      </c>
      <c r="U2127" s="88">
        <v>43738.282743055555</v>
      </c>
      <c r="V2127" s="90" t="s">
        <v>4937</v>
      </c>
      <c r="W2127" s="85"/>
      <c r="X2127" s="85"/>
      <c r="Y2127" s="94" t="s">
        <v>6937</v>
      </c>
      <c r="Z2127" s="85"/>
    </row>
    <row r="2128" spans="1:26" x14ac:dyDescent="0.25">
      <c r="A2128" s="61" t="s">
        <v>1005</v>
      </c>
      <c r="B2128" s="61" t="s">
        <v>1490</v>
      </c>
      <c r="C2128" s="62"/>
      <c r="D2128" s="63"/>
      <c r="E2128" s="64"/>
      <c r="F2128" s="65"/>
      <c r="G2128" s="62"/>
      <c r="H2128" s="66"/>
      <c r="I2128" s="67"/>
      <c r="J2128" s="67"/>
      <c r="K2128" s="34" t="s">
        <v>65</v>
      </c>
      <c r="L2128" s="74">
        <v>2128</v>
      </c>
      <c r="M2128" s="74"/>
      <c r="N2128" s="69"/>
      <c r="O2128" s="85" t="s">
        <v>1875</v>
      </c>
      <c r="P2128" s="88">
        <v>43738.276412037034</v>
      </c>
      <c r="Q2128" s="85" t="s">
        <v>2632</v>
      </c>
      <c r="R2128" s="85"/>
      <c r="S2128" s="85"/>
      <c r="T2128" s="85" t="s">
        <v>2995</v>
      </c>
      <c r="U2128" s="88">
        <v>43738.276412037034</v>
      </c>
      <c r="V2128" s="90" t="s">
        <v>4938</v>
      </c>
      <c r="W2128" s="85"/>
      <c r="X2128" s="85"/>
      <c r="Y2128" s="94" t="s">
        <v>6938</v>
      </c>
      <c r="Z2128" s="85"/>
    </row>
    <row r="2129" spans="1:26" x14ac:dyDescent="0.25">
      <c r="A2129" s="61" t="s">
        <v>1005</v>
      </c>
      <c r="B2129" s="61" t="s">
        <v>1472</v>
      </c>
      <c r="C2129" s="62"/>
      <c r="D2129" s="63"/>
      <c r="E2129" s="64"/>
      <c r="F2129" s="65"/>
      <c r="G2129" s="62"/>
      <c r="H2129" s="66"/>
      <c r="I2129" s="67"/>
      <c r="J2129" s="67"/>
      <c r="K2129" s="34" t="s">
        <v>66</v>
      </c>
      <c r="L2129" s="74">
        <v>2129</v>
      </c>
      <c r="M2129" s="74"/>
      <c r="N2129" s="69"/>
      <c r="O2129" s="85" t="s">
        <v>1875</v>
      </c>
      <c r="P2129" s="88">
        <v>43738.276412037034</v>
      </c>
      <c r="Q2129" s="85" t="s">
        <v>2632</v>
      </c>
      <c r="R2129" s="85"/>
      <c r="S2129" s="85"/>
      <c r="T2129" s="85" t="s">
        <v>2995</v>
      </c>
      <c r="U2129" s="88">
        <v>43738.276412037034</v>
      </c>
      <c r="V2129" s="90" t="s">
        <v>4938</v>
      </c>
      <c r="W2129" s="85"/>
      <c r="X2129" s="85"/>
      <c r="Y2129" s="94" t="s">
        <v>6938</v>
      </c>
      <c r="Z2129" s="85"/>
    </row>
    <row r="2130" spans="1:26" x14ac:dyDescent="0.25">
      <c r="A2130" s="61" t="s">
        <v>1005</v>
      </c>
      <c r="B2130" s="61" t="s">
        <v>1490</v>
      </c>
      <c r="C2130" s="62"/>
      <c r="D2130" s="63"/>
      <c r="E2130" s="64"/>
      <c r="F2130" s="65"/>
      <c r="G2130" s="62"/>
      <c r="H2130" s="66"/>
      <c r="I2130" s="67"/>
      <c r="J2130" s="67"/>
      <c r="K2130" s="34" t="s">
        <v>65</v>
      </c>
      <c r="L2130" s="74">
        <v>2130</v>
      </c>
      <c r="M2130" s="74"/>
      <c r="N2130" s="69"/>
      <c r="O2130" s="85" t="s">
        <v>1875</v>
      </c>
      <c r="P2130" s="88">
        <v>43738.276701388888</v>
      </c>
      <c r="Q2130" s="85" t="s">
        <v>2542</v>
      </c>
      <c r="R2130" s="85"/>
      <c r="S2130" s="85"/>
      <c r="T2130" s="85" t="s">
        <v>3004</v>
      </c>
      <c r="U2130" s="88">
        <v>43738.276701388888</v>
      </c>
      <c r="V2130" s="90" t="s">
        <v>4842</v>
      </c>
      <c r="W2130" s="85"/>
      <c r="X2130" s="85"/>
      <c r="Y2130" s="94" t="s">
        <v>6842</v>
      </c>
      <c r="Z2130" s="85"/>
    </row>
    <row r="2131" spans="1:26" x14ac:dyDescent="0.25">
      <c r="A2131" s="61" t="s">
        <v>1005</v>
      </c>
      <c r="B2131" s="61" t="s">
        <v>1490</v>
      </c>
      <c r="C2131" s="62"/>
      <c r="D2131" s="63"/>
      <c r="E2131" s="64"/>
      <c r="F2131" s="65"/>
      <c r="G2131" s="62"/>
      <c r="H2131" s="66"/>
      <c r="I2131" s="67"/>
      <c r="J2131" s="67"/>
      <c r="K2131" s="34" t="s">
        <v>65</v>
      </c>
      <c r="L2131" s="74">
        <v>2131</v>
      </c>
      <c r="M2131" s="74"/>
      <c r="N2131" s="69"/>
      <c r="O2131" s="85" t="s">
        <v>1875</v>
      </c>
      <c r="P2131" s="88">
        <v>43738.276805555557</v>
      </c>
      <c r="Q2131" s="85" t="s">
        <v>2603</v>
      </c>
      <c r="R2131" s="85"/>
      <c r="S2131" s="85"/>
      <c r="T2131" s="85" t="s">
        <v>2995</v>
      </c>
      <c r="U2131" s="88">
        <v>43738.276805555557</v>
      </c>
      <c r="V2131" s="90" t="s">
        <v>4939</v>
      </c>
      <c r="W2131" s="85"/>
      <c r="X2131" s="85"/>
      <c r="Y2131" s="94" t="s">
        <v>6939</v>
      </c>
      <c r="Z2131" s="85"/>
    </row>
    <row r="2132" spans="1:26" x14ac:dyDescent="0.25">
      <c r="A2132" s="61" t="s">
        <v>1005</v>
      </c>
      <c r="B2132" s="61" t="s">
        <v>1472</v>
      </c>
      <c r="C2132" s="62"/>
      <c r="D2132" s="63"/>
      <c r="E2132" s="64"/>
      <c r="F2132" s="65"/>
      <c r="G2132" s="62"/>
      <c r="H2132" s="66"/>
      <c r="I2132" s="67"/>
      <c r="J2132" s="67"/>
      <c r="K2132" s="34" t="s">
        <v>66</v>
      </c>
      <c r="L2132" s="74">
        <v>2132</v>
      </c>
      <c r="M2132" s="74"/>
      <c r="N2132" s="69"/>
      <c r="O2132" s="85" t="s">
        <v>1875</v>
      </c>
      <c r="P2132" s="88">
        <v>43738.276805555557</v>
      </c>
      <c r="Q2132" s="85" t="s">
        <v>2603</v>
      </c>
      <c r="R2132" s="85"/>
      <c r="S2132" s="85"/>
      <c r="T2132" s="85" t="s">
        <v>2995</v>
      </c>
      <c r="U2132" s="88">
        <v>43738.276805555557</v>
      </c>
      <c r="V2132" s="90" t="s">
        <v>4939</v>
      </c>
      <c r="W2132" s="85"/>
      <c r="X2132" s="85"/>
      <c r="Y2132" s="94" t="s">
        <v>6939</v>
      </c>
      <c r="Z2132" s="85"/>
    </row>
    <row r="2133" spans="1:26" x14ac:dyDescent="0.25">
      <c r="A2133" s="61" t="s">
        <v>1005</v>
      </c>
      <c r="B2133" s="61" t="s">
        <v>1490</v>
      </c>
      <c r="C2133" s="62"/>
      <c r="D2133" s="63"/>
      <c r="E2133" s="64"/>
      <c r="F2133" s="65"/>
      <c r="G2133" s="62"/>
      <c r="H2133" s="66"/>
      <c r="I2133" s="67"/>
      <c r="J2133" s="67"/>
      <c r="K2133" s="34" t="s">
        <v>65</v>
      </c>
      <c r="L2133" s="74">
        <v>2133</v>
      </c>
      <c r="M2133" s="74"/>
      <c r="N2133" s="69"/>
      <c r="O2133" s="85" t="s">
        <v>1875</v>
      </c>
      <c r="P2133" s="88">
        <v>43738.276921296296</v>
      </c>
      <c r="Q2133" s="85" t="s">
        <v>2563</v>
      </c>
      <c r="R2133" s="85"/>
      <c r="S2133" s="85"/>
      <c r="T2133" s="85" t="s">
        <v>3004</v>
      </c>
      <c r="U2133" s="88">
        <v>43738.276921296296</v>
      </c>
      <c r="V2133" s="90" t="s">
        <v>4896</v>
      </c>
      <c r="W2133" s="85"/>
      <c r="X2133" s="85"/>
      <c r="Y2133" s="94" t="s">
        <v>6896</v>
      </c>
      <c r="Z2133" s="85"/>
    </row>
    <row r="2134" spans="1:26" x14ac:dyDescent="0.25">
      <c r="A2134" s="61" t="s">
        <v>1005</v>
      </c>
      <c r="B2134" s="61" t="s">
        <v>1489</v>
      </c>
      <c r="C2134" s="62"/>
      <c r="D2134" s="63"/>
      <c r="E2134" s="64"/>
      <c r="F2134" s="65"/>
      <c r="G2134" s="62"/>
      <c r="H2134" s="66"/>
      <c r="I2134" s="67"/>
      <c r="J2134" s="67"/>
      <c r="K2134" s="34" t="s">
        <v>65</v>
      </c>
      <c r="L2134" s="74">
        <v>2134</v>
      </c>
      <c r="M2134" s="74"/>
      <c r="N2134" s="69"/>
      <c r="O2134" s="85" t="s">
        <v>1875</v>
      </c>
      <c r="P2134" s="88">
        <v>43738.277175925927</v>
      </c>
      <c r="Q2134" s="85" t="s">
        <v>2345</v>
      </c>
      <c r="R2134" s="85"/>
      <c r="S2134" s="85"/>
      <c r="T2134" s="85"/>
      <c r="U2134" s="88">
        <v>43738.277175925927</v>
      </c>
      <c r="V2134" s="90" t="s">
        <v>4940</v>
      </c>
      <c r="W2134" s="85"/>
      <c r="X2134" s="85"/>
      <c r="Y2134" s="94" t="s">
        <v>6940</v>
      </c>
      <c r="Z2134" s="85"/>
    </row>
    <row r="2135" spans="1:26" x14ac:dyDescent="0.25">
      <c r="A2135" s="61" t="s">
        <v>1005</v>
      </c>
      <c r="B2135" s="61" t="s">
        <v>1364</v>
      </c>
      <c r="C2135" s="62"/>
      <c r="D2135" s="63"/>
      <c r="E2135" s="64"/>
      <c r="F2135" s="65"/>
      <c r="G2135" s="62"/>
      <c r="H2135" s="66"/>
      <c r="I2135" s="67"/>
      <c r="J2135" s="67"/>
      <c r="K2135" s="34" t="s">
        <v>65</v>
      </c>
      <c r="L2135" s="74">
        <v>2135</v>
      </c>
      <c r="M2135" s="74"/>
      <c r="N2135" s="69"/>
      <c r="O2135" s="85" t="s">
        <v>1875</v>
      </c>
      <c r="P2135" s="88">
        <v>43738.277696759258</v>
      </c>
      <c r="Q2135" s="85" t="s">
        <v>2476</v>
      </c>
      <c r="R2135" s="85"/>
      <c r="S2135" s="85"/>
      <c r="T2135" s="85" t="s">
        <v>3001</v>
      </c>
      <c r="U2135" s="88">
        <v>43738.277696759258</v>
      </c>
      <c r="V2135" s="90" t="s">
        <v>4533</v>
      </c>
      <c r="W2135" s="85"/>
      <c r="X2135" s="85"/>
      <c r="Y2135" s="94" t="s">
        <v>6533</v>
      </c>
      <c r="Z2135" s="85"/>
    </row>
    <row r="2136" spans="1:26" x14ac:dyDescent="0.25">
      <c r="A2136" s="61" t="s">
        <v>1005</v>
      </c>
      <c r="B2136" s="61" t="s">
        <v>1490</v>
      </c>
      <c r="C2136" s="62"/>
      <c r="D2136" s="63"/>
      <c r="E2136" s="64"/>
      <c r="F2136" s="65"/>
      <c r="G2136" s="62"/>
      <c r="H2136" s="66"/>
      <c r="I2136" s="67"/>
      <c r="J2136" s="67"/>
      <c r="K2136" s="34" t="s">
        <v>65</v>
      </c>
      <c r="L2136" s="74">
        <v>2136</v>
      </c>
      <c r="M2136" s="74"/>
      <c r="N2136" s="69"/>
      <c r="O2136" s="85" t="s">
        <v>1875</v>
      </c>
      <c r="P2136" s="88">
        <v>43738.277731481481</v>
      </c>
      <c r="Q2136" s="85" t="s">
        <v>2594</v>
      </c>
      <c r="R2136" s="85"/>
      <c r="S2136" s="85"/>
      <c r="T2136" s="85" t="s">
        <v>2997</v>
      </c>
      <c r="U2136" s="88">
        <v>43738.277731481481</v>
      </c>
      <c r="V2136" s="90" t="s">
        <v>4941</v>
      </c>
      <c r="W2136" s="85"/>
      <c r="X2136" s="85"/>
      <c r="Y2136" s="94" t="s">
        <v>6941</v>
      </c>
      <c r="Z2136" s="85"/>
    </row>
    <row r="2137" spans="1:26" x14ac:dyDescent="0.25">
      <c r="A2137" s="61" t="s">
        <v>1005</v>
      </c>
      <c r="B2137" s="61" t="s">
        <v>1453</v>
      </c>
      <c r="C2137" s="62"/>
      <c r="D2137" s="63"/>
      <c r="E2137" s="64"/>
      <c r="F2137" s="65"/>
      <c r="G2137" s="62"/>
      <c r="H2137" s="66"/>
      <c r="I2137" s="67"/>
      <c r="J2137" s="67"/>
      <c r="K2137" s="34" t="s">
        <v>65</v>
      </c>
      <c r="L2137" s="74">
        <v>2137</v>
      </c>
      <c r="M2137" s="74"/>
      <c r="N2137" s="69"/>
      <c r="O2137" s="85" t="s">
        <v>1875</v>
      </c>
      <c r="P2137" s="88">
        <v>43738.277731481481</v>
      </c>
      <c r="Q2137" s="85" t="s">
        <v>2594</v>
      </c>
      <c r="R2137" s="85"/>
      <c r="S2137" s="85"/>
      <c r="T2137" s="85" t="s">
        <v>2997</v>
      </c>
      <c r="U2137" s="88">
        <v>43738.277731481481</v>
      </c>
      <c r="V2137" s="90" t="s">
        <v>4941</v>
      </c>
      <c r="W2137" s="85"/>
      <c r="X2137" s="85"/>
      <c r="Y2137" s="94" t="s">
        <v>6941</v>
      </c>
      <c r="Z2137" s="85"/>
    </row>
    <row r="2138" spans="1:26" x14ac:dyDescent="0.25">
      <c r="A2138" s="61" t="s">
        <v>1005</v>
      </c>
      <c r="B2138" s="61" t="s">
        <v>1490</v>
      </c>
      <c r="C2138" s="62"/>
      <c r="D2138" s="63"/>
      <c r="E2138" s="64"/>
      <c r="F2138" s="65"/>
      <c r="G2138" s="62"/>
      <c r="H2138" s="66"/>
      <c r="I2138" s="67"/>
      <c r="J2138" s="67"/>
      <c r="K2138" s="34" t="s">
        <v>65</v>
      </c>
      <c r="L2138" s="74">
        <v>2138</v>
      </c>
      <c r="M2138" s="74"/>
      <c r="N2138" s="69"/>
      <c r="O2138" s="85" t="s">
        <v>1875</v>
      </c>
      <c r="P2138" s="88">
        <v>43738.281539351854</v>
      </c>
      <c r="Q2138" s="85" t="s">
        <v>2609</v>
      </c>
      <c r="R2138" s="85"/>
      <c r="S2138" s="85"/>
      <c r="T2138" s="85"/>
      <c r="U2138" s="88">
        <v>43738.281539351854</v>
      </c>
      <c r="V2138" s="90" t="s">
        <v>4876</v>
      </c>
      <c r="W2138" s="85"/>
      <c r="X2138" s="85"/>
      <c r="Y2138" s="94" t="s">
        <v>6876</v>
      </c>
      <c r="Z2138" s="85"/>
    </row>
    <row r="2139" spans="1:26" x14ac:dyDescent="0.25">
      <c r="A2139" s="61" t="s">
        <v>1005</v>
      </c>
      <c r="B2139" s="61" t="s">
        <v>1363</v>
      </c>
      <c r="C2139" s="62"/>
      <c r="D2139" s="63"/>
      <c r="E2139" s="64"/>
      <c r="F2139" s="65"/>
      <c r="G2139" s="62"/>
      <c r="H2139" s="66"/>
      <c r="I2139" s="67"/>
      <c r="J2139" s="67"/>
      <c r="K2139" s="34" t="s">
        <v>65</v>
      </c>
      <c r="L2139" s="74">
        <v>2139</v>
      </c>
      <c r="M2139" s="74"/>
      <c r="N2139" s="69"/>
      <c r="O2139" s="85" t="s">
        <v>1875</v>
      </c>
      <c r="P2139" s="88">
        <v>43738.281539351854</v>
      </c>
      <c r="Q2139" s="85" t="s">
        <v>2609</v>
      </c>
      <c r="R2139" s="85"/>
      <c r="S2139" s="85"/>
      <c r="T2139" s="85"/>
      <c r="U2139" s="88">
        <v>43738.281539351854</v>
      </c>
      <c r="V2139" s="90" t="s">
        <v>4876</v>
      </c>
      <c r="W2139" s="85"/>
      <c r="X2139" s="85"/>
      <c r="Y2139" s="94" t="s">
        <v>6876</v>
      </c>
      <c r="Z2139" s="85"/>
    </row>
    <row r="2140" spans="1:26" x14ac:dyDescent="0.25">
      <c r="A2140" s="61" t="s">
        <v>1005</v>
      </c>
      <c r="B2140" s="61" t="s">
        <v>1490</v>
      </c>
      <c r="C2140" s="62"/>
      <c r="D2140" s="63"/>
      <c r="E2140" s="64"/>
      <c r="F2140" s="65"/>
      <c r="G2140" s="62"/>
      <c r="H2140" s="66"/>
      <c r="I2140" s="67"/>
      <c r="J2140" s="67"/>
      <c r="K2140" s="34" t="s">
        <v>65</v>
      </c>
      <c r="L2140" s="74">
        <v>2140</v>
      </c>
      <c r="M2140" s="74"/>
      <c r="N2140" s="69"/>
      <c r="O2140" s="85" t="s">
        <v>1875</v>
      </c>
      <c r="P2140" s="88">
        <v>43738.28229166667</v>
      </c>
      <c r="Q2140" s="85" t="s">
        <v>2627</v>
      </c>
      <c r="R2140" s="85"/>
      <c r="S2140" s="85"/>
      <c r="T2140" s="85" t="s">
        <v>3042</v>
      </c>
      <c r="U2140" s="88">
        <v>43738.28229166667</v>
      </c>
      <c r="V2140" s="90" t="s">
        <v>4906</v>
      </c>
      <c r="W2140" s="85"/>
      <c r="X2140" s="85"/>
      <c r="Y2140" s="94" t="s">
        <v>6906</v>
      </c>
      <c r="Z2140" s="85"/>
    </row>
    <row r="2141" spans="1:26" x14ac:dyDescent="0.25">
      <c r="A2141" s="61" t="s">
        <v>1005</v>
      </c>
      <c r="B2141" s="61" t="s">
        <v>1490</v>
      </c>
      <c r="C2141" s="62"/>
      <c r="D2141" s="63"/>
      <c r="E2141" s="64"/>
      <c r="F2141" s="65"/>
      <c r="G2141" s="62"/>
      <c r="H2141" s="66"/>
      <c r="I2141" s="67"/>
      <c r="J2141" s="67"/>
      <c r="K2141" s="34" t="s">
        <v>65</v>
      </c>
      <c r="L2141" s="74">
        <v>2141</v>
      </c>
      <c r="M2141" s="74"/>
      <c r="N2141" s="69"/>
      <c r="O2141" s="85" t="s">
        <v>1875</v>
      </c>
      <c r="P2141" s="88">
        <v>43738.282349537039</v>
      </c>
      <c r="Q2141" s="85" t="s">
        <v>2606</v>
      </c>
      <c r="R2141" s="85"/>
      <c r="S2141" s="85"/>
      <c r="T2141" s="85" t="s">
        <v>2994</v>
      </c>
      <c r="U2141" s="88">
        <v>43738.282349537039</v>
      </c>
      <c r="V2141" s="90" t="s">
        <v>4942</v>
      </c>
      <c r="W2141" s="85"/>
      <c r="X2141" s="85"/>
      <c r="Y2141" s="94" t="s">
        <v>6942</v>
      </c>
      <c r="Z2141" s="85"/>
    </row>
    <row r="2142" spans="1:26" x14ac:dyDescent="0.25">
      <c r="A2142" s="61" t="s">
        <v>1005</v>
      </c>
      <c r="B2142" s="61" t="s">
        <v>1363</v>
      </c>
      <c r="C2142" s="62"/>
      <c r="D2142" s="63"/>
      <c r="E2142" s="64"/>
      <c r="F2142" s="65"/>
      <c r="G2142" s="62"/>
      <c r="H2142" s="66"/>
      <c r="I2142" s="67"/>
      <c r="J2142" s="67"/>
      <c r="K2142" s="34" t="s">
        <v>65</v>
      </c>
      <c r="L2142" s="74">
        <v>2142</v>
      </c>
      <c r="M2142" s="74"/>
      <c r="N2142" s="69"/>
      <c r="O2142" s="85" t="s">
        <v>1875</v>
      </c>
      <c r="P2142" s="88">
        <v>43738.282349537039</v>
      </c>
      <c r="Q2142" s="85" t="s">
        <v>2606</v>
      </c>
      <c r="R2142" s="85"/>
      <c r="S2142" s="85"/>
      <c r="T2142" s="85" t="s">
        <v>2994</v>
      </c>
      <c r="U2142" s="88">
        <v>43738.282349537039</v>
      </c>
      <c r="V2142" s="90" t="s">
        <v>4942</v>
      </c>
      <c r="W2142" s="85"/>
      <c r="X2142" s="85"/>
      <c r="Y2142" s="94" t="s">
        <v>6942</v>
      </c>
      <c r="Z2142" s="85"/>
    </row>
    <row r="2143" spans="1:26" x14ac:dyDescent="0.25">
      <c r="A2143" s="61" t="s">
        <v>1005</v>
      </c>
      <c r="B2143" s="61" t="s">
        <v>1490</v>
      </c>
      <c r="C2143" s="62"/>
      <c r="D2143" s="63"/>
      <c r="E2143" s="64"/>
      <c r="F2143" s="65"/>
      <c r="G2143" s="62"/>
      <c r="H2143" s="66"/>
      <c r="I2143" s="67"/>
      <c r="J2143" s="67"/>
      <c r="K2143" s="34" t="s">
        <v>65</v>
      </c>
      <c r="L2143" s="74">
        <v>2143</v>
      </c>
      <c r="M2143" s="74"/>
      <c r="N2143" s="69"/>
      <c r="O2143" s="85" t="s">
        <v>1875</v>
      </c>
      <c r="P2143" s="88">
        <v>43738.283148148148</v>
      </c>
      <c r="Q2143" s="85" t="s">
        <v>2534</v>
      </c>
      <c r="R2143" s="85"/>
      <c r="S2143" s="85"/>
      <c r="T2143" s="85"/>
      <c r="U2143" s="88">
        <v>43738.283148148148</v>
      </c>
      <c r="V2143" s="90" t="s">
        <v>4695</v>
      </c>
      <c r="W2143" s="85"/>
      <c r="X2143" s="85"/>
      <c r="Y2143" s="94" t="s">
        <v>6695</v>
      </c>
      <c r="Z2143" s="85"/>
    </row>
    <row r="2144" spans="1:26" x14ac:dyDescent="0.25">
      <c r="A2144" s="61" t="s">
        <v>1005</v>
      </c>
      <c r="B2144" s="61" t="s">
        <v>1477</v>
      </c>
      <c r="C2144" s="62"/>
      <c r="D2144" s="63"/>
      <c r="E2144" s="64"/>
      <c r="F2144" s="65"/>
      <c r="G2144" s="62"/>
      <c r="H2144" s="66"/>
      <c r="I2144" s="67"/>
      <c r="J2144" s="67"/>
      <c r="K2144" s="34" t="s">
        <v>65</v>
      </c>
      <c r="L2144" s="74">
        <v>2144</v>
      </c>
      <c r="M2144" s="74"/>
      <c r="N2144" s="69"/>
      <c r="O2144" s="85" t="s">
        <v>1875</v>
      </c>
      <c r="P2144" s="88">
        <v>43738.283275462964</v>
      </c>
      <c r="Q2144" s="85" t="s">
        <v>2569</v>
      </c>
      <c r="R2144" s="85"/>
      <c r="S2144" s="85"/>
      <c r="T2144" s="85" t="s">
        <v>3025</v>
      </c>
      <c r="U2144" s="88">
        <v>43738.283275462964</v>
      </c>
      <c r="V2144" s="90" t="s">
        <v>4943</v>
      </c>
      <c r="W2144" s="85"/>
      <c r="X2144" s="85"/>
      <c r="Y2144" s="94" t="s">
        <v>6943</v>
      </c>
      <c r="Z2144" s="85"/>
    </row>
    <row r="2145" spans="1:26" x14ac:dyDescent="0.25">
      <c r="A2145" s="61" t="s">
        <v>1005</v>
      </c>
      <c r="B2145" s="61" t="s">
        <v>1490</v>
      </c>
      <c r="C2145" s="62"/>
      <c r="D2145" s="63"/>
      <c r="E2145" s="64"/>
      <c r="F2145" s="65"/>
      <c r="G2145" s="62"/>
      <c r="H2145" s="66"/>
      <c r="I2145" s="67"/>
      <c r="J2145" s="67"/>
      <c r="K2145" s="34" t="s">
        <v>65</v>
      </c>
      <c r="L2145" s="74">
        <v>2145</v>
      </c>
      <c r="M2145" s="74"/>
      <c r="N2145" s="69"/>
      <c r="O2145" s="85" t="s">
        <v>1875</v>
      </c>
      <c r="P2145" s="88">
        <v>43738.283310185187</v>
      </c>
      <c r="Q2145" s="85" t="s">
        <v>2560</v>
      </c>
      <c r="R2145" s="85"/>
      <c r="S2145" s="85"/>
      <c r="T2145" s="85" t="s">
        <v>3000</v>
      </c>
      <c r="U2145" s="88">
        <v>43738.283310185187</v>
      </c>
      <c r="V2145" s="90" t="s">
        <v>4870</v>
      </c>
      <c r="W2145" s="85"/>
      <c r="X2145" s="85"/>
      <c r="Y2145" s="94" t="s">
        <v>6870</v>
      </c>
      <c r="Z2145" s="85"/>
    </row>
    <row r="2146" spans="1:26" x14ac:dyDescent="0.25">
      <c r="A2146" s="61" t="s">
        <v>1005</v>
      </c>
      <c r="B2146" s="61" t="s">
        <v>1472</v>
      </c>
      <c r="C2146" s="62"/>
      <c r="D2146" s="63"/>
      <c r="E2146" s="64"/>
      <c r="F2146" s="65"/>
      <c r="G2146" s="62"/>
      <c r="H2146" s="66"/>
      <c r="I2146" s="67"/>
      <c r="J2146" s="67"/>
      <c r="K2146" s="34" t="s">
        <v>66</v>
      </c>
      <c r="L2146" s="74">
        <v>2146</v>
      </c>
      <c r="M2146" s="74"/>
      <c r="N2146" s="69"/>
      <c r="O2146" s="85" t="s">
        <v>1875</v>
      </c>
      <c r="P2146" s="88">
        <v>43738.283368055556</v>
      </c>
      <c r="Q2146" s="85" t="s">
        <v>2633</v>
      </c>
      <c r="R2146" s="85"/>
      <c r="S2146" s="85"/>
      <c r="T2146" s="85" t="s">
        <v>2995</v>
      </c>
      <c r="U2146" s="88">
        <v>43738.283368055556</v>
      </c>
      <c r="V2146" s="90" t="s">
        <v>4944</v>
      </c>
      <c r="W2146" s="85"/>
      <c r="X2146" s="85"/>
      <c r="Y2146" s="94" t="s">
        <v>6944</v>
      </c>
      <c r="Z2146" s="85"/>
    </row>
    <row r="2147" spans="1:26" x14ac:dyDescent="0.25">
      <c r="A2147" s="61" t="s">
        <v>1005</v>
      </c>
      <c r="B2147" s="61" t="s">
        <v>1490</v>
      </c>
      <c r="C2147" s="62"/>
      <c r="D2147" s="63"/>
      <c r="E2147" s="64"/>
      <c r="F2147" s="65"/>
      <c r="G2147" s="62"/>
      <c r="H2147" s="66"/>
      <c r="I2147" s="67"/>
      <c r="J2147" s="67"/>
      <c r="K2147" s="34" t="s">
        <v>65</v>
      </c>
      <c r="L2147" s="74">
        <v>2147</v>
      </c>
      <c r="M2147" s="74"/>
      <c r="N2147" s="69"/>
      <c r="O2147" s="85" t="s">
        <v>1875</v>
      </c>
      <c r="P2147" s="88">
        <v>43738.283530092594</v>
      </c>
      <c r="Q2147" s="85" t="s">
        <v>2557</v>
      </c>
      <c r="R2147" s="85"/>
      <c r="S2147" s="85"/>
      <c r="T2147" s="85" t="s">
        <v>2982</v>
      </c>
      <c r="U2147" s="88">
        <v>43738.283530092594</v>
      </c>
      <c r="V2147" s="90" t="s">
        <v>4898</v>
      </c>
      <c r="W2147" s="85"/>
      <c r="X2147" s="85"/>
      <c r="Y2147" s="94" t="s">
        <v>6898</v>
      </c>
      <c r="Z2147" s="85"/>
    </row>
    <row r="2148" spans="1:26" x14ac:dyDescent="0.25">
      <c r="A2148" s="61" t="s">
        <v>1005</v>
      </c>
      <c r="B2148" s="61" t="s">
        <v>1364</v>
      </c>
      <c r="C2148" s="62"/>
      <c r="D2148" s="63"/>
      <c r="E2148" s="64"/>
      <c r="F2148" s="65"/>
      <c r="G2148" s="62"/>
      <c r="H2148" s="66"/>
      <c r="I2148" s="67"/>
      <c r="J2148" s="67"/>
      <c r="K2148" s="34" t="s">
        <v>65</v>
      </c>
      <c r="L2148" s="74">
        <v>2148</v>
      </c>
      <c r="M2148" s="74"/>
      <c r="N2148" s="69"/>
      <c r="O2148" s="85" t="s">
        <v>1875</v>
      </c>
      <c r="P2148" s="88">
        <v>43738.283726851849</v>
      </c>
      <c r="Q2148" s="85" t="s">
        <v>2564</v>
      </c>
      <c r="R2148" s="85"/>
      <c r="S2148" s="85"/>
      <c r="T2148" s="85" t="s">
        <v>3022</v>
      </c>
      <c r="U2148" s="88">
        <v>43738.283726851849</v>
      </c>
      <c r="V2148" s="90" t="s">
        <v>4945</v>
      </c>
      <c r="W2148" s="85"/>
      <c r="X2148" s="85"/>
      <c r="Y2148" s="94" t="s">
        <v>6945</v>
      </c>
      <c r="Z2148" s="85"/>
    </row>
    <row r="2149" spans="1:26" x14ac:dyDescent="0.25">
      <c r="A2149" s="61" t="s">
        <v>1005</v>
      </c>
      <c r="B2149" s="61" t="s">
        <v>1363</v>
      </c>
      <c r="C2149" s="62"/>
      <c r="D2149" s="63"/>
      <c r="E2149" s="64"/>
      <c r="F2149" s="65"/>
      <c r="G2149" s="62"/>
      <c r="H2149" s="66"/>
      <c r="I2149" s="67"/>
      <c r="J2149" s="67"/>
      <c r="K2149" s="34" t="s">
        <v>65</v>
      </c>
      <c r="L2149" s="74">
        <v>2149</v>
      </c>
      <c r="M2149" s="74"/>
      <c r="N2149" s="69"/>
      <c r="O2149" s="85" t="s">
        <v>1875</v>
      </c>
      <c r="P2149" s="88">
        <v>43738.284062500003</v>
      </c>
      <c r="Q2149" s="85" t="s">
        <v>2303</v>
      </c>
      <c r="R2149" s="85"/>
      <c r="S2149" s="85"/>
      <c r="T2149" s="85" t="s">
        <v>2986</v>
      </c>
      <c r="U2149" s="88">
        <v>43738.284062500003</v>
      </c>
      <c r="V2149" s="90" t="s">
        <v>4047</v>
      </c>
      <c r="W2149" s="85"/>
      <c r="X2149" s="85"/>
      <c r="Y2149" s="94" t="s">
        <v>6047</v>
      </c>
      <c r="Z2149" s="85"/>
    </row>
    <row r="2150" spans="1:26" x14ac:dyDescent="0.25">
      <c r="A2150" s="61" t="s">
        <v>1005</v>
      </c>
      <c r="B2150" s="61" t="s">
        <v>1453</v>
      </c>
      <c r="C2150" s="62"/>
      <c r="D2150" s="63"/>
      <c r="E2150" s="64"/>
      <c r="F2150" s="65"/>
      <c r="G2150" s="62"/>
      <c r="H2150" s="66"/>
      <c r="I2150" s="67"/>
      <c r="J2150" s="67"/>
      <c r="K2150" s="34" t="s">
        <v>65</v>
      </c>
      <c r="L2150" s="74">
        <v>2150</v>
      </c>
      <c r="M2150" s="74"/>
      <c r="N2150" s="69"/>
      <c r="O2150" s="85" t="s">
        <v>1875</v>
      </c>
      <c r="P2150" s="88">
        <v>43738.284236111111</v>
      </c>
      <c r="Q2150" s="85" t="s">
        <v>2566</v>
      </c>
      <c r="R2150" s="85"/>
      <c r="S2150" s="85"/>
      <c r="T2150" s="85" t="s">
        <v>3019</v>
      </c>
      <c r="U2150" s="88">
        <v>43738.284236111111</v>
      </c>
      <c r="V2150" s="90" t="s">
        <v>4946</v>
      </c>
      <c r="W2150" s="85"/>
      <c r="X2150" s="85"/>
      <c r="Y2150" s="94" t="s">
        <v>6946</v>
      </c>
      <c r="Z2150" s="85"/>
    </row>
    <row r="2151" spans="1:26" x14ac:dyDescent="0.25">
      <c r="A2151" s="61" t="s">
        <v>1005</v>
      </c>
      <c r="B2151" s="61" t="s">
        <v>1472</v>
      </c>
      <c r="C2151" s="62"/>
      <c r="D2151" s="63"/>
      <c r="E2151" s="64"/>
      <c r="F2151" s="65"/>
      <c r="G2151" s="62"/>
      <c r="H2151" s="66"/>
      <c r="I2151" s="67"/>
      <c r="J2151" s="67"/>
      <c r="K2151" s="34" t="s">
        <v>66</v>
      </c>
      <c r="L2151" s="74">
        <v>2151</v>
      </c>
      <c r="M2151" s="74"/>
      <c r="N2151" s="69"/>
      <c r="O2151" s="85" t="s">
        <v>1875</v>
      </c>
      <c r="P2151" s="88">
        <v>43738.284699074073</v>
      </c>
      <c r="Q2151" s="85" t="s">
        <v>2561</v>
      </c>
      <c r="R2151" s="85"/>
      <c r="S2151" s="85"/>
      <c r="T2151" s="85"/>
      <c r="U2151" s="88">
        <v>43738.284699074073</v>
      </c>
      <c r="V2151" s="90" t="s">
        <v>4947</v>
      </c>
      <c r="W2151" s="85"/>
      <c r="X2151" s="85"/>
      <c r="Y2151" s="94" t="s">
        <v>6947</v>
      </c>
      <c r="Z2151" s="85"/>
    </row>
    <row r="2152" spans="1:26" x14ac:dyDescent="0.25">
      <c r="A2152" s="61" t="s">
        <v>1005</v>
      </c>
      <c r="B2152" s="61" t="s">
        <v>1472</v>
      </c>
      <c r="C2152" s="62"/>
      <c r="D2152" s="63"/>
      <c r="E2152" s="64"/>
      <c r="F2152" s="65"/>
      <c r="G2152" s="62"/>
      <c r="H2152" s="66"/>
      <c r="I2152" s="67"/>
      <c r="J2152" s="67"/>
      <c r="K2152" s="34" t="s">
        <v>66</v>
      </c>
      <c r="L2152" s="74">
        <v>2152</v>
      </c>
      <c r="M2152" s="74"/>
      <c r="N2152" s="69"/>
      <c r="O2152" s="85" t="s">
        <v>1875</v>
      </c>
      <c r="P2152" s="88">
        <v>43738.284745370373</v>
      </c>
      <c r="Q2152" s="85" t="s">
        <v>2474</v>
      </c>
      <c r="R2152" s="85"/>
      <c r="S2152" s="85"/>
      <c r="T2152" s="85" t="s">
        <v>2995</v>
      </c>
      <c r="U2152" s="88">
        <v>43738.284745370373</v>
      </c>
      <c r="V2152" s="90" t="s">
        <v>4526</v>
      </c>
      <c r="W2152" s="85"/>
      <c r="X2152" s="85"/>
      <c r="Y2152" s="94" t="s">
        <v>6526</v>
      </c>
      <c r="Z2152" s="85"/>
    </row>
    <row r="2153" spans="1:26" x14ac:dyDescent="0.25">
      <c r="A2153" s="61" t="s">
        <v>1472</v>
      </c>
      <c r="B2153" s="61" t="s">
        <v>1005</v>
      </c>
      <c r="C2153" s="62"/>
      <c r="D2153" s="63"/>
      <c r="E2153" s="64"/>
      <c r="F2153" s="65"/>
      <c r="G2153" s="62"/>
      <c r="H2153" s="66"/>
      <c r="I2153" s="67"/>
      <c r="J2153" s="67"/>
      <c r="K2153" s="34" t="s">
        <v>66</v>
      </c>
      <c r="L2153" s="74">
        <v>2153</v>
      </c>
      <c r="M2153" s="74"/>
      <c r="N2153" s="69"/>
      <c r="O2153" s="85" t="s">
        <v>1875</v>
      </c>
      <c r="P2153" s="88">
        <v>43738.284375000003</v>
      </c>
      <c r="Q2153" s="85" t="s">
        <v>2565</v>
      </c>
      <c r="R2153" s="85"/>
      <c r="S2153" s="85"/>
      <c r="T2153" s="85" t="s">
        <v>3023</v>
      </c>
      <c r="U2153" s="88">
        <v>43738.284375000003</v>
      </c>
      <c r="V2153" s="90" t="s">
        <v>4948</v>
      </c>
      <c r="W2153" s="85"/>
      <c r="X2153" s="85"/>
      <c r="Y2153" s="94" t="s">
        <v>6948</v>
      </c>
      <c r="Z2153" s="85"/>
    </row>
    <row r="2154" spans="1:26" x14ac:dyDescent="0.25">
      <c r="A2154" s="61" t="s">
        <v>1362</v>
      </c>
      <c r="B2154" s="61" t="s">
        <v>1362</v>
      </c>
      <c r="C2154" s="62"/>
      <c r="D2154" s="63"/>
      <c r="E2154" s="64"/>
      <c r="F2154" s="65"/>
      <c r="G2154" s="62"/>
      <c r="H2154" s="66"/>
      <c r="I2154" s="67"/>
      <c r="J2154" s="67"/>
      <c r="K2154" s="34" t="s">
        <v>65</v>
      </c>
      <c r="L2154" s="74">
        <v>2154</v>
      </c>
      <c r="M2154" s="74"/>
      <c r="N2154" s="69"/>
      <c r="O2154" s="85" t="s">
        <v>178</v>
      </c>
      <c r="P2154" s="88">
        <v>43738.279050925928</v>
      </c>
      <c r="Q2154" s="85" t="s">
        <v>2634</v>
      </c>
      <c r="R2154" s="85"/>
      <c r="S2154" s="85"/>
      <c r="T2154" s="85" t="s">
        <v>3015</v>
      </c>
      <c r="U2154" s="88">
        <v>43738.279050925928</v>
      </c>
      <c r="V2154" s="90" t="s">
        <v>4949</v>
      </c>
      <c r="W2154" s="85"/>
      <c r="X2154" s="85"/>
      <c r="Y2154" s="94" t="s">
        <v>6949</v>
      </c>
      <c r="Z2154" s="85"/>
    </row>
    <row r="2155" spans="1:26" x14ac:dyDescent="0.25">
      <c r="A2155" s="61" t="s">
        <v>1362</v>
      </c>
      <c r="B2155" s="61" t="s">
        <v>1490</v>
      </c>
      <c r="C2155" s="62"/>
      <c r="D2155" s="63"/>
      <c r="E2155" s="64"/>
      <c r="F2155" s="65"/>
      <c r="G2155" s="62"/>
      <c r="H2155" s="66"/>
      <c r="I2155" s="67"/>
      <c r="J2155" s="67"/>
      <c r="K2155" s="34" t="s">
        <v>65</v>
      </c>
      <c r="L2155" s="74">
        <v>2155</v>
      </c>
      <c r="M2155" s="74"/>
      <c r="N2155" s="69"/>
      <c r="O2155" s="85" t="s">
        <v>1875</v>
      </c>
      <c r="P2155" s="88">
        <v>43738.279699074075</v>
      </c>
      <c r="Q2155" s="85" t="s">
        <v>2603</v>
      </c>
      <c r="R2155" s="85"/>
      <c r="S2155" s="85"/>
      <c r="T2155" s="85" t="s">
        <v>2995</v>
      </c>
      <c r="U2155" s="88">
        <v>43738.279699074075</v>
      </c>
      <c r="V2155" s="90" t="s">
        <v>4950</v>
      </c>
      <c r="W2155" s="85"/>
      <c r="X2155" s="85"/>
      <c r="Y2155" s="94" t="s">
        <v>6950</v>
      </c>
      <c r="Z2155" s="85"/>
    </row>
    <row r="2156" spans="1:26" x14ac:dyDescent="0.25">
      <c r="A2156" s="61" t="s">
        <v>1362</v>
      </c>
      <c r="B2156" s="61" t="s">
        <v>1472</v>
      </c>
      <c r="C2156" s="62"/>
      <c r="D2156" s="63"/>
      <c r="E2156" s="64"/>
      <c r="F2156" s="65"/>
      <c r="G2156" s="62"/>
      <c r="H2156" s="66"/>
      <c r="I2156" s="67"/>
      <c r="J2156" s="67"/>
      <c r="K2156" s="34" t="s">
        <v>66</v>
      </c>
      <c r="L2156" s="74">
        <v>2156</v>
      </c>
      <c r="M2156" s="74"/>
      <c r="N2156" s="69"/>
      <c r="O2156" s="85" t="s">
        <v>1875</v>
      </c>
      <c r="P2156" s="88">
        <v>43738.279699074075</v>
      </c>
      <c r="Q2156" s="85" t="s">
        <v>2603</v>
      </c>
      <c r="R2156" s="85"/>
      <c r="S2156" s="85"/>
      <c r="T2156" s="85" t="s">
        <v>2995</v>
      </c>
      <c r="U2156" s="88">
        <v>43738.279699074075</v>
      </c>
      <c r="V2156" s="90" t="s">
        <v>4950</v>
      </c>
      <c r="W2156" s="85"/>
      <c r="X2156" s="85"/>
      <c r="Y2156" s="94" t="s">
        <v>6950</v>
      </c>
      <c r="Z2156" s="85"/>
    </row>
    <row r="2157" spans="1:26" x14ac:dyDescent="0.25">
      <c r="A2157" s="61" t="s">
        <v>1362</v>
      </c>
      <c r="B2157" s="61" t="s">
        <v>1362</v>
      </c>
      <c r="C2157" s="62"/>
      <c r="D2157" s="63"/>
      <c r="E2157" s="64"/>
      <c r="F2157" s="65"/>
      <c r="G2157" s="62"/>
      <c r="H2157" s="66"/>
      <c r="I2157" s="67"/>
      <c r="J2157" s="67"/>
      <c r="K2157" s="34" t="s">
        <v>65</v>
      </c>
      <c r="L2157" s="74">
        <v>2157</v>
      </c>
      <c r="M2157" s="74"/>
      <c r="N2157" s="69"/>
      <c r="O2157" s="85" t="s">
        <v>178</v>
      </c>
      <c r="P2157" s="88">
        <v>43738.282673611109</v>
      </c>
      <c r="Q2157" s="85" t="s">
        <v>2635</v>
      </c>
      <c r="R2157" s="90" t="s">
        <v>2882</v>
      </c>
      <c r="S2157" s="85" t="s">
        <v>2911</v>
      </c>
      <c r="T2157" s="85" t="s">
        <v>2993</v>
      </c>
      <c r="U2157" s="88">
        <v>43738.282673611109</v>
      </c>
      <c r="V2157" s="90" t="s">
        <v>4951</v>
      </c>
      <c r="W2157" s="85"/>
      <c r="X2157" s="85"/>
      <c r="Y2157" s="94" t="s">
        <v>6951</v>
      </c>
      <c r="Z2157" s="85"/>
    </row>
    <row r="2158" spans="1:26" x14ac:dyDescent="0.25">
      <c r="A2158" s="61" t="s">
        <v>1362</v>
      </c>
      <c r="B2158" s="61" t="s">
        <v>1472</v>
      </c>
      <c r="C2158" s="62"/>
      <c r="D2158" s="63"/>
      <c r="E2158" s="64"/>
      <c r="F2158" s="65"/>
      <c r="G2158" s="62"/>
      <c r="H2158" s="66"/>
      <c r="I2158" s="67"/>
      <c r="J2158" s="67"/>
      <c r="K2158" s="34" t="s">
        <v>66</v>
      </c>
      <c r="L2158" s="74">
        <v>2158</v>
      </c>
      <c r="M2158" s="74"/>
      <c r="N2158" s="69"/>
      <c r="O2158" s="85" t="s">
        <v>1875</v>
      </c>
      <c r="P2158" s="88">
        <v>43738.285405092596</v>
      </c>
      <c r="Q2158" s="85" t="s">
        <v>2474</v>
      </c>
      <c r="R2158" s="85"/>
      <c r="S2158" s="85"/>
      <c r="T2158" s="85" t="s">
        <v>2995</v>
      </c>
      <c r="U2158" s="88">
        <v>43738.285405092596</v>
      </c>
      <c r="V2158" s="90" t="s">
        <v>4527</v>
      </c>
      <c r="W2158" s="85"/>
      <c r="X2158" s="85"/>
      <c r="Y2158" s="94" t="s">
        <v>6527</v>
      </c>
      <c r="Z2158" s="85"/>
    </row>
    <row r="2159" spans="1:26" x14ac:dyDescent="0.25">
      <c r="A2159" s="61" t="s">
        <v>1453</v>
      </c>
      <c r="B2159" s="61" t="s">
        <v>1362</v>
      </c>
      <c r="C2159" s="62"/>
      <c r="D2159" s="63"/>
      <c r="E2159" s="64"/>
      <c r="F2159" s="65"/>
      <c r="G2159" s="62"/>
      <c r="H2159" s="66"/>
      <c r="I2159" s="67"/>
      <c r="J2159" s="67"/>
      <c r="K2159" s="34" t="s">
        <v>65</v>
      </c>
      <c r="L2159" s="74">
        <v>2159</v>
      </c>
      <c r="M2159" s="74"/>
      <c r="N2159" s="69"/>
      <c r="O2159" s="85" t="s">
        <v>1875</v>
      </c>
      <c r="P2159" s="88">
        <v>43738.2815625</v>
      </c>
      <c r="Q2159" s="85" t="s">
        <v>2549</v>
      </c>
      <c r="R2159" s="85"/>
      <c r="S2159" s="85"/>
      <c r="T2159" s="85" t="s">
        <v>3015</v>
      </c>
      <c r="U2159" s="88">
        <v>43738.2815625</v>
      </c>
      <c r="V2159" s="90" t="s">
        <v>4952</v>
      </c>
      <c r="W2159" s="85"/>
      <c r="X2159" s="85"/>
      <c r="Y2159" s="94" t="s">
        <v>6952</v>
      </c>
      <c r="Z2159" s="85"/>
    </row>
    <row r="2160" spans="1:26" x14ac:dyDescent="0.25">
      <c r="A2160" s="61" t="s">
        <v>1453</v>
      </c>
      <c r="B2160" s="61" t="s">
        <v>1362</v>
      </c>
      <c r="C2160" s="62"/>
      <c r="D2160" s="63"/>
      <c r="E2160" s="64"/>
      <c r="F2160" s="65"/>
      <c r="G2160" s="62"/>
      <c r="H2160" s="66"/>
      <c r="I2160" s="67"/>
      <c r="J2160" s="67"/>
      <c r="K2160" s="34" t="s">
        <v>65</v>
      </c>
      <c r="L2160" s="74">
        <v>2160</v>
      </c>
      <c r="M2160" s="74"/>
      <c r="N2160" s="69"/>
      <c r="O2160" s="85" t="s">
        <v>1875</v>
      </c>
      <c r="P2160" s="88">
        <v>43738.286122685182</v>
      </c>
      <c r="Q2160" s="85" t="s">
        <v>2455</v>
      </c>
      <c r="R2160" s="85"/>
      <c r="S2160" s="85"/>
      <c r="T2160" s="85" t="s">
        <v>2993</v>
      </c>
      <c r="U2160" s="88">
        <v>43738.286122685182</v>
      </c>
      <c r="V2160" s="90" t="s">
        <v>4953</v>
      </c>
      <c r="W2160" s="85"/>
      <c r="X2160" s="85"/>
      <c r="Y2160" s="94" t="s">
        <v>6953</v>
      </c>
      <c r="Z2160" s="85"/>
    </row>
    <row r="2161" spans="1:26" x14ac:dyDescent="0.25">
      <c r="A2161" s="61" t="s">
        <v>1364</v>
      </c>
      <c r="B2161" s="61" t="s">
        <v>1362</v>
      </c>
      <c r="C2161" s="62"/>
      <c r="D2161" s="63"/>
      <c r="E2161" s="64"/>
      <c r="F2161" s="65"/>
      <c r="G2161" s="62"/>
      <c r="H2161" s="66"/>
      <c r="I2161" s="67"/>
      <c r="J2161" s="67"/>
      <c r="K2161" s="34" t="s">
        <v>65</v>
      </c>
      <c r="L2161" s="74">
        <v>2161</v>
      </c>
      <c r="M2161" s="74"/>
      <c r="N2161" s="69"/>
      <c r="O2161" s="85" t="s">
        <v>1875</v>
      </c>
      <c r="P2161" s="88">
        <v>43738.282187500001</v>
      </c>
      <c r="Q2161" s="85" t="s">
        <v>2549</v>
      </c>
      <c r="R2161" s="85"/>
      <c r="S2161" s="85"/>
      <c r="T2161" s="85" t="s">
        <v>3015</v>
      </c>
      <c r="U2161" s="88">
        <v>43738.282187500001</v>
      </c>
      <c r="V2161" s="90" t="s">
        <v>4954</v>
      </c>
      <c r="W2161" s="85"/>
      <c r="X2161" s="85"/>
      <c r="Y2161" s="94" t="s">
        <v>6954</v>
      </c>
      <c r="Z2161" s="85"/>
    </row>
    <row r="2162" spans="1:26" x14ac:dyDescent="0.25">
      <c r="A2162" s="61" t="s">
        <v>1472</v>
      </c>
      <c r="B2162" s="61" t="s">
        <v>1362</v>
      </c>
      <c r="C2162" s="62"/>
      <c r="D2162" s="63"/>
      <c r="E2162" s="64"/>
      <c r="F2162" s="65"/>
      <c r="G2162" s="62"/>
      <c r="H2162" s="66"/>
      <c r="I2162" s="67"/>
      <c r="J2162" s="67"/>
      <c r="K2162" s="34" t="s">
        <v>66</v>
      </c>
      <c r="L2162" s="74">
        <v>2162</v>
      </c>
      <c r="M2162" s="74"/>
      <c r="N2162" s="69"/>
      <c r="O2162" s="85" t="s">
        <v>1875</v>
      </c>
      <c r="P2162" s="88">
        <v>43738.280393518522</v>
      </c>
      <c r="Q2162" s="85" t="s">
        <v>2549</v>
      </c>
      <c r="R2162" s="85"/>
      <c r="S2162" s="85"/>
      <c r="T2162" s="85" t="s">
        <v>3015</v>
      </c>
      <c r="U2162" s="88">
        <v>43738.280393518522</v>
      </c>
      <c r="V2162" s="90" t="s">
        <v>4955</v>
      </c>
      <c r="W2162" s="85"/>
      <c r="X2162" s="85"/>
      <c r="Y2162" s="94" t="s">
        <v>6955</v>
      </c>
      <c r="Z2162" s="85"/>
    </row>
    <row r="2163" spans="1:26" x14ac:dyDescent="0.25">
      <c r="A2163" s="61" t="s">
        <v>1472</v>
      </c>
      <c r="B2163" s="61" t="s">
        <v>1362</v>
      </c>
      <c r="C2163" s="62"/>
      <c r="D2163" s="63"/>
      <c r="E2163" s="64"/>
      <c r="F2163" s="65"/>
      <c r="G2163" s="62"/>
      <c r="H2163" s="66"/>
      <c r="I2163" s="67"/>
      <c r="J2163" s="67"/>
      <c r="K2163" s="34" t="s">
        <v>66</v>
      </c>
      <c r="L2163" s="74">
        <v>2163</v>
      </c>
      <c r="M2163" s="74"/>
      <c r="N2163" s="69"/>
      <c r="O2163" s="85" t="s">
        <v>1875</v>
      </c>
      <c r="P2163" s="88">
        <v>43738.284594907411</v>
      </c>
      <c r="Q2163" s="85" t="s">
        <v>2455</v>
      </c>
      <c r="R2163" s="85"/>
      <c r="S2163" s="85"/>
      <c r="T2163" s="85" t="s">
        <v>2993</v>
      </c>
      <c r="U2163" s="88">
        <v>43738.284594907411</v>
      </c>
      <c r="V2163" s="90" t="s">
        <v>4956</v>
      </c>
      <c r="W2163" s="85"/>
      <c r="X2163" s="85"/>
      <c r="Y2163" s="94" t="s">
        <v>6956</v>
      </c>
      <c r="Z2163" s="85"/>
    </row>
    <row r="2164" spans="1:26" x14ac:dyDescent="0.25">
      <c r="A2164" s="61" t="s">
        <v>1363</v>
      </c>
      <c r="B2164" s="61" t="s">
        <v>1490</v>
      </c>
      <c r="C2164" s="62"/>
      <c r="D2164" s="63"/>
      <c r="E2164" s="64"/>
      <c r="F2164" s="65"/>
      <c r="G2164" s="62"/>
      <c r="H2164" s="66"/>
      <c r="I2164" s="67"/>
      <c r="J2164" s="67"/>
      <c r="K2164" s="34" t="s">
        <v>65</v>
      </c>
      <c r="L2164" s="74">
        <v>2164</v>
      </c>
      <c r="M2164" s="74"/>
      <c r="N2164" s="69"/>
      <c r="O2164" s="85" t="s">
        <v>1875</v>
      </c>
      <c r="P2164" s="88">
        <v>43738.277627314812</v>
      </c>
      <c r="Q2164" s="85" t="s">
        <v>2620</v>
      </c>
      <c r="R2164" s="90" t="s">
        <v>2876</v>
      </c>
      <c r="S2164" s="85" t="s">
        <v>2911</v>
      </c>
      <c r="T2164" s="85"/>
      <c r="U2164" s="88">
        <v>43738.277627314812</v>
      </c>
      <c r="V2164" s="90" t="s">
        <v>4877</v>
      </c>
      <c r="W2164" s="85"/>
      <c r="X2164" s="85"/>
      <c r="Y2164" s="94" t="s">
        <v>6877</v>
      </c>
      <c r="Z2164" s="94" t="s">
        <v>7134</v>
      </c>
    </row>
    <row r="2165" spans="1:26" x14ac:dyDescent="0.25">
      <c r="A2165" s="61" t="s">
        <v>1363</v>
      </c>
      <c r="B2165" s="61" t="s">
        <v>1490</v>
      </c>
      <c r="C2165" s="62"/>
      <c r="D2165" s="63"/>
      <c r="E2165" s="64"/>
      <c r="F2165" s="65"/>
      <c r="G2165" s="62"/>
      <c r="H2165" s="66"/>
      <c r="I2165" s="67"/>
      <c r="J2165" s="67"/>
      <c r="K2165" s="34" t="s">
        <v>65</v>
      </c>
      <c r="L2165" s="74">
        <v>2165</v>
      </c>
      <c r="M2165" s="74"/>
      <c r="N2165" s="69"/>
      <c r="O2165" s="85" t="s">
        <v>1875</v>
      </c>
      <c r="P2165" s="88">
        <v>43738.277905092589</v>
      </c>
      <c r="Q2165" s="85" t="s">
        <v>2534</v>
      </c>
      <c r="R2165" s="85"/>
      <c r="S2165" s="85"/>
      <c r="T2165" s="85"/>
      <c r="U2165" s="88">
        <v>43738.277905092589</v>
      </c>
      <c r="V2165" s="90" t="s">
        <v>4696</v>
      </c>
      <c r="W2165" s="85"/>
      <c r="X2165" s="85"/>
      <c r="Y2165" s="94" t="s">
        <v>6696</v>
      </c>
      <c r="Z2165" s="85"/>
    </row>
    <row r="2166" spans="1:26" x14ac:dyDescent="0.25">
      <c r="A2166" s="61" t="s">
        <v>1363</v>
      </c>
      <c r="B2166" s="61" t="s">
        <v>1490</v>
      </c>
      <c r="C2166" s="62"/>
      <c r="D2166" s="63"/>
      <c r="E2166" s="64"/>
      <c r="F2166" s="65"/>
      <c r="G2166" s="62"/>
      <c r="H2166" s="66"/>
      <c r="I2166" s="67"/>
      <c r="J2166" s="67"/>
      <c r="K2166" s="34" t="s">
        <v>65</v>
      </c>
      <c r="L2166" s="74">
        <v>2166</v>
      </c>
      <c r="M2166" s="74"/>
      <c r="N2166" s="69"/>
      <c r="O2166" s="85" t="s">
        <v>1876</v>
      </c>
      <c r="P2166" s="88">
        <v>43738.278587962966</v>
      </c>
      <c r="Q2166" s="85" t="s">
        <v>2636</v>
      </c>
      <c r="R2166" s="85"/>
      <c r="S2166" s="85"/>
      <c r="T2166" s="85" t="s">
        <v>2986</v>
      </c>
      <c r="U2166" s="88">
        <v>43738.278587962966</v>
      </c>
      <c r="V2166" s="90" t="s">
        <v>4957</v>
      </c>
      <c r="W2166" s="85"/>
      <c r="X2166" s="85"/>
      <c r="Y2166" s="94" t="s">
        <v>6957</v>
      </c>
      <c r="Z2166" s="94" t="s">
        <v>7052</v>
      </c>
    </row>
    <row r="2167" spans="1:26" x14ac:dyDescent="0.25">
      <c r="A2167" s="61" t="s">
        <v>1363</v>
      </c>
      <c r="B2167" s="61" t="s">
        <v>1490</v>
      </c>
      <c r="C2167" s="62"/>
      <c r="D2167" s="63"/>
      <c r="E2167" s="64"/>
      <c r="F2167" s="65"/>
      <c r="G2167" s="62"/>
      <c r="H2167" s="66"/>
      <c r="I2167" s="67"/>
      <c r="J2167" s="67"/>
      <c r="K2167" s="34" t="s">
        <v>65</v>
      </c>
      <c r="L2167" s="74">
        <v>2167</v>
      </c>
      <c r="M2167" s="74"/>
      <c r="N2167" s="69"/>
      <c r="O2167" s="85" t="s">
        <v>1875</v>
      </c>
      <c r="P2167" s="88">
        <v>43738.278958333336</v>
      </c>
      <c r="Q2167" s="85" t="s">
        <v>2627</v>
      </c>
      <c r="R2167" s="85"/>
      <c r="S2167" s="85"/>
      <c r="T2167" s="85" t="s">
        <v>3042</v>
      </c>
      <c r="U2167" s="88">
        <v>43738.278958333336</v>
      </c>
      <c r="V2167" s="90" t="s">
        <v>4908</v>
      </c>
      <c r="W2167" s="85"/>
      <c r="X2167" s="85"/>
      <c r="Y2167" s="94" t="s">
        <v>6908</v>
      </c>
      <c r="Z2167" s="85"/>
    </row>
    <row r="2168" spans="1:26" x14ac:dyDescent="0.25">
      <c r="A2168" s="61" t="s">
        <v>1363</v>
      </c>
      <c r="B2168" s="61" t="s">
        <v>1490</v>
      </c>
      <c r="C2168" s="62"/>
      <c r="D2168" s="63"/>
      <c r="E2168" s="64"/>
      <c r="F2168" s="65"/>
      <c r="G2168" s="62"/>
      <c r="H2168" s="66"/>
      <c r="I2168" s="67"/>
      <c r="J2168" s="67"/>
      <c r="K2168" s="34" t="s">
        <v>65</v>
      </c>
      <c r="L2168" s="74">
        <v>2168</v>
      </c>
      <c r="M2168" s="74"/>
      <c r="N2168" s="69"/>
      <c r="O2168" s="85" t="s">
        <v>1875</v>
      </c>
      <c r="P2168" s="88">
        <v>43738.279745370368</v>
      </c>
      <c r="Q2168" s="85" t="s">
        <v>2556</v>
      </c>
      <c r="R2168" s="85"/>
      <c r="S2168" s="85"/>
      <c r="T2168" s="85" t="s">
        <v>3020</v>
      </c>
      <c r="U2168" s="88">
        <v>43738.279745370368</v>
      </c>
      <c r="V2168" s="90" t="s">
        <v>4874</v>
      </c>
      <c r="W2168" s="85"/>
      <c r="X2168" s="85"/>
      <c r="Y2168" s="94" t="s">
        <v>6874</v>
      </c>
      <c r="Z2168" s="85"/>
    </row>
    <row r="2169" spans="1:26" x14ac:dyDescent="0.25">
      <c r="A2169" s="61" t="s">
        <v>1363</v>
      </c>
      <c r="B2169" s="61" t="s">
        <v>1490</v>
      </c>
      <c r="C2169" s="62"/>
      <c r="D2169" s="63"/>
      <c r="E2169" s="64"/>
      <c r="F2169" s="65"/>
      <c r="G2169" s="62"/>
      <c r="H2169" s="66"/>
      <c r="I2169" s="67"/>
      <c r="J2169" s="67"/>
      <c r="K2169" s="34" t="s">
        <v>65</v>
      </c>
      <c r="L2169" s="74">
        <v>2169</v>
      </c>
      <c r="M2169" s="74"/>
      <c r="N2169" s="69"/>
      <c r="O2169" s="85" t="s">
        <v>1875</v>
      </c>
      <c r="P2169" s="88">
        <v>43738.279814814814</v>
      </c>
      <c r="Q2169" s="85" t="s">
        <v>2560</v>
      </c>
      <c r="R2169" s="85"/>
      <c r="S2169" s="85"/>
      <c r="T2169" s="85" t="s">
        <v>3000</v>
      </c>
      <c r="U2169" s="88">
        <v>43738.279814814814</v>
      </c>
      <c r="V2169" s="90" t="s">
        <v>4871</v>
      </c>
      <c r="W2169" s="85"/>
      <c r="X2169" s="85"/>
      <c r="Y2169" s="94" t="s">
        <v>6871</v>
      </c>
      <c r="Z2169" s="85"/>
    </row>
    <row r="2170" spans="1:26" x14ac:dyDescent="0.25">
      <c r="A2170" s="61" t="s">
        <v>1363</v>
      </c>
      <c r="B2170" s="61" t="s">
        <v>1477</v>
      </c>
      <c r="C2170" s="62"/>
      <c r="D2170" s="63"/>
      <c r="E2170" s="64"/>
      <c r="F2170" s="65"/>
      <c r="G2170" s="62"/>
      <c r="H2170" s="66"/>
      <c r="I2170" s="67"/>
      <c r="J2170" s="67"/>
      <c r="K2170" s="34" t="s">
        <v>65</v>
      </c>
      <c r="L2170" s="74">
        <v>2170</v>
      </c>
      <c r="M2170" s="74"/>
      <c r="N2170" s="69"/>
      <c r="O2170" s="85" t="s">
        <v>1875</v>
      </c>
      <c r="P2170" s="88">
        <v>43738.279872685183</v>
      </c>
      <c r="Q2170" s="85" t="s">
        <v>2569</v>
      </c>
      <c r="R2170" s="85"/>
      <c r="S2170" s="85"/>
      <c r="T2170" s="85" t="s">
        <v>3025</v>
      </c>
      <c r="U2170" s="88">
        <v>43738.279872685183</v>
      </c>
      <c r="V2170" s="90" t="s">
        <v>4958</v>
      </c>
      <c r="W2170" s="85"/>
      <c r="X2170" s="85"/>
      <c r="Y2170" s="94" t="s">
        <v>6958</v>
      </c>
      <c r="Z2170" s="85"/>
    </row>
    <row r="2171" spans="1:26" x14ac:dyDescent="0.25">
      <c r="A2171" s="61" t="s">
        <v>1363</v>
      </c>
      <c r="B2171" s="61" t="s">
        <v>1490</v>
      </c>
      <c r="C2171" s="62"/>
      <c r="D2171" s="63"/>
      <c r="E2171" s="64"/>
      <c r="F2171" s="65"/>
      <c r="G2171" s="62"/>
      <c r="H2171" s="66"/>
      <c r="I2171" s="67"/>
      <c r="J2171" s="67"/>
      <c r="K2171" s="34" t="s">
        <v>65</v>
      </c>
      <c r="L2171" s="74">
        <v>2171</v>
      </c>
      <c r="M2171" s="74"/>
      <c r="N2171" s="69"/>
      <c r="O2171" s="85" t="s">
        <v>1875</v>
      </c>
      <c r="P2171" s="88">
        <v>43738.280023148145</v>
      </c>
      <c r="Q2171" s="85" t="s">
        <v>2621</v>
      </c>
      <c r="R2171" s="85"/>
      <c r="S2171" s="85"/>
      <c r="T2171" s="85" t="s">
        <v>3041</v>
      </c>
      <c r="U2171" s="88">
        <v>43738.280023148145</v>
      </c>
      <c r="V2171" s="90" t="s">
        <v>4878</v>
      </c>
      <c r="W2171" s="85"/>
      <c r="X2171" s="85"/>
      <c r="Y2171" s="94" t="s">
        <v>6878</v>
      </c>
      <c r="Z2171" s="85"/>
    </row>
    <row r="2172" spans="1:26" x14ac:dyDescent="0.25">
      <c r="A2172" s="61" t="s">
        <v>1363</v>
      </c>
      <c r="B2172" s="61" t="s">
        <v>1364</v>
      </c>
      <c r="C2172" s="62"/>
      <c r="D2172" s="63"/>
      <c r="E2172" s="64"/>
      <c r="F2172" s="65"/>
      <c r="G2172" s="62"/>
      <c r="H2172" s="66"/>
      <c r="I2172" s="67"/>
      <c r="J2172" s="67"/>
      <c r="K2172" s="34" t="s">
        <v>66</v>
      </c>
      <c r="L2172" s="74">
        <v>2172</v>
      </c>
      <c r="M2172" s="74"/>
      <c r="N2172" s="69"/>
      <c r="O2172" s="85" t="s">
        <v>1875</v>
      </c>
      <c r="P2172" s="88">
        <v>43738.280081018522</v>
      </c>
      <c r="Q2172" s="85" t="s">
        <v>2564</v>
      </c>
      <c r="R2172" s="85"/>
      <c r="S2172" s="85"/>
      <c r="T2172" s="85" t="s">
        <v>3022</v>
      </c>
      <c r="U2172" s="88">
        <v>43738.280081018522</v>
      </c>
      <c r="V2172" s="90" t="s">
        <v>4959</v>
      </c>
      <c r="W2172" s="85"/>
      <c r="X2172" s="85"/>
      <c r="Y2172" s="94" t="s">
        <v>6959</v>
      </c>
      <c r="Z2172" s="85"/>
    </row>
    <row r="2173" spans="1:26" x14ac:dyDescent="0.25">
      <c r="A2173" s="61" t="s">
        <v>1363</v>
      </c>
      <c r="B2173" s="61" t="s">
        <v>1453</v>
      </c>
      <c r="C2173" s="62"/>
      <c r="D2173" s="63"/>
      <c r="E2173" s="64"/>
      <c r="F2173" s="65"/>
      <c r="G2173" s="62"/>
      <c r="H2173" s="66"/>
      <c r="I2173" s="67"/>
      <c r="J2173" s="67"/>
      <c r="K2173" s="34" t="s">
        <v>66</v>
      </c>
      <c r="L2173" s="74">
        <v>2173</v>
      </c>
      <c r="M2173" s="74"/>
      <c r="N2173" s="69"/>
      <c r="O2173" s="85" t="s">
        <v>1875</v>
      </c>
      <c r="P2173" s="88">
        <v>43738.280127314814</v>
      </c>
      <c r="Q2173" s="85" t="s">
        <v>2566</v>
      </c>
      <c r="R2173" s="85"/>
      <c r="S2173" s="85"/>
      <c r="T2173" s="85" t="s">
        <v>3019</v>
      </c>
      <c r="U2173" s="88">
        <v>43738.280127314814</v>
      </c>
      <c r="V2173" s="90" t="s">
        <v>4960</v>
      </c>
      <c r="W2173" s="85"/>
      <c r="X2173" s="85"/>
      <c r="Y2173" s="94" t="s">
        <v>6960</v>
      </c>
      <c r="Z2173" s="85"/>
    </row>
    <row r="2174" spans="1:26" x14ac:dyDescent="0.25">
      <c r="A2174" s="61" t="s">
        <v>1363</v>
      </c>
      <c r="B2174" s="61" t="s">
        <v>1490</v>
      </c>
      <c r="C2174" s="62"/>
      <c r="D2174" s="63"/>
      <c r="E2174" s="64"/>
      <c r="F2174" s="65"/>
      <c r="G2174" s="62"/>
      <c r="H2174" s="66"/>
      <c r="I2174" s="67"/>
      <c r="J2174" s="67"/>
      <c r="K2174" s="34" t="s">
        <v>65</v>
      </c>
      <c r="L2174" s="74">
        <v>2174</v>
      </c>
      <c r="M2174" s="74"/>
      <c r="N2174" s="69"/>
      <c r="O2174" s="85" t="s">
        <v>1875</v>
      </c>
      <c r="P2174" s="88">
        <v>43738.280243055553</v>
      </c>
      <c r="Q2174" s="85" t="s">
        <v>2557</v>
      </c>
      <c r="R2174" s="85"/>
      <c r="S2174" s="85"/>
      <c r="T2174" s="85" t="s">
        <v>2982</v>
      </c>
      <c r="U2174" s="88">
        <v>43738.280243055553</v>
      </c>
      <c r="V2174" s="90" t="s">
        <v>4899</v>
      </c>
      <c r="W2174" s="85"/>
      <c r="X2174" s="85"/>
      <c r="Y2174" s="94" t="s">
        <v>6899</v>
      </c>
      <c r="Z2174" s="85"/>
    </row>
    <row r="2175" spans="1:26" x14ac:dyDescent="0.25">
      <c r="A2175" s="61" t="s">
        <v>1363</v>
      </c>
      <c r="B2175" s="61" t="s">
        <v>1472</v>
      </c>
      <c r="C2175" s="62"/>
      <c r="D2175" s="63"/>
      <c r="E2175" s="64"/>
      <c r="F2175" s="65"/>
      <c r="G2175" s="62"/>
      <c r="H2175" s="66"/>
      <c r="I2175" s="67"/>
      <c r="J2175" s="67"/>
      <c r="K2175" s="34" t="s">
        <v>66</v>
      </c>
      <c r="L2175" s="74">
        <v>2175</v>
      </c>
      <c r="M2175" s="74"/>
      <c r="N2175" s="69"/>
      <c r="O2175" s="85" t="s">
        <v>1875</v>
      </c>
      <c r="P2175" s="88">
        <v>43738.280289351853</v>
      </c>
      <c r="Q2175" s="85" t="s">
        <v>2633</v>
      </c>
      <c r="R2175" s="85"/>
      <c r="S2175" s="85"/>
      <c r="T2175" s="85" t="s">
        <v>2995</v>
      </c>
      <c r="U2175" s="88">
        <v>43738.280289351853</v>
      </c>
      <c r="V2175" s="90" t="s">
        <v>4961</v>
      </c>
      <c r="W2175" s="85"/>
      <c r="X2175" s="85"/>
      <c r="Y2175" s="94" t="s">
        <v>6961</v>
      </c>
      <c r="Z2175" s="85"/>
    </row>
    <row r="2176" spans="1:26" x14ac:dyDescent="0.25">
      <c r="A2176" s="61" t="s">
        <v>1363</v>
      </c>
      <c r="B2176" s="61" t="s">
        <v>1472</v>
      </c>
      <c r="C2176" s="62"/>
      <c r="D2176" s="63"/>
      <c r="E2176" s="64"/>
      <c r="F2176" s="65"/>
      <c r="G2176" s="62"/>
      <c r="H2176" s="66"/>
      <c r="I2176" s="67"/>
      <c r="J2176" s="67"/>
      <c r="K2176" s="34" t="s">
        <v>66</v>
      </c>
      <c r="L2176" s="74">
        <v>2176</v>
      </c>
      <c r="M2176" s="74"/>
      <c r="N2176" s="69"/>
      <c r="O2176" s="85" t="s">
        <v>1875</v>
      </c>
      <c r="P2176" s="88">
        <v>43738.280335648145</v>
      </c>
      <c r="Q2176" s="85" t="s">
        <v>2561</v>
      </c>
      <c r="R2176" s="85"/>
      <c r="S2176" s="85"/>
      <c r="T2176" s="85"/>
      <c r="U2176" s="88">
        <v>43738.280335648145</v>
      </c>
      <c r="V2176" s="90" t="s">
        <v>4962</v>
      </c>
      <c r="W2176" s="85"/>
      <c r="X2176" s="85"/>
      <c r="Y2176" s="94" t="s">
        <v>6962</v>
      </c>
      <c r="Z2176" s="85"/>
    </row>
    <row r="2177" spans="1:26" x14ac:dyDescent="0.25">
      <c r="A2177" s="61" t="s">
        <v>1363</v>
      </c>
      <c r="B2177" s="61" t="s">
        <v>1472</v>
      </c>
      <c r="C2177" s="62"/>
      <c r="D2177" s="63"/>
      <c r="E2177" s="64"/>
      <c r="F2177" s="65"/>
      <c r="G2177" s="62"/>
      <c r="H2177" s="66"/>
      <c r="I2177" s="67"/>
      <c r="J2177" s="67"/>
      <c r="K2177" s="34" t="s">
        <v>66</v>
      </c>
      <c r="L2177" s="74">
        <v>2177</v>
      </c>
      <c r="M2177" s="74"/>
      <c r="N2177" s="69"/>
      <c r="O2177" s="85" t="s">
        <v>1875</v>
      </c>
      <c r="P2177" s="88">
        <v>43738.280393518522</v>
      </c>
      <c r="Q2177" s="85" t="s">
        <v>2474</v>
      </c>
      <c r="R2177" s="85"/>
      <c r="S2177" s="85"/>
      <c r="T2177" s="85" t="s">
        <v>2995</v>
      </c>
      <c r="U2177" s="88">
        <v>43738.280393518522</v>
      </c>
      <c r="V2177" s="90" t="s">
        <v>4528</v>
      </c>
      <c r="W2177" s="85"/>
      <c r="X2177" s="85"/>
      <c r="Y2177" s="94" t="s">
        <v>6528</v>
      </c>
      <c r="Z2177" s="85"/>
    </row>
    <row r="2178" spans="1:26" x14ac:dyDescent="0.25">
      <c r="A2178" s="61" t="s">
        <v>1363</v>
      </c>
      <c r="B2178" s="61" t="s">
        <v>1490</v>
      </c>
      <c r="C2178" s="62"/>
      <c r="D2178" s="63"/>
      <c r="E2178" s="64"/>
      <c r="F2178" s="65"/>
      <c r="G2178" s="62"/>
      <c r="H2178" s="66"/>
      <c r="I2178" s="67"/>
      <c r="J2178" s="67"/>
      <c r="K2178" s="34" t="s">
        <v>65</v>
      </c>
      <c r="L2178" s="74">
        <v>2178</v>
      </c>
      <c r="M2178" s="74"/>
      <c r="N2178" s="69"/>
      <c r="O2178" s="85" t="s">
        <v>1876</v>
      </c>
      <c r="P2178" s="88">
        <v>43738.282754629632</v>
      </c>
      <c r="Q2178" s="85" t="s">
        <v>2637</v>
      </c>
      <c r="R2178" s="85"/>
      <c r="S2178" s="85"/>
      <c r="T2178" s="85" t="s">
        <v>2986</v>
      </c>
      <c r="U2178" s="88">
        <v>43738.282754629632</v>
      </c>
      <c r="V2178" s="90" t="s">
        <v>4963</v>
      </c>
      <c r="W2178" s="85"/>
      <c r="X2178" s="85"/>
      <c r="Y2178" s="94" t="s">
        <v>6963</v>
      </c>
      <c r="Z2178" s="94" t="s">
        <v>7135</v>
      </c>
    </row>
    <row r="2179" spans="1:26" x14ac:dyDescent="0.25">
      <c r="A2179" s="61" t="s">
        <v>1363</v>
      </c>
      <c r="B2179" s="61" t="s">
        <v>1490</v>
      </c>
      <c r="C2179" s="62"/>
      <c r="D2179" s="63"/>
      <c r="E2179" s="64"/>
      <c r="F2179" s="65"/>
      <c r="G2179" s="62"/>
      <c r="H2179" s="66"/>
      <c r="I2179" s="67"/>
      <c r="J2179" s="67"/>
      <c r="K2179" s="34" t="s">
        <v>65</v>
      </c>
      <c r="L2179" s="74">
        <v>2179</v>
      </c>
      <c r="M2179" s="74"/>
      <c r="N2179" s="69"/>
      <c r="O2179" s="85" t="s">
        <v>1875</v>
      </c>
      <c r="P2179" s="88">
        <v>43738.286192129628</v>
      </c>
      <c r="Q2179" s="85" t="s">
        <v>2612</v>
      </c>
      <c r="R2179" s="85"/>
      <c r="S2179" s="85"/>
      <c r="T2179" s="85" t="s">
        <v>3004</v>
      </c>
      <c r="U2179" s="88">
        <v>43738.286192129628</v>
      </c>
      <c r="V2179" s="90" t="s">
        <v>4964</v>
      </c>
      <c r="W2179" s="85"/>
      <c r="X2179" s="85"/>
      <c r="Y2179" s="94" t="s">
        <v>6964</v>
      </c>
      <c r="Z2179" s="85"/>
    </row>
    <row r="2180" spans="1:26" x14ac:dyDescent="0.25">
      <c r="A2180" s="61" t="s">
        <v>1363</v>
      </c>
      <c r="B2180" s="61" t="s">
        <v>1364</v>
      </c>
      <c r="C2180" s="62"/>
      <c r="D2180" s="63"/>
      <c r="E2180" s="64"/>
      <c r="F2180" s="65"/>
      <c r="G2180" s="62"/>
      <c r="H2180" s="66"/>
      <c r="I2180" s="67"/>
      <c r="J2180" s="67"/>
      <c r="K2180" s="34" t="s">
        <v>66</v>
      </c>
      <c r="L2180" s="74">
        <v>2180</v>
      </c>
      <c r="M2180" s="74"/>
      <c r="N2180" s="69"/>
      <c r="O2180" s="85" t="s">
        <v>1875</v>
      </c>
      <c r="P2180" s="88">
        <v>43738.286192129628</v>
      </c>
      <c r="Q2180" s="85" t="s">
        <v>2612</v>
      </c>
      <c r="R2180" s="85"/>
      <c r="S2180" s="85"/>
      <c r="T2180" s="85" t="s">
        <v>3004</v>
      </c>
      <c r="U2180" s="88">
        <v>43738.286192129628</v>
      </c>
      <c r="V2180" s="90" t="s">
        <v>4964</v>
      </c>
      <c r="W2180" s="85"/>
      <c r="X2180" s="85"/>
      <c r="Y2180" s="94" t="s">
        <v>6964</v>
      </c>
      <c r="Z2180" s="85"/>
    </row>
    <row r="2181" spans="1:26" x14ac:dyDescent="0.25">
      <c r="A2181" s="61" t="s">
        <v>1453</v>
      </c>
      <c r="B2181" s="61" t="s">
        <v>1363</v>
      </c>
      <c r="C2181" s="62"/>
      <c r="D2181" s="63"/>
      <c r="E2181" s="64"/>
      <c r="F2181" s="65"/>
      <c r="G2181" s="62"/>
      <c r="H2181" s="66"/>
      <c r="I2181" s="67"/>
      <c r="J2181" s="67"/>
      <c r="K2181" s="34" t="s">
        <v>66</v>
      </c>
      <c r="L2181" s="74">
        <v>2181</v>
      </c>
      <c r="M2181" s="74"/>
      <c r="N2181" s="69"/>
      <c r="O2181" s="85" t="s">
        <v>1875</v>
      </c>
      <c r="P2181" s="88">
        <v>43738.278715277775</v>
      </c>
      <c r="Q2181" s="85" t="s">
        <v>2609</v>
      </c>
      <c r="R2181" s="85"/>
      <c r="S2181" s="85"/>
      <c r="T2181" s="85"/>
      <c r="U2181" s="88">
        <v>43738.278715277775</v>
      </c>
      <c r="V2181" s="90" t="s">
        <v>4879</v>
      </c>
      <c r="W2181" s="85"/>
      <c r="X2181" s="85"/>
      <c r="Y2181" s="94" t="s">
        <v>6879</v>
      </c>
      <c r="Z2181" s="85"/>
    </row>
    <row r="2182" spans="1:26" x14ac:dyDescent="0.25">
      <c r="A2182" s="61" t="s">
        <v>1453</v>
      </c>
      <c r="B2182" s="61" t="s">
        <v>1363</v>
      </c>
      <c r="C2182" s="62"/>
      <c r="D2182" s="63"/>
      <c r="E2182" s="64"/>
      <c r="F2182" s="65"/>
      <c r="G2182" s="62"/>
      <c r="H2182" s="66"/>
      <c r="I2182" s="67"/>
      <c r="J2182" s="67"/>
      <c r="K2182" s="34" t="s">
        <v>66</v>
      </c>
      <c r="L2182" s="74">
        <v>2182</v>
      </c>
      <c r="M2182" s="74"/>
      <c r="N2182" s="69"/>
      <c r="O2182" s="85" t="s">
        <v>1875</v>
      </c>
      <c r="P2182" s="88">
        <v>43738.279178240744</v>
      </c>
      <c r="Q2182" s="85" t="s">
        <v>2606</v>
      </c>
      <c r="R2182" s="85"/>
      <c r="S2182" s="85"/>
      <c r="T2182" s="85" t="s">
        <v>2994</v>
      </c>
      <c r="U2182" s="88">
        <v>43738.279178240744</v>
      </c>
      <c r="V2182" s="90" t="s">
        <v>4965</v>
      </c>
      <c r="W2182" s="85"/>
      <c r="X2182" s="85"/>
      <c r="Y2182" s="94" t="s">
        <v>6965</v>
      </c>
      <c r="Z2182" s="85"/>
    </row>
    <row r="2183" spans="1:26" x14ac:dyDescent="0.25">
      <c r="A2183" s="61" t="s">
        <v>1453</v>
      </c>
      <c r="B2183" s="61" t="s">
        <v>1363</v>
      </c>
      <c r="C2183" s="62"/>
      <c r="D2183" s="63"/>
      <c r="E2183" s="64"/>
      <c r="F2183" s="65"/>
      <c r="G2183" s="62"/>
      <c r="H2183" s="66"/>
      <c r="I2183" s="67"/>
      <c r="J2183" s="67"/>
      <c r="K2183" s="34" t="s">
        <v>66</v>
      </c>
      <c r="L2183" s="74">
        <v>2183</v>
      </c>
      <c r="M2183" s="74"/>
      <c r="N2183" s="69"/>
      <c r="O2183" s="85" t="s">
        <v>1875</v>
      </c>
      <c r="P2183" s="88">
        <v>43738.284004629626</v>
      </c>
      <c r="Q2183" s="85" t="s">
        <v>2456</v>
      </c>
      <c r="R2183" s="85"/>
      <c r="S2183" s="85"/>
      <c r="T2183" s="85" t="s">
        <v>2994</v>
      </c>
      <c r="U2183" s="88">
        <v>43738.284004629626</v>
      </c>
      <c r="V2183" s="90" t="s">
        <v>4966</v>
      </c>
      <c r="W2183" s="85"/>
      <c r="X2183" s="85"/>
      <c r="Y2183" s="94" t="s">
        <v>6966</v>
      </c>
      <c r="Z2183" s="85"/>
    </row>
    <row r="2184" spans="1:26" x14ac:dyDescent="0.25">
      <c r="A2184" s="61" t="s">
        <v>1364</v>
      </c>
      <c r="B2184" s="61" t="s">
        <v>1363</v>
      </c>
      <c r="C2184" s="62"/>
      <c r="D2184" s="63"/>
      <c r="E2184" s="64"/>
      <c r="F2184" s="65"/>
      <c r="G2184" s="62"/>
      <c r="H2184" s="66"/>
      <c r="I2184" s="67"/>
      <c r="J2184" s="67"/>
      <c r="K2184" s="34" t="s">
        <v>66</v>
      </c>
      <c r="L2184" s="74">
        <v>2184</v>
      </c>
      <c r="M2184" s="74"/>
      <c r="N2184" s="69"/>
      <c r="O2184" s="85" t="s">
        <v>1875</v>
      </c>
      <c r="P2184" s="88">
        <v>43738.282627314817</v>
      </c>
      <c r="Q2184" s="85" t="s">
        <v>2606</v>
      </c>
      <c r="R2184" s="85"/>
      <c r="S2184" s="85"/>
      <c r="T2184" s="85" t="s">
        <v>2994</v>
      </c>
      <c r="U2184" s="88">
        <v>43738.282627314817</v>
      </c>
      <c r="V2184" s="90" t="s">
        <v>4967</v>
      </c>
      <c r="W2184" s="85"/>
      <c r="X2184" s="85"/>
      <c r="Y2184" s="94" t="s">
        <v>6967</v>
      </c>
      <c r="Z2184" s="85"/>
    </row>
    <row r="2185" spans="1:26" x14ac:dyDescent="0.25">
      <c r="A2185" s="61" t="s">
        <v>1472</v>
      </c>
      <c r="B2185" s="61" t="s">
        <v>1363</v>
      </c>
      <c r="C2185" s="62"/>
      <c r="D2185" s="63"/>
      <c r="E2185" s="64"/>
      <c r="F2185" s="65"/>
      <c r="G2185" s="62"/>
      <c r="H2185" s="66"/>
      <c r="I2185" s="67"/>
      <c r="J2185" s="67"/>
      <c r="K2185" s="34" t="s">
        <v>66</v>
      </c>
      <c r="L2185" s="74">
        <v>2185</v>
      </c>
      <c r="M2185" s="74"/>
      <c r="N2185" s="69"/>
      <c r="O2185" s="85" t="s">
        <v>1875</v>
      </c>
      <c r="P2185" s="88">
        <v>43738.28056712963</v>
      </c>
      <c r="Q2185" s="85" t="s">
        <v>2609</v>
      </c>
      <c r="R2185" s="85"/>
      <c r="S2185" s="85"/>
      <c r="T2185" s="85"/>
      <c r="U2185" s="88">
        <v>43738.28056712963</v>
      </c>
      <c r="V2185" s="90" t="s">
        <v>4886</v>
      </c>
      <c r="W2185" s="85"/>
      <c r="X2185" s="85"/>
      <c r="Y2185" s="94" t="s">
        <v>6886</v>
      </c>
      <c r="Z2185" s="85"/>
    </row>
    <row r="2186" spans="1:26" x14ac:dyDescent="0.25">
      <c r="A2186" s="61" t="s">
        <v>1472</v>
      </c>
      <c r="B2186" s="61" t="s">
        <v>1363</v>
      </c>
      <c r="C2186" s="62"/>
      <c r="D2186" s="63"/>
      <c r="E2186" s="64"/>
      <c r="F2186" s="65"/>
      <c r="G2186" s="62"/>
      <c r="H2186" s="66"/>
      <c r="I2186" s="67"/>
      <c r="J2186" s="67"/>
      <c r="K2186" s="34" t="s">
        <v>66</v>
      </c>
      <c r="L2186" s="74">
        <v>2186</v>
      </c>
      <c r="M2186" s="74"/>
      <c r="N2186" s="69"/>
      <c r="O2186" s="85" t="s">
        <v>1875</v>
      </c>
      <c r="P2186" s="88">
        <v>43738.280648148146</v>
      </c>
      <c r="Q2186" s="85" t="s">
        <v>2606</v>
      </c>
      <c r="R2186" s="85"/>
      <c r="S2186" s="85"/>
      <c r="T2186" s="85" t="s">
        <v>2994</v>
      </c>
      <c r="U2186" s="88">
        <v>43738.280648148146</v>
      </c>
      <c r="V2186" s="90" t="s">
        <v>4968</v>
      </c>
      <c r="W2186" s="85"/>
      <c r="X2186" s="85"/>
      <c r="Y2186" s="94" t="s">
        <v>6968</v>
      </c>
      <c r="Z2186" s="85"/>
    </row>
    <row r="2187" spans="1:26" x14ac:dyDescent="0.25">
      <c r="A2187" s="61" t="s">
        <v>1472</v>
      </c>
      <c r="B2187" s="61" t="s">
        <v>1363</v>
      </c>
      <c r="C2187" s="62"/>
      <c r="D2187" s="63"/>
      <c r="E2187" s="64"/>
      <c r="F2187" s="65"/>
      <c r="G2187" s="62"/>
      <c r="H2187" s="66"/>
      <c r="I2187" s="67"/>
      <c r="J2187" s="67"/>
      <c r="K2187" s="34" t="s">
        <v>66</v>
      </c>
      <c r="L2187" s="74">
        <v>2187</v>
      </c>
      <c r="M2187" s="74"/>
      <c r="N2187" s="69"/>
      <c r="O2187" s="85" t="s">
        <v>1875</v>
      </c>
      <c r="P2187" s="88">
        <v>43738.284699074073</v>
      </c>
      <c r="Q2187" s="85" t="s">
        <v>2456</v>
      </c>
      <c r="R2187" s="85"/>
      <c r="S2187" s="85"/>
      <c r="T2187" s="85" t="s">
        <v>2994</v>
      </c>
      <c r="U2187" s="88">
        <v>43738.284699074073</v>
      </c>
      <c r="V2187" s="90" t="s">
        <v>4969</v>
      </c>
      <c r="W2187" s="85"/>
      <c r="X2187" s="85"/>
      <c r="Y2187" s="94" t="s">
        <v>6969</v>
      </c>
      <c r="Z2187" s="85"/>
    </row>
    <row r="2188" spans="1:26" x14ac:dyDescent="0.25">
      <c r="A2188" s="61" t="s">
        <v>1453</v>
      </c>
      <c r="B2188" s="61" t="s">
        <v>1477</v>
      </c>
      <c r="C2188" s="62"/>
      <c r="D2188" s="63"/>
      <c r="E2188" s="64"/>
      <c r="F2188" s="65"/>
      <c r="G2188" s="62"/>
      <c r="H2188" s="66"/>
      <c r="I2188" s="67"/>
      <c r="J2188" s="67"/>
      <c r="K2188" s="34" t="s">
        <v>65</v>
      </c>
      <c r="L2188" s="74">
        <v>2188</v>
      </c>
      <c r="M2188" s="74"/>
      <c r="N2188" s="69"/>
      <c r="O2188" s="85" t="s">
        <v>1875</v>
      </c>
      <c r="P2188" s="88">
        <v>43738.281990740739</v>
      </c>
      <c r="Q2188" s="85" t="s">
        <v>2567</v>
      </c>
      <c r="R2188" s="85"/>
      <c r="S2188" s="85"/>
      <c r="T2188" s="85" t="s">
        <v>3024</v>
      </c>
      <c r="U2188" s="88">
        <v>43738.281990740739</v>
      </c>
      <c r="V2188" s="90" t="s">
        <v>4970</v>
      </c>
      <c r="W2188" s="85"/>
      <c r="X2188" s="85"/>
      <c r="Y2188" s="94" t="s">
        <v>6970</v>
      </c>
      <c r="Z2188" s="85"/>
    </row>
    <row r="2189" spans="1:26" x14ac:dyDescent="0.25">
      <c r="A2189" s="61" t="s">
        <v>1364</v>
      </c>
      <c r="B2189" s="61" t="s">
        <v>1477</v>
      </c>
      <c r="C2189" s="62"/>
      <c r="D2189" s="63"/>
      <c r="E2189" s="64"/>
      <c r="F2189" s="65"/>
      <c r="G2189" s="62"/>
      <c r="H2189" s="66"/>
      <c r="I2189" s="67"/>
      <c r="J2189" s="67"/>
      <c r="K2189" s="34" t="s">
        <v>65</v>
      </c>
      <c r="L2189" s="74">
        <v>2189</v>
      </c>
      <c r="M2189" s="74"/>
      <c r="N2189" s="69"/>
      <c r="O2189" s="85" t="s">
        <v>1875</v>
      </c>
      <c r="P2189" s="88">
        <v>43738.281712962962</v>
      </c>
      <c r="Q2189" s="85" t="s">
        <v>2567</v>
      </c>
      <c r="R2189" s="85"/>
      <c r="S2189" s="85"/>
      <c r="T2189" s="85" t="s">
        <v>3024</v>
      </c>
      <c r="U2189" s="88">
        <v>43738.281712962962</v>
      </c>
      <c r="V2189" s="90" t="s">
        <v>4971</v>
      </c>
      <c r="W2189" s="85"/>
      <c r="X2189" s="85"/>
      <c r="Y2189" s="94" t="s">
        <v>6971</v>
      </c>
      <c r="Z2189" s="85"/>
    </row>
    <row r="2190" spans="1:26" x14ac:dyDescent="0.25">
      <c r="A2190" s="61" t="s">
        <v>1477</v>
      </c>
      <c r="B2190" s="61" t="s">
        <v>1490</v>
      </c>
      <c r="C2190" s="62"/>
      <c r="D2190" s="63"/>
      <c r="E2190" s="64"/>
      <c r="F2190" s="65"/>
      <c r="G2190" s="62"/>
      <c r="H2190" s="66"/>
      <c r="I2190" s="67"/>
      <c r="J2190" s="67"/>
      <c r="K2190" s="34" t="s">
        <v>65</v>
      </c>
      <c r="L2190" s="74">
        <v>2190</v>
      </c>
      <c r="M2190" s="74"/>
      <c r="N2190" s="69"/>
      <c r="O2190" s="85" t="s">
        <v>1876</v>
      </c>
      <c r="P2190" s="88">
        <v>43738.288888888892</v>
      </c>
      <c r="Q2190" s="85" t="s">
        <v>2638</v>
      </c>
      <c r="R2190" s="90" t="s">
        <v>2883</v>
      </c>
      <c r="S2190" s="85" t="s">
        <v>2911</v>
      </c>
      <c r="T2190" s="85" t="s">
        <v>2946</v>
      </c>
      <c r="U2190" s="88">
        <v>43738.288888888892</v>
      </c>
      <c r="V2190" s="90" t="s">
        <v>4972</v>
      </c>
      <c r="W2190" s="85"/>
      <c r="X2190" s="85"/>
      <c r="Y2190" s="94" t="s">
        <v>6972</v>
      </c>
      <c r="Z2190" s="94" t="s">
        <v>7136</v>
      </c>
    </row>
    <row r="2191" spans="1:26" x14ac:dyDescent="0.25">
      <c r="A2191" s="61" t="s">
        <v>1472</v>
      </c>
      <c r="B2191" s="61" t="s">
        <v>1477</v>
      </c>
      <c r="C2191" s="62"/>
      <c r="D2191" s="63"/>
      <c r="E2191" s="64"/>
      <c r="F2191" s="65"/>
      <c r="G2191" s="62"/>
      <c r="H2191" s="66"/>
      <c r="I2191" s="67"/>
      <c r="J2191" s="67"/>
      <c r="K2191" s="34" t="s">
        <v>65</v>
      </c>
      <c r="L2191" s="74">
        <v>2191</v>
      </c>
      <c r="M2191" s="74"/>
      <c r="N2191" s="69"/>
      <c r="O2191" s="85" t="s">
        <v>1875</v>
      </c>
      <c r="P2191" s="88">
        <v>43738.275520833333</v>
      </c>
      <c r="Q2191" s="85" t="s">
        <v>2569</v>
      </c>
      <c r="R2191" s="85"/>
      <c r="S2191" s="85"/>
      <c r="T2191" s="85" t="s">
        <v>3025</v>
      </c>
      <c r="U2191" s="88">
        <v>43738.275520833333</v>
      </c>
      <c r="V2191" s="90" t="s">
        <v>4973</v>
      </c>
      <c r="W2191" s="85"/>
      <c r="X2191" s="85"/>
      <c r="Y2191" s="94" t="s">
        <v>6973</v>
      </c>
      <c r="Z2191" s="85"/>
    </row>
    <row r="2192" spans="1:26" x14ac:dyDescent="0.25">
      <c r="A2192" s="61" t="s">
        <v>1472</v>
      </c>
      <c r="B2192" s="61" t="s">
        <v>1477</v>
      </c>
      <c r="C2192" s="62"/>
      <c r="D2192" s="63"/>
      <c r="E2192" s="64"/>
      <c r="F2192" s="65"/>
      <c r="G2192" s="62"/>
      <c r="H2192" s="66"/>
      <c r="I2192" s="67"/>
      <c r="J2192" s="67"/>
      <c r="K2192" s="34" t="s">
        <v>65</v>
      </c>
      <c r="L2192" s="74">
        <v>2192</v>
      </c>
      <c r="M2192" s="74"/>
      <c r="N2192" s="69"/>
      <c r="O2192" s="85" t="s">
        <v>1875</v>
      </c>
      <c r="P2192" s="88">
        <v>43738.28052083333</v>
      </c>
      <c r="Q2192" s="85" t="s">
        <v>2567</v>
      </c>
      <c r="R2192" s="85"/>
      <c r="S2192" s="85"/>
      <c r="T2192" s="85" t="s">
        <v>3024</v>
      </c>
      <c r="U2192" s="88">
        <v>43738.28052083333</v>
      </c>
      <c r="V2192" s="90" t="s">
        <v>4974</v>
      </c>
      <c r="W2192" s="85"/>
      <c r="X2192" s="85"/>
      <c r="Y2192" s="94" t="s">
        <v>6974</v>
      </c>
      <c r="Z2192" s="85"/>
    </row>
    <row r="2193" spans="1:26" x14ac:dyDescent="0.25">
      <c r="A2193" s="61" t="s">
        <v>1472</v>
      </c>
      <c r="B2193" s="61" t="s">
        <v>1477</v>
      </c>
      <c r="C2193" s="62"/>
      <c r="D2193" s="63"/>
      <c r="E2193" s="64"/>
      <c r="F2193" s="65"/>
      <c r="G2193" s="62"/>
      <c r="H2193" s="66"/>
      <c r="I2193" s="67"/>
      <c r="J2193" s="67"/>
      <c r="K2193" s="34" t="s">
        <v>65</v>
      </c>
      <c r="L2193" s="74">
        <v>2193</v>
      </c>
      <c r="M2193" s="74"/>
      <c r="N2193" s="69"/>
      <c r="O2193" s="85" t="s">
        <v>1875</v>
      </c>
      <c r="P2193" s="88">
        <v>43738.289664351854</v>
      </c>
      <c r="Q2193" s="85" t="s">
        <v>2617</v>
      </c>
      <c r="R2193" s="85"/>
      <c r="S2193" s="85"/>
      <c r="T2193" s="85" t="s">
        <v>2946</v>
      </c>
      <c r="U2193" s="88">
        <v>43738.289664351854</v>
      </c>
      <c r="V2193" s="90" t="s">
        <v>4975</v>
      </c>
      <c r="W2193" s="85"/>
      <c r="X2193" s="85"/>
      <c r="Y2193" s="94" t="s">
        <v>6975</v>
      </c>
      <c r="Z2193" s="85"/>
    </row>
    <row r="2194" spans="1:26" x14ac:dyDescent="0.25">
      <c r="A2194" s="61" t="s">
        <v>1478</v>
      </c>
      <c r="B2194" s="61" t="s">
        <v>1496</v>
      </c>
      <c r="C2194" s="62"/>
      <c r="D2194" s="63"/>
      <c r="E2194" s="64"/>
      <c r="F2194" s="65"/>
      <c r="G2194" s="62"/>
      <c r="H2194" s="66"/>
      <c r="I2194" s="67"/>
      <c r="J2194" s="67"/>
      <c r="K2194" s="34" t="s">
        <v>65</v>
      </c>
      <c r="L2194" s="74">
        <v>2194</v>
      </c>
      <c r="M2194" s="74"/>
      <c r="N2194" s="69"/>
      <c r="O2194" s="85" t="s">
        <v>1875</v>
      </c>
      <c r="P2194" s="88">
        <v>43738.289664351854</v>
      </c>
      <c r="Q2194" s="85" t="s">
        <v>1887</v>
      </c>
      <c r="R2194" s="85"/>
      <c r="S2194" s="85"/>
      <c r="T2194" s="85"/>
      <c r="U2194" s="88">
        <v>43738.289664351854</v>
      </c>
      <c r="V2194" s="90" t="s">
        <v>4976</v>
      </c>
      <c r="W2194" s="85"/>
      <c r="X2194" s="85"/>
      <c r="Y2194" s="94" t="s">
        <v>6976</v>
      </c>
      <c r="Z2194" s="85"/>
    </row>
    <row r="2195" spans="1:26" x14ac:dyDescent="0.25">
      <c r="A2195" s="61" t="s">
        <v>1478</v>
      </c>
      <c r="B2195" s="61" t="s">
        <v>1667</v>
      </c>
      <c r="C2195" s="62"/>
      <c r="D2195" s="63"/>
      <c r="E2195" s="64"/>
      <c r="F2195" s="65"/>
      <c r="G2195" s="62"/>
      <c r="H2195" s="66"/>
      <c r="I2195" s="67"/>
      <c r="J2195" s="67"/>
      <c r="K2195" s="34" t="s">
        <v>65</v>
      </c>
      <c r="L2195" s="74">
        <v>2195</v>
      </c>
      <c r="M2195" s="74"/>
      <c r="N2195" s="69"/>
      <c r="O2195" s="85" t="s">
        <v>1875</v>
      </c>
      <c r="P2195" s="88">
        <v>43738.290682870371</v>
      </c>
      <c r="Q2195" s="85" t="s">
        <v>2138</v>
      </c>
      <c r="R2195" s="85"/>
      <c r="S2195" s="85"/>
      <c r="T2195" s="85"/>
      <c r="U2195" s="88">
        <v>43738.290682870371</v>
      </c>
      <c r="V2195" s="90" t="s">
        <v>4977</v>
      </c>
      <c r="W2195" s="85"/>
      <c r="X2195" s="85"/>
      <c r="Y2195" s="94" t="s">
        <v>6977</v>
      </c>
      <c r="Z2195" s="85"/>
    </row>
    <row r="2196" spans="1:26" x14ac:dyDescent="0.25">
      <c r="A2196" s="61" t="s">
        <v>1479</v>
      </c>
      <c r="B2196" s="61" t="s">
        <v>1507</v>
      </c>
      <c r="C2196" s="62"/>
      <c r="D2196" s="63"/>
      <c r="E2196" s="64"/>
      <c r="F2196" s="65"/>
      <c r="G2196" s="62"/>
      <c r="H2196" s="66"/>
      <c r="I2196" s="67"/>
      <c r="J2196" s="67"/>
      <c r="K2196" s="34" t="s">
        <v>65</v>
      </c>
      <c r="L2196" s="74">
        <v>2196</v>
      </c>
      <c r="M2196" s="74"/>
      <c r="N2196" s="69"/>
      <c r="O2196" s="85" t="s">
        <v>1875</v>
      </c>
      <c r="P2196" s="88">
        <v>43738.290717592594</v>
      </c>
      <c r="Q2196" s="85" t="s">
        <v>1893</v>
      </c>
      <c r="R2196" s="85"/>
      <c r="S2196" s="85"/>
      <c r="T2196" s="85"/>
      <c r="U2196" s="88">
        <v>43738.290717592594</v>
      </c>
      <c r="V2196" s="90" t="s">
        <v>4978</v>
      </c>
      <c r="W2196" s="85"/>
      <c r="X2196" s="85"/>
      <c r="Y2196" s="94" t="s">
        <v>6978</v>
      </c>
      <c r="Z2196" s="85"/>
    </row>
    <row r="2197" spans="1:26" x14ac:dyDescent="0.25">
      <c r="A2197" s="61" t="s">
        <v>1480</v>
      </c>
      <c r="B2197" s="61" t="s">
        <v>1569</v>
      </c>
      <c r="C2197" s="62"/>
      <c r="D2197" s="63"/>
      <c r="E2197" s="64"/>
      <c r="F2197" s="65"/>
      <c r="G2197" s="62"/>
      <c r="H2197" s="66"/>
      <c r="I2197" s="67"/>
      <c r="J2197" s="67"/>
      <c r="K2197" s="34" t="s">
        <v>65</v>
      </c>
      <c r="L2197" s="74">
        <v>2197</v>
      </c>
      <c r="M2197" s="74"/>
      <c r="N2197" s="69"/>
      <c r="O2197" s="85" t="s">
        <v>1875</v>
      </c>
      <c r="P2197" s="88">
        <v>43738.290717592594</v>
      </c>
      <c r="Q2197" s="85" t="s">
        <v>1977</v>
      </c>
      <c r="R2197" s="85"/>
      <c r="S2197" s="85"/>
      <c r="T2197" s="85"/>
      <c r="U2197" s="88">
        <v>43738.290717592594</v>
      </c>
      <c r="V2197" s="90" t="s">
        <v>4979</v>
      </c>
      <c r="W2197" s="85"/>
      <c r="X2197" s="85"/>
      <c r="Y2197" s="94" t="s">
        <v>6979</v>
      </c>
      <c r="Z2197" s="85"/>
    </row>
    <row r="2198" spans="1:26" x14ac:dyDescent="0.25">
      <c r="A2198" s="61" t="s">
        <v>1481</v>
      </c>
      <c r="B2198" s="61" t="s">
        <v>1481</v>
      </c>
      <c r="C2198" s="62"/>
      <c r="D2198" s="63"/>
      <c r="E2198" s="64"/>
      <c r="F2198" s="65"/>
      <c r="G2198" s="62"/>
      <c r="H2198" s="66"/>
      <c r="I2198" s="67"/>
      <c r="J2198" s="67"/>
      <c r="K2198" s="34" t="s">
        <v>65</v>
      </c>
      <c r="L2198" s="74">
        <v>2198</v>
      </c>
      <c r="M2198" s="74"/>
      <c r="N2198" s="69"/>
      <c r="O2198" s="85" t="s">
        <v>178</v>
      </c>
      <c r="P2198" s="88">
        <v>43738.27548611111</v>
      </c>
      <c r="Q2198" s="85" t="s">
        <v>2639</v>
      </c>
      <c r="R2198" s="90" t="s">
        <v>2884</v>
      </c>
      <c r="S2198" s="85" t="s">
        <v>2911</v>
      </c>
      <c r="T2198" s="85" t="s">
        <v>2951</v>
      </c>
      <c r="U2198" s="88">
        <v>43738.27548611111</v>
      </c>
      <c r="V2198" s="90" t="s">
        <v>4980</v>
      </c>
      <c r="W2198" s="85"/>
      <c r="X2198" s="85"/>
      <c r="Y2198" s="94" t="s">
        <v>6980</v>
      </c>
      <c r="Z2198" s="85"/>
    </row>
    <row r="2199" spans="1:26" x14ac:dyDescent="0.25">
      <c r="A2199" s="61" t="s">
        <v>1453</v>
      </c>
      <c r="B2199" s="61" t="s">
        <v>1481</v>
      </c>
      <c r="C2199" s="62"/>
      <c r="D2199" s="63"/>
      <c r="E2199" s="64"/>
      <c r="F2199" s="65"/>
      <c r="G2199" s="62"/>
      <c r="H2199" s="66"/>
      <c r="I2199" s="67"/>
      <c r="J2199" s="67"/>
      <c r="K2199" s="34" t="s">
        <v>65</v>
      </c>
      <c r="L2199" s="74">
        <v>2199</v>
      </c>
      <c r="M2199" s="74"/>
      <c r="N2199" s="69"/>
      <c r="O2199" s="85" t="s">
        <v>1875</v>
      </c>
      <c r="P2199" s="88">
        <v>43738.278368055559</v>
      </c>
      <c r="Q2199" s="85" t="s">
        <v>2640</v>
      </c>
      <c r="R2199" s="90" t="s">
        <v>2885</v>
      </c>
      <c r="S2199" s="85" t="s">
        <v>2911</v>
      </c>
      <c r="T2199" s="85"/>
      <c r="U2199" s="88">
        <v>43738.278368055559</v>
      </c>
      <c r="V2199" s="90" t="s">
        <v>4981</v>
      </c>
      <c r="W2199" s="85"/>
      <c r="X2199" s="85"/>
      <c r="Y2199" s="94" t="s">
        <v>6981</v>
      </c>
      <c r="Z2199" s="85"/>
    </row>
    <row r="2200" spans="1:26" x14ac:dyDescent="0.25">
      <c r="A2200" s="61" t="s">
        <v>1472</v>
      </c>
      <c r="B2200" s="61" t="s">
        <v>1481</v>
      </c>
      <c r="C2200" s="62"/>
      <c r="D2200" s="63"/>
      <c r="E2200" s="64"/>
      <c r="F2200" s="65"/>
      <c r="G2200" s="62"/>
      <c r="H2200" s="66"/>
      <c r="I2200" s="67"/>
      <c r="J2200" s="67"/>
      <c r="K2200" s="34" t="s">
        <v>65</v>
      </c>
      <c r="L2200" s="74">
        <v>2200</v>
      </c>
      <c r="M2200" s="74"/>
      <c r="N2200" s="69"/>
      <c r="O2200" s="85" t="s">
        <v>1875</v>
      </c>
      <c r="P2200" s="88">
        <v>43738.280266203707</v>
      </c>
      <c r="Q2200" s="85" t="s">
        <v>2608</v>
      </c>
      <c r="R2200" s="85"/>
      <c r="S2200" s="85"/>
      <c r="T2200" s="85"/>
      <c r="U2200" s="88">
        <v>43738.280266203707</v>
      </c>
      <c r="V2200" s="90" t="s">
        <v>4982</v>
      </c>
      <c r="W2200" s="85"/>
      <c r="X2200" s="85"/>
      <c r="Y2200" s="94" t="s">
        <v>6982</v>
      </c>
      <c r="Z2200" s="85"/>
    </row>
    <row r="2201" spans="1:26" x14ac:dyDescent="0.25">
      <c r="A2201" s="61" t="s">
        <v>1482</v>
      </c>
      <c r="B2201" s="61" t="s">
        <v>1481</v>
      </c>
      <c r="C2201" s="62"/>
      <c r="D2201" s="63"/>
      <c r="E2201" s="64"/>
      <c r="F2201" s="65"/>
      <c r="G2201" s="62"/>
      <c r="H2201" s="66"/>
      <c r="I2201" s="67"/>
      <c r="J2201" s="67"/>
      <c r="K2201" s="34" t="s">
        <v>65</v>
      </c>
      <c r="L2201" s="74">
        <v>2201</v>
      </c>
      <c r="M2201" s="74"/>
      <c r="N2201" s="69"/>
      <c r="O2201" s="85" t="s">
        <v>1875</v>
      </c>
      <c r="P2201" s="88">
        <v>43738.290729166663</v>
      </c>
      <c r="Q2201" s="85" t="s">
        <v>1927</v>
      </c>
      <c r="R2201" s="85"/>
      <c r="S2201" s="85"/>
      <c r="T2201" s="85" t="s">
        <v>2951</v>
      </c>
      <c r="U2201" s="88">
        <v>43738.290729166663</v>
      </c>
      <c r="V2201" s="90" t="s">
        <v>4983</v>
      </c>
      <c r="W2201" s="85"/>
      <c r="X2201" s="85"/>
      <c r="Y2201" s="94" t="s">
        <v>6983</v>
      </c>
      <c r="Z2201" s="85"/>
    </row>
    <row r="2202" spans="1:26" x14ac:dyDescent="0.25">
      <c r="A2202" s="61" t="s">
        <v>1483</v>
      </c>
      <c r="B2202" s="61" t="s">
        <v>1499</v>
      </c>
      <c r="C2202" s="62"/>
      <c r="D2202" s="63"/>
      <c r="E2202" s="64"/>
      <c r="F2202" s="65"/>
      <c r="G2202" s="62"/>
      <c r="H2202" s="66"/>
      <c r="I2202" s="67"/>
      <c r="J2202" s="67"/>
      <c r="K2202" s="34" t="s">
        <v>65</v>
      </c>
      <c r="L2202" s="74">
        <v>2202</v>
      </c>
      <c r="M2202" s="74"/>
      <c r="N2202" s="69"/>
      <c r="O2202" s="85" t="s">
        <v>1875</v>
      </c>
      <c r="P2202" s="88">
        <v>43738.29074074074</v>
      </c>
      <c r="Q2202" s="85" t="s">
        <v>1883</v>
      </c>
      <c r="R2202" s="85"/>
      <c r="S2202" s="85"/>
      <c r="T2202" s="85"/>
      <c r="U2202" s="88">
        <v>43738.29074074074</v>
      </c>
      <c r="V2202" s="90" t="s">
        <v>4984</v>
      </c>
      <c r="W2202" s="85"/>
      <c r="X2202" s="85"/>
      <c r="Y2202" s="94" t="s">
        <v>6984</v>
      </c>
      <c r="Z2202" s="85"/>
    </row>
    <row r="2203" spans="1:26" x14ac:dyDescent="0.25">
      <c r="A2203" s="61" t="s">
        <v>1484</v>
      </c>
      <c r="B2203" s="61" t="s">
        <v>1527</v>
      </c>
      <c r="C2203" s="62"/>
      <c r="D2203" s="63"/>
      <c r="E2203" s="64"/>
      <c r="F2203" s="65"/>
      <c r="G2203" s="62"/>
      <c r="H2203" s="66"/>
      <c r="I2203" s="67"/>
      <c r="J2203" s="67"/>
      <c r="K2203" s="34" t="s">
        <v>65</v>
      </c>
      <c r="L2203" s="74">
        <v>2203</v>
      </c>
      <c r="M2203" s="74"/>
      <c r="N2203" s="69"/>
      <c r="O2203" s="85" t="s">
        <v>1875</v>
      </c>
      <c r="P2203" s="88">
        <v>43738.290752314817</v>
      </c>
      <c r="Q2203" s="85" t="s">
        <v>1923</v>
      </c>
      <c r="R2203" s="85"/>
      <c r="S2203" s="85"/>
      <c r="T2203" s="85" t="s">
        <v>2947</v>
      </c>
      <c r="U2203" s="88">
        <v>43738.290752314817</v>
      </c>
      <c r="V2203" s="90" t="s">
        <v>4985</v>
      </c>
      <c r="W2203" s="85"/>
      <c r="X2203" s="85"/>
      <c r="Y2203" s="94" t="s">
        <v>6985</v>
      </c>
      <c r="Z2203" s="85"/>
    </row>
    <row r="2204" spans="1:26" x14ac:dyDescent="0.25">
      <c r="A2204" s="61" t="s">
        <v>1485</v>
      </c>
      <c r="B2204" s="61" t="s">
        <v>1815</v>
      </c>
      <c r="C2204" s="62"/>
      <c r="D2204" s="63"/>
      <c r="E2204" s="64"/>
      <c r="F2204" s="65"/>
      <c r="G2204" s="62"/>
      <c r="H2204" s="66"/>
      <c r="I2204" s="67"/>
      <c r="J2204" s="67"/>
      <c r="K2204" s="34" t="s">
        <v>65</v>
      </c>
      <c r="L2204" s="74">
        <v>2204</v>
      </c>
      <c r="M2204" s="74"/>
      <c r="N2204" s="69"/>
      <c r="O2204" s="85" t="s">
        <v>1875</v>
      </c>
      <c r="P2204" s="88">
        <v>43738.290763888886</v>
      </c>
      <c r="Q2204" s="85" t="s">
        <v>2404</v>
      </c>
      <c r="R2204" s="90" t="s">
        <v>2831</v>
      </c>
      <c r="S2204" s="85" t="s">
        <v>2911</v>
      </c>
      <c r="T2204" s="85" t="s">
        <v>2946</v>
      </c>
      <c r="U2204" s="88">
        <v>43738.290763888886</v>
      </c>
      <c r="V2204" s="90" t="s">
        <v>4986</v>
      </c>
      <c r="W2204" s="85"/>
      <c r="X2204" s="85"/>
      <c r="Y2204" s="94" t="s">
        <v>6986</v>
      </c>
      <c r="Z2204" s="85"/>
    </row>
    <row r="2205" spans="1:26" x14ac:dyDescent="0.25">
      <c r="A2205" s="61" t="s">
        <v>1486</v>
      </c>
      <c r="B2205" s="61" t="s">
        <v>1595</v>
      </c>
      <c r="C2205" s="62"/>
      <c r="D2205" s="63"/>
      <c r="E2205" s="64"/>
      <c r="F2205" s="65"/>
      <c r="G2205" s="62"/>
      <c r="H2205" s="66"/>
      <c r="I2205" s="67"/>
      <c r="J2205" s="67"/>
      <c r="K2205" s="34" t="s">
        <v>65</v>
      </c>
      <c r="L2205" s="74">
        <v>2205</v>
      </c>
      <c r="M2205" s="74"/>
      <c r="N2205" s="69"/>
      <c r="O2205" s="85" t="s">
        <v>1876</v>
      </c>
      <c r="P2205" s="88">
        <v>43738.290763888886</v>
      </c>
      <c r="Q2205" s="85" t="s">
        <v>2641</v>
      </c>
      <c r="R2205" s="90" t="s">
        <v>2886</v>
      </c>
      <c r="S2205" s="85" t="s">
        <v>2911</v>
      </c>
      <c r="T2205" s="85"/>
      <c r="U2205" s="88">
        <v>43738.290763888886</v>
      </c>
      <c r="V2205" s="90" t="s">
        <v>4987</v>
      </c>
      <c r="W2205" s="85"/>
      <c r="X2205" s="85"/>
      <c r="Y2205" s="94" t="s">
        <v>6987</v>
      </c>
      <c r="Z2205" s="85"/>
    </row>
    <row r="2206" spans="1:26" x14ac:dyDescent="0.25">
      <c r="A2206" s="61" t="s">
        <v>1487</v>
      </c>
      <c r="B2206" s="61" t="s">
        <v>1487</v>
      </c>
      <c r="C2206" s="62"/>
      <c r="D2206" s="63"/>
      <c r="E2206" s="64"/>
      <c r="F2206" s="65"/>
      <c r="G2206" s="62"/>
      <c r="H2206" s="66"/>
      <c r="I2206" s="67"/>
      <c r="J2206" s="67"/>
      <c r="K2206" s="34" t="s">
        <v>65</v>
      </c>
      <c r="L2206" s="74">
        <v>2206</v>
      </c>
      <c r="M2206" s="74"/>
      <c r="N2206" s="69"/>
      <c r="O2206" s="85" t="s">
        <v>178</v>
      </c>
      <c r="P2206" s="88">
        <v>43738.29078703704</v>
      </c>
      <c r="Q2206" s="85" t="s">
        <v>2642</v>
      </c>
      <c r="R2206" s="90" t="s">
        <v>2887</v>
      </c>
      <c r="S2206" s="85" t="s">
        <v>2945</v>
      </c>
      <c r="T2206" s="85"/>
      <c r="U2206" s="88">
        <v>43738.29078703704</v>
      </c>
      <c r="V2206" s="90" t="s">
        <v>4988</v>
      </c>
      <c r="W2206" s="85"/>
      <c r="X2206" s="85"/>
      <c r="Y2206" s="94" t="s">
        <v>6988</v>
      </c>
      <c r="Z2206" s="85"/>
    </row>
    <row r="2207" spans="1:26" x14ac:dyDescent="0.25">
      <c r="A2207" s="61" t="s">
        <v>1453</v>
      </c>
      <c r="B2207" s="61" t="s">
        <v>1871</v>
      </c>
      <c r="C2207" s="62"/>
      <c r="D2207" s="63"/>
      <c r="E2207" s="64"/>
      <c r="F2207" s="65"/>
      <c r="G2207" s="62"/>
      <c r="H2207" s="66"/>
      <c r="I2207" s="67"/>
      <c r="J2207" s="67"/>
      <c r="K2207" s="34" t="s">
        <v>65</v>
      </c>
      <c r="L2207" s="74">
        <v>2207</v>
      </c>
      <c r="M2207" s="74"/>
      <c r="N2207" s="69"/>
      <c r="O2207" s="85" t="s">
        <v>1875</v>
      </c>
      <c r="P2207" s="88">
        <v>43738.281527777777</v>
      </c>
      <c r="Q2207" s="85" t="s">
        <v>2610</v>
      </c>
      <c r="R2207" s="85"/>
      <c r="S2207" s="85"/>
      <c r="T2207" s="85" t="s">
        <v>2982</v>
      </c>
      <c r="U2207" s="88">
        <v>43738.281527777777</v>
      </c>
      <c r="V2207" s="90" t="s">
        <v>4892</v>
      </c>
      <c r="W2207" s="85"/>
      <c r="X2207" s="85"/>
      <c r="Y2207" s="94" t="s">
        <v>6892</v>
      </c>
      <c r="Z2207" s="85"/>
    </row>
    <row r="2208" spans="1:26" x14ac:dyDescent="0.25">
      <c r="A2208" s="61" t="s">
        <v>1364</v>
      </c>
      <c r="B2208" s="61" t="s">
        <v>1871</v>
      </c>
      <c r="C2208" s="62"/>
      <c r="D2208" s="63"/>
      <c r="E2208" s="64"/>
      <c r="F2208" s="65"/>
      <c r="G2208" s="62"/>
      <c r="H2208" s="66"/>
      <c r="I2208" s="67"/>
      <c r="J2208" s="67"/>
      <c r="K2208" s="34" t="s">
        <v>65</v>
      </c>
      <c r="L2208" s="74">
        <v>2208</v>
      </c>
      <c r="M2208" s="74"/>
      <c r="N2208" s="69"/>
      <c r="O2208" s="85" t="s">
        <v>1875</v>
      </c>
      <c r="P2208" s="88">
        <v>43738.281585648147</v>
      </c>
      <c r="Q2208" s="85" t="s">
        <v>2610</v>
      </c>
      <c r="R2208" s="85"/>
      <c r="S2208" s="85"/>
      <c r="T2208" s="85" t="s">
        <v>2982</v>
      </c>
      <c r="U2208" s="88">
        <v>43738.281585648147</v>
      </c>
      <c r="V2208" s="90" t="s">
        <v>4893</v>
      </c>
      <c r="W2208" s="85"/>
      <c r="X2208" s="85"/>
      <c r="Y2208" s="94" t="s">
        <v>6893</v>
      </c>
      <c r="Z2208" s="85"/>
    </row>
    <row r="2209" spans="1:26" x14ac:dyDescent="0.25">
      <c r="A2209" s="61" t="s">
        <v>1472</v>
      </c>
      <c r="B2209" s="61" t="s">
        <v>1871</v>
      </c>
      <c r="C2209" s="62"/>
      <c r="D2209" s="63"/>
      <c r="E2209" s="64"/>
      <c r="F2209" s="65"/>
      <c r="G2209" s="62"/>
      <c r="H2209" s="66"/>
      <c r="I2209" s="67"/>
      <c r="J2209" s="67"/>
      <c r="K2209" s="34" t="s">
        <v>65</v>
      </c>
      <c r="L2209" s="74">
        <v>2209</v>
      </c>
      <c r="M2209" s="74"/>
      <c r="N2209" s="69"/>
      <c r="O2209" s="85" t="s">
        <v>1875</v>
      </c>
      <c r="P2209" s="88">
        <v>43738.281030092592</v>
      </c>
      <c r="Q2209" s="85" t="s">
        <v>2610</v>
      </c>
      <c r="R2209" s="85"/>
      <c r="S2209" s="85"/>
      <c r="T2209" s="85" t="s">
        <v>2982</v>
      </c>
      <c r="U2209" s="88">
        <v>43738.281030092592</v>
      </c>
      <c r="V2209" s="90" t="s">
        <v>4895</v>
      </c>
      <c r="W2209" s="85"/>
      <c r="X2209" s="85"/>
      <c r="Y2209" s="94" t="s">
        <v>6895</v>
      </c>
      <c r="Z2209" s="85"/>
    </row>
    <row r="2210" spans="1:26" x14ac:dyDescent="0.25">
      <c r="A2210" s="61" t="s">
        <v>1472</v>
      </c>
      <c r="B2210" s="61" t="s">
        <v>1871</v>
      </c>
      <c r="C2210" s="62"/>
      <c r="D2210" s="63"/>
      <c r="E2210" s="64"/>
      <c r="F2210" s="65"/>
      <c r="G2210" s="62"/>
      <c r="H2210" s="66"/>
      <c r="I2210" s="67"/>
      <c r="J2210" s="67"/>
      <c r="K2210" s="34" t="s">
        <v>65</v>
      </c>
      <c r="L2210" s="74">
        <v>2210</v>
      </c>
      <c r="M2210" s="74"/>
      <c r="N2210" s="69"/>
      <c r="O2210" s="85" t="s">
        <v>1875</v>
      </c>
      <c r="P2210" s="88">
        <v>43738.285844907405</v>
      </c>
      <c r="Q2210" s="85" t="s">
        <v>2643</v>
      </c>
      <c r="R2210" s="90" t="s">
        <v>2888</v>
      </c>
      <c r="S2210" s="85" t="s">
        <v>2911</v>
      </c>
      <c r="T2210" s="85" t="s">
        <v>2946</v>
      </c>
      <c r="U2210" s="88">
        <v>43738.285844907405</v>
      </c>
      <c r="V2210" s="90" t="s">
        <v>4989</v>
      </c>
      <c r="W2210" s="85"/>
      <c r="X2210" s="85"/>
      <c r="Y2210" s="94" t="s">
        <v>6989</v>
      </c>
      <c r="Z2210" s="85"/>
    </row>
    <row r="2211" spans="1:26" x14ac:dyDescent="0.25">
      <c r="A2211" s="61" t="s">
        <v>1488</v>
      </c>
      <c r="B2211" s="61" t="s">
        <v>1871</v>
      </c>
      <c r="C2211" s="62"/>
      <c r="D2211" s="63"/>
      <c r="E2211" s="64"/>
      <c r="F2211" s="65"/>
      <c r="G2211" s="62"/>
      <c r="H2211" s="66"/>
      <c r="I2211" s="67"/>
      <c r="J2211" s="67"/>
      <c r="K2211" s="34" t="s">
        <v>65</v>
      </c>
      <c r="L2211" s="74">
        <v>2211</v>
      </c>
      <c r="M2211" s="74"/>
      <c r="N2211" s="69"/>
      <c r="O2211" s="85" t="s">
        <v>1875</v>
      </c>
      <c r="P2211" s="88">
        <v>43738.289085648146</v>
      </c>
      <c r="Q2211" s="85" t="s">
        <v>2614</v>
      </c>
      <c r="R2211" s="85"/>
      <c r="S2211" s="85"/>
      <c r="T2211" s="85" t="s">
        <v>2946</v>
      </c>
      <c r="U2211" s="88">
        <v>43738.289085648146</v>
      </c>
      <c r="V2211" s="90" t="s">
        <v>4990</v>
      </c>
      <c r="W2211" s="85"/>
      <c r="X2211" s="85"/>
      <c r="Y2211" s="94" t="s">
        <v>6990</v>
      </c>
      <c r="Z2211" s="85"/>
    </row>
    <row r="2212" spans="1:26" x14ac:dyDescent="0.25">
      <c r="A2212" s="61" t="s">
        <v>1472</v>
      </c>
      <c r="B2212" s="61" t="s">
        <v>1873</v>
      </c>
      <c r="C2212" s="62"/>
      <c r="D2212" s="63"/>
      <c r="E2212" s="64"/>
      <c r="F2212" s="65"/>
      <c r="G2212" s="62"/>
      <c r="H2212" s="66"/>
      <c r="I2212" s="67"/>
      <c r="J2212" s="67"/>
      <c r="K2212" s="34" t="s">
        <v>65</v>
      </c>
      <c r="L2212" s="74">
        <v>2212</v>
      </c>
      <c r="M2212" s="74"/>
      <c r="N2212" s="69"/>
      <c r="O2212" s="85" t="s">
        <v>1875</v>
      </c>
      <c r="P2212" s="88">
        <v>43738.285844907405</v>
      </c>
      <c r="Q2212" s="85" t="s">
        <v>2643</v>
      </c>
      <c r="R2212" s="90" t="s">
        <v>2888</v>
      </c>
      <c r="S2212" s="85" t="s">
        <v>2911</v>
      </c>
      <c r="T2212" s="85" t="s">
        <v>2946</v>
      </c>
      <c r="U2212" s="88">
        <v>43738.285844907405</v>
      </c>
      <c r="V2212" s="90" t="s">
        <v>4989</v>
      </c>
      <c r="W2212" s="85"/>
      <c r="X2212" s="85"/>
      <c r="Y2212" s="94" t="s">
        <v>6989</v>
      </c>
      <c r="Z2212" s="85"/>
    </row>
    <row r="2213" spans="1:26" x14ac:dyDescent="0.25">
      <c r="A2213" s="61" t="s">
        <v>1488</v>
      </c>
      <c r="B2213" s="61" t="s">
        <v>1873</v>
      </c>
      <c r="C2213" s="62"/>
      <c r="D2213" s="63"/>
      <c r="E2213" s="64"/>
      <c r="F2213" s="65"/>
      <c r="G2213" s="62"/>
      <c r="H2213" s="66"/>
      <c r="I2213" s="67"/>
      <c r="J2213" s="67"/>
      <c r="K2213" s="34" t="s">
        <v>65</v>
      </c>
      <c r="L2213" s="74">
        <v>2213</v>
      </c>
      <c r="M2213" s="74"/>
      <c r="N2213" s="69"/>
      <c r="O2213" s="85" t="s">
        <v>1875</v>
      </c>
      <c r="P2213" s="88">
        <v>43738.289085648146</v>
      </c>
      <c r="Q2213" s="85" t="s">
        <v>2614</v>
      </c>
      <c r="R2213" s="85"/>
      <c r="S2213" s="85"/>
      <c r="T2213" s="85" t="s">
        <v>2946</v>
      </c>
      <c r="U2213" s="88">
        <v>43738.289085648146</v>
      </c>
      <c r="V2213" s="90" t="s">
        <v>4990</v>
      </c>
      <c r="W2213" s="85"/>
      <c r="X2213" s="85"/>
      <c r="Y2213" s="94" t="s">
        <v>6990</v>
      </c>
      <c r="Z2213" s="85"/>
    </row>
    <row r="2214" spans="1:26" x14ac:dyDescent="0.25">
      <c r="A2214" s="61" t="s">
        <v>1453</v>
      </c>
      <c r="B2214" s="61" t="s">
        <v>1472</v>
      </c>
      <c r="C2214" s="62"/>
      <c r="D2214" s="63"/>
      <c r="E2214" s="64"/>
      <c r="F2214" s="65"/>
      <c r="G2214" s="62"/>
      <c r="H2214" s="66"/>
      <c r="I2214" s="67"/>
      <c r="J2214" s="67"/>
      <c r="K2214" s="34" t="s">
        <v>66</v>
      </c>
      <c r="L2214" s="74">
        <v>2214</v>
      </c>
      <c r="M2214" s="74"/>
      <c r="N2214" s="69"/>
      <c r="O2214" s="85" t="s">
        <v>1875</v>
      </c>
      <c r="P2214" s="88">
        <v>43738.28402777778</v>
      </c>
      <c r="Q2214" s="85" t="s">
        <v>2272</v>
      </c>
      <c r="R2214" s="85"/>
      <c r="S2214" s="85"/>
      <c r="T2214" s="85" t="s">
        <v>2982</v>
      </c>
      <c r="U2214" s="88">
        <v>43738.28402777778</v>
      </c>
      <c r="V2214" s="90" t="s">
        <v>4991</v>
      </c>
      <c r="W2214" s="85"/>
      <c r="X2214" s="85"/>
      <c r="Y2214" s="94" t="s">
        <v>6991</v>
      </c>
      <c r="Z2214" s="85"/>
    </row>
    <row r="2215" spans="1:26" x14ac:dyDescent="0.25">
      <c r="A2215" s="61" t="s">
        <v>1364</v>
      </c>
      <c r="B2215" s="61" t="s">
        <v>1472</v>
      </c>
      <c r="C2215" s="62"/>
      <c r="D2215" s="63"/>
      <c r="E2215" s="64"/>
      <c r="F2215" s="65"/>
      <c r="G2215" s="62"/>
      <c r="H2215" s="66"/>
      <c r="I2215" s="67"/>
      <c r="J2215" s="67"/>
      <c r="K2215" s="34" t="s">
        <v>66</v>
      </c>
      <c r="L2215" s="74">
        <v>2215</v>
      </c>
      <c r="M2215" s="74"/>
      <c r="N2215" s="69"/>
      <c r="O2215" s="85" t="s">
        <v>1875</v>
      </c>
      <c r="P2215" s="88">
        <v>43738.283275462964</v>
      </c>
      <c r="Q2215" s="85" t="s">
        <v>2272</v>
      </c>
      <c r="R2215" s="85"/>
      <c r="S2215" s="85"/>
      <c r="T2215" s="85" t="s">
        <v>2982</v>
      </c>
      <c r="U2215" s="88">
        <v>43738.283275462964</v>
      </c>
      <c r="V2215" s="90" t="s">
        <v>4992</v>
      </c>
      <c r="W2215" s="85"/>
      <c r="X2215" s="85"/>
      <c r="Y2215" s="94" t="s">
        <v>6992</v>
      </c>
      <c r="Z2215" s="85"/>
    </row>
    <row r="2216" spans="1:26" x14ac:dyDescent="0.25">
      <c r="A2216" s="61" t="s">
        <v>1472</v>
      </c>
      <c r="B2216" s="61" t="s">
        <v>1490</v>
      </c>
      <c r="C2216" s="62"/>
      <c r="D2216" s="63"/>
      <c r="E2216" s="64"/>
      <c r="F2216" s="65"/>
      <c r="G2216" s="62"/>
      <c r="H2216" s="66"/>
      <c r="I2216" s="67"/>
      <c r="J2216" s="67"/>
      <c r="K2216" s="34" t="s">
        <v>65</v>
      </c>
      <c r="L2216" s="74">
        <v>2216</v>
      </c>
      <c r="M2216" s="74"/>
      <c r="N2216" s="69"/>
      <c r="O2216" s="85" t="s">
        <v>1875</v>
      </c>
      <c r="P2216" s="88">
        <v>43738.275034722225</v>
      </c>
      <c r="Q2216" s="85" t="s">
        <v>2563</v>
      </c>
      <c r="R2216" s="85"/>
      <c r="S2216" s="85"/>
      <c r="T2216" s="85" t="s">
        <v>3004</v>
      </c>
      <c r="U2216" s="88">
        <v>43738.275034722225</v>
      </c>
      <c r="V2216" s="90" t="s">
        <v>4902</v>
      </c>
      <c r="W2216" s="85"/>
      <c r="X2216" s="85"/>
      <c r="Y2216" s="94" t="s">
        <v>6902</v>
      </c>
      <c r="Z2216" s="85"/>
    </row>
    <row r="2217" spans="1:26" x14ac:dyDescent="0.25">
      <c r="A2217" s="61" t="s">
        <v>1472</v>
      </c>
      <c r="B2217" s="61" t="s">
        <v>1453</v>
      </c>
      <c r="C2217" s="62"/>
      <c r="D2217" s="63"/>
      <c r="E2217" s="64"/>
      <c r="F2217" s="65"/>
      <c r="G2217" s="62"/>
      <c r="H2217" s="66"/>
      <c r="I2217" s="67"/>
      <c r="J2217" s="67"/>
      <c r="K2217" s="34" t="s">
        <v>66</v>
      </c>
      <c r="L2217" s="74">
        <v>2217</v>
      </c>
      <c r="M2217" s="74"/>
      <c r="N2217" s="69"/>
      <c r="O2217" s="85" t="s">
        <v>1875</v>
      </c>
      <c r="P2217" s="88">
        <v>43738.275092592594</v>
      </c>
      <c r="Q2217" s="85" t="s">
        <v>2566</v>
      </c>
      <c r="R2217" s="85"/>
      <c r="S2217" s="85"/>
      <c r="T2217" s="85" t="s">
        <v>3019</v>
      </c>
      <c r="U2217" s="88">
        <v>43738.275092592594</v>
      </c>
      <c r="V2217" s="90" t="s">
        <v>4993</v>
      </c>
      <c r="W2217" s="85"/>
      <c r="X2217" s="85"/>
      <c r="Y2217" s="94" t="s">
        <v>6993</v>
      </c>
      <c r="Z2217" s="85"/>
    </row>
    <row r="2218" spans="1:26" x14ac:dyDescent="0.25">
      <c r="A2218" s="61" t="s">
        <v>1472</v>
      </c>
      <c r="B2218" s="61" t="s">
        <v>1364</v>
      </c>
      <c r="C2218" s="62"/>
      <c r="D2218" s="63"/>
      <c r="E2218" s="64"/>
      <c r="F2218" s="65"/>
      <c r="G2218" s="62"/>
      <c r="H2218" s="66"/>
      <c r="I2218" s="67"/>
      <c r="J2218" s="67"/>
      <c r="K2218" s="34" t="s">
        <v>66</v>
      </c>
      <c r="L2218" s="74">
        <v>2218</v>
      </c>
      <c r="M2218" s="74"/>
      <c r="N2218" s="69"/>
      <c r="O2218" s="85" t="s">
        <v>1875</v>
      </c>
      <c r="P2218" s="88">
        <v>43738.275138888886</v>
      </c>
      <c r="Q2218" s="85" t="s">
        <v>2564</v>
      </c>
      <c r="R2218" s="85"/>
      <c r="S2218" s="85"/>
      <c r="T2218" s="85" t="s">
        <v>3022</v>
      </c>
      <c r="U2218" s="88">
        <v>43738.275138888886</v>
      </c>
      <c r="V2218" s="90" t="s">
        <v>4994</v>
      </c>
      <c r="W2218" s="85"/>
      <c r="X2218" s="85"/>
      <c r="Y2218" s="94" t="s">
        <v>6994</v>
      </c>
      <c r="Z2218" s="85"/>
    </row>
    <row r="2219" spans="1:26" x14ac:dyDescent="0.25">
      <c r="A2219" s="61" t="s">
        <v>1472</v>
      </c>
      <c r="B2219" s="61" t="s">
        <v>1490</v>
      </c>
      <c r="C2219" s="62"/>
      <c r="D2219" s="63"/>
      <c r="E2219" s="64"/>
      <c r="F2219" s="65"/>
      <c r="G2219" s="62"/>
      <c r="H2219" s="66"/>
      <c r="I2219" s="67"/>
      <c r="J2219" s="67"/>
      <c r="K2219" s="34" t="s">
        <v>65</v>
      </c>
      <c r="L2219" s="74">
        <v>2219</v>
      </c>
      <c r="M2219" s="74"/>
      <c r="N2219" s="69"/>
      <c r="O2219" s="85" t="s">
        <v>1875</v>
      </c>
      <c r="P2219" s="88">
        <v>43738.275219907409</v>
      </c>
      <c r="Q2219" s="85" t="s">
        <v>2542</v>
      </c>
      <c r="R2219" s="85"/>
      <c r="S2219" s="85"/>
      <c r="T2219" s="85" t="s">
        <v>3004</v>
      </c>
      <c r="U2219" s="88">
        <v>43738.275219907409</v>
      </c>
      <c r="V2219" s="90" t="s">
        <v>4868</v>
      </c>
      <c r="W2219" s="85"/>
      <c r="X2219" s="85"/>
      <c r="Y2219" s="94" t="s">
        <v>6868</v>
      </c>
      <c r="Z2219" s="85"/>
    </row>
    <row r="2220" spans="1:26" x14ac:dyDescent="0.25">
      <c r="A2220" s="61" t="s">
        <v>1472</v>
      </c>
      <c r="B2220" s="61" t="s">
        <v>1490</v>
      </c>
      <c r="C2220" s="62"/>
      <c r="D2220" s="63"/>
      <c r="E2220" s="64"/>
      <c r="F2220" s="65"/>
      <c r="G2220" s="62"/>
      <c r="H2220" s="66"/>
      <c r="I2220" s="67"/>
      <c r="J2220" s="67"/>
      <c r="K2220" s="34" t="s">
        <v>65</v>
      </c>
      <c r="L2220" s="74">
        <v>2220</v>
      </c>
      <c r="M2220" s="74"/>
      <c r="N2220" s="69"/>
      <c r="O2220" s="85" t="s">
        <v>1875</v>
      </c>
      <c r="P2220" s="88">
        <v>43738.275312500002</v>
      </c>
      <c r="Q2220" s="85" t="s">
        <v>2621</v>
      </c>
      <c r="R2220" s="85"/>
      <c r="S2220" s="85"/>
      <c r="T2220" s="85" t="s">
        <v>3041</v>
      </c>
      <c r="U2220" s="88">
        <v>43738.275312500002</v>
      </c>
      <c r="V2220" s="90" t="s">
        <v>4884</v>
      </c>
      <c r="W2220" s="85"/>
      <c r="X2220" s="85"/>
      <c r="Y2220" s="94" t="s">
        <v>6884</v>
      </c>
      <c r="Z2220" s="85"/>
    </row>
    <row r="2221" spans="1:26" x14ac:dyDescent="0.25">
      <c r="A2221" s="61" t="s">
        <v>1472</v>
      </c>
      <c r="B2221" s="61" t="s">
        <v>1490</v>
      </c>
      <c r="C2221" s="62"/>
      <c r="D2221" s="63"/>
      <c r="E2221" s="64"/>
      <c r="F2221" s="65"/>
      <c r="G2221" s="62"/>
      <c r="H2221" s="66"/>
      <c r="I2221" s="67"/>
      <c r="J2221" s="67"/>
      <c r="K2221" s="34" t="s">
        <v>65</v>
      </c>
      <c r="L2221" s="74">
        <v>2221</v>
      </c>
      <c r="M2221" s="74"/>
      <c r="N2221" s="69"/>
      <c r="O2221" s="85" t="s">
        <v>1875</v>
      </c>
      <c r="P2221" s="88">
        <v>43738.275555555556</v>
      </c>
      <c r="Q2221" s="85" t="s">
        <v>2560</v>
      </c>
      <c r="R2221" s="85"/>
      <c r="S2221" s="85"/>
      <c r="T2221" s="85" t="s">
        <v>3000</v>
      </c>
      <c r="U2221" s="88">
        <v>43738.275555555556</v>
      </c>
      <c r="V2221" s="90" t="s">
        <v>4873</v>
      </c>
      <c r="W2221" s="85"/>
      <c r="X2221" s="85"/>
      <c r="Y2221" s="94" t="s">
        <v>6873</v>
      </c>
      <c r="Z2221" s="85"/>
    </row>
    <row r="2222" spans="1:26" x14ac:dyDescent="0.25">
      <c r="A2222" s="61" t="s">
        <v>1472</v>
      </c>
      <c r="B2222" s="61" t="s">
        <v>1490</v>
      </c>
      <c r="C2222" s="62"/>
      <c r="D2222" s="63"/>
      <c r="E2222" s="64"/>
      <c r="F2222" s="65"/>
      <c r="G2222" s="62"/>
      <c r="H2222" s="66"/>
      <c r="I2222" s="67"/>
      <c r="J2222" s="67"/>
      <c r="K2222" s="34" t="s">
        <v>65</v>
      </c>
      <c r="L2222" s="74">
        <v>2222</v>
      </c>
      <c r="M2222" s="74"/>
      <c r="N2222" s="69"/>
      <c r="O2222" s="85" t="s">
        <v>1875</v>
      </c>
      <c r="P2222" s="88">
        <v>43738.275625000002</v>
      </c>
      <c r="Q2222" s="85" t="s">
        <v>2556</v>
      </c>
      <c r="R2222" s="85"/>
      <c r="S2222" s="85"/>
      <c r="T2222" s="85" t="s">
        <v>3020</v>
      </c>
      <c r="U2222" s="88">
        <v>43738.275625000002</v>
      </c>
      <c r="V2222" s="90" t="s">
        <v>4875</v>
      </c>
      <c r="W2222" s="85"/>
      <c r="X2222" s="85"/>
      <c r="Y2222" s="94" t="s">
        <v>6875</v>
      </c>
      <c r="Z2222" s="85"/>
    </row>
    <row r="2223" spans="1:26" x14ac:dyDescent="0.25">
      <c r="A2223" s="61" t="s">
        <v>1472</v>
      </c>
      <c r="B2223" s="61" t="s">
        <v>1453</v>
      </c>
      <c r="C2223" s="62"/>
      <c r="D2223" s="63"/>
      <c r="E2223" s="64"/>
      <c r="F2223" s="65"/>
      <c r="G2223" s="62"/>
      <c r="H2223" s="66"/>
      <c r="I2223" s="67"/>
      <c r="J2223" s="67"/>
      <c r="K2223" s="34" t="s">
        <v>66</v>
      </c>
      <c r="L2223" s="74">
        <v>2223</v>
      </c>
      <c r="M2223" s="74"/>
      <c r="N2223" s="69"/>
      <c r="O2223" s="85" t="s">
        <v>1875</v>
      </c>
      <c r="P2223" s="88">
        <v>43738.280266203707</v>
      </c>
      <c r="Q2223" s="85" t="s">
        <v>2608</v>
      </c>
      <c r="R2223" s="85"/>
      <c r="S2223" s="85"/>
      <c r="T2223" s="85"/>
      <c r="U2223" s="88">
        <v>43738.280266203707</v>
      </c>
      <c r="V2223" s="90" t="s">
        <v>4982</v>
      </c>
      <c r="W2223" s="85"/>
      <c r="X2223" s="85"/>
      <c r="Y2223" s="94" t="s">
        <v>6982</v>
      </c>
      <c r="Z2223" s="85"/>
    </row>
    <row r="2224" spans="1:26" x14ac:dyDescent="0.25">
      <c r="A2224" s="61" t="s">
        <v>1472</v>
      </c>
      <c r="B2224" s="61" t="s">
        <v>1490</v>
      </c>
      <c r="C2224" s="62"/>
      <c r="D2224" s="63"/>
      <c r="E2224" s="64"/>
      <c r="F2224" s="65"/>
      <c r="G2224" s="62"/>
      <c r="H2224" s="66"/>
      <c r="I2224" s="67"/>
      <c r="J2224" s="67"/>
      <c r="K2224" s="34" t="s">
        <v>65</v>
      </c>
      <c r="L2224" s="74">
        <v>2224</v>
      </c>
      <c r="M2224" s="74"/>
      <c r="N2224" s="69"/>
      <c r="O2224" s="85" t="s">
        <v>1875</v>
      </c>
      <c r="P2224" s="88">
        <v>43738.280416666668</v>
      </c>
      <c r="Q2224" s="85" t="s">
        <v>2605</v>
      </c>
      <c r="R2224" s="85"/>
      <c r="S2224" s="85"/>
      <c r="T2224" s="85" t="s">
        <v>3039</v>
      </c>
      <c r="U2224" s="88">
        <v>43738.280416666668</v>
      </c>
      <c r="V2224" s="90" t="s">
        <v>4885</v>
      </c>
      <c r="W2224" s="85"/>
      <c r="X2224" s="85"/>
      <c r="Y2224" s="94" t="s">
        <v>6885</v>
      </c>
      <c r="Z2224" s="85"/>
    </row>
    <row r="2225" spans="1:26" x14ac:dyDescent="0.25">
      <c r="A2225" s="61" t="s">
        <v>1472</v>
      </c>
      <c r="B2225" s="61" t="s">
        <v>1490</v>
      </c>
      <c r="C2225" s="62"/>
      <c r="D2225" s="63"/>
      <c r="E2225" s="64"/>
      <c r="F2225" s="65"/>
      <c r="G2225" s="62"/>
      <c r="H2225" s="66"/>
      <c r="I2225" s="67"/>
      <c r="J2225" s="67"/>
      <c r="K2225" s="34" t="s">
        <v>65</v>
      </c>
      <c r="L2225" s="74">
        <v>2225</v>
      </c>
      <c r="M2225" s="74"/>
      <c r="N2225" s="69"/>
      <c r="O2225" s="85" t="s">
        <v>1875</v>
      </c>
      <c r="P2225" s="88">
        <v>43738.28052083333</v>
      </c>
      <c r="Q2225" s="85" t="s">
        <v>2567</v>
      </c>
      <c r="R2225" s="85"/>
      <c r="S2225" s="85"/>
      <c r="T2225" s="85" t="s">
        <v>3024</v>
      </c>
      <c r="U2225" s="88">
        <v>43738.28052083333</v>
      </c>
      <c r="V2225" s="90" t="s">
        <v>4974</v>
      </c>
      <c r="W2225" s="85"/>
      <c r="X2225" s="85"/>
      <c r="Y2225" s="94" t="s">
        <v>6974</v>
      </c>
      <c r="Z2225" s="85"/>
    </row>
    <row r="2226" spans="1:26" x14ac:dyDescent="0.25">
      <c r="A2226" s="61" t="s">
        <v>1472</v>
      </c>
      <c r="B2226" s="61" t="s">
        <v>1490</v>
      </c>
      <c r="C2226" s="62"/>
      <c r="D2226" s="63"/>
      <c r="E2226" s="64"/>
      <c r="F2226" s="65"/>
      <c r="G2226" s="62"/>
      <c r="H2226" s="66"/>
      <c r="I2226" s="67"/>
      <c r="J2226" s="67"/>
      <c r="K2226" s="34" t="s">
        <v>65</v>
      </c>
      <c r="L2226" s="74">
        <v>2226</v>
      </c>
      <c r="M2226" s="74"/>
      <c r="N2226" s="69"/>
      <c r="O2226" s="85" t="s">
        <v>1875</v>
      </c>
      <c r="P2226" s="88">
        <v>43738.28056712963</v>
      </c>
      <c r="Q2226" s="85" t="s">
        <v>2609</v>
      </c>
      <c r="R2226" s="85"/>
      <c r="S2226" s="85"/>
      <c r="T2226" s="85"/>
      <c r="U2226" s="88">
        <v>43738.28056712963</v>
      </c>
      <c r="V2226" s="90" t="s">
        <v>4886</v>
      </c>
      <c r="W2226" s="85"/>
      <c r="X2226" s="85"/>
      <c r="Y2226" s="94" t="s">
        <v>6886</v>
      </c>
      <c r="Z2226" s="85"/>
    </row>
    <row r="2227" spans="1:26" x14ac:dyDescent="0.25">
      <c r="A2227" s="61" t="s">
        <v>1472</v>
      </c>
      <c r="B2227" s="61" t="s">
        <v>1490</v>
      </c>
      <c r="C2227" s="62"/>
      <c r="D2227" s="63"/>
      <c r="E2227" s="64"/>
      <c r="F2227" s="65"/>
      <c r="G2227" s="62"/>
      <c r="H2227" s="66"/>
      <c r="I2227" s="67"/>
      <c r="J2227" s="67"/>
      <c r="K2227" s="34" t="s">
        <v>65</v>
      </c>
      <c r="L2227" s="74">
        <v>2227</v>
      </c>
      <c r="M2227" s="74"/>
      <c r="N2227" s="69"/>
      <c r="O2227" s="85" t="s">
        <v>1875</v>
      </c>
      <c r="P2227" s="88">
        <v>43738.280648148146</v>
      </c>
      <c r="Q2227" s="85" t="s">
        <v>2606</v>
      </c>
      <c r="R2227" s="85"/>
      <c r="S2227" s="85"/>
      <c r="T2227" s="85" t="s">
        <v>2994</v>
      </c>
      <c r="U2227" s="88">
        <v>43738.280648148146</v>
      </c>
      <c r="V2227" s="90" t="s">
        <v>4968</v>
      </c>
      <c r="W2227" s="85"/>
      <c r="X2227" s="85"/>
      <c r="Y2227" s="94" t="s">
        <v>6968</v>
      </c>
      <c r="Z2227" s="85"/>
    </row>
    <row r="2228" spans="1:26" x14ac:dyDescent="0.25">
      <c r="A2228" s="61" t="s">
        <v>1472</v>
      </c>
      <c r="B2228" s="61" t="s">
        <v>1490</v>
      </c>
      <c r="C2228" s="62"/>
      <c r="D2228" s="63"/>
      <c r="E2228" s="64"/>
      <c r="F2228" s="65"/>
      <c r="G2228" s="62"/>
      <c r="H2228" s="66"/>
      <c r="I2228" s="67"/>
      <c r="J2228" s="67"/>
      <c r="K2228" s="34" t="s">
        <v>65</v>
      </c>
      <c r="L2228" s="74">
        <v>2228</v>
      </c>
      <c r="M2228" s="74"/>
      <c r="N2228" s="69"/>
      <c r="O2228" s="85" t="s">
        <v>1875</v>
      </c>
      <c r="P2228" s="88">
        <v>43738.281030092592</v>
      </c>
      <c r="Q2228" s="85" t="s">
        <v>2610</v>
      </c>
      <c r="R2228" s="85"/>
      <c r="S2228" s="85"/>
      <c r="T2228" s="85" t="s">
        <v>2982</v>
      </c>
      <c r="U2228" s="88">
        <v>43738.281030092592</v>
      </c>
      <c r="V2228" s="90" t="s">
        <v>4895</v>
      </c>
      <c r="W2228" s="85"/>
      <c r="X2228" s="85"/>
      <c r="Y2228" s="94" t="s">
        <v>6895</v>
      </c>
      <c r="Z2228" s="85"/>
    </row>
    <row r="2229" spans="1:26" x14ac:dyDescent="0.25">
      <c r="A2229" s="61" t="s">
        <v>1472</v>
      </c>
      <c r="B2229" s="61" t="s">
        <v>1491</v>
      </c>
      <c r="C2229" s="62"/>
      <c r="D2229" s="63"/>
      <c r="E2229" s="64"/>
      <c r="F2229" s="65"/>
      <c r="G2229" s="62"/>
      <c r="H2229" s="66"/>
      <c r="I2229" s="67"/>
      <c r="J2229" s="67"/>
      <c r="K2229" s="34" t="s">
        <v>65</v>
      </c>
      <c r="L2229" s="74">
        <v>2229</v>
      </c>
      <c r="M2229" s="74"/>
      <c r="N2229" s="69"/>
      <c r="O2229" s="85" t="s">
        <v>1875</v>
      </c>
      <c r="P2229" s="88">
        <v>43738.281076388892</v>
      </c>
      <c r="Q2229" s="85" t="s">
        <v>2559</v>
      </c>
      <c r="R2229" s="85"/>
      <c r="S2229" s="85"/>
      <c r="T2229" s="85" t="s">
        <v>3006</v>
      </c>
      <c r="U2229" s="88">
        <v>43738.281076388892</v>
      </c>
      <c r="V2229" s="90" t="s">
        <v>4995</v>
      </c>
      <c r="W2229" s="85"/>
      <c r="X2229" s="85"/>
      <c r="Y2229" s="94" t="s">
        <v>6995</v>
      </c>
      <c r="Z2229" s="85"/>
    </row>
    <row r="2230" spans="1:26" x14ac:dyDescent="0.25">
      <c r="A2230" s="61" t="s">
        <v>1472</v>
      </c>
      <c r="B2230" s="61" t="s">
        <v>1491</v>
      </c>
      <c r="C2230" s="62"/>
      <c r="D2230" s="63"/>
      <c r="E2230" s="64"/>
      <c r="F2230" s="65"/>
      <c r="G2230" s="62"/>
      <c r="H2230" s="66"/>
      <c r="I2230" s="67"/>
      <c r="J2230" s="67"/>
      <c r="K2230" s="34" t="s">
        <v>65</v>
      </c>
      <c r="L2230" s="74">
        <v>2230</v>
      </c>
      <c r="M2230" s="74"/>
      <c r="N2230" s="69"/>
      <c r="O2230" s="85" t="s">
        <v>1875</v>
      </c>
      <c r="P2230" s="88">
        <v>43738.281180555554</v>
      </c>
      <c r="Q2230" s="85" t="s">
        <v>2550</v>
      </c>
      <c r="R2230" s="85"/>
      <c r="S2230" s="85"/>
      <c r="T2230" s="85"/>
      <c r="U2230" s="88">
        <v>43738.281180555554</v>
      </c>
      <c r="V2230" s="90" t="s">
        <v>4996</v>
      </c>
      <c r="W2230" s="85"/>
      <c r="X2230" s="85"/>
      <c r="Y2230" s="94" t="s">
        <v>6996</v>
      </c>
      <c r="Z2230" s="85"/>
    </row>
    <row r="2231" spans="1:26" x14ac:dyDescent="0.25">
      <c r="A2231" s="61" t="s">
        <v>1472</v>
      </c>
      <c r="B2231" s="61" t="s">
        <v>1491</v>
      </c>
      <c r="C2231" s="62"/>
      <c r="D2231" s="63"/>
      <c r="E2231" s="64"/>
      <c r="F2231" s="65"/>
      <c r="G2231" s="62"/>
      <c r="H2231" s="66"/>
      <c r="I2231" s="67"/>
      <c r="J2231" s="67"/>
      <c r="K2231" s="34" t="s">
        <v>65</v>
      </c>
      <c r="L2231" s="74">
        <v>2231</v>
      </c>
      <c r="M2231" s="74"/>
      <c r="N2231" s="69"/>
      <c r="O2231" s="85" t="s">
        <v>1875</v>
      </c>
      <c r="P2231" s="88">
        <v>43738.281215277777</v>
      </c>
      <c r="Q2231" s="85" t="s">
        <v>2554</v>
      </c>
      <c r="R2231" s="85"/>
      <c r="S2231" s="85"/>
      <c r="T2231" s="85"/>
      <c r="U2231" s="88">
        <v>43738.281215277777</v>
      </c>
      <c r="V2231" s="90" t="s">
        <v>4997</v>
      </c>
      <c r="W2231" s="85"/>
      <c r="X2231" s="85"/>
      <c r="Y2231" s="94" t="s">
        <v>6997</v>
      </c>
      <c r="Z2231" s="85"/>
    </row>
    <row r="2232" spans="1:26" x14ac:dyDescent="0.25">
      <c r="A2232" s="61" t="s">
        <v>1472</v>
      </c>
      <c r="B2232" s="61" t="s">
        <v>1490</v>
      </c>
      <c r="C2232" s="62"/>
      <c r="D2232" s="63"/>
      <c r="E2232" s="64"/>
      <c r="F2232" s="65"/>
      <c r="G2232" s="62"/>
      <c r="H2232" s="66"/>
      <c r="I2232" s="67"/>
      <c r="J2232" s="67"/>
      <c r="K2232" s="34" t="s">
        <v>65</v>
      </c>
      <c r="L2232" s="74">
        <v>2232</v>
      </c>
      <c r="M2232" s="74"/>
      <c r="N2232" s="69"/>
      <c r="O2232" s="85" t="s">
        <v>1875</v>
      </c>
      <c r="P2232" s="88">
        <v>43738.282314814816</v>
      </c>
      <c r="Q2232" s="85" t="s">
        <v>2644</v>
      </c>
      <c r="R2232" s="85"/>
      <c r="S2232" s="85"/>
      <c r="T2232" s="85" t="s">
        <v>3000</v>
      </c>
      <c r="U2232" s="88">
        <v>43738.282314814816</v>
      </c>
      <c r="V2232" s="90" t="s">
        <v>4998</v>
      </c>
      <c r="W2232" s="85"/>
      <c r="X2232" s="85"/>
      <c r="Y2232" s="94" t="s">
        <v>6998</v>
      </c>
      <c r="Z2232" s="85"/>
    </row>
    <row r="2233" spans="1:26" x14ac:dyDescent="0.25">
      <c r="A2233" s="61" t="s">
        <v>1472</v>
      </c>
      <c r="B2233" s="61" t="s">
        <v>1491</v>
      </c>
      <c r="C2233" s="62"/>
      <c r="D2233" s="63"/>
      <c r="E2233" s="64"/>
      <c r="F2233" s="65"/>
      <c r="G2233" s="62"/>
      <c r="H2233" s="66"/>
      <c r="I2233" s="67"/>
      <c r="J2233" s="67"/>
      <c r="K2233" s="34" t="s">
        <v>65</v>
      </c>
      <c r="L2233" s="74">
        <v>2233</v>
      </c>
      <c r="M2233" s="74"/>
      <c r="N2233" s="69"/>
      <c r="O2233" s="85" t="s">
        <v>1875</v>
      </c>
      <c r="P2233" s="88">
        <v>43738.284513888888</v>
      </c>
      <c r="Q2233" s="85" t="s">
        <v>2452</v>
      </c>
      <c r="R2233" s="85"/>
      <c r="S2233" s="85"/>
      <c r="T2233" s="85"/>
      <c r="U2233" s="88">
        <v>43738.284513888888</v>
      </c>
      <c r="V2233" s="90" t="s">
        <v>4999</v>
      </c>
      <c r="W2233" s="85"/>
      <c r="X2233" s="85"/>
      <c r="Y2233" s="94" t="s">
        <v>6999</v>
      </c>
      <c r="Z2233" s="85"/>
    </row>
    <row r="2234" spans="1:26" x14ac:dyDescent="0.25">
      <c r="A2234" s="61" t="s">
        <v>1472</v>
      </c>
      <c r="B2234" s="61" t="s">
        <v>1453</v>
      </c>
      <c r="C2234" s="62"/>
      <c r="D2234" s="63"/>
      <c r="E2234" s="64"/>
      <c r="F2234" s="65"/>
      <c r="G2234" s="62"/>
      <c r="H2234" s="66"/>
      <c r="I2234" s="67"/>
      <c r="J2234" s="67"/>
      <c r="K2234" s="34" t="s">
        <v>66</v>
      </c>
      <c r="L2234" s="74">
        <v>2234</v>
      </c>
      <c r="M2234" s="74"/>
      <c r="N2234" s="69"/>
      <c r="O2234" s="85" t="s">
        <v>1875</v>
      </c>
      <c r="P2234" s="88">
        <v>43738.28466435185</v>
      </c>
      <c r="Q2234" s="85" t="s">
        <v>2611</v>
      </c>
      <c r="R2234" s="85"/>
      <c r="S2234" s="85"/>
      <c r="T2234" s="85" t="s">
        <v>3019</v>
      </c>
      <c r="U2234" s="88">
        <v>43738.28466435185</v>
      </c>
      <c r="V2234" s="90" t="s">
        <v>5000</v>
      </c>
      <c r="W2234" s="85"/>
      <c r="X2234" s="85"/>
      <c r="Y2234" s="94" t="s">
        <v>7000</v>
      </c>
      <c r="Z2234" s="85"/>
    </row>
    <row r="2235" spans="1:26" x14ac:dyDescent="0.25">
      <c r="A2235" s="61" t="s">
        <v>1472</v>
      </c>
      <c r="B2235" s="61" t="s">
        <v>1490</v>
      </c>
      <c r="C2235" s="62"/>
      <c r="D2235" s="63"/>
      <c r="E2235" s="64"/>
      <c r="F2235" s="65"/>
      <c r="G2235" s="62"/>
      <c r="H2235" s="66"/>
      <c r="I2235" s="67"/>
      <c r="J2235" s="67"/>
      <c r="K2235" s="34" t="s">
        <v>65</v>
      </c>
      <c r="L2235" s="74">
        <v>2235</v>
      </c>
      <c r="M2235" s="74"/>
      <c r="N2235" s="69"/>
      <c r="O2235" s="85" t="s">
        <v>1875</v>
      </c>
      <c r="P2235" s="88">
        <v>43738.284699074073</v>
      </c>
      <c r="Q2235" s="85" t="s">
        <v>2456</v>
      </c>
      <c r="R2235" s="85"/>
      <c r="S2235" s="85"/>
      <c r="T2235" s="85" t="s">
        <v>2994</v>
      </c>
      <c r="U2235" s="88">
        <v>43738.284699074073</v>
      </c>
      <c r="V2235" s="90" t="s">
        <v>4969</v>
      </c>
      <c r="W2235" s="85"/>
      <c r="X2235" s="85"/>
      <c r="Y2235" s="94" t="s">
        <v>6969</v>
      </c>
      <c r="Z2235" s="85"/>
    </row>
    <row r="2236" spans="1:26" x14ac:dyDescent="0.25">
      <c r="A2236" s="61" t="s">
        <v>1472</v>
      </c>
      <c r="B2236" s="61" t="s">
        <v>1453</v>
      </c>
      <c r="C2236" s="62"/>
      <c r="D2236" s="63"/>
      <c r="E2236" s="64"/>
      <c r="F2236" s="65"/>
      <c r="G2236" s="62"/>
      <c r="H2236" s="66"/>
      <c r="I2236" s="67"/>
      <c r="J2236" s="67"/>
      <c r="K2236" s="34" t="s">
        <v>66</v>
      </c>
      <c r="L2236" s="74">
        <v>2236</v>
      </c>
      <c r="M2236" s="74"/>
      <c r="N2236" s="69"/>
      <c r="O2236" s="85" t="s">
        <v>1875</v>
      </c>
      <c r="P2236" s="88">
        <v>43738.286157407405</v>
      </c>
      <c r="Q2236" s="85" t="s">
        <v>2613</v>
      </c>
      <c r="R2236" s="85"/>
      <c r="S2236" s="85"/>
      <c r="T2236" s="85" t="s">
        <v>3019</v>
      </c>
      <c r="U2236" s="88">
        <v>43738.286157407405</v>
      </c>
      <c r="V2236" s="90" t="s">
        <v>5001</v>
      </c>
      <c r="W2236" s="85"/>
      <c r="X2236" s="85"/>
      <c r="Y2236" s="94" t="s">
        <v>7001</v>
      </c>
      <c r="Z2236" s="85"/>
    </row>
    <row r="2237" spans="1:26" x14ac:dyDescent="0.25">
      <c r="A2237" s="61" t="s">
        <v>1472</v>
      </c>
      <c r="B2237" s="61" t="s">
        <v>1490</v>
      </c>
      <c r="C2237" s="62"/>
      <c r="D2237" s="63"/>
      <c r="E2237" s="64"/>
      <c r="F2237" s="65"/>
      <c r="G2237" s="62"/>
      <c r="H2237" s="66"/>
      <c r="I2237" s="67"/>
      <c r="J2237" s="67"/>
      <c r="K2237" s="34" t="s">
        <v>65</v>
      </c>
      <c r="L2237" s="74">
        <v>2237</v>
      </c>
      <c r="M2237" s="74"/>
      <c r="N2237" s="69"/>
      <c r="O2237" s="85" t="s">
        <v>1875</v>
      </c>
      <c r="P2237" s="88">
        <v>43738.286203703705</v>
      </c>
      <c r="Q2237" s="85" t="s">
        <v>2612</v>
      </c>
      <c r="R2237" s="85"/>
      <c r="S2237" s="85"/>
      <c r="T2237" s="85" t="s">
        <v>3004</v>
      </c>
      <c r="U2237" s="88">
        <v>43738.286203703705</v>
      </c>
      <c r="V2237" s="90" t="s">
        <v>5002</v>
      </c>
      <c r="W2237" s="85"/>
      <c r="X2237" s="85"/>
      <c r="Y2237" s="94" t="s">
        <v>7002</v>
      </c>
      <c r="Z2237" s="85"/>
    </row>
    <row r="2238" spans="1:26" x14ac:dyDescent="0.25">
      <c r="A2238" s="61" t="s">
        <v>1472</v>
      </c>
      <c r="B2238" s="61" t="s">
        <v>1364</v>
      </c>
      <c r="C2238" s="62"/>
      <c r="D2238" s="63"/>
      <c r="E2238" s="64"/>
      <c r="F2238" s="65"/>
      <c r="G2238" s="62"/>
      <c r="H2238" s="66"/>
      <c r="I2238" s="67"/>
      <c r="J2238" s="67"/>
      <c r="K2238" s="34" t="s">
        <v>66</v>
      </c>
      <c r="L2238" s="74">
        <v>2238</v>
      </c>
      <c r="M2238" s="74"/>
      <c r="N2238" s="69"/>
      <c r="O2238" s="85" t="s">
        <v>1875</v>
      </c>
      <c r="P2238" s="88">
        <v>43738.286203703705</v>
      </c>
      <c r="Q2238" s="85" t="s">
        <v>2612</v>
      </c>
      <c r="R2238" s="85"/>
      <c r="S2238" s="85"/>
      <c r="T2238" s="85" t="s">
        <v>3004</v>
      </c>
      <c r="U2238" s="88">
        <v>43738.286203703705</v>
      </c>
      <c r="V2238" s="90" t="s">
        <v>5002</v>
      </c>
      <c r="W2238" s="85"/>
      <c r="X2238" s="85"/>
      <c r="Y2238" s="94" t="s">
        <v>7002</v>
      </c>
      <c r="Z2238" s="85"/>
    </row>
    <row r="2239" spans="1:26" x14ac:dyDescent="0.25">
      <c r="A2239" s="61" t="s">
        <v>1472</v>
      </c>
      <c r="B2239" s="61" t="s">
        <v>1472</v>
      </c>
      <c r="C2239" s="62"/>
      <c r="D2239" s="63"/>
      <c r="E2239" s="64"/>
      <c r="F2239" s="65"/>
      <c r="G2239" s="62"/>
      <c r="H2239" s="66"/>
      <c r="I2239" s="67"/>
      <c r="J2239" s="67"/>
      <c r="K2239" s="34" t="s">
        <v>65</v>
      </c>
      <c r="L2239" s="74">
        <v>2239</v>
      </c>
      <c r="M2239" s="74"/>
      <c r="N2239" s="69"/>
      <c r="O2239" s="85" t="s">
        <v>178</v>
      </c>
      <c r="P2239" s="88">
        <v>43738.289143518516</v>
      </c>
      <c r="Q2239" s="85" t="s">
        <v>2645</v>
      </c>
      <c r="R2239" s="90" t="s">
        <v>2889</v>
      </c>
      <c r="S2239" s="85" t="s">
        <v>2911</v>
      </c>
      <c r="T2239" s="85"/>
      <c r="U2239" s="88">
        <v>43738.289143518516</v>
      </c>
      <c r="V2239" s="90" t="s">
        <v>5003</v>
      </c>
      <c r="W2239" s="85"/>
      <c r="X2239" s="85"/>
      <c r="Y2239" s="94" t="s">
        <v>7003</v>
      </c>
      <c r="Z2239" s="85"/>
    </row>
    <row r="2240" spans="1:26" x14ac:dyDescent="0.25">
      <c r="A2240" s="61" t="s">
        <v>1472</v>
      </c>
      <c r="B2240" s="61" t="s">
        <v>1490</v>
      </c>
      <c r="C2240" s="62"/>
      <c r="D2240" s="63"/>
      <c r="E2240" s="64"/>
      <c r="F2240" s="65"/>
      <c r="G2240" s="62"/>
      <c r="H2240" s="66"/>
      <c r="I2240" s="67"/>
      <c r="J2240" s="67"/>
      <c r="K2240" s="34" t="s">
        <v>65</v>
      </c>
      <c r="L2240" s="74">
        <v>2240</v>
      </c>
      <c r="M2240" s="74"/>
      <c r="N2240" s="69"/>
      <c r="O2240" s="85" t="s">
        <v>1875</v>
      </c>
      <c r="P2240" s="88">
        <v>43738.289664351854</v>
      </c>
      <c r="Q2240" s="85" t="s">
        <v>2617</v>
      </c>
      <c r="R2240" s="85"/>
      <c r="S2240" s="85"/>
      <c r="T2240" s="85" t="s">
        <v>2946</v>
      </c>
      <c r="U2240" s="88">
        <v>43738.289664351854</v>
      </c>
      <c r="V2240" s="90" t="s">
        <v>4975</v>
      </c>
      <c r="W2240" s="85"/>
      <c r="X2240" s="85"/>
      <c r="Y2240" s="94" t="s">
        <v>6975</v>
      </c>
      <c r="Z2240" s="85"/>
    </row>
    <row r="2241" spans="1:26" x14ac:dyDescent="0.25">
      <c r="A2241" s="61" t="s">
        <v>1472</v>
      </c>
      <c r="B2241" s="61" t="s">
        <v>1472</v>
      </c>
      <c r="C2241" s="62"/>
      <c r="D2241" s="63"/>
      <c r="E2241" s="64"/>
      <c r="F2241" s="65"/>
      <c r="G2241" s="62"/>
      <c r="H2241" s="66"/>
      <c r="I2241" s="67"/>
      <c r="J2241" s="67"/>
      <c r="K2241" s="34" t="s">
        <v>65</v>
      </c>
      <c r="L2241" s="74">
        <v>2241</v>
      </c>
      <c r="M2241" s="74"/>
      <c r="N2241" s="69"/>
      <c r="O2241" s="85" t="s">
        <v>178</v>
      </c>
      <c r="P2241" s="88">
        <v>43738.290682870371</v>
      </c>
      <c r="Q2241" s="85" t="s">
        <v>2646</v>
      </c>
      <c r="R2241" s="85"/>
      <c r="S2241" s="85"/>
      <c r="T2241" s="85" t="s">
        <v>3000</v>
      </c>
      <c r="U2241" s="88">
        <v>43738.290682870371</v>
      </c>
      <c r="V2241" s="90" t="s">
        <v>5004</v>
      </c>
      <c r="W2241" s="85"/>
      <c r="X2241" s="85"/>
      <c r="Y2241" s="94" t="s">
        <v>7004</v>
      </c>
      <c r="Z2241" s="85"/>
    </row>
    <row r="2242" spans="1:26" x14ac:dyDescent="0.25">
      <c r="A2242" s="61" t="s">
        <v>1488</v>
      </c>
      <c r="B2242" s="61" t="s">
        <v>1472</v>
      </c>
      <c r="C2242" s="62"/>
      <c r="D2242" s="63"/>
      <c r="E2242" s="64"/>
      <c r="F2242" s="65"/>
      <c r="G2242" s="62"/>
      <c r="H2242" s="66"/>
      <c r="I2242" s="67"/>
      <c r="J2242" s="67"/>
      <c r="K2242" s="34" t="s">
        <v>65</v>
      </c>
      <c r="L2242" s="74">
        <v>2242</v>
      </c>
      <c r="M2242" s="74"/>
      <c r="N2242" s="69"/>
      <c r="O2242" s="85" t="s">
        <v>1875</v>
      </c>
      <c r="P2242" s="88">
        <v>43738.289085648146</v>
      </c>
      <c r="Q2242" s="85" t="s">
        <v>2614</v>
      </c>
      <c r="R2242" s="85"/>
      <c r="S2242" s="85"/>
      <c r="T2242" s="85" t="s">
        <v>2946</v>
      </c>
      <c r="U2242" s="88">
        <v>43738.289085648146</v>
      </c>
      <c r="V2242" s="90" t="s">
        <v>4990</v>
      </c>
      <c r="W2242" s="85"/>
      <c r="X2242" s="85"/>
      <c r="Y2242" s="94" t="s">
        <v>6990</v>
      </c>
      <c r="Z2242" s="85"/>
    </row>
    <row r="2243" spans="1:26" x14ac:dyDescent="0.25">
      <c r="A2243" s="61" t="s">
        <v>1453</v>
      </c>
      <c r="B2243" s="61" t="s">
        <v>1489</v>
      </c>
      <c r="C2243" s="62"/>
      <c r="D2243" s="63"/>
      <c r="E2243" s="64"/>
      <c r="F2243" s="65"/>
      <c r="G2243" s="62"/>
      <c r="H2243" s="66"/>
      <c r="I2243" s="67"/>
      <c r="J2243" s="67"/>
      <c r="K2243" s="34" t="s">
        <v>65</v>
      </c>
      <c r="L2243" s="74">
        <v>2243</v>
      </c>
      <c r="M2243" s="74"/>
      <c r="N2243" s="69"/>
      <c r="O2243" s="85" t="s">
        <v>1875</v>
      </c>
      <c r="P2243" s="88">
        <v>43738.286087962966</v>
      </c>
      <c r="Q2243" s="85" t="s">
        <v>2647</v>
      </c>
      <c r="R2243" s="85"/>
      <c r="S2243" s="85"/>
      <c r="T2243" s="85" t="s">
        <v>3046</v>
      </c>
      <c r="U2243" s="88">
        <v>43738.286087962966</v>
      </c>
      <c r="V2243" s="90" t="s">
        <v>5005</v>
      </c>
      <c r="W2243" s="85"/>
      <c r="X2243" s="85"/>
      <c r="Y2243" s="94" t="s">
        <v>7005</v>
      </c>
      <c r="Z2243" s="85"/>
    </row>
    <row r="2244" spans="1:26" x14ac:dyDescent="0.25">
      <c r="A2244" s="61" t="s">
        <v>1489</v>
      </c>
      <c r="B2244" s="61" t="s">
        <v>1489</v>
      </c>
      <c r="C2244" s="62"/>
      <c r="D2244" s="63"/>
      <c r="E2244" s="64"/>
      <c r="F2244" s="65"/>
      <c r="G2244" s="62"/>
      <c r="H2244" s="66"/>
      <c r="I2244" s="67"/>
      <c r="J2244" s="67"/>
      <c r="K2244" s="34" t="s">
        <v>65</v>
      </c>
      <c r="L2244" s="74">
        <v>2244</v>
      </c>
      <c r="M2244" s="74"/>
      <c r="N2244" s="69"/>
      <c r="O2244" s="85" t="s">
        <v>178</v>
      </c>
      <c r="P2244" s="88">
        <v>43738.285601851851</v>
      </c>
      <c r="Q2244" s="85" t="s">
        <v>2648</v>
      </c>
      <c r="R2244" s="90" t="s">
        <v>2890</v>
      </c>
      <c r="S2244" s="85" t="s">
        <v>2911</v>
      </c>
      <c r="T2244" s="85" t="s">
        <v>3046</v>
      </c>
      <c r="U2244" s="88">
        <v>43738.285601851851</v>
      </c>
      <c r="V2244" s="90" t="s">
        <v>5006</v>
      </c>
      <c r="W2244" s="85"/>
      <c r="X2244" s="85"/>
      <c r="Y2244" s="94" t="s">
        <v>7006</v>
      </c>
      <c r="Z2244" s="85"/>
    </row>
    <row r="2245" spans="1:26" x14ac:dyDescent="0.25">
      <c r="A2245" s="61" t="s">
        <v>1489</v>
      </c>
      <c r="B2245" s="61" t="s">
        <v>1491</v>
      </c>
      <c r="C2245" s="62"/>
      <c r="D2245" s="63"/>
      <c r="E2245" s="64"/>
      <c r="F2245" s="65"/>
      <c r="G2245" s="62"/>
      <c r="H2245" s="66"/>
      <c r="I2245" s="67"/>
      <c r="J2245" s="67"/>
      <c r="K2245" s="34" t="s">
        <v>65</v>
      </c>
      <c r="L2245" s="74">
        <v>2245</v>
      </c>
      <c r="M2245" s="74"/>
      <c r="N2245" s="69"/>
      <c r="O2245" s="85" t="s">
        <v>1875</v>
      </c>
      <c r="P2245" s="88">
        <v>43738.287789351853</v>
      </c>
      <c r="Q2245" s="85" t="s">
        <v>2550</v>
      </c>
      <c r="R2245" s="85"/>
      <c r="S2245" s="85"/>
      <c r="T2245" s="85"/>
      <c r="U2245" s="88">
        <v>43738.287789351853</v>
      </c>
      <c r="V2245" s="90" t="s">
        <v>5007</v>
      </c>
      <c r="W2245" s="85"/>
      <c r="X2245" s="85"/>
      <c r="Y2245" s="94" t="s">
        <v>7007</v>
      </c>
      <c r="Z2245" s="85"/>
    </row>
    <row r="2246" spans="1:26" x14ac:dyDescent="0.25">
      <c r="A2246" s="61" t="s">
        <v>1488</v>
      </c>
      <c r="B2246" s="61" t="s">
        <v>1489</v>
      </c>
      <c r="C2246" s="62"/>
      <c r="D2246" s="63"/>
      <c r="E2246" s="64"/>
      <c r="F2246" s="65"/>
      <c r="G2246" s="62"/>
      <c r="H2246" s="66"/>
      <c r="I2246" s="67"/>
      <c r="J2246" s="67"/>
      <c r="K2246" s="34" t="s">
        <v>65</v>
      </c>
      <c r="L2246" s="74">
        <v>2246</v>
      </c>
      <c r="M2246" s="74"/>
      <c r="N2246" s="69"/>
      <c r="O2246" s="85" t="s">
        <v>1875</v>
      </c>
      <c r="P2246" s="88">
        <v>43738.290405092594</v>
      </c>
      <c r="Q2246" s="85" t="s">
        <v>2647</v>
      </c>
      <c r="R2246" s="85"/>
      <c r="S2246" s="85"/>
      <c r="T2246" s="85" t="s">
        <v>3046</v>
      </c>
      <c r="U2246" s="88">
        <v>43738.290405092594</v>
      </c>
      <c r="V2246" s="90" t="s">
        <v>5008</v>
      </c>
      <c r="W2246" s="85"/>
      <c r="X2246" s="85"/>
      <c r="Y2246" s="94" t="s">
        <v>7008</v>
      </c>
      <c r="Z2246" s="85"/>
    </row>
    <row r="2247" spans="1:26" x14ac:dyDescent="0.25">
      <c r="A2247" s="61" t="s">
        <v>1490</v>
      </c>
      <c r="B2247" s="61" t="s">
        <v>1490</v>
      </c>
      <c r="C2247" s="62"/>
      <c r="D2247" s="63"/>
      <c r="E2247" s="64"/>
      <c r="F2247" s="65"/>
      <c r="G2247" s="62"/>
      <c r="H2247" s="66"/>
      <c r="I2247" s="67"/>
      <c r="J2247" s="67"/>
      <c r="K2247" s="34" t="s">
        <v>65</v>
      </c>
      <c r="L2247" s="74">
        <v>2247</v>
      </c>
      <c r="M2247" s="74"/>
      <c r="N2247" s="69"/>
      <c r="O2247" s="85" t="s">
        <v>178</v>
      </c>
      <c r="P2247" s="88">
        <v>43738.28229166667</v>
      </c>
      <c r="Q2247" s="85" t="s">
        <v>2649</v>
      </c>
      <c r="R2247" s="85"/>
      <c r="S2247" s="85"/>
      <c r="T2247" s="85" t="s">
        <v>2955</v>
      </c>
      <c r="U2247" s="88">
        <v>43738.28229166667</v>
      </c>
      <c r="V2247" s="90" t="s">
        <v>5009</v>
      </c>
      <c r="W2247" s="85"/>
      <c r="X2247" s="85"/>
      <c r="Y2247" s="94" t="s">
        <v>7009</v>
      </c>
      <c r="Z2247" s="85"/>
    </row>
    <row r="2248" spans="1:26" x14ac:dyDescent="0.25">
      <c r="A2248" s="61" t="s">
        <v>1453</v>
      </c>
      <c r="B2248" s="61" t="s">
        <v>1490</v>
      </c>
      <c r="C2248" s="62"/>
      <c r="D2248" s="63"/>
      <c r="E2248" s="64"/>
      <c r="F2248" s="65"/>
      <c r="G2248" s="62"/>
      <c r="H2248" s="66"/>
      <c r="I2248" s="67"/>
      <c r="J2248" s="67"/>
      <c r="K2248" s="34" t="s">
        <v>65</v>
      </c>
      <c r="L2248" s="74">
        <v>2248</v>
      </c>
      <c r="M2248" s="74"/>
      <c r="N2248" s="69"/>
      <c r="O2248" s="85" t="s">
        <v>1875</v>
      </c>
      <c r="P2248" s="88">
        <v>43738.274965277778</v>
      </c>
      <c r="Q2248" s="85" t="s">
        <v>2563</v>
      </c>
      <c r="R2248" s="85"/>
      <c r="S2248" s="85"/>
      <c r="T2248" s="85" t="s">
        <v>3004</v>
      </c>
      <c r="U2248" s="88">
        <v>43738.274965277778</v>
      </c>
      <c r="V2248" s="90" t="s">
        <v>4900</v>
      </c>
      <c r="W2248" s="85"/>
      <c r="X2248" s="85"/>
      <c r="Y2248" s="94" t="s">
        <v>6900</v>
      </c>
      <c r="Z2248" s="85"/>
    </row>
    <row r="2249" spans="1:26" x14ac:dyDescent="0.25">
      <c r="A2249" s="61" t="s">
        <v>1453</v>
      </c>
      <c r="B2249" s="61" t="s">
        <v>1490</v>
      </c>
      <c r="C2249" s="62"/>
      <c r="D2249" s="63"/>
      <c r="E2249" s="64"/>
      <c r="F2249" s="65"/>
      <c r="G2249" s="62"/>
      <c r="H2249" s="66"/>
      <c r="I2249" s="67"/>
      <c r="J2249" s="67"/>
      <c r="K2249" s="34" t="s">
        <v>65</v>
      </c>
      <c r="L2249" s="74">
        <v>2249</v>
      </c>
      <c r="M2249" s="74"/>
      <c r="N2249" s="69"/>
      <c r="O2249" s="85" t="s">
        <v>1875</v>
      </c>
      <c r="P2249" s="88">
        <v>43738.276377314818</v>
      </c>
      <c r="Q2249" s="85" t="s">
        <v>2627</v>
      </c>
      <c r="R2249" s="85"/>
      <c r="S2249" s="85"/>
      <c r="T2249" s="85" t="s">
        <v>3042</v>
      </c>
      <c r="U2249" s="88">
        <v>43738.276377314818</v>
      </c>
      <c r="V2249" s="90" t="s">
        <v>4909</v>
      </c>
      <c r="W2249" s="85"/>
      <c r="X2249" s="85"/>
      <c r="Y2249" s="94" t="s">
        <v>6909</v>
      </c>
      <c r="Z2249" s="85"/>
    </row>
    <row r="2250" spans="1:26" x14ac:dyDescent="0.25">
      <c r="A2250" s="61" t="s">
        <v>1453</v>
      </c>
      <c r="B2250" s="61" t="s">
        <v>1490</v>
      </c>
      <c r="C2250" s="62"/>
      <c r="D2250" s="63"/>
      <c r="E2250" s="64"/>
      <c r="F2250" s="65"/>
      <c r="G2250" s="62"/>
      <c r="H2250" s="66"/>
      <c r="I2250" s="67"/>
      <c r="J2250" s="67"/>
      <c r="K2250" s="34" t="s">
        <v>65</v>
      </c>
      <c r="L2250" s="74">
        <v>2250</v>
      </c>
      <c r="M2250" s="74"/>
      <c r="N2250" s="69"/>
      <c r="O2250" s="85" t="s">
        <v>1875</v>
      </c>
      <c r="P2250" s="88">
        <v>43738.278668981482</v>
      </c>
      <c r="Q2250" s="85" t="s">
        <v>2534</v>
      </c>
      <c r="R2250" s="85"/>
      <c r="S2250" s="85"/>
      <c r="T2250" s="85"/>
      <c r="U2250" s="88">
        <v>43738.278668981482</v>
      </c>
      <c r="V2250" s="90" t="s">
        <v>4697</v>
      </c>
      <c r="W2250" s="85"/>
      <c r="X2250" s="85"/>
      <c r="Y2250" s="94" t="s">
        <v>6697</v>
      </c>
      <c r="Z2250" s="85"/>
    </row>
    <row r="2251" spans="1:26" x14ac:dyDescent="0.25">
      <c r="A2251" s="61" t="s">
        <v>1453</v>
      </c>
      <c r="B2251" s="61" t="s">
        <v>1490</v>
      </c>
      <c r="C2251" s="62"/>
      <c r="D2251" s="63"/>
      <c r="E2251" s="64"/>
      <c r="F2251" s="65"/>
      <c r="G2251" s="62"/>
      <c r="H2251" s="66"/>
      <c r="I2251" s="67"/>
      <c r="J2251" s="67"/>
      <c r="K2251" s="34" t="s">
        <v>65</v>
      </c>
      <c r="L2251" s="74">
        <v>2251</v>
      </c>
      <c r="M2251" s="74"/>
      <c r="N2251" s="69"/>
      <c r="O2251" s="85" t="s">
        <v>1875</v>
      </c>
      <c r="P2251" s="88">
        <v>43738.278715277775</v>
      </c>
      <c r="Q2251" s="85" t="s">
        <v>2609</v>
      </c>
      <c r="R2251" s="85"/>
      <c r="S2251" s="85"/>
      <c r="T2251" s="85"/>
      <c r="U2251" s="88">
        <v>43738.278715277775</v>
      </c>
      <c r="V2251" s="90" t="s">
        <v>4879</v>
      </c>
      <c r="W2251" s="85"/>
      <c r="X2251" s="85"/>
      <c r="Y2251" s="94" t="s">
        <v>6879</v>
      </c>
      <c r="Z2251" s="85"/>
    </row>
    <row r="2252" spans="1:26" x14ac:dyDescent="0.25">
      <c r="A2252" s="61" t="s">
        <v>1453</v>
      </c>
      <c r="B2252" s="61" t="s">
        <v>1490</v>
      </c>
      <c r="C2252" s="62"/>
      <c r="D2252" s="63"/>
      <c r="E2252" s="64"/>
      <c r="F2252" s="65"/>
      <c r="G2252" s="62"/>
      <c r="H2252" s="66"/>
      <c r="I2252" s="67"/>
      <c r="J2252" s="67"/>
      <c r="K2252" s="34" t="s">
        <v>65</v>
      </c>
      <c r="L2252" s="74">
        <v>2252</v>
      </c>
      <c r="M2252" s="74"/>
      <c r="N2252" s="69"/>
      <c r="O2252" s="85" t="s">
        <v>1875</v>
      </c>
      <c r="P2252" s="88">
        <v>43738.279178240744</v>
      </c>
      <c r="Q2252" s="85" t="s">
        <v>2606</v>
      </c>
      <c r="R2252" s="85"/>
      <c r="S2252" s="85"/>
      <c r="T2252" s="85" t="s">
        <v>2994</v>
      </c>
      <c r="U2252" s="88">
        <v>43738.279178240744</v>
      </c>
      <c r="V2252" s="90" t="s">
        <v>4965</v>
      </c>
      <c r="W2252" s="85"/>
      <c r="X2252" s="85"/>
      <c r="Y2252" s="94" t="s">
        <v>6965</v>
      </c>
      <c r="Z2252" s="85"/>
    </row>
    <row r="2253" spans="1:26" x14ac:dyDescent="0.25">
      <c r="A2253" s="61" t="s">
        <v>1453</v>
      </c>
      <c r="B2253" s="61" t="s">
        <v>1490</v>
      </c>
      <c r="C2253" s="62"/>
      <c r="D2253" s="63"/>
      <c r="E2253" s="64"/>
      <c r="F2253" s="65"/>
      <c r="G2253" s="62"/>
      <c r="H2253" s="66"/>
      <c r="I2253" s="67"/>
      <c r="J2253" s="67"/>
      <c r="K2253" s="34" t="s">
        <v>65</v>
      </c>
      <c r="L2253" s="74">
        <v>2253</v>
      </c>
      <c r="M2253" s="74"/>
      <c r="N2253" s="69"/>
      <c r="O2253" s="85" t="s">
        <v>1875</v>
      </c>
      <c r="P2253" s="88">
        <v>43738.281527777777</v>
      </c>
      <c r="Q2253" s="85" t="s">
        <v>2610</v>
      </c>
      <c r="R2253" s="85"/>
      <c r="S2253" s="85"/>
      <c r="T2253" s="85" t="s">
        <v>2982</v>
      </c>
      <c r="U2253" s="88">
        <v>43738.281527777777</v>
      </c>
      <c r="V2253" s="90" t="s">
        <v>4892</v>
      </c>
      <c r="W2253" s="85"/>
      <c r="X2253" s="85"/>
      <c r="Y2253" s="94" t="s">
        <v>6892</v>
      </c>
      <c r="Z2253" s="85"/>
    </row>
    <row r="2254" spans="1:26" x14ac:dyDescent="0.25">
      <c r="A2254" s="61" t="s">
        <v>1453</v>
      </c>
      <c r="B2254" s="61" t="s">
        <v>1490</v>
      </c>
      <c r="C2254" s="62"/>
      <c r="D2254" s="63"/>
      <c r="E2254" s="64"/>
      <c r="F2254" s="65"/>
      <c r="G2254" s="62"/>
      <c r="H2254" s="66"/>
      <c r="I2254" s="67"/>
      <c r="J2254" s="67"/>
      <c r="K2254" s="34" t="s">
        <v>65</v>
      </c>
      <c r="L2254" s="74">
        <v>2254</v>
      </c>
      <c r="M2254" s="74"/>
      <c r="N2254" s="69"/>
      <c r="O2254" s="85" t="s">
        <v>1875</v>
      </c>
      <c r="P2254" s="88">
        <v>43738.281886574077</v>
      </c>
      <c r="Q2254" s="85" t="s">
        <v>2605</v>
      </c>
      <c r="R2254" s="85"/>
      <c r="S2254" s="85"/>
      <c r="T2254" s="85" t="s">
        <v>3039</v>
      </c>
      <c r="U2254" s="88">
        <v>43738.281886574077</v>
      </c>
      <c r="V2254" s="90" t="s">
        <v>4880</v>
      </c>
      <c r="W2254" s="85"/>
      <c r="X2254" s="85"/>
      <c r="Y2254" s="94" t="s">
        <v>6880</v>
      </c>
      <c r="Z2254" s="85"/>
    </row>
    <row r="2255" spans="1:26" x14ac:dyDescent="0.25">
      <c r="A2255" s="61" t="s">
        <v>1453</v>
      </c>
      <c r="B2255" s="61" t="s">
        <v>1490</v>
      </c>
      <c r="C2255" s="62"/>
      <c r="D2255" s="63"/>
      <c r="E2255" s="64"/>
      <c r="F2255" s="65"/>
      <c r="G2255" s="62"/>
      <c r="H2255" s="66"/>
      <c r="I2255" s="67"/>
      <c r="J2255" s="67"/>
      <c r="K2255" s="34" t="s">
        <v>65</v>
      </c>
      <c r="L2255" s="74">
        <v>2255</v>
      </c>
      <c r="M2255" s="74"/>
      <c r="N2255" s="69"/>
      <c r="O2255" s="85" t="s">
        <v>1875</v>
      </c>
      <c r="P2255" s="88">
        <v>43738.281990740739</v>
      </c>
      <c r="Q2255" s="85" t="s">
        <v>2567</v>
      </c>
      <c r="R2255" s="85"/>
      <c r="S2255" s="85"/>
      <c r="T2255" s="85" t="s">
        <v>3024</v>
      </c>
      <c r="U2255" s="88">
        <v>43738.281990740739</v>
      </c>
      <c r="V2255" s="90" t="s">
        <v>4970</v>
      </c>
      <c r="W2255" s="85"/>
      <c r="X2255" s="85"/>
      <c r="Y2255" s="94" t="s">
        <v>6970</v>
      </c>
      <c r="Z2255" s="85"/>
    </row>
    <row r="2256" spans="1:26" x14ac:dyDescent="0.25">
      <c r="A2256" s="61" t="s">
        <v>1453</v>
      </c>
      <c r="B2256" s="61" t="s">
        <v>1490</v>
      </c>
      <c r="C2256" s="62"/>
      <c r="D2256" s="63"/>
      <c r="E2256" s="64"/>
      <c r="F2256" s="65"/>
      <c r="G2256" s="62"/>
      <c r="H2256" s="66"/>
      <c r="I2256" s="67"/>
      <c r="J2256" s="67"/>
      <c r="K2256" s="34" t="s">
        <v>65</v>
      </c>
      <c r="L2256" s="74">
        <v>2256</v>
      </c>
      <c r="M2256" s="74"/>
      <c r="N2256" s="69"/>
      <c r="O2256" s="85" t="s">
        <v>1875</v>
      </c>
      <c r="P2256" s="88">
        <v>43738.282013888886</v>
      </c>
      <c r="Q2256" s="85" t="s">
        <v>2597</v>
      </c>
      <c r="R2256" s="85"/>
      <c r="S2256" s="85"/>
      <c r="T2256" s="85" t="s">
        <v>3004</v>
      </c>
      <c r="U2256" s="88">
        <v>43738.282013888886</v>
      </c>
      <c r="V2256" s="90" t="s">
        <v>4777</v>
      </c>
      <c r="W2256" s="85"/>
      <c r="X2256" s="85"/>
      <c r="Y2256" s="94" t="s">
        <v>6777</v>
      </c>
      <c r="Z2256" s="85"/>
    </row>
    <row r="2257" spans="1:26" x14ac:dyDescent="0.25">
      <c r="A2257" s="61" t="s">
        <v>1453</v>
      </c>
      <c r="B2257" s="61" t="s">
        <v>1490</v>
      </c>
      <c r="C2257" s="62"/>
      <c r="D2257" s="63"/>
      <c r="E2257" s="64"/>
      <c r="F2257" s="65"/>
      <c r="G2257" s="62"/>
      <c r="H2257" s="66"/>
      <c r="I2257" s="67"/>
      <c r="J2257" s="67"/>
      <c r="K2257" s="34" t="s">
        <v>65</v>
      </c>
      <c r="L2257" s="74">
        <v>2257</v>
      </c>
      <c r="M2257" s="74"/>
      <c r="N2257" s="69"/>
      <c r="O2257" s="85" t="s">
        <v>1875</v>
      </c>
      <c r="P2257" s="88">
        <v>43738.284004629626</v>
      </c>
      <c r="Q2257" s="85" t="s">
        <v>2456</v>
      </c>
      <c r="R2257" s="85"/>
      <c r="S2257" s="85"/>
      <c r="T2257" s="85" t="s">
        <v>2994</v>
      </c>
      <c r="U2257" s="88">
        <v>43738.284004629626</v>
      </c>
      <c r="V2257" s="90" t="s">
        <v>4966</v>
      </c>
      <c r="W2257" s="85"/>
      <c r="X2257" s="85"/>
      <c r="Y2257" s="94" t="s">
        <v>6966</v>
      </c>
      <c r="Z2257" s="85"/>
    </row>
    <row r="2258" spans="1:26" x14ac:dyDescent="0.25">
      <c r="A2258" s="61" t="s">
        <v>1453</v>
      </c>
      <c r="B2258" s="61" t="s">
        <v>1490</v>
      </c>
      <c r="C2258" s="62"/>
      <c r="D2258" s="63"/>
      <c r="E2258" s="64"/>
      <c r="F2258" s="65"/>
      <c r="G2258" s="62"/>
      <c r="H2258" s="66"/>
      <c r="I2258" s="67"/>
      <c r="J2258" s="67"/>
      <c r="K2258" s="34" t="s">
        <v>65</v>
      </c>
      <c r="L2258" s="74">
        <v>2258</v>
      </c>
      <c r="M2258" s="74"/>
      <c r="N2258" s="69"/>
      <c r="O2258" s="85" t="s">
        <v>1875</v>
      </c>
      <c r="P2258" s="88">
        <v>43738.28402777778</v>
      </c>
      <c r="Q2258" s="85" t="s">
        <v>2272</v>
      </c>
      <c r="R2258" s="85"/>
      <c r="S2258" s="85"/>
      <c r="T2258" s="85" t="s">
        <v>2982</v>
      </c>
      <c r="U2258" s="88">
        <v>43738.28402777778</v>
      </c>
      <c r="V2258" s="90" t="s">
        <v>4991</v>
      </c>
      <c r="W2258" s="85"/>
      <c r="X2258" s="85"/>
      <c r="Y2258" s="94" t="s">
        <v>6991</v>
      </c>
      <c r="Z2258" s="85"/>
    </row>
    <row r="2259" spans="1:26" x14ac:dyDescent="0.25">
      <c r="A2259" s="61" t="s">
        <v>1453</v>
      </c>
      <c r="B2259" s="61" t="s">
        <v>1490</v>
      </c>
      <c r="C2259" s="62"/>
      <c r="D2259" s="63"/>
      <c r="E2259" s="64"/>
      <c r="F2259" s="65"/>
      <c r="G2259" s="62"/>
      <c r="H2259" s="66"/>
      <c r="I2259" s="67"/>
      <c r="J2259" s="67"/>
      <c r="K2259" s="34" t="s">
        <v>65</v>
      </c>
      <c r="L2259" s="74">
        <v>2259</v>
      </c>
      <c r="M2259" s="74"/>
      <c r="N2259" s="69"/>
      <c r="O2259" s="85" t="s">
        <v>1875</v>
      </c>
      <c r="P2259" s="88">
        <v>43738.28597222222</v>
      </c>
      <c r="Q2259" s="85" t="s">
        <v>2612</v>
      </c>
      <c r="R2259" s="85"/>
      <c r="S2259" s="85"/>
      <c r="T2259" s="85" t="s">
        <v>3004</v>
      </c>
      <c r="U2259" s="88">
        <v>43738.28597222222</v>
      </c>
      <c r="V2259" s="90" t="s">
        <v>5010</v>
      </c>
      <c r="W2259" s="85"/>
      <c r="X2259" s="85"/>
      <c r="Y2259" s="94" t="s">
        <v>7010</v>
      </c>
      <c r="Z2259" s="85"/>
    </row>
    <row r="2260" spans="1:26" x14ac:dyDescent="0.25">
      <c r="A2260" s="61" t="s">
        <v>1364</v>
      </c>
      <c r="B2260" s="61" t="s">
        <v>1490</v>
      </c>
      <c r="C2260" s="62"/>
      <c r="D2260" s="63"/>
      <c r="E2260" s="64"/>
      <c r="F2260" s="65"/>
      <c r="G2260" s="62"/>
      <c r="H2260" s="66"/>
      <c r="I2260" s="67"/>
      <c r="J2260" s="67"/>
      <c r="K2260" s="34" t="s">
        <v>65</v>
      </c>
      <c r="L2260" s="74">
        <v>2260</v>
      </c>
      <c r="M2260" s="74"/>
      <c r="N2260" s="69"/>
      <c r="O2260" s="85" t="s">
        <v>1875</v>
      </c>
      <c r="P2260" s="88">
        <v>43738.275335648148</v>
      </c>
      <c r="Q2260" s="85" t="s">
        <v>2542</v>
      </c>
      <c r="R2260" s="85"/>
      <c r="S2260" s="85"/>
      <c r="T2260" s="85" t="s">
        <v>3004</v>
      </c>
      <c r="U2260" s="88">
        <v>43738.275335648148</v>
      </c>
      <c r="V2260" s="90" t="s">
        <v>4866</v>
      </c>
      <c r="W2260" s="85"/>
      <c r="X2260" s="85"/>
      <c r="Y2260" s="94" t="s">
        <v>6866</v>
      </c>
      <c r="Z2260" s="85"/>
    </row>
    <row r="2261" spans="1:26" x14ac:dyDescent="0.25">
      <c r="A2261" s="61" t="s">
        <v>1364</v>
      </c>
      <c r="B2261" s="61" t="s">
        <v>1490</v>
      </c>
      <c r="C2261" s="62"/>
      <c r="D2261" s="63"/>
      <c r="E2261" s="64"/>
      <c r="F2261" s="65"/>
      <c r="G2261" s="62"/>
      <c r="H2261" s="66"/>
      <c r="I2261" s="67"/>
      <c r="J2261" s="67"/>
      <c r="K2261" s="34" t="s">
        <v>65</v>
      </c>
      <c r="L2261" s="74">
        <v>2261</v>
      </c>
      <c r="M2261" s="74"/>
      <c r="N2261" s="69"/>
      <c r="O2261" s="85" t="s">
        <v>1875</v>
      </c>
      <c r="P2261" s="88">
        <v>43738.275416666664</v>
      </c>
      <c r="Q2261" s="85" t="s">
        <v>2621</v>
      </c>
      <c r="R2261" s="85"/>
      <c r="S2261" s="85"/>
      <c r="T2261" s="85" t="s">
        <v>3041</v>
      </c>
      <c r="U2261" s="88">
        <v>43738.275416666664</v>
      </c>
      <c r="V2261" s="90" t="s">
        <v>4881</v>
      </c>
      <c r="W2261" s="85"/>
      <c r="X2261" s="85"/>
      <c r="Y2261" s="94" t="s">
        <v>6881</v>
      </c>
      <c r="Z2261" s="85"/>
    </row>
    <row r="2262" spans="1:26" x14ac:dyDescent="0.25">
      <c r="A2262" s="61" t="s">
        <v>1364</v>
      </c>
      <c r="B2262" s="61" t="s">
        <v>1490</v>
      </c>
      <c r="C2262" s="62"/>
      <c r="D2262" s="63"/>
      <c r="E2262" s="64"/>
      <c r="F2262" s="65"/>
      <c r="G2262" s="62"/>
      <c r="H2262" s="66"/>
      <c r="I2262" s="67"/>
      <c r="J2262" s="67"/>
      <c r="K2262" s="34" t="s">
        <v>65</v>
      </c>
      <c r="L2262" s="74">
        <v>2262</v>
      </c>
      <c r="M2262" s="74"/>
      <c r="N2262" s="69"/>
      <c r="O2262" s="85" t="s">
        <v>1875</v>
      </c>
      <c r="P2262" s="88">
        <v>43738.275625000002</v>
      </c>
      <c r="Q2262" s="85" t="s">
        <v>2563</v>
      </c>
      <c r="R2262" s="85"/>
      <c r="S2262" s="85"/>
      <c r="T2262" s="85" t="s">
        <v>3004</v>
      </c>
      <c r="U2262" s="88">
        <v>43738.275625000002</v>
      </c>
      <c r="V2262" s="90" t="s">
        <v>4901</v>
      </c>
      <c r="W2262" s="85"/>
      <c r="X2262" s="85"/>
      <c r="Y2262" s="94" t="s">
        <v>6901</v>
      </c>
      <c r="Z2262" s="85"/>
    </row>
    <row r="2263" spans="1:26" x14ac:dyDescent="0.25">
      <c r="A2263" s="61" t="s">
        <v>1364</v>
      </c>
      <c r="B2263" s="61" t="s">
        <v>1490</v>
      </c>
      <c r="C2263" s="62"/>
      <c r="D2263" s="63"/>
      <c r="E2263" s="64"/>
      <c r="F2263" s="65"/>
      <c r="G2263" s="62"/>
      <c r="H2263" s="66"/>
      <c r="I2263" s="67"/>
      <c r="J2263" s="67"/>
      <c r="K2263" s="34" t="s">
        <v>65</v>
      </c>
      <c r="L2263" s="74">
        <v>2263</v>
      </c>
      <c r="M2263" s="74"/>
      <c r="N2263" s="69"/>
      <c r="O2263" s="85" t="s">
        <v>1875</v>
      </c>
      <c r="P2263" s="88">
        <v>43738.275740740741</v>
      </c>
      <c r="Q2263" s="85" t="s">
        <v>2560</v>
      </c>
      <c r="R2263" s="85"/>
      <c r="S2263" s="85"/>
      <c r="T2263" s="85" t="s">
        <v>3000</v>
      </c>
      <c r="U2263" s="88">
        <v>43738.275740740741</v>
      </c>
      <c r="V2263" s="90" t="s">
        <v>4872</v>
      </c>
      <c r="W2263" s="85"/>
      <c r="X2263" s="85"/>
      <c r="Y2263" s="94" t="s">
        <v>6872</v>
      </c>
      <c r="Z2263" s="85"/>
    </row>
    <row r="2264" spans="1:26" x14ac:dyDescent="0.25">
      <c r="A2264" s="61" t="s">
        <v>1364</v>
      </c>
      <c r="B2264" s="61" t="s">
        <v>1490</v>
      </c>
      <c r="C2264" s="62"/>
      <c r="D2264" s="63"/>
      <c r="E2264" s="64"/>
      <c r="F2264" s="65"/>
      <c r="G2264" s="62"/>
      <c r="H2264" s="66"/>
      <c r="I2264" s="67"/>
      <c r="J2264" s="67"/>
      <c r="K2264" s="34" t="s">
        <v>65</v>
      </c>
      <c r="L2264" s="74">
        <v>2264</v>
      </c>
      <c r="M2264" s="74"/>
      <c r="N2264" s="69"/>
      <c r="O2264" s="85" t="s">
        <v>1875</v>
      </c>
      <c r="P2264" s="88">
        <v>43738.278032407405</v>
      </c>
      <c r="Q2264" s="85" t="s">
        <v>2534</v>
      </c>
      <c r="R2264" s="85"/>
      <c r="S2264" s="85"/>
      <c r="T2264" s="85"/>
      <c r="U2264" s="88">
        <v>43738.278032407405</v>
      </c>
      <c r="V2264" s="90" t="s">
        <v>4699</v>
      </c>
      <c r="W2264" s="85"/>
      <c r="X2264" s="85"/>
      <c r="Y2264" s="94" t="s">
        <v>6699</v>
      </c>
      <c r="Z2264" s="85"/>
    </row>
    <row r="2265" spans="1:26" x14ac:dyDescent="0.25">
      <c r="A2265" s="61" t="s">
        <v>1364</v>
      </c>
      <c r="B2265" s="61" t="s">
        <v>1490</v>
      </c>
      <c r="C2265" s="62"/>
      <c r="D2265" s="63"/>
      <c r="E2265" s="64"/>
      <c r="F2265" s="65"/>
      <c r="G2265" s="62"/>
      <c r="H2265" s="66"/>
      <c r="I2265" s="67"/>
      <c r="J2265" s="67"/>
      <c r="K2265" s="34" t="s">
        <v>65</v>
      </c>
      <c r="L2265" s="74">
        <v>2265</v>
      </c>
      <c r="M2265" s="74"/>
      <c r="N2265" s="69"/>
      <c r="O2265" s="85" t="s">
        <v>1875</v>
      </c>
      <c r="P2265" s="88">
        <v>43738.281585648147</v>
      </c>
      <c r="Q2265" s="85" t="s">
        <v>2610</v>
      </c>
      <c r="R2265" s="85"/>
      <c r="S2265" s="85"/>
      <c r="T2265" s="85" t="s">
        <v>2982</v>
      </c>
      <c r="U2265" s="88">
        <v>43738.281585648147</v>
      </c>
      <c r="V2265" s="90" t="s">
        <v>4893</v>
      </c>
      <c r="W2265" s="85"/>
      <c r="X2265" s="85"/>
      <c r="Y2265" s="94" t="s">
        <v>6893</v>
      </c>
      <c r="Z2265" s="85"/>
    </row>
    <row r="2266" spans="1:26" x14ac:dyDescent="0.25">
      <c r="A2266" s="61" t="s">
        <v>1364</v>
      </c>
      <c r="B2266" s="61" t="s">
        <v>1490</v>
      </c>
      <c r="C2266" s="62"/>
      <c r="D2266" s="63"/>
      <c r="E2266" s="64"/>
      <c r="F2266" s="65"/>
      <c r="G2266" s="62"/>
      <c r="H2266" s="66"/>
      <c r="I2266" s="67"/>
      <c r="J2266" s="67"/>
      <c r="K2266" s="34" t="s">
        <v>65</v>
      </c>
      <c r="L2266" s="74">
        <v>2266</v>
      </c>
      <c r="M2266" s="74"/>
      <c r="N2266" s="69"/>
      <c r="O2266" s="85" t="s">
        <v>1875</v>
      </c>
      <c r="P2266" s="88">
        <v>43738.281712962962</v>
      </c>
      <c r="Q2266" s="85" t="s">
        <v>2567</v>
      </c>
      <c r="R2266" s="85"/>
      <c r="S2266" s="85"/>
      <c r="T2266" s="85" t="s">
        <v>3024</v>
      </c>
      <c r="U2266" s="88">
        <v>43738.281712962962</v>
      </c>
      <c r="V2266" s="90" t="s">
        <v>4971</v>
      </c>
      <c r="W2266" s="85"/>
      <c r="X2266" s="85"/>
      <c r="Y2266" s="94" t="s">
        <v>6971</v>
      </c>
      <c r="Z2266" s="85"/>
    </row>
    <row r="2267" spans="1:26" x14ac:dyDescent="0.25">
      <c r="A2267" s="61" t="s">
        <v>1364</v>
      </c>
      <c r="B2267" s="61" t="s">
        <v>1490</v>
      </c>
      <c r="C2267" s="62"/>
      <c r="D2267" s="63"/>
      <c r="E2267" s="64"/>
      <c r="F2267" s="65"/>
      <c r="G2267" s="62"/>
      <c r="H2267" s="66"/>
      <c r="I2267" s="67"/>
      <c r="J2267" s="67"/>
      <c r="K2267" s="34" t="s">
        <v>65</v>
      </c>
      <c r="L2267" s="74">
        <v>2267</v>
      </c>
      <c r="M2267" s="74"/>
      <c r="N2267" s="69"/>
      <c r="O2267" s="85" t="s">
        <v>1875</v>
      </c>
      <c r="P2267" s="88">
        <v>43738.281793981485</v>
      </c>
      <c r="Q2267" s="85" t="s">
        <v>2605</v>
      </c>
      <c r="R2267" s="85"/>
      <c r="S2267" s="85"/>
      <c r="T2267" s="85" t="s">
        <v>3039</v>
      </c>
      <c r="U2267" s="88">
        <v>43738.281793981485</v>
      </c>
      <c r="V2267" s="90" t="s">
        <v>4882</v>
      </c>
      <c r="W2267" s="85"/>
      <c r="X2267" s="85"/>
      <c r="Y2267" s="94" t="s">
        <v>6882</v>
      </c>
      <c r="Z2267" s="85"/>
    </row>
    <row r="2268" spans="1:26" x14ac:dyDescent="0.25">
      <c r="A2268" s="61" t="s">
        <v>1364</v>
      </c>
      <c r="B2268" s="61" t="s">
        <v>1490</v>
      </c>
      <c r="C2268" s="62"/>
      <c r="D2268" s="63"/>
      <c r="E2268" s="64"/>
      <c r="F2268" s="65"/>
      <c r="G2268" s="62"/>
      <c r="H2268" s="66"/>
      <c r="I2268" s="67"/>
      <c r="J2268" s="67"/>
      <c r="K2268" s="34" t="s">
        <v>65</v>
      </c>
      <c r="L2268" s="74">
        <v>2268</v>
      </c>
      <c r="M2268" s="74"/>
      <c r="N2268" s="69"/>
      <c r="O2268" s="85" t="s">
        <v>1875</v>
      </c>
      <c r="P2268" s="88">
        <v>43738.282627314817</v>
      </c>
      <c r="Q2268" s="85" t="s">
        <v>2606</v>
      </c>
      <c r="R2268" s="85"/>
      <c r="S2268" s="85"/>
      <c r="T2268" s="85" t="s">
        <v>2994</v>
      </c>
      <c r="U2268" s="88">
        <v>43738.282627314817</v>
      </c>
      <c r="V2268" s="90" t="s">
        <v>4967</v>
      </c>
      <c r="W2268" s="85"/>
      <c r="X2268" s="85"/>
      <c r="Y2268" s="94" t="s">
        <v>6967</v>
      </c>
      <c r="Z2268" s="85"/>
    </row>
    <row r="2269" spans="1:26" x14ac:dyDescent="0.25">
      <c r="A2269" s="61" t="s">
        <v>1364</v>
      </c>
      <c r="B2269" s="61" t="s">
        <v>1490</v>
      </c>
      <c r="C2269" s="62"/>
      <c r="D2269" s="63"/>
      <c r="E2269" s="64"/>
      <c r="F2269" s="65"/>
      <c r="G2269" s="62"/>
      <c r="H2269" s="66"/>
      <c r="I2269" s="67"/>
      <c r="J2269" s="67"/>
      <c r="K2269" s="34" t="s">
        <v>65</v>
      </c>
      <c r="L2269" s="74">
        <v>2269</v>
      </c>
      <c r="M2269" s="74"/>
      <c r="N2269" s="69"/>
      <c r="O2269" s="85" t="s">
        <v>1875</v>
      </c>
      <c r="P2269" s="88">
        <v>43738.283275462964</v>
      </c>
      <c r="Q2269" s="85" t="s">
        <v>2272</v>
      </c>
      <c r="R2269" s="85"/>
      <c r="S2269" s="85"/>
      <c r="T2269" s="85" t="s">
        <v>2982</v>
      </c>
      <c r="U2269" s="88">
        <v>43738.283275462964</v>
      </c>
      <c r="V2269" s="90" t="s">
        <v>4992</v>
      </c>
      <c r="W2269" s="85"/>
      <c r="X2269" s="85"/>
      <c r="Y2269" s="94" t="s">
        <v>6992</v>
      </c>
      <c r="Z2269" s="85"/>
    </row>
    <row r="2270" spans="1:26" x14ac:dyDescent="0.25">
      <c r="A2270" s="61" t="s">
        <v>1364</v>
      </c>
      <c r="B2270" s="61" t="s">
        <v>1490</v>
      </c>
      <c r="C2270" s="62"/>
      <c r="D2270" s="63"/>
      <c r="E2270" s="64"/>
      <c r="F2270" s="65"/>
      <c r="G2270" s="62"/>
      <c r="H2270" s="66"/>
      <c r="I2270" s="67"/>
      <c r="J2270" s="67"/>
      <c r="K2270" s="34" t="s">
        <v>65</v>
      </c>
      <c r="L2270" s="74">
        <v>2270</v>
      </c>
      <c r="M2270" s="74"/>
      <c r="N2270" s="69"/>
      <c r="O2270" s="85" t="s">
        <v>1876</v>
      </c>
      <c r="P2270" s="88">
        <v>43738.284849537034</v>
      </c>
      <c r="Q2270" s="85" t="s">
        <v>2650</v>
      </c>
      <c r="R2270" s="90" t="s">
        <v>2891</v>
      </c>
      <c r="S2270" s="85" t="s">
        <v>2911</v>
      </c>
      <c r="T2270" s="85" t="s">
        <v>3004</v>
      </c>
      <c r="U2270" s="88">
        <v>43738.284849537034</v>
      </c>
      <c r="V2270" s="90" t="s">
        <v>5011</v>
      </c>
      <c r="W2270" s="85"/>
      <c r="X2270" s="85"/>
      <c r="Y2270" s="94" t="s">
        <v>7011</v>
      </c>
      <c r="Z2270" s="94" t="s">
        <v>7009</v>
      </c>
    </row>
    <row r="2271" spans="1:26" x14ac:dyDescent="0.25">
      <c r="A2271" s="61" t="s">
        <v>1488</v>
      </c>
      <c r="B2271" s="61" t="s">
        <v>1490</v>
      </c>
      <c r="C2271" s="62"/>
      <c r="D2271" s="63"/>
      <c r="E2271" s="64"/>
      <c r="F2271" s="65"/>
      <c r="G2271" s="62"/>
      <c r="H2271" s="66"/>
      <c r="I2271" s="67"/>
      <c r="J2271" s="67"/>
      <c r="K2271" s="34" t="s">
        <v>65</v>
      </c>
      <c r="L2271" s="74">
        <v>2271</v>
      </c>
      <c r="M2271" s="74"/>
      <c r="N2271" s="69"/>
      <c r="O2271" s="85" t="s">
        <v>1875</v>
      </c>
      <c r="P2271" s="88">
        <v>43738.290601851855</v>
      </c>
      <c r="Q2271" s="85" t="s">
        <v>2612</v>
      </c>
      <c r="R2271" s="85"/>
      <c r="S2271" s="85"/>
      <c r="T2271" s="85" t="s">
        <v>3004</v>
      </c>
      <c r="U2271" s="88">
        <v>43738.290601851855</v>
      </c>
      <c r="V2271" s="90" t="s">
        <v>5012</v>
      </c>
      <c r="W2271" s="85"/>
      <c r="X2271" s="85"/>
      <c r="Y2271" s="94" t="s">
        <v>7012</v>
      </c>
      <c r="Z2271" s="85"/>
    </row>
    <row r="2272" spans="1:26" x14ac:dyDescent="0.25">
      <c r="A2272" s="61" t="s">
        <v>1453</v>
      </c>
      <c r="B2272" s="61" t="s">
        <v>1364</v>
      </c>
      <c r="C2272" s="62"/>
      <c r="D2272" s="63"/>
      <c r="E2272" s="64"/>
      <c r="F2272" s="65"/>
      <c r="G2272" s="62"/>
      <c r="H2272" s="66"/>
      <c r="I2272" s="67"/>
      <c r="J2272" s="67"/>
      <c r="K2272" s="34" t="s">
        <v>66</v>
      </c>
      <c r="L2272" s="74">
        <v>2272</v>
      </c>
      <c r="M2272" s="74"/>
      <c r="N2272" s="69"/>
      <c r="O2272" s="85" t="s">
        <v>1875</v>
      </c>
      <c r="P2272" s="88">
        <v>43738.279074074075</v>
      </c>
      <c r="Q2272" s="85" t="s">
        <v>2564</v>
      </c>
      <c r="R2272" s="85"/>
      <c r="S2272" s="85"/>
      <c r="T2272" s="85" t="s">
        <v>3022</v>
      </c>
      <c r="U2272" s="88">
        <v>43738.279074074075</v>
      </c>
      <c r="V2272" s="90" t="s">
        <v>5013</v>
      </c>
      <c r="W2272" s="85"/>
      <c r="X2272" s="85"/>
      <c r="Y2272" s="94" t="s">
        <v>7013</v>
      </c>
      <c r="Z2272" s="85"/>
    </row>
    <row r="2273" spans="1:26" x14ac:dyDescent="0.25">
      <c r="A2273" s="61" t="s">
        <v>1453</v>
      </c>
      <c r="B2273" s="61" t="s">
        <v>1364</v>
      </c>
      <c r="C2273" s="62"/>
      <c r="D2273" s="63"/>
      <c r="E2273" s="64"/>
      <c r="F2273" s="65"/>
      <c r="G2273" s="62"/>
      <c r="H2273" s="66"/>
      <c r="I2273" s="67"/>
      <c r="J2273" s="67"/>
      <c r="K2273" s="34" t="s">
        <v>66</v>
      </c>
      <c r="L2273" s="74">
        <v>2273</v>
      </c>
      <c r="M2273" s="74"/>
      <c r="N2273" s="69"/>
      <c r="O2273" s="85" t="s">
        <v>1875</v>
      </c>
      <c r="P2273" s="88">
        <v>43738.28597222222</v>
      </c>
      <c r="Q2273" s="85" t="s">
        <v>2612</v>
      </c>
      <c r="R2273" s="85"/>
      <c r="S2273" s="85"/>
      <c r="T2273" s="85" t="s">
        <v>3004</v>
      </c>
      <c r="U2273" s="88">
        <v>43738.28597222222</v>
      </c>
      <c r="V2273" s="90" t="s">
        <v>5010</v>
      </c>
      <c r="W2273" s="85"/>
      <c r="X2273" s="85"/>
      <c r="Y2273" s="94" t="s">
        <v>7010</v>
      </c>
      <c r="Z2273" s="85"/>
    </row>
    <row r="2274" spans="1:26" x14ac:dyDescent="0.25">
      <c r="A2274" s="61" t="s">
        <v>1364</v>
      </c>
      <c r="B2274" s="61" t="s">
        <v>1364</v>
      </c>
      <c r="C2274" s="62"/>
      <c r="D2274" s="63"/>
      <c r="E2274" s="64"/>
      <c r="F2274" s="65"/>
      <c r="G2274" s="62"/>
      <c r="H2274" s="66"/>
      <c r="I2274" s="67"/>
      <c r="J2274" s="67"/>
      <c r="K2274" s="34" t="s">
        <v>65</v>
      </c>
      <c r="L2274" s="74">
        <v>2274</v>
      </c>
      <c r="M2274" s="74"/>
      <c r="N2274" s="69"/>
      <c r="O2274" s="85" t="s">
        <v>178</v>
      </c>
      <c r="P2274" s="88">
        <v>43738.274930555555</v>
      </c>
      <c r="Q2274" s="85" t="s">
        <v>2651</v>
      </c>
      <c r="R2274" s="90" t="s">
        <v>2892</v>
      </c>
      <c r="S2274" s="85" t="s">
        <v>2911</v>
      </c>
      <c r="T2274" s="85" t="s">
        <v>3022</v>
      </c>
      <c r="U2274" s="88">
        <v>43738.274930555555</v>
      </c>
      <c r="V2274" s="90" t="s">
        <v>5014</v>
      </c>
      <c r="W2274" s="85"/>
      <c r="X2274" s="85"/>
      <c r="Y2274" s="94" t="s">
        <v>7014</v>
      </c>
      <c r="Z2274" s="85"/>
    </row>
    <row r="2275" spans="1:26" x14ac:dyDescent="0.25">
      <c r="A2275" s="61" t="s">
        <v>1364</v>
      </c>
      <c r="B2275" s="61" t="s">
        <v>1453</v>
      </c>
      <c r="C2275" s="62"/>
      <c r="D2275" s="63"/>
      <c r="E2275" s="64"/>
      <c r="F2275" s="65"/>
      <c r="G2275" s="62"/>
      <c r="H2275" s="66"/>
      <c r="I2275" s="67"/>
      <c r="J2275" s="67"/>
      <c r="K2275" s="34" t="s">
        <v>66</v>
      </c>
      <c r="L2275" s="74">
        <v>2275</v>
      </c>
      <c r="M2275" s="74"/>
      <c r="N2275" s="69"/>
      <c r="O2275" s="85" t="s">
        <v>1875</v>
      </c>
      <c r="P2275" s="88">
        <v>43738.27516203704</v>
      </c>
      <c r="Q2275" s="85" t="s">
        <v>2566</v>
      </c>
      <c r="R2275" s="85"/>
      <c r="S2275" s="85"/>
      <c r="T2275" s="85" t="s">
        <v>3019</v>
      </c>
      <c r="U2275" s="88">
        <v>43738.27516203704</v>
      </c>
      <c r="V2275" s="90" t="s">
        <v>5015</v>
      </c>
      <c r="W2275" s="85"/>
      <c r="X2275" s="85"/>
      <c r="Y2275" s="94" t="s">
        <v>7015</v>
      </c>
      <c r="Z2275" s="85"/>
    </row>
    <row r="2276" spans="1:26" x14ac:dyDescent="0.25">
      <c r="A2276" s="61" t="s">
        <v>1364</v>
      </c>
      <c r="B2276" s="61" t="s">
        <v>1491</v>
      </c>
      <c r="C2276" s="62"/>
      <c r="D2276" s="63"/>
      <c r="E2276" s="64"/>
      <c r="F2276" s="65"/>
      <c r="G2276" s="62"/>
      <c r="H2276" s="66"/>
      <c r="I2276" s="67"/>
      <c r="J2276" s="67"/>
      <c r="K2276" s="34" t="s">
        <v>65</v>
      </c>
      <c r="L2276" s="74">
        <v>2276</v>
      </c>
      <c r="M2276" s="74"/>
      <c r="N2276" s="69"/>
      <c r="O2276" s="85" t="s">
        <v>1875</v>
      </c>
      <c r="P2276" s="88">
        <v>43738.281400462962</v>
      </c>
      <c r="Q2276" s="85" t="s">
        <v>2550</v>
      </c>
      <c r="R2276" s="85"/>
      <c r="S2276" s="85"/>
      <c r="T2276" s="85"/>
      <c r="U2276" s="88">
        <v>43738.281400462962</v>
      </c>
      <c r="V2276" s="90" t="s">
        <v>5016</v>
      </c>
      <c r="W2276" s="85"/>
      <c r="X2276" s="85"/>
      <c r="Y2276" s="94" t="s">
        <v>7016</v>
      </c>
      <c r="Z2276" s="85"/>
    </row>
    <row r="2277" spans="1:26" x14ac:dyDescent="0.25">
      <c r="A2277" s="61" t="s">
        <v>1364</v>
      </c>
      <c r="B2277" s="61" t="s">
        <v>1491</v>
      </c>
      <c r="C2277" s="62"/>
      <c r="D2277" s="63"/>
      <c r="E2277" s="64"/>
      <c r="F2277" s="65"/>
      <c r="G2277" s="62"/>
      <c r="H2277" s="66"/>
      <c r="I2277" s="67"/>
      <c r="J2277" s="67"/>
      <c r="K2277" s="34" t="s">
        <v>65</v>
      </c>
      <c r="L2277" s="74">
        <v>2277</v>
      </c>
      <c r="M2277" s="74"/>
      <c r="N2277" s="69"/>
      <c r="O2277" s="85" t="s">
        <v>1875</v>
      </c>
      <c r="P2277" s="88">
        <v>43738.281469907408</v>
      </c>
      <c r="Q2277" s="85" t="s">
        <v>2559</v>
      </c>
      <c r="R2277" s="85"/>
      <c r="S2277" s="85"/>
      <c r="T2277" s="85" t="s">
        <v>3006</v>
      </c>
      <c r="U2277" s="88">
        <v>43738.281469907408</v>
      </c>
      <c r="V2277" s="90" t="s">
        <v>5017</v>
      </c>
      <c r="W2277" s="85"/>
      <c r="X2277" s="85"/>
      <c r="Y2277" s="94" t="s">
        <v>7017</v>
      </c>
      <c r="Z2277" s="85"/>
    </row>
    <row r="2278" spans="1:26" x14ac:dyDescent="0.25">
      <c r="A2278" s="61" t="s">
        <v>1488</v>
      </c>
      <c r="B2278" s="61" t="s">
        <v>1364</v>
      </c>
      <c r="C2278" s="62"/>
      <c r="D2278" s="63"/>
      <c r="E2278" s="64"/>
      <c r="F2278" s="65"/>
      <c r="G2278" s="62"/>
      <c r="H2278" s="66"/>
      <c r="I2278" s="67"/>
      <c r="J2278" s="67"/>
      <c r="K2278" s="34" t="s">
        <v>65</v>
      </c>
      <c r="L2278" s="74">
        <v>2278</v>
      </c>
      <c r="M2278" s="74"/>
      <c r="N2278" s="69"/>
      <c r="O2278" s="85" t="s">
        <v>1875</v>
      </c>
      <c r="P2278" s="88">
        <v>43738.290601851855</v>
      </c>
      <c r="Q2278" s="85" t="s">
        <v>2612</v>
      </c>
      <c r="R2278" s="85"/>
      <c r="S2278" s="85"/>
      <c r="T2278" s="85" t="s">
        <v>3004</v>
      </c>
      <c r="U2278" s="88">
        <v>43738.290601851855</v>
      </c>
      <c r="V2278" s="90" t="s">
        <v>5012</v>
      </c>
      <c r="W2278" s="85"/>
      <c r="X2278" s="85"/>
      <c r="Y2278" s="94" t="s">
        <v>7012</v>
      </c>
      <c r="Z2278" s="85"/>
    </row>
    <row r="2279" spans="1:26" x14ac:dyDescent="0.25">
      <c r="A2279" s="61" t="s">
        <v>1453</v>
      </c>
      <c r="B2279" s="61" t="s">
        <v>1453</v>
      </c>
      <c r="C2279" s="62"/>
      <c r="D2279" s="63"/>
      <c r="E2279" s="64"/>
      <c r="F2279" s="65"/>
      <c r="G2279" s="62"/>
      <c r="H2279" s="66"/>
      <c r="I2279" s="67"/>
      <c r="J2279" s="67"/>
      <c r="K2279" s="34" t="s">
        <v>65</v>
      </c>
      <c r="L2279" s="74">
        <v>2279</v>
      </c>
      <c r="M2279" s="74"/>
      <c r="N2279" s="69"/>
      <c r="O2279" s="85" t="s">
        <v>178</v>
      </c>
      <c r="P2279" s="88">
        <v>43738.274756944447</v>
      </c>
      <c r="Q2279" s="85" t="s">
        <v>2652</v>
      </c>
      <c r="R2279" s="90" t="s">
        <v>2893</v>
      </c>
      <c r="S2279" s="85" t="s">
        <v>2911</v>
      </c>
      <c r="T2279" s="85" t="s">
        <v>3019</v>
      </c>
      <c r="U2279" s="88">
        <v>43738.274756944447</v>
      </c>
      <c r="V2279" s="90" t="s">
        <v>5018</v>
      </c>
      <c r="W2279" s="85"/>
      <c r="X2279" s="85"/>
      <c r="Y2279" s="94" t="s">
        <v>7018</v>
      </c>
      <c r="Z2279" s="85"/>
    </row>
    <row r="2280" spans="1:26" x14ac:dyDescent="0.25">
      <c r="A2280" s="61" t="s">
        <v>1453</v>
      </c>
      <c r="B2280" s="61" t="s">
        <v>1453</v>
      </c>
      <c r="C2280" s="62"/>
      <c r="D2280" s="63"/>
      <c r="E2280" s="64"/>
      <c r="F2280" s="65"/>
      <c r="G2280" s="62"/>
      <c r="H2280" s="66"/>
      <c r="I2280" s="67"/>
      <c r="J2280" s="67"/>
      <c r="K2280" s="34" t="s">
        <v>65</v>
      </c>
      <c r="L2280" s="74">
        <v>2280</v>
      </c>
      <c r="M2280" s="74"/>
      <c r="N2280" s="69"/>
      <c r="O2280" s="85" t="s">
        <v>178</v>
      </c>
      <c r="P2280" s="88">
        <v>43738.274861111109</v>
      </c>
      <c r="Q2280" s="85" t="s">
        <v>2566</v>
      </c>
      <c r="R2280" s="85"/>
      <c r="S2280" s="85"/>
      <c r="T2280" s="85" t="s">
        <v>3019</v>
      </c>
      <c r="U2280" s="88">
        <v>43738.274861111109</v>
      </c>
      <c r="V2280" s="90" t="s">
        <v>5019</v>
      </c>
      <c r="W2280" s="85"/>
      <c r="X2280" s="85"/>
      <c r="Y2280" s="94" t="s">
        <v>7019</v>
      </c>
      <c r="Z2280" s="85"/>
    </row>
    <row r="2281" spans="1:26" x14ac:dyDescent="0.25">
      <c r="A2281" s="61" t="s">
        <v>1453</v>
      </c>
      <c r="B2281" s="61" t="s">
        <v>1491</v>
      </c>
      <c r="C2281" s="62"/>
      <c r="D2281" s="63"/>
      <c r="E2281" s="64"/>
      <c r="F2281" s="65"/>
      <c r="G2281" s="62"/>
      <c r="H2281" s="66"/>
      <c r="I2281" s="67"/>
      <c r="J2281" s="67"/>
      <c r="K2281" s="34" t="s">
        <v>65</v>
      </c>
      <c r="L2281" s="74">
        <v>2281</v>
      </c>
      <c r="M2281" s="74"/>
      <c r="N2281" s="69"/>
      <c r="O2281" s="85" t="s">
        <v>1875</v>
      </c>
      <c r="P2281" s="88">
        <v>43738.281770833331</v>
      </c>
      <c r="Q2281" s="85" t="s">
        <v>2554</v>
      </c>
      <c r="R2281" s="85"/>
      <c r="S2281" s="85"/>
      <c r="T2281" s="85"/>
      <c r="U2281" s="88">
        <v>43738.281770833331</v>
      </c>
      <c r="V2281" s="90" t="s">
        <v>5020</v>
      </c>
      <c r="W2281" s="85"/>
      <c r="X2281" s="85"/>
      <c r="Y2281" s="94" t="s">
        <v>7020</v>
      </c>
      <c r="Z2281" s="85"/>
    </row>
    <row r="2282" spans="1:26" x14ac:dyDescent="0.25">
      <c r="A2282" s="61" t="s">
        <v>1453</v>
      </c>
      <c r="B2282" s="61" t="s">
        <v>1491</v>
      </c>
      <c r="C2282" s="62"/>
      <c r="D2282" s="63"/>
      <c r="E2282" s="64"/>
      <c r="F2282" s="65"/>
      <c r="G2282" s="62"/>
      <c r="H2282" s="66"/>
      <c r="I2282" s="67"/>
      <c r="J2282" s="67"/>
      <c r="K2282" s="34" t="s">
        <v>65</v>
      </c>
      <c r="L2282" s="74">
        <v>2282</v>
      </c>
      <c r="M2282" s="74"/>
      <c r="N2282" s="69"/>
      <c r="O2282" s="85" t="s">
        <v>1875</v>
      </c>
      <c r="P2282" s="88">
        <v>43738.281793981485</v>
      </c>
      <c r="Q2282" s="85" t="s">
        <v>2559</v>
      </c>
      <c r="R2282" s="85"/>
      <c r="S2282" s="85"/>
      <c r="T2282" s="85" t="s">
        <v>3006</v>
      </c>
      <c r="U2282" s="88">
        <v>43738.281793981485</v>
      </c>
      <c r="V2282" s="90" t="s">
        <v>5021</v>
      </c>
      <c r="W2282" s="85"/>
      <c r="X2282" s="85"/>
      <c r="Y2282" s="94" t="s">
        <v>7021</v>
      </c>
      <c r="Z2282" s="85"/>
    </row>
    <row r="2283" spans="1:26" x14ac:dyDescent="0.25">
      <c r="A2283" s="61" t="s">
        <v>1453</v>
      </c>
      <c r="B2283" s="61" t="s">
        <v>1491</v>
      </c>
      <c r="C2283" s="62"/>
      <c r="D2283" s="63"/>
      <c r="E2283" s="64"/>
      <c r="F2283" s="65"/>
      <c r="G2283" s="62"/>
      <c r="H2283" s="66"/>
      <c r="I2283" s="67"/>
      <c r="J2283" s="67"/>
      <c r="K2283" s="34" t="s">
        <v>65</v>
      </c>
      <c r="L2283" s="74">
        <v>2283</v>
      </c>
      <c r="M2283" s="74"/>
      <c r="N2283" s="69"/>
      <c r="O2283" s="85" t="s">
        <v>1875</v>
      </c>
      <c r="P2283" s="88">
        <v>43738.281817129631</v>
      </c>
      <c r="Q2283" s="85" t="s">
        <v>2607</v>
      </c>
      <c r="R2283" s="85"/>
      <c r="S2283" s="85"/>
      <c r="T2283" s="85"/>
      <c r="U2283" s="88">
        <v>43738.281817129631</v>
      </c>
      <c r="V2283" s="90" t="s">
        <v>5022</v>
      </c>
      <c r="W2283" s="85"/>
      <c r="X2283" s="85"/>
      <c r="Y2283" s="94" t="s">
        <v>7022</v>
      </c>
      <c r="Z2283" s="85"/>
    </row>
    <row r="2284" spans="1:26" x14ac:dyDescent="0.25">
      <c r="A2284" s="61" t="s">
        <v>1453</v>
      </c>
      <c r="B2284" s="61" t="s">
        <v>1453</v>
      </c>
      <c r="C2284" s="62"/>
      <c r="D2284" s="63"/>
      <c r="E2284" s="64"/>
      <c r="F2284" s="65"/>
      <c r="G2284" s="62"/>
      <c r="H2284" s="66"/>
      <c r="I2284" s="67"/>
      <c r="J2284" s="67"/>
      <c r="K2284" s="34" t="s">
        <v>65</v>
      </c>
      <c r="L2284" s="74">
        <v>2284</v>
      </c>
      <c r="M2284" s="74"/>
      <c r="N2284" s="69"/>
      <c r="O2284" s="85" t="s">
        <v>178</v>
      </c>
      <c r="P2284" s="88">
        <v>43738.283935185187</v>
      </c>
      <c r="Q2284" s="85" t="s">
        <v>2653</v>
      </c>
      <c r="R2284" s="90" t="s">
        <v>2894</v>
      </c>
      <c r="S2284" s="85" t="s">
        <v>2911</v>
      </c>
      <c r="T2284" s="85" t="s">
        <v>3019</v>
      </c>
      <c r="U2284" s="88">
        <v>43738.283935185187</v>
      </c>
      <c r="V2284" s="90" t="s">
        <v>5023</v>
      </c>
      <c r="W2284" s="85"/>
      <c r="X2284" s="85"/>
      <c r="Y2284" s="94" t="s">
        <v>7023</v>
      </c>
      <c r="Z2284" s="85"/>
    </row>
    <row r="2285" spans="1:26" x14ac:dyDescent="0.25">
      <c r="A2285" s="61" t="s">
        <v>1453</v>
      </c>
      <c r="B2285" s="61" t="s">
        <v>1453</v>
      </c>
      <c r="C2285" s="62"/>
      <c r="D2285" s="63"/>
      <c r="E2285" s="64"/>
      <c r="F2285" s="65"/>
      <c r="G2285" s="62"/>
      <c r="H2285" s="66"/>
      <c r="I2285" s="67"/>
      <c r="J2285" s="67"/>
      <c r="K2285" s="34" t="s">
        <v>65</v>
      </c>
      <c r="L2285" s="74">
        <v>2285</v>
      </c>
      <c r="M2285" s="74"/>
      <c r="N2285" s="69"/>
      <c r="O2285" s="85" t="s">
        <v>178</v>
      </c>
      <c r="P2285" s="88">
        <v>43738.285694444443</v>
      </c>
      <c r="Q2285" s="85" t="s">
        <v>2654</v>
      </c>
      <c r="R2285" s="90" t="s">
        <v>2895</v>
      </c>
      <c r="S2285" s="85" t="s">
        <v>2911</v>
      </c>
      <c r="T2285" s="85" t="s">
        <v>3019</v>
      </c>
      <c r="U2285" s="88">
        <v>43738.285694444443</v>
      </c>
      <c r="V2285" s="90" t="s">
        <v>5024</v>
      </c>
      <c r="W2285" s="85"/>
      <c r="X2285" s="85"/>
      <c r="Y2285" s="94" t="s">
        <v>7024</v>
      </c>
      <c r="Z2285" s="85"/>
    </row>
    <row r="2286" spans="1:26" x14ac:dyDescent="0.25">
      <c r="A2286" s="61" t="s">
        <v>1453</v>
      </c>
      <c r="B2286" s="61" t="s">
        <v>1453</v>
      </c>
      <c r="C2286" s="62"/>
      <c r="D2286" s="63"/>
      <c r="E2286" s="64"/>
      <c r="F2286" s="65"/>
      <c r="G2286" s="62"/>
      <c r="H2286" s="66"/>
      <c r="I2286" s="67"/>
      <c r="J2286" s="67"/>
      <c r="K2286" s="34" t="s">
        <v>65</v>
      </c>
      <c r="L2286" s="74">
        <v>2286</v>
      </c>
      <c r="M2286" s="74"/>
      <c r="N2286" s="69"/>
      <c r="O2286" s="85" t="s">
        <v>178</v>
      </c>
      <c r="P2286" s="88">
        <v>43738.285787037035</v>
      </c>
      <c r="Q2286" s="85" t="s">
        <v>2613</v>
      </c>
      <c r="R2286" s="85"/>
      <c r="S2286" s="85"/>
      <c r="T2286" s="85" t="s">
        <v>3019</v>
      </c>
      <c r="U2286" s="88">
        <v>43738.285787037035</v>
      </c>
      <c r="V2286" s="90" t="s">
        <v>5025</v>
      </c>
      <c r="W2286" s="85"/>
      <c r="X2286" s="85"/>
      <c r="Y2286" s="94" t="s">
        <v>7025</v>
      </c>
      <c r="Z2286" s="85"/>
    </row>
    <row r="2287" spans="1:26" x14ac:dyDescent="0.25">
      <c r="A2287" s="61" t="s">
        <v>1453</v>
      </c>
      <c r="B2287" s="61" t="s">
        <v>1491</v>
      </c>
      <c r="C2287" s="62"/>
      <c r="D2287" s="63"/>
      <c r="E2287" s="64"/>
      <c r="F2287" s="65"/>
      <c r="G2287" s="62"/>
      <c r="H2287" s="66"/>
      <c r="I2287" s="67"/>
      <c r="J2287" s="67"/>
      <c r="K2287" s="34" t="s">
        <v>65</v>
      </c>
      <c r="L2287" s="74">
        <v>2287</v>
      </c>
      <c r="M2287" s="74"/>
      <c r="N2287" s="69"/>
      <c r="O2287" s="85" t="s">
        <v>1875</v>
      </c>
      <c r="P2287" s="88">
        <v>43738.286203703705</v>
      </c>
      <c r="Q2287" s="85" t="s">
        <v>2453</v>
      </c>
      <c r="R2287" s="85"/>
      <c r="S2287" s="85"/>
      <c r="T2287" s="85"/>
      <c r="U2287" s="88">
        <v>43738.286203703705</v>
      </c>
      <c r="V2287" s="90" t="s">
        <v>5026</v>
      </c>
      <c r="W2287" s="85"/>
      <c r="X2287" s="85"/>
      <c r="Y2287" s="94" t="s">
        <v>7026</v>
      </c>
      <c r="Z2287" s="85"/>
    </row>
    <row r="2288" spans="1:26" x14ac:dyDescent="0.25">
      <c r="A2288" s="61" t="s">
        <v>1453</v>
      </c>
      <c r="B2288" s="61" t="s">
        <v>1491</v>
      </c>
      <c r="C2288" s="62"/>
      <c r="D2288" s="63"/>
      <c r="E2288" s="64"/>
      <c r="F2288" s="65"/>
      <c r="G2288" s="62"/>
      <c r="H2288" s="66"/>
      <c r="I2288" s="67"/>
      <c r="J2288" s="67"/>
      <c r="K2288" s="34" t="s">
        <v>65</v>
      </c>
      <c r="L2288" s="74">
        <v>2288</v>
      </c>
      <c r="M2288" s="74"/>
      <c r="N2288" s="69"/>
      <c r="O2288" s="85" t="s">
        <v>1875</v>
      </c>
      <c r="P2288" s="88">
        <v>43738.286238425928</v>
      </c>
      <c r="Q2288" s="85" t="s">
        <v>2452</v>
      </c>
      <c r="R2288" s="85"/>
      <c r="S2288" s="85"/>
      <c r="T2288" s="85"/>
      <c r="U2288" s="88">
        <v>43738.286238425928</v>
      </c>
      <c r="V2288" s="90" t="s">
        <v>5027</v>
      </c>
      <c r="W2288" s="85"/>
      <c r="X2288" s="85"/>
      <c r="Y2288" s="94" t="s">
        <v>7027</v>
      </c>
      <c r="Z2288" s="85"/>
    </row>
    <row r="2289" spans="1:26" x14ac:dyDescent="0.25">
      <c r="A2289" s="61" t="s">
        <v>1488</v>
      </c>
      <c r="B2289" s="61" t="s">
        <v>1453</v>
      </c>
      <c r="C2289" s="62"/>
      <c r="D2289" s="63"/>
      <c r="E2289" s="64"/>
      <c r="F2289" s="65"/>
      <c r="G2289" s="62"/>
      <c r="H2289" s="66"/>
      <c r="I2289" s="67"/>
      <c r="J2289" s="67"/>
      <c r="K2289" s="34" t="s">
        <v>65</v>
      </c>
      <c r="L2289" s="74">
        <v>2289</v>
      </c>
      <c r="M2289" s="74"/>
      <c r="N2289" s="69"/>
      <c r="O2289" s="85" t="s">
        <v>1875</v>
      </c>
      <c r="P2289" s="88">
        <v>43738.290347222224</v>
      </c>
      <c r="Q2289" s="85" t="s">
        <v>2613</v>
      </c>
      <c r="R2289" s="85"/>
      <c r="S2289" s="85"/>
      <c r="T2289" s="85" t="s">
        <v>3019</v>
      </c>
      <c r="U2289" s="88">
        <v>43738.290347222224</v>
      </c>
      <c r="V2289" s="90" t="s">
        <v>5028</v>
      </c>
      <c r="W2289" s="85"/>
      <c r="X2289" s="85"/>
      <c r="Y2289" s="94" t="s">
        <v>7028</v>
      </c>
      <c r="Z2289" s="85"/>
    </row>
    <row r="2290" spans="1:26" x14ac:dyDescent="0.25">
      <c r="A2290" s="61" t="s">
        <v>1488</v>
      </c>
      <c r="B2290" s="61" t="s">
        <v>1453</v>
      </c>
      <c r="C2290" s="62"/>
      <c r="D2290" s="63"/>
      <c r="E2290" s="64"/>
      <c r="F2290" s="65"/>
      <c r="G2290" s="62"/>
      <c r="H2290" s="66"/>
      <c r="I2290" s="67"/>
      <c r="J2290" s="67"/>
      <c r="K2290" s="34" t="s">
        <v>65</v>
      </c>
      <c r="L2290" s="74">
        <v>2290</v>
      </c>
      <c r="M2290" s="74"/>
      <c r="N2290" s="69"/>
      <c r="O2290" s="85" t="s">
        <v>1875</v>
      </c>
      <c r="P2290" s="88">
        <v>43738.290763888886</v>
      </c>
      <c r="Q2290" s="85" t="s">
        <v>2611</v>
      </c>
      <c r="R2290" s="85"/>
      <c r="S2290" s="85"/>
      <c r="T2290" s="85" t="s">
        <v>3019</v>
      </c>
      <c r="U2290" s="88">
        <v>43738.290763888886</v>
      </c>
      <c r="V2290" s="90" t="s">
        <v>5029</v>
      </c>
      <c r="W2290" s="85"/>
      <c r="X2290" s="85"/>
      <c r="Y2290" s="94" t="s">
        <v>7029</v>
      </c>
      <c r="Z2290" s="85"/>
    </row>
    <row r="2291" spans="1:26" x14ac:dyDescent="0.25">
      <c r="A2291" s="61" t="s">
        <v>1491</v>
      </c>
      <c r="B2291" s="61" t="s">
        <v>1491</v>
      </c>
      <c r="C2291" s="62"/>
      <c r="D2291" s="63"/>
      <c r="E2291" s="64"/>
      <c r="F2291" s="65"/>
      <c r="G2291" s="62"/>
      <c r="H2291" s="66"/>
      <c r="I2291" s="67"/>
      <c r="J2291" s="67"/>
      <c r="K2291" s="34" t="s">
        <v>65</v>
      </c>
      <c r="L2291" s="74">
        <v>2291</v>
      </c>
      <c r="M2291" s="74"/>
      <c r="N2291" s="69"/>
      <c r="O2291" s="85" t="s">
        <v>178</v>
      </c>
      <c r="P2291" s="88">
        <v>43738.27648148148</v>
      </c>
      <c r="Q2291" s="85" t="s">
        <v>2655</v>
      </c>
      <c r="R2291" s="90" t="s">
        <v>2896</v>
      </c>
      <c r="S2291" s="85" t="s">
        <v>2911</v>
      </c>
      <c r="T2291" s="85"/>
      <c r="U2291" s="88">
        <v>43738.27648148148</v>
      </c>
      <c r="V2291" s="90" t="s">
        <v>5030</v>
      </c>
      <c r="W2291" s="85"/>
      <c r="X2291" s="85"/>
      <c r="Y2291" s="94" t="s">
        <v>7030</v>
      </c>
      <c r="Z2291" s="85"/>
    </row>
    <row r="2292" spans="1:26" x14ac:dyDescent="0.25">
      <c r="A2292" s="61" t="s">
        <v>1491</v>
      </c>
      <c r="B2292" s="61" t="s">
        <v>1491</v>
      </c>
      <c r="C2292" s="62"/>
      <c r="D2292" s="63"/>
      <c r="E2292" s="64"/>
      <c r="F2292" s="65"/>
      <c r="G2292" s="62"/>
      <c r="H2292" s="66"/>
      <c r="I2292" s="67"/>
      <c r="J2292" s="67"/>
      <c r="K2292" s="34" t="s">
        <v>65</v>
      </c>
      <c r="L2292" s="74">
        <v>2292</v>
      </c>
      <c r="M2292" s="74"/>
      <c r="N2292" s="69"/>
      <c r="O2292" s="85" t="s">
        <v>178</v>
      </c>
      <c r="P2292" s="88">
        <v>43738.276921296296</v>
      </c>
      <c r="Q2292" s="85" t="s">
        <v>2656</v>
      </c>
      <c r="R2292" s="90" t="s">
        <v>2897</v>
      </c>
      <c r="S2292" s="85" t="s">
        <v>2911</v>
      </c>
      <c r="T2292" s="85"/>
      <c r="U2292" s="88">
        <v>43738.276921296296</v>
      </c>
      <c r="V2292" s="90" t="s">
        <v>5031</v>
      </c>
      <c r="W2292" s="85"/>
      <c r="X2292" s="85"/>
      <c r="Y2292" s="94" t="s">
        <v>7031</v>
      </c>
      <c r="Z2292" s="85"/>
    </row>
    <row r="2293" spans="1:26" x14ac:dyDescent="0.25">
      <c r="A2293" s="61" t="s">
        <v>1491</v>
      </c>
      <c r="B2293" s="61" t="s">
        <v>1491</v>
      </c>
      <c r="C2293" s="62"/>
      <c r="D2293" s="63"/>
      <c r="E2293" s="64"/>
      <c r="F2293" s="65"/>
      <c r="G2293" s="62"/>
      <c r="H2293" s="66"/>
      <c r="I2293" s="67"/>
      <c r="J2293" s="67"/>
      <c r="K2293" s="34" t="s">
        <v>65</v>
      </c>
      <c r="L2293" s="74">
        <v>2293</v>
      </c>
      <c r="M2293" s="74"/>
      <c r="N2293" s="69"/>
      <c r="O2293" s="85" t="s">
        <v>178</v>
      </c>
      <c r="P2293" s="88">
        <v>43738.277997685182</v>
      </c>
      <c r="Q2293" s="85" t="s">
        <v>2657</v>
      </c>
      <c r="R2293" s="90" t="s">
        <v>2898</v>
      </c>
      <c r="S2293" s="85" t="s">
        <v>2911</v>
      </c>
      <c r="T2293" s="85"/>
      <c r="U2293" s="88">
        <v>43738.277997685182</v>
      </c>
      <c r="V2293" s="90" t="s">
        <v>5032</v>
      </c>
      <c r="W2293" s="85"/>
      <c r="X2293" s="85"/>
      <c r="Y2293" s="94" t="s">
        <v>7032</v>
      </c>
      <c r="Z2293" s="85"/>
    </row>
    <row r="2294" spans="1:26" x14ac:dyDescent="0.25">
      <c r="A2294" s="61" t="s">
        <v>1491</v>
      </c>
      <c r="B2294" s="61" t="s">
        <v>1491</v>
      </c>
      <c r="C2294" s="62"/>
      <c r="D2294" s="63"/>
      <c r="E2294" s="64"/>
      <c r="F2294" s="65"/>
      <c r="G2294" s="62"/>
      <c r="H2294" s="66"/>
      <c r="I2294" s="67"/>
      <c r="J2294" s="67"/>
      <c r="K2294" s="34" t="s">
        <v>65</v>
      </c>
      <c r="L2294" s="74">
        <v>2294</v>
      </c>
      <c r="M2294" s="74"/>
      <c r="N2294" s="69"/>
      <c r="O2294" s="85" t="s">
        <v>178</v>
      </c>
      <c r="P2294" s="88">
        <v>43738.27925925926</v>
      </c>
      <c r="Q2294" s="85" t="s">
        <v>2658</v>
      </c>
      <c r="R2294" s="90" t="s">
        <v>2899</v>
      </c>
      <c r="S2294" s="85" t="s">
        <v>2911</v>
      </c>
      <c r="T2294" s="85"/>
      <c r="U2294" s="88">
        <v>43738.27925925926</v>
      </c>
      <c r="V2294" s="90" t="s">
        <v>5033</v>
      </c>
      <c r="W2294" s="85"/>
      <c r="X2294" s="85"/>
      <c r="Y2294" s="94" t="s">
        <v>7033</v>
      </c>
      <c r="Z2294" s="85"/>
    </row>
    <row r="2295" spans="1:26" x14ac:dyDescent="0.25">
      <c r="A2295" s="61" t="s">
        <v>1491</v>
      </c>
      <c r="B2295" s="61" t="s">
        <v>1491</v>
      </c>
      <c r="C2295" s="62"/>
      <c r="D2295" s="63"/>
      <c r="E2295" s="64"/>
      <c r="F2295" s="65"/>
      <c r="G2295" s="62"/>
      <c r="H2295" s="66"/>
      <c r="I2295" s="67"/>
      <c r="J2295" s="67"/>
      <c r="K2295" s="34" t="s">
        <v>65</v>
      </c>
      <c r="L2295" s="74">
        <v>2295</v>
      </c>
      <c r="M2295" s="74"/>
      <c r="N2295" s="69"/>
      <c r="O2295" s="85" t="s">
        <v>178</v>
      </c>
      <c r="P2295" s="88">
        <v>43738.281504629631</v>
      </c>
      <c r="Q2295" s="85" t="s">
        <v>2659</v>
      </c>
      <c r="R2295" s="90" t="s">
        <v>2900</v>
      </c>
      <c r="S2295" s="85" t="s">
        <v>2911</v>
      </c>
      <c r="T2295" s="85"/>
      <c r="U2295" s="88">
        <v>43738.281504629631</v>
      </c>
      <c r="V2295" s="90" t="s">
        <v>5034</v>
      </c>
      <c r="W2295" s="85"/>
      <c r="X2295" s="85"/>
      <c r="Y2295" s="94" t="s">
        <v>7034</v>
      </c>
      <c r="Z2295" s="85"/>
    </row>
    <row r="2296" spans="1:26" x14ac:dyDescent="0.25">
      <c r="A2296" s="61" t="s">
        <v>1491</v>
      </c>
      <c r="B2296" s="61" t="s">
        <v>1491</v>
      </c>
      <c r="C2296" s="62"/>
      <c r="D2296" s="63"/>
      <c r="E2296" s="64"/>
      <c r="F2296" s="65"/>
      <c r="G2296" s="62"/>
      <c r="H2296" s="66"/>
      <c r="I2296" s="67"/>
      <c r="J2296" s="67"/>
      <c r="K2296" s="34" t="s">
        <v>65</v>
      </c>
      <c r="L2296" s="74">
        <v>2296</v>
      </c>
      <c r="M2296" s="74"/>
      <c r="N2296" s="69"/>
      <c r="O2296" s="85" t="s">
        <v>178</v>
      </c>
      <c r="P2296" s="88">
        <v>43738.282071759262</v>
      </c>
      <c r="Q2296" s="85" t="s">
        <v>2660</v>
      </c>
      <c r="R2296" s="90" t="s">
        <v>2901</v>
      </c>
      <c r="S2296" s="85" t="s">
        <v>2911</v>
      </c>
      <c r="T2296" s="85"/>
      <c r="U2296" s="88">
        <v>43738.282071759262</v>
      </c>
      <c r="V2296" s="90" t="s">
        <v>5035</v>
      </c>
      <c r="W2296" s="85"/>
      <c r="X2296" s="85"/>
      <c r="Y2296" s="94" t="s">
        <v>7035</v>
      </c>
      <c r="Z2296" s="85"/>
    </row>
    <row r="2297" spans="1:26" x14ac:dyDescent="0.25">
      <c r="A2297" s="61" t="s">
        <v>1491</v>
      </c>
      <c r="B2297" s="61" t="s">
        <v>1491</v>
      </c>
      <c r="C2297" s="62"/>
      <c r="D2297" s="63"/>
      <c r="E2297" s="64"/>
      <c r="F2297" s="65"/>
      <c r="G2297" s="62"/>
      <c r="H2297" s="66"/>
      <c r="I2297" s="67"/>
      <c r="J2297" s="67"/>
      <c r="K2297" s="34" t="s">
        <v>65</v>
      </c>
      <c r="L2297" s="74">
        <v>2297</v>
      </c>
      <c r="M2297" s="74"/>
      <c r="N2297" s="69"/>
      <c r="O2297" s="85" t="s">
        <v>178</v>
      </c>
      <c r="P2297" s="88">
        <v>43738.282372685186</v>
      </c>
      <c r="Q2297" s="85" t="s">
        <v>2661</v>
      </c>
      <c r="R2297" s="90" t="s">
        <v>2902</v>
      </c>
      <c r="S2297" s="85" t="s">
        <v>2911</v>
      </c>
      <c r="T2297" s="85"/>
      <c r="U2297" s="88">
        <v>43738.282372685186</v>
      </c>
      <c r="V2297" s="90" t="s">
        <v>5036</v>
      </c>
      <c r="W2297" s="85"/>
      <c r="X2297" s="85"/>
      <c r="Y2297" s="94" t="s">
        <v>7036</v>
      </c>
      <c r="Z2297" s="85"/>
    </row>
    <row r="2298" spans="1:26" x14ac:dyDescent="0.25">
      <c r="A2298" s="61" t="s">
        <v>1491</v>
      </c>
      <c r="B2298" s="61" t="s">
        <v>1491</v>
      </c>
      <c r="C2298" s="62"/>
      <c r="D2298" s="63"/>
      <c r="E2298" s="64"/>
      <c r="F2298" s="65"/>
      <c r="G2298" s="62"/>
      <c r="H2298" s="66"/>
      <c r="I2298" s="67"/>
      <c r="J2298" s="67"/>
      <c r="K2298" s="34" t="s">
        <v>65</v>
      </c>
      <c r="L2298" s="74">
        <v>2298</v>
      </c>
      <c r="M2298" s="74"/>
      <c r="N2298" s="69"/>
      <c r="O2298" s="85" t="s">
        <v>178</v>
      </c>
      <c r="P2298" s="88">
        <v>43738.283252314817</v>
      </c>
      <c r="Q2298" s="85" t="s">
        <v>2662</v>
      </c>
      <c r="R2298" s="90" t="s">
        <v>2903</v>
      </c>
      <c r="S2298" s="85" t="s">
        <v>2911</v>
      </c>
      <c r="T2298" s="85"/>
      <c r="U2298" s="88">
        <v>43738.283252314817</v>
      </c>
      <c r="V2298" s="90" t="s">
        <v>5037</v>
      </c>
      <c r="W2298" s="85"/>
      <c r="X2298" s="85"/>
      <c r="Y2298" s="94" t="s">
        <v>7037</v>
      </c>
      <c r="Z2298" s="85"/>
    </row>
    <row r="2299" spans="1:26" x14ac:dyDescent="0.25">
      <c r="A2299" s="61" t="s">
        <v>1491</v>
      </c>
      <c r="B2299" s="61" t="s">
        <v>1491</v>
      </c>
      <c r="C2299" s="62"/>
      <c r="D2299" s="63"/>
      <c r="E2299" s="64"/>
      <c r="F2299" s="65"/>
      <c r="G2299" s="62"/>
      <c r="H2299" s="66"/>
      <c r="I2299" s="67"/>
      <c r="J2299" s="67"/>
      <c r="K2299" s="34" t="s">
        <v>65</v>
      </c>
      <c r="L2299" s="74">
        <v>2299</v>
      </c>
      <c r="M2299" s="74"/>
      <c r="N2299" s="69"/>
      <c r="O2299" s="85" t="s">
        <v>178</v>
      </c>
      <c r="P2299" s="88">
        <v>43738.283807870372</v>
      </c>
      <c r="Q2299" s="85" t="s">
        <v>2663</v>
      </c>
      <c r="R2299" s="90" t="s">
        <v>2904</v>
      </c>
      <c r="S2299" s="85" t="s">
        <v>2911</v>
      </c>
      <c r="T2299" s="85" t="s">
        <v>3006</v>
      </c>
      <c r="U2299" s="88">
        <v>43738.283807870372</v>
      </c>
      <c r="V2299" s="90" t="s">
        <v>5038</v>
      </c>
      <c r="W2299" s="85"/>
      <c r="X2299" s="85"/>
      <c r="Y2299" s="94" t="s">
        <v>7038</v>
      </c>
      <c r="Z2299" s="85"/>
    </row>
    <row r="2300" spans="1:26" x14ac:dyDescent="0.25">
      <c r="A2300" s="61" t="s">
        <v>1491</v>
      </c>
      <c r="B2300" s="61" t="s">
        <v>1491</v>
      </c>
      <c r="C2300" s="62"/>
      <c r="D2300" s="63"/>
      <c r="E2300" s="64"/>
      <c r="F2300" s="65"/>
      <c r="G2300" s="62"/>
      <c r="H2300" s="66"/>
      <c r="I2300" s="67"/>
      <c r="J2300" s="67"/>
      <c r="K2300" s="34" t="s">
        <v>65</v>
      </c>
      <c r="L2300" s="74">
        <v>2300</v>
      </c>
      <c r="M2300" s="74"/>
      <c r="N2300" s="69"/>
      <c r="O2300" s="85" t="s">
        <v>178</v>
      </c>
      <c r="P2300" s="88">
        <v>43738.284363425926</v>
      </c>
      <c r="Q2300" s="85" t="s">
        <v>2664</v>
      </c>
      <c r="R2300" s="90" t="s">
        <v>2905</v>
      </c>
      <c r="S2300" s="85" t="s">
        <v>2911</v>
      </c>
      <c r="T2300" s="85"/>
      <c r="U2300" s="88">
        <v>43738.284363425926</v>
      </c>
      <c r="V2300" s="90" t="s">
        <v>5039</v>
      </c>
      <c r="W2300" s="85"/>
      <c r="X2300" s="85"/>
      <c r="Y2300" s="94" t="s">
        <v>7039</v>
      </c>
      <c r="Z2300" s="85"/>
    </row>
    <row r="2301" spans="1:26" x14ac:dyDescent="0.25">
      <c r="A2301" s="61" t="s">
        <v>1491</v>
      </c>
      <c r="B2301" s="61" t="s">
        <v>1491</v>
      </c>
      <c r="C2301" s="62"/>
      <c r="D2301" s="63"/>
      <c r="E2301" s="64"/>
      <c r="F2301" s="65"/>
      <c r="G2301" s="62"/>
      <c r="H2301" s="66"/>
      <c r="I2301" s="67"/>
      <c r="J2301" s="67"/>
      <c r="K2301" s="34" t="s">
        <v>65</v>
      </c>
      <c r="L2301" s="74">
        <v>2301</v>
      </c>
      <c r="M2301" s="74"/>
      <c r="N2301" s="69"/>
      <c r="O2301" s="85" t="s">
        <v>178</v>
      </c>
      <c r="P2301" s="88">
        <v>43738.284953703704</v>
      </c>
      <c r="Q2301" s="85" t="s">
        <v>2665</v>
      </c>
      <c r="R2301" s="90" t="s">
        <v>2906</v>
      </c>
      <c r="S2301" s="85" t="s">
        <v>2911</v>
      </c>
      <c r="T2301" s="85"/>
      <c r="U2301" s="88">
        <v>43738.284953703704</v>
      </c>
      <c r="V2301" s="90" t="s">
        <v>5040</v>
      </c>
      <c r="W2301" s="85"/>
      <c r="X2301" s="85"/>
      <c r="Y2301" s="94" t="s">
        <v>7040</v>
      </c>
      <c r="Z2301" s="85"/>
    </row>
    <row r="2302" spans="1:26" x14ac:dyDescent="0.25">
      <c r="A2302" s="61" t="s">
        <v>1491</v>
      </c>
      <c r="B2302" s="61" t="s">
        <v>1491</v>
      </c>
      <c r="C2302" s="62"/>
      <c r="D2302" s="63"/>
      <c r="E2302" s="64"/>
      <c r="F2302" s="65"/>
      <c r="G2302" s="62"/>
      <c r="H2302" s="66"/>
      <c r="I2302" s="67"/>
      <c r="J2302" s="67"/>
      <c r="K2302" s="34" t="s">
        <v>65</v>
      </c>
      <c r="L2302" s="74">
        <v>2302</v>
      </c>
      <c r="M2302" s="74"/>
      <c r="N2302" s="69"/>
      <c r="O2302" s="85" t="s">
        <v>178</v>
      </c>
      <c r="P2302" s="88">
        <v>43738.28665509259</v>
      </c>
      <c r="Q2302" s="85" t="s">
        <v>2666</v>
      </c>
      <c r="R2302" s="90" t="s">
        <v>2907</v>
      </c>
      <c r="S2302" s="85" t="s">
        <v>2911</v>
      </c>
      <c r="T2302" s="85"/>
      <c r="U2302" s="88">
        <v>43738.28665509259</v>
      </c>
      <c r="V2302" s="90" t="s">
        <v>5041</v>
      </c>
      <c r="W2302" s="85"/>
      <c r="X2302" s="85"/>
      <c r="Y2302" s="94" t="s">
        <v>7041</v>
      </c>
      <c r="Z2302" s="85"/>
    </row>
    <row r="2303" spans="1:26" x14ac:dyDescent="0.25">
      <c r="A2303" s="61" t="s">
        <v>1491</v>
      </c>
      <c r="B2303" s="61" t="s">
        <v>1491</v>
      </c>
      <c r="C2303" s="62"/>
      <c r="D2303" s="63"/>
      <c r="E2303" s="64"/>
      <c r="F2303" s="65"/>
      <c r="G2303" s="62"/>
      <c r="H2303" s="66"/>
      <c r="I2303" s="67"/>
      <c r="J2303" s="67"/>
      <c r="K2303" s="34" t="s">
        <v>65</v>
      </c>
      <c r="L2303" s="74">
        <v>2303</v>
      </c>
      <c r="M2303" s="74"/>
      <c r="N2303" s="69"/>
      <c r="O2303" s="85" t="s">
        <v>178</v>
      </c>
      <c r="P2303" s="88">
        <v>43738.287777777776</v>
      </c>
      <c r="Q2303" s="85" t="s">
        <v>2667</v>
      </c>
      <c r="R2303" s="90" t="s">
        <v>2908</v>
      </c>
      <c r="S2303" s="85" t="s">
        <v>2911</v>
      </c>
      <c r="T2303" s="85"/>
      <c r="U2303" s="88">
        <v>43738.287777777776</v>
      </c>
      <c r="V2303" s="90" t="s">
        <v>5042</v>
      </c>
      <c r="W2303" s="85"/>
      <c r="X2303" s="85"/>
      <c r="Y2303" s="94" t="s">
        <v>7042</v>
      </c>
      <c r="Z2303" s="85"/>
    </row>
    <row r="2304" spans="1:26" x14ac:dyDescent="0.25">
      <c r="A2304" s="61" t="s">
        <v>1491</v>
      </c>
      <c r="B2304" s="61" t="s">
        <v>1491</v>
      </c>
      <c r="C2304" s="62"/>
      <c r="D2304" s="63"/>
      <c r="E2304" s="64"/>
      <c r="F2304" s="65"/>
      <c r="G2304" s="62"/>
      <c r="H2304" s="66"/>
      <c r="I2304" s="67"/>
      <c r="J2304" s="67"/>
      <c r="K2304" s="34" t="s">
        <v>65</v>
      </c>
      <c r="L2304" s="74">
        <v>2304</v>
      </c>
      <c r="M2304" s="74"/>
      <c r="N2304" s="69"/>
      <c r="O2304" s="85" t="s">
        <v>178</v>
      </c>
      <c r="P2304" s="88">
        <v>43738.288414351853</v>
      </c>
      <c r="Q2304" s="85" t="s">
        <v>2668</v>
      </c>
      <c r="R2304" s="90" t="s">
        <v>2909</v>
      </c>
      <c r="S2304" s="85" t="s">
        <v>2911</v>
      </c>
      <c r="T2304" s="85"/>
      <c r="U2304" s="88">
        <v>43738.288414351853</v>
      </c>
      <c r="V2304" s="90" t="s">
        <v>5043</v>
      </c>
      <c r="W2304" s="85"/>
      <c r="X2304" s="85"/>
      <c r="Y2304" s="94" t="s">
        <v>7043</v>
      </c>
      <c r="Z2304" s="85"/>
    </row>
    <row r="2305" spans="1:26" x14ac:dyDescent="0.25">
      <c r="A2305" s="61" t="s">
        <v>1488</v>
      </c>
      <c r="B2305" s="61" t="s">
        <v>1491</v>
      </c>
      <c r="C2305" s="62"/>
      <c r="D2305" s="63"/>
      <c r="E2305" s="64"/>
      <c r="F2305" s="65"/>
      <c r="G2305" s="62"/>
      <c r="H2305" s="66"/>
      <c r="I2305" s="67"/>
      <c r="J2305" s="67"/>
      <c r="K2305" s="34" t="s">
        <v>65</v>
      </c>
      <c r="L2305" s="74">
        <v>2305</v>
      </c>
      <c r="M2305" s="74"/>
      <c r="N2305" s="69"/>
      <c r="O2305" s="85" t="s">
        <v>1875</v>
      </c>
      <c r="P2305" s="88">
        <v>43738.290300925924</v>
      </c>
      <c r="Q2305" s="85" t="s">
        <v>2466</v>
      </c>
      <c r="R2305" s="85"/>
      <c r="S2305" s="85"/>
      <c r="T2305" s="85"/>
      <c r="U2305" s="88">
        <v>43738.290300925924</v>
      </c>
      <c r="V2305" s="90" t="s">
        <v>5044</v>
      </c>
      <c r="W2305" s="85"/>
      <c r="X2305" s="85"/>
      <c r="Y2305" s="94" t="s">
        <v>7044</v>
      </c>
      <c r="Z2305" s="85"/>
    </row>
    <row r="2306" spans="1:26" x14ac:dyDescent="0.25">
      <c r="A2306" s="61" t="s">
        <v>1488</v>
      </c>
      <c r="B2306" s="61" t="s">
        <v>1491</v>
      </c>
      <c r="C2306" s="62"/>
      <c r="D2306" s="63"/>
      <c r="E2306" s="64"/>
      <c r="F2306" s="65"/>
      <c r="G2306" s="62"/>
      <c r="H2306" s="66"/>
      <c r="I2306" s="67"/>
      <c r="J2306" s="67"/>
      <c r="K2306" s="34" t="s">
        <v>65</v>
      </c>
      <c r="L2306" s="74">
        <v>2306</v>
      </c>
      <c r="M2306" s="74"/>
      <c r="N2306" s="69"/>
      <c r="O2306" s="85" t="s">
        <v>1875</v>
      </c>
      <c r="P2306" s="88">
        <v>43738.29078703704</v>
      </c>
      <c r="Q2306" s="85" t="s">
        <v>2669</v>
      </c>
      <c r="R2306" s="85"/>
      <c r="S2306" s="85"/>
      <c r="T2306" s="85" t="s">
        <v>3006</v>
      </c>
      <c r="U2306" s="88">
        <v>43738.29078703704</v>
      </c>
      <c r="V2306" s="90" t="s">
        <v>5045</v>
      </c>
      <c r="W2306" s="85"/>
      <c r="X2306" s="85"/>
      <c r="Y2306" s="94" t="s">
        <v>7045</v>
      </c>
      <c r="Z2306" s="85"/>
    </row>
    <row r="2307" spans="1:26" x14ac:dyDescent="0.25">
      <c r="A2307" s="75" t="s">
        <v>1492</v>
      </c>
      <c r="B2307" s="75" t="s">
        <v>1492</v>
      </c>
      <c r="C2307" s="76"/>
      <c r="D2307" s="77"/>
      <c r="E2307" s="78"/>
      <c r="F2307" s="79"/>
      <c r="G2307" s="76"/>
      <c r="H2307" s="80"/>
      <c r="I2307" s="81"/>
      <c r="J2307" s="81"/>
      <c r="K2307" s="34" t="s">
        <v>65</v>
      </c>
      <c r="L2307" s="82">
        <v>2307</v>
      </c>
      <c r="M2307" s="82"/>
      <c r="N2307" s="83"/>
      <c r="O2307" s="86" t="s">
        <v>178</v>
      </c>
      <c r="P2307" s="89">
        <v>43738.29078703704</v>
      </c>
      <c r="Q2307" s="86" t="s">
        <v>2670</v>
      </c>
      <c r="R2307" s="91" t="s">
        <v>2910</v>
      </c>
      <c r="S2307" s="86" t="s">
        <v>2911</v>
      </c>
      <c r="T2307" s="86"/>
      <c r="U2307" s="89">
        <v>43738.29078703704</v>
      </c>
      <c r="V2307" s="91" t="s">
        <v>5046</v>
      </c>
      <c r="W2307" s="86"/>
      <c r="X2307" s="86"/>
      <c r="Y2307" s="95" t="s">
        <v>7046</v>
      </c>
      <c r="Z2307" s="86"/>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30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307"/>
    <dataValidation allowBlank="1" showErrorMessage="1" sqref="N2:N230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30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307"/>
    <dataValidation allowBlank="1" showInputMessage="1" promptTitle="Edge Color" prompt="To select an optional edge color, right-click and select Select Color on the right-click menu." sqref="C3:C2307"/>
    <dataValidation allowBlank="1" showInputMessage="1" errorTitle="Invalid Edge Width" error="The optional edge width must be a whole number between 1 and 10." promptTitle="Edge Width" prompt="Enter an optional edge width between 1 and 10." sqref="D3:D2307"/>
    <dataValidation allowBlank="1" showInputMessage="1" errorTitle="Invalid Edge Opacity" error="The optional edge opacity must be a whole number between 0 and 10." promptTitle="Edge Opacity" prompt="Enter an optional edge opacity between 0 (transparent) and 100 (opaque)." sqref="F3:F230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307">
      <formula1>ValidEdgeVisibilities</formula1>
    </dataValidation>
    <dataValidation allowBlank="1" showInputMessage="1" showErrorMessage="1" promptTitle="Vertex 1 Name" prompt="Enter the name of the edge's first vertex." sqref="A3:A2307"/>
    <dataValidation allowBlank="1" showInputMessage="1" showErrorMessage="1" promptTitle="Vertex 2 Name" prompt="Enter the name of the edge's second vertex." sqref="B3:B2307"/>
    <dataValidation allowBlank="1" showInputMessage="1" showErrorMessage="1" errorTitle="Invalid Edge Visibility" error="You have entered an unrecognized edge visibility.  Try selecting from the drop-down list instead." promptTitle="Edge Label" prompt="Enter an optional edge label." sqref="H3:H230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30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307"/>
  </dataValidations>
  <hyperlinks>
    <hyperlink ref="R14" r:id="rId1"/>
    <hyperlink ref="R24" r:id="rId2"/>
    <hyperlink ref="R32" r:id="rId3"/>
    <hyperlink ref="R48" r:id="rId4"/>
    <hyperlink ref="R51" r:id="rId5"/>
    <hyperlink ref="R53" r:id="rId6"/>
    <hyperlink ref="R57" r:id="rId7"/>
    <hyperlink ref="R60" r:id="rId8"/>
    <hyperlink ref="R61" r:id="rId9"/>
    <hyperlink ref="R62" r:id="rId10"/>
    <hyperlink ref="R128" r:id="rId11"/>
    <hyperlink ref="R129" r:id="rId12"/>
    <hyperlink ref="R130" r:id="rId13"/>
    <hyperlink ref="R138" r:id="rId14"/>
    <hyperlink ref="R142" r:id="rId15"/>
    <hyperlink ref="R144" r:id="rId16"/>
    <hyperlink ref="R154" r:id="rId17"/>
    <hyperlink ref="R156" r:id="rId18"/>
    <hyperlink ref="R157" r:id="rId19"/>
    <hyperlink ref="R162" r:id="rId20"/>
    <hyperlink ref="R165" r:id="rId21"/>
    <hyperlink ref="R174" r:id="rId22"/>
    <hyperlink ref="R175" r:id="rId23"/>
    <hyperlink ref="R177" r:id="rId24"/>
    <hyperlink ref="R183" r:id="rId25"/>
    <hyperlink ref="R204" r:id="rId26"/>
    <hyperlink ref="R211" r:id="rId27"/>
    <hyperlink ref="R214" r:id="rId28"/>
    <hyperlink ref="R218" r:id="rId29"/>
    <hyperlink ref="R227" r:id="rId30"/>
    <hyperlink ref="R239" r:id="rId31"/>
    <hyperlink ref="R240" r:id="rId32"/>
    <hyperlink ref="R252" r:id="rId33"/>
    <hyperlink ref="R266" r:id="rId34"/>
    <hyperlink ref="R270" r:id="rId35"/>
    <hyperlink ref="R284" r:id="rId36"/>
    <hyperlink ref="R286" r:id="rId37"/>
    <hyperlink ref="R292" r:id="rId38"/>
    <hyperlink ref="R304" r:id="rId39"/>
    <hyperlink ref="R310" r:id="rId40"/>
    <hyperlink ref="R313" r:id="rId41"/>
    <hyperlink ref="R321" r:id="rId42"/>
    <hyperlink ref="R341" r:id="rId43"/>
    <hyperlink ref="R350" r:id="rId44"/>
    <hyperlink ref="R351" r:id="rId45"/>
    <hyperlink ref="R352" r:id="rId46"/>
    <hyperlink ref="R353" r:id="rId47"/>
    <hyperlink ref="R355" r:id="rId48"/>
    <hyperlink ref="R362" r:id="rId49"/>
    <hyperlink ref="R385" r:id="rId50"/>
    <hyperlink ref="R416" r:id="rId51"/>
    <hyperlink ref="R418" r:id="rId52"/>
    <hyperlink ref="R430" r:id="rId53"/>
    <hyperlink ref="R431" r:id="rId54"/>
    <hyperlink ref="R436" r:id="rId55"/>
    <hyperlink ref="R461" r:id="rId56"/>
    <hyperlink ref="R465" r:id="rId57"/>
    <hyperlink ref="R466" r:id="rId58"/>
    <hyperlink ref="R474" r:id="rId59"/>
    <hyperlink ref="R475" r:id="rId60"/>
    <hyperlink ref="R503" r:id="rId61"/>
    <hyperlink ref="R515" r:id="rId62"/>
    <hyperlink ref="R516" r:id="rId63"/>
    <hyperlink ref="R533" r:id="rId64"/>
    <hyperlink ref="R534" r:id="rId65"/>
    <hyperlink ref="R545" r:id="rId66"/>
    <hyperlink ref="R550" r:id="rId67"/>
    <hyperlink ref="R552" r:id="rId68"/>
    <hyperlink ref="R565" r:id="rId69"/>
    <hyperlink ref="R566" r:id="rId70"/>
    <hyperlink ref="R568" r:id="rId71"/>
    <hyperlink ref="R571" r:id="rId72"/>
    <hyperlink ref="R574" r:id="rId73"/>
    <hyperlink ref="R579" r:id="rId74"/>
    <hyperlink ref="R583" r:id="rId75"/>
    <hyperlink ref="R586" r:id="rId76"/>
    <hyperlink ref="R589" r:id="rId77"/>
    <hyperlink ref="R595" r:id="rId78"/>
    <hyperlink ref="R603" r:id="rId79"/>
    <hyperlink ref="R610" r:id="rId80"/>
    <hyperlink ref="R612" r:id="rId81"/>
    <hyperlink ref="R613" r:id="rId82"/>
    <hyperlink ref="R614" r:id="rId83"/>
    <hyperlink ref="R616" r:id="rId84"/>
    <hyperlink ref="R624" r:id="rId85"/>
    <hyperlink ref="R629" r:id="rId86"/>
    <hyperlink ref="R642" r:id="rId87"/>
    <hyperlink ref="R643" r:id="rId88"/>
    <hyperlink ref="R644" r:id="rId89"/>
    <hyperlink ref="R645" r:id="rId90"/>
    <hyperlink ref="R661" r:id="rId91"/>
    <hyperlink ref="R662" r:id="rId92"/>
    <hyperlink ref="R671" r:id="rId93"/>
    <hyperlink ref="R685" r:id="rId94"/>
    <hyperlink ref="R690" r:id="rId95"/>
    <hyperlink ref="R695" r:id="rId96"/>
    <hyperlink ref="R716" r:id="rId97"/>
    <hyperlink ref="R725" r:id="rId98"/>
    <hyperlink ref="R726" r:id="rId99"/>
    <hyperlink ref="R727" r:id="rId100"/>
    <hyperlink ref="R728" r:id="rId101"/>
    <hyperlink ref="R732" r:id="rId102"/>
    <hyperlink ref="R733" r:id="rId103"/>
    <hyperlink ref="R741" r:id="rId104"/>
    <hyperlink ref="R743" r:id="rId105"/>
    <hyperlink ref="R745" r:id="rId106"/>
    <hyperlink ref="R746" r:id="rId107"/>
    <hyperlink ref="R747" r:id="rId108"/>
    <hyperlink ref="R749" r:id="rId109"/>
    <hyperlink ref="R750" r:id="rId110"/>
    <hyperlink ref="R758" r:id="rId111"/>
    <hyperlink ref="R779" r:id="rId112"/>
    <hyperlink ref="R799" r:id="rId113"/>
    <hyperlink ref="R813" r:id="rId114"/>
    <hyperlink ref="R816" r:id="rId115"/>
    <hyperlink ref="R827" r:id="rId116"/>
    <hyperlink ref="R862" r:id="rId117"/>
    <hyperlink ref="R866" r:id="rId118"/>
    <hyperlink ref="R873" r:id="rId119"/>
    <hyperlink ref="R892" r:id="rId120"/>
    <hyperlink ref="R908" r:id="rId121"/>
    <hyperlink ref="R913" r:id="rId122"/>
    <hyperlink ref="R916" r:id="rId123"/>
    <hyperlink ref="R928" r:id="rId124"/>
    <hyperlink ref="R943" r:id="rId125"/>
    <hyperlink ref="R948" r:id="rId126"/>
    <hyperlink ref="R949" r:id="rId127"/>
    <hyperlink ref="R950" r:id="rId128"/>
    <hyperlink ref="R951" r:id="rId129"/>
    <hyperlink ref="R952" r:id="rId130"/>
    <hyperlink ref="R953" r:id="rId131"/>
    <hyperlink ref="R956" r:id="rId132"/>
    <hyperlink ref="R963" r:id="rId133"/>
    <hyperlink ref="R964" r:id="rId134"/>
    <hyperlink ref="R990" r:id="rId135"/>
    <hyperlink ref="R1006" r:id="rId136"/>
    <hyperlink ref="R1011" r:id="rId137"/>
    <hyperlink ref="R1024" r:id="rId138"/>
    <hyperlink ref="R1030" r:id="rId139"/>
    <hyperlink ref="R1031" r:id="rId140"/>
    <hyperlink ref="R1033" r:id="rId141"/>
    <hyperlink ref="R1041" r:id="rId142"/>
    <hyperlink ref="R1098" r:id="rId143"/>
    <hyperlink ref="R1111" r:id="rId144"/>
    <hyperlink ref="R1113" r:id="rId145"/>
    <hyperlink ref="R1116" r:id="rId146"/>
    <hyperlink ref="R1130" r:id="rId147"/>
    <hyperlink ref="R1135" r:id="rId148"/>
    <hyperlink ref="R1138" r:id="rId149"/>
    <hyperlink ref="R1140" r:id="rId150"/>
    <hyperlink ref="R1146" r:id="rId151"/>
    <hyperlink ref="R1147" r:id="rId152"/>
    <hyperlink ref="R1148" r:id="rId153"/>
    <hyperlink ref="R1149" r:id="rId154"/>
    <hyperlink ref="R1150" r:id="rId155"/>
    <hyperlink ref="R1158" r:id="rId156"/>
    <hyperlink ref="R1161" r:id="rId157"/>
    <hyperlink ref="R1162" r:id="rId158"/>
    <hyperlink ref="R1179" r:id="rId159"/>
    <hyperlink ref="R1190" r:id="rId160"/>
    <hyperlink ref="R1193" r:id="rId161"/>
    <hyperlink ref="R1201" r:id="rId162"/>
    <hyperlink ref="R1202" r:id="rId163"/>
    <hyperlink ref="R1239" r:id="rId164"/>
    <hyperlink ref="R1243" r:id="rId165"/>
    <hyperlink ref="R1258" r:id="rId166"/>
    <hyperlink ref="R1266" r:id="rId167"/>
    <hyperlink ref="R1289" r:id="rId168"/>
    <hyperlink ref="R1296" r:id="rId169"/>
    <hyperlink ref="R1338" r:id="rId170"/>
    <hyperlink ref="R1347" r:id="rId171"/>
    <hyperlink ref="R1348" r:id="rId172"/>
    <hyperlink ref="R1349" r:id="rId173"/>
    <hyperlink ref="R1352" r:id="rId174"/>
    <hyperlink ref="R1359" r:id="rId175"/>
    <hyperlink ref="R1368" r:id="rId176"/>
    <hyperlink ref="R1369" r:id="rId177"/>
    <hyperlink ref="R1373" r:id="rId178"/>
    <hyperlink ref="R1377" r:id="rId179"/>
    <hyperlink ref="R1379" r:id="rId180"/>
    <hyperlink ref="R1392" r:id="rId181"/>
    <hyperlink ref="R1398" r:id="rId182"/>
    <hyperlink ref="R1413" r:id="rId183"/>
    <hyperlink ref="R1416" r:id="rId184"/>
    <hyperlink ref="R1419" r:id="rId185"/>
    <hyperlink ref="R1420" r:id="rId186"/>
    <hyperlink ref="R1432" r:id="rId187"/>
    <hyperlink ref="R1446" r:id="rId188"/>
    <hyperlink ref="R1447" r:id="rId189"/>
    <hyperlink ref="R1453" r:id="rId190"/>
    <hyperlink ref="R1457" r:id="rId191"/>
    <hyperlink ref="R1458" r:id="rId192"/>
    <hyperlink ref="R1479" r:id="rId193"/>
    <hyperlink ref="R1480" r:id="rId194"/>
    <hyperlink ref="R1482" r:id="rId195"/>
    <hyperlink ref="R1484" r:id="rId196"/>
    <hyperlink ref="R1485" r:id="rId197"/>
    <hyperlink ref="R1495" r:id="rId198"/>
    <hyperlink ref="R1502" r:id="rId199"/>
    <hyperlink ref="R1503" r:id="rId200"/>
    <hyperlink ref="R1505" r:id="rId201"/>
    <hyperlink ref="R1507" r:id="rId202"/>
    <hyperlink ref="R1509" r:id="rId203"/>
    <hyperlink ref="R1511" r:id="rId204"/>
    <hyperlink ref="R1520" r:id="rId205"/>
    <hyperlink ref="R1526" r:id="rId206"/>
    <hyperlink ref="R1528" r:id="rId207"/>
    <hyperlink ref="R1536" r:id="rId208"/>
    <hyperlink ref="R1547" r:id="rId209"/>
    <hyperlink ref="R1550" r:id="rId210"/>
    <hyperlink ref="R1578" r:id="rId211"/>
    <hyperlink ref="R1579" r:id="rId212"/>
    <hyperlink ref="R1580" r:id="rId213"/>
    <hyperlink ref="R1581" r:id="rId214"/>
    <hyperlink ref="R1644" r:id="rId215"/>
    <hyperlink ref="R1645" r:id="rId216"/>
    <hyperlink ref="R1650" r:id="rId217"/>
    <hyperlink ref="R1651" r:id="rId218"/>
    <hyperlink ref="R1662" r:id="rId219"/>
    <hyperlink ref="R1683" r:id="rId220"/>
    <hyperlink ref="R1684" r:id="rId221"/>
    <hyperlink ref="R1695" r:id="rId222" location=".XZGnU0TVKw0.twitter"/>
    <hyperlink ref="R1696" r:id="rId223"/>
    <hyperlink ref="R1697" r:id="rId224"/>
    <hyperlink ref="R1701" r:id="rId225"/>
    <hyperlink ref="R1707" r:id="rId226"/>
    <hyperlink ref="R1710" r:id="rId227"/>
    <hyperlink ref="R1716" r:id="rId228"/>
    <hyperlink ref="R1732" r:id="rId229"/>
    <hyperlink ref="R1743" r:id="rId230"/>
    <hyperlink ref="R1745" r:id="rId231"/>
    <hyperlink ref="R1746" r:id="rId232"/>
    <hyperlink ref="R1958" r:id="rId233"/>
    <hyperlink ref="R1959" r:id="rId234"/>
    <hyperlink ref="R2032" r:id="rId235"/>
    <hyperlink ref="R2042" r:id="rId236"/>
    <hyperlink ref="R2046" r:id="rId237"/>
    <hyperlink ref="R2051" r:id="rId238"/>
    <hyperlink ref="R2056" r:id="rId239"/>
    <hyperlink ref="R2061" r:id="rId240"/>
    <hyperlink ref="R2066" r:id="rId241"/>
    <hyperlink ref="R2082" r:id="rId242"/>
    <hyperlink ref="R2098" r:id="rId243"/>
    <hyperlink ref="R2121" r:id="rId244"/>
    <hyperlink ref="R2157" r:id="rId245"/>
    <hyperlink ref="R2164" r:id="rId246"/>
    <hyperlink ref="R2190" r:id="rId247"/>
    <hyperlink ref="R2198" r:id="rId248"/>
    <hyperlink ref="R2199" r:id="rId249"/>
    <hyperlink ref="R2204" r:id="rId250"/>
    <hyperlink ref="R2205" r:id="rId251"/>
    <hyperlink ref="R2206" r:id="rId252"/>
    <hyperlink ref="R2210" r:id="rId253"/>
    <hyperlink ref="R2212" r:id="rId254"/>
    <hyperlink ref="R2239" r:id="rId255"/>
    <hyperlink ref="R2244" r:id="rId256"/>
    <hyperlink ref="R2270" r:id="rId257"/>
    <hyperlink ref="R2274" r:id="rId258"/>
    <hyperlink ref="R2279" r:id="rId259"/>
    <hyperlink ref="R2284" r:id="rId260"/>
    <hyperlink ref="R2285" r:id="rId261"/>
    <hyperlink ref="R2291" r:id="rId262"/>
    <hyperlink ref="R2292" r:id="rId263"/>
    <hyperlink ref="R2293" r:id="rId264"/>
    <hyperlink ref="R2294" r:id="rId265"/>
    <hyperlink ref="R2295" r:id="rId266"/>
    <hyperlink ref="R2296" r:id="rId267"/>
    <hyperlink ref="R2297" r:id="rId268"/>
    <hyperlink ref="R2298" r:id="rId269"/>
    <hyperlink ref="R2299" r:id="rId270"/>
    <hyperlink ref="R2300" r:id="rId271"/>
    <hyperlink ref="R2301" r:id="rId272"/>
    <hyperlink ref="R2302" r:id="rId273"/>
    <hyperlink ref="R2303" r:id="rId274"/>
    <hyperlink ref="R2304" r:id="rId275"/>
    <hyperlink ref="R2307" r:id="rId276"/>
    <hyperlink ref="V3" r:id="rId277" location="!/veysel_uzumcu/status/1178558966017806336"/>
    <hyperlink ref="V4" r:id="rId278" location="!/aygenugur/status/1178558968186249216"/>
    <hyperlink ref="V5" r:id="rId279" location="!/ersindeger2/status/1178558969431900160"/>
    <hyperlink ref="V6" r:id="rId280" location="!/yambaxx/status/1178558972514709504"/>
    <hyperlink ref="V7" r:id="rId281" location="!/ortabudala/status/1178558972850253824"/>
    <hyperlink ref="V8" r:id="rId282" location="!/erkan58597958/status/1178558977229168641"/>
    <hyperlink ref="V9" r:id="rId283" location="!/lıfel0uısave/status/1178558979242446849"/>
    <hyperlink ref="V10" r:id="rId284" location="!/mmcelikel/status/1178558986221752322"/>
    <hyperlink ref="V11" r:id="rId285" location="!/aysunnusya1/status/1178558994107027456"/>
    <hyperlink ref="V12" r:id="rId286" location="!/ynscyln1010/status/1178558994316697600"/>
    <hyperlink ref="V13" r:id="rId287" location="!/ynscyln1010/status/1178558994316697600"/>
    <hyperlink ref="V14" r:id="rId288" location="!/uyuzserseri/status/1178559013648310272"/>
    <hyperlink ref="V15" r:id="rId289" location="!/omergen11/status/1178559019759362049"/>
    <hyperlink ref="V16" r:id="rId290" location="!/melikeedas/status/1178559022091382784"/>
    <hyperlink ref="V17" r:id="rId291" location="!/donatgazi/status/1178558990193700864"/>
    <hyperlink ref="V18" r:id="rId292" location="!/donatgazi/status/1178559027401375746"/>
    <hyperlink ref="V19" r:id="rId293" location="!/akbayrakcilem/status/1178558993092022272"/>
    <hyperlink ref="V20" r:id="rId294" location="!/akbayrakcilem/status/1178559032262574081"/>
    <hyperlink ref="V21" r:id="rId295" location="!/alpturac/status/1178559034967937024"/>
    <hyperlink ref="V22" r:id="rId296" location="!/keremceea/status/1178559063396945920"/>
    <hyperlink ref="V23" r:id="rId297" location="!/denizakt65/status/1178559083642793984"/>
    <hyperlink ref="V24" r:id="rId298" location="!/upnkup/status/1178559091154784256"/>
    <hyperlink ref="V25" r:id="rId299" location="!/aytekin19967196/status/1178559080769736704"/>
    <hyperlink ref="V26" r:id="rId300" location="!/aytekin19967196/status/1178559095911178240"/>
    <hyperlink ref="V27" r:id="rId301" location="!/akursatoral/status/1178559031935455232"/>
    <hyperlink ref="V28" r:id="rId302" location="!/akursatoral/status/1178559098205421568"/>
    <hyperlink ref="V29" r:id="rId303" location="!/zzgr_zgr/status/1178559102869475328"/>
    <hyperlink ref="V30" r:id="rId304" location="!/brsgulmez/status/1178559125636157440"/>
    <hyperlink ref="V31" r:id="rId305" location="!/mertemay/status/1178559128010153986"/>
    <hyperlink ref="V32" r:id="rId306" location="!/bagcbir/status/1178559030886899712"/>
    <hyperlink ref="V33" r:id="rId307" location="!/basaksecen/status/1178559131537551360"/>
    <hyperlink ref="V34" r:id="rId308" location="!/retweetfadil/status/1178559135593504769"/>
    <hyperlink ref="V35" r:id="rId309" location="!/aut26aut/status/1178559144456011776"/>
    <hyperlink ref="V36" r:id="rId310" location="!/aalk32843067/status/1178559150508449792"/>
    <hyperlink ref="V37" r:id="rId311" location="!/aalk32843067/status/1178559150508449792"/>
    <hyperlink ref="V38" r:id="rId312" location="!/tamer0571/status/1178559154086141952"/>
    <hyperlink ref="V39" r:id="rId313" location="!/tamer0571/status/1178559154086141952"/>
    <hyperlink ref="V40" r:id="rId314" location="!/medeniusul/status/1178559167881195520"/>
    <hyperlink ref="V41" r:id="rId315" location="!/serdal_uruc/status/1178559168325701633"/>
    <hyperlink ref="V42" r:id="rId316" location="!/yns84343042/status/1178559112860327936"/>
    <hyperlink ref="V43" r:id="rId317" location="!/yns84343042/status/1178559170968264705"/>
    <hyperlink ref="V44" r:id="rId318" location="!/ozayban/status/1178559172524351488"/>
    <hyperlink ref="V45" r:id="rId319" location="!/mucellatugrul/status/1178559086708903936"/>
    <hyperlink ref="V46" r:id="rId320" location="!/mucellatugrul/status/1178559178283065345"/>
    <hyperlink ref="V47" r:id="rId321" location="!/mucellatugrul/status/1178559178283065345"/>
    <hyperlink ref="V48" r:id="rId322" location="!/isostar75/status/1178559187653206016"/>
    <hyperlink ref="V49" r:id="rId323" location="!/korsan1923/status/1178559157429047296"/>
    <hyperlink ref="V50" r:id="rId324" location="!/korsan1923/status/1178559203209814016"/>
    <hyperlink ref="V51" r:id="rId325" location="!/44tmr/status/1178559227545161728"/>
    <hyperlink ref="V52" r:id="rId326" location="!/stailontano/status/1178559228585349121"/>
    <hyperlink ref="V53" r:id="rId327" location="!/armagan34403953/status/1178559233689817088"/>
    <hyperlink ref="V54" r:id="rId328" location="!/aydinemincan/status/1178559241839415297"/>
    <hyperlink ref="V55" r:id="rId329" location="!/zeynebka_/status/1178559243735244800"/>
    <hyperlink ref="V56" r:id="rId330" location="!/yamannayhann/status/1178559245656166400"/>
    <hyperlink ref="V57" r:id="rId331" location="!/ercan_42_rte/status/1178559267118419968"/>
    <hyperlink ref="V58" r:id="rId332" location="!/sennagumus/status/1178559275678998528"/>
    <hyperlink ref="V59" r:id="rId333" location="!/tanerturkay/status/1178559288471670784"/>
    <hyperlink ref="V60" r:id="rId334" location="!/dryagci/status/1178559288870092800"/>
    <hyperlink ref="V61" r:id="rId335" location="!/toprak_mim/status/1178559308365271040"/>
    <hyperlink ref="V62" r:id="rId336" location="!/toprak_mim/status/1178559308365271040"/>
    <hyperlink ref="V63" r:id="rId337" location="!/raptomia/status/1178559310965743616"/>
    <hyperlink ref="V64" r:id="rId338" location="!/adilerthesab/status/1178559311527763968"/>
    <hyperlink ref="V65" r:id="rId339" location="!/adilerthesab/status/1178559311527763968"/>
    <hyperlink ref="V66" r:id="rId340" location="!/gulebilirimhaha/status/1178559311548690437"/>
    <hyperlink ref="V67" r:id="rId341" location="!/gulebilirimhaha/status/1178559311548690437"/>
    <hyperlink ref="V68" r:id="rId342" location="!/romantikesinti/status/1178559311557136384"/>
    <hyperlink ref="V69" r:id="rId343" location="!/romantikesinti/status/1178559311557136384"/>
    <hyperlink ref="V70" r:id="rId344" location="!/minasungu/status/1178559311569719296"/>
    <hyperlink ref="V71" r:id="rId345" location="!/minasungu/status/1178559311569719296"/>
    <hyperlink ref="V72" r:id="rId346" location="!/bisevilemedik/status/1178559311578091522"/>
    <hyperlink ref="V73" r:id="rId347" location="!/bisevilemedik/status/1178559311578091522"/>
    <hyperlink ref="V74" r:id="rId348" location="!/bomontiblog/status/1178559311582240768"/>
    <hyperlink ref="V75" r:id="rId349" location="!/bomontiblog/status/1178559311582240768"/>
    <hyperlink ref="V76" r:id="rId350" location="!/celofe23/status/1178559311590694912"/>
    <hyperlink ref="V77" r:id="rId351" location="!/celofe23/status/1178559311590694912"/>
    <hyperlink ref="V78" r:id="rId352" location="!/aybukekiriilmis/status/1178559311619993601"/>
    <hyperlink ref="V79" r:id="rId353" location="!/aybukekiriilmis/status/1178559311619993601"/>
    <hyperlink ref="V80" r:id="rId354" location="!/sadecezulal/status/1178559311624187904"/>
    <hyperlink ref="V81" r:id="rId355" location="!/sadecezulal/status/1178559311624187904"/>
    <hyperlink ref="V82" r:id="rId356" location="!/tumbfact/status/1178559311632633856"/>
    <hyperlink ref="V83" r:id="rId357" location="!/tumbfact/status/1178559311632633856"/>
    <hyperlink ref="V84" r:id="rId358" location="!/kalemdenkale/status/1178559312253333504"/>
    <hyperlink ref="V85" r:id="rId359" location="!/kalemdenkale/status/1178559312253333504"/>
    <hyperlink ref="V86" r:id="rId360" location="!/kimbumelike1/status/1178559312253374464"/>
    <hyperlink ref="V87" r:id="rId361" location="!/kimbumelike1/status/1178559312253374464"/>
    <hyperlink ref="V88" r:id="rId362" location="!/deryaalty/status/1178559312257523712"/>
    <hyperlink ref="V89" r:id="rId363" location="!/deryaalty/status/1178559312257523712"/>
    <hyperlink ref="V90" r:id="rId364" location="!/yenimedya00/status/1178559312265908224"/>
    <hyperlink ref="V91" r:id="rId365" location="!/yenimedya00/status/1178559312265908224"/>
    <hyperlink ref="V92" r:id="rId366" location="!/mavismavi07/status/1178559312270114816"/>
    <hyperlink ref="V93" r:id="rId367" location="!/mavismavi07/status/1178559312270114816"/>
    <hyperlink ref="V94" r:id="rId368" location="!/zehraakoc_/status/1178559312270151681"/>
    <hyperlink ref="V95" r:id="rId369" location="!/zehraakoc_/status/1178559312270151681"/>
    <hyperlink ref="V96" r:id="rId370" location="!/denizkara_06/status/1178559312270151682"/>
    <hyperlink ref="V97" r:id="rId371" location="!/denizkara_06/status/1178559312270151682"/>
    <hyperlink ref="V98" r:id="rId372" location="!/mavi__siir/status/1178559312270184448"/>
    <hyperlink ref="V99" r:id="rId373" location="!/mavi__siir/status/1178559312270184448"/>
    <hyperlink ref="V100" r:id="rId374" location="!/dediki_34/status/1178559312278499328"/>
    <hyperlink ref="V101" r:id="rId375" location="!/dediki_34/status/1178559312278499328"/>
    <hyperlink ref="V102" r:id="rId376" location="!/bu_dava_hak/status/1178559312278499329"/>
    <hyperlink ref="V103" r:id="rId377" location="!/bu_dava_hak/status/1178559312278499329"/>
    <hyperlink ref="V104" r:id="rId378" location="!/jokerrr_rt/status/1178559312278560768"/>
    <hyperlink ref="V105" r:id="rId379" location="!/jokerrr_rt/status/1178559312278560768"/>
    <hyperlink ref="V106" r:id="rId380" location="!/cansuaktas240/status/1178559312282685445"/>
    <hyperlink ref="V107" r:id="rId381" location="!/cansuaktas240/status/1178559312282685445"/>
    <hyperlink ref="V108" r:id="rId382" location="!/hazretitwitt/status/1178559312282734597"/>
    <hyperlink ref="V109" r:id="rId383" location="!/hazretitwitt/status/1178559312282734597"/>
    <hyperlink ref="V110" r:id="rId384" location="!/retweetvapuru/status/1178559312282738688"/>
    <hyperlink ref="V111" r:id="rId385" location="!/retweetvapuru/status/1178559312282738688"/>
    <hyperlink ref="V112" r:id="rId386" location="!/birminikpika/status/1178559312282750978"/>
    <hyperlink ref="V113" r:id="rId387" location="!/birminikpika/status/1178559312282750978"/>
    <hyperlink ref="V114" r:id="rId388" location="!/banucum_rt/status/1178559312282755072"/>
    <hyperlink ref="V115" r:id="rId389" location="!/banucum_rt/status/1178559312282755072"/>
    <hyperlink ref="V116" r:id="rId390" location="!/trakyalion1905/status/1178559312282767361"/>
    <hyperlink ref="V117" r:id="rId391" location="!/trakyalion1905/status/1178559312282767361"/>
    <hyperlink ref="V118" r:id="rId392" location="!/mavi55767146/status/1178559312282767363"/>
    <hyperlink ref="V119" r:id="rId393" location="!/mavi55767146/status/1178559312282767363"/>
    <hyperlink ref="V120" r:id="rId394" location="!/adam_rt_atar/status/1178559312286883840"/>
    <hyperlink ref="V121" r:id="rId395" location="!/adam_rt_atar/status/1178559312286883840"/>
    <hyperlink ref="V122" r:id="rId396" location="!/cemalsureyadize/status/1178559312286945280"/>
    <hyperlink ref="V123" r:id="rId397" location="!/cemalsureyadize/status/1178559312286945280"/>
    <hyperlink ref="V124" r:id="rId398" location="!/retweetgemisi/status/1178559312286961665"/>
    <hyperlink ref="V125" r:id="rId399" location="!/retweetgemisi/status/1178559312286961665"/>
    <hyperlink ref="V126" r:id="rId400" location="!/rukiye64954278/status/1178559315030020097"/>
    <hyperlink ref="V127" r:id="rId401" location="!/miraclewoman20/status/1178559319715041281"/>
    <hyperlink ref="V128" r:id="rId402" location="!/yavuz51007359/status/1178559332251766784"/>
    <hyperlink ref="V129" r:id="rId403" location="!/ve_leyl/status/1178559334294441984"/>
    <hyperlink ref="V130" r:id="rId404" location="!/ve_leyl/status/1178559334294441984"/>
    <hyperlink ref="V131" r:id="rId405" location="!/d_r_y_82/status/1178559336836161537"/>
    <hyperlink ref="V132" r:id="rId406" location="!/eyt_cin/status/1178559339520495621"/>
    <hyperlink ref="V133" r:id="rId407" location="!/i_k_b_a_l/status/1178559342871826433"/>
    <hyperlink ref="V134" r:id="rId408" location="!/fener27gfb/status/1178559351784660992"/>
    <hyperlink ref="V135" r:id="rId409" location="!/simaybaygn/status/1178559360223600640"/>
    <hyperlink ref="V136" r:id="rId410" location="!/hakankerimhamdi/status/1178559367752425472"/>
    <hyperlink ref="V137" r:id="rId411" location="!/5kapseli3/status/1178559370839412736"/>
    <hyperlink ref="V138" r:id="rId412" location="!/mymediabx/status/1178559374345850880"/>
    <hyperlink ref="V139" r:id="rId413" location="!/erdog4ns4koglu/status/1178559377701253120"/>
    <hyperlink ref="V140" r:id="rId414" location="!/ademdum94931677/status/1178559398102388736"/>
    <hyperlink ref="V141" r:id="rId415" location="!/yagmurgursogut/status/1178559407942189057"/>
    <hyperlink ref="V142" r:id="rId416" location="!/haberkuliss/status/1178559408290308096"/>
    <hyperlink ref="V143" r:id="rId417" location="!/cengizatak7/status/1178559409707986944"/>
    <hyperlink ref="V144" r:id="rId418" location="!/forcething/status/1178559411410866176"/>
    <hyperlink ref="V145" r:id="rId419" location="!/rzaycel3/status/1178559414279626753"/>
    <hyperlink ref="V146" r:id="rId420" location="!/yasin_teoman/status/1178559420902576128"/>
    <hyperlink ref="V147" r:id="rId421" location="!/anaforss/status/1178559422584504320"/>
    <hyperlink ref="V148" r:id="rId422" location="!/eniyisiaynen/status/1178559422932684800"/>
    <hyperlink ref="V149" r:id="rId423" location="!/__koliva5/status/1178559432466272257"/>
    <hyperlink ref="V150" r:id="rId424" location="!/__koliva5/status/1178559432466272257"/>
    <hyperlink ref="V151" r:id="rId425" location="!/iyldrmm/status/1178559440968196096"/>
    <hyperlink ref="V152" r:id="rId426" location="!/bradypus001/status/1178559450803851270"/>
    <hyperlink ref="V153" r:id="rId427" location="!/ozerozcimen/status/1178559453710430208"/>
    <hyperlink ref="V154" r:id="rId428" location="!/bianet_org/status/1178559459641249792"/>
    <hyperlink ref="V155" r:id="rId429" location="!/bulamiyorumya/status/1178559467555831808"/>
    <hyperlink ref="V156" r:id="rId430" location="!/islamoglua/status/1178559469380341760"/>
    <hyperlink ref="V157" r:id="rId431" location="!/sigortagundem/status/1178559472085688320"/>
    <hyperlink ref="V158" r:id="rId432" location="!/ugonultas25/status/1178559474111516672"/>
    <hyperlink ref="V159" r:id="rId433" location="!/vedaat5/status/1178559474409361408"/>
    <hyperlink ref="V160" r:id="rId434" location="!/calamity69/status/1178559477160787968"/>
    <hyperlink ref="V161" r:id="rId435" location="!/emreyavuz1907/status/1178559477542457344"/>
    <hyperlink ref="V162" r:id="rId436" location="!/karatasbulentde/status/1178559479463460864"/>
    <hyperlink ref="V163" r:id="rId437" location="!/gulcan24338014/status/1178559481342509056"/>
    <hyperlink ref="V164" r:id="rId438" location="!/filizarslanistc/status/1178559487290085376"/>
    <hyperlink ref="V165" r:id="rId439" location="!/aslankral344/status/1178559502590849024"/>
    <hyperlink ref="V166" r:id="rId440" location="!/sukanmine/status/1178559506999119872"/>
    <hyperlink ref="V167" r:id="rId441" location="!/lusburak/status/1178559508991348736"/>
    <hyperlink ref="V168" r:id="rId442" location="!/arzu70378281/status/1178559512137146369"/>
    <hyperlink ref="V169" r:id="rId443" location="!/aıbrahimyalcin/status/1178559526221561856"/>
    <hyperlink ref="V170" r:id="rId444" location="!/dilekizgi/status/1178559526464868353"/>
    <hyperlink ref="V171" r:id="rId445" location="!/nc91244095/status/1178559531514781696"/>
    <hyperlink ref="V172" r:id="rId446" location="!/sonfasobukucu/status/1178559532123017216"/>
    <hyperlink ref="V173" r:id="rId447" location="!/ebusena571/status/1178559534006198272"/>
    <hyperlink ref="V174" r:id="rId448" location="!/__mihman__/status/1178559537072283649"/>
    <hyperlink ref="V175" r:id="rId449" location="!/__mihman__/status/1178559537072283649"/>
    <hyperlink ref="V176" r:id="rId450" location="!/hashus1099/status/1178559542902304768"/>
    <hyperlink ref="V177" r:id="rId451" location="!/frkersn/status/1178559545892904960"/>
    <hyperlink ref="V178" r:id="rId452" location="!/byhn39078834/status/1178559549273497600"/>
    <hyperlink ref="V179" r:id="rId453" location="!/byhn39078834/status/1178559549273497600"/>
    <hyperlink ref="V180" r:id="rId454" location="!/mustafasavran14/status/1178559550082949120"/>
    <hyperlink ref="V181" r:id="rId455" location="!/bokunucikarma/status/1178559555137163266"/>
    <hyperlink ref="V182" r:id="rId456" location="!/bokunucikarma/status/1178559555137163266"/>
    <hyperlink ref="V183" r:id="rId457" location="!/guvenkamac/status/1178559557708201985"/>
    <hyperlink ref="V184" r:id="rId458" location="!/mehmetoksz27/status/1178559559968927744"/>
    <hyperlink ref="V185" r:id="rId459" location="!/darkphobiaa/status/1178559561868951552"/>
    <hyperlink ref="V186" r:id="rId460" location="!/ephesus_univ/status/1178559567627730947"/>
    <hyperlink ref="V187" r:id="rId461" location="!/ekremvergili6/status/1178559571721408512"/>
    <hyperlink ref="V188" r:id="rId462" location="!/ferhaty90238831/status/1178559573696884736"/>
    <hyperlink ref="V189" r:id="rId463" location="!/gulokanigul73/status/1178559578990108672"/>
    <hyperlink ref="V190" r:id="rId464" location="!/gunesyakut/status/1178559582567841792"/>
    <hyperlink ref="V191" r:id="rId465" location="!/yusufdede38/status/1178559206368190465"/>
    <hyperlink ref="V192" r:id="rId466" location="!/yusufdede38/status/1178559289205690369"/>
    <hyperlink ref="V193" r:id="rId467" location="!/yusufdede38/status/1178559587017986048"/>
    <hyperlink ref="V194" r:id="rId468" location="!/ferdkaza1/status/1178559510102851584"/>
    <hyperlink ref="V195" r:id="rId469" location="!/ferdkaza1/status/1178559590369234945"/>
    <hyperlink ref="V196" r:id="rId470" location="!/giyas54/status/1178559596216164352"/>
    <hyperlink ref="V197" r:id="rId471" location="!/gulbanugy/status/1178559598212603905"/>
    <hyperlink ref="V198" r:id="rId472" location="!/ilyadaksk/status/1178559598971756544"/>
    <hyperlink ref="V199" r:id="rId473" location="!/defrimm53/status/1178559603027656704"/>
    <hyperlink ref="V200" r:id="rId474" location="!/fb0934/status/1178559603996598272"/>
    <hyperlink ref="V201" r:id="rId475" location="!/tcfbfbfbkalp/status/1178559607469432832"/>
    <hyperlink ref="V202" r:id="rId476" location="!/demiraluluboy/status/1178559607603679232"/>
    <hyperlink ref="V203" r:id="rId477" location="!/setokaina/status/1178559614822027265"/>
    <hyperlink ref="V204" r:id="rId478" location="!/sciencehex/status/1178559615371374592"/>
    <hyperlink ref="V205" r:id="rId479" location="!/baranemreer/status/1178559630710071296"/>
    <hyperlink ref="V206" r:id="rId480" location="!/unverdituncay/status/1178559631293059072"/>
    <hyperlink ref="V207" r:id="rId481" location="!/refiyese/status/1178559587819098112"/>
    <hyperlink ref="V208" r:id="rId482" location="!/refiyese/status/1178559631494434816"/>
    <hyperlink ref="V209" r:id="rId483" location="!/aort_abi/status/1178559636103946241"/>
    <hyperlink ref="V210" r:id="rId484" location="!/waldorfmuppet1/status/1178559141192896514"/>
    <hyperlink ref="V211" r:id="rId485" location="!/waldorfmuppet1/status/1178559649336975366"/>
    <hyperlink ref="V212" r:id="rId486" location="!/faatihtamer/status/1178559652394684416"/>
    <hyperlink ref="V213" r:id="rId487" location="!/fs4yin/status/1178559666479140864"/>
    <hyperlink ref="V214" r:id="rId488" location="!/ridvanyildi/status/1178559668484022273"/>
    <hyperlink ref="V215" r:id="rId489" location="!/mete_gullu/status/1178559669100535808"/>
    <hyperlink ref="V216" r:id="rId490" location="!/tunaevli/status/1178559672254631936"/>
    <hyperlink ref="V217" r:id="rId491" location="!/mucait43/status/1178559679502389248"/>
    <hyperlink ref="V218" r:id="rId492" location="!/patan_28/status/1178559685420560384"/>
    <hyperlink ref="V219" r:id="rId493" location="!/necmıye65/status/1178559695516307461"/>
    <hyperlink ref="V220" r:id="rId494" location="!/zasuman/status/1178559696615219200"/>
    <hyperlink ref="V221" r:id="rId495" location="!/unserbahn/status/1178559703795802113"/>
    <hyperlink ref="V222" r:id="rId496" location="!/burcuulus1/status/1178559705075109888"/>
    <hyperlink ref="V223" r:id="rId497" location="!/mami587_eyt_eyt/status/1178559708661190659"/>
    <hyperlink ref="V224" r:id="rId498" location="!/joseph_3300/status/1178559711177822209"/>
    <hyperlink ref="V225" r:id="rId499" location="!/gulljonathan1/status/1178559712809422848"/>
    <hyperlink ref="V226" r:id="rId500" location="!/onuryilmaz1903/status/1178559719688065030"/>
    <hyperlink ref="V227" r:id="rId501" location="!/hamurab20388347/status/1178559721600638978"/>
    <hyperlink ref="V228" r:id="rId502" location="!/alantirikci/status/1178559721965592577"/>
    <hyperlink ref="V229" r:id="rId503" location="!/grkem57388053/status/1178559727334240257"/>
    <hyperlink ref="V230" r:id="rId504" location="!/besersasaradsli/status/1178559728441581569"/>
    <hyperlink ref="V231" r:id="rId505" location="!/grn1604/status/1178559736637280257"/>
    <hyperlink ref="V232" r:id="rId506" location="!/gulerarslan8181/status/1178559739220910081"/>
    <hyperlink ref="V233" r:id="rId507" location="!/avukatjan/status/1178559746200211457"/>
    <hyperlink ref="V234" r:id="rId508" location="!/asevincligil/status/1178559746758066176"/>
    <hyperlink ref="V235" r:id="rId509" location="!/freeforza/status/1178559750071603200"/>
    <hyperlink ref="V236" r:id="rId510" location="!/gokboru070/status/1178559752613367809"/>
    <hyperlink ref="V237" r:id="rId511" location="!/hasturksadiye/status/1178559756438589441"/>
    <hyperlink ref="V238" r:id="rId512" location="!/ahmetarifoglu2/status/1178559761870200832"/>
    <hyperlink ref="V239" r:id="rId513" location="!/haradin_/status/1178559096812982272"/>
    <hyperlink ref="V240" r:id="rId514" location="!/haradin_/status/1178559762033717248"/>
    <hyperlink ref="V241" r:id="rId515" location="!/siyahmanifesto/status/1178559762969108481"/>
    <hyperlink ref="V242" r:id="rId516" location="!/hasanzekic/status/1178559764919410688"/>
    <hyperlink ref="V243" r:id="rId517" location="!/is____o/status/1178559766702039041"/>
    <hyperlink ref="V244" r:id="rId518" location="!/trapyese/status/1178559768895672320"/>
    <hyperlink ref="V245" r:id="rId519" location="!/ahmetburakreis/status/1178559578117672960"/>
    <hyperlink ref="V246" r:id="rId520" location="!/ahmetburakreis/status/1178559769252159488"/>
    <hyperlink ref="V247" r:id="rId521" location="!/1957dali/status/1178559029184024576"/>
    <hyperlink ref="V248" r:id="rId522" location="!/1957dali/status/1178559785832271872"/>
    <hyperlink ref="V249" r:id="rId523" location="!/nazuyanik/status/1178559786784366592"/>
    <hyperlink ref="V250" r:id="rId524" location="!/ismailcemelemen/status/1178559696795570176"/>
    <hyperlink ref="V251" r:id="rId525" location="!/ismailcemelemen/status/1178559790232084481"/>
    <hyperlink ref="V252" r:id="rId526" location="!/yilmazeraybasti/status/1178559803691585536"/>
    <hyperlink ref="V253" r:id="rId527" location="!/ergundolek1/status/1178559804966625280"/>
    <hyperlink ref="V254" r:id="rId528" location="!/husrandurdu/status/1178559613605748736"/>
    <hyperlink ref="V255" r:id="rId529" location="!/husrandurdu/status/1178559805021196288"/>
    <hyperlink ref="V256" r:id="rId530" location="!/sidarece/status/1178559812302491648"/>
    <hyperlink ref="V257" r:id="rId531" location="!/bahatutar/status/1178559827691425792"/>
    <hyperlink ref="V258" r:id="rId532" location="!/yunusozgumus/status/1178559815070703616"/>
    <hyperlink ref="V259" r:id="rId533" location="!/yunusozgumus/status/1178559824163934208"/>
    <hyperlink ref="V260" r:id="rId534" location="!/yunusozgumus/status/1178559833886330880"/>
    <hyperlink ref="V261" r:id="rId535" location="!/byhector3/status/1178559845819125760"/>
    <hyperlink ref="V262" r:id="rId536" location="!/mehmety80098153/status/1178559857395417088"/>
    <hyperlink ref="V263" r:id="rId537" location="!/batuuhannnnn/status/1178559862613188610"/>
    <hyperlink ref="V264" r:id="rId538" location="!/ilvurur/status/1178559862663520257"/>
    <hyperlink ref="V265" r:id="rId539" location="!/duvesimali/status/1178559866870407169"/>
    <hyperlink ref="V266" r:id="rId540" location="!/haberler/status/1178559867667259398"/>
    <hyperlink ref="V267" r:id="rId541" location="!/kemal_rt3/status/1178559881097428992"/>
    <hyperlink ref="V268" r:id="rId542" location="!/aycanemar/status/1178559882196389895"/>
    <hyperlink ref="V269" r:id="rId543" location="!/ertetikp/status/1178559883207155712"/>
    <hyperlink ref="V270" r:id="rId544" location="!/halkcbaskan/status/1178559888236126208"/>
    <hyperlink ref="V271" r:id="rId545" location="!/gercekler63/status/1178559889205059584"/>
    <hyperlink ref="V272" r:id="rId546" location="!/cingirklisaat/status/1178559405006163969"/>
    <hyperlink ref="V273" r:id="rId547" location="!/cingirklisaat/status/1178559906003259393"/>
    <hyperlink ref="V274" r:id="rId548" location="!/karakus_ayla/status/1178559907320258560"/>
    <hyperlink ref="V275" r:id="rId549" location="!/oznurbsr/status/1178559911564849153"/>
    <hyperlink ref="V276" r:id="rId550" location="!/eefsun/status/1178559918435110912"/>
    <hyperlink ref="V277" r:id="rId551" location="!/supersinko/status/1178559918590369792"/>
    <hyperlink ref="V278" r:id="rId552" location="!/eavci10/status/1178559918720335872"/>
    <hyperlink ref="V279" r:id="rId553" location="!/usyinn/status/1178559924340760576"/>
    <hyperlink ref="V280" r:id="rId554" location="!/usyinn/status/1178559924340760576"/>
    <hyperlink ref="V281" r:id="rId555" location="!/ballilokmayiz/status/1178559928597958656"/>
    <hyperlink ref="V282" r:id="rId556" location="!/pnargul5/status/1178559940551741440"/>
    <hyperlink ref="V283" r:id="rId557" location="!/habibe87912339/status/1178559944590811136"/>
    <hyperlink ref="V284" r:id="rId558" location="!/isotunca/status/1178559959484829696"/>
    <hyperlink ref="V285" r:id="rId559" location="!/asimsek5807/status/1178559960579559424"/>
    <hyperlink ref="V286" r:id="rId560" location="!/gkhnkaraduman/status/1178559962861232133"/>
    <hyperlink ref="V287" r:id="rId561" location="!/halukkaptan571/status/1178559967005200384"/>
    <hyperlink ref="V288" r:id="rId562" location="!/taambesus/status/1178559969668538368"/>
    <hyperlink ref="V289" r:id="rId563" location="!/altunsoyleyla/status/1178559970687819776"/>
    <hyperlink ref="V290" r:id="rId564" location="!/gulhansacc/status/1178559971870556162"/>
    <hyperlink ref="V291" r:id="rId565" location="!/_foodsloverss/status/1178559974437470209"/>
    <hyperlink ref="V292" r:id="rId566" location="!/tulum_hayri/status/1178559975876108288"/>
    <hyperlink ref="V293" r:id="rId567" location="!/yavuztrcn/status/1178559977381924864"/>
    <hyperlink ref="V294" r:id="rId568" location="!/fidan_hakaner/status/1178559453500706819"/>
    <hyperlink ref="V295" r:id="rId569" location="!/fidan_hakaner/status/1178559815326588929"/>
    <hyperlink ref="V296" r:id="rId570" location="!/fidan_hakaner/status/1178559981207085057"/>
    <hyperlink ref="V297" r:id="rId571" location="!/ozaymakar/status/1178559988060577792"/>
    <hyperlink ref="V298" r:id="rId572" location="!/mimararti/status/1178559459821527040"/>
    <hyperlink ref="V299" r:id="rId573" location="!/mimararti/status/1178559518877327360"/>
    <hyperlink ref="V300" r:id="rId574" location="!/mimararti/status/1178559541228789760"/>
    <hyperlink ref="V301" r:id="rId575" location="!/mimararti/status/1178559644106727424"/>
    <hyperlink ref="V302" r:id="rId576" location="!/mimararti/status/1178559644106727424"/>
    <hyperlink ref="V303" r:id="rId577" location="!/mimararti/status/1178559993425154050"/>
    <hyperlink ref="V304" r:id="rId578" location="!/yldrmustfa/status/1178559993622212609"/>
    <hyperlink ref="V305" r:id="rId579" location="!/zeynepzonguldak/status/1178559995698434048"/>
    <hyperlink ref="V306" r:id="rId580" location="!/mustafa25051/status/1178560004099641344"/>
    <hyperlink ref="V307" r:id="rId581" location="!/ismail_umay/status/1178560005177593856"/>
    <hyperlink ref="V308" r:id="rId582" location="!/budakyavuz/status/1178560005815058432"/>
    <hyperlink ref="V309" r:id="rId583" location="!/bakir54/status/1178560014409195520"/>
    <hyperlink ref="V310" r:id="rId584" location="!/orhune/status/1178560017269755904"/>
    <hyperlink ref="V311" r:id="rId585" location="!/esinalacaa/status/1178560018276388864"/>
    <hyperlink ref="V312" r:id="rId586" location="!/esinalacaa/status/1178559831050981376"/>
    <hyperlink ref="V313" r:id="rId587" location="!/sevda__er/status/1178560020717412352"/>
    <hyperlink ref="V314" r:id="rId588" location="!/yksel37726202/status/1178560021560467456"/>
    <hyperlink ref="V315" r:id="rId589" location="!/birsenim1919/status/1178560023615754240"/>
    <hyperlink ref="V316" r:id="rId590" location="!/nadidegursess/status/1178559178937442305"/>
    <hyperlink ref="V317" r:id="rId591" location="!/nadidegursess/status/1178559272352923648"/>
    <hyperlink ref="V318" r:id="rId592" location="!/nadidegursess/status/1178559524598407168"/>
    <hyperlink ref="V319" r:id="rId593" location="!/nadidegursess/status/1178560025872257025"/>
    <hyperlink ref="V320" r:id="rId594" location="!/cigdosca/status/1178560029919731713"/>
    <hyperlink ref="V321" r:id="rId595" location="!/cigdosca/status/1178559270524260353"/>
    <hyperlink ref="V322" r:id="rId596" location="!/cigdosca/status/1178559293454536704"/>
    <hyperlink ref="V323" r:id="rId597" location="!/cigdosca/status/1178559661160706048"/>
    <hyperlink ref="V324" r:id="rId598" location="!/ufukocal35/status/1178560031693967360"/>
    <hyperlink ref="V325" r:id="rId599" location="!/ayekocaolu7/status/1178560039986049026"/>
    <hyperlink ref="V326" r:id="rId600" location="!/lutfiyeoztrk/status/1178560015881428993"/>
    <hyperlink ref="V327" r:id="rId601" location="!/lutfiyeoztrk/status/1178560043949658113"/>
    <hyperlink ref="V328" r:id="rId602" location="!/dilekculculoglu/status/1178560035632418817"/>
    <hyperlink ref="V329" r:id="rId603" location="!/dilekculculoglu/status/1178560049532342273"/>
    <hyperlink ref="V330" r:id="rId604" location="!/jongorgel/status/1178560054200545281"/>
    <hyperlink ref="V331" r:id="rId605" location="!/ktaskin70/status/1178560055060373504"/>
    <hyperlink ref="V332" r:id="rId606" location="!/sevintaskiran/status/1178560056243183618"/>
    <hyperlink ref="V333" r:id="rId607" location="!/kcc45521638/status/1178560056834580480"/>
    <hyperlink ref="V334" r:id="rId608" location="!/hatisyildirim/status/1178559786926911490"/>
    <hyperlink ref="V335" r:id="rId609" location="!/hatisyildirim/status/1178560062043967488"/>
    <hyperlink ref="V336" r:id="rId610" location="!/fiyonk_cilek/status/1178560038409035776"/>
    <hyperlink ref="V337" r:id="rId611" location="!/fiyonk_cilek/status/1178560066267570176"/>
    <hyperlink ref="V338" r:id="rId612" location="!/tahadmr25/status/1178560067051765760"/>
    <hyperlink ref="V339" r:id="rId613" location="!/mehmetalisaygi6/status/1178559983694286848"/>
    <hyperlink ref="V340" r:id="rId614" location="!/mehmetalisaygi6/status/1178560071346864128"/>
    <hyperlink ref="V341" r:id="rId615" location="!/kadrikose/status/1178560076963024896"/>
    <hyperlink ref="V342" r:id="rId616" location="!/hakany71/status/1178560078363934721"/>
    <hyperlink ref="V343" r:id="rId617" location="!/busekirkoc/status/1178560083472633856"/>
    <hyperlink ref="V344" r:id="rId618" location="!/devecihukuk/status/1178560091399872513"/>
    <hyperlink ref="V345" r:id="rId619" location="!/halukarslan67/status/1178560098848911362"/>
    <hyperlink ref="V346" r:id="rId620" location="!/saliho24549914/status/1178560102644756480"/>
    <hyperlink ref="V347" r:id="rId621" location="!/cihanpolat1923/status/1178560104922263552"/>
    <hyperlink ref="V348" r:id="rId622" location="!/umtcik/status/1178560112652369922"/>
    <hyperlink ref="V349" r:id="rId623" location="!/umtcik/status/1178560112652369922"/>
    <hyperlink ref="V350" r:id="rId624" location="!/sonay_ingrit/status/1178560112652427265"/>
    <hyperlink ref="V351" r:id="rId625" location="!/dirrenincce/status/1178560115508744192"/>
    <hyperlink ref="V352" r:id="rId626" location="!/celaltoparlakli/status/1178560123276578816"/>
    <hyperlink ref="V353" r:id="rId627" location="!/celaltoparlakli/status/1178560123276578816"/>
    <hyperlink ref="V354" r:id="rId628" location="!/blodiebowie/status/1178559605296783361"/>
    <hyperlink ref="V355" r:id="rId629" location="!/blodiebowie/status/1178560125973549056"/>
    <hyperlink ref="V356" r:id="rId630" location="!/turgay20081976/status/1178560126342574082"/>
    <hyperlink ref="V357" r:id="rId631" location="!/selcukumut1/status/1178559073610018821"/>
    <hyperlink ref="V358" r:id="rId632" location="!/selcukumut1/status/1178559117872549889"/>
    <hyperlink ref="V359" r:id="rId633" location="!/selcukumut1/status/1178559929185124352"/>
    <hyperlink ref="V360" r:id="rId634" location="!/selcukumut1/status/1178560127575760898"/>
    <hyperlink ref="V361" r:id="rId635" location="!/meltemguzelordu/status/1178560140452286465"/>
    <hyperlink ref="V362" r:id="rId636" location="!/tatasomer/status/1178560149931339776"/>
    <hyperlink ref="V363" r:id="rId637" location="!/kemal_rt4/status/1178560156864581632"/>
    <hyperlink ref="V364" r:id="rId638" location="!/kmuratbaynal/status/1178560162455535616"/>
    <hyperlink ref="V365" r:id="rId639" location="!/kmuratbaynal/status/1178560162455535616"/>
    <hyperlink ref="V366" r:id="rId640" location="!/kmuratbaynal/status/1178560162455535616"/>
    <hyperlink ref="V367" r:id="rId641" location="!/can_y_can/status/1178560168033951744"/>
    <hyperlink ref="V368" r:id="rId642" location="!/evolkanc/status/1178560177760591877"/>
    <hyperlink ref="V369" r:id="rId643" location="!/payitaht31/status/1178560181095014401"/>
    <hyperlink ref="V370" r:id="rId644" location="!/avibrahimbulut/status/1178560195196260359"/>
    <hyperlink ref="V371" r:id="rId645" location="!/semihevliyaolu/status/1178560196337131521"/>
    <hyperlink ref="V372" r:id="rId646" location="!/gulay_oneri/status/1178560196592967680"/>
    <hyperlink ref="V373" r:id="rId647" location="!/papatyalidusler/status/1178560206617403392"/>
    <hyperlink ref="V374" r:id="rId648" location="!/ylmaz35027805/status/1178560215018545153"/>
    <hyperlink ref="V375" r:id="rId649" location="!/didemmkorucu/status/1178560221633040384"/>
    <hyperlink ref="V376" r:id="rId650" location="!/gulgun53649621/status/1178560068645728256"/>
    <hyperlink ref="V377" r:id="rId651" location="!/gulgun53649621/status/1178560222127968259"/>
    <hyperlink ref="V378" r:id="rId652" location="!/slowlyswing54/status/1178560228192862208"/>
    <hyperlink ref="V379" r:id="rId653" location="!/burhansagsen/status/1178560232068440064"/>
    <hyperlink ref="V380" r:id="rId654" location="!/canalicihan/status/1178560258811338752"/>
    <hyperlink ref="V381" r:id="rId655" location="!/izzet_baskan/status/1178560268701442048"/>
    <hyperlink ref="V382" r:id="rId656" location="!/isildikmenoglu/status/1178560237722361856"/>
    <hyperlink ref="V383" r:id="rId657" location="!/isildikmenoglu/status/1178560271239012352"/>
    <hyperlink ref="V384" r:id="rId658" location="!/duna51/status/1178560272618921984"/>
    <hyperlink ref="V385" r:id="rId659" location="!/halilergun/status/1178560273097150464"/>
    <hyperlink ref="V386" r:id="rId660" location="!/pollyanna4141/status/1178560274573484033"/>
    <hyperlink ref="V387" r:id="rId661" location="!/boratrkmen/status/1178560278625214464"/>
    <hyperlink ref="V388" r:id="rId662" location="!/__serkanozdemir/status/1178560280391045121"/>
    <hyperlink ref="V389" r:id="rId663" location="!/nurayemekliogl1/status/1178560281158602752"/>
    <hyperlink ref="V390" r:id="rId664" location="!/nsema29/status/1178559054962204672"/>
    <hyperlink ref="V391" r:id="rId665" location="!/nsema29/status/1178559712851300353"/>
    <hyperlink ref="V392" r:id="rId666" location="!/nsema29/status/1178559801464365056"/>
    <hyperlink ref="V393" r:id="rId667" location="!/nsema29/status/1178559884217991170"/>
    <hyperlink ref="V394" r:id="rId668" location="!/nsema29/status/1178560188099510272"/>
    <hyperlink ref="V395" r:id="rId669" location="!/nsema29/status/1178560229988020225"/>
    <hyperlink ref="V396" r:id="rId670" location="!/nsema29/status/1178559070418210816"/>
    <hyperlink ref="V397" r:id="rId671" location="!/nsema29/status/1178559311846481921"/>
    <hyperlink ref="V398" r:id="rId672" location="!/nsema29/status/1178560202540556290"/>
    <hyperlink ref="V399" r:id="rId673" location="!/nsema29/status/1178560264674959360"/>
    <hyperlink ref="V400" r:id="rId674" location="!/nsema29/status/1178560282731384833"/>
    <hyperlink ref="V401" r:id="rId675" location="!/elif_akyldz1/status/1178560290226655233"/>
    <hyperlink ref="V402" r:id="rId676" location="!/elifkorkutgirg2/status/1178560291346534401"/>
    <hyperlink ref="V403" r:id="rId677" location="!/marie_fb/status/1178560293775040512"/>
    <hyperlink ref="V404" r:id="rId678" location="!/limpidae34/status/1178560315333718017"/>
    <hyperlink ref="V405" r:id="rId679" location="!/yprkhsngl/status/1178560332329111552"/>
    <hyperlink ref="V406" r:id="rId680" location="!/zeki_2727/status/1178560333499260928"/>
    <hyperlink ref="V407" r:id="rId681" location="!/hasansaribuga/status/1178560334598217728"/>
    <hyperlink ref="V408" r:id="rId682" location="!/yuxel76/status/1178560347164364800"/>
    <hyperlink ref="V409" r:id="rId683" location="!/masumses/status/1178560348451934210"/>
    <hyperlink ref="V410" r:id="rId684" location="!/ozkankardes/status/1178560360271503361"/>
    <hyperlink ref="V411" r:id="rId685" location="!/merol98/status/1178560362297331712"/>
    <hyperlink ref="V412" r:id="rId686" location="!/sofyanli/status/1178560370497261569"/>
    <hyperlink ref="V413" r:id="rId687" location="!/bekliyen_omer/status/1178560373345198082"/>
    <hyperlink ref="V414" r:id="rId688" location="!/cihanbjkcarsi/status/1178560375039627264"/>
    <hyperlink ref="V415" r:id="rId689" location="!/odmanasli/status/1178560378663518208"/>
    <hyperlink ref="V416" r:id="rId690" location="!/m4sy4f/status/1178560381364686848"/>
    <hyperlink ref="V417" r:id="rId691" location="!/kyzersuze/status/1178560390281732096"/>
    <hyperlink ref="V418" r:id="rId692" location="!/mahiracemi/status/1178560390755737600"/>
    <hyperlink ref="V419" r:id="rId693" location="!/kemal_rt5/status/1178560391384842240"/>
    <hyperlink ref="V420" r:id="rId694" location="!/dramaparam/status/1178560391695261696"/>
    <hyperlink ref="V421" r:id="rId695" location="!/zeynepsu61/status/1178560393033240576"/>
    <hyperlink ref="V422" r:id="rId696" location="!/celikmchelik/status/1178559949368123398"/>
    <hyperlink ref="V423" r:id="rId697" location="!/celikmchelik/status/1178560393712672768"/>
    <hyperlink ref="V424" r:id="rId698" location="!/abihyt/status/1178560394199220227"/>
    <hyperlink ref="V425" r:id="rId699" location="!/serpilbingr/status/1178560409990815745"/>
    <hyperlink ref="V426" r:id="rId700" location="!/beritan122123/status/1178560414797447168"/>
    <hyperlink ref="V427" r:id="rId701" location="!/tiginaray/status/1178560418974969856"/>
    <hyperlink ref="V428" r:id="rId702" location="!/tbincan/status/1178560421466386432"/>
    <hyperlink ref="V429" r:id="rId703" location="!/mcahitsayr1/status/1178560423928516608"/>
    <hyperlink ref="V430" r:id="rId704" location="!/mgorkemyildiz/status/1178560424700239873"/>
    <hyperlink ref="V431" r:id="rId705" location="!/gokcesensoy1/status/1178560432581292032"/>
    <hyperlink ref="V432" r:id="rId706" location="!/4d580435ddd1429/status/1178560437375426561"/>
    <hyperlink ref="V433" r:id="rId707" location="!/hakanemre2007/status/1178560048265646080"/>
    <hyperlink ref="V434" r:id="rId708" location="!/hakanemre2007/status/1178560419302002689"/>
    <hyperlink ref="V435" r:id="rId709" location="!/hakanemre2007/status/1178560438931460096"/>
    <hyperlink ref="V436" r:id="rId710" location="!/gebzehaber41/status/1178560439594180608"/>
    <hyperlink ref="V437" r:id="rId711" location="!/ysmınecrn/status/1178560440604995590"/>
    <hyperlink ref="V438" r:id="rId712" location="!/bariskingir/status/1178560445617262592"/>
    <hyperlink ref="V439" r:id="rId713" location="!/canmbaydemir3/status/1178560445889859584"/>
    <hyperlink ref="V440" r:id="rId714" location="!/cag_tay/status/1178560449257857024"/>
    <hyperlink ref="V441" r:id="rId715" location="!/cag_tay/status/1178560449257857024"/>
    <hyperlink ref="V442" r:id="rId716" location="!/erdoana70791948/status/1178560451283689472"/>
    <hyperlink ref="V443" r:id="rId717" location="!/buffi2525/status/1178560444669280261"/>
    <hyperlink ref="V444" r:id="rId718" location="!/buffi2525/status/1178560451459915776"/>
    <hyperlink ref="V445" r:id="rId719" location="!/filozofemirhan/status/1178560455058640896"/>
    <hyperlink ref="V446" r:id="rId720" location="!/hasanfaruk_08/status/1178560456992215040"/>
    <hyperlink ref="V447" r:id="rId721" location="!/ayguntarim84/status/1178559984700923904"/>
    <hyperlink ref="V448" r:id="rId722" location="!/ayguntarim84/status/1178560144575275008"/>
    <hyperlink ref="V449" r:id="rId723" location="!/ayguntarim84/status/1178560237042839552"/>
    <hyperlink ref="V450" r:id="rId724" location="!/ayguntarim84/status/1178560458476965890"/>
    <hyperlink ref="V451" r:id="rId725" location="!/akkusersin57/status/1178560464894271488"/>
    <hyperlink ref="V452" r:id="rId726" location="!/saykoss4/status/1178560467876433920"/>
    <hyperlink ref="V453" r:id="rId727" location="!/kadri06945977/status/1178560470506250241"/>
    <hyperlink ref="V454" r:id="rId728" location="!/aynuraltinkaya/status/1178560470745321473"/>
    <hyperlink ref="V455" r:id="rId729" location="!/bedo_bedi/status/1178560485693775872"/>
    <hyperlink ref="V456" r:id="rId730" location="!/eralpbayraktar/status/1178560493822337024"/>
    <hyperlink ref="V457" r:id="rId731" location="!/sanemnazidil/status/1178560508066185216"/>
    <hyperlink ref="V458" r:id="rId732" location="!/niyazignen/status/1178560512268886016"/>
    <hyperlink ref="V459" r:id="rId733" location="!/nilglll/status/1178560519424368641"/>
    <hyperlink ref="V460" r:id="rId734" location="!/ata_ruh/status/1178560521714487298"/>
    <hyperlink ref="V461" r:id="rId735" location="!/ivanbelarus/status/1178560528991559680"/>
    <hyperlink ref="V462" r:id="rId736" location="!/zeliha19362279/status/1178559221903822848"/>
    <hyperlink ref="V463" r:id="rId737" location="!/zeliha19362279/status/1178560529419374593"/>
    <hyperlink ref="V464" r:id="rId738" location="!/eyt_salim/status/1178560529926938630"/>
    <hyperlink ref="V465" r:id="rId739" location="!/olukseyit/status/1178560532732895232"/>
    <hyperlink ref="V466" r:id="rId740" location="!/olukseyit/status/1178560532732895232"/>
    <hyperlink ref="V467" r:id="rId741" location="!/arslan__61/status/1178560535614414848"/>
    <hyperlink ref="V468" r:id="rId742" location="!/aoronmercanson/status/1178560537652805633"/>
    <hyperlink ref="V469" r:id="rId743" location="!/ahaktar/status/1178560513216778240"/>
    <hyperlink ref="V470" r:id="rId744" location="!/ahaktar/status/1178560539276038144"/>
    <hyperlink ref="V471" r:id="rId745" location="!/zhl53573179/status/1178560546255314944"/>
    <hyperlink ref="V472" r:id="rId746" location="!/elifarslangur/status/1178560546804776960"/>
    <hyperlink ref="V473" r:id="rId747" location="!/gngrdalas/status/1178560551372382208"/>
    <hyperlink ref="V474" r:id="rId748" location="!/ofluhoca61__/status/1178560552827797504"/>
    <hyperlink ref="V475" r:id="rId749" location="!/astrologrosa/status/1178560560025280513"/>
    <hyperlink ref="V476" r:id="rId750" location="!/duygu29648350/status/1178560566929117189"/>
    <hyperlink ref="V477" r:id="rId751" location="!/ulkgun1/status/1178560570334822401"/>
    <hyperlink ref="V478" r:id="rId752" location="!/irmaovagimoglu/status/1178560516014391296"/>
    <hyperlink ref="V479" r:id="rId753" location="!/irmaovagimoglu/status/1178560572855668736"/>
    <hyperlink ref="V480" r:id="rId754" location="!/okur201/status/1178560576156516352"/>
    <hyperlink ref="V481" r:id="rId755" location="!/suuralti0/status/1178560581005008896"/>
    <hyperlink ref="V482" r:id="rId756" location="!/ccikov/status/1178560569051250688"/>
    <hyperlink ref="V483" r:id="rId757" location="!/ccikov/status/1178560582980689920"/>
    <hyperlink ref="V484" r:id="rId758" location="!/sasamirqafarov/status/1178560587288068098"/>
    <hyperlink ref="V485" r:id="rId759" location="!/hulya_bengu/status/1178560596465344512"/>
    <hyperlink ref="V486" r:id="rId760" location="!/wberk09/status/1178560610721767425"/>
    <hyperlink ref="V487" r:id="rId761" location="!/ufuk72668/status/1178560613443878912"/>
    <hyperlink ref="V488" r:id="rId762" location="!/cumhuriyetkdn/status/1178560627574476800"/>
    <hyperlink ref="V489" r:id="rId763" location="!/alibabacan_1/status/1178560628165939200"/>
    <hyperlink ref="V490" r:id="rId764" location="!/pisag0r85/status/1178560629927489537"/>
    <hyperlink ref="V491" r:id="rId765" location="!/halkborazani/status/1178560638731374593"/>
    <hyperlink ref="V492" r:id="rId766" location="!/kavurdbey/status/1178559000977100800"/>
    <hyperlink ref="V493" r:id="rId767" location="!/kavurdbey/status/1178560640333553665"/>
    <hyperlink ref="V494" r:id="rId768" location="!/canan14681089/status/1178560640962744320"/>
    <hyperlink ref="V495" r:id="rId769" location="!/nurgulck/status/1178560583282647040"/>
    <hyperlink ref="V496" r:id="rId770" location="!/nurgulck/status/1178560646604054528"/>
    <hyperlink ref="V497" r:id="rId771" location="!/babacanturan58/status/1178560653583376384"/>
    <hyperlink ref="V498" r:id="rId772" location="!/esmayanik/status/1178560655785418752"/>
    <hyperlink ref="V499" r:id="rId773" location="!/gul98775941/status/1178560674731106304"/>
    <hyperlink ref="V500" r:id="rId774" location="!/swanpy/status/1178560675494481920"/>
    <hyperlink ref="V501" r:id="rId775" location="!/lm_ergin/status/1178560681991385089"/>
    <hyperlink ref="V502" r:id="rId776" location="!/demiray_asansor/status/1178560682431844352"/>
    <hyperlink ref="V503" r:id="rId777" location="!/tahsin_ceylan/status/1178560684285665280"/>
    <hyperlink ref="V504" r:id="rId778" location="!/rose94233168/status/1178560684814024704"/>
    <hyperlink ref="V505" r:id="rId779" location="!/ayperi19608868/status/1178560695048310784"/>
    <hyperlink ref="V506" r:id="rId780" location="!/aturanyigit/status/1178560696474361856"/>
    <hyperlink ref="V507" r:id="rId781" location="!/ısilay_demir/status/1178560700039487488"/>
    <hyperlink ref="V508" r:id="rId782" location="!/nilimsi/status/1178560700987392003"/>
    <hyperlink ref="V509" r:id="rId783" location="!/tamerdalak/status/1178560708465831937"/>
    <hyperlink ref="V510" r:id="rId784" location="!/whiteberlin36/status/1178560708612644865"/>
    <hyperlink ref="V511" r:id="rId785" location="!/atilla_22/status/1178560709275389952"/>
    <hyperlink ref="V512" r:id="rId786" location="!/akkayali3/status/1178560710164516864"/>
    <hyperlink ref="V513" r:id="rId787" location="!/hep_sap_olan/status/1178560710890180608"/>
    <hyperlink ref="V514" r:id="rId788" location="!/alirizats61ali/status/1178560713993916416"/>
    <hyperlink ref="V515" r:id="rId789" location="!/comarseven/status/1178560726220361728"/>
    <hyperlink ref="V516" r:id="rId790" location="!/comarseven/status/1178560726220361728"/>
    <hyperlink ref="V517" r:id="rId791" location="!/brn_ny/status/1178560728237785088"/>
    <hyperlink ref="V518" r:id="rId792" location="!/aysefasulya/status/1178560742787895296"/>
    <hyperlink ref="V519" r:id="rId793" location="!/qokhanhva/status/1178560745304444929"/>
    <hyperlink ref="V520" r:id="rId794" location="!/erman76erman/status/1178560760596828160"/>
    <hyperlink ref="V521" r:id="rId795" location="!/aygul2372/status/1178560760726917121"/>
    <hyperlink ref="V522" r:id="rId796" location="!/bizirgan/status/1178560766758281217"/>
    <hyperlink ref="V523" r:id="rId797" location="!/ahmetya09494490/status/1178560771296497664"/>
    <hyperlink ref="V524" r:id="rId798" location="!/ozlemavci70/status/1178560776191332352"/>
    <hyperlink ref="V525" r:id="rId799" location="!/utopicia/status/1178560302989922304"/>
    <hyperlink ref="V526" r:id="rId800" location="!/utopicia/status/1178560779404095488"/>
    <hyperlink ref="V527" r:id="rId801" location="!/haticegrrr/status/1178560787385729024"/>
    <hyperlink ref="V528" r:id="rId802" location="!/elifars42314493/status/1178560794956587010"/>
    <hyperlink ref="V529" r:id="rId803" location="!/arslantokincan/status/1178560715839430656"/>
    <hyperlink ref="V530" r:id="rId804" location="!/arslantokincan/status/1178560797234139138"/>
    <hyperlink ref="V531" r:id="rId805" location="!/sakineaydinalp/status/1178560798093910016"/>
    <hyperlink ref="V532" r:id="rId806" location="!/xawa73/status/1178560805501100034"/>
    <hyperlink ref="V533" r:id="rId807" location="!/nzhks/status/1178560807313051649"/>
    <hyperlink ref="V534" r:id="rId808" location="!/nzhks/status/1178560807313051649"/>
    <hyperlink ref="V535" r:id="rId809" location="!/yumurta2000/status/1178560728019689474"/>
    <hyperlink ref="V536" r:id="rId810" location="!/yumurta2000/status/1178560807510188032"/>
    <hyperlink ref="V537" r:id="rId811" location="!/yilmazatabey2/status/1178560807682105345"/>
    <hyperlink ref="V538" r:id="rId812" location="!/ufukdeirmenci9/status/1178560810710425600"/>
    <hyperlink ref="V539" r:id="rId813" location="!/oftellioglu/status/1178560817832304645"/>
    <hyperlink ref="V540" r:id="rId814" location="!/serhatyildiran/status/1178560819614932992"/>
    <hyperlink ref="V541" r:id="rId815" location="!/adanac67/status/1178560826921426944"/>
    <hyperlink ref="V542" r:id="rId816" location="!/canturk6034/status/1178560829429633024"/>
    <hyperlink ref="V543" r:id="rId817" location="!/hayrettintimurt/status/1178560754611568640"/>
    <hyperlink ref="V544" r:id="rId818" location="!/hayrettintimurt/status/1178560831354748928"/>
    <hyperlink ref="V545" r:id="rId819" location="!/ilkbahar49/status/1178560844600348672"/>
    <hyperlink ref="V546" r:id="rId820" location="!/bittigidiyo/status/1178560848559783936"/>
    <hyperlink ref="V547" r:id="rId821" location="!/brart6/status/1178560848954036226"/>
    <hyperlink ref="V548" r:id="rId822" location="!/akhgunerigoks/status/1178560862346457088"/>
    <hyperlink ref="V549" r:id="rId823" location="!/mka_murat77/status/1178560876196044800"/>
    <hyperlink ref="V550" r:id="rId824" location="!/ajanstarafsiz/status/1178560575200284674"/>
    <hyperlink ref="V551" r:id="rId825" location="!/mehmetekremvar6/status/1178560877475311616"/>
    <hyperlink ref="V552" r:id="rId826" location="!/celenk_sibel/status/1178560882856648706"/>
    <hyperlink ref="V553" r:id="rId827" location="!/bysrpl/status/1178560897037541381"/>
    <hyperlink ref="V554" r:id="rId828" location="!/mstf_bilgili/status/1178560897901645825"/>
    <hyperlink ref="V555" r:id="rId829" location="!/hobladmaseansi/status/1178560904532766720"/>
    <hyperlink ref="V556" r:id="rId830" location="!/hasretsa/status/1178560884182016001"/>
    <hyperlink ref="V557" r:id="rId831" location="!/hasretsa/status/1178560917044367360"/>
    <hyperlink ref="V558" r:id="rId832" location="!/olmasa_mektubun/status/1178560856763850752"/>
    <hyperlink ref="V559" r:id="rId833" location="!/olmasa_mektubun/status/1178560918801793025"/>
    <hyperlink ref="V560" r:id="rId834" location="!/gunerih2/status/1178560924833243136"/>
    <hyperlink ref="V561" r:id="rId835" location="!/atasoner____/status/1178560926015995904"/>
    <hyperlink ref="V562" r:id="rId836" location="!/butterfly649/status/1178560928494817281"/>
    <hyperlink ref="V563" r:id="rId837" location="!/nenno5/status/1178560932953382914"/>
    <hyperlink ref="V564" r:id="rId838" location="!/kutlulaika/status/1178560934937321472"/>
    <hyperlink ref="V565" r:id="rId839" location="!/uurahn50979944/status/1178559521515552768"/>
    <hyperlink ref="V566" r:id="rId840" location="!/uurahn50979944/status/1178560935117672449"/>
    <hyperlink ref="V567" r:id="rId841" location="!/rainandsea/status/1178560939018326017"/>
    <hyperlink ref="V568" r:id="rId842" location="!/dostlar3347/status/1178560950393348096"/>
    <hyperlink ref="V569" r:id="rId843" location="!/joker79880929/status/1178560860068941824"/>
    <hyperlink ref="V570" r:id="rId844" location="!/joker79880929/status/1178560958580580353"/>
    <hyperlink ref="V571" r:id="rId845" location="!/ataolarslan/status/1178560962921734144"/>
    <hyperlink ref="V572" r:id="rId846" location="!/siringalata/status/1178560966725947392"/>
    <hyperlink ref="V573" r:id="rId847" location="!/ocakdantalip/status/1178560974854459392"/>
    <hyperlink ref="V574" r:id="rId848" location="!/cilo011/status/1178560975974391808"/>
    <hyperlink ref="V575" r:id="rId849" location="!/aradayazaroyle/status/1178560979287908353"/>
    <hyperlink ref="V576" r:id="rId850" location="!/kladremzidonme1/status/1178560985453531137"/>
    <hyperlink ref="V577" r:id="rId851" location="!/atanurbarut/status/1178560993993089024"/>
    <hyperlink ref="V578" r:id="rId852" location="!/orhan_hasanoglu/status/1178561003958591488"/>
    <hyperlink ref="V579" r:id="rId853" location="!/emir8muharrem/status/1178561004864753664"/>
    <hyperlink ref="V580" r:id="rId854" location="!/safiyeavc8/status/1178561004881563648"/>
    <hyperlink ref="V581" r:id="rId855" location="!/vdjh9lypve9endl/status/1178561005036720128"/>
    <hyperlink ref="V582" r:id="rId856" location="!/vdjh9lypve9endl/status/1178561005036720128"/>
    <hyperlink ref="V583" r:id="rId857" location="!/okkesozeksi/status/1178561015165935616"/>
    <hyperlink ref="V584" r:id="rId858" location="!/mbmavi61/status/1178561017749606400"/>
    <hyperlink ref="V585" r:id="rId859" location="!/kokocanbooo/status/1178561023932030976"/>
    <hyperlink ref="V586" r:id="rId860" location="!/26lafebesi26/status/1178561026461257728"/>
    <hyperlink ref="V587" r:id="rId861" location="!/ozermelihh/status/1178560399676981248"/>
    <hyperlink ref="V588" r:id="rId862" location="!/ozermelihh/status/1178561029111988224"/>
    <hyperlink ref="V589" r:id="rId863" location="!/dytyunus/status/1178561030915608576"/>
    <hyperlink ref="V590" r:id="rId864" location="!/abdulbakicoskn/status/1178561032727535617"/>
    <hyperlink ref="V591" r:id="rId865" location="!/buyuk_gokhan/status/1178561036745609216"/>
    <hyperlink ref="V592" r:id="rId866" location="!/muratyc42405782/status/1178559232549031936"/>
    <hyperlink ref="V593" r:id="rId867" location="!/muratyc42405782/status/1178561038939312128"/>
    <hyperlink ref="V594" r:id="rId868" location="!/avfatmabenli/status/1178561041489371136"/>
    <hyperlink ref="V595" r:id="rId869" location="!/hannandan/status/1178560877563437056"/>
    <hyperlink ref="V596" r:id="rId870" location="!/hannandan/status/1178560910912303104"/>
    <hyperlink ref="V597" r:id="rId871" location="!/hannandan/status/1178561047449477122"/>
    <hyperlink ref="V598" r:id="rId872" location="!/hannandan/status/1178561047449477122"/>
    <hyperlink ref="V599" r:id="rId873" location="!/voltran196/status/1178561057738100736"/>
    <hyperlink ref="V600" r:id="rId874" location="!/slmnakyl/status/1178561062418997248"/>
    <hyperlink ref="V601" r:id="rId875" location="!/uzaktabiryer/status/1178561063463325696"/>
    <hyperlink ref="V602" r:id="rId876" location="!/hayberfatihi77/status/1178561066042875904"/>
    <hyperlink ref="V603" r:id="rId877" location="!/yaban77074622/status/1178561083482804224"/>
    <hyperlink ref="V604" r:id="rId878" location="!/ilaudavinci/status/1178561084451627008"/>
    <hyperlink ref="V605" r:id="rId879" location="!/ziyafilik/status/1178561085231771649"/>
    <hyperlink ref="V606" r:id="rId880" location="!/ozgur_karaduman/status/1178561095893737472"/>
    <hyperlink ref="V607" r:id="rId881" location="!/aytkn32/status/1178561096829083648"/>
    <hyperlink ref="V608" r:id="rId882" location="!/mahmut321/status/1178561098896818176"/>
    <hyperlink ref="V609" r:id="rId883" location="!/nurdnkarapanir/status/1178561101719654400"/>
    <hyperlink ref="V610" r:id="rId884" location="!/orta_dogulu/status/1178560311558905858"/>
    <hyperlink ref="V611" r:id="rId885" location="!/irgali1/status/1178561105863565312"/>
    <hyperlink ref="V612" r:id="rId886" location="!/mınıposta/status/1178560930604572673"/>
    <hyperlink ref="V613" r:id="rId887" location="!/mınıposta/status/1178561106106814464"/>
    <hyperlink ref="V614" r:id="rId888" location="!/duzeol/status/1178561111240654848"/>
    <hyperlink ref="V615" r:id="rId889" location="!/haticek33745715/status/1178561115875430400"/>
    <hyperlink ref="V616" r:id="rId890" location="!/sevalgencoglu/status/1178561115967631360"/>
    <hyperlink ref="V617" r:id="rId891" location="!/ziyagun23/status/1178560128200708096"/>
    <hyperlink ref="V618" r:id="rId892" location="!/ziyagun23/status/1178560251169267712"/>
    <hyperlink ref="V619" r:id="rId893" location="!/ziyagun23/status/1178560863747358720"/>
    <hyperlink ref="V620" r:id="rId894" location="!/ziyagun23/status/1178560944731033601"/>
    <hyperlink ref="V621" r:id="rId895" location="!/ziyagun23/status/1178561120010944512"/>
    <hyperlink ref="V622" r:id="rId896" location="!/ogulcaanarslan/status/1178561125421666304"/>
    <hyperlink ref="V623" r:id="rId897" location="!/ogulcaanarslan/status/1178561125421666304"/>
    <hyperlink ref="V624" r:id="rId898" location="!/turkish_agenda/status/1178561131050340352"/>
    <hyperlink ref="V625" r:id="rId899" location="!/yaktrading/status/1178561131759185920"/>
    <hyperlink ref="V626" r:id="rId900" location="!/yaktrading/status/1178561131759185920"/>
    <hyperlink ref="V627" r:id="rId901" location="!/sinan69309771/status/1178561136662339584"/>
    <hyperlink ref="V628" r:id="rId902" location="!/fakir83830608/status/1178561139350880262"/>
    <hyperlink ref="V629" r:id="rId903" location="!/yesil_sigorta/status/1178561152734900224"/>
    <hyperlink ref="V630" r:id="rId904" location="!/ylmaz_caner/status/1178561167675056128"/>
    <hyperlink ref="V631" r:id="rId905" location="!/binerbaris/status/1178561170338451456"/>
    <hyperlink ref="V632" r:id="rId906" location="!/mirzatokpinar/status/1178561171697344512"/>
    <hyperlink ref="V633" r:id="rId907" location="!/neriman1903bj/status/1178560761255342080"/>
    <hyperlink ref="V634" r:id="rId908" location="!/neriman1903bj/status/1178560941912465408"/>
    <hyperlink ref="V635" r:id="rId909" location="!/neriman1903bj/status/1178561160590827520"/>
    <hyperlink ref="V636" r:id="rId910" location="!/neriman1903bj/status/1178561178529914880"/>
    <hyperlink ref="V637" r:id="rId911" location="!/hakanakyuz85/status/1178561190554984448"/>
    <hyperlink ref="V638" r:id="rId912" location="!/vysl_gmsts_1299/status/1178561194308833281"/>
    <hyperlink ref="V639" r:id="rId913" location="!/cgdskrk/status/1178561202772959233"/>
    <hyperlink ref="V640" r:id="rId914" location="!/mcpekacar/status/1178561217260072960"/>
    <hyperlink ref="V641" r:id="rId915" location="!/utkumdeniz/status/1178561220015771648"/>
    <hyperlink ref="V642" r:id="rId916" location="!/ghostman1903/status/1178560426541506560"/>
    <hyperlink ref="V643" r:id="rId917" location="!/__istanbul__34/status/1178561227141894146"/>
    <hyperlink ref="V644" r:id="rId918" location="!/gursesgulumser/status/1178559457795727360"/>
    <hyperlink ref="V645" r:id="rId919" location="!/gursesgulumser/status/1178561229738127360"/>
    <hyperlink ref="V646" r:id="rId920" location="!/denizi2011/status/1178561237153656832"/>
    <hyperlink ref="V647" r:id="rId921" location="!/newbahar00/status/1178561248633524224"/>
    <hyperlink ref="V648" r:id="rId922" location="!/avci_meral/status/1178561249006821376"/>
    <hyperlink ref="V649" r:id="rId923" location="!/erikjoh69746851/status/1178561251632451584"/>
    <hyperlink ref="V650" r:id="rId924" location="!/lkulac/status/1178561232489590785"/>
    <hyperlink ref="V651" r:id="rId925" location="!/lkulac/status/1178561241469652993"/>
    <hyperlink ref="V652" r:id="rId926" location="!/lkulac/status/1178561252433547264"/>
    <hyperlink ref="V653" r:id="rId927" location="!/goro999/status/1178561254513942528"/>
    <hyperlink ref="V654" r:id="rId928" location="!/eylem1221/status/1178561255738691585"/>
    <hyperlink ref="V655" r:id="rId929" location="!/smailzb94922646/status/1178561265284866049"/>
    <hyperlink ref="V656" r:id="rId930" location="!/turk_ulun4934/status/1178561265427460096"/>
    <hyperlink ref="V657" r:id="rId931" location="!/haticeefkan/status/1178561270053773312"/>
    <hyperlink ref="V658" r:id="rId932" location="!/ak55362771/status/1178561273451220994"/>
    <hyperlink ref="V659" r:id="rId933" location="!/marxadam/status/1178561286705168385"/>
    <hyperlink ref="V660" r:id="rId934" location="!/robin_hood1212/status/1178561294171025408"/>
    <hyperlink ref="V661" r:id="rId935" location="!/sahtursigorta/status/1178559025488769029"/>
    <hyperlink ref="V662" r:id="rId936" location="!/sahtursigorta/status/1178560502731071489"/>
    <hyperlink ref="V663" r:id="rId937" location="!/serdarsahinogıu/status/1178561310197460992"/>
    <hyperlink ref="V664" r:id="rId938" location="!/yikik10545621/status/1178561312751788032"/>
    <hyperlink ref="V665" r:id="rId939" location="!/mehmeteminselu1/status/1178561319177527301"/>
    <hyperlink ref="V666" r:id="rId940" location="!/serkanozgoz/status/1178560787251683328"/>
    <hyperlink ref="V667" r:id="rId941" location="!/serkanozgoz/status/1178559036863795200"/>
    <hyperlink ref="V668" r:id="rId942" location="!/serkanozgoz/status/1178560964951711744"/>
    <hyperlink ref="V669" r:id="rId943" location="!/serkanozgoz/status/1178561322264530944"/>
    <hyperlink ref="V670" r:id="rId944" location="!/tr_mentalist_tr/status/1178561322277113857"/>
    <hyperlink ref="V671" r:id="rId945" location="!/adaaylis/status/1178561326689476610"/>
    <hyperlink ref="V672" r:id="rId946" location="!/zal_mzal/status/1178560890691624960"/>
    <hyperlink ref="V673" r:id="rId947" location="!/zal_mzal/status/1178560991057068032"/>
    <hyperlink ref="V674" r:id="rId948" location="!/zal_mzal/status/1178561301150388225"/>
    <hyperlink ref="V675" r:id="rId949" location="!/zal_mzal/status/1178561344162934786"/>
    <hyperlink ref="V676" r:id="rId950" location="!/mb_rte/status/1178561346847281152"/>
    <hyperlink ref="V677" r:id="rId951" location="!/imekoluppatlam1/status/1178561352744525826"/>
    <hyperlink ref="V678" r:id="rId952" location="!/sonyolcuabbas/status/1178561362777247744"/>
    <hyperlink ref="V679" r:id="rId953" location="!/polyannalar/status/1178560725532454914"/>
    <hyperlink ref="V680" r:id="rId954" location="!/polyannalar/status/1178561363171532800"/>
    <hyperlink ref="V681" r:id="rId955" location="!/fidancetecioglu/status/1178561363800678401"/>
    <hyperlink ref="V682" r:id="rId956" location="!/ersinkndr/status/1178561366921302016"/>
    <hyperlink ref="V683" r:id="rId957" location="!/celalaydogan1/status/1178561380649177089"/>
    <hyperlink ref="V684" r:id="rId958" location="!/eminecitir/status/1178561384847740928"/>
    <hyperlink ref="V685" r:id="rId959" location="!/zcan43809267/status/1178561402421809154"/>
    <hyperlink ref="V686" r:id="rId960" location="!/barbarossa_09/status/1178560859783811072"/>
    <hyperlink ref="V687" r:id="rId961" location="!/barbarossa_09/status/1178560871259394049"/>
    <hyperlink ref="V688" r:id="rId962" location="!/barbarossa_09/status/1178561405978587136"/>
    <hyperlink ref="V689" r:id="rId963" location="!/ahu_kurklu/status/1178561409556385792"/>
    <hyperlink ref="V690" r:id="rId964" location="!/ozguryasar2121/status/1178561410114232320"/>
    <hyperlink ref="V691" r:id="rId965" location="!/maxxroyal0701/status/1178561420092420096"/>
    <hyperlink ref="V692" r:id="rId966" location="!/emrealpks/status/1178561424873930752"/>
    <hyperlink ref="V693" r:id="rId967" location="!/ademakb07986647/status/1178561400463151104"/>
    <hyperlink ref="V694" r:id="rId968" location="!/ademakb07986647/status/1178561426362904576"/>
    <hyperlink ref="V695" r:id="rId969" location="!/ilkeatakan/status/1178561432474009601"/>
    <hyperlink ref="V696" r:id="rId970" location="!/hyldrm1211/status/1178561434910887937"/>
    <hyperlink ref="V697" r:id="rId971" location="!/turgayhoca2013/status/1178561415558381568"/>
    <hyperlink ref="V698" r:id="rId972" location="!/turgayhoca2013/status/1178561441865093120"/>
    <hyperlink ref="V699" r:id="rId973" location="!/adilekalkan3/status/1178561447359631360"/>
    <hyperlink ref="V700" r:id="rId974" location="!/sefa09252986/status/1178561449230311424"/>
    <hyperlink ref="V701" r:id="rId975" location="!/sefa09252986/status/1178561449230311424"/>
    <hyperlink ref="V702" r:id="rId976" location="!/sefa09252986/status/1178561449230311424"/>
    <hyperlink ref="V703" r:id="rId977" location="!/sefa09252986/status/1178561449230311424"/>
    <hyperlink ref="V704" r:id="rId978" location="!/peker_azmi/status/1178561450660564992"/>
    <hyperlink ref="V705" r:id="rId979" location="!/peker_azmi/status/1178561450660564992"/>
    <hyperlink ref="V706" r:id="rId980" location="!/bernaersz/status/1178559877716811776"/>
    <hyperlink ref="V707" r:id="rId981" location="!/bernaersz/status/1178561417538080768"/>
    <hyperlink ref="V708" r:id="rId982" location="!/bernaersz/status/1178561432725676034"/>
    <hyperlink ref="V709" r:id="rId983" location="!/bernaersz/status/1178561451386114048"/>
    <hyperlink ref="V710" r:id="rId984" location="!/stellaesterella/status/1178561455454609408"/>
    <hyperlink ref="V711" r:id="rId985" location="!/serkan7753/status/1178561455760781312"/>
    <hyperlink ref="V712" r:id="rId986" location="!/binargilesoyle/status/1178561458252242944"/>
    <hyperlink ref="V713" r:id="rId987" location="!/onlibero6/status/1178561443966398464"/>
    <hyperlink ref="V714" r:id="rId988" location="!/onlibero6/status/1178561458780692480"/>
    <hyperlink ref="V715" r:id="rId989" location="!/erol_yeliz/status/1178561460420648960"/>
    <hyperlink ref="V716" r:id="rId990" location="!/kurtbrsen/status/1178561461347590144"/>
    <hyperlink ref="V717" r:id="rId991" location="!/arzu_kutukculer/status/1178561466372382720"/>
    <hyperlink ref="V718" r:id="rId992" location="!/moguz1961/status/1178561027069399040"/>
    <hyperlink ref="V719" r:id="rId993" location="!/moguz1961/status/1178561468742225922"/>
    <hyperlink ref="V720" r:id="rId994" location="!/banudortok/status/1178561474698076161"/>
    <hyperlink ref="V721" r:id="rId995" location="!/serkanzcan15/status/1178561475880898560"/>
    <hyperlink ref="V722" r:id="rId996" location="!/etinayar3/status/1178561366359191552"/>
    <hyperlink ref="V723" r:id="rId997" location="!/etinayar3/status/1178561481253822464"/>
    <hyperlink ref="V724" r:id="rId998" location="!/karlarerisin/status/1178561484839964678"/>
    <hyperlink ref="V725" r:id="rId999" location="!/ermanbilgin/status/1178561488870658048"/>
    <hyperlink ref="V726" r:id="rId1000" location="!/ermanbilgin/status/1178561488870658048"/>
    <hyperlink ref="V727" r:id="rId1001" location="!/ermanbilgin/status/1178561488870658048"/>
    <hyperlink ref="V728" r:id="rId1002" location="!/ermanbilgin/status/1178561488870658048"/>
    <hyperlink ref="V729" r:id="rId1003" location="!/m_atlgn/status/1178561498576310273"/>
    <hyperlink ref="V730" r:id="rId1004" location="!/oguzhanbaydur/status/1178561499847106562"/>
    <hyperlink ref="V731" r:id="rId1005" location="!/suvari3428/status/1178561504456724480"/>
    <hyperlink ref="V732" r:id="rId1006" location="!/haber3com/status/1178561500941676544"/>
    <hyperlink ref="V733" r:id="rId1007" location="!/haber3com/status/1178561504670445569"/>
    <hyperlink ref="V734" r:id="rId1008" location="!/erdemlizeynel35/status/1178561506620952577"/>
    <hyperlink ref="V735" r:id="rId1009" location="!/gurbuzumit/status/1178561498119131138"/>
    <hyperlink ref="V736" r:id="rId1010" location="!/gurbuzumit/status/1178561498119131138"/>
    <hyperlink ref="V737" r:id="rId1011" location="!/gurbuzumit/status/1178561509531832320"/>
    <hyperlink ref="V738" r:id="rId1012" location="!/o_zlm/status/1178561509691199488"/>
    <hyperlink ref="V739" r:id="rId1013" location="!/erdal_pertek/status/1178561361523154944"/>
    <hyperlink ref="V740" r:id="rId1014" location="!/erdal_pertek/status/1178561511628922880"/>
    <hyperlink ref="V741" r:id="rId1015" location="!/sadksezgin8/status/1178561513528934403"/>
    <hyperlink ref="V742" r:id="rId1016" location="!/ercankidis/status/1178561530641752064"/>
    <hyperlink ref="V743" r:id="rId1017" location="!/pasabey89190986/status/1178561534127161344"/>
    <hyperlink ref="V744" r:id="rId1018" location="!/basaran_mavruk/status/1178561534492053505"/>
    <hyperlink ref="V745" r:id="rId1019" location="!/bernaanalizarti/status/1178559369128136704"/>
    <hyperlink ref="V746" r:id="rId1020" location="!/bernaanalizarti/status/1178559369128136704"/>
    <hyperlink ref="V747" r:id="rId1021" location="!/bernaanalizarti/status/1178559369128136704"/>
    <hyperlink ref="V748" r:id="rId1022" location="!/bernaanalizarti/status/1178561129284546560"/>
    <hyperlink ref="V749" r:id="rId1023" location="!/bernaanalizarti/status/1178561538023661568"/>
    <hyperlink ref="V750" r:id="rId1024" location="!/bernaanalizarti/status/1178561538023661568"/>
    <hyperlink ref="V751" r:id="rId1025" location="!/abulalper/status/1178561547209187330"/>
    <hyperlink ref="V752" r:id="rId1026" location="!/ozguncoban/status/1178561547578363904"/>
    <hyperlink ref="V753" r:id="rId1027" location="!/nurettnocak1/status/1178561253855371264"/>
    <hyperlink ref="V754" r:id="rId1028" location="!/nurettnocak1/status/1178561554578657286"/>
    <hyperlink ref="V755" r:id="rId1029" location="!/ıornekal/status/1178561388924547078"/>
    <hyperlink ref="V756" r:id="rId1030" location="!/ıornekal/status/1178561562447101952"/>
    <hyperlink ref="V757" r:id="rId1031" location="!/uyuzbela/status/1178561571188027393"/>
    <hyperlink ref="V758" r:id="rId1032" location="!/randomhorsejr/status/1178561593178804224"/>
    <hyperlink ref="V759" r:id="rId1033" location="!/istigna3/status/1178561600581709824"/>
    <hyperlink ref="V760" r:id="rId1034" location="!/ahmetzl51773545/status/1178561601563222016"/>
    <hyperlink ref="V761" r:id="rId1035" location="!/ahmetzl51773545/status/1178561486937034752"/>
    <hyperlink ref="V762" r:id="rId1036" location="!/sevincerbirsen/status/1178561521800097792"/>
    <hyperlink ref="V763" r:id="rId1037" location="!/sevincerbirsen/status/1178561616700424193"/>
    <hyperlink ref="V764" r:id="rId1038" location="!/sevvaldagaynasi/status/1178561617816096773"/>
    <hyperlink ref="V765" r:id="rId1039" location="!/keklikkiranyld/status/1178561551302844417"/>
    <hyperlink ref="V766" r:id="rId1040" location="!/keklikkiranyld/status/1178561579589275648"/>
    <hyperlink ref="V767" r:id="rId1041" location="!/keklikkiranyld/status/1178561621876195328"/>
    <hyperlink ref="V768" r:id="rId1042" location="!/mustazafgenclik/status/1178561613328244736"/>
    <hyperlink ref="V769" r:id="rId1043" location="!/mustazafgenclik/status/1178561624417996800"/>
    <hyperlink ref="V770" r:id="rId1044" location="!/necmirt3359/status/1178559916501606400"/>
    <hyperlink ref="V771" r:id="rId1045" location="!/necmirt3359/status/1178561542847111169"/>
    <hyperlink ref="V772" r:id="rId1046" location="!/necmirt3359/status/1178561625013526529"/>
    <hyperlink ref="V773" r:id="rId1047" location="!/ssrreett/status/1178561629967065088"/>
    <hyperlink ref="V774" r:id="rId1048" location="!/ahlaakife_rte/status/1178561635922915328"/>
    <hyperlink ref="V775" r:id="rId1049" location="!/aydinonsoy/status/1178561636384333824"/>
    <hyperlink ref="V776" r:id="rId1050" location="!/emekcicigdem/status/1178561648212238336"/>
    <hyperlink ref="V777" r:id="rId1051" location="!/sgozdeaslan/status/1178561654277234688"/>
    <hyperlink ref="V778" r:id="rId1052" location="!/bilgiguctur74/status/1178561656458219520"/>
    <hyperlink ref="V779" r:id="rId1053" location="!/yeniakit/status/1178561665903857669"/>
    <hyperlink ref="V780" r:id="rId1054" location="!/karabayramcemil/status/1178561663357857792"/>
    <hyperlink ref="V781" r:id="rId1055" location="!/karabayramcemil/status/1178561669359919104"/>
    <hyperlink ref="V782" r:id="rId1056" location="!/farzetkihaley/status/1178561675068411905"/>
    <hyperlink ref="V783" r:id="rId1057" location="!/farzetkihaley/status/1178561675068411905"/>
    <hyperlink ref="V784" r:id="rId1058" location="!/farzetkihaley/status/1178561675068411905"/>
    <hyperlink ref="V785" r:id="rId1059" location="!/farzetkihaley/status/1178561675068411905"/>
    <hyperlink ref="V786" r:id="rId1060" location="!/farzetkihaley/status/1178561675068411905"/>
    <hyperlink ref="V787" r:id="rId1061" location="!/farzetkihaley/status/1178561675068411905"/>
    <hyperlink ref="V788" r:id="rId1062" location="!/farzetkihaley/status/1178561675068411905"/>
    <hyperlink ref="V789" r:id="rId1063" location="!/farzetkihaley/status/1178561675068411905"/>
    <hyperlink ref="V790" r:id="rId1064" location="!/farzetkihaley/status/1178561675068411905"/>
    <hyperlink ref="V791" r:id="rId1065" location="!/buzfan/status/1178561677845045248"/>
    <hyperlink ref="V792" r:id="rId1066" location="!/deliyimkiben2rt/status/1178561690432147458"/>
    <hyperlink ref="V793" r:id="rId1067" location="!/ayline/status/1178561693259055104"/>
    <hyperlink ref="V794" r:id="rId1068" location="!/ylmzsz30/status/1178560687653707776"/>
    <hyperlink ref="V795" r:id="rId1069" location="!/ylmzsz30/status/1178561696144773120"/>
    <hyperlink ref="V796" r:id="rId1070" location="!/sedef25657334/status/1178561688452382720"/>
    <hyperlink ref="V797" r:id="rId1071" location="!/sedef25657334/status/1178561697637908480"/>
    <hyperlink ref="V798" r:id="rId1072" location="!/egitmenbey/status/1178561699244396544"/>
    <hyperlink ref="V799" r:id="rId1073" location="!/ekinoxemlak/status/1178561701014310912"/>
    <hyperlink ref="V800" r:id="rId1074" location="!/stt2525/status/1178561703895810048"/>
    <hyperlink ref="V801" r:id="rId1075" location="!/denizsahin002/status/1178561706710183937"/>
    <hyperlink ref="V802" r:id="rId1076" location="!/bkmy7/status/1178561706731229187"/>
    <hyperlink ref="V803" r:id="rId1077" location="!/turk2981/status/1178561715841183745"/>
    <hyperlink ref="V804" r:id="rId1078" location="!/1881_kuvvacimka/status/1178561722912780288"/>
    <hyperlink ref="V805" r:id="rId1079" location="!/pscluleburgaz/status/1178561724036927488"/>
    <hyperlink ref="V806" r:id="rId1080" location="!/__darklight0/status/1178561726503149569"/>
    <hyperlink ref="V807" r:id="rId1081" location="!/raslanbaba/status/1178561729246171136"/>
    <hyperlink ref="V808" r:id="rId1082" location="!/aylatuna10/status/1178561734057091072"/>
    <hyperlink ref="V809" r:id="rId1083" location="!/nuri_genc1/status/1178561735336366080"/>
    <hyperlink ref="V810" r:id="rId1084" location="!/nuri_genc1/status/1178559933312311296"/>
    <hyperlink ref="V811" r:id="rId1085" location="!/emryardimci/status/1178561750997831680"/>
    <hyperlink ref="V812" r:id="rId1086" location="!/unsal_tk/status/1178561751824109569"/>
    <hyperlink ref="V813" r:id="rId1087" location="!/accmcp/status/1178561752205647873"/>
    <hyperlink ref="V814" r:id="rId1088" location="!/kaptanevren/status/1178560952356220933"/>
    <hyperlink ref="V815" r:id="rId1089" location="!/kaptanevren/status/1178561753858396160"/>
    <hyperlink ref="V816" r:id="rId1090" location="!/damlayurr/status/1178561754793697280"/>
    <hyperlink ref="V817" r:id="rId1091" location="!/htcglnr/status/1178561760779030528"/>
    <hyperlink ref="V818" r:id="rId1092" location="!/ozguryilmaz25/status/1178561768572018688"/>
    <hyperlink ref="V819" r:id="rId1093" location="!/kenan86029305/status/1178561788369092608"/>
    <hyperlink ref="V820" r:id="rId1094" location="!/umut_tutal/status/1178561705024069632"/>
    <hyperlink ref="V821" r:id="rId1095" location="!/umut_tutal/status/1178561740952526848"/>
    <hyperlink ref="V822" r:id="rId1096" location="!/umut_tutal/status/1178561789988151296"/>
    <hyperlink ref="V823" r:id="rId1097" location="!/hatiicep/status/1178561791430991874"/>
    <hyperlink ref="V824" r:id="rId1098" location="!/arifkoca75/status/1178561819696418816"/>
    <hyperlink ref="V825" r:id="rId1099" location="!/nsiaaci/status/1178561820396785664"/>
    <hyperlink ref="V826" r:id="rId1100" location="!/hacer_hazem/status/1178561833772425216"/>
    <hyperlink ref="V827" r:id="rId1101" location="!/esezaies/status/1178561834158366720"/>
    <hyperlink ref="V828" r:id="rId1102" location="!/bold_pilot_22/status/1178561837094309889"/>
    <hyperlink ref="V829" r:id="rId1103" location="!/nejbakan/status/1178561839267028993"/>
    <hyperlink ref="V830" r:id="rId1104" location="!/tlinkl14/status/1178561843998216193"/>
    <hyperlink ref="V831" r:id="rId1105" location="!/nesebiahıskalı/status/1178561845919125504"/>
    <hyperlink ref="V832" r:id="rId1106" location="!/yedincideniz/status/1178561845919145984"/>
    <hyperlink ref="V833" r:id="rId1107" location="!/z__zengin/status/1178561845931728897"/>
    <hyperlink ref="V834" r:id="rId1108" location="!/mazzanti_mario/status/1178561856992088065"/>
    <hyperlink ref="V835" r:id="rId1109" location="!/goknurtezcan/status/1178561857898106880"/>
    <hyperlink ref="V836" r:id="rId1110" location="!/wunjoo1/status/1178561862859988992"/>
    <hyperlink ref="V837" r:id="rId1111" location="!/makmuh1976/status/1178561863472340992"/>
    <hyperlink ref="V838" r:id="rId1112" location="!/mucahidakinci/status/1178561868396412928"/>
    <hyperlink ref="V839" r:id="rId1113" location="!/isaatyapan93/status/1178561868933337089"/>
    <hyperlink ref="V840" r:id="rId1114" location="!/adiyaman15or/status/1178561870489366528"/>
    <hyperlink ref="V841" r:id="rId1115" location="!/uuripek10/status/1178561871420514305"/>
    <hyperlink ref="V842" r:id="rId1116" location="!/theerheart/status/1178561871605096449"/>
    <hyperlink ref="V843" r:id="rId1117" location="!/faruktsc/status/1178561872636862464"/>
    <hyperlink ref="V844" r:id="rId1118" location="!/a_cavlan/status/1178561880861941761"/>
    <hyperlink ref="V845" r:id="rId1119" location="!/huseyingungor44/status/1178561893428076544"/>
    <hyperlink ref="V846" r:id="rId1120" location="!/serda777/status/1178561899392311297"/>
    <hyperlink ref="V847" r:id="rId1121" location="!/ahraz5933/status/1178561822741454848"/>
    <hyperlink ref="V848" r:id="rId1122" location="!/ahraz5933/status/1178561906208071681"/>
    <hyperlink ref="V849" r:id="rId1123" location="!/ahraz5933/status/1178560407683895298"/>
    <hyperlink ref="V850" r:id="rId1124" location="!/halimetti/status/1178561910154895360"/>
    <hyperlink ref="V851" r:id="rId1125" location="!/reyhannurpinar/status/1178561919629889537"/>
    <hyperlink ref="V852" r:id="rId1126" location="!/erbay59/status/1178561928295276544"/>
    <hyperlink ref="V853" r:id="rId1127" location="!/alierolali4/status/1178561851216580610"/>
    <hyperlink ref="V854" r:id="rId1128" location="!/alierolali4/status/1178561915473350657"/>
    <hyperlink ref="V855" r:id="rId1129" location="!/alierolali4/status/1178561929176080385"/>
    <hyperlink ref="V856" r:id="rId1130" location="!/pz8wjqtk1ssz/status/1178561929876508672"/>
    <hyperlink ref="V857" r:id="rId1131" location="!/kizilelma_/status/1178561943214444544"/>
    <hyperlink ref="V858" r:id="rId1132" location="!/gullale65/status/1178561950680309760"/>
    <hyperlink ref="V859" r:id="rId1133" location="!/ersinınonu/status/1178561952995520512"/>
    <hyperlink ref="V860" r:id="rId1134" location="!/bugecekalsan/status/1178561954983677952"/>
    <hyperlink ref="V861" r:id="rId1135" location="!/grkanak80207540/status/1178561955025637376"/>
    <hyperlink ref="V862" r:id="rId1136" location="!/dayibey33/status/1178561012531957760"/>
    <hyperlink ref="V863" r:id="rId1137" location="!/wiwiwawa85/status/1178561955910623232"/>
    <hyperlink ref="V864" r:id="rId1138" location="!/wiwiwawa85/status/1178561955910623232"/>
    <hyperlink ref="V865" r:id="rId1139" location="!/ben01145066/status/1178561960004214784"/>
    <hyperlink ref="V866" r:id="rId1140" location="!/cyaltirak/status/1178559241604489222"/>
    <hyperlink ref="V867" r:id="rId1141" location="!/erbasgurbuz/status/1178561962332086272"/>
    <hyperlink ref="V868" r:id="rId1142" location="!/vatanse14797324/status/1178561963682648065"/>
    <hyperlink ref="V869" r:id="rId1143" location="!/yigittcetin/status/1178561972838785024"/>
    <hyperlink ref="V870" r:id="rId1144" location="!/trevzmez/status/1178561979440680961"/>
    <hyperlink ref="V871" r:id="rId1145" location="!/askimguney/status/1178561983383326722"/>
    <hyperlink ref="V872" r:id="rId1146" location="!/fvzgvn/status/1178561986617065473"/>
    <hyperlink ref="V873" r:id="rId1147" location="!/erkanzd04173683/status/1178561986881314816"/>
    <hyperlink ref="V874" r:id="rId1148" location="!/bulentulgerr/status/1178561989553074176"/>
    <hyperlink ref="V875" r:id="rId1149" location="!/bulentulgerr/status/1178560973386522624"/>
    <hyperlink ref="V876" r:id="rId1150" location="!/feronia62/status/1178561991964798976"/>
    <hyperlink ref="V877" r:id="rId1151" location="!/alkantln/status/1178561476413546496"/>
    <hyperlink ref="V878" r:id="rId1152" location="!/alkantln/status/1178561992417824771"/>
    <hyperlink ref="V879" r:id="rId1153" location="!/avcilardagundem/status/1178561955851841536"/>
    <hyperlink ref="V880" r:id="rId1154" location="!/avcilardagundem/status/1178561994850537478"/>
    <hyperlink ref="V881" r:id="rId1155" location="!/avcilardagundem/status/1178561994850537478"/>
    <hyperlink ref="V882" r:id="rId1156" location="!/mustafayks_/status/1178561998902005760"/>
    <hyperlink ref="V883" r:id="rId1157" location="!/hasandural258/status/1178562004249919488"/>
    <hyperlink ref="V884" r:id="rId1158" location="!/soylusariye/status/1178562005667602432"/>
    <hyperlink ref="V885" r:id="rId1159" location="!/sedat56/status/1178562005982162944"/>
    <hyperlink ref="V886" r:id="rId1160" location="!/kurukahvekokusu/status/1178562007873789952"/>
    <hyperlink ref="V887" r:id="rId1161" location="!/buyukustun_tba/status/1178562009266343936"/>
    <hyperlink ref="V888" r:id="rId1162" location="!/hasanmerrak2/status/1178562022935543808"/>
    <hyperlink ref="V889" r:id="rId1163" location="!/tasalugur/status/1178561993625784320"/>
    <hyperlink ref="V890" r:id="rId1164" location="!/tasalugur/status/1178562026899218432"/>
    <hyperlink ref="V891" r:id="rId1165" location="!/mehmetcan198/status/1178562026999820288"/>
    <hyperlink ref="V892" r:id="rId1166" location="!/nrykmn19/status/1178562027473821696"/>
    <hyperlink ref="V893" r:id="rId1167" location="!/onurseckinn34/status/1178562035493343238"/>
    <hyperlink ref="V894" r:id="rId1168" location="!/tiyatroynuyorum/status/1178562035031973889"/>
    <hyperlink ref="V895" r:id="rId1169" location="!/tiyatroynuyorum/status/1178562045899415552"/>
    <hyperlink ref="V896" r:id="rId1170" location="!/reyhansnn/status/1178562060055126017"/>
    <hyperlink ref="V897" r:id="rId1171" location="!/onursal62151/status/1178562065813983232"/>
    <hyperlink ref="V898" r:id="rId1172" location="!/onursal62151/status/1178562065813983232"/>
    <hyperlink ref="V899" r:id="rId1173" location="!/vatandelisi561/status/1178562072243777536"/>
    <hyperlink ref="V900" r:id="rId1174" location="!/syannkar1/status/1178561624736718850"/>
    <hyperlink ref="V901" r:id="rId1175" location="!/syannkar1/status/1178562000856715264"/>
    <hyperlink ref="V902" r:id="rId1176" location="!/syannkar1/status/1178562074856833024"/>
    <hyperlink ref="V903" r:id="rId1177" location="!/hayvakfi/status/1178562075083395073"/>
    <hyperlink ref="V904" r:id="rId1178" location="!/aysegulgungor15/status/1178561397887836161"/>
    <hyperlink ref="V905" r:id="rId1179" location="!/aysegulgungor15/status/1178562077574795264"/>
    <hyperlink ref="V906" r:id="rId1180" location="!/gok_bel/status/1178559672128856064"/>
    <hyperlink ref="V907" r:id="rId1181" location="!/gok_bel/status/1178559672128856064"/>
    <hyperlink ref="V908" r:id="rId1182" location="!/gok_bel/status/1178561170673942528"/>
    <hyperlink ref="V909" r:id="rId1183" location="!/gok_bel/status/1178562078036107264"/>
    <hyperlink ref="V910" r:id="rId1184" location="!/me_likey_likey_/status/1178562082549256193"/>
    <hyperlink ref="V911" r:id="rId1185" location="!/emelsakarya/status/1178562084797329408"/>
    <hyperlink ref="V912" r:id="rId1186" location="!/hasimturan1/status/1178562090795196416"/>
    <hyperlink ref="V913" r:id="rId1187" location="!/hasimturan1/status/1178559528088080384"/>
    <hyperlink ref="V914" r:id="rId1188" location="!/gulpar52/status/1178562093425086464"/>
    <hyperlink ref="V915" r:id="rId1189" location="!/sevkan_guclu/status/1178562098093346817"/>
    <hyperlink ref="V916" r:id="rId1190" location="!/mercek59/status/1178562101629063168"/>
    <hyperlink ref="V917" r:id="rId1191" location="!/unalguner1/status/1178559204472365056"/>
    <hyperlink ref="V918" r:id="rId1192" location="!/unalguner1/status/1178562106100195328"/>
    <hyperlink ref="V919" r:id="rId1193" location="!/hurriyeteren/status/1178561798334828550"/>
    <hyperlink ref="V920" r:id="rId1194" location="!/hurriyeteren/status/1178561996255571968"/>
    <hyperlink ref="V921" r:id="rId1195" location="!/hurriyeteren/status/1178562108570689538"/>
    <hyperlink ref="V922" r:id="rId1196" location="!/volkanozyilmaz/status/1178562102086242306"/>
    <hyperlink ref="V923" r:id="rId1197" location="!/volkanozyilmaz/status/1178562113310220288"/>
    <hyperlink ref="V924" r:id="rId1198" location="!/epivatessp/status/1178562115164082177"/>
    <hyperlink ref="V925" r:id="rId1199" location="!/srpkrzm/status/1178562118532120578"/>
    <hyperlink ref="V926" r:id="rId1200" location="!/srpkrzm/status/1178560286695010306"/>
    <hyperlink ref="V927" r:id="rId1201" location="!/srpkrzm/status/1178561804013834240"/>
    <hyperlink ref="V928" r:id="rId1202" location="!/osmanyavuzdemi2/status/1178562124383162369"/>
    <hyperlink ref="V929" r:id="rId1203" location="!/mutumaniaa/status/1178562124701937669"/>
    <hyperlink ref="V930" r:id="rId1204" location="!/cevadahmet/status/1178562129349226497"/>
    <hyperlink ref="V931" r:id="rId1205" location="!/pektaspektas3/status/1178562130511048704"/>
    <hyperlink ref="V932" r:id="rId1206" location="!/pektaspektas3/status/1178562130511048704"/>
    <hyperlink ref="V933" r:id="rId1207" location="!/bayar0561/status/1178561469841133568"/>
    <hyperlink ref="V934" r:id="rId1208" location="!/bayar0561/status/1178561606516645888"/>
    <hyperlink ref="V935" r:id="rId1209" location="!/bayar0561/status/1178562131240931328"/>
    <hyperlink ref="V936" r:id="rId1210" location="!/mm_guler/status/1178562131651960838"/>
    <hyperlink ref="V937" r:id="rId1211" location="!/asliercanli/status/1178562133950435329"/>
    <hyperlink ref="V938" r:id="rId1212" location="!/galipeminoglu/status/1178562136357912576"/>
    <hyperlink ref="V939" r:id="rId1213" location="!/rohen_gunerkus/status/1178562133602295808"/>
    <hyperlink ref="V940" r:id="rId1214" location="!/rohen_gunerkus/status/1178562143324659712"/>
    <hyperlink ref="V941" r:id="rId1215" location="!/tukenmez76/status/1178562143832219648"/>
    <hyperlink ref="V942" r:id="rId1216" location="!/gesoogesso/status/1178562144310349826"/>
    <hyperlink ref="V943" r:id="rId1217" location="!/canersahin66/status/1178562146625576962"/>
    <hyperlink ref="V944" r:id="rId1218" location="!/rayansamman7/status/1178562147812548608"/>
    <hyperlink ref="V945" r:id="rId1219" location="!/_berkaykor/status/1178562148630515712"/>
    <hyperlink ref="V946" r:id="rId1220" location="!/servetgoksu/status/1178562157979541504"/>
    <hyperlink ref="V947" r:id="rId1221" location="!/cnn_celik/status/1178562160559116288"/>
    <hyperlink ref="V948" r:id="rId1222" location="!/trenchkot/status/1178560413149077506"/>
    <hyperlink ref="V949" r:id="rId1223" location="!/trenchkot/status/1178561491496308736"/>
    <hyperlink ref="V950" r:id="rId1224" location="!/trenchkot/status/1178562162727542784"/>
    <hyperlink ref="V951" r:id="rId1225" location="!/aytbsbyk/status/1178560596494692352"/>
    <hyperlink ref="V952" r:id="rId1226" location="!/aytbsbyk/status/1178560596494692352"/>
    <hyperlink ref="V953" r:id="rId1227" location="!/aytbsbyk/status/1178562168326893570"/>
    <hyperlink ref="V954" r:id="rId1228" location="!/cagrimelikoglu/status/1178562173834006528"/>
    <hyperlink ref="V955" r:id="rId1229" location="!/basakyildirim_/status/1178562177466355712"/>
    <hyperlink ref="V956" r:id="rId1230" location="!/p24punto24/status/1178562181652189184"/>
    <hyperlink ref="V957" r:id="rId1231" location="!/brahimgkts/status/1178562185129316352"/>
    <hyperlink ref="V958" r:id="rId1232" location="!/elburuini1/status/1178562195627622400"/>
    <hyperlink ref="V959" r:id="rId1233" location="!/lazyildiz34/status/1178559372651368448"/>
    <hyperlink ref="V960" r:id="rId1234" location="!/lazyildiz34/status/1178559420298608640"/>
    <hyperlink ref="V961" r:id="rId1235" location="!/lazyildiz34/status/1178562199771602945"/>
    <hyperlink ref="V962" r:id="rId1236" location="!/lazyildiz34/status/1178562199771602945"/>
    <hyperlink ref="V963" r:id="rId1237" location="!/cekumoff/status/1178562210597081088"/>
    <hyperlink ref="V964" r:id="rId1238" location="!/yemrekoklu/status/1178562213814161408"/>
    <hyperlink ref="V965" r:id="rId1239" location="!/saadeta98727817/status/1178562214774657024"/>
    <hyperlink ref="V966" r:id="rId1240" location="!/gksumetin/status/1178562220965482496"/>
    <hyperlink ref="V967" r:id="rId1241" location="!/eyt_48/status/1178562223947563008"/>
    <hyperlink ref="V968" r:id="rId1242" location="!/anegatifa/status/1178562230067093504"/>
    <hyperlink ref="V969" r:id="rId1243" location="!/13522014mami/status/1178562230922747904"/>
    <hyperlink ref="V970" r:id="rId1244" location="!/krkt1216/status/1178562236039729152"/>
    <hyperlink ref="V971" r:id="rId1245" location="!/seherbeyazt/status/1178562236853432320"/>
    <hyperlink ref="V972" r:id="rId1246" location="!/evreka77/status/1178561855058563072"/>
    <hyperlink ref="V973" r:id="rId1247" location="!/evreka77/status/1178562246936539137"/>
    <hyperlink ref="V974" r:id="rId1248" location="!/melekonuronur/status/1178559790580211712"/>
    <hyperlink ref="V975" r:id="rId1249" location="!/melekonuronur/status/1178560337714597889"/>
    <hyperlink ref="V976" r:id="rId1250" location="!/melekonuronur/status/1178562249134354432"/>
    <hyperlink ref="V977" r:id="rId1251" location="!/alev_rheyma/status/1178562267509673985"/>
    <hyperlink ref="V978" r:id="rId1252" location="!/meryemce53/status/1178562272685445120"/>
    <hyperlink ref="V979" r:id="rId1253" location="!/tekhedefs/status/1178562273226432513"/>
    <hyperlink ref="V980" r:id="rId1254" location="!/dumanilknur/status/1178562275336228864"/>
    <hyperlink ref="V981" r:id="rId1255" location="!/saloturka/status/1178562275629834240"/>
    <hyperlink ref="V982" r:id="rId1256" location="!/haticekiriss/status/1178562277865336837"/>
    <hyperlink ref="V983" r:id="rId1257" location="!/tamamsatamammm/status/1178562016522448896"/>
    <hyperlink ref="V984" r:id="rId1258" location="!/tamamsatamammm/status/1178562277886308356"/>
    <hyperlink ref="V985" r:id="rId1259" location="!/mehmetaliturh10/status/1178562279530487813"/>
    <hyperlink ref="V986" r:id="rId1260" location="!/albatroscu/status/1178562289257062400"/>
    <hyperlink ref="V987" r:id="rId1261" location="!/metinsonalp/status/1178560280290312193"/>
    <hyperlink ref="V988" r:id="rId1262" location="!/taliptuncer1/status/1178560497148420096"/>
    <hyperlink ref="V989" r:id="rId1263" location="!/taliptuncer1/status/1178562289999515648"/>
    <hyperlink ref="V990" r:id="rId1264" location="!/kararhaber/status/1178562296144109568"/>
    <hyperlink ref="V991" r:id="rId1265" location="!/secilbaydas/status/1178562301328265216"/>
    <hyperlink ref="V992" r:id="rId1266" location="!/basitbirplan/status/1178562301529661441"/>
    <hyperlink ref="V993" r:id="rId1267" location="!/0whatthehell/status/1178562313139437568"/>
    <hyperlink ref="V994" r:id="rId1268" location="!/uluc_kaptan/status/1178562315026874369"/>
    <hyperlink ref="V995" r:id="rId1269" location="!/38_sadecenur/status/1178560208995524609"/>
    <hyperlink ref="V996" r:id="rId1270" location="!/38_sadecenur/status/1178561261266767872"/>
    <hyperlink ref="V997" r:id="rId1271" location="!/38_sadecenur/status/1178562196604882948"/>
    <hyperlink ref="V998" r:id="rId1272" location="!/38_sadecenur/status/1178562316293591040"/>
    <hyperlink ref="V999" r:id="rId1273" location="!/buserelax/status/1178562325277753344"/>
    <hyperlink ref="V1000" r:id="rId1274" location="!/kocak_refik/status/1178562337013452802"/>
    <hyperlink ref="V1001" r:id="rId1275" location="!/elif7075/status/1178562337198006272"/>
    <hyperlink ref="V1002" r:id="rId1276" location="!/erenmhrbn/status/1178562340649869312"/>
    <hyperlink ref="V1003" r:id="rId1277" location="!/erenmhrbn/status/1178562340649869312"/>
    <hyperlink ref="V1004" r:id="rId1278" location="!/kbracolakk/status/1178562168213704704"/>
    <hyperlink ref="V1005" r:id="rId1279" location="!/kbracolakk/status/1178562347327205377"/>
    <hyperlink ref="V1006" r:id="rId1280" location="!/sinoplevent/status/1178562347343986689"/>
    <hyperlink ref="V1007" r:id="rId1281" location="!/senjorjlu/status/1178562348237410304"/>
    <hyperlink ref="V1008" r:id="rId1282" location="!/ilkayaltinay/status/1178562348925308928"/>
    <hyperlink ref="V1009" r:id="rId1283" location="!/karahanask/status/1178562350691037184"/>
    <hyperlink ref="V1010" r:id="rId1284" location="!/sssdddp/status/1178562360665092096"/>
    <hyperlink ref="V1011" r:id="rId1285" location="!/ham__zal/status/1178562362263117826"/>
    <hyperlink ref="V1012" r:id="rId1286" location="!/namutedeyyin/status/1178562365400473600"/>
    <hyperlink ref="V1013" r:id="rId1287" location="!/namutedeyyin/status/1178562081496453120"/>
    <hyperlink ref="V1014" r:id="rId1288" location="!/makbulyilmaz/status/1178562371805159425"/>
    <hyperlink ref="V1015" r:id="rId1289" location="!/oguzpechenek/status/1178562373344464896"/>
    <hyperlink ref="V1016" r:id="rId1290" location="!/yasinrem/status/1178562401534435328"/>
    <hyperlink ref="V1017" r:id="rId1291" location="!/rahimgunes/status/1178562407289032704"/>
    <hyperlink ref="V1018" r:id="rId1292" location="!/osmankaya07/status/1178562408866078720"/>
    <hyperlink ref="V1019" r:id="rId1293" location="!/ceydaabilgee/status/1178562409772060672"/>
    <hyperlink ref="V1020" r:id="rId1294" location="!/ftaylangs_1905/status/1178562248593289217"/>
    <hyperlink ref="V1021" r:id="rId1295" location="!/ftaylangs_1905/status/1178562268163985408"/>
    <hyperlink ref="V1022" r:id="rId1296" location="!/ftaylangs_1905/status/1178562412410232832"/>
    <hyperlink ref="V1023" r:id="rId1297" location="!/suayipsikloped/status/1178562417963483138"/>
    <hyperlink ref="V1024" r:id="rId1298" location="!/aksuberfinn/status/1178562424821207041"/>
    <hyperlink ref="V1025" r:id="rId1299" location="!/ak1asya/status/1178562427576836097"/>
    <hyperlink ref="V1026" r:id="rId1300" location="!/kvlcm_capulcu/status/1178562431024533505"/>
    <hyperlink ref="V1027" r:id="rId1301" location="!/cnsu9191/status/1178562438385557504"/>
    <hyperlink ref="V1028" r:id="rId1302" location="!/fatmaka68968106/status/1178562439245377537"/>
    <hyperlink ref="V1029" r:id="rId1303" location="!/demir_derya/status/1178562439643893760"/>
    <hyperlink ref="V1030" r:id="rId1304" location="!/mustafaalit/status/1178562440377884674"/>
    <hyperlink ref="V1031" r:id="rId1305" location="!/kanatliaysin/status/1178562446317031424"/>
    <hyperlink ref="V1032" r:id="rId1306" location="!/cemko09cem/status/1178562448867123200"/>
    <hyperlink ref="V1033" r:id="rId1307" location="!/egeninsesi/status/1178562451236937728"/>
    <hyperlink ref="V1034" r:id="rId1308" location="!/ozkan_dalgic/status/1178562454512640000"/>
    <hyperlink ref="V1035" r:id="rId1309" location="!/cengizkhk672/status/1178561981932085248"/>
    <hyperlink ref="V1036" r:id="rId1310" location="!/cengizkhk672/status/1178562461777235968"/>
    <hyperlink ref="V1037" r:id="rId1311" location="!/erk_yasin/status/1178562467674431488"/>
    <hyperlink ref="V1038" r:id="rId1312" location="!/cakma_perfect/status/1178562469440217089"/>
    <hyperlink ref="V1039" r:id="rId1313" location="!/unver_43/status/1178562475157069824"/>
    <hyperlink ref="V1040" r:id="rId1314" location="!/aydemirferudun/status/1178562475698069504"/>
    <hyperlink ref="V1041" r:id="rId1315" location="!/pappaamerikano/status/1178562482618732545"/>
    <hyperlink ref="V1042" r:id="rId1316" location="!/davyjon53625012/status/1178562485626036225"/>
    <hyperlink ref="V1043" r:id="rId1317" location="!/sistemsakz/status/1178562485949026304"/>
    <hyperlink ref="V1044" r:id="rId1318" location="!/beratya38445488/status/1178562494983479296"/>
    <hyperlink ref="V1045" r:id="rId1319" location="!/beratya38445488/status/1178562494983479296"/>
    <hyperlink ref="V1046" r:id="rId1320" location="!/gayserili16/status/1178562496304685056"/>
    <hyperlink ref="V1047" r:id="rId1321" location="!/deryaalbayrak35/status/1178561467785924608"/>
    <hyperlink ref="V1048" r:id="rId1322" location="!/deryaalbayrak35/status/1178561521607172096"/>
    <hyperlink ref="V1049" r:id="rId1323" location="!/deryaalbayrak35/status/1178561560840753152"/>
    <hyperlink ref="V1050" r:id="rId1324" location="!/deryaalbayrak35/status/1178562497172905989"/>
    <hyperlink ref="V1051" r:id="rId1325" location="!/ıkucukdemir/status/1178562498733182976"/>
    <hyperlink ref="V1052" r:id="rId1326" location="!/fatih_2515/status/1178562502646534144"/>
    <hyperlink ref="V1053" r:id="rId1327" location="!/depremtahmini/status/1178561779665948674"/>
    <hyperlink ref="V1054" r:id="rId1328" location="!/nilgnbasak1/status/1178562512628924416"/>
    <hyperlink ref="V1055" r:id="rId1329" location="!/canankurt79/status/1178562519604039680"/>
    <hyperlink ref="V1056" r:id="rId1330" location="!/eytkenaneyt/status/1178562522196189184"/>
    <hyperlink ref="V1057" r:id="rId1331" location="!/halifeosmanli1/status/1178559105486725122"/>
    <hyperlink ref="V1058" r:id="rId1332" location="!/halifeosmanli1/status/1178560219863011328"/>
    <hyperlink ref="V1059" r:id="rId1333" location="!/halifeosmanli1/status/1178560895414411264"/>
    <hyperlink ref="V1060" r:id="rId1334" location="!/halifeosmanli1/status/1178560931862851584"/>
    <hyperlink ref="V1061" r:id="rId1335" location="!/halifeosmanli1/status/1178562528592441345"/>
    <hyperlink ref="V1062" r:id="rId1336" location="!/halifeosmanli1/status/1178561143113207808"/>
    <hyperlink ref="V1063" r:id="rId1337" location="!/necmi92759582/status/1178562533688516608"/>
    <hyperlink ref="V1064" r:id="rId1338" location="!/ulugnalan/status/1178562539141177345"/>
    <hyperlink ref="V1065" r:id="rId1339" location="!/suheyla91737059/status/1178562446371573761"/>
    <hyperlink ref="V1066" r:id="rId1340" location="!/suheyla91737059/status/1178562549731778560"/>
    <hyperlink ref="V1067" r:id="rId1341" location="!/hkocabas/status/1178560423244816384"/>
    <hyperlink ref="V1068" r:id="rId1342" location="!/foruc6/status/1178562560976654336"/>
    <hyperlink ref="V1069" r:id="rId1343" location="!/bilemedim1023/status/1178562561438048256"/>
    <hyperlink ref="V1070" r:id="rId1344" location="!/vuralkulak/status/1178562561748471808"/>
    <hyperlink ref="V1071" r:id="rId1345" location="!/vuralkulak/status/1178561543165894656"/>
    <hyperlink ref="V1072" r:id="rId1346" location="!/halilah39878907/status/1178562573601509376"/>
    <hyperlink ref="V1073" r:id="rId1347" location="!/caferozilhan/status/1178562561786175488"/>
    <hyperlink ref="V1074" r:id="rId1348" location="!/caferozilhan/status/1178562575388282880"/>
    <hyperlink ref="V1075" r:id="rId1349" location="!/yasin__rte/status/1178562578097811456"/>
    <hyperlink ref="V1076" r:id="rId1350" location="!/gulsen_ulker/status/1178562581566562306"/>
    <hyperlink ref="V1077" r:id="rId1351" location="!/washingtonzort/status/1178562587132346369"/>
    <hyperlink ref="V1078" r:id="rId1352" location="!/yavuzkocacık/status/1178562587325353984"/>
    <hyperlink ref="V1079" r:id="rId1353" location="!/sevgi44756431/status/1178559844929998848"/>
    <hyperlink ref="V1080" r:id="rId1354" location="!/sevgi44756431/status/1178562603930533888"/>
    <hyperlink ref="V1081" r:id="rId1355" location="!/sevgi44756431/status/1178562603930533888"/>
    <hyperlink ref="V1082" r:id="rId1356" location="!/vahide1333/status/1178562613141225472"/>
    <hyperlink ref="V1083" r:id="rId1357" location="!/zennurecakmak1/status/1178562617658560512"/>
    <hyperlink ref="V1084" r:id="rId1358" location="!/zennurecakmak1/status/1178562617658560512"/>
    <hyperlink ref="V1085" r:id="rId1359" location="!/murat018/status/1178562617905942529"/>
    <hyperlink ref="V1086" r:id="rId1360" location="!/yeniasircomtr/status/1178562621408047104"/>
    <hyperlink ref="V1087" r:id="rId1361" location="!/leventuzumcu/status/1178562627112443904"/>
    <hyperlink ref="V1088" r:id="rId1362" location="!/mehmettitiz/status/1178562382853017600"/>
    <hyperlink ref="V1089" r:id="rId1363" location="!/hulya_ylmz2509/status/1178562640634941440"/>
    <hyperlink ref="V1090" r:id="rId1364" location="!/kabak_galip/status/1178562655818268672"/>
    <hyperlink ref="V1091" r:id="rId1365" location="!/kemalistpars/status/1178562657697325057"/>
    <hyperlink ref="V1092" r:id="rId1366" location="!/emreıslek/status/1178562660037730304"/>
    <hyperlink ref="V1093" r:id="rId1367" location="!/okantroy/status/1178561521766547456"/>
    <hyperlink ref="V1094" r:id="rId1368" location="!/okantroy/status/1178562661430239232"/>
    <hyperlink ref="V1095" r:id="rId1369" location="!/hpinarcik/status/1178562665079332864"/>
    <hyperlink ref="V1096" r:id="rId1370" location="!/sinanksr/status/1178562682103971840"/>
    <hyperlink ref="V1097" r:id="rId1371" location="!/mbesirsahin4/status/1178562683072892928"/>
    <hyperlink ref="V1098" r:id="rId1372" location="!/orhanbursalı/status/1178559719390289921"/>
    <hyperlink ref="V1099" r:id="rId1373" location="!/tonymontana652/status/1178562685388148736"/>
    <hyperlink ref="V1100" r:id="rId1374" location="!/tonymontana652/status/1178561949405196288"/>
    <hyperlink ref="V1101" r:id="rId1375" location="!/tonymontana652/status/1178561963108048896"/>
    <hyperlink ref="V1102" r:id="rId1376" location="!/tonymontana652/status/1178562008104521728"/>
    <hyperlink ref="V1103" r:id="rId1377" location="!/fthbarlin/status/1178562687460093952"/>
    <hyperlink ref="V1104" r:id="rId1378" location="!/dilaayturk/status/1178562690178007040"/>
    <hyperlink ref="V1105" r:id="rId1379" location="!/sevgidinimiz/status/1178562669290414086"/>
    <hyperlink ref="V1106" r:id="rId1380" location="!/sevgidinimiz/status/1178562692182937600"/>
    <hyperlink ref="V1107" r:id="rId1381" location="!/minik89903151/status/1178561521967869952"/>
    <hyperlink ref="V1108" r:id="rId1382" location="!/minik89903151/status/1178561546391298048"/>
    <hyperlink ref="V1109" r:id="rId1383" location="!/minik89903151/status/1178561664138043392"/>
    <hyperlink ref="V1110" r:id="rId1384" location="!/minik89903151/status/1178562696033312768"/>
    <hyperlink ref="V1111" r:id="rId1385" location="!/asiyekolcakhdp/status/1178562696993808385"/>
    <hyperlink ref="V1112" r:id="rId1386" location="!/kalsarikannit_/status/1178562703872409600"/>
    <hyperlink ref="V1113" r:id="rId1387" location="!/yusuf_ca/status/1178562708913950720"/>
    <hyperlink ref="V1114" r:id="rId1388" location="!/enissisik/status/1178562718212743169"/>
    <hyperlink ref="V1115" r:id="rId1389" location="!/akngegin/status/1178562725263360001"/>
    <hyperlink ref="V1116" r:id="rId1390" location="!/sevimlicerenli/status/1178562416604598272"/>
    <hyperlink ref="V1117" r:id="rId1391" location="!/omerfaruqd2/status/1178562745731633153"/>
    <hyperlink ref="V1118" r:id="rId1392" location="!/krbck__/status/1178562746645962753"/>
    <hyperlink ref="V1119" r:id="rId1393" location="!/bilal7289/status/1178562749498101761"/>
    <hyperlink ref="V1120" r:id="rId1394" location="!/a3655499/status/1178562765012787200"/>
    <hyperlink ref="V1121" r:id="rId1395" location="!/osmandnz7278/status/1178562231908409344"/>
    <hyperlink ref="V1122" r:id="rId1396" location="!/osmandnz7278/status/1178562313751863296"/>
    <hyperlink ref="V1123" r:id="rId1397" location="!/osmandnz7278/status/1178562765050585088"/>
    <hyperlink ref="V1124" r:id="rId1398" location="!/ay55078827/status/1178562770301804544"/>
    <hyperlink ref="V1125" r:id="rId1399" location="!/hazaristanbul/status/1178562777818030080"/>
    <hyperlink ref="V1126" r:id="rId1400" location="!/musdyyy/status/1178562788119257089"/>
    <hyperlink ref="V1127" r:id="rId1401" location="!/sonicbubbleboom/status/1178562783262236674"/>
    <hyperlink ref="V1128" r:id="rId1402" location="!/sonicbubbleboom/status/1178562792749711360"/>
    <hyperlink ref="V1129" r:id="rId1403" location="!/antiiseptik/status/1178562797522866176"/>
    <hyperlink ref="V1130" r:id="rId1404" location="!/destnymka10/status/1178562803055169537"/>
    <hyperlink ref="V1131" r:id="rId1405" location="!/petekozt/status/1178562805299126272"/>
    <hyperlink ref="V1132" r:id="rId1406" location="!/ademkurt1903/status/1178562808876863490"/>
    <hyperlink ref="V1133" r:id="rId1407" location="!/fatmapalaz8/status/1178562658557186048"/>
    <hyperlink ref="V1134" r:id="rId1408" location="!/fatmapalaz8/status/1178562813620555782"/>
    <hyperlink ref="V1135" r:id="rId1409" location="!/biboyalikusum/status/1178562816904777728"/>
    <hyperlink ref="V1136" r:id="rId1410" location="!/gecedusu/status/1178562818406309888"/>
    <hyperlink ref="V1137" r:id="rId1411" location="!/bınciri/status/1178562820302135296"/>
    <hyperlink ref="V1138" r:id="rId1412" location="!/fultansatih/status/1178562820839002113"/>
    <hyperlink ref="V1139" r:id="rId1413" location="!/byscrabble/status/1178562831819644933"/>
    <hyperlink ref="V1140" r:id="rId1414" location="!/ibb_kulishaber/status/1178559761027080192"/>
    <hyperlink ref="V1141" r:id="rId1415" location="!/mars3430447265/status/1178562848236150784"/>
    <hyperlink ref="V1142" r:id="rId1416" location="!/mars3430447265/status/1178561100243197952"/>
    <hyperlink ref="V1143" r:id="rId1417" location="!/tripmccoy/status/1178562852103360512"/>
    <hyperlink ref="V1144" r:id="rId1418" location="!/mblentkafadar/status/1178562862735876096"/>
    <hyperlink ref="V1145" r:id="rId1419" location="!/sumeiyye/status/1178562864937885696"/>
    <hyperlink ref="V1146" r:id="rId1420" location="!/feneravrasya/status/1178562878061891584"/>
    <hyperlink ref="V1147" r:id="rId1421" location="!/haberturktv/status/1178559683080138752"/>
    <hyperlink ref="V1148" r:id="rId1422" location="!/feneravrasya/status/1178562878061891584"/>
    <hyperlink ref="V1149" r:id="rId1423" location="!/feneravrasya/status/1178562878061891584"/>
    <hyperlink ref="V1150" r:id="rId1424" location="!/tbozkurthoca/status/1178562881941622784"/>
    <hyperlink ref="V1151" r:id="rId1425" location="!/aydınakıncı1903/status/1178562893073309696"/>
    <hyperlink ref="V1152" r:id="rId1426" location="!/elfzynpchndmr/status/1178562896688795648"/>
    <hyperlink ref="V1153" r:id="rId1427" location="!/cloudpoint1/status/1178562900203585537"/>
    <hyperlink ref="V1154" r:id="rId1428" location="!/deliyimkiben3rt/status/1178562903324139520"/>
    <hyperlink ref="V1155" r:id="rId1429" location="!/hulyaogulcan/status/1178562906109153280"/>
    <hyperlink ref="V1156" r:id="rId1430" location="!/ramazan32150991/status/1178562907090685952"/>
    <hyperlink ref="V1157" r:id="rId1431" location="!/gayetmutevazi/status/1178562907900121089"/>
    <hyperlink ref="V1158" r:id="rId1432" location="!/ısılker/status/1178562918083956736"/>
    <hyperlink ref="V1159" r:id="rId1433" location="!/karasarzeybegi/status/1178562927508574208"/>
    <hyperlink ref="V1160" r:id="rId1434" location="!/karasarzeybegi/status/1178562209917612033"/>
    <hyperlink ref="V1161" r:id="rId1435" location="!/kadirbac2/status/1178562618774175744"/>
    <hyperlink ref="V1162" r:id="rId1436" location="!/kadirbac2/status/1178562715268341761"/>
    <hyperlink ref="V1163" r:id="rId1437" location="!/kadirbac2/status/1178562932407504898"/>
    <hyperlink ref="V1164" r:id="rId1438" location="!/sevimsoylu12/status/1178560798811185152"/>
    <hyperlink ref="V1165" r:id="rId1439" location="!/sevimsoylu12/status/1178562934412337152"/>
    <hyperlink ref="V1166" r:id="rId1440" location="!/sevimsoylu12/status/1178560772626092032"/>
    <hyperlink ref="V1167" r:id="rId1441" location="!/sevimsoylu12/status/1178561665136234496"/>
    <hyperlink ref="V1168" r:id="rId1442" location="!/busra_rt_/status/1178562205639479296"/>
    <hyperlink ref="V1169" r:id="rId1443" location="!/busra_rt_/status/1178562293157842944"/>
    <hyperlink ref="V1170" r:id="rId1444" location="!/busra_rt_/status/1178562941182005248"/>
    <hyperlink ref="V1171" r:id="rId1445" location="!/cinarrozan/status/1178562950149349376"/>
    <hyperlink ref="V1172" r:id="rId1446" location="!/murattieniste/status/1178562950577176576"/>
    <hyperlink ref="V1173" r:id="rId1447" location="!/ataturkcu_laik/status/1178562952808554496"/>
    <hyperlink ref="V1174" r:id="rId1448" location="!/evladl_osmanll/status/1178562959498461184"/>
    <hyperlink ref="V1175" r:id="rId1449" location="!/abdulla92982608/status/1178562959603388416"/>
    <hyperlink ref="V1176" r:id="rId1450" location="!/erhankacay/status/1178562965420810240"/>
    <hyperlink ref="V1177" r:id="rId1451" location="!/darkelia_/status/1178562973821997056"/>
    <hyperlink ref="V1178" r:id="rId1452" location="!/omerguler_60/status/1178562984349769729"/>
    <hyperlink ref="V1179" r:id="rId1453" location="!/_a_akbay_/status/1178562987239624705"/>
    <hyperlink ref="V1180" r:id="rId1454" location="!/4ceker/status/1178562993182957573"/>
    <hyperlink ref="V1181" r:id="rId1455" location="!/guneysimsek35/status/1178562995171074048"/>
    <hyperlink ref="V1182" r:id="rId1456" location="!/23hgrksl/status/1178562998736211968"/>
    <hyperlink ref="V1183" r:id="rId1457" location="!/23hgrksl/status/1178562998736211968"/>
    <hyperlink ref="V1184" r:id="rId1458" location="!/istanbull0069/status/1178562998882967552"/>
    <hyperlink ref="V1185" r:id="rId1459" location="!/huseyingokce_28/status/1178563001298935808"/>
    <hyperlink ref="V1186" r:id="rId1460" location="!/ba3dcyl8yze1fgr/status/1178563007674228737"/>
    <hyperlink ref="V1187" r:id="rId1461" location="!/bektasplaton/status/1178563030998761472"/>
    <hyperlink ref="V1188" r:id="rId1462" location="!/melis___c/status/1178563031904784385"/>
    <hyperlink ref="V1189" r:id="rId1463" location="!/fidemce/status/1178563036489101313"/>
    <hyperlink ref="V1190" r:id="rId1464" location="!/s_byrkc/status/1178563043887910912"/>
    <hyperlink ref="V1191" r:id="rId1465" location="!/tcmmvar/status/1178562429346824193"/>
    <hyperlink ref="V1192" r:id="rId1466" location="!/sluleci/status/1178563050716176385"/>
    <hyperlink ref="V1193" r:id="rId1467" location="!/tcmmvar/status/1178561251812745216"/>
    <hyperlink ref="V1194" r:id="rId1468" location="!/sluleci/status/1178563050716176385"/>
    <hyperlink ref="V1195" r:id="rId1469" location="!/_yko__/status/1178563050896592901"/>
    <hyperlink ref="V1196" r:id="rId1470" location="!/ekmekveguldpg/status/1178563044617736192"/>
    <hyperlink ref="V1197" r:id="rId1471" location="!/ekmekveguldpg/status/1178563052716859394"/>
    <hyperlink ref="V1198" r:id="rId1472" location="!/praetorian_61/status/1178563057397751808"/>
    <hyperlink ref="V1199" r:id="rId1473" location="!/sevimozaydin/status/1178560718553194497"/>
    <hyperlink ref="V1200" r:id="rId1474" location="!/sevimozaydin/status/1178563065576603649"/>
    <hyperlink ref="V1201" r:id="rId1475" location="!/marloooonn/status/1178563067401125888"/>
    <hyperlink ref="V1202" r:id="rId1476" location="!/nazirekalkangur/status/1178563078105042945"/>
    <hyperlink ref="V1203" r:id="rId1477" location="!/uzer_/status/1178563078675402752"/>
    <hyperlink ref="V1204" r:id="rId1478" location="!/dilay60511638/status/1178563084170006528"/>
    <hyperlink ref="V1205" r:id="rId1479" location="!/akyolreal/status/1178562746608181248"/>
    <hyperlink ref="V1206" r:id="rId1480" location="!/ozler_gulcan/status/1178563086069960704"/>
    <hyperlink ref="V1207" r:id="rId1481" location="!/cematakanoguz/status/1178563092944433152"/>
    <hyperlink ref="V1208" r:id="rId1482" location="!/xoceanmanx/status/1178563093238026241"/>
    <hyperlink ref="V1209" r:id="rId1483" location="!/ozlemcimenozer/status/1178563071582846976"/>
    <hyperlink ref="V1210" r:id="rId1484" location="!/ozlemcimenozer/status/1178563093691076608"/>
    <hyperlink ref="V1211" r:id="rId1485" location="!/andrologistik/status/1178563093791686656"/>
    <hyperlink ref="V1212" r:id="rId1486" location="!/djsln81/status/1178563100754239488"/>
    <hyperlink ref="V1213" r:id="rId1487" location="!/kemalefe2010/status/1178563111198105601"/>
    <hyperlink ref="V1214" r:id="rId1488" location="!/yamanmusa46/status/1178563123533484034"/>
    <hyperlink ref="V1215" r:id="rId1489" location="!/cetusaa/status/1178563128084385793"/>
    <hyperlink ref="V1216" r:id="rId1490" location="!/harunkilic52/status/1178563129103540225"/>
    <hyperlink ref="V1217" r:id="rId1491" location="!/bzkrthly/status/1178563131339153408"/>
    <hyperlink ref="V1218" r:id="rId1492" location="!/tr_cayci/status/1178563138616201217"/>
    <hyperlink ref="V1219" r:id="rId1493" location="!/kmldmrtr/status/1178563139346014213"/>
    <hyperlink ref="V1220" r:id="rId1494" location="!/seyfilim1/status/1178563148082798592"/>
    <hyperlink ref="V1221" r:id="rId1495" location="!/fatmakayaalp651/status/1178563153795387392"/>
    <hyperlink ref="V1222" r:id="rId1496" location="!/elisaakcay/status/1178563164927070208"/>
    <hyperlink ref="V1223" r:id="rId1497" location="!/1furkanhmmt/status/1178563165187125249"/>
    <hyperlink ref="V1224" r:id="rId1498" location="!/degiseniyok/status/1178563017505681408"/>
    <hyperlink ref="V1225" r:id="rId1499" location="!/degiseniyok/status/1178563017505681408"/>
    <hyperlink ref="V1226" r:id="rId1500" location="!/degiseniyok/status/1178563166659371009"/>
    <hyperlink ref="V1227" r:id="rId1501" location="!/degiseniyok/status/1178563166659371009"/>
    <hyperlink ref="V1228" r:id="rId1502" location="!/forumpolitika/status/1178563166827110405"/>
    <hyperlink ref="V1229" r:id="rId1503" location="!/bordomamavits/status/1178559278363402240"/>
    <hyperlink ref="V1230" r:id="rId1504" location="!/bordomamavits/status/1178559672795746304"/>
    <hyperlink ref="V1231" r:id="rId1505" location="!/bordomamavits/status/1178559985195917312"/>
    <hyperlink ref="V1232" r:id="rId1506" location="!/bordomamavits/status/1178563169255657473"/>
    <hyperlink ref="V1233" r:id="rId1507" location="!/bordomamavits/status/1178562545365458944"/>
    <hyperlink ref="V1234" r:id="rId1508" location="!/sinan_erkal/status/1178563174926340097"/>
    <hyperlink ref="V1235" r:id="rId1509" location="!/dnz_sen/status/1178562378180550656"/>
    <hyperlink ref="V1236" r:id="rId1510" location="!/dnz_sen/status/1178562378180550656"/>
    <hyperlink ref="V1237" r:id="rId1511" location="!/dnz_sen/status/1178562961893445633"/>
    <hyperlink ref="V1238" r:id="rId1512" location="!/dnz_sen/status/1178563184967507969"/>
    <hyperlink ref="V1239" r:id="rId1513" location="!/sahin695/status/1178563186234155008"/>
    <hyperlink ref="V1240" r:id="rId1514" location="!/nomad_ebr/status/1178563191460245504"/>
    <hyperlink ref="V1241" r:id="rId1515" location="!/banuguven/status/1178561930119831552"/>
    <hyperlink ref="V1242" r:id="rId1516" location="!/hayatdevrım/status/1178563192445902848"/>
    <hyperlink ref="V1243" r:id="rId1517" location="!/maliyekonomi/status/1178563196954824704"/>
    <hyperlink ref="V1244" r:id="rId1518" location="!/bergutay_kzlkya/status/1178563201467916290"/>
    <hyperlink ref="V1245" r:id="rId1519" location="!/gldestan4/status/1178563203053297664"/>
    <hyperlink ref="V1246" r:id="rId1520" location="!/linayildizz/status/1178563192169123840"/>
    <hyperlink ref="V1247" r:id="rId1521" location="!/linayildizz/status/1178563203799932928"/>
    <hyperlink ref="V1248" r:id="rId1522" location="!/marineblauuz/status/1178563182052425733"/>
    <hyperlink ref="V1249" r:id="rId1523" location="!/marineblauuz/status/1178563208552038400"/>
    <hyperlink ref="V1250" r:id="rId1524" location="!/iinizde11187165/status/1178563212322787328"/>
    <hyperlink ref="V1251" r:id="rId1525" location="!/iinizde11187165/status/1178563212322787328"/>
    <hyperlink ref="V1252" r:id="rId1526" location="!/bekirazra/status/1178563213018972160"/>
    <hyperlink ref="V1253" r:id="rId1527" location="!/kosedagzeki/status/1178563223248871424"/>
    <hyperlink ref="V1254" r:id="rId1528" location="!/bluelab55057547/status/1178563223286665216"/>
    <hyperlink ref="V1255" r:id="rId1529" location="!/mehmetcelik150/status/1178563088049721344"/>
    <hyperlink ref="V1256" r:id="rId1530" location="!/mehmetcelik150/status/1178563227720044544"/>
    <hyperlink ref="V1257" r:id="rId1531" location="!/samiakn22027105/status/1178563237710876672"/>
    <hyperlink ref="V1258" r:id="rId1532" location="!/kadriyeoztunal/status/1178563249538777089"/>
    <hyperlink ref="V1259" r:id="rId1533" location="!/abdulsamed1989/status/1178559877112893440"/>
    <hyperlink ref="V1260" r:id="rId1534" location="!/abdulsamed1989/status/1178563253087211520"/>
    <hyperlink ref="V1261" r:id="rId1535" location="!/neslihankrdmr26/status/1178563256136470529"/>
    <hyperlink ref="V1262" r:id="rId1536" location="!/hakanen24367149/status/1178562514868678656"/>
    <hyperlink ref="V1263" r:id="rId1537" location="!/hakanen24367149/status/1178563256987869184"/>
    <hyperlink ref="V1264" r:id="rId1538" location="!/1333masa/status/1178563258002882566"/>
    <hyperlink ref="V1265" r:id="rId1539" location="!/nalihakan/status/1178563258455752706"/>
    <hyperlink ref="V1266" r:id="rId1540" location="!/blnturker/status/1178562920952803328"/>
    <hyperlink ref="V1267" r:id="rId1541" location="!/blnturker/status/1178563263300276225"/>
    <hyperlink ref="V1268" r:id="rId1542" location="!/sabrsever/status/1178563265712013312"/>
    <hyperlink ref="V1269" r:id="rId1543" location="!/potemkhine/status/1178563267633061888"/>
    <hyperlink ref="V1270" r:id="rId1544" location="!/emd029/status/1178563268757135360"/>
    <hyperlink ref="V1271" r:id="rId1545" location="!/nilguntuncerr/status/1178561847261351938"/>
    <hyperlink ref="V1272" r:id="rId1546" location="!/nilguntuncerr/status/1178561847261351938"/>
    <hyperlink ref="V1273" r:id="rId1547" location="!/nilguntuncerr/status/1178563280052346880"/>
    <hyperlink ref="V1274" r:id="rId1548" location="!/nilguntuncerr/status/1178563280052346880"/>
    <hyperlink ref="V1275" r:id="rId1549" location="!/thisisveraa/status/1178563281012826112"/>
    <hyperlink ref="V1276" r:id="rId1550" location="!/bakannce1/status/1178563281734242304"/>
    <hyperlink ref="V1277" r:id="rId1551" location="!/ahan38870763/status/1178563286792585218"/>
    <hyperlink ref="V1278" r:id="rId1552" location="!/betulilhan/status/1178563286972948480"/>
    <hyperlink ref="V1279" r:id="rId1553" location="!/krandoa50927274/status/1178563287396622336"/>
    <hyperlink ref="V1280" r:id="rId1554" location="!/ekremerayarda/status/1178563300856156161"/>
    <hyperlink ref="V1281" r:id="rId1555" location="!/orhangozelle/status/1178563303121051649"/>
    <hyperlink ref="V1282" r:id="rId1556" location="!/nadjafiliz/status/1178563306921086977"/>
    <hyperlink ref="V1283" r:id="rId1557" location="!/burakoksuz/status/1178563308045111296"/>
    <hyperlink ref="V1284" r:id="rId1558" location="!/gltengrbz4/status/1178563311367008257"/>
    <hyperlink ref="V1285" r:id="rId1559" location="!/saygun75/status/1178563322964250624"/>
    <hyperlink ref="V1286" r:id="rId1560" location="!/saygun75/status/1178563322964250624"/>
    <hyperlink ref="V1287" r:id="rId1561" location="!/sesenene/status/1178563330845347840"/>
    <hyperlink ref="V1288" r:id="rId1562" location="!/zafer84/status/1178563334511190016"/>
    <hyperlink ref="V1289" r:id="rId1563" location="!/habercomsosyal/status/1178563335886909440"/>
    <hyperlink ref="V1290" r:id="rId1564" location="!/ephesusefe35/status/1178563336113397760"/>
    <hyperlink ref="V1291" r:id="rId1565" location="!/kurtu04/status/1178563346087518210"/>
    <hyperlink ref="V1292" r:id="rId1566" location="!/aketen1/status/1178563349669466112"/>
    <hyperlink ref="V1293" r:id="rId1567" location="!/bahri_kaptan/status/1178563363258933248"/>
    <hyperlink ref="V1294" r:id="rId1568" location="!/karabay_gulay/status/1178563368199868416"/>
    <hyperlink ref="V1295" r:id="rId1569" location="!/eminekaldirim/status/1178563378597502976"/>
    <hyperlink ref="V1296" r:id="rId1570" location="!/nolcakbulkenin1/status/1178563385195159552"/>
    <hyperlink ref="V1297" r:id="rId1571" location="!/hnmeda/status/1178563393873203201"/>
    <hyperlink ref="V1298" r:id="rId1572" location="!/zeynepeksi64/status/1178563399543902208"/>
    <hyperlink ref="V1299" r:id="rId1573" location="!/vzxky_849/status/1178563401460486144"/>
    <hyperlink ref="V1300" r:id="rId1574" location="!/konyaparsanali/status/1178563406447685633"/>
    <hyperlink ref="V1301" r:id="rId1575" location="!/ahmet_ahmedoglu/status/1178563409643749376"/>
    <hyperlink ref="V1302" r:id="rId1576" location="!/metinguner46/status/1178563392925310976"/>
    <hyperlink ref="V1303" r:id="rId1577" location="!/metinguner46/status/1178563415322877952"/>
    <hyperlink ref="V1304" r:id="rId1578" location="!/didemaydemir1/status/1178563424688717825"/>
    <hyperlink ref="V1305" r:id="rId1579" location="!/eneseaytas/status/1178563427880624130"/>
    <hyperlink ref="V1306" r:id="rId1580" location="!/eneseaytas/status/1178562862324895744"/>
    <hyperlink ref="V1307" r:id="rId1581" location="!/eneseaytas/status/1178562874349891584"/>
    <hyperlink ref="V1308" r:id="rId1582" location="!/eneseaytas/status/1178563427880624130"/>
    <hyperlink ref="V1309" r:id="rId1583" location="!/sino_dinoo/status/1178563429738659840"/>
    <hyperlink ref="V1310" r:id="rId1584" location="!/sino_dinoo/status/1178562937008644097"/>
    <hyperlink ref="V1311" r:id="rId1585" location="!/sino_dinoo/status/1178563201191071745"/>
    <hyperlink ref="V1312" r:id="rId1586" location="!/sino_dinoo/status/1178563255402471424"/>
    <hyperlink ref="V1313" r:id="rId1587" location="!/sinnerdarwish/status/1178563438605471745"/>
    <hyperlink ref="V1314" r:id="rId1588" location="!/razentak/status/1178563459967078400"/>
    <hyperlink ref="V1315" r:id="rId1589" location="!/nslhnnats/status/1178563462328397824"/>
    <hyperlink ref="V1316" r:id="rId1590" location="!/demirturk1940/status/1178563462450024459"/>
    <hyperlink ref="V1317" r:id="rId1591" location="!/avokado200/status/1178559026554163200"/>
    <hyperlink ref="V1318" r:id="rId1592" location="!/avokado200/status/1178559058187620352"/>
    <hyperlink ref="V1319" r:id="rId1593" location="!/avokado200/status/1178559083261116416"/>
    <hyperlink ref="V1320" r:id="rId1594" location="!/avokado200/status/1178559938559463426"/>
    <hyperlink ref="V1321" r:id="rId1595" location="!/avokado200/status/1178563463901253632"/>
    <hyperlink ref="V1322" r:id="rId1596" location="!/apan12264405/status/1178562309041590272"/>
    <hyperlink ref="V1323" r:id="rId1597" location="!/apan12264405/status/1178563468707979265"/>
    <hyperlink ref="V1324" r:id="rId1598" location="!/mesut_karaaytu/status/1178563453121892353"/>
    <hyperlink ref="V1325" r:id="rId1599" location="!/mesut_karaaytu/status/1178563469769105408"/>
    <hyperlink ref="V1326" r:id="rId1600" location="!/imuratramizoglu/status/1178563498852454402"/>
    <hyperlink ref="V1327" r:id="rId1601" location="!/berna_sayan/status/1178563498965684224"/>
    <hyperlink ref="V1328" r:id="rId1602" location="!/emrekayr6/status/1178561710917066753"/>
    <hyperlink ref="V1329" r:id="rId1603" location="!/emrekayr6/status/1178561710917066753"/>
    <hyperlink ref="V1330" r:id="rId1604" location="!/emrekayr6/status/1178561710917066753"/>
    <hyperlink ref="V1331" r:id="rId1605" location="!/emrekayr6/status/1178561710917066753"/>
    <hyperlink ref="V1332" r:id="rId1606" location="!/emrekayr6/status/1178561710917066753"/>
    <hyperlink ref="V1333" r:id="rId1607" location="!/emrekayr6/status/1178563446255828992"/>
    <hyperlink ref="V1334" r:id="rId1608" location="!/emrekayr6/status/1178563499343142914"/>
    <hyperlink ref="V1335" r:id="rId1609" location="!/mayaayse1/status/1178561085231775744"/>
    <hyperlink ref="V1336" r:id="rId1610" location="!/mayaayse1/status/1178561085231775744"/>
    <hyperlink ref="V1337" r:id="rId1611" location="!/mayaayse1/status/1178563505043251200"/>
    <hyperlink ref="V1338" r:id="rId1612" location="!/risaleterapisi/status/1178563516229246976"/>
    <hyperlink ref="V1339" r:id="rId1613" location="!/beratcakir2012/status/1178563516455890944"/>
    <hyperlink ref="V1340" r:id="rId1614" location="!/eyt_ts/status/1178563534554374144"/>
    <hyperlink ref="V1341" r:id="rId1615" location="!/kabikavseyn/status/1178562998178402305"/>
    <hyperlink ref="V1342" r:id="rId1616" location="!/kabikavseyn/status/1178563538840948736"/>
    <hyperlink ref="V1343" r:id="rId1617" location="!/kamilari/status/1178563541508526080"/>
    <hyperlink ref="V1344" r:id="rId1618" location="!/dertlikarinca41/status/1178563554632503296"/>
    <hyperlink ref="V1345" r:id="rId1619" location="!/selahattinbal17/status/1178563558239588355"/>
    <hyperlink ref="V1346" r:id="rId1620" location="!/cahidekonca/status/1178563564052844545"/>
    <hyperlink ref="V1347" r:id="rId1621" location="!/fehmiersan/status/1178563567777468416"/>
    <hyperlink ref="V1348" r:id="rId1622" location="!/rayifoglu/status/1178563569945890816"/>
    <hyperlink ref="V1349" r:id="rId1623" location="!/kalemdar/status/1178563367495258112"/>
    <hyperlink ref="V1350" r:id="rId1624" location="!/kalemdar/status/1178563578732744704"/>
    <hyperlink ref="V1351" r:id="rId1625" location="!/enol45685162/status/1178563590665715713"/>
    <hyperlink ref="V1352" r:id="rId1626" location="!/ivedihabercom/status/1178563592691605504"/>
    <hyperlink ref="V1353" r:id="rId1627" location="!/olcul18327800/status/1178563605446496257"/>
    <hyperlink ref="V1354" r:id="rId1628" location="!/halildisli95/status/1178563610433540097"/>
    <hyperlink ref="V1355" r:id="rId1629" location="!/nurtenkarademi2/status/1178563616318087173"/>
    <hyperlink ref="V1356" r:id="rId1630" location="!/trbeyi01/status/1178563625130303488"/>
    <hyperlink ref="V1357" r:id="rId1631" location="!/delilertag/status/1178563630817845248"/>
    <hyperlink ref="V1358" r:id="rId1632" location="!/dilekdy/status/1178563634513027081"/>
    <hyperlink ref="V1359" r:id="rId1633" location="!/eminezade/status/1178563650241617920"/>
    <hyperlink ref="V1360" r:id="rId1634" location="!/lp27177663/status/1178563668369428480"/>
    <hyperlink ref="V1361" r:id="rId1635" location="!/_59tr/status/1178563673847209984"/>
    <hyperlink ref="V1362" r:id="rId1636" location="!/esriiko/status/1178563673952051205"/>
    <hyperlink ref="V1363" r:id="rId1637" location="!/kerimakkis/status/1178563674979684353"/>
    <hyperlink ref="V1364" r:id="rId1638" location="!/dekorasyonx/status/1178563680260280321"/>
    <hyperlink ref="V1365" r:id="rId1639" location="!/hikmetceyhan21/status/1178563692440559617"/>
    <hyperlink ref="V1366" r:id="rId1640" location="!/glinkksal1/status/1178563684731441153"/>
    <hyperlink ref="V1367" r:id="rId1641" location="!/glinkksal1/status/1178563692692217856"/>
    <hyperlink ref="V1368" r:id="rId1642" location="!/emircankaptan99/status/1178563697947615232"/>
    <hyperlink ref="V1369" r:id="rId1643" location="!/sevgisahin85/status/1178563709242871808"/>
    <hyperlink ref="V1370" r:id="rId1644" location="!/muslumeg1/status/1178563709272236032"/>
    <hyperlink ref="V1371" r:id="rId1645" location="!/aduman1968/status/1178560199097016320"/>
    <hyperlink ref="V1372" r:id="rId1646" location="!/aduman1968/status/1178563716796866561"/>
    <hyperlink ref="V1373" r:id="rId1647" location="!/butuner_ozgur/status/1178563719678312452"/>
    <hyperlink ref="V1374" r:id="rId1648" location="!/nuriengin55/status/1178563729073553409"/>
    <hyperlink ref="V1375" r:id="rId1649" location="!/hesap19698842/status/1178563705757405185"/>
    <hyperlink ref="V1376" r:id="rId1650" location="!/hesap19698842/status/1178563731741188097"/>
    <hyperlink ref="V1377" r:id="rId1651" location="!/lmaz_gulgun/status/1178563732030537728"/>
    <hyperlink ref="V1378" r:id="rId1652" location="!/oi0025/status/1178563735130198016"/>
    <hyperlink ref="V1379" r:id="rId1653" location="!/gercekgundem/status/1178563743023865856"/>
    <hyperlink ref="V1380" r:id="rId1654" location="!/ulasguler/status/1178563744340815873"/>
    <hyperlink ref="V1381" r:id="rId1655" location="!/fatmagne1841/status/1178561122326188032"/>
    <hyperlink ref="V1382" r:id="rId1656" location="!/fatmagne1841/status/1178563768307109890"/>
    <hyperlink ref="V1383" r:id="rId1657" location="!/fatmagne1841/status/1178561790650834945"/>
    <hyperlink ref="V1384" r:id="rId1658" location="!/hkranl/status/1178563771054350336"/>
    <hyperlink ref="V1385" r:id="rId1659" location="!/sevincaydin1995/status/1178561361099575296"/>
    <hyperlink ref="V1386" r:id="rId1660" location="!/sevincaydin1995/status/1178561905323073536"/>
    <hyperlink ref="V1387" r:id="rId1661" location="!/sevincaydin1995/status/1178563773734490112"/>
    <hyperlink ref="V1388" r:id="rId1662" location="!/bediiercantekin/status/1178563784010604544"/>
    <hyperlink ref="V1389" r:id="rId1663" location="!/bediiercantekin/status/1178560570783653893"/>
    <hyperlink ref="V1390" r:id="rId1664" location="!/black64348287/status/1178563784807460864"/>
    <hyperlink ref="V1391" r:id="rId1665" location="!/cansuyum_k/status/1178563801399975937"/>
    <hyperlink ref="V1392" r:id="rId1666" location="!/nezih86094021/status/1178563817107857408"/>
    <hyperlink ref="V1393" r:id="rId1667" location="!/leptirss/status/1178563818554826753"/>
    <hyperlink ref="V1394" r:id="rId1668" location="!/gurbuzhusmen/status/1178563819045609473"/>
    <hyperlink ref="V1395" r:id="rId1669" location="!/sufleecik/status/1178563819867648000"/>
    <hyperlink ref="V1396" r:id="rId1670" location="!/un_unsal/status/1178563400529514496"/>
    <hyperlink ref="V1397" r:id="rId1671" location="!/un_unsal/status/1178563822526898176"/>
    <hyperlink ref="V1398" r:id="rId1672" location="!/akutayselami/status/1178563828466016256"/>
    <hyperlink ref="V1399" r:id="rId1673" location="!/rt_karagoz/status/1178560479427469312"/>
    <hyperlink ref="V1400" r:id="rId1674" location="!/rt_karagoz/status/1178561308599435264"/>
    <hyperlink ref="V1401" r:id="rId1675" location="!/rt_karagoz/status/1178563474135408642"/>
    <hyperlink ref="V1402" r:id="rId1676" location="!/rt_karagoz/status/1178563830009479169"/>
    <hyperlink ref="V1403" r:id="rId1677" location="!/sadıozdemır/status/1178563782450307072"/>
    <hyperlink ref="V1404" r:id="rId1678" location="!/sadıozdemır/status/1178563804575207424"/>
    <hyperlink ref="V1405" r:id="rId1679" location="!/sadıozdemır/status/1178563839601905665"/>
    <hyperlink ref="V1406" r:id="rId1680" location="!/kemalse93278913/status/1178563842290388992"/>
    <hyperlink ref="V1407" r:id="rId1681" location="!/okancanligil/status/1178563842827313152"/>
    <hyperlink ref="V1408" r:id="rId1682" location="!/metingu13013588/status/1178563845092253696"/>
    <hyperlink ref="V1409" r:id="rId1683" location="!/rachidamalak41/status/1178563851610144768"/>
    <hyperlink ref="V1410" r:id="rId1684" location="!/rachidamalak41/status/1178563097843392514"/>
    <hyperlink ref="V1411" r:id="rId1685" location="!/phosphenesm/status/1178563853501771776"/>
    <hyperlink ref="V1412" r:id="rId1686" location="!/7_akir/status/1178563856722997248"/>
    <hyperlink ref="V1413" r:id="rId1687" location="!/sayarbilgi01/status/1178563857209548801"/>
    <hyperlink ref="V1414" r:id="rId1688" location="!/3asliyehukuk/status/1178563865287823360"/>
    <hyperlink ref="V1415" r:id="rId1689" location="!/parolanuh/status/1178563877463875584"/>
    <hyperlink ref="V1416" r:id="rId1690" location="!/gazetegunboyu/status/1178563878357258240"/>
    <hyperlink ref="V1417" r:id="rId1691" location="!/qorkew/status/1178563880169218049"/>
    <hyperlink ref="V1418" r:id="rId1692" location="!/filizyalnkaya4/status/1178563884044767232"/>
    <hyperlink ref="V1419" r:id="rId1693" location="!/ie_korkmaz/status/1178563886238306305"/>
    <hyperlink ref="V1420" r:id="rId1694" location="!/onur38589297/status/1178563893855170560"/>
    <hyperlink ref="V1421" r:id="rId1695" location="!/huseyinuctepe/status/1178563896715689985"/>
    <hyperlink ref="V1422" r:id="rId1696" location="!/dusunduren_deli/status/1178559725090283520"/>
    <hyperlink ref="V1423" r:id="rId1697" location="!/orhan54hendek/status/1178563899664326659"/>
    <hyperlink ref="V1424" r:id="rId1698" location="!/alim_unsal/status/1178563904940756992"/>
    <hyperlink ref="V1425" r:id="rId1699" location="!/pervinsomer/status/1178563907163742208"/>
    <hyperlink ref="V1426" r:id="rId1700" location="!/cansaricoban/status/1178563908094894081"/>
    <hyperlink ref="V1427" r:id="rId1701" location="!/nisaayss/status/1178563909051174912"/>
    <hyperlink ref="V1428" r:id="rId1702" location="!/adiltopuz/status/1178563909646721024"/>
    <hyperlink ref="V1429" r:id="rId1703" location="!/mehmet_d3/status/1178563909650980864"/>
    <hyperlink ref="V1430" r:id="rId1704" location="!/ysfaydmr/status/1178563913409015808"/>
    <hyperlink ref="V1431" r:id="rId1705" location="!/veysibicer/status/1178563916605136896"/>
    <hyperlink ref="V1432" r:id="rId1706" location="!/polatef64170971/status/1178563918542888963"/>
    <hyperlink ref="V1433" r:id="rId1707" location="!/aksubora/status/1178563909432856577"/>
    <hyperlink ref="V1434" r:id="rId1708" location="!/aksubora/status/1178563922380644352"/>
    <hyperlink ref="V1435" r:id="rId1709" location="!/linamustii/status/1178563924108681218"/>
    <hyperlink ref="V1436" r:id="rId1710" location="!/gkmnbs/status/1178563933495611393"/>
    <hyperlink ref="V1437" r:id="rId1711" location="!/akaberuhu2/status/1178563933839515648"/>
    <hyperlink ref="V1438" r:id="rId1712" location="!/gokcenayperi/status/1178563939363360768"/>
    <hyperlink ref="V1439" r:id="rId1713" location="!/cavitay/status/1178563910099709952"/>
    <hyperlink ref="V1440" r:id="rId1714" location="!/cavitay/status/1178563940856586240"/>
    <hyperlink ref="V1441" r:id="rId1715" location="!/e_ulukaya1907/status/1178563946854400000"/>
    <hyperlink ref="V1442" r:id="rId1716" location="!/avcilarhabermer/status/1178563958841778177"/>
    <hyperlink ref="V1443" r:id="rId1717" location="!/denizaltunays/status/1178563188524236800"/>
    <hyperlink ref="V1444" r:id="rId1718" location="!/denizaltunays/status/1178563244472098816"/>
    <hyperlink ref="V1445" r:id="rId1719" location="!/denizaltunays/status/1178563967536553984"/>
    <hyperlink ref="V1446" r:id="rId1720" location="!/kristalsabah/status/1178561403935965184"/>
    <hyperlink ref="V1447" r:id="rId1721" location="!/kristalsabah/status/1178563967582638080"/>
    <hyperlink ref="V1448" r:id="rId1722" location="!/cupcucuk/status/1178563974616489985"/>
    <hyperlink ref="V1449" r:id="rId1723" location="!/aynurozturks/status/1178563977623851008"/>
    <hyperlink ref="V1450" r:id="rId1724" location="!/albina_46_19y/status/1178563978085195776"/>
    <hyperlink ref="V1451" r:id="rId1725" location="!/humpheryvanwe/status/1178563978701750272"/>
    <hyperlink ref="V1452" r:id="rId1726" location="!/ksoslff/status/1178563979234496512"/>
    <hyperlink ref="V1453" r:id="rId1727" location="!/ertan080808/status/1178561345647792128"/>
    <hyperlink ref="V1454" r:id="rId1728" location="!/ichbinbori/status/1178563980941565953"/>
    <hyperlink ref="V1455" r:id="rId1729" location="!/vatan5151/status/1178563997047635973"/>
    <hyperlink ref="V1456" r:id="rId1730" location="!/dsyvx/status/1178564001850150912"/>
    <hyperlink ref="V1457" r:id="rId1731" location="!/kasif0781/status/1178564003196493824"/>
    <hyperlink ref="V1458" r:id="rId1732" location="!/kasif0781/status/1178564003196493824"/>
    <hyperlink ref="V1459" r:id="rId1733" location="!/ceydabirsu/status/1178563572391120896"/>
    <hyperlink ref="V1460" r:id="rId1734" location="!/ceydabirsu/status/1178564004094119937"/>
    <hyperlink ref="V1461" r:id="rId1735" location="!/ylmaznacizyol/status/1178562832138428416"/>
    <hyperlink ref="V1462" r:id="rId1736" location="!/ylmaznacizyol/status/1178564006660980736"/>
    <hyperlink ref="V1463" r:id="rId1737" location="!/elaldisakine/status/1178563857687728128"/>
    <hyperlink ref="V1464" r:id="rId1738" location="!/elaldisakine/status/1178564010184237057"/>
    <hyperlink ref="V1465" r:id="rId1739" location="!/bahtiyarmuhacir/status/1178564017218043905"/>
    <hyperlink ref="V1466" r:id="rId1740" location="!/arzuhan81_38/status/1178564018853875714"/>
    <hyperlink ref="V1467" r:id="rId1741" location="!/okunduugibi/status/1178564019105533952"/>
    <hyperlink ref="V1468" r:id="rId1742" location="!/yirmidorttv/status/1178559382096793600"/>
    <hyperlink ref="V1469" r:id="rId1743" location="!/yirmidorttv/status/1178563075785379840"/>
    <hyperlink ref="V1470" r:id="rId1744" location="!/ahmeth03/status/1178564026516873217"/>
    <hyperlink ref="V1471" r:id="rId1745" location="!/s_nci/status/1178564018665078785"/>
    <hyperlink ref="V1472" r:id="rId1746" location="!/s_nci/status/1178564033198379009"/>
    <hyperlink ref="V1473" r:id="rId1747" location="!/muratkartal1806/status/1178564037988245504"/>
    <hyperlink ref="V1474" r:id="rId1748" location="!/muratkartal1806/status/1178564037988245504"/>
    <hyperlink ref="V1475" r:id="rId1749" location="!/mkozturk/status/1178564048000040960"/>
    <hyperlink ref="V1476" r:id="rId1750" location="!/tomrishan4/status/1178564049572941825"/>
    <hyperlink ref="V1477" r:id="rId1751" location="!/helalmermi/status/1178562339391586304"/>
    <hyperlink ref="V1478" r:id="rId1752" location="!/helalmermi/status/1178564051804270593"/>
    <hyperlink ref="V1479" r:id="rId1753" location="!/mujde_isil/status/1178564052487983104"/>
    <hyperlink ref="V1480" r:id="rId1754" location="!/karamandan_com/status/1178564055814082560"/>
    <hyperlink ref="V1481" r:id="rId1755" location="!/umittseeen/status/1178564067067334656"/>
    <hyperlink ref="V1482" r:id="rId1756" location="!/savasunludogan/status/1178564067558137857"/>
    <hyperlink ref="V1483" r:id="rId1757" location="!/seckinerim/status/1178564074747113472"/>
    <hyperlink ref="V1484" r:id="rId1758" location="!/antepsonnokta/status/1178564079146938368"/>
    <hyperlink ref="V1485" r:id="rId1759" location="!/tatamzl/status/1178564097937465344"/>
    <hyperlink ref="V1486" r:id="rId1760" location="!/rtseyirci/status/1178564080736452608"/>
    <hyperlink ref="V1487" r:id="rId1761" location="!/rtseyirci/status/1178564102630891521"/>
    <hyperlink ref="V1488" r:id="rId1762" location="!/samta85589888/status/1178564104870662144"/>
    <hyperlink ref="V1489" r:id="rId1763" location="!/fausdust/status/1178564106896453638"/>
    <hyperlink ref="V1490" r:id="rId1764" location="!/eisnnsie/status/1178564109425659904"/>
    <hyperlink ref="V1491" r:id="rId1765" location="!/ata_ca/status/1178564111396945920"/>
    <hyperlink ref="V1492" r:id="rId1766" location="!/ata_ca/status/1178560671673438208"/>
    <hyperlink ref="V1493" r:id="rId1767" location="!/ata_ca/status/1178561507539464192"/>
    <hyperlink ref="V1494" r:id="rId1768" location="!/ata_ca/status/1178563178025893888"/>
    <hyperlink ref="V1495" r:id="rId1769" location="!/hcokorekler/status/1178560703545958400"/>
    <hyperlink ref="V1496" r:id="rId1770" location="!/hcokorekler/status/1178564112613335053"/>
    <hyperlink ref="V1497" r:id="rId1771" location="!/onrsy/status/1178564114421039104"/>
    <hyperlink ref="V1498" r:id="rId1772" location="!/gultekin209/status/1178564117713567744"/>
    <hyperlink ref="V1499" r:id="rId1773" location="!/sleyman46097732/status/1178563449913315328"/>
    <hyperlink ref="V1500" r:id="rId1774" location="!/sleyman46097732/status/1178563940231593984"/>
    <hyperlink ref="V1501" r:id="rId1775" location="!/sleyman46097732/status/1178564118229520394"/>
    <hyperlink ref="V1502" r:id="rId1776" location="!/hencerisen/status/1178564124177027072"/>
    <hyperlink ref="V1503" r:id="rId1777" location="!/erdcankaya/status/1178564125305294849"/>
    <hyperlink ref="V1504" r:id="rId1778" location="!/sairim_1_1/status/1178564128044191745"/>
    <hyperlink ref="V1505" r:id="rId1779" location="!/dolumetrobus/status/1178563286498975744"/>
    <hyperlink ref="V1506" r:id="rId1780" location="!/suratsiz8/status/1178564128337731585"/>
    <hyperlink ref="V1507" r:id="rId1781" location="!/muallayldz6/status/1178564113401876480"/>
    <hyperlink ref="V1508" r:id="rId1782" location="!/muallayldz6/status/1178564134109138944"/>
    <hyperlink ref="V1509" r:id="rId1783" location="!/muallayldz6/status/1178564113401876480"/>
    <hyperlink ref="V1510" r:id="rId1784" location="!/muallayldz6/status/1178564134109138944"/>
    <hyperlink ref="V1511" r:id="rId1785" location="!/muallayldz6/status/1178564113401876480"/>
    <hyperlink ref="V1512" r:id="rId1786" location="!/muallayldz6/status/1178564134109138944"/>
    <hyperlink ref="V1513" r:id="rId1787" location="!/fundakorkmaz75/status/1178563903929933825"/>
    <hyperlink ref="V1514" r:id="rId1788" location="!/fundakorkmaz75/status/1178563923580243968"/>
    <hyperlink ref="V1515" r:id="rId1789" location="!/fundakorkmaz75/status/1178564134453104640"/>
    <hyperlink ref="V1516" r:id="rId1790" location="!/drgulperi/status/1178564136009158656"/>
    <hyperlink ref="V1517" r:id="rId1791" location="!/drgulperi/status/1178562149263826945"/>
    <hyperlink ref="V1518" r:id="rId1792" location="!/drgulperi/status/1178562485391110144"/>
    <hyperlink ref="V1519" r:id="rId1793" location="!/drgulperi/status/1178562820432171008"/>
    <hyperlink ref="V1520" r:id="rId1794" location="!/mtepe63/status/1178562806838386688"/>
    <hyperlink ref="V1521" r:id="rId1795" location="!/mustafaımat4/status/1178564136638263297"/>
    <hyperlink ref="V1522" r:id="rId1796" location="!/mustafaımat4/status/1178564136638263297"/>
    <hyperlink ref="V1523" r:id="rId1797" location="!/bircan8002/status/1178564142019547137"/>
    <hyperlink ref="V1524" r:id="rId1798" location="!/aylakinsann/status/1178564142472581120"/>
    <hyperlink ref="V1525" r:id="rId1799" location="!/aysuklknmnp/status/1178564143361777665"/>
    <hyperlink ref="V1526" r:id="rId1800" location="!/ogzhnyel/status/1178564151062519808"/>
    <hyperlink ref="V1527" r:id="rId1801" location="!/hayatikarakurt9/status/1178564153994334210"/>
    <hyperlink ref="V1528" r:id="rId1802" location="!/gzkyum/status/1178564156141821953"/>
    <hyperlink ref="V1529" r:id="rId1803" location="!/rtabuzer/status/1178564168380829696"/>
    <hyperlink ref="V1530" r:id="rId1804" location="!/selin_21081992/status/1178564168905039879"/>
    <hyperlink ref="V1531" r:id="rId1805" location="!/davuttmr/status/1178562648696328193"/>
    <hyperlink ref="V1532" r:id="rId1806" location="!/davuttmr/status/1178563637277007872"/>
    <hyperlink ref="V1533" r:id="rId1807" location="!/davuttmr/status/1178563466388488194"/>
    <hyperlink ref="V1534" r:id="rId1808" location="!/davuttmr/status/1178563749692792832"/>
    <hyperlink ref="V1535" r:id="rId1809" location="!/davuttmr/status/1178564178119925761"/>
    <hyperlink ref="V1536" r:id="rId1810" location="!/selcukors2/status/1178563778352422912"/>
    <hyperlink ref="V1537" r:id="rId1811" location="!/manolyaak_/status/1178564178170335232"/>
    <hyperlink ref="V1538" r:id="rId1812" location="!/senolyilmaztr/status/1178564179839635456"/>
    <hyperlink ref="V1539" r:id="rId1813" location="!/kayaleyla1/status/1178564186433032192"/>
    <hyperlink ref="V1540" r:id="rId1814" location="!/liderrte34/status/1178564191390752769"/>
    <hyperlink ref="V1541" r:id="rId1815" location="!/recaifbiznik/status/1178564193018159104"/>
    <hyperlink ref="V1542" r:id="rId1816" location="!/eqjbd7v4vj5xpgq/status/1178564196964978688"/>
    <hyperlink ref="V1543" r:id="rId1817" location="!/cizmesizmehmet/status/1178564205366140931"/>
    <hyperlink ref="V1544" r:id="rId1818" location="!/sirvanakbas/status/1178564206523760640"/>
    <hyperlink ref="V1545" r:id="rId1819" location="!/muharremcem55/status/1178563459828584448"/>
    <hyperlink ref="V1546" r:id="rId1820" location="!/demsultan/status/1178564207266140160"/>
    <hyperlink ref="V1547" r:id="rId1821" location="!/erkan_m_utku/status/1178564213935095809"/>
    <hyperlink ref="V1548" r:id="rId1822" location="!/nurcanyldrm16/status/1178564222063652864"/>
    <hyperlink ref="V1549" r:id="rId1823" location="!/sercncim/status/1178561710740971520"/>
    <hyperlink ref="V1550" r:id="rId1824" location="!/sercncim/status/1178562549949849600"/>
    <hyperlink ref="V1551" r:id="rId1825" location="!/sercncim/status/1178562635102670848"/>
    <hyperlink ref="V1552" r:id="rId1826" location="!/sercncim/status/1178562647559720965"/>
    <hyperlink ref="V1553" r:id="rId1827" location="!/sercncim/status/1178562674109628417"/>
    <hyperlink ref="V1554" r:id="rId1828" location="!/sercncim/status/1178562696473694208"/>
    <hyperlink ref="V1555" r:id="rId1829" location="!/sercncim/status/1178562696473694208"/>
    <hyperlink ref="V1556" r:id="rId1830" location="!/sercncim/status/1178562743877722113"/>
    <hyperlink ref="V1557" r:id="rId1831" location="!/sercncim/status/1178562822806151168"/>
    <hyperlink ref="V1558" r:id="rId1832" location="!/sercncim/status/1178562877470466048"/>
    <hyperlink ref="V1559" r:id="rId1833" location="!/sercncim/status/1178562927596621825"/>
    <hyperlink ref="V1560" r:id="rId1834" location="!/sercncim/status/1178562927596621825"/>
    <hyperlink ref="V1561" r:id="rId1835" location="!/sercncim/status/1178562959657914368"/>
    <hyperlink ref="V1562" r:id="rId1836" location="!/sercncim/status/1178563005564542976"/>
    <hyperlink ref="V1563" r:id="rId1837" location="!/sercncim/status/1178563100963983360"/>
    <hyperlink ref="V1564" r:id="rId1838" location="!/sercncim/status/1178563118701649920"/>
    <hyperlink ref="V1565" r:id="rId1839" location="!/sercncim/status/1178563155749937154"/>
    <hyperlink ref="V1566" r:id="rId1840" location="!/sercncim/status/1178563155749937154"/>
    <hyperlink ref="V1567" r:id="rId1841" location="!/sercncim/status/1178563199324606464"/>
    <hyperlink ref="V1568" r:id="rId1842" location="!/sercncim/status/1178563199324606464"/>
    <hyperlink ref="V1569" r:id="rId1843" location="!/sercncim/status/1178563226180689920"/>
    <hyperlink ref="V1570" r:id="rId1844" location="!/sercncim/status/1178563226180689920"/>
    <hyperlink ref="V1571" r:id="rId1845" location="!/sercncim/status/1178563226180689920"/>
    <hyperlink ref="V1572" r:id="rId1846" location="!/sercncim/status/1178563734656172032"/>
    <hyperlink ref="V1573" r:id="rId1847" location="!/sercncim/status/1178563786397147137"/>
    <hyperlink ref="V1574" r:id="rId1848" location="!/sercncim/status/1178563807054090240"/>
    <hyperlink ref="V1575" r:id="rId1849" location="!/sercncim/status/1178564224290820096"/>
    <hyperlink ref="V1576" r:id="rId1850" location="!/arikamil/status/1178564234948567040"/>
    <hyperlink ref="V1577" r:id="rId1851" location="!/arikamil/status/1178564125854703617"/>
    <hyperlink ref="V1578" r:id="rId1852" location="!/cevdetugurtepe/status/1178564237007953921"/>
    <hyperlink ref="V1579" r:id="rId1853" location="!/atamozlu/status/1178564240522784770"/>
    <hyperlink ref="V1580" r:id="rId1854" location="!/celal2023/status/1178564241994997760"/>
    <hyperlink ref="V1581" r:id="rId1855" location="!/kelesoglumemo/status/1178564246088667136"/>
    <hyperlink ref="V1582" r:id="rId1856" location="!/bertandanisogl/status/1178564250715004929"/>
    <hyperlink ref="V1583" r:id="rId1857" location="!/mrg725/status/1178564254921871361"/>
    <hyperlink ref="V1584" r:id="rId1858" location="!/mrg725/status/1178564254921871361"/>
    <hyperlink ref="V1585" r:id="rId1859" location="!/kedimuezza/status/1178564259892072448"/>
    <hyperlink ref="V1586" r:id="rId1860" location="!/kafkuru/status/1178564267370569728"/>
    <hyperlink ref="V1587" r:id="rId1861" location="!/devehac/status/1178564267592835074"/>
    <hyperlink ref="V1588" r:id="rId1862" location="!/devehac/status/1178563776649613312"/>
    <hyperlink ref="V1589" r:id="rId1863" location="!/zeynepsarac/status/1178564268352065536"/>
    <hyperlink ref="V1590" r:id="rId1864" location="!/nuri_pekin/status/1178564004538703873"/>
    <hyperlink ref="V1591" r:id="rId1865" location="!/nuri_pekin/status/1178564269501227010"/>
    <hyperlink ref="V1592" r:id="rId1866" location="!/avkalicicek/status/1178564269614518273"/>
    <hyperlink ref="V1593" r:id="rId1867" location="!/altanomur/status/1178564279768961024"/>
    <hyperlink ref="V1594" r:id="rId1868" location="!/ayeahnaykut1/status/1178564283963191296"/>
    <hyperlink ref="V1595" r:id="rId1869" location="!/ıskenderylmazer/status/1178564291760402437"/>
    <hyperlink ref="V1596" r:id="rId1870" location="!/aksugebru/status/1178559032736518145"/>
    <hyperlink ref="V1597" r:id="rId1871" location="!/hilallozdogan/status/1178562565661696001"/>
    <hyperlink ref="V1598" r:id="rId1872" location="!/mehmettitiz/status/1178562630174334976"/>
    <hyperlink ref="V1599" r:id="rId1873" location="!/meralpamukk/status/1178562869971042305"/>
    <hyperlink ref="V1600" r:id="rId1874" location="!/essim_/status/1178561052524601344"/>
    <hyperlink ref="V1601" r:id="rId1875" location="!/aksugebru/status/1178559047731220480"/>
    <hyperlink ref="V1602" r:id="rId1876" location="!/hilallozdogan/status/1178562768724779008"/>
    <hyperlink ref="V1603" r:id="rId1877" location="!/hilallozdogan/status/1178563225685827589"/>
    <hyperlink ref="V1604" r:id="rId1878" location="!/hilallozdogan/status/1178563325615063042"/>
    <hyperlink ref="V1605" r:id="rId1879" location="!/mehmettitiz/status/1178560075721560064"/>
    <hyperlink ref="V1606" r:id="rId1880" location="!/hilallozdogan/status/1178563407110459392"/>
    <hyperlink ref="V1607" r:id="rId1881" location="!/mehmettitiz/status/1178559190815723520"/>
    <hyperlink ref="V1608" r:id="rId1882" location="!/aksugebru/status/1178563966450257920"/>
    <hyperlink ref="V1609" r:id="rId1883" location="!/hilallozdogan/status/1178563499380936704"/>
    <hyperlink ref="V1610" r:id="rId1884" location="!/elcnerdinc/status/1178563929171214336"/>
    <hyperlink ref="V1611" r:id="rId1885" location="!/hilallozdogan/status/1178563741933346816"/>
    <hyperlink ref="V1612" r:id="rId1886" location="!/mehmettitiz/status/1178560039898042368"/>
    <hyperlink ref="V1613" r:id="rId1887" location="!/meralpamukk/status/1178560699687145472"/>
    <hyperlink ref="V1614" r:id="rId1888" location="!/hilallozdogan/status/1178563950683799552"/>
    <hyperlink ref="V1615" r:id="rId1889" location="!/mehmettitiz/status/1178560119006781441"/>
    <hyperlink ref="V1616" r:id="rId1890" location="!/mehmettitiz/status/1178560140007612416"/>
    <hyperlink ref="V1617" r:id="rId1891" location="!/hilallozdogan/status/1178562375693283328"/>
    <hyperlink ref="V1618" r:id="rId1892" location="!/hilallozdogan/status/1178564073220399104"/>
    <hyperlink ref="V1619" r:id="rId1893" location="!/ozdemir1memin/status/1178560757086244865"/>
    <hyperlink ref="V1620" r:id="rId1894" location="!/mehmettitiz/status/1178559064877551616"/>
    <hyperlink ref="V1621" r:id="rId1895" location="!/mehmettitiz/status/1178559963112845313"/>
    <hyperlink ref="V1622" r:id="rId1896" location="!/hilallozdogan/status/1178562591142109187"/>
    <hyperlink ref="V1623" r:id="rId1897" location="!/hilallozdogan/status/1178564113229856768"/>
    <hyperlink ref="V1624" r:id="rId1898" location="!/hilallozdogan/status/1178564121656205312"/>
    <hyperlink ref="V1625" r:id="rId1899" location="!/ozdemir1memin/status/1178560691847995393"/>
    <hyperlink ref="V1626" r:id="rId1900" location="!/mehmettitiz/status/1178559093629444097"/>
    <hyperlink ref="V1627" r:id="rId1901" location="!/mehmettitiz/status/1178559261271568384"/>
    <hyperlink ref="V1628" r:id="rId1902" location="!/meralpamukk/status/1178559981244813312"/>
    <hyperlink ref="V1629" r:id="rId1903" location="!/meralpamukk/status/1178560042364280832"/>
    <hyperlink ref="V1630" r:id="rId1904" location="!/meralpamukk/status/1178562747233181697"/>
    <hyperlink ref="V1631" r:id="rId1905" location="!/aksugebru/status/1178563874297143297"/>
    <hyperlink ref="V1632" r:id="rId1906" location="!/hilallozdogan/status/1178562407028969472"/>
    <hyperlink ref="V1633" r:id="rId1907" location="!/hilallozdogan/status/1178563472902283265"/>
    <hyperlink ref="V1634" r:id="rId1908" location="!/hilallozdogan/status/1178563559564943360"/>
    <hyperlink ref="V1635" r:id="rId1909" location="!/hilallozdogan/status/1178564152249536513"/>
    <hyperlink ref="V1636" r:id="rId1910" location="!/hilallozdogan/status/1178564207060631553"/>
    <hyperlink ref="V1637" r:id="rId1911" location="!/tulayisk65/status/1178564084045897733"/>
    <hyperlink ref="V1638" r:id="rId1912" location="!/tulayisk65/status/1178564292259528704"/>
    <hyperlink ref="V1639" r:id="rId1913" location="!/whitepinetr/status/1178564293605900290"/>
    <hyperlink ref="V1640" r:id="rId1914" location="!/lilcinpolat/status/1178564295891787776"/>
    <hyperlink ref="V1641" r:id="rId1915" location="!/trk_2010/status/1178564299893198848"/>
    <hyperlink ref="V1642" r:id="rId1916" location="!/alicanselin10/status/1178564301252108289"/>
    <hyperlink ref="V1643" r:id="rId1917" location="!/kurt_saim/status/1178564310920040449"/>
    <hyperlink ref="V1644" r:id="rId1918" location="!/nrdncnbl/status/1178559255672233984"/>
    <hyperlink ref="V1645" r:id="rId1919" location="!/nrdncnbl/status/1178560911205949440"/>
    <hyperlink ref="V1646" r:id="rId1920" location="!/nrdncnbl/status/1178561013995757568"/>
    <hyperlink ref="V1647" r:id="rId1921" location="!/nrdncnbl/status/1178561251665940480"/>
    <hyperlink ref="V1648" r:id="rId1922" location="!/sancaklenver/status/1178564317546979328"/>
    <hyperlink ref="V1649" r:id="rId1923" location="!/sancaklenver/status/1178564317546979328"/>
    <hyperlink ref="V1650" r:id="rId1924" location="!/yuksel_ercan/status/1178564318935289856"/>
    <hyperlink ref="V1651" r:id="rId1925" location="!/kireccitebernus/status/1178564155294588928"/>
    <hyperlink ref="V1652" r:id="rId1926" location="!/kireccitebernus/status/1178564322274037760"/>
    <hyperlink ref="V1653" r:id="rId1927" location="!/mani09745667/status/1178564323796508673"/>
    <hyperlink ref="V1654" r:id="rId1928" location="!/darksta30114016/status/1178564334353633280"/>
    <hyperlink ref="V1655" r:id="rId1929" location="!/cannuryetiskin/status/1178564345334321154"/>
    <hyperlink ref="V1656" r:id="rId1930" location="!/pinark82/status/1178564335116967936"/>
    <hyperlink ref="V1657" r:id="rId1931" location="!/pinark82/status/1178564347511095297"/>
    <hyperlink ref="V1658" r:id="rId1932" location="!/bahrifb/status/1178564349016903681"/>
    <hyperlink ref="V1659" r:id="rId1933" location="!/dca3434/status/1178564360278609920"/>
    <hyperlink ref="V1660" r:id="rId1934" location="!/milliyetci_mka/status/1178564364783247360"/>
    <hyperlink ref="V1661" r:id="rId1935" location="!/nazlivarlik/status/1178564376116244480"/>
    <hyperlink ref="V1662" r:id="rId1936" location="!/aktif_haber/status/1178564382852182018"/>
    <hyperlink ref="V1663" r:id="rId1937" location="!/molaselcuk/status/1178564384433594368"/>
    <hyperlink ref="V1664" r:id="rId1938" location="!/filizkayan1907/status/1178564385989693440"/>
    <hyperlink ref="V1665" r:id="rId1939" location="!/kerem83054643/status/1178564389982605314"/>
    <hyperlink ref="V1666" r:id="rId1940" location="!/beyzaksoy/status/1178564392050446336"/>
    <hyperlink ref="V1667" r:id="rId1941" location="!/soranakoyan/status/1178564396076941312"/>
    <hyperlink ref="V1668" r:id="rId1942" location="!/nejatarar/status/1178564396731244544"/>
    <hyperlink ref="V1669" r:id="rId1943" location="!/hhcrshhn/status/1178564401160429569"/>
    <hyperlink ref="V1670" r:id="rId1944" location="!/atakıızı/status/1178563634517159937"/>
    <hyperlink ref="V1671" r:id="rId1945" location="!/atakıızı/status/1178563645032284161"/>
    <hyperlink ref="V1672" r:id="rId1946" location="!/atakıızı/status/1178564413860847616"/>
    <hyperlink ref="V1673" r:id="rId1947" location="!/atakıızı/status/1178563634517159937"/>
    <hyperlink ref="V1674" r:id="rId1948" location="!/banu29670662/status/1178564424447209472"/>
    <hyperlink ref="V1675" r:id="rId1949" location="!/zaferozmutaf/status/1178560861230776321"/>
    <hyperlink ref="V1676" r:id="rId1950" location="!/zaferozmutaf/status/1178564427014127616"/>
    <hyperlink ref="V1677" r:id="rId1951" location="!/geceesendemir1/status/1178564417421824000"/>
    <hyperlink ref="V1678" r:id="rId1952" location="!/geceesendemir1/status/1178564438976270336"/>
    <hyperlink ref="V1679" r:id="rId1953" location="!/nazarboncuk__/status/1178564261498560513"/>
    <hyperlink ref="V1680" r:id="rId1954" location="!/nazarboncuk__/status/1178564440897265664"/>
    <hyperlink ref="V1681" r:id="rId1955" location="!/cemal_denizli/status/1178564445955661826"/>
    <hyperlink ref="V1682" r:id="rId1956" location="!/sosyetehaci2/status/1178564451009740801"/>
    <hyperlink ref="V1683" r:id="rId1957" location="!/ılgen_kalender/status/1178564454558191616"/>
    <hyperlink ref="V1684" r:id="rId1958" location="!/kuzey86907372/status/1178564470756511745"/>
    <hyperlink ref="V1685" r:id="rId1959" location="!/yusufyzlm3/status/1178563176855724033"/>
    <hyperlink ref="V1686" r:id="rId1960" location="!/yusufyzlm3/status/1178564472773980161"/>
    <hyperlink ref="V1687" r:id="rId1961" location="!/serginuguz/status/1178559060758663169"/>
    <hyperlink ref="V1688" r:id="rId1962" location="!/serginuguz/status/1178559240262344704"/>
    <hyperlink ref="V1689" r:id="rId1963" location="!/serginuguz/status/1178559481883611136"/>
    <hyperlink ref="V1690" r:id="rId1964" location="!/serginuguz/status/1178563826683437056"/>
    <hyperlink ref="V1691" r:id="rId1965" location="!/serginuguz/status/1178564157983150080"/>
    <hyperlink ref="V1692" r:id="rId1966" location="!/serginuguz/status/1178564486531289088"/>
    <hyperlink ref="V1693" r:id="rId1967" location="!/serginuguz/status/1178564226509619200"/>
    <hyperlink ref="V1694" r:id="rId1968" location="!/sarallll61/status/1178564488569741312"/>
    <hyperlink ref="V1695" r:id="rId1969" location="!/halkahaber/status/1178564490016837632"/>
    <hyperlink ref="V1696" r:id="rId1970" location="!/politic_tr/status/1178559722212999168"/>
    <hyperlink ref="V1697" r:id="rId1971" location="!/politic_tr/status/1178564410513793025"/>
    <hyperlink ref="V1698" r:id="rId1972" location="!/menaktaha/status/1178564490994077697"/>
    <hyperlink ref="V1699" r:id="rId1973" location="!/oyaturhaner/status/1178564491329654784"/>
    <hyperlink ref="V1700" r:id="rId1974" location="!/safranes/status/1178564497247735808"/>
    <hyperlink ref="V1701" r:id="rId1975" location="!/nazirekalkangur/status/1178559992036806657"/>
    <hyperlink ref="V1702" r:id="rId1976" location="!/elmasgenc/status/1178564507536412672"/>
    <hyperlink ref="V1703" r:id="rId1977" location="!/raciozdemir1/status/1178564511890059265"/>
    <hyperlink ref="V1704" r:id="rId1978" location="!/mahsum70453759/status/1178564512951222272"/>
    <hyperlink ref="V1705" r:id="rId1979" location="!/mehmetimam7/status/1178564456776900608"/>
    <hyperlink ref="V1706" r:id="rId1980" location="!/mehmetimam7/status/1178564514922430466"/>
    <hyperlink ref="V1707" r:id="rId1981" location="!/afife_akgl/status/1178564528340164609"/>
    <hyperlink ref="V1708" r:id="rId1982" location="!/chiavenesca/status/1178564530777083904"/>
    <hyperlink ref="V1709" r:id="rId1983" location="!/yozlu/status/1178564534853865473"/>
    <hyperlink ref="V1710" r:id="rId1984" location="!/sigortazeytin/status/1178564540356800512"/>
    <hyperlink ref="V1711" r:id="rId1985" location="!/beyhandemircio2/status/1178560572637495296"/>
    <hyperlink ref="V1712" r:id="rId1986" location="!/beyhandemircio2/status/1178561360965308416"/>
    <hyperlink ref="V1713" r:id="rId1987" location="!/beyhandemircio2/status/1178561679216566272"/>
    <hyperlink ref="V1714" r:id="rId1988" location="!/beyhandemircio2/status/1178564176953913344"/>
    <hyperlink ref="V1715" r:id="rId1989" location="!/beyhandemircio2/status/1178564543980724224"/>
    <hyperlink ref="V1716" r:id="rId1990" location="!/tr_demirvedat/status/1178564548191764481"/>
    <hyperlink ref="V1717" r:id="rId1991" location="!/huseyinn1947/status/1178564551840808960"/>
    <hyperlink ref="V1718" r:id="rId1992" location="!/khrmn_mrve/status/1178564557377327104"/>
    <hyperlink ref="V1719" r:id="rId1993" location="!/khrmn_mrve/status/1178564029910016000"/>
    <hyperlink ref="V1720" r:id="rId1994" location="!/marxolmasaydi/status/1178564452939177985"/>
    <hyperlink ref="V1721" r:id="rId1995" location="!/marxolmasaydi/status/1178564536963670017"/>
    <hyperlink ref="V1722" r:id="rId1996" location="!/marxolmasaydi/status/1178564542785376256"/>
    <hyperlink ref="V1723" r:id="rId1997" location="!/marxolmasaydi/status/1178564564398624768"/>
    <hyperlink ref="V1724" r:id="rId1998" location="!/cemalszer1907/status/1178564568257323008"/>
    <hyperlink ref="V1725" r:id="rId1999" location="!/sersu1970/status/1178564453782171649"/>
    <hyperlink ref="V1726" r:id="rId2000" location="!/sersu1970/status/1178564569192685568"/>
    <hyperlink ref="V1727" r:id="rId2001" location="!/vedatbykaydn/status/1178564470563573761"/>
    <hyperlink ref="V1728" r:id="rId2002" location="!/vedatbykaydn/status/1178564573517041670"/>
    <hyperlink ref="V1729" r:id="rId2003" location="!/turcotimo/status/1178564578906705920"/>
    <hyperlink ref="V1730" r:id="rId2004" location="!/cmeral/status/1178564580840226823"/>
    <hyperlink ref="V1731" r:id="rId2005" location="!/nnediyosoon/status/1178564585818935297"/>
    <hyperlink ref="V1732" r:id="rId2006" location="!/yenisafakyazari/status/1178561406284771329"/>
    <hyperlink ref="V1733" r:id="rId2007" location="!/yenisafakwriter/status/1178561524371206150"/>
    <hyperlink ref="V1734" r:id="rId2008" location="!/abdullah_utar/status/1178564589346283521"/>
    <hyperlink ref="V1735" r:id="rId2009" location="!/yolcu_7834/status/1178564476532150272"/>
    <hyperlink ref="V1736" r:id="rId2010" location="!/yolcu_7834/status/1178564593381232642"/>
    <hyperlink ref="V1737" r:id="rId2011" location="!/ylmz_uzngl/status/1178564602403131392"/>
    <hyperlink ref="V1738" r:id="rId2012" location="!/ceylancetinnn/status/1178564606584860672"/>
    <hyperlink ref="V1739" r:id="rId2013" location="!/nurgunozkaynak/status/1178564611903311873"/>
    <hyperlink ref="V1740" r:id="rId2014" location="!/ozkirali/status/1178564613283209218"/>
    <hyperlink ref="V1741" r:id="rId2015" location="!/bahar1984_/status/1178564613778153472"/>
    <hyperlink ref="V1742" r:id="rId2016" location="!/kuzucuk_nezir/status/1178564618043703296"/>
    <hyperlink ref="V1743" r:id="rId2017" location="!/elifakanakan/status/1178564619696312321"/>
    <hyperlink ref="V1744" r:id="rId2018" location="!/selim64734883/status/1178564631159287808"/>
    <hyperlink ref="V1745" r:id="rId2019" location="!/dijemm/status/1178564639371739136"/>
    <hyperlink ref="V1746" r:id="rId2020" location="!/dijemm/status/1178564639371739136"/>
    <hyperlink ref="V1747" r:id="rId2021" location="!/plancimehmet/status/1178564640248401920"/>
    <hyperlink ref="V1748" r:id="rId2022" location="!/yunusem38726146/status/1178564648095899648"/>
    <hyperlink ref="V1749" r:id="rId2023" location="!/glseren39166687/status/1178564656392220672"/>
    <hyperlink ref="V1750" r:id="rId2024" location="!/yucelayci/status/1178564659923828736"/>
    <hyperlink ref="V1751" r:id="rId2025" location="!/anadolu48851854/status/1178561193205800962"/>
    <hyperlink ref="V1752" r:id="rId2026" location="!/anadolu48851854/status/1178564669671428096"/>
    <hyperlink ref="V1753" r:id="rId2027" location="!/ugurcanozen0535/status/1178564671768535041"/>
    <hyperlink ref="V1754" r:id="rId2028" location="!/szymkwk/status/1178564674968797184"/>
    <hyperlink ref="V1755" r:id="rId2029" location="!/szymkwk/status/1178564039527534592"/>
    <hyperlink ref="V1756" r:id="rId2030" location="!/tlaypolat/status/1178564679251189760"/>
    <hyperlink ref="V1757" r:id="rId2031" location="!/ngnecati/status/1178563416274944001"/>
    <hyperlink ref="V1758" r:id="rId2032" location="!/ngnecati/status/1178564697890705408"/>
    <hyperlink ref="V1759" r:id="rId2033" location="!/13gulayay/status/1178562334551416832"/>
    <hyperlink ref="V1760" r:id="rId2034" location="!/13gulayay/status/1178564699132174341"/>
    <hyperlink ref="V1761" r:id="rId2035" location="!/rafi5535/status/1178559028902973440"/>
    <hyperlink ref="V1762" r:id="rId2036" location="!/hilallozdogan/status/1178562581256134656"/>
    <hyperlink ref="V1763" r:id="rId2037" location="!/hilallozdogan/status/1178563309177573376"/>
    <hyperlink ref="V1764" r:id="rId2038" location="!/hilallozdogan/status/1178563333756198912"/>
    <hyperlink ref="V1765" r:id="rId2039" location="!/rafi5535/status/1178559028902973440"/>
    <hyperlink ref="V1766" r:id="rId2040" location="!/hilallozdogan/status/1178563297832050689"/>
    <hyperlink ref="V1767" r:id="rId2041" location="!/rafi5535/status/1178559076944547840"/>
    <hyperlink ref="V1768" r:id="rId2042" location="!/hilallozdogan/status/1178563297832050689"/>
    <hyperlink ref="V1769" r:id="rId2043" location="!/rafi5535/status/1178559076944547840"/>
    <hyperlink ref="V1770" r:id="rId2044" location="!/zcanzen60077272/status/1178560086177959936"/>
    <hyperlink ref="V1771" r:id="rId2045" location="!/mehmettitiz/status/1178559283119771653"/>
    <hyperlink ref="V1772" r:id="rId2046" location="!/mehmettitiz/status/1178560019459170304"/>
    <hyperlink ref="V1773" r:id="rId2047" location="!/mehmettitiz/status/1178562050659962881"/>
    <hyperlink ref="V1774" r:id="rId2048" location="!/essim_/status/1178560153249091585"/>
    <hyperlink ref="V1775" r:id="rId2049" location="!/muammeryagan/status/1178560428437315584"/>
    <hyperlink ref="V1776" r:id="rId2050" location="!/tubistthh/status/1178560344635117568"/>
    <hyperlink ref="V1777" r:id="rId2051" location="!/elcnerdinc/status/1178560198073634817"/>
    <hyperlink ref="V1778" r:id="rId2052" location="!/hilallozdogan/status/1178562428562477057"/>
    <hyperlink ref="V1779" r:id="rId2053" location="!/hilallozdogan/status/1178562876849692678"/>
    <hyperlink ref="V1780" r:id="rId2054" location="!/hilallozdogan/status/1178563687126376448"/>
    <hyperlink ref="V1781" r:id="rId2055" location="!/rafi5535/status/1178559105168023552"/>
    <hyperlink ref="V1782" r:id="rId2056" location="!/hilallozdogan/status/1178562762219442177"/>
    <hyperlink ref="V1783" r:id="rId2057" location="!/hilallozdogan/status/1178563024170442752"/>
    <hyperlink ref="V1784" r:id="rId2058" location="!/rafi5535/status/1178559139842265088"/>
    <hyperlink ref="V1785" r:id="rId2059" location="!/meralpamukk/status/1178560724827885568"/>
    <hyperlink ref="V1786" r:id="rId2060" location="!/hilallozdogan/status/1178562398753579013"/>
    <hyperlink ref="V1787" r:id="rId2061" location="!/hilallozdogan/status/1178563124057841664"/>
    <hyperlink ref="V1788" r:id="rId2062" location="!/hilallozdogan/status/1178563162041393153"/>
    <hyperlink ref="V1789" r:id="rId2063" location="!/hilallozdogan/status/1178563419181654016"/>
    <hyperlink ref="V1790" r:id="rId2064" location="!/hilallozdogan/status/1178563462080933888"/>
    <hyperlink ref="V1791" r:id="rId2065" location="!/rafi5535/status/1178559152429383680"/>
    <hyperlink ref="V1792" r:id="rId2066" location="!/rafi5535/status/1178559240023220235"/>
    <hyperlink ref="V1793" r:id="rId2067" location="!/rafi5535/status/1178559268670320640"/>
    <hyperlink ref="V1794" r:id="rId2068" location="!/rafi5535/status/1178559372596826112"/>
    <hyperlink ref="V1795" r:id="rId2069" location="!/hilallozdogan/status/1178562271502635008"/>
    <hyperlink ref="V1796" r:id="rId2070" location="!/hilallozdogan/status/1178562282139332609"/>
    <hyperlink ref="V1797" r:id="rId2071" location="!/hilallozdogan/status/1178562282139332609"/>
    <hyperlink ref="V1798" r:id="rId2072" location="!/hilallozdogan/status/1178562299847675904"/>
    <hyperlink ref="V1799" r:id="rId2073" location="!/hilallozdogan/status/1178562311721758720"/>
    <hyperlink ref="V1800" r:id="rId2074" location="!/hilallozdogan/status/1178562347247517696"/>
    <hyperlink ref="V1801" r:id="rId2075" location="!/hilallozdogan/status/1178562363227869185"/>
    <hyperlink ref="V1802" r:id="rId2076" location="!/hilallozdogan/status/1178562363227869185"/>
    <hyperlink ref="V1803" r:id="rId2077" location="!/hilallozdogan/status/1178562387655495680"/>
    <hyperlink ref="V1804" r:id="rId2078" location="!/hilallozdogan/status/1178562416852062208"/>
    <hyperlink ref="V1805" r:id="rId2079" location="!/hilallozdogan/status/1178562452914626560"/>
    <hyperlink ref="V1806" r:id="rId2080" location="!/hilallozdogan/status/1178562452914626560"/>
    <hyperlink ref="V1807" r:id="rId2081" location="!/hilallozdogan/status/1178562462548930560"/>
    <hyperlink ref="V1808" r:id="rId2082" location="!/hilallozdogan/status/1178562462548930560"/>
    <hyperlink ref="V1809" r:id="rId2083" location="!/hilallozdogan/status/1178562462548930560"/>
    <hyperlink ref="V1810" r:id="rId2084" location="!/hilallozdogan/status/1178562475647741952"/>
    <hyperlink ref="V1811" r:id="rId2085" location="!/hilallozdogan/status/1178562491909050369"/>
    <hyperlink ref="V1812" r:id="rId2086" location="!/hilallozdogan/status/1178562504450023424"/>
    <hyperlink ref="V1813" r:id="rId2087" location="!/hilallozdogan/status/1178562504450023424"/>
    <hyperlink ref="V1814" r:id="rId2088" location="!/hilallozdogan/status/1178562534837764097"/>
    <hyperlink ref="V1815" r:id="rId2089" location="!/hilallozdogan/status/1178562574868189184"/>
    <hyperlink ref="V1816" r:id="rId2090" location="!/hilallozdogan/status/1178562591142109187"/>
    <hyperlink ref="V1817" r:id="rId2091" location="!/hilallozdogan/status/1178562624268709888"/>
    <hyperlink ref="V1818" r:id="rId2092" location="!/hilallozdogan/status/1178562651074547712"/>
    <hyperlink ref="V1819" r:id="rId2093" location="!/hilallozdogan/status/1178562693705469952"/>
    <hyperlink ref="V1820" r:id="rId2094" location="!/hilallozdogan/status/1178562719957606402"/>
    <hyperlink ref="V1821" r:id="rId2095" location="!/hilallozdogan/status/1178562768724779008"/>
    <hyperlink ref="V1822" r:id="rId2096" location="!/hilallozdogan/status/1178562804623794176"/>
    <hyperlink ref="V1823" r:id="rId2097" location="!/hilallozdogan/status/1178562804623794176"/>
    <hyperlink ref="V1824" r:id="rId2098" location="!/hilallozdogan/status/1178562813104676864"/>
    <hyperlink ref="V1825" r:id="rId2099" location="!/hilallozdogan/status/1178562813104676864"/>
    <hyperlink ref="V1826" r:id="rId2100" location="!/hilallozdogan/status/1178562825847005189"/>
    <hyperlink ref="V1827" r:id="rId2101" location="!/hilallozdogan/status/1178562836131438593"/>
    <hyperlink ref="V1828" r:id="rId2102" location="!/hilallozdogan/status/1178562865588064256"/>
    <hyperlink ref="V1829" r:id="rId2103" location="!/hilallozdogan/status/1178562865588064256"/>
    <hyperlink ref="V1830" r:id="rId2104" location="!/hilallozdogan/status/1178562876849692678"/>
    <hyperlink ref="V1831" r:id="rId2105" location="!/hilallozdogan/status/1178562885909385216"/>
    <hyperlink ref="V1832" r:id="rId2106" location="!/hilallozdogan/status/1178563014255153157"/>
    <hyperlink ref="V1833" r:id="rId2107" location="!/hilallozdogan/status/1178563036317175808"/>
    <hyperlink ref="V1834" r:id="rId2108" location="!/hilallozdogan/status/1178563036317175808"/>
    <hyperlink ref="V1835" r:id="rId2109" location="!/hilallozdogan/status/1178563046685528064"/>
    <hyperlink ref="V1836" r:id="rId2110" location="!/hilallozdogan/status/1178563067073978368"/>
    <hyperlink ref="V1837" r:id="rId2111" location="!/hilallozdogan/status/1178563114645753856"/>
    <hyperlink ref="V1838" r:id="rId2112" location="!/hilallozdogan/status/1178563132412837889"/>
    <hyperlink ref="V1839" r:id="rId2113" location="!/hilallozdogan/status/1178563132412837889"/>
    <hyperlink ref="V1840" r:id="rId2114" location="!/hilallozdogan/status/1178563153237565440"/>
    <hyperlink ref="V1841" r:id="rId2115" location="!/hilallozdogan/status/1178563162041393153"/>
    <hyperlink ref="V1842" r:id="rId2116" location="!/hilallozdogan/status/1178563218068910081"/>
    <hyperlink ref="V1843" r:id="rId2117" location="!/hilallozdogan/status/1178563256908238848"/>
    <hyperlink ref="V1844" r:id="rId2118" location="!/hilallozdogan/status/1178563297832050689"/>
    <hyperlink ref="V1845" r:id="rId2119" location="!/hilallozdogan/status/1178563372733915136"/>
    <hyperlink ref="V1846" r:id="rId2120" location="!/hilallozdogan/status/1178563384427630592"/>
    <hyperlink ref="V1847" r:id="rId2121" location="!/hilallozdogan/status/1178563393181143040"/>
    <hyperlink ref="V1848" r:id="rId2122" location="!/hilallozdogan/status/1178563397824270337"/>
    <hyperlink ref="V1849" r:id="rId2123" location="!/hilallozdogan/status/1178563407110459392"/>
    <hyperlink ref="V1850" r:id="rId2124" location="!/hilallozdogan/status/1178563427616378880"/>
    <hyperlink ref="V1851" r:id="rId2125" location="!/hilallozdogan/status/1178563481806819328"/>
    <hyperlink ref="V1852" r:id="rId2126" location="!/hilallozdogan/status/1178563511246561280"/>
    <hyperlink ref="V1853" r:id="rId2127" location="!/hilallozdogan/status/1178563531341533190"/>
    <hyperlink ref="V1854" r:id="rId2128" location="!/hilallozdogan/status/1178563541445554176"/>
    <hyperlink ref="V1855" r:id="rId2129" location="!/hilallozdogan/status/1178563577436938240"/>
    <hyperlink ref="V1856" r:id="rId2130" location="!/hilallozdogan/status/1178563577436938240"/>
    <hyperlink ref="V1857" r:id="rId2131" location="!/hilallozdogan/status/1178563593450790912"/>
    <hyperlink ref="V1858" r:id="rId2132" location="!/hilallozdogan/status/1178563633552543745"/>
    <hyperlink ref="V1859" r:id="rId2133" location="!/hilallozdogan/status/1178563633552543745"/>
    <hyperlink ref="V1860" r:id="rId2134" location="!/hilallozdogan/status/1178563640909271040"/>
    <hyperlink ref="V1861" r:id="rId2135" location="!/hilallozdogan/status/1178563640909271040"/>
    <hyperlink ref="V1862" r:id="rId2136" location="!/hilallozdogan/status/1178563640909271040"/>
    <hyperlink ref="V1863" r:id="rId2137" location="!/hilallozdogan/status/1178563640909271040"/>
    <hyperlink ref="V1864" r:id="rId2138" location="!/hilallozdogan/status/1178563671439663104"/>
    <hyperlink ref="V1865" r:id="rId2139" location="!/hilallozdogan/status/1178563719435096064"/>
    <hyperlink ref="V1866" r:id="rId2140" location="!/hilallozdogan/status/1178563741933346816"/>
    <hyperlink ref="V1867" r:id="rId2141" location="!/hilallozdogan/status/1178563750787457025"/>
    <hyperlink ref="V1868" r:id="rId2142" location="!/hilallozdogan/status/1178563750787457025"/>
    <hyperlink ref="V1869" r:id="rId2143" location="!/hilallozdogan/status/1178563750787457025"/>
    <hyperlink ref="V1870" r:id="rId2144" location="!/hilallozdogan/status/1178563882438348800"/>
    <hyperlink ref="V1871" r:id="rId2145" location="!/hilallozdogan/status/1178564091692142592"/>
    <hyperlink ref="V1872" r:id="rId2146" location="!/hilallozdogan/status/1178564101125136385"/>
    <hyperlink ref="V1873" r:id="rId2147" location="!/hilallozdogan/status/1178564121656205312"/>
    <hyperlink ref="V1874" r:id="rId2148" location="!/hilallozdogan/status/1178564180825255937"/>
    <hyperlink ref="V1875" r:id="rId2149" location="!/hilallozdogan/status/1178564207060631553"/>
    <hyperlink ref="V1876" r:id="rId2150" location="!/hilallozdogan/status/1178564207060631553"/>
    <hyperlink ref="V1877" r:id="rId2151" location="!/hilallozdogan/status/1178564207060631553"/>
    <hyperlink ref="V1878" r:id="rId2152" location="!/hilallozdogan/status/1178564215583510528"/>
    <hyperlink ref="V1879" r:id="rId2153" location="!/hilallozdogan/status/1178564248819163136"/>
    <hyperlink ref="V1880" r:id="rId2154" location="!/hilallozdogan/status/1178564248819163136"/>
    <hyperlink ref="V1881" r:id="rId2155" location="!/hilallozdogan/status/1178564258923200512"/>
    <hyperlink ref="V1882" r:id="rId2156" location="!/hilallozdogan/status/1178564292100132864"/>
    <hyperlink ref="V1883" r:id="rId2157" location="!/hilallozdogan/status/1178564292100132864"/>
    <hyperlink ref="V1884" r:id="rId2158" location="!/rafi5535/status/1178559446429110273"/>
    <hyperlink ref="V1885" r:id="rId2159" location="!/rafi5535/status/1178564702131109888"/>
    <hyperlink ref="V1886" r:id="rId2160" location="!/muammeryagan/status/1178561641929232385"/>
    <hyperlink ref="V1887" r:id="rId2161" location="!/tubistthh/status/1178560998392942592"/>
    <hyperlink ref="V1888" r:id="rId2162" location="!/rafi5535/status/1178558984791429120"/>
    <hyperlink ref="V1889" r:id="rId2163" location="!/rafi5535/status/1178558984791429120"/>
    <hyperlink ref="V1890" r:id="rId2164" location="!/rafi5535/status/1178558984791429120"/>
    <hyperlink ref="V1891" r:id="rId2165" location="!/rafi5535/status/1178559076944547840"/>
    <hyperlink ref="V1892" r:id="rId2166" location="!/rafi5535/status/1178559089728790529"/>
    <hyperlink ref="V1893" r:id="rId2167" location="!/rafi5535/status/1178559121500577792"/>
    <hyperlink ref="V1894" r:id="rId2168" location="!/rafi5535/status/1178559218531684352"/>
    <hyperlink ref="V1895" r:id="rId2169" location="!/rafi5535/status/1178559372596826112"/>
    <hyperlink ref="V1896" r:id="rId2170" location="!/rafi5535/status/1178559384244441088"/>
    <hyperlink ref="V1897" r:id="rId2171" location="!/rafi5535/status/1178559396407861248"/>
    <hyperlink ref="V1898" r:id="rId2172" location="!/rafi5535/status/1178559396407861248"/>
    <hyperlink ref="V1899" r:id="rId2173" location="!/rafi5535/status/1178559419220664320"/>
    <hyperlink ref="V1900" r:id="rId2174" location="!/rafi5535/status/1178559472962281472"/>
    <hyperlink ref="V1901" r:id="rId2175" location="!/rafi5535/status/1178559537177075712"/>
    <hyperlink ref="V1902" r:id="rId2176" location="!/rafi5535/status/1178559537177075712"/>
    <hyperlink ref="V1903" r:id="rId2177" location="!/rafi5535/status/1178559697852477440"/>
    <hyperlink ref="V1904" r:id="rId2178" location="!/rafi5535/status/1178560343980826624"/>
    <hyperlink ref="V1905" r:id="rId2179" location="!/rafi5535/status/1178561248910331905"/>
    <hyperlink ref="V1906" r:id="rId2180" location="!/rafi5535/status/1178561255461855232"/>
    <hyperlink ref="V1907" r:id="rId2181" location="!/rafi5535/status/1178561296268177408"/>
    <hyperlink ref="V1908" r:id="rId2182" location="!/rafi5535/status/1178561322809745408"/>
    <hyperlink ref="V1909" r:id="rId2183" location="!/rafi5535/status/1178561343370268672"/>
    <hyperlink ref="V1910" r:id="rId2184" location="!/rafi5535/status/1178561363804852224"/>
    <hyperlink ref="V1911" r:id="rId2185" location="!/rafi5535/status/1178561363804852224"/>
    <hyperlink ref="V1912" r:id="rId2186" location="!/rafi5535/status/1178561363804852224"/>
    <hyperlink ref="V1913" r:id="rId2187" location="!/rafi5535/status/1178561379931971584"/>
    <hyperlink ref="V1914" r:id="rId2188" location="!/rafi5535/status/1178561379931971584"/>
    <hyperlink ref="V1915" r:id="rId2189" location="!/rafi5535/status/1178561403482980352"/>
    <hyperlink ref="V1916" r:id="rId2190" location="!/rafi5535/status/1178561418196586496"/>
    <hyperlink ref="V1917" r:id="rId2191" location="!/rafi5535/status/1178561418196586496"/>
    <hyperlink ref="V1918" r:id="rId2192" location="!/rafi5535/status/1178561464195588096"/>
    <hyperlink ref="V1919" r:id="rId2193" location="!/rafi5535/status/1178561464195588096"/>
    <hyperlink ref="V1920" r:id="rId2194" location="!/rafi5535/status/1178561480972746752"/>
    <hyperlink ref="V1921" r:id="rId2195" location="!/rafi5535/status/1178561506629341185"/>
    <hyperlink ref="V1922" r:id="rId2196" location="!/rafi5535/status/1178561522630561792"/>
    <hyperlink ref="V1923" r:id="rId2197" location="!/rafi5535/status/1178561522630561792"/>
    <hyperlink ref="V1924" r:id="rId2198" location="!/rafi5535/status/1178561522630561792"/>
    <hyperlink ref="V1925" r:id="rId2199" location="!/rafi5535/status/1178561631330213888"/>
    <hyperlink ref="V1926" r:id="rId2200" location="!/rafi5535/status/1178561657800396800"/>
    <hyperlink ref="V1927" r:id="rId2201" location="!/rafi5535/status/1178561657800396800"/>
    <hyperlink ref="V1928" r:id="rId2202" location="!/rafi5535/status/1178561657800396800"/>
    <hyperlink ref="V1929" r:id="rId2203" location="!/rafi5535/status/1178561657800396800"/>
    <hyperlink ref="V1930" r:id="rId2204" location="!/rafi5535/status/1178561657800396800"/>
    <hyperlink ref="V1931" r:id="rId2205" location="!/rafi5535/status/1178561657800396800"/>
    <hyperlink ref="V1932" r:id="rId2206" location="!/rafi5535/status/1178561657800396800"/>
    <hyperlink ref="V1933" r:id="rId2207" location="!/rafi5535/status/1178562118934843393"/>
    <hyperlink ref="V1934" r:id="rId2208" location="!/rafi5535/status/1178562161905455105"/>
    <hyperlink ref="V1935" r:id="rId2209" location="!/rafi5535/status/1178562161905455105"/>
    <hyperlink ref="V1936" r:id="rId2210" location="!/rafi5535/status/1178562186735706112"/>
    <hyperlink ref="V1937" r:id="rId2211" location="!/rafi5535/status/1178562530828009472"/>
    <hyperlink ref="V1938" r:id="rId2212" location="!/rafi5535/status/1178562554370674688"/>
    <hyperlink ref="V1939" r:id="rId2213" location="!/rafi5535/status/1178562571764473856"/>
    <hyperlink ref="V1940" r:id="rId2214" location="!/rafi5535/status/1178562635056472064"/>
    <hyperlink ref="V1941" r:id="rId2215" location="!/rafi5535/status/1178562673715400704"/>
    <hyperlink ref="V1942" r:id="rId2216" location="!/rafi5535/status/1178563023658721280"/>
    <hyperlink ref="V1943" r:id="rId2217" location="!/rafi5535/status/1178563698383831040"/>
    <hyperlink ref="V1944" r:id="rId2218" location="!/rafi5535/status/1178563717602172928"/>
    <hyperlink ref="V1945" r:id="rId2219" location="!/rafi5535/status/1178563717602172928"/>
    <hyperlink ref="V1946" r:id="rId2220" location="!/rafi5535/status/1178563744676401152"/>
    <hyperlink ref="V1947" r:id="rId2221" location="!/rafi5535/status/1178563757200609280"/>
    <hyperlink ref="V1948" r:id="rId2222" location="!/rafi5535/status/1178563757200609280"/>
    <hyperlink ref="V1949" r:id="rId2223" location="!/rafi5535/status/1178563757200609280"/>
    <hyperlink ref="V1950" r:id="rId2224" location="!/rafi5535/status/1178564538939166720"/>
    <hyperlink ref="V1951" r:id="rId2225" location="!/rafi5535/status/1178564609697026048"/>
    <hyperlink ref="V1952" r:id="rId2226" location="!/rafi5535/status/1178564669906341888"/>
    <hyperlink ref="V1953" r:id="rId2227" location="!/rafi5535/status/1178564669906341888"/>
    <hyperlink ref="V1954" r:id="rId2228" location="!/nuretti10288414/status/1178564704614133760"/>
    <hyperlink ref="V1955" r:id="rId2229" location="!/58sagla/status/1178564587102375936"/>
    <hyperlink ref="V1956" r:id="rId2230" location="!/58sagla/status/1178564705528492032"/>
    <hyperlink ref="V1957" r:id="rId2231" location="!/ebullatifasaflm/status/1178564708615557120"/>
    <hyperlink ref="V1958" r:id="rId2232" location="!/zicco01769387/status/1178564717482303488"/>
    <hyperlink ref="V1959" r:id="rId2233" location="!/gyferda/status/1178564723169792000"/>
    <hyperlink ref="V1960" r:id="rId2234" location="!/volkanbykkartal/status/1178564714814676993"/>
    <hyperlink ref="V1961" r:id="rId2235" location="!/volkanbykkartal/status/1178564724268703744"/>
    <hyperlink ref="V1962" r:id="rId2236" location="!/recep_cini_/status/1178564724503584768"/>
    <hyperlink ref="V1963" r:id="rId2237" location="!/ozlemkilic70/status/1178564726684618752"/>
    <hyperlink ref="V1964" r:id="rId2238" location="!/hemdemleneneler/status/1178564713313181697"/>
    <hyperlink ref="V1965" r:id="rId2239" location="!/hemdemleneneler/status/1178564731591954433"/>
    <hyperlink ref="V1966" r:id="rId2240" location="!/seyfulahturksoy/status/1178564731960995841"/>
    <hyperlink ref="V1967" r:id="rId2241" location="!/kadir_hanci/status/1178564734074937344"/>
    <hyperlink ref="V1968" r:id="rId2242" location="!/esmasultanz/status/1178564464326709248"/>
    <hyperlink ref="V1969" r:id="rId2243" location="!/esmasultanz/status/1178564738638327808"/>
    <hyperlink ref="V1970" r:id="rId2244" location="!/mehmetgogus/status/1178564755189063682"/>
    <hyperlink ref="V1971" r:id="rId2245" location="!/yavan02/status/1178564757445632000"/>
    <hyperlink ref="V1972" r:id="rId2246" location="!/e_tititiger/status/1178564764261330944"/>
    <hyperlink ref="V1973" r:id="rId2247" location="!/futkaner/status/1178564764722761728"/>
    <hyperlink ref="V1974" r:id="rId2248" location="!/delilertag3/status/1178564775984472065"/>
    <hyperlink ref="V1975" r:id="rId2249" location="!/mehmettitiz/status/1178559716508782592"/>
    <hyperlink ref="V1976" r:id="rId2250" location="!/tubistthh/status/1178560344635117568"/>
    <hyperlink ref="V1977" r:id="rId2251" location="!/tubistthh/status/1178560676345909250"/>
    <hyperlink ref="V1978" r:id="rId2252" location="!/tubistthh/status/1178560676345909250"/>
    <hyperlink ref="V1979" r:id="rId2253" location="!/tubistthh/status/1178560693399932928"/>
    <hyperlink ref="V1980" r:id="rId2254" location="!/tubistthh/status/1178560693399932928"/>
    <hyperlink ref="V1981" r:id="rId2255" location="!/tubistthh/status/1178560693399932928"/>
    <hyperlink ref="V1982" r:id="rId2256" location="!/tubistthh/status/1178560894160257024"/>
    <hyperlink ref="V1983" r:id="rId2257" location="!/tubistthh/status/1178560916985667584"/>
    <hyperlink ref="V1984" r:id="rId2258" location="!/tubistthh/status/1178560945028763649"/>
    <hyperlink ref="V1985" r:id="rId2259" location="!/tubistthh/status/1178560982685290497"/>
    <hyperlink ref="V1986" r:id="rId2260" location="!/tubistthh/status/1178560982685290497"/>
    <hyperlink ref="V1987" r:id="rId2261" location="!/tubistthh/status/1178560998392942592"/>
    <hyperlink ref="V1988" r:id="rId2262" location="!/tubistthh/status/1178561018248798208"/>
    <hyperlink ref="V1989" r:id="rId2263" location="!/tubistthh/status/1178561018248798208"/>
    <hyperlink ref="V1990" r:id="rId2264" location="!/tubistthh/status/1178561050045755393"/>
    <hyperlink ref="V1991" r:id="rId2265" location="!/tubistthh/status/1178561081788248064"/>
    <hyperlink ref="V1992" r:id="rId2266" location="!/tubistthh/status/1178561081788248064"/>
    <hyperlink ref="V1993" r:id="rId2267" location="!/tubistthh/status/1178561081788248064"/>
    <hyperlink ref="V1994" r:id="rId2268" location="!/tubistthh/status/1178561105414754305"/>
    <hyperlink ref="V1995" r:id="rId2269" location="!/tubistthh/status/1178561151858294784"/>
    <hyperlink ref="V1996" r:id="rId2270" location="!/tubistthh/status/1178561162402828288"/>
    <hyperlink ref="V1997" r:id="rId2271" location="!/tubistthh/status/1178561170980126720"/>
    <hyperlink ref="V1998" r:id="rId2272" location="!/tubistthh/status/1178561257760272384"/>
    <hyperlink ref="V1999" r:id="rId2273" location="!/tubistthh/status/1178561257760272384"/>
    <hyperlink ref="V2000" r:id="rId2274" location="!/tubistthh/status/1178561257760272384"/>
    <hyperlink ref="V2001" r:id="rId2275" location="!/tubistthh/status/1178561257760272384"/>
    <hyperlink ref="V2002" r:id="rId2276" location="!/tubistthh/status/1178561257760272384"/>
    <hyperlink ref="V2003" r:id="rId2277" location="!/tubistthh/status/1178561257760272384"/>
    <hyperlink ref="V2004" r:id="rId2278" location="!/tubistthh/status/1178561257760272384"/>
    <hyperlink ref="V2005" r:id="rId2279" location="!/tubistthh/status/1178562287394791424"/>
    <hyperlink ref="V2006" r:id="rId2280" location="!/tubistthh/status/1178562323461627905"/>
    <hyperlink ref="V2007" r:id="rId2281" location="!/tubistthh/status/1178562337101549568"/>
    <hyperlink ref="V2008" r:id="rId2282" location="!/tubistthh/status/1178562356139429888"/>
    <hyperlink ref="V2009" r:id="rId2283" location="!/tubistthh/status/1178562356139429888"/>
    <hyperlink ref="V2010" r:id="rId2284" location="!/tubistthh/status/1178562368353243136"/>
    <hyperlink ref="V2011" r:id="rId2285" location="!/tubistthh/status/1178562383989616640"/>
    <hyperlink ref="V2012" r:id="rId2286" location="!/tubistthh/status/1178562394659987456"/>
    <hyperlink ref="V2013" r:id="rId2287" location="!/tubistthh/status/1178562394659987456"/>
    <hyperlink ref="V2014" r:id="rId2288" location="!/tubistthh/status/1178562408870268928"/>
    <hyperlink ref="V2015" r:id="rId2289" location="!/tubistthh/status/1178563391948017665"/>
    <hyperlink ref="V2016" r:id="rId2290" location="!/elcnerdinc/status/1178559221580926977"/>
    <hyperlink ref="V2017" r:id="rId2291" location="!/elcnerdinc/status/1178563773021523968"/>
    <hyperlink ref="V2018" r:id="rId2292" location="!/meltemurtezaog1/status/1178559181022011394"/>
    <hyperlink ref="V2019" r:id="rId2293" location="!/ozdemir1memin/status/1178560622465863680"/>
    <hyperlink ref="V2020" r:id="rId2294" location="!/ozdemir1memin/status/1178560622465863680"/>
    <hyperlink ref="V2021" r:id="rId2295" location="!/ozdemir1memin/status/1178560757086244865"/>
    <hyperlink ref="V2022" r:id="rId2296" location="!/mehmettitiz/status/1178562110986608640"/>
    <hyperlink ref="V2023" r:id="rId2297" location="!/essim_/status/1178560843560165377"/>
    <hyperlink ref="V2024" r:id="rId2298" location="!/elcnerdinc/status/1178559367869808640"/>
    <hyperlink ref="V2025" r:id="rId2299" location="!/meltemurtezaog1/status/1178559301281107968"/>
    <hyperlink ref="V2026" r:id="rId2300" location="!/essim_/status/1178560819157700611"/>
    <hyperlink ref="V2027" r:id="rId2301" location="!/meltemurtezaog1/status/1178559325389955073"/>
    <hyperlink ref="V2028" r:id="rId2302" location="!/mehmettitiz/status/1178559963112845313"/>
    <hyperlink ref="V2029" r:id="rId2303" location="!/mehmettitiz/status/1178561468272447493"/>
    <hyperlink ref="V2030" r:id="rId2304" location="!/mehmettitiz/status/1178562382853017600"/>
    <hyperlink ref="V2031" r:id="rId2305" location="!/meralpamukk/status/1178560724827885568"/>
    <hyperlink ref="V2032" r:id="rId2306" location="!/essim_/status/1178560050039857152"/>
    <hyperlink ref="V2033" r:id="rId2307" location="!/essim_/status/1178560920848621568"/>
    <hyperlink ref="V2034" r:id="rId2308" location="!/muammeryagan/status/1178560446128951301"/>
    <hyperlink ref="V2035" r:id="rId2309" location="!/muammeryagan/status/1178561595129171968"/>
    <hyperlink ref="V2036" r:id="rId2310" location="!/elcnerdinc/status/1178559251721199616"/>
    <hyperlink ref="V2037" r:id="rId2311" location="!/elcnerdinc/status/1178561561201393666"/>
    <hyperlink ref="V2038" r:id="rId2312" location="!/aksugebru/status/1178563751831916545"/>
    <hyperlink ref="V2039" r:id="rId2313" location="!/meltemurtezaog1/status/1178559214261882881"/>
    <hyperlink ref="V2040" r:id="rId2314" location="!/meltemurtezaog1/status/1178561064109260800"/>
    <hyperlink ref="V2041" r:id="rId2315" location="!/meltemurtezaog1/status/1178561118756839424"/>
    <hyperlink ref="V2042" r:id="rId2316" location="!/genceroguzhann/status/1178560847561580545"/>
    <hyperlink ref="V2043" r:id="rId2317" location="!/muammeryagan/status/1178561584668561409"/>
    <hyperlink ref="V2044" r:id="rId2318" location="!/elcnerdinc/status/1178561809172881408"/>
    <hyperlink ref="V2045" r:id="rId2319" location="!/meltemurtezaog1/status/1178561133222998016"/>
    <hyperlink ref="V2046" r:id="rId2320" location="!/aleyna81002135/status/1178560858588364800"/>
    <hyperlink ref="V2047" r:id="rId2321" location="!/muammeryagan/status/1178561462975045632"/>
    <hyperlink ref="V2048" r:id="rId2322" location="!/elcnerdinc/status/1178561483921330178"/>
    <hyperlink ref="V2049" r:id="rId2323" location="!/aksugebru/status/1178561737462861825"/>
    <hyperlink ref="V2050" r:id="rId2324" location="!/meltemurtezaog1/status/1178561285325234176"/>
    <hyperlink ref="V2051" r:id="rId2325" location="!/aleyna81002135/status/1178560858588364800"/>
    <hyperlink ref="V2052" r:id="rId2326" location="!/muammeryagan/status/1178561462975045632"/>
    <hyperlink ref="V2053" r:id="rId2327" location="!/elcnerdinc/status/1178561483921330178"/>
    <hyperlink ref="V2054" r:id="rId2328" location="!/aksugebru/status/1178561737462861825"/>
    <hyperlink ref="V2055" r:id="rId2329" location="!/meltemurtezaog1/status/1178561285325234176"/>
    <hyperlink ref="V2056" r:id="rId2330" location="!/aleyna81002135/status/1178560858588364800"/>
    <hyperlink ref="V2057" r:id="rId2331" location="!/muammeryagan/status/1178561462975045632"/>
    <hyperlink ref="V2058" r:id="rId2332" location="!/elcnerdinc/status/1178561483921330178"/>
    <hyperlink ref="V2059" r:id="rId2333" location="!/aksugebru/status/1178561737462861825"/>
    <hyperlink ref="V2060" r:id="rId2334" location="!/meltemurtezaog1/status/1178561285325234176"/>
    <hyperlink ref="V2061" r:id="rId2335" location="!/aleyna81002135/status/1178560858588364800"/>
    <hyperlink ref="V2062" r:id="rId2336" location="!/muammeryagan/status/1178561462975045632"/>
    <hyperlink ref="V2063" r:id="rId2337" location="!/elcnerdinc/status/1178561483921330178"/>
    <hyperlink ref="V2064" r:id="rId2338" location="!/aksugebru/status/1178561737462861825"/>
    <hyperlink ref="V2065" r:id="rId2339" location="!/meltemurtezaog1/status/1178561285325234176"/>
    <hyperlink ref="V2066" r:id="rId2340" location="!/aleyna81002135/status/1178560858588364800"/>
    <hyperlink ref="V2067" r:id="rId2341" location="!/mehmettitiz/status/1178559794929704960"/>
    <hyperlink ref="V2068" r:id="rId2342" location="!/mehmettitiz/status/1178559924579786753"/>
    <hyperlink ref="V2069" r:id="rId2343" location="!/mehmettitiz/status/1178562189373906944"/>
    <hyperlink ref="V2070" r:id="rId2344" location="!/essim_/status/1178561000909529088"/>
    <hyperlink ref="V2071" r:id="rId2345" location="!/muammeryagan/status/1178559088583688192"/>
    <hyperlink ref="V2072" r:id="rId2346" location="!/muammeryagan/status/1178561462975045632"/>
    <hyperlink ref="V2073" r:id="rId2347" location="!/muammeryagan/status/1178561595129171968"/>
    <hyperlink ref="V2074" r:id="rId2348" location="!/elcnerdinc/status/1178559326983774208"/>
    <hyperlink ref="V2075" r:id="rId2349" location="!/elcnerdinc/status/1178561483921330178"/>
    <hyperlink ref="V2076" r:id="rId2350" location="!/elcnerdinc/status/1178561561201393666"/>
    <hyperlink ref="V2077" r:id="rId2351" location="!/aksugebru/status/1178561737462861825"/>
    <hyperlink ref="V2078" r:id="rId2352" location="!/meltemurtezaog1/status/1178559111904055296"/>
    <hyperlink ref="V2079" r:id="rId2353" location="!/meltemurtezaog1/status/1178561064109260800"/>
    <hyperlink ref="V2080" r:id="rId2354" location="!/meltemurtezaog1/status/1178561285325234176"/>
    <hyperlink ref="V2081" r:id="rId2355" location="!/incigokcelik/status/1178559380410777600"/>
    <hyperlink ref="V2082" r:id="rId2356" location="!/incigokcelik/status/1178561062792241152"/>
    <hyperlink ref="V2083" r:id="rId2357" location="!/mehmettitiz/status/1178559825229287425"/>
    <hyperlink ref="V2084" r:id="rId2358" location="!/mehmettitiz/status/1178561742034673664"/>
    <hyperlink ref="V2085" r:id="rId2359" location="!/mehmettitiz/status/1178562282038673409"/>
    <hyperlink ref="V2086" r:id="rId2360" location="!/essim_/status/1178560535417241600"/>
    <hyperlink ref="V2087" r:id="rId2361" location="!/muammeryagan/status/1178559596656504832"/>
    <hyperlink ref="V2088" r:id="rId2362" location="!/muammeryagan/status/1178561429571551232"/>
    <hyperlink ref="V2089" r:id="rId2363" location="!/elcnerdinc/status/1178561672946094080"/>
    <hyperlink ref="V2090" r:id="rId2364" location="!/elcnerdinc/status/1178563929171214336"/>
    <hyperlink ref="V2091" r:id="rId2365" location="!/aksugebru/status/1178561645410443265"/>
    <hyperlink ref="V2092" r:id="rId2366" location="!/meltemurtezaog1/status/1178561369878208512"/>
    <hyperlink ref="V2093" r:id="rId2367" location="!/essim_/status/1178560920848621568"/>
    <hyperlink ref="V2094" r:id="rId2368" location="!/muammeryagan/status/1178561722166206465"/>
    <hyperlink ref="V2095" r:id="rId2369" location="!/elcnerdinc/status/1178559251721199616"/>
    <hyperlink ref="V2096" r:id="rId2370" location="!/elcnerdinc/status/1178562735455506433"/>
    <hyperlink ref="V2097" r:id="rId2371" location="!/aksugebru/status/1178559047731220480"/>
    <hyperlink ref="V2098" r:id="rId2372" location="!/aksugebru/status/1178561587008942080"/>
    <hyperlink ref="V2099" r:id="rId2373" location="!/aksugebru/status/1178561671410921472"/>
    <hyperlink ref="V2100" r:id="rId2374" location="!/aksugebru/status/1178561694391504896"/>
    <hyperlink ref="V2101" r:id="rId2375" location="!/aksugebru/status/1178561707741974528"/>
    <hyperlink ref="V2102" r:id="rId2376" location="!/aksugebru/status/1178561737462861825"/>
    <hyperlink ref="V2103" r:id="rId2377" location="!/aksugebru/status/1178561737462861825"/>
    <hyperlink ref="V2104" r:id="rId2378" location="!/aksugebru/status/1178563723306438656"/>
    <hyperlink ref="V2105" r:id="rId2379" location="!/aksugebru/status/1178563751831916545"/>
    <hyperlink ref="V2106" r:id="rId2380" location="!/aksugebru/status/1178563751831916545"/>
    <hyperlink ref="V2107" r:id="rId2381" location="!/aksugebru/status/1178563751831916545"/>
    <hyperlink ref="V2108" r:id="rId2382" location="!/aksugebru/status/1178563769770938374"/>
    <hyperlink ref="V2109" r:id="rId2383" location="!/aksugebru/status/1178563769770938374"/>
    <hyperlink ref="V2110" r:id="rId2384" location="!/aksugebru/status/1178563841916956673"/>
    <hyperlink ref="V2111" r:id="rId2385" location="!/aksugebru/status/1178563858333605888"/>
    <hyperlink ref="V2112" r:id="rId2386" location="!/aksugebru/status/1178563858333605888"/>
    <hyperlink ref="V2113" r:id="rId2387" location="!/aksugebru/status/1178563902172549120"/>
    <hyperlink ref="V2114" r:id="rId2388" location="!/aksugebru/status/1178563916949012481"/>
    <hyperlink ref="V2115" r:id="rId2389" location="!/aksugebru/status/1178563946489495553"/>
    <hyperlink ref="V2116" r:id="rId2390" location="!/aksugebru/status/1178564078098354177"/>
    <hyperlink ref="V2117" r:id="rId2391" location="!/aksugebru/status/1178564098772160512"/>
    <hyperlink ref="V2118" r:id="rId2392" location="!/aksugebru/status/1178564121601744896"/>
    <hyperlink ref="V2119" r:id="rId2393" location="!/meltemurtezaog1/status/1178559214261882881"/>
    <hyperlink ref="V2120" r:id="rId2394" location="!/meltemurtezaog1/status/1178561787173711872"/>
    <hyperlink ref="V2121" r:id="rId2395" location="!/hndn_kr/status/1178561845411680256"/>
    <hyperlink ref="V2122" r:id="rId2396" location="!/mehmettitiz/status/1178562468223819777"/>
    <hyperlink ref="V2123" r:id="rId2397" location="!/essim_/status/1178560892482535424"/>
    <hyperlink ref="V2124" r:id="rId2398" location="!/muammeryagan/status/1178562390591496192"/>
    <hyperlink ref="V2125" r:id="rId2399" location="!/elcnerdinc/status/1178562051477839872"/>
    <hyperlink ref="V2126" r:id="rId2400" location="!/meltemurtezaog1/status/1178559265591701504"/>
    <hyperlink ref="V2127" r:id="rId2401" location="!/meltemurtezaog1/status/1178561905193029633"/>
    <hyperlink ref="V2128" r:id="rId2402" location="!/mehmettitiz/status/1178559610636111872"/>
    <hyperlink ref="V2129" r:id="rId2403" location="!/mehmettitiz/status/1178559610636111872"/>
    <hyperlink ref="V2130" r:id="rId2404" location="!/mehmettitiz/status/1178559716508782592"/>
    <hyperlink ref="V2131" r:id="rId2405" location="!/mehmettitiz/status/1178559753070546944"/>
    <hyperlink ref="V2132" r:id="rId2406" location="!/mehmettitiz/status/1178559753070546944"/>
    <hyperlink ref="V2133" r:id="rId2407" location="!/mehmettitiz/status/1178559794929704960"/>
    <hyperlink ref="V2134" r:id="rId2408" location="!/mehmettitiz/status/1178559886650683392"/>
    <hyperlink ref="V2135" r:id="rId2409" location="!/mehmettitiz/status/1178560075721560064"/>
    <hyperlink ref="V2136" r:id="rId2410" location="!/mehmettitiz/status/1178560087998287872"/>
    <hyperlink ref="V2137" r:id="rId2411" location="!/mehmettitiz/status/1178560087998287872"/>
    <hyperlink ref="V2138" r:id="rId2412" location="!/mehmettitiz/status/1178561468272447493"/>
    <hyperlink ref="V2139" r:id="rId2413" location="!/mehmettitiz/status/1178561468272447493"/>
    <hyperlink ref="V2140" r:id="rId2414" location="!/mehmettitiz/status/1178561742034673664"/>
    <hyperlink ref="V2141" r:id="rId2415" location="!/mehmettitiz/status/1178561761135476736"/>
    <hyperlink ref="V2142" r:id="rId2416" location="!/mehmettitiz/status/1178561761135476736"/>
    <hyperlink ref="V2143" r:id="rId2417" location="!/mehmettitiz/status/1178562050659962881"/>
    <hyperlink ref="V2144" r:id="rId2418" location="!/mehmettitiz/status/1178562097208332288"/>
    <hyperlink ref="V2145" r:id="rId2419" location="!/mehmettitiz/status/1178562110986608640"/>
    <hyperlink ref="V2146" r:id="rId2420" location="!/mehmettitiz/status/1178562133103169536"/>
    <hyperlink ref="V2147" r:id="rId2421" location="!/mehmettitiz/status/1178562189373906944"/>
    <hyperlink ref="V2148" r:id="rId2422" location="!/mehmettitiz/status/1178562260354158592"/>
    <hyperlink ref="V2149" r:id="rId2423" location="!/mehmettitiz/status/1178562382853017600"/>
    <hyperlink ref="V2150" r:id="rId2424" location="!/mehmettitiz/status/1178562447130726401"/>
    <hyperlink ref="V2151" r:id="rId2425" location="!/mehmettitiz/status/1178562613095084032"/>
    <hyperlink ref="V2152" r:id="rId2426" location="!/mehmettitiz/status/1178562630174334976"/>
    <hyperlink ref="V2153" r:id="rId2427" location="!/meltemurtezaog1/status/1178562497357500417"/>
    <hyperlink ref="V2154" r:id="rId2428" location="!/meralpamukk/status/1178560567650537472"/>
    <hyperlink ref="V2155" r:id="rId2429" location="!/meralpamukk/status/1178560800656691201"/>
    <hyperlink ref="V2156" r:id="rId2430" location="!/meralpamukk/status/1178560800656691201"/>
    <hyperlink ref="V2157" r:id="rId2431" location="!/meralpamukk/status/1178561879880454145"/>
    <hyperlink ref="V2158" r:id="rId2432" location="!/meralpamukk/status/1178562869971042305"/>
    <hyperlink ref="V2159" r:id="rId2433" location="!/muammeryagan/status/1178561477252390912"/>
    <hyperlink ref="V2160" r:id="rId2434" location="!/muammeryagan/status/1178563128927428608"/>
    <hyperlink ref="V2161" r:id="rId2435" location="!/elcnerdinc/status/1178561704613036033"/>
    <hyperlink ref="V2162" r:id="rId2436" location="!/meltemurtezaog1/status/1178561053266972672"/>
    <hyperlink ref="V2163" r:id="rId2437" location="!/meltemurtezaog1/status/1178562576126529536"/>
    <hyperlink ref="V2164" r:id="rId2438" location="!/essim_/status/1178560050039857152"/>
    <hyperlink ref="V2165" r:id="rId2439" location="!/essim_/status/1178560153249091585"/>
    <hyperlink ref="V2166" r:id="rId2440" location="!/essim_/status/1178560401149177856"/>
    <hyperlink ref="V2167" r:id="rId2441" location="!/essim_/status/1178560535417241600"/>
    <hyperlink ref="V2168" r:id="rId2442" location="!/essim_/status/1178560819157700611"/>
    <hyperlink ref="V2169" r:id="rId2443" location="!/essim_/status/1178560843560165377"/>
    <hyperlink ref="V2170" r:id="rId2444" location="!/essim_/status/1178560864728834048"/>
    <hyperlink ref="V2171" r:id="rId2445" location="!/essim_/status/1178560920848621568"/>
    <hyperlink ref="V2172" r:id="rId2446" location="!/essim_/status/1178560942105382912"/>
    <hyperlink ref="V2173" r:id="rId2447" location="!/essim_/status/1178560955749404672"/>
    <hyperlink ref="V2174" r:id="rId2448" location="!/essim_/status/1178561000909529088"/>
    <hyperlink ref="V2175" r:id="rId2449" location="!/essim_/status/1178561016990294018"/>
    <hyperlink ref="V2176" r:id="rId2450" location="!/essim_/status/1178561031322394624"/>
    <hyperlink ref="V2177" r:id="rId2451" location="!/essim_/status/1178561052524601344"/>
    <hyperlink ref="V2178" r:id="rId2452" location="!/essim_/status/1178561909131501568"/>
    <hyperlink ref="V2179" r:id="rId2453" location="!/essim_/status/1178563153250209797"/>
    <hyperlink ref="V2180" r:id="rId2454" location="!/essim_/status/1178563153250209797"/>
    <hyperlink ref="V2181" r:id="rId2455" location="!/muammeryagan/status/1178560446128951301"/>
    <hyperlink ref="V2182" r:id="rId2456" location="!/muammeryagan/status/1178560613171245056"/>
    <hyperlink ref="V2183" r:id="rId2457" location="!/muammeryagan/status/1178562362607099904"/>
    <hyperlink ref="V2184" r:id="rId2458" location="!/elcnerdinc/status/1178561862541152256"/>
    <hyperlink ref="V2185" r:id="rId2459" location="!/meltemurtezaog1/status/1178561118756839424"/>
    <hyperlink ref="V2186" r:id="rId2460" location="!/meltemurtezaog1/status/1178561146711953409"/>
    <hyperlink ref="V2187" r:id="rId2461" location="!/meltemurtezaog1/status/1178562614554742784"/>
    <hyperlink ref="V2188" r:id="rId2462" location="!/muammeryagan/status/1178561630696816640"/>
    <hyperlink ref="V2189" r:id="rId2463" location="!/elcnerdinc/status/1178561530096476160"/>
    <hyperlink ref="V2190" r:id="rId2464" location="!/emrah_aldemir/status/1178564130862698496"/>
    <hyperlink ref="V2191" r:id="rId2465" location="!/meltemurtezaog1/status/1178559288308064257"/>
    <hyperlink ref="V2192" r:id="rId2466" location="!/meltemurtezaog1/status/1178561100989845505"/>
    <hyperlink ref="V2193" r:id="rId2467" location="!/meltemurtezaog1/status/1178564414997504000"/>
    <hyperlink ref="V2194" r:id="rId2468" location="!/0533_600/status/1178564412506083329"/>
    <hyperlink ref="V2195" r:id="rId2469" location="!/0533_600/status/1178564781395062784"/>
    <hyperlink ref="V2196" r:id="rId2470" location="!/dilekzc38556746/status/1178564794363842560"/>
    <hyperlink ref="V2197" r:id="rId2471" location="!/etkili_insan/status/1178564796012285958"/>
    <hyperlink ref="V2198" r:id="rId2472" location="!/fatihportakal/status/1178559277016985601"/>
    <hyperlink ref="V2199" r:id="rId2473" location="!/muammeryagan/status/1178560320681496576"/>
    <hyperlink ref="V2200" r:id="rId2474" location="!/meltemurtezaog1/status/1178561009369468928"/>
    <hyperlink ref="V2201" r:id="rId2475" location="!/tulaytemiz11/status/1178564800969891841"/>
    <hyperlink ref="V2202" r:id="rId2476" location="!/zkatranci/status/1178564802052083712"/>
    <hyperlink ref="V2203" r:id="rId2477" location="!/ayhanak21/status/1178564807257145345"/>
    <hyperlink ref="V2204" r:id="rId2478" location="!/eminehulyasen/status/1178564811728265218"/>
    <hyperlink ref="V2205" r:id="rId2479" location="!/victory3591/status/1178564813858971649"/>
    <hyperlink ref="V2206" r:id="rId2480" location="!/cumcuma/status/1178564818334289920"/>
    <hyperlink ref="V2207" r:id="rId2481" location="!/muammeryagan/status/1178561462975045632"/>
    <hyperlink ref="V2208" r:id="rId2482" location="!/elcnerdinc/status/1178561483921330178"/>
    <hyperlink ref="V2209" r:id="rId2483" location="!/meltemurtezaog1/status/1178561285325234176"/>
    <hyperlink ref="V2210" r:id="rId2484" location="!/meltemurtezaog1/status/1178563028951982080"/>
    <hyperlink ref="V2211" r:id="rId2485" location="!/badilogluu/status/1178564205504536581"/>
    <hyperlink ref="V2212" r:id="rId2486" location="!/meltemurtezaog1/status/1178563028951982080"/>
    <hyperlink ref="V2213" r:id="rId2487" location="!/badilogluu/status/1178564205504536581"/>
    <hyperlink ref="V2214" r:id="rId2488" location="!/muammeryagan/status/1178562371079606272"/>
    <hyperlink ref="V2215" r:id="rId2489" location="!/elcnerdinc/status/1178562097099296769"/>
    <hyperlink ref="V2216" r:id="rId2490" location="!/meltemurtezaog1/status/1178559111904055296"/>
    <hyperlink ref="V2217" r:id="rId2491" location="!/meltemurtezaog1/status/1178559134784004096"/>
    <hyperlink ref="V2218" r:id="rId2492" location="!/meltemurtezaog1/status/1178559151531810816"/>
    <hyperlink ref="V2219" r:id="rId2493" location="!/meltemurtezaog1/status/1178559181022011394"/>
    <hyperlink ref="V2220" r:id="rId2494" location="!/meltemurtezaog1/status/1178559214261882881"/>
    <hyperlink ref="V2221" r:id="rId2495" location="!/meltemurtezaog1/status/1178559301281107968"/>
    <hyperlink ref="V2222" r:id="rId2496" location="!/meltemurtezaog1/status/1178559325389955073"/>
    <hyperlink ref="V2223" r:id="rId2497" location="!/meltemurtezaog1/status/1178561009369468928"/>
    <hyperlink ref="V2224" r:id="rId2498" location="!/meltemurtezaog1/status/1178561064109260800"/>
    <hyperlink ref="V2225" r:id="rId2499" location="!/meltemurtezaog1/status/1178561100989845505"/>
    <hyperlink ref="V2226" r:id="rId2500" location="!/meltemurtezaog1/status/1178561118756839424"/>
    <hyperlink ref="V2227" r:id="rId2501" location="!/meltemurtezaog1/status/1178561146711953409"/>
    <hyperlink ref="V2228" r:id="rId2502" location="!/meltemurtezaog1/status/1178561285325234176"/>
    <hyperlink ref="V2229" r:id="rId2503" location="!/meltemurtezaog1/status/1178561302391865344"/>
    <hyperlink ref="V2230" r:id="rId2504" location="!/meltemurtezaog1/status/1178561340287455232"/>
    <hyperlink ref="V2231" r:id="rId2505" location="!/meltemurtezaog1/status/1178561353533001728"/>
    <hyperlink ref="V2232" r:id="rId2506" location="!/meltemurtezaog1/status/1178561749869572097"/>
    <hyperlink ref="V2233" r:id="rId2507" location="!/meltemurtezaog1/status/1178562545550069762"/>
    <hyperlink ref="V2234" r:id="rId2508" location="!/meltemurtezaog1/status/1178562601745289216"/>
    <hyperlink ref="V2235" r:id="rId2509" location="!/meltemurtezaog1/status/1178562614554742784"/>
    <hyperlink ref="V2236" r:id="rId2510" location="!/meltemurtezaog1/status/1178563142776958976"/>
    <hyperlink ref="V2237" r:id="rId2511" location="!/meltemurtezaog1/status/1178563160481189889"/>
    <hyperlink ref="V2238" r:id="rId2512" location="!/meltemurtezaog1/status/1178563160481189889"/>
    <hyperlink ref="V2239" r:id="rId2513" location="!/meltemurtezaog1/status/1178564226530627584"/>
    <hyperlink ref="V2240" r:id="rId2514" location="!/meltemurtezaog1/status/1178564414997504000"/>
    <hyperlink ref="V2241" r:id="rId2515" location="!/meltemurtezaog1/status/1178564781227302913"/>
    <hyperlink ref="V2242" r:id="rId2516" location="!/badilogluu/status/1178564205504536581"/>
    <hyperlink ref="V2243" r:id="rId2517" location="!/muammeryagan/status/1178563116629671937"/>
    <hyperlink ref="V2244" r:id="rId2518" location="!/ekara_official/status/1178562940699598848"/>
    <hyperlink ref="V2245" r:id="rId2519" location="!/ekara_official/status/1178563733200818176"/>
    <hyperlink ref="V2246" r:id="rId2520" location="!/badilogluu/status/1178564682673790976"/>
    <hyperlink ref="V2247" r:id="rId2521" location="!/kucukkayaısmail/status/1178561739627122688"/>
    <hyperlink ref="V2248" r:id="rId2522" location="!/muammeryagan/status/1178559088583688192"/>
    <hyperlink ref="V2249" r:id="rId2523" location="!/muammeryagan/status/1178559596656504832"/>
    <hyperlink ref="V2250" r:id="rId2524" location="!/muammeryagan/status/1178560428437315584"/>
    <hyperlink ref="V2251" r:id="rId2525" location="!/muammeryagan/status/1178560446128951301"/>
    <hyperlink ref="V2252" r:id="rId2526" location="!/muammeryagan/status/1178560613171245056"/>
    <hyperlink ref="V2253" r:id="rId2527" location="!/muammeryagan/status/1178561462975045632"/>
    <hyperlink ref="V2254" r:id="rId2528" location="!/muammeryagan/status/1178561595129171968"/>
    <hyperlink ref="V2255" r:id="rId2529" location="!/muammeryagan/status/1178561630696816640"/>
    <hyperlink ref="V2256" r:id="rId2530" location="!/muammeryagan/status/1178561641929232385"/>
    <hyperlink ref="V2257" r:id="rId2531" location="!/muammeryagan/status/1178562362607099904"/>
    <hyperlink ref="V2258" r:id="rId2532" location="!/muammeryagan/status/1178562371079606272"/>
    <hyperlink ref="V2259" r:id="rId2533" location="!/muammeryagan/status/1178563075512909825"/>
    <hyperlink ref="V2260" r:id="rId2534" location="!/elcnerdinc/status/1178559221580926977"/>
    <hyperlink ref="V2261" r:id="rId2535" location="!/elcnerdinc/status/1178559251721199616"/>
    <hyperlink ref="V2262" r:id="rId2536" location="!/elcnerdinc/status/1178559326983774208"/>
    <hyperlink ref="V2263" r:id="rId2537" location="!/elcnerdinc/status/1178559367869808640"/>
    <hyperlink ref="V2264" r:id="rId2538" location="!/elcnerdinc/status/1178560198073634817"/>
    <hyperlink ref="V2265" r:id="rId2539" location="!/elcnerdinc/status/1178561483921330178"/>
    <hyperlink ref="V2266" r:id="rId2540" location="!/elcnerdinc/status/1178561530096476160"/>
    <hyperlink ref="V2267" r:id="rId2541" location="!/elcnerdinc/status/1178561561201393666"/>
    <hyperlink ref="V2268" r:id="rId2542" location="!/elcnerdinc/status/1178561862541152256"/>
    <hyperlink ref="V2269" r:id="rId2543" location="!/elcnerdinc/status/1178562097099296769"/>
    <hyperlink ref="V2270" r:id="rId2544" location="!/elcnerdinc/status/1178562669860790272"/>
    <hyperlink ref="V2271" r:id="rId2545" location="!/badilogluu/status/1178564752248836096"/>
    <hyperlink ref="V2272" r:id="rId2546" location="!/muammeryagan/status/1178560575367974912"/>
    <hyperlink ref="V2273" r:id="rId2547" location="!/muammeryagan/status/1178563075512909825"/>
    <hyperlink ref="V2274" r:id="rId2548" location="!/elcnerdinc/status/1178559074478239744"/>
    <hyperlink ref="V2275" r:id="rId2549" location="!/elcnerdinc/status/1178559158968373249"/>
    <hyperlink ref="V2276" r:id="rId2550" location="!/elcnerdinc/status/1178561420268642305"/>
    <hyperlink ref="V2277" r:id="rId2551" location="!/elcnerdinc/status/1178561442368425985"/>
    <hyperlink ref="V2278" r:id="rId2552" location="!/badilogluu/status/1178564752248836096"/>
    <hyperlink ref="V2279" r:id="rId2553" location="!/muammeryagan/status/1178559009810505728"/>
    <hyperlink ref="V2280" r:id="rId2554" location="!/muammeryagan/status/1178559049329192960"/>
    <hyperlink ref="V2281" r:id="rId2555" location="!/muammeryagan/status/1178561552112390144"/>
    <hyperlink ref="V2282" r:id="rId2556" location="!/muammeryagan/status/1178561560693882881"/>
    <hyperlink ref="V2283" r:id="rId2557" location="!/muammeryagan/status/1178561571087425536"/>
    <hyperlink ref="V2284" r:id="rId2558" location="!/muammeryagan/status/1178562339123138560"/>
    <hyperlink ref="V2285" r:id="rId2559" location="!/muammeryagan/status/1178562976208568320"/>
    <hyperlink ref="V2286" r:id="rId2560" location="!/muammeryagan/status/1178563008286674944"/>
    <hyperlink ref="V2287" r:id="rId2561" location="!/muammeryagan/status/1178563157616451590"/>
    <hyperlink ref="V2288" r:id="rId2562" location="!/muammeryagan/status/1178563172355231744"/>
    <hyperlink ref="V2289" r:id="rId2563" location="!/badilogluu/status/1178564662088142850"/>
    <hyperlink ref="V2290" r:id="rId2564" location="!/badilogluu/status/1178564809853460480"/>
    <hyperlink ref="V2291" r:id="rId2565" location="!/tiberiu39384502/status/1178559637274185731"/>
    <hyperlink ref="V2292" r:id="rId2566" location="!/tiberiu39384502/status/1178559796624199680"/>
    <hyperlink ref="V2293" r:id="rId2567" location="!/tiberiu39384502/status/1178560183628374016"/>
    <hyperlink ref="V2294" r:id="rId2568" location="!/tiberiu39384502/status/1178560642011340800"/>
    <hyperlink ref="V2295" r:id="rId2569" location="!/tiberiu39384502/status/1178561455391674368"/>
    <hyperlink ref="V2296" r:id="rId2570" location="!/tiberiu39384502/status/1178561660178636801"/>
    <hyperlink ref="V2297" r:id="rId2571" location="!/tiberiu39384502/status/1178561772254613505"/>
    <hyperlink ref="V2298" r:id="rId2572" location="!/tiberiu39384502/status/1178562087917891585"/>
    <hyperlink ref="V2299" r:id="rId2573" location="!/tiberiu39384502/status/1178562290007908358"/>
    <hyperlink ref="V2300" r:id="rId2574" location="!/tiberiu39384502/status/1178562493549043712"/>
    <hyperlink ref="V2301" r:id="rId2575" location="!/tiberiu39384502/status/1178562704996552704"/>
    <hyperlink ref="V2302" r:id="rId2576" location="!/tiberiu39384502/status/1178563323987714048"/>
    <hyperlink ref="V2303" r:id="rId2577" location="!/tiberiu39384502/status/1178563728977121280"/>
    <hyperlink ref="V2304" r:id="rId2578" location="!/tiberiu39384502/status/1178563960376836101"/>
    <hyperlink ref="V2305" r:id="rId2579" location="!/badilogluu/status/1178564643423424512"/>
    <hyperlink ref="V2306" r:id="rId2580" location="!/badilogluu/status/1178564819416428544"/>
    <hyperlink ref="V2307" r:id="rId2581" location="!/vatan_sancak/status/1178564819814932480"/>
  </hyperlinks>
  <pageMargins left="0.7" right="0.7" top="0.75" bottom="0.75" header="0.3" footer="0.3"/>
  <pageSetup orientation="portrait" verticalDpi="0" r:id="rId2582"/>
  <legacyDrawing r:id="rId2583"/>
  <tableParts count="1">
    <tablePart r:id="rId258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E1689"/>
  <sheetViews>
    <sheetView workbookViewId="0">
      <pane xSplit="1" ySplit="2" topLeftCell="B482" activePane="bottomRight" state="frozen"/>
      <selection pane="topRight" activeCell="B1" sqref="B1"/>
      <selection pane="bottomLeft" activeCell="A3" sqref="A3"/>
      <selection pane="bottomRight" activeCell="A2" sqref="A2:AZ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 min="43" max="43" width="17.28515625" bestFit="1" customWidth="1"/>
    <col min="44" max="44" width="19.5703125" bestFit="1" customWidth="1"/>
    <col min="45" max="45" width="17.42578125" bestFit="1" customWidth="1"/>
    <col min="46" max="46" width="19.5703125" bestFit="1" customWidth="1"/>
    <col min="47" max="47" width="17.5703125" bestFit="1" customWidth="1"/>
    <col min="48" max="48" width="19.5703125" bestFit="1" customWidth="1"/>
    <col min="49" max="49" width="17.28515625" bestFit="1" customWidth="1"/>
    <col min="50" max="50" width="19.5703125" bestFit="1" customWidth="1"/>
    <col min="51" max="51" width="19.28515625" bestFit="1" customWidth="1"/>
    <col min="52" max="52" width="19.5703125" bestFit="1" customWidth="1"/>
  </cols>
  <sheetData>
    <row r="1" spans="1:57" x14ac:dyDescent="0.25">
      <c r="B1" s="23" t="s">
        <v>39</v>
      </c>
      <c r="C1" s="16"/>
      <c r="D1" s="16"/>
      <c r="E1" s="16"/>
      <c r="F1" s="16"/>
      <c r="G1" s="16"/>
      <c r="H1" s="25" t="s">
        <v>43</v>
      </c>
      <c r="I1" s="24"/>
      <c r="J1" s="24"/>
      <c r="K1" s="24"/>
      <c r="L1" s="27" t="s">
        <v>44</v>
      </c>
      <c r="M1" s="26"/>
      <c r="N1" s="26"/>
      <c r="O1" s="26"/>
      <c r="P1" s="26"/>
      <c r="Q1" s="26"/>
      <c r="R1" s="22" t="s">
        <v>42</v>
      </c>
      <c r="S1" s="19"/>
      <c r="T1" s="20"/>
      <c r="U1" s="21"/>
      <c r="V1" s="19"/>
      <c r="W1" s="19"/>
      <c r="X1" s="19"/>
      <c r="Y1" s="19"/>
      <c r="Z1" s="19"/>
      <c r="AA1" s="28" t="s">
        <v>40</v>
      </c>
      <c r="AB1" s="18"/>
      <c r="AC1" s="29" t="s">
        <v>41</v>
      </c>
      <c r="AD1"/>
      <c r="AE1"/>
      <c r="AF1"/>
      <c r="AG1"/>
      <c r="AH1"/>
    </row>
    <row r="2" spans="1:5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7137</v>
      </c>
      <c r="AE2" s="13" t="s">
        <v>7138</v>
      </c>
      <c r="AF2" s="13" t="s">
        <v>7139</v>
      </c>
      <c r="AG2" s="13" t="s">
        <v>7140</v>
      </c>
      <c r="AH2" s="13" t="s">
        <v>7141</v>
      </c>
      <c r="AI2" s="13" t="s">
        <v>7142</v>
      </c>
      <c r="AJ2" s="13" t="s">
        <v>7143</v>
      </c>
      <c r="AK2" s="13" t="s">
        <v>7144</v>
      </c>
      <c r="AL2" s="13" t="s">
        <v>7145</v>
      </c>
      <c r="AM2" s="13" t="s">
        <v>7146</v>
      </c>
      <c r="AN2" s="13" t="s">
        <v>7147</v>
      </c>
      <c r="AO2" s="13" t="s">
        <v>7148</v>
      </c>
      <c r="AP2" s="13" t="s">
        <v>7149</v>
      </c>
      <c r="AQ2" s="106" t="s">
        <v>14004</v>
      </c>
      <c r="AR2" s="106" t="s">
        <v>14023</v>
      </c>
      <c r="AS2" s="106" t="s">
        <v>14026</v>
      </c>
      <c r="AT2" s="106" t="s">
        <v>14027</v>
      </c>
      <c r="AU2" s="106" t="s">
        <v>14028</v>
      </c>
      <c r="AV2" s="106" t="s">
        <v>14053</v>
      </c>
      <c r="AW2" s="106" t="s">
        <v>14073</v>
      </c>
      <c r="AX2" s="106" t="s">
        <v>14723</v>
      </c>
      <c r="AY2" s="106" t="s">
        <v>14876</v>
      </c>
      <c r="AZ2" s="106" t="s">
        <v>15479</v>
      </c>
      <c r="BA2" s="3"/>
      <c r="BB2" s="3"/>
    </row>
    <row r="3" spans="1:57" ht="15" customHeight="1" x14ac:dyDescent="0.25">
      <c r="A3" s="61" t="s">
        <v>188</v>
      </c>
      <c r="B3" s="62" t="s">
        <v>15537</v>
      </c>
      <c r="C3" s="62"/>
      <c r="D3" s="63">
        <v>2.9293340347836851</v>
      </c>
      <c r="E3" s="65"/>
      <c r="F3" s="103" t="s">
        <v>8981</v>
      </c>
      <c r="G3" s="62"/>
      <c r="H3" s="66"/>
      <c r="I3" s="67"/>
      <c r="J3" s="67"/>
      <c r="K3" s="66" t="s">
        <v>12272</v>
      </c>
      <c r="L3" s="70"/>
      <c r="M3" s="71">
        <v>2719.734130859375</v>
      </c>
      <c r="N3" s="71">
        <v>6851.9892578125</v>
      </c>
      <c r="O3" s="72"/>
      <c r="P3" s="73"/>
      <c r="Q3" s="73"/>
      <c r="R3" s="48"/>
      <c r="S3" s="48">
        <v>0</v>
      </c>
      <c r="T3" s="48">
        <v>1</v>
      </c>
      <c r="U3" s="49">
        <v>0</v>
      </c>
      <c r="V3" s="49">
        <v>1.9799999999999999E-4</v>
      </c>
      <c r="W3" s="49">
        <v>7.3899999999999997E-4</v>
      </c>
      <c r="X3" s="49">
        <v>0.40701900000000002</v>
      </c>
      <c r="Y3" s="49">
        <v>0</v>
      </c>
      <c r="Z3" s="49">
        <v>0</v>
      </c>
      <c r="AA3" s="68">
        <v>3</v>
      </c>
      <c r="AB3" s="68"/>
      <c r="AC3" s="69"/>
      <c r="AD3" s="84">
        <v>105</v>
      </c>
      <c r="AE3" s="84">
        <v>54</v>
      </c>
      <c r="AF3" s="84">
        <v>3840</v>
      </c>
      <c r="AG3" s="84">
        <v>2057</v>
      </c>
      <c r="AH3" s="84"/>
      <c r="AI3" s="84"/>
      <c r="AJ3" s="84"/>
      <c r="AK3" s="84"/>
      <c r="AL3" s="84"/>
      <c r="AM3" s="87">
        <v>41237.380324074074</v>
      </c>
      <c r="AN3" s="84" t="s">
        <v>10584</v>
      </c>
      <c r="AO3" s="92" t="s">
        <v>10585</v>
      </c>
      <c r="AP3" s="84" t="s">
        <v>66</v>
      </c>
      <c r="AQ3" s="48"/>
      <c r="AR3" s="48"/>
      <c r="AS3" s="48"/>
      <c r="AT3" s="48"/>
      <c r="AU3" s="48"/>
      <c r="AV3" s="48"/>
      <c r="AW3" s="107" t="s">
        <v>14074</v>
      </c>
      <c r="AX3" s="107" t="s">
        <v>14074</v>
      </c>
      <c r="AY3" s="107" t="s">
        <v>14877</v>
      </c>
      <c r="AZ3" s="107" t="s">
        <v>14877</v>
      </c>
      <c r="BA3" s="3"/>
      <c r="BB3" s="3"/>
    </row>
    <row r="4" spans="1:57" x14ac:dyDescent="0.25">
      <c r="A4" s="61" t="s">
        <v>1493</v>
      </c>
      <c r="B4" s="62" t="s">
        <v>15538</v>
      </c>
      <c r="C4" s="62"/>
      <c r="D4" s="63">
        <v>26.334437086092713</v>
      </c>
      <c r="E4" s="65"/>
      <c r="F4" s="103" t="s">
        <v>8982</v>
      </c>
      <c r="G4" s="62"/>
      <c r="H4" s="66"/>
      <c r="I4" s="67"/>
      <c r="J4" s="67"/>
      <c r="K4" s="66" t="s">
        <v>12273</v>
      </c>
      <c r="L4" s="70"/>
      <c r="M4" s="71">
        <v>4532.81787109375</v>
      </c>
      <c r="N4" s="71">
        <v>4335.07666015625</v>
      </c>
      <c r="O4" s="72"/>
      <c r="P4" s="73"/>
      <c r="Q4" s="73"/>
      <c r="R4" s="96"/>
      <c r="S4" s="48">
        <v>96</v>
      </c>
      <c r="T4" s="48">
        <v>0</v>
      </c>
      <c r="U4" s="49">
        <v>506023.27123000001</v>
      </c>
      <c r="V4" s="49">
        <v>2.4699999999999999E-4</v>
      </c>
      <c r="W4" s="49">
        <v>1.2840000000000001E-2</v>
      </c>
      <c r="X4" s="49">
        <v>29.028061000000001</v>
      </c>
      <c r="Y4" s="49">
        <v>3.2894736842105261E-3</v>
      </c>
      <c r="Z4" s="49">
        <v>0</v>
      </c>
      <c r="AA4" s="68">
        <v>4</v>
      </c>
      <c r="AB4" s="68"/>
      <c r="AC4" s="69"/>
      <c r="AD4" s="84">
        <v>490</v>
      </c>
      <c r="AE4" s="84">
        <v>3337203</v>
      </c>
      <c r="AF4" s="84">
        <v>21985</v>
      </c>
      <c r="AG4" s="84">
        <v>2555</v>
      </c>
      <c r="AH4" s="84"/>
      <c r="AI4" s="84" t="s">
        <v>7150</v>
      </c>
      <c r="AJ4" s="84" t="s">
        <v>8264</v>
      </c>
      <c r="AK4" s="92" t="s">
        <v>8644</v>
      </c>
      <c r="AL4" s="84"/>
      <c r="AM4" s="87">
        <v>40874.823101851849</v>
      </c>
      <c r="AN4" s="84" t="s">
        <v>10584</v>
      </c>
      <c r="AO4" s="92" t="s">
        <v>10586</v>
      </c>
      <c r="AP4" s="84" t="s">
        <v>65</v>
      </c>
      <c r="AQ4" s="48"/>
      <c r="AR4" s="48"/>
      <c r="AS4" s="48"/>
      <c r="AT4" s="48"/>
      <c r="AU4" s="48"/>
      <c r="AV4" s="48"/>
      <c r="AW4" s="48"/>
      <c r="AX4" s="48"/>
      <c r="AY4" s="48"/>
      <c r="AZ4" s="48"/>
      <c r="BA4" s="2"/>
      <c r="BB4" s="3"/>
      <c r="BC4" s="3"/>
      <c r="BD4" s="3"/>
      <c r="BE4" s="3"/>
    </row>
    <row r="5" spans="1:57" x14ac:dyDescent="0.25">
      <c r="A5" s="61" t="s">
        <v>189</v>
      </c>
      <c r="B5" s="62" t="s">
        <v>15537</v>
      </c>
      <c r="C5" s="62"/>
      <c r="D5" s="63">
        <v>1.5</v>
      </c>
      <c r="E5" s="65"/>
      <c r="F5" s="103" t="s">
        <v>8983</v>
      </c>
      <c r="G5" s="62"/>
      <c r="H5" s="66"/>
      <c r="I5" s="67"/>
      <c r="J5" s="67"/>
      <c r="K5" s="66" t="s">
        <v>12274</v>
      </c>
      <c r="L5" s="70"/>
      <c r="M5" s="71">
        <v>7738.70849609375</v>
      </c>
      <c r="N5" s="71">
        <v>3559.564453125</v>
      </c>
      <c r="O5" s="72"/>
      <c r="P5" s="73"/>
      <c r="Q5" s="73"/>
      <c r="R5" s="96"/>
      <c r="S5" s="48">
        <v>0</v>
      </c>
      <c r="T5" s="48">
        <v>1</v>
      </c>
      <c r="U5" s="49">
        <v>0</v>
      </c>
      <c r="V5" s="49">
        <v>1.08E-4</v>
      </c>
      <c r="W5" s="49">
        <v>0</v>
      </c>
      <c r="X5" s="49">
        <v>0.50512299999999999</v>
      </c>
      <c r="Y5" s="49">
        <v>0</v>
      </c>
      <c r="Z5" s="49">
        <v>0</v>
      </c>
      <c r="AA5" s="68">
        <v>5</v>
      </c>
      <c r="AB5" s="68"/>
      <c r="AC5" s="69"/>
      <c r="AD5" s="84">
        <v>289</v>
      </c>
      <c r="AE5" s="84">
        <v>17</v>
      </c>
      <c r="AF5" s="84">
        <v>596</v>
      </c>
      <c r="AG5" s="84">
        <v>1064</v>
      </c>
      <c r="AH5" s="84"/>
      <c r="AI5" s="84" t="s">
        <v>7151</v>
      </c>
      <c r="AJ5" s="84"/>
      <c r="AK5" s="84"/>
      <c r="AL5" s="84"/>
      <c r="AM5" s="87">
        <v>40380.572500000002</v>
      </c>
      <c r="AN5" s="84" t="s">
        <v>10584</v>
      </c>
      <c r="AO5" s="92" t="s">
        <v>10587</v>
      </c>
      <c r="AP5" s="84" t="s">
        <v>66</v>
      </c>
      <c r="AQ5" s="48"/>
      <c r="AR5" s="48"/>
      <c r="AS5" s="48"/>
      <c r="AT5" s="48"/>
      <c r="AU5" s="48"/>
      <c r="AV5" s="48"/>
      <c r="AW5" s="107" t="s">
        <v>14075</v>
      </c>
      <c r="AX5" s="107" t="s">
        <v>14075</v>
      </c>
      <c r="AY5" s="107" t="s">
        <v>14878</v>
      </c>
      <c r="AZ5" s="107" t="s">
        <v>14878</v>
      </c>
      <c r="BA5" s="2"/>
      <c r="BB5" s="3"/>
      <c r="BC5" s="3"/>
      <c r="BD5" s="3"/>
      <c r="BE5" s="3"/>
    </row>
    <row r="6" spans="1:57" x14ac:dyDescent="0.25">
      <c r="A6" s="61" t="s">
        <v>1494</v>
      </c>
      <c r="B6" s="62" t="s">
        <v>15537</v>
      </c>
      <c r="C6" s="62"/>
      <c r="D6" s="63">
        <v>1.5</v>
      </c>
      <c r="E6" s="65"/>
      <c r="F6" s="103" t="s">
        <v>8984</v>
      </c>
      <c r="G6" s="62"/>
      <c r="H6" s="66"/>
      <c r="I6" s="67"/>
      <c r="J6" s="67"/>
      <c r="K6" s="66" t="s">
        <v>12275</v>
      </c>
      <c r="L6" s="70"/>
      <c r="M6" s="71">
        <v>5669.640625</v>
      </c>
      <c r="N6" s="71">
        <v>3478.664306640625</v>
      </c>
      <c r="O6" s="72"/>
      <c r="P6" s="73"/>
      <c r="Q6" s="73"/>
      <c r="R6" s="96"/>
      <c r="S6" s="48">
        <v>12</v>
      </c>
      <c r="T6" s="48">
        <v>0</v>
      </c>
      <c r="U6" s="49">
        <v>34191</v>
      </c>
      <c r="V6" s="49">
        <v>1.21E-4</v>
      </c>
      <c r="W6" s="49">
        <v>0</v>
      </c>
      <c r="X6" s="49">
        <v>5.0134999999999996</v>
      </c>
      <c r="Y6" s="49">
        <v>0</v>
      </c>
      <c r="Z6" s="49">
        <v>0</v>
      </c>
      <c r="AA6" s="68">
        <v>6</v>
      </c>
      <c r="AB6" s="68"/>
      <c r="AC6" s="69"/>
      <c r="AD6" s="84">
        <v>202</v>
      </c>
      <c r="AE6" s="84">
        <v>631364</v>
      </c>
      <c r="AF6" s="84">
        <v>7915</v>
      </c>
      <c r="AG6" s="84">
        <v>1</v>
      </c>
      <c r="AH6" s="84"/>
      <c r="AI6" s="84" t="s">
        <v>7152</v>
      </c>
      <c r="AJ6" s="84"/>
      <c r="AK6" s="92" t="s">
        <v>8645</v>
      </c>
      <c r="AL6" s="84"/>
      <c r="AM6" s="87">
        <v>40586.012395833335</v>
      </c>
      <c r="AN6" s="84" t="s">
        <v>10584</v>
      </c>
      <c r="AO6" s="92" t="s">
        <v>10588</v>
      </c>
      <c r="AP6" s="84" t="s">
        <v>65</v>
      </c>
      <c r="AQ6" s="48"/>
      <c r="AR6" s="48"/>
      <c r="AS6" s="48"/>
      <c r="AT6" s="48"/>
      <c r="AU6" s="48"/>
      <c r="AV6" s="48"/>
      <c r="AW6" s="48"/>
      <c r="AX6" s="48"/>
      <c r="AY6" s="48"/>
      <c r="AZ6" s="48"/>
      <c r="BA6" s="2"/>
      <c r="BB6" s="3"/>
      <c r="BC6" s="3"/>
      <c r="BD6" s="3"/>
      <c r="BE6" s="3"/>
    </row>
    <row r="7" spans="1:57" x14ac:dyDescent="0.25">
      <c r="A7" s="61" t="s">
        <v>190</v>
      </c>
      <c r="B7" s="62" t="s">
        <v>15537</v>
      </c>
      <c r="C7" s="62"/>
      <c r="D7" s="63">
        <v>1.5</v>
      </c>
      <c r="E7" s="65"/>
      <c r="F7" s="103" t="s">
        <v>8985</v>
      </c>
      <c r="G7" s="62"/>
      <c r="H7" s="66"/>
      <c r="I7" s="67"/>
      <c r="J7" s="67"/>
      <c r="K7" s="66" t="s">
        <v>12276</v>
      </c>
      <c r="L7" s="70"/>
      <c r="M7" s="71">
        <v>1011.2326049804688</v>
      </c>
      <c r="N7" s="71">
        <v>5272.42578125</v>
      </c>
      <c r="O7" s="72"/>
      <c r="P7" s="73"/>
      <c r="Q7" s="73"/>
      <c r="R7" s="96"/>
      <c r="S7" s="48">
        <v>0</v>
      </c>
      <c r="T7" s="48">
        <v>1</v>
      </c>
      <c r="U7" s="49">
        <v>0</v>
      </c>
      <c r="V7" s="49">
        <v>0.2</v>
      </c>
      <c r="W7" s="49">
        <v>0</v>
      </c>
      <c r="X7" s="49">
        <v>0.693693</v>
      </c>
      <c r="Y7" s="49">
        <v>0</v>
      </c>
      <c r="Z7" s="49">
        <v>0</v>
      </c>
      <c r="AA7" s="68">
        <v>7</v>
      </c>
      <c r="AB7" s="68"/>
      <c r="AC7" s="69"/>
      <c r="AD7" s="84">
        <v>515</v>
      </c>
      <c r="AE7" s="84">
        <v>367</v>
      </c>
      <c r="AF7" s="84">
        <v>32805</v>
      </c>
      <c r="AG7" s="84">
        <v>14</v>
      </c>
      <c r="AH7" s="84"/>
      <c r="AI7" s="84" t="s">
        <v>7153</v>
      </c>
      <c r="AJ7" s="84"/>
      <c r="AK7" s="84"/>
      <c r="AL7" s="84"/>
      <c r="AM7" s="87">
        <v>43074.378449074073</v>
      </c>
      <c r="AN7" s="84" t="s">
        <v>10584</v>
      </c>
      <c r="AO7" s="92" t="s">
        <v>10589</v>
      </c>
      <c r="AP7" s="84" t="s">
        <v>66</v>
      </c>
      <c r="AQ7" s="48"/>
      <c r="AR7" s="48"/>
      <c r="AS7" s="48"/>
      <c r="AT7" s="48"/>
      <c r="AU7" s="48"/>
      <c r="AV7" s="48"/>
      <c r="AW7" s="107" t="s">
        <v>14076</v>
      </c>
      <c r="AX7" s="107" t="s">
        <v>14076</v>
      </c>
      <c r="AY7" s="107" t="s">
        <v>14879</v>
      </c>
      <c r="AZ7" s="107" t="s">
        <v>14879</v>
      </c>
      <c r="BA7" s="2"/>
      <c r="BB7" s="3"/>
      <c r="BC7" s="3"/>
      <c r="BD7" s="3"/>
      <c r="BE7" s="3"/>
    </row>
    <row r="8" spans="1:57" x14ac:dyDescent="0.25">
      <c r="A8" s="61" t="s">
        <v>1495</v>
      </c>
      <c r="B8" s="62" t="s">
        <v>15537</v>
      </c>
      <c r="C8" s="62"/>
      <c r="D8" s="63">
        <v>1.5</v>
      </c>
      <c r="E8" s="65"/>
      <c r="F8" s="103" t="s">
        <v>8986</v>
      </c>
      <c r="G8" s="62"/>
      <c r="H8" s="66"/>
      <c r="I8" s="67"/>
      <c r="J8" s="67"/>
      <c r="K8" s="66" t="s">
        <v>12277</v>
      </c>
      <c r="L8" s="70"/>
      <c r="M8" s="71">
        <v>3292.404541015625</v>
      </c>
      <c r="N8" s="71">
        <v>7215.755859375</v>
      </c>
      <c r="O8" s="72"/>
      <c r="P8" s="73"/>
      <c r="Q8" s="73"/>
      <c r="R8" s="96"/>
      <c r="S8" s="48">
        <v>3</v>
      </c>
      <c r="T8" s="48">
        <v>0</v>
      </c>
      <c r="U8" s="49">
        <v>6</v>
      </c>
      <c r="V8" s="49">
        <v>0.33333299999999999</v>
      </c>
      <c r="W8" s="49">
        <v>0</v>
      </c>
      <c r="X8" s="49">
        <v>1.9189179999999999</v>
      </c>
      <c r="Y8" s="49">
        <v>0</v>
      </c>
      <c r="Z8" s="49">
        <v>0</v>
      </c>
      <c r="AA8" s="68">
        <v>8</v>
      </c>
      <c r="AB8" s="68"/>
      <c r="AC8" s="69"/>
      <c r="AD8" s="84">
        <v>716</v>
      </c>
      <c r="AE8" s="84">
        <v>713</v>
      </c>
      <c r="AF8" s="84">
        <v>52</v>
      </c>
      <c r="AG8" s="84">
        <v>240</v>
      </c>
      <c r="AH8" s="84"/>
      <c r="AI8" s="84" t="s">
        <v>7154</v>
      </c>
      <c r="AJ8" s="84" t="s">
        <v>8265</v>
      </c>
      <c r="AK8" s="92" t="s">
        <v>8646</v>
      </c>
      <c r="AL8" s="84"/>
      <c r="AM8" s="87">
        <v>43606.555798611109</v>
      </c>
      <c r="AN8" s="84" t="s">
        <v>10584</v>
      </c>
      <c r="AO8" s="92" t="s">
        <v>10590</v>
      </c>
      <c r="AP8" s="84" t="s">
        <v>65</v>
      </c>
      <c r="AQ8" s="48"/>
      <c r="AR8" s="48"/>
      <c r="AS8" s="48"/>
      <c r="AT8" s="48"/>
      <c r="AU8" s="48"/>
      <c r="AV8" s="48"/>
      <c r="AW8" s="48"/>
      <c r="AX8" s="48"/>
      <c r="AY8" s="48"/>
      <c r="AZ8" s="48"/>
      <c r="BA8" s="2"/>
      <c r="BB8" s="3"/>
      <c r="BC8" s="3"/>
      <c r="BD8" s="3"/>
      <c r="BE8" s="3"/>
    </row>
    <row r="9" spans="1:57" x14ac:dyDescent="0.25">
      <c r="A9" s="61" t="s">
        <v>191</v>
      </c>
      <c r="B9" s="62" t="s">
        <v>15537</v>
      </c>
      <c r="C9" s="62"/>
      <c r="D9" s="63">
        <v>1.505802438571517</v>
      </c>
      <c r="E9" s="65"/>
      <c r="F9" s="103" t="s">
        <v>8987</v>
      </c>
      <c r="G9" s="62"/>
      <c r="H9" s="66"/>
      <c r="I9" s="67"/>
      <c r="J9" s="67"/>
      <c r="K9" s="66" t="s">
        <v>12278</v>
      </c>
      <c r="L9" s="70"/>
      <c r="M9" s="71">
        <v>4553.59765625</v>
      </c>
      <c r="N9" s="71">
        <v>1565.2713623046875</v>
      </c>
      <c r="O9" s="72"/>
      <c r="P9" s="73"/>
      <c r="Q9" s="73"/>
      <c r="R9" s="96"/>
      <c r="S9" s="48">
        <v>0</v>
      </c>
      <c r="T9" s="48">
        <v>1</v>
      </c>
      <c r="U9" s="49">
        <v>0</v>
      </c>
      <c r="V9" s="49">
        <v>1.5899999999999999E-4</v>
      </c>
      <c r="W9" s="49">
        <v>3.0000000000000001E-6</v>
      </c>
      <c r="X9" s="49">
        <v>0.51345799999999997</v>
      </c>
      <c r="Y9" s="49">
        <v>0</v>
      </c>
      <c r="Z9" s="49">
        <v>0</v>
      </c>
      <c r="AA9" s="68">
        <v>9</v>
      </c>
      <c r="AB9" s="68"/>
      <c r="AC9" s="69"/>
      <c r="AD9" s="84">
        <v>22</v>
      </c>
      <c r="AE9" s="84">
        <v>16</v>
      </c>
      <c r="AF9" s="84">
        <v>807</v>
      </c>
      <c r="AG9" s="84">
        <v>203</v>
      </c>
      <c r="AH9" s="84"/>
      <c r="AI9" s="84"/>
      <c r="AJ9" s="84"/>
      <c r="AK9" s="84"/>
      <c r="AL9" s="84"/>
      <c r="AM9" s="87">
        <v>39951.704421296294</v>
      </c>
      <c r="AN9" s="84" t="s">
        <v>10584</v>
      </c>
      <c r="AO9" s="92" t="s">
        <v>10591</v>
      </c>
      <c r="AP9" s="84" t="s">
        <v>66</v>
      </c>
      <c r="AQ9" s="48"/>
      <c r="AR9" s="48"/>
      <c r="AS9" s="48"/>
      <c r="AT9" s="48"/>
      <c r="AU9" s="48"/>
      <c r="AV9" s="48"/>
      <c r="AW9" s="107" t="s">
        <v>14077</v>
      </c>
      <c r="AX9" s="107" t="s">
        <v>14077</v>
      </c>
      <c r="AY9" s="107" t="s">
        <v>14880</v>
      </c>
      <c r="AZ9" s="107" t="s">
        <v>14880</v>
      </c>
      <c r="BA9" s="2"/>
      <c r="BB9" s="3"/>
      <c r="BC9" s="3"/>
      <c r="BD9" s="3"/>
      <c r="BE9" s="3"/>
    </row>
    <row r="10" spans="1:57" x14ac:dyDescent="0.25">
      <c r="A10" s="61" t="s">
        <v>1496</v>
      </c>
      <c r="B10" s="62" t="s">
        <v>15537</v>
      </c>
      <c r="C10" s="62"/>
      <c r="D10" s="63">
        <v>1.5986414557157889</v>
      </c>
      <c r="E10" s="65"/>
      <c r="F10" s="103" t="s">
        <v>8988</v>
      </c>
      <c r="G10" s="62"/>
      <c r="H10" s="66"/>
      <c r="I10" s="67"/>
      <c r="J10" s="67"/>
      <c r="K10" s="66" t="s">
        <v>12279</v>
      </c>
      <c r="L10" s="70"/>
      <c r="M10" s="71">
        <v>5536.46142578125</v>
      </c>
      <c r="N10" s="71">
        <v>5018.4091796875</v>
      </c>
      <c r="O10" s="72"/>
      <c r="P10" s="73"/>
      <c r="Q10" s="73"/>
      <c r="R10" s="96"/>
      <c r="S10" s="48">
        <v>47</v>
      </c>
      <c r="T10" s="48">
        <v>0</v>
      </c>
      <c r="U10" s="49">
        <v>242020.97059499999</v>
      </c>
      <c r="V10" s="49">
        <v>1.9000000000000001E-4</v>
      </c>
      <c r="W10" s="49">
        <v>5.1E-5</v>
      </c>
      <c r="X10" s="49">
        <v>20.097092</v>
      </c>
      <c r="Y10" s="49">
        <v>0</v>
      </c>
      <c r="Z10" s="49">
        <v>0</v>
      </c>
      <c r="AA10" s="68">
        <v>10</v>
      </c>
      <c r="AB10" s="68"/>
      <c r="AC10" s="69"/>
      <c r="AD10" s="84">
        <v>1657</v>
      </c>
      <c r="AE10" s="84">
        <v>210316</v>
      </c>
      <c r="AF10" s="84">
        <v>11913</v>
      </c>
      <c r="AG10" s="84">
        <v>53537</v>
      </c>
      <c r="AH10" s="84"/>
      <c r="AI10" s="84" t="s">
        <v>7155</v>
      </c>
      <c r="AJ10" s="84" t="s">
        <v>8266</v>
      </c>
      <c r="AK10" s="84"/>
      <c r="AL10" s="84"/>
      <c r="AM10" s="87">
        <v>40770.285682870373</v>
      </c>
      <c r="AN10" s="84" t="s">
        <v>10584</v>
      </c>
      <c r="AO10" s="92" t="s">
        <v>10592</v>
      </c>
      <c r="AP10" s="84" t="s">
        <v>65</v>
      </c>
      <c r="AQ10" s="48"/>
      <c r="AR10" s="48"/>
      <c r="AS10" s="48"/>
      <c r="AT10" s="48"/>
      <c r="AU10" s="48"/>
      <c r="AV10" s="48"/>
      <c r="AW10" s="48"/>
      <c r="AX10" s="48"/>
      <c r="AY10" s="48"/>
      <c r="AZ10" s="48"/>
      <c r="BA10" s="2"/>
      <c r="BB10" s="3"/>
      <c r="BC10" s="3"/>
      <c r="BD10" s="3"/>
      <c r="BE10" s="3"/>
    </row>
    <row r="11" spans="1:57" x14ac:dyDescent="0.25">
      <c r="A11" s="61" t="s">
        <v>192</v>
      </c>
      <c r="B11" s="62" t="s">
        <v>15537</v>
      </c>
      <c r="C11" s="62"/>
      <c r="D11" s="63">
        <v>1.5</v>
      </c>
      <c r="E11" s="65"/>
      <c r="F11" s="103" t="s">
        <v>8989</v>
      </c>
      <c r="G11" s="62"/>
      <c r="H11" s="66"/>
      <c r="I11" s="67"/>
      <c r="J11" s="67"/>
      <c r="K11" s="66" t="s">
        <v>12280</v>
      </c>
      <c r="L11" s="70"/>
      <c r="M11" s="71">
        <v>3565.666748046875</v>
      </c>
      <c r="N11" s="71">
        <v>1711.1822509765625</v>
      </c>
      <c r="O11" s="72"/>
      <c r="P11" s="73"/>
      <c r="Q11" s="73"/>
      <c r="R11" s="96"/>
      <c r="S11" s="48">
        <v>0</v>
      </c>
      <c r="T11" s="48">
        <v>1</v>
      </c>
      <c r="U11" s="49">
        <v>0</v>
      </c>
      <c r="V11" s="49">
        <v>1</v>
      </c>
      <c r="W11" s="49">
        <v>0</v>
      </c>
      <c r="X11" s="49">
        <v>1</v>
      </c>
      <c r="Y11" s="49">
        <v>0</v>
      </c>
      <c r="Z11" s="49">
        <v>0</v>
      </c>
      <c r="AA11" s="68">
        <v>11</v>
      </c>
      <c r="AB11" s="68"/>
      <c r="AC11" s="69"/>
      <c r="AD11" s="84">
        <v>378</v>
      </c>
      <c r="AE11" s="84">
        <v>149</v>
      </c>
      <c r="AF11" s="84">
        <v>20823</v>
      </c>
      <c r="AG11" s="84">
        <v>3685</v>
      </c>
      <c r="AH11" s="84"/>
      <c r="AI11" s="84"/>
      <c r="AJ11" s="84" t="s">
        <v>8267</v>
      </c>
      <c r="AK11" s="84"/>
      <c r="AL11" s="84"/>
      <c r="AM11" s="87">
        <v>40811.670960648145</v>
      </c>
      <c r="AN11" s="84" t="s">
        <v>10584</v>
      </c>
      <c r="AO11" s="92" t="s">
        <v>10593</v>
      </c>
      <c r="AP11" s="84" t="s">
        <v>66</v>
      </c>
      <c r="AQ11" s="48"/>
      <c r="AR11" s="48"/>
      <c r="AS11" s="48"/>
      <c r="AT11" s="48"/>
      <c r="AU11" s="48"/>
      <c r="AV11" s="48"/>
      <c r="AW11" s="107" t="s">
        <v>14078</v>
      </c>
      <c r="AX11" s="107" t="s">
        <v>14078</v>
      </c>
      <c r="AY11" s="107" t="s">
        <v>14881</v>
      </c>
      <c r="AZ11" s="107" t="s">
        <v>14881</v>
      </c>
      <c r="BA11" s="2"/>
      <c r="BB11" s="3"/>
      <c r="BC11" s="3"/>
      <c r="BD11" s="3"/>
      <c r="BE11" s="3"/>
    </row>
    <row r="12" spans="1:57" x14ac:dyDescent="0.25">
      <c r="A12" s="61" t="s">
        <v>1497</v>
      </c>
      <c r="B12" s="62" t="s">
        <v>15537</v>
      </c>
      <c r="C12" s="62"/>
      <c r="D12" s="63">
        <v>1.5</v>
      </c>
      <c r="E12" s="65"/>
      <c r="F12" s="103" t="s">
        <v>8990</v>
      </c>
      <c r="G12" s="62"/>
      <c r="H12" s="66"/>
      <c r="I12" s="67"/>
      <c r="J12" s="67"/>
      <c r="K12" s="66" t="s">
        <v>12281</v>
      </c>
      <c r="L12" s="70"/>
      <c r="M12" s="71">
        <v>5490.91064453125</v>
      </c>
      <c r="N12" s="71">
        <v>1394.7625732421875</v>
      </c>
      <c r="O12" s="72"/>
      <c r="P12" s="73"/>
      <c r="Q12" s="73"/>
      <c r="R12" s="96"/>
      <c r="S12" s="48">
        <v>1</v>
      </c>
      <c r="T12" s="48">
        <v>0</v>
      </c>
      <c r="U12" s="49">
        <v>0</v>
      </c>
      <c r="V12" s="49">
        <v>1</v>
      </c>
      <c r="W12" s="49">
        <v>0</v>
      </c>
      <c r="X12" s="49">
        <v>1</v>
      </c>
      <c r="Y12" s="49">
        <v>0</v>
      </c>
      <c r="Z12" s="49">
        <v>0</v>
      </c>
      <c r="AA12" s="68">
        <v>12</v>
      </c>
      <c r="AB12" s="68"/>
      <c r="AC12" s="69"/>
      <c r="AD12" s="84">
        <v>3887</v>
      </c>
      <c r="AE12" s="84">
        <v>4524</v>
      </c>
      <c r="AF12" s="84">
        <v>68425</v>
      </c>
      <c r="AG12" s="84">
        <v>21983</v>
      </c>
      <c r="AH12" s="84"/>
      <c r="AI12" s="84" t="s">
        <v>7156</v>
      </c>
      <c r="AJ12" s="84"/>
      <c r="AK12" s="84"/>
      <c r="AL12" s="84"/>
      <c r="AM12" s="87">
        <v>41426.881967592592</v>
      </c>
      <c r="AN12" s="84" t="s">
        <v>10584</v>
      </c>
      <c r="AO12" s="92" t="s">
        <v>10594</v>
      </c>
      <c r="AP12" s="84" t="s">
        <v>65</v>
      </c>
      <c r="AQ12" s="48"/>
      <c r="AR12" s="48"/>
      <c r="AS12" s="48"/>
      <c r="AT12" s="48"/>
      <c r="AU12" s="48"/>
      <c r="AV12" s="48"/>
      <c r="AW12" s="48"/>
      <c r="AX12" s="48"/>
      <c r="AY12" s="48"/>
      <c r="AZ12" s="48"/>
      <c r="BA12" s="2"/>
      <c r="BB12" s="3"/>
      <c r="BC12" s="3"/>
      <c r="BD12" s="3"/>
      <c r="BE12" s="3"/>
    </row>
    <row r="13" spans="1:57" x14ac:dyDescent="0.25">
      <c r="A13" s="61" t="s">
        <v>193</v>
      </c>
      <c r="B13" s="62" t="s">
        <v>15537</v>
      </c>
      <c r="C13" s="62"/>
      <c r="D13" s="63">
        <v>2.9293340347836851</v>
      </c>
      <c r="E13" s="65"/>
      <c r="F13" s="103" t="s">
        <v>8991</v>
      </c>
      <c r="G13" s="62"/>
      <c r="H13" s="66"/>
      <c r="I13" s="67"/>
      <c r="J13" s="67"/>
      <c r="K13" s="66" t="s">
        <v>12282</v>
      </c>
      <c r="L13" s="70"/>
      <c r="M13" s="71">
        <v>6573.7001953125</v>
      </c>
      <c r="N13" s="71">
        <v>6317.71728515625</v>
      </c>
      <c r="O13" s="72"/>
      <c r="P13" s="73"/>
      <c r="Q13" s="73"/>
      <c r="R13" s="96"/>
      <c r="S13" s="48">
        <v>0</v>
      </c>
      <c r="T13" s="48">
        <v>1</v>
      </c>
      <c r="U13" s="49">
        <v>0</v>
      </c>
      <c r="V13" s="49">
        <v>1.9799999999999999E-4</v>
      </c>
      <c r="W13" s="49">
        <v>7.3899999999999997E-4</v>
      </c>
      <c r="X13" s="49">
        <v>0.40701900000000002</v>
      </c>
      <c r="Y13" s="49">
        <v>0</v>
      </c>
      <c r="Z13" s="49">
        <v>0</v>
      </c>
      <c r="AA13" s="68">
        <v>13</v>
      </c>
      <c r="AB13" s="68"/>
      <c r="AC13" s="69"/>
      <c r="AD13" s="84">
        <v>44</v>
      </c>
      <c r="AE13" s="84">
        <v>1</v>
      </c>
      <c r="AF13" s="84">
        <v>37</v>
      </c>
      <c r="AG13" s="84">
        <v>282</v>
      </c>
      <c r="AH13" s="84"/>
      <c r="AI13" s="84" t="s">
        <v>7157</v>
      </c>
      <c r="AJ13" s="84"/>
      <c r="AK13" s="84"/>
      <c r="AL13" s="84"/>
      <c r="AM13" s="87">
        <v>43733.459780092591</v>
      </c>
      <c r="AN13" s="84" t="s">
        <v>10584</v>
      </c>
      <c r="AO13" s="92" t="s">
        <v>10595</v>
      </c>
      <c r="AP13" s="84" t="s">
        <v>66</v>
      </c>
      <c r="AQ13" s="48"/>
      <c r="AR13" s="48"/>
      <c r="AS13" s="48"/>
      <c r="AT13" s="48"/>
      <c r="AU13" s="48"/>
      <c r="AV13" s="48"/>
      <c r="AW13" s="107" t="s">
        <v>14074</v>
      </c>
      <c r="AX13" s="107" t="s">
        <v>14074</v>
      </c>
      <c r="AY13" s="107" t="s">
        <v>14877</v>
      </c>
      <c r="AZ13" s="107" t="s">
        <v>14877</v>
      </c>
      <c r="BA13" s="2"/>
      <c r="BB13" s="3"/>
      <c r="BC13" s="3"/>
      <c r="BD13" s="3"/>
      <c r="BE13" s="3"/>
    </row>
    <row r="14" spans="1:57" x14ac:dyDescent="0.25">
      <c r="A14" s="61" t="s">
        <v>194</v>
      </c>
      <c r="B14" s="62" t="s">
        <v>15537</v>
      </c>
      <c r="C14" s="62"/>
      <c r="D14" s="63">
        <v>1.5</v>
      </c>
      <c r="E14" s="65"/>
      <c r="F14" s="103" t="s">
        <v>8992</v>
      </c>
      <c r="G14" s="62"/>
      <c r="H14" s="66"/>
      <c r="I14" s="67"/>
      <c r="J14" s="67"/>
      <c r="K14" s="66" t="s">
        <v>12283</v>
      </c>
      <c r="L14" s="70"/>
      <c r="M14" s="71">
        <v>3552.912109375</v>
      </c>
      <c r="N14" s="71">
        <v>8386.087890625</v>
      </c>
      <c r="O14" s="72"/>
      <c r="P14" s="73"/>
      <c r="Q14" s="73"/>
      <c r="R14" s="96"/>
      <c r="S14" s="48">
        <v>0</v>
      </c>
      <c r="T14" s="48">
        <v>1</v>
      </c>
      <c r="U14" s="49">
        <v>0</v>
      </c>
      <c r="V14" s="49">
        <v>1</v>
      </c>
      <c r="W14" s="49">
        <v>0</v>
      </c>
      <c r="X14" s="49">
        <v>1</v>
      </c>
      <c r="Y14" s="49">
        <v>0</v>
      </c>
      <c r="Z14" s="49">
        <v>0</v>
      </c>
      <c r="AA14" s="68">
        <v>14</v>
      </c>
      <c r="AB14" s="68"/>
      <c r="AC14" s="69"/>
      <c r="AD14" s="84">
        <v>2653</v>
      </c>
      <c r="AE14" s="84">
        <v>4770</v>
      </c>
      <c r="AF14" s="84">
        <v>29534</v>
      </c>
      <c r="AG14" s="84">
        <v>203461</v>
      </c>
      <c r="AH14" s="84"/>
      <c r="AI14" s="84" t="s">
        <v>7158</v>
      </c>
      <c r="AJ14" s="84" t="s">
        <v>8268</v>
      </c>
      <c r="AK14" s="84"/>
      <c r="AL14" s="84"/>
      <c r="AM14" s="87">
        <v>41851.569097222222</v>
      </c>
      <c r="AN14" s="84" t="s">
        <v>10584</v>
      </c>
      <c r="AO14" s="92" t="s">
        <v>10596</v>
      </c>
      <c r="AP14" s="84" t="s">
        <v>66</v>
      </c>
      <c r="AQ14" s="48"/>
      <c r="AR14" s="48"/>
      <c r="AS14" s="48"/>
      <c r="AT14" s="48"/>
      <c r="AU14" s="48"/>
      <c r="AV14" s="48"/>
      <c r="AW14" s="107" t="s">
        <v>14079</v>
      </c>
      <c r="AX14" s="107" t="s">
        <v>14079</v>
      </c>
      <c r="AY14" s="107" t="s">
        <v>14882</v>
      </c>
      <c r="AZ14" s="107" t="s">
        <v>14882</v>
      </c>
      <c r="BA14" s="2"/>
      <c r="BB14" s="3"/>
      <c r="BC14" s="3"/>
      <c r="BD14" s="3"/>
      <c r="BE14" s="3"/>
    </row>
    <row r="15" spans="1:57" x14ac:dyDescent="0.25">
      <c r="A15" s="61" t="s">
        <v>1498</v>
      </c>
      <c r="B15" s="62" t="s">
        <v>15537</v>
      </c>
      <c r="C15" s="62"/>
      <c r="D15" s="63">
        <v>1.5</v>
      </c>
      <c r="E15" s="65"/>
      <c r="F15" s="103" t="s">
        <v>8993</v>
      </c>
      <c r="G15" s="62"/>
      <c r="H15" s="66"/>
      <c r="I15" s="67"/>
      <c r="J15" s="67"/>
      <c r="K15" s="66" t="s">
        <v>12284</v>
      </c>
      <c r="L15" s="70"/>
      <c r="M15" s="71">
        <v>5542.78515625</v>
      </c>
      <c r="N15" s="71">
        <v>9007.978515625</v>
      </c>
      <c r="O15" s="72"/>
      <c r="P15" s="73"/>
      <c r="Q15" s="73"/>
      <c r="R15" s="96"/>
      <c r="S15" s="48">
        <v>1</v>
      </c>
      <c r="T15" s="48">
        <v>0</v>
      </c>
      <c r="U15" s="49">
        <v>0</v>
      </c>
      <c r="V15" s="49">
        <v>1</v>
      </c>
      <c r="W15" s="49">
        <v>0</v>
      </c>
      <c r="X15" s="49">
        <v>1</v>
      </c>
      <c r="Y15" s="49">
        <v>0</v>
      </c>
      <c r="Z15" s="49">
        <v>0</v>
      </c>
      <c r="AA15" s="68">
        <v>15</v>
      </c>
      <c r="AB15" s="68"/>
      <c r="AC15" s="69"/>
      <c r="AD15" s="84">
        <v>533</v>
      </c>
      <c r="AE15" s="84">
        <v>844</v>
      </c>
      <c r="AF15" s="84">
        <v>128</v>
      </c>
      <c r="AG15" s="84">
        <v>757</v>
      </c>
      <c r="AH15" s="84"/>
      <c r="AI15" s="84" t="s">
        <v>7159</v>
      </c>
      <c r="AJ15" s="84" t="s">
        <v>8269</v>
      </c>
      <c r="AK15" s="92" t="s">
        <v>8647</v>
      </c>
      <c r="AL15" s="84"/>
      <c r="AM15" s="87">
        <v>43443.411990740744</v>
      </c>
      <c r="AN15" s="84" t="s">
        <v>10584</v>
      </c>
      <c r="AO15" s="92" t="s">
        <v>10597</v>
      </c>
      <c r="AP15" s="84" t="s">
        <v>65</v>
      </c>
      <c r="AQ15" s="48"/>
      <c r="AR15" s="48"/>
      <c r="AS15" s="48"/>
      <c r="AT15" s="48"/>
      <c r="AU15" s="48"/>
      <c r="AV15" s="48"/>
      <c r="AW15" s="48"/>
      <c r="AX15" s="48"/>
      <c r="AY15" s="48"/>
      <c r="AZ15" s="48"/>
      <c r="BA15" s="2"/>
      <c r="BB15" s="3"/>
      <c r="BC15" s="3"/>
      <c r="BD15" s="3"/>
      <c r="BE15" s="3"/>
    </row>
    <row r="16" spans="1:57" x14ac:dyDescent="0.25">
      <c r="A16" s="61" t="s">
        <v>195</v>
      </c>
      <c r="B16" s="62" t="s">
        <v>15537</v>
      </c>
      <c r="C16" s="62"/>
      <c r="D16" s="63">
        <v>1.724360958098657</v>
      </c>
      <c r="E16" s="65"/>
      <c r="F16" s="103" t="s">
        <v>8994</v>
      </c>
      <c r="G16" s="62"/>
      <c r="H16" s="66"/>
      <c r="I16" s="67"/>
      <c r="J16" s="67"/>
      <c r="K16" s="66" t="s">
        <v>12285</v>
      </c>
      <c r="L16" s="70"/>
      <c r="M16" s="71">
        <v>8398.4736328125</v>
      </c>
      <c r="N16" s="71">
        <v>5024.56298828125</v>
      </c>
      <c r="O16" s="72"/>
      <c r="P16" s="73"/>
      <c r="Q16" s="73"/>
      <c r="R16" s="96"/>
      <c r="S16" s="48">
        <v>0</v>
      </c>
      <c r="T16" s="48">
        <v>1</v>
      </c>
      <c r="U16" s="49">
        <v>0</v>
      </c>
      <c r="V16" s="49">
        <v>1.84E-4</v>
      </c>
      <c r="W16" s="49">
        <v>1.16E-4</v>
      </c>
      <c r="X16" s="49">
        <v>0.46414100000000003</v>
      </c>
      <c r="Y16" s="49">
        <v>0</v>
      </c>
      <c r="Z16" s="49">
        <v>0</v>
      </c>
      <c r="AA16" s="68">
        <v>16</v>
      </c>
      <c r="AB16" s="68"/>
      <c r="AC16" s="69"/>
      <c r="AD16" s="84">
        <v>232</v>
      </c>
      <c r="AE16" s="84">
        <v>75</v>
      </c>
      <c r="AF16" s="84">
        <v>6810</v>
      </c>
      <c r="AG16" s="84">
        <v>7505</v>
      </c>
      <c r="AH16" s="84"/>
      <c r="AI16" s="84"/>
      <c r="AJ16" s="84" t="s">
        <v>8270</v>
      </c>
      <c r="AK16" s="84"/>
      <c r="AL16" s="84"/>
      <c r="AM16" s="87">
        <v>40596.81832175926</v>
      </c>
      <c r="AN16" s="84" t="s">
        <v>10584</v>
      </c>
      <c r="AO16" s="92" t="s">
        <v>10598</v>
      </c>
      <c r="AP16" s="84" t="s">
        <v>66</v>
      </c>
      <c r="AQ16" s="48"/>
      <c r="AR16" s="48"/>
      <c r="AS16" s="48"/>
      <c r="AT16" s="48"/>
      <c r="AU16" s="48"/>
      <c r="AV16" s="48"/>
      <c r="AW16" s="107" t="s">
        <v>14080</v>
      </c>
      <c r="AX16" s="107" t="s">
        <v>14080</v>
      </c>
      <c r="AY16" s="107" t="s">
        <v>14883</v>
      </c>
      <c r="AZ16" s="107" t="s">
        <v>14883</v>
      </c>
      <c r="BA16" s="2"/>
      <c r="BB16" s="3"/>
      <c r="BC16" s="3"/>
      <c r="BD16" s="3"/>
      <c r="BE16" s="3"/>
    </row>
    <row r="17" spans="1:57" x14ac:dyDescent="0.25">
      <c r="A17" s="61" t="s">
        <v>1499</v>
      </c>
      <c r="B17" s="62" t="s">
        <v>15539</v>
      </c>
      <c r="C17" s="62"/>
      <c r="D17" s="63">
        <v>5.4127777433929563</v>
      </c>
      <c r="E17" s="65"/>
      <c r="F17" s="103" t="s">
        <v>8995</v>
      </c>
      <c r="G17" s="62"/>
      <c r="H17" s="66"/>
      <c r="I17" s="67"/>
      <c r="J17" s="67"/>
      <c r="K17" s="66" t="s">
        <v>12286</v>
      </c>
      <c r="L17" s="70"/>
      <c r="M17" s="71">
        <v>5883.28759765625</v>
      </c>
      <c r="N17" s="71">
        <v>3293.80224609375</v>
      </c>
      <c r="O17" s="72"/>
      <c r="P17" s="73"/>
      <c r="Q17" s="73"/>
      <c r="R17" s="96"/>
      <c r="S17" s="48">
        <v>85</v>
      </c>
      <c r="T17" s="48">
        <v>0</v>
      </c>
      <c r="U17" s="49">
        <v>186315.872557</v>
      </c>
      <c r="V17" s="49">
        <v>2.2599999999999999E-4</v>
      </c>
      <c r="W17" s="49">
        <v>2.0230000000000001E-3</v>
      </c>
      <c r="X17" s="49">
        <v>31.414118999999999</v>
      </c>
      <c r="Y17" s="49">
        <v>0</v>
      </c>
      <c r="Z17" s="49">
        <v>0</v>
      </c>
      <c r="AA17" s="68">
        <v>17</v>
      </c>
      <c r="AB17" s="68"/>
      <c r="AC17" s="69"/>
      <c r="AD17" s="84">
        <v>1813</v>
      </c>
      <c r="AE17" s="84">
        <v>555667</v>
      </c>
      <c r="AF17" s="84">
        <v>43934</v>
      </c>
      <c r="AG17" s="84">
        <v>4473</v>
      </c>
      <c r="AH17" s="84"/>
      <c r="AI17" s="84" t="s">
        <v>7160</v>
      </c>
      <c r="AJ17" s="84" t="s">
        <v>8224</v>
      </c>
      <c r="AK17" s="92" t="s">
        <v>8648</v>
      </c>
      <c r="AL17" s="84"/>
      <c r="AM17" s="87">
        <v>40063.469270833331</v>
      </c>
      <c r="AN17" s="84" t="s">
        <v>10584</v>
      </c>
      <c r="AO17" s="92" t="s">
        <v>10599</v>
      </c>
      <c r="AP17" s="84" t="s">
        <v>65</v>
      </c>
      <c r="AQ17" s="48"/>
      <c r="AR17" s="48"/>
      <c r="AS17" s="48"/>
      <c r="AT17" s="48"/>
      <c r="AU17" s="48"/>
      <c r="AV17" s="48"/>
      <c r="AW17" s="48"/>
      <c r="AX17" s="48"/>
      <c r="AY17" s="48"/>
      <c r="AZ17" s="48"/>
      <c r="BA17" s="2"/>
      <c r="BB17" s="3"/>
      <c r="BC17" s="3"/>
      <c r="BD17" s="3"/>
      <c r="BE17" s="3"/>
    </row>
    <row r="18" spans="1:57" x14ac:dyDescent="0.25">
      <c r="A18" s="61" t="s">
        <v>196</v>
      </c>
      <c r="B18" s="62" t="s">
        <v>15537</v>
      </c>
      <c r="C18" s="62"/>
      <c r="D18" s="63">
        <v>1.5</v>
      </c>
      <c r="E18" s="65"/>
      <c r="F18" s="103" t="s">
        <v>8996</v>
      </c>
      <c r="G18" s="62"/>
      <c r="H18" s="66"/>
      <c r="I18" s="67"/>
      <c r="J18" s="67"/>
      <c r="K18" s="66" t="s">
        <v>12287</v>
      </c>
      <c r="L18" s="70"/>
      <c r="M18" s="71">
        <v>7156.39111328125</v>
      </c>
      <c r="N18" s="71">
        <v>5549.392578125</v>
      </c>
      <c r="O18" s="72"/>
      <c r="P18" s="73"/>
      <c r="Q18" s="73"/>
      <c r="R18" s="96"/>
      <c r="S18" s="48">
        <v>0</v>
      </c>
      <c r="T18" s="48">
        <v>1</v>
      </c>
      <c r="U18" s="49">
        <v>0</v>
      </c>
      <c r="V18" s="49">
        <v>1.22E-4</v>
      </c>
      <c r="W18" s="49">
        <v>0</v>
      </c>
      <c r="X18" s="49">
        <v>0.56666399999999995</v>
      </c>
      <c r="Y18" s="49">
        <v>0</v>
      </c>
      <c r="Z18" s="49">
        <v>0</v>
      </c>
      <c r="AA18" s="68">
        <v>18</v>
      </c>
      <c r="AB18" s="68"/>
      <c r="AC18" s="69"/>
      <c r="AD18" s="84">
        <v>2303</v>
      </c>
      <c r="AE18" s="84">
        <v>2062</v>
      </c>
      <c r="AF18" s="84">
        <v>19284</v>
      </c>
      <c r="AG18" s="84">
        <v>6349</v>
      </c>
      <c r="AH18" s="84"/>
      <c r="AI18" s="84" t="s">
        <v>7161</v>
      </c>
      <c r="AJ18" s="84" t="s">
        <v>8271</v>
      </c>
      <c r="AK18" s="84"/>
      <c r="AL18" s="84"/>
      <c r="AM18" s="87">
        <v>40685.426979166667</v>
      </c>
      <c r="AN18" s="84" t="s">
        <v>10584</v>
      </c>
      <c r="AO18" s="92" t="s">
        <v>10600</v>
      </c>
      <c r="AP18" s="84" t="s">
        <v>66</v>
      </c>
      <c r="AQ18" s="48"/>
      <c r="AR18" s="48"/>
      <c r="AS18" s="48"/>
      <c r="AT18" s="48"/>
      <c r="AU18" s="48"/>
      <c r="AV18" s="48"/>
      <c r="AW18" s="107" t="s">
        <v>14081</v>
      </c>
      <c r="AX18" s="107" t="s">
        <v>14081</v>
      </c>
      <c r="AY18" s="107" t="s">
        <v>14884</v>
      </c>
      <c r="AZ18" s="107" t="s">
        <v>14884</v>
      </c>
      <c r="BA18" s="2"/>
      <c r="BB18" s="3"/>
      <c r="BC18" s="3"/>
      <c r="BD18" s="3"/>
      <c r="BE18" s="3"/>
    </row>
    <row r="19" spans="1:57" x14ac:dyDescent="0.25">
      <c r="A19" s="61" t="s">
        <v>1500</v>
      </c>
      <c r="B19" s="62" t="s">
        <v>15537</v>
      </c>
      <c r="C19" s="62"/>
      <c r="D19" s="63">
        <v>1.5</v>
      </c>
      <c r="E19" s="65"/>
      <c r="F19" s="103" t="s">
        <v>8997</v>
      </c>
      <c r="G19" s="62"/>
      <c r="H19" s="66"/>
      <c r="I19" s="67"/>
      <c r="J19" s="67"/>
      <c r="K19" s="66" t="s">
        <v>12288</v>
      </c>
      <c r="L19" s="70"/>
      <c r="M19" s="71">
        <v>6424.90234375</v>
      </c>
      <c r="N19" s="71">
        <v>7492.00146484375</v>
      </c>
      <c r="O19" s="72"/>
      <c r="P19" s="73"/>
      <c r="Q19" s="73"/>
      <c r="R19" s="96"/>
      <c r="S19" s="48">
        <v>4</v>
      </c>
      <c r="T19" s="48">
        <v>0</v>
      </c>
      <c r="U19" s="49">
        <v>6084</v>
      </c>
      <c r="V19" s="49">
        <v>1.3899999999999999E-4</v>
      </c>
      <c r="W19" s="49">
        <v>0</v>
      </c>
      <c r="X19" s="49">
        <v>1.9607730000000001</v>
      </c>
      <c r="Y19" s="49">
        <v>0</v>
      </c>
      <c r="Z19" s="49">
        <v>0</v>
      </c>
      <c r="AA19" s="68">
        <v>19</v>
      </c>
      <c r="AB19" s="68"/>
      <c r="AC19" s="69"/>
      <c r="AD19" s="84">
        <v>478</v>
      </c>
      <c r="AE19" s="84">
        <v>63984</v>
      </c>
      <c r="AF19" s="84">
        <v>14017</v>
      </c>
      <c r="AG19" s="84">
        <v>20403</v>
      </c>
      <c r="AH19" s="84"/>
      <c r="AI19" s="84" t="s">
        <v>7162</v>
      </c>
      <c r="AJ19" s="84" t="s">
        <v>8270</v>
      </c>
      <c r="AK19" s="84"/>
      <c r="AL19" s="84"/>
      <c r="AM19" s="87">
        <v>41870.434699074074</v>
      </c>
      <c r="AN19" s="84" t="s">
        <v>10584</v>
      </c>
      <c r="AO19" s="92" t="s">
        <v>10601</v>
      </c>
      <c r="AP19" s="84" t="s">
        <v>65</v>
      </c>
      <c r="AQ19" s="48"/>
      <c r="AR19" s="48"/>
      <c r="AS19" s="48"/>
      <c r="AT19" s="48"/>
      <c r="AU19" s="48"/>
      <c r="AV19" s="48"/>
      <c r="AW19" s="48"/>
      <c r="AX19" s="48"/>
      <c r="AY19" s="48"/>
      <c r="AZ19" s="48"/>
      <c r="BA19" s="2"/>
      <c r="BB19" s="3"/>
      <c r="BC19" s="3"/>
      <c r="BD19" s="3"/>
      <c r="BE19" s="3"/>
    </row>
    <row r="20" spans="1:57" x14ac:dyDescent="0.25">
      <c r="A20" s="61" t="s">
        <v>197</v>
      </c>
      <c r="B20" s="62" t="s">
        <v>15537</v>
      </c>
      <c r="C20" s="62"/>
      <c r="D20" s="63">
        <v>1.5</v>
      </c>
      <c r="E20" s="65"/>
      <c r="F20" s="103" t="s">
        <v>8998</v>
      </c>
      <c r="G20" s="62"/>
      <c r="H20" s="66"/>
      <c r="I20" s="67"/>
      <c r="J20" s="67"/>
      <c r="K20" s="66" t="s">
        <v>12289</v>
      </c>
      <c r="L20" s="70"/>
      <c r="M20" s="71">
        <v>9556.0966796875</v>
      </c>
      <c r="N20" s="71">
        <v>5248.791015625</v>
      </c>
      <c r="O20" s="72"/>
      <c r="P20" s="73"/>
      <c r="Q20" s="73"/>
      <c r="R20" s="96"/>
      <c r="S20" s="48">
        <v>0</v>
      </c>
      <c r="T20" s="48">
        <v>2</v>
      </c>
      <c r="U20" s="49">
        <v>2</v>
      </c>
      <c r="V20" s="49">
        <v>0.5</v>
      </c>
      <c r="W20" s="49">
        <v>0</v>
      </c>
      <c r="X20" s="49">
        <v>1.4594590000000001</v>
      </c>
      <c r="Y20" s="49">
        <v>0</v>
      </c>
      <c r="Z20" s="49">
        <v>0</v>
      </c>
      <c r="AA20" s="68">
        <v>20</v>
      </c>
      <c r="AB20" s="68"/>
      <c r="AC20" s="69"/>
      <c r="AD20" s="84">
        <v>146</v>
      </c>
      <c r="AE20" s="84">
        <v>67</v>
      </c>
      <c r="AF20" s="84">
        <v>1960</v>
      </c>
      <c r="AG20" s="84">
        <v>2574</v>
      </c>
      <c r="AH20" s="84"/>
      <c r="AI20" s="84" t="s">
        <v>7163</v>
      </c>
      <c r="AJ20" s="84" t="s">
        <v>8272</v>
      </c>
      <c r="AK20" s="84"/>
      <c r="AL20" s="84"/>
      <c r="AM20" s="87">
        <v>42720.775081018517</v>
      </c>
      <c r="AN20" s="84" t="s">
        <v>10584</v>
      </c>
      <c r="AO20" s="92" t="s">
        <v>10602</v>
      </c>
      <c r="AP20" s="84" t="s">
        <v>66</v>
      </c>
      <c r="AQ20" s="48"/>
      <c r="AR20" s="48"/>
      <c r="AS20" s="48"/>
      <c r="AT20" s="48"/>
      <c r="AU20" s="48"/>
      <c r="AV20" s="48"/>
      <c r="AW20" s="107" t="s">
        <v>14082</v>
      </c>
      <c r="AX20" s="107" t="s">
        <v>14082</v>
      </c>
      <c r="AY20" s="107" t="s">
        <v>14885</v>
      </c>
      <c r="AZ20" s="107" t="s">
        <v>14885</v>
      </c>
      <c r="BA20" s="2"/>
      <c r="BB20" s="3"/>
      <c r="BC20" s="3"/>
      <c r="BD20" s="3"/>
      <c r="BE20" s="3"/>
    </row>
    <row r="21" spans="1:57" x14ac:dyDescent="0.25">
      <c r="A21" s="61" t="s">
        <v>1501</v>
      </c>
      <c r="B21" s="62" t="s">
        <v>15537</v>
      </c>
      <c r="C21" s="62"/>
      <c r="D21" s="63">
        <v>1.5</v>
      </c>
      <c r="E21" s="65"/>
      <c r="F21" s="103" t="s">
        <v>8999</v>
      </c>
      <c r="G21" s="62"/>
      <c r="H21" s="66"/>
      <c r="I21" s="67"/>
      <c r="J21" s="67"/>
      <c r="K21" s="66" t="s">
        <v>12290</v>
      </c>
      <c r="L21" s="70"/>
      <c r="M21" s="71">
        <v>9219.2001953125</v>
      </c>
      <c r="N21" s="71">
        <v>7308.66552734375</v>
      </c>
      <c r="O21" s="72"/>
      <c r="P21" s="73"/>
      <c r="Q21" s="73"/>
      <c r="R21" s="96"/>
      <c r="S21" s="48">
        <v>1</v>
      </c>
      <c r="T21" s="48">
        <v>0</v>
      </c>
      <c r="U21" s="49">
        <v>0</v>
      </c>
      <c r="V21" s="49">
        <v>0.33333299999999999</v>
      </c>
      <c r="W21" s="49">
        <v>0</v>
      </c>
      <c r="X21" s="49">
        <v>0.77027000000000001</v>
      </c>
      <c r="Y21" s="49">
        <v>0</v>
      </c>
      <c r="Z21" s="49">
        <v>0</v>
      </c>
      <c r="AA21" s="68">
        <v>21</v>
      </c>
      <c r="AB21" s="68"/>
      <c r="AC21" s="69"/>
      <c r="AD21" s="84">
        <v>827</v>
      </c>
      <c r="AE21" s="84">
        <v>886173</v>
      </c>
      <c r="AF21" s="84">
        <v>70963</v>
      </c>
      <c r="AG21" s="84">
        <v>447</v>
      </c>
      <c r="AH21" s="84"/>
      <c r="AI21" s="84" t="s">
        <v>7164</v>
      </c>
      <c r="AJ21" s="84"/>
      <c r="AK21" s="92" t="s">
        <v>8649</v>
      </c>
      <c r="AL21" s="84"/>
      <c r="AM21" s="87">
        <v>41435.839085648149</v>
      </c>
      <c r="AN21" s="84" t="s">
        <v>10584</v>
      </c>
      <c r="AO21" s="92" t="s">
        <v>10603</v>
      </c>
      <c r="AP21" s="84" t="s">
        <v>65</v>
      </c>
      <c r="AQ21" s="48"/>
      <c r="AR21" s="48"/>
      <c r="AS21" s="48"/>
      <c r="AT21" s="48"/>
      <c r="AU21" s="48"/>
      <c r="AV21" s="48"/>
      <c r="AW21" s="48"/>
      <c r="AX21" s="48"/>
      <c r="AY21" s="48"/>
      <c r="AZ21" s="48"/>
      <c r="BA21" s="2"/>
      <c r="BB21" s="3"/>
      <c r="BC21" s="3"/>
      <c r="BD21" s="3"/>
      <c r="BE21" s="3"/>
    </row>
    <row r="22" spans="1:57" x14ac:dyDescent="0.25">
      <c r="A22" s="61" t="s">
        <v>1502</v>
      </c>
      <c r="B22" s="62" t="s">
        <v>15537</v>
      </c>
      <c r="C22" s="62"/>
      <c r="D22" s="63">
        <v>1.5</v>
      </c>
      <c r="E22" s="65"/>
      <c r="F22" s="103" t="s">
        <v>9000</v>
      </c>
      <c r="G22" s="62"/>
      <c r="H22" s="66"/>
      <c r="I22" s="67"/>
      <c r="J22" s="67"/>
      <c r="K22" s="66" t="s">
        <v>12291</v>
      </c>
      <c r="L22" s="70"/>
      <c r="M22" s="71">
        <v>7638.57763671875</v>
      </c>
      <c r="N22" s="71">
        <v>4630.35205078125</v>
      </c>
      <c r="O22" s="72"/>
      <c r="P22" s="73"/>
      <c r="Q22" s="73"/>
      <c r="R22" s="96"/>
      <c r="S22" s="48">
        <v>1</v>
      </c>
      <c r="T22" s="48">
        <v>0</v>
      </c>
      <c r="U22" s="49">
        <v>0</v>
      </c>
      <c r="V22" s="49">
        <v>0.33333299999999999</v>
      </c>
      <c r="W22" s="49">
        <v>0</v>
      </c>
      <c r="X22" s="49">
        <v>0.77027000000000001</v>
      </c>
      <c r="Y22" s="49">
        <v>0</v>
      </c>
      <c r="Z22" s="49">
        <v>0</v>
      </c>
      <c r="AA22" s="68">
        <v>22</v>
      </c>
      <c r="AB22" s="68"/>
      <c r="AC22" s="69"/>
      <c r="AD22" s="84">
        <v>113</v>
      </c>
      <c r="AE22" s="84">
        <v>57</v>
      </c>
      <c r="AF22" s="84">
        <v>77</v>
      </c>
      <c r="AG22" s="84">
        <v>353</v>
      </c>
      <c r="AH22" s="84"/>
      <c r="AI22" s="84" t="s">
        <v>7165</v>
      </c>
      <c r="AJ22" s="84" t="s">
        <v>8272</v>
      </c>
      <c r="AK22" s="92" t="s">
        <v>8650</v>
      </c>
      <c r="AL22" s="84"/>
      <c r="AM22" s="87">
        <v>43075.337835648148</v>
      </c>
      <c r="AN22" s="84" t="s">
        <v>10584</v>
      </c>
      <c r="AO22" s="92" t="s">
        <v>10604</v>
      </c>
      <c r="AP22" s="84" t="s">
        <v>65</v>
      </c>
      <c r="AQ22" s="48"/>
      <c r="AR22" s="48"/>
      <c r="AS22" s="48"/>
      <c r="AT22" s="48"/>
      <c r="AU22" s="48"/>
      <c r="AV22" s="48"/>
      <c r="AW22" s="48"/>
      <c r="AX22" s="48"/>
      <c r="AY22" s="48"/>
      <c r="AZ22" s="48"/>
      <c r="BA22" s="2"/>
      <c r="BB22" s="3"/>
      <c r="BC22" s="3"/>
      <c r="BD22" s="3"/>
      <c r="BE22" s="3"/>
    </row>
    <row r="23" spans="1:57" x14ac:dyDescent="0.25">
      <c r="A23" s="61" t="s">
        <v>198</v>
      </c>
      <c r="B23" s="62" t="s">
        <v>15537</v>
      </c>
      <c r="C23" s="62"/>
      <c r="D23" s="63">
        <v>1.5</v>
      </c>
      <c r="E23" s="65"/>
      <c r="F23" s="103" t="s">
        <v>9001</v>
      </c>
      <c r="G23" s="62"/>
      <c r="H23" s="66"/>
      <c r="I23" s="67"/>
      <c r="J23" s="67"/>
      <c r="K23" s="66" t="s">
        <v>12292</v>
      </c>
      <c r="L23" s="70"/>
      <c r="M23" s="71">
        <v>4408.1162109375</v>
      </c>
      <c r="N23" s="71">
        <v>169.04617309570313</v>
      </c>
      <c r="O23" s="72"/>
      <c r="P23" s="73"/>
      <c r="Q23" s="73"/>
      <c r="R23" s="96"/>
      <c r="S23" s="48">
        <v>0</v>
      </c>
      <c r="T23" s="48">
        <v>1</v>
      </c>
      <c r="U23" s="49">
        <v>0</v>
      </c>
      <c r="V23" s="49">
        <v>1</v>
      </c>
      <c r="W23" s="49">
        <v>0</v>
      </c>
      <c r="X23" s="49">
        <v>1</v>
      </c>
      <c r="Y23" s="49">
        <v>0</v>
      </c>
      <c r="Z23" s="49">
        <v>0</v>
      </c>
      <c r="AA23" s="68">
        <v>23</v>
      </c>
      <c r="AB23" s="68"/>
      <c r="AC23" s="69"/>
      <c r="AD23" s="84">
        <v>76</v>
      </c>
      <c r="AE23" s="84">
        <v>93</v>
      </c>
      <c r="AF23" s="84">
        <v>394</v>
      </c>
      <c r="AG23" s="84">
        <v>4538</v>
      </c>
      <c r="AH23" s="84"/>
      <c r="AI23" s="84" t="s">
        <v>7166</v>
      </c>
      <c r="AJ23" s="84"/>
      <c r="AK23" s="84"/>
      <c r="AL23" s="84"/>
      <c r="AM23" s="87">
        <v>43695.627488425926</v>
      </c>
      <c r="AN23" s="84" t="s">
        <v>10584</v>
      </c>
      <c r="AO23" s="92" t="s">
        <v>10605</v>
      </c>
      <c r="AP23" s="84" t="s">
        <v>66</v>
      </c>
      <c r="AQ23" s="48" t="s">
        <v>2671</v>
      </c>
      <c r="AR23" s="48" t="s">
        <v>2671</v>
      </c>
      <c r="AS23" s="48" t="s">
        <v>2911</v>
      </c>
      <c r="AT23" s="48" t="s">
        <v>2911</v>
      </c>
      <c r="AU23" s="48"/>
      <c r="AV23" s="48"/>
      <c r="AW23" s="107" t="s">
        <v>14083</v>
      </c>
      <c r="AX23" s="107" t="s">
        <v>14083</v>
      </c>
      <c r="AY23" s="107" t="s">
        <v>14886</v>
      </c>
      <c r="AZ23" s="107" t="s">
        <v>14886</v>
      </c>
      <c r="BA23" s="2"/>
      <c r="BB23" s="3"/>
      <c r="BC23" s="3"/>
      <c r="BD23" s="3"/>
      <c r="BE23" s="3"/>
    </row>
    <row r="24" spans="1:57" x14ac:dyDescent="0.25">
      <c r="A24" s="61" t="s">
        <v>1503</v>
      </c>
      <c r="B24" s="62" t="s">
        <v>15537</v>
      </c>
      <c r="C24" s="62"/>
      <c r="D24" s="63">
        <v>1.5</v>
      </c>
      <c r="E24" s="65"/>
      <c r="F24" s="103" t="s">
        <v>9002</v>
      </c>
      <c r="G24" s="62"/>
      <c r="H24" s="66"/>
      <c r="I24" s="67"/>
      <c r="J24" s="67"/>
      <c r="K24" s="66" t="s">
        <v>12293</v>
      </c>
      <c r="L24" s="70"/>
      <c r="M24" s="71">
        <v>5520.5322265625</v>
      </c>
      <c r="N24" s="71">
        <v>2719.06982421875</v>
      </c>
      <c r="O24" s="72"/>
      <c r="P24" s="73"/>
      <c r="Q24" s="73"/>
      <c r="R24" s="96"/>
      <c r="S24" s="48">
        <v>1</v>
      </c>
      <c r="T24" s="48">
        <v>0</v>
      </c>
      <c r="U24" s="49">
        <v>0</v>
      </c>
      <c r="V24" s="49">
        <v>1</v>
      </c>
      <c r="W24" s="49">
        <v>0</v>
      </c>
      <c r="X24" s="49">
        <v>1</v>
      </c>
      <c r="Y24" s="49">
        <v>0</v>
      </c>
      <c r="Z24" s="49">
        <v>0</v>
      </c>
      <c r="AA24" s="68">
        <v>24</v>
      </c>
      <c r="AB24" s="68"/>
      <c r="AC24" s="69"/>
      <c r="AD24" s="84">
        <v>4332</v>
      </c>
      <c r="AE24" s="84">
        <v>5043</v>
      </c>
      <c r="AF24" s="84">
        <v>40490</v>
      </c>
      <c r="AG24" s="84">
        <v>39562</v>
      </c>
      <c r="AH24" s="84"/>
      <c r="AI24" s="84" t="s">
        <v>7167</v>
      </c>
      <c r="AJ24" s="84" t="s">
        <v>8273</v>
      </c>
      <c r="AK24" s="84"/>
      <c r="AL24" s="84"/>
      <c r="AM24" s="87">
        <v>40114.575243055559</v>
      </c>
      <c r="AN24" s="84" t="s">
        <v>10584</v>
      </c>
      <c r="AO24" s="92" t="s">
        <v>10606</v>
      </c>
      <c r="AP24" s="84" t="s">
        <v>65</v>
      </c>
      <c r="AQ24" s="48"/>
      <c r="AR24" s="48"/>
      <c r="AS24" s="48"/>
      <c r="AT24" s="48"/>
      <c r="AU24" s="48"/>
      <c r="AV24" s="48"/>
      <c r="AW24" s="48"/>
      <c r="AX24" s="48"/>
      <c r="AY24" s="48"/>
      <c r="AZ24" s="48"/>
      <c r="BA24" s="2"/>
      <c r="BB24" s="3"/>
      <c r="BC24" s="3"/>
      <c r="BD24" s="3"/>
      <c r="BE24" s="3"/>
    </row>
    <row r="25" spans="1:57" x14ac:dyDescent="0.25">
      <c r="A25" s="61" t="s">
        <v>199</v>
      </c>
      <c r="B25" s="62" t="s">
        <v>15537</v>
      </c>
      <c r="C25" s="62"/>
      <c r="D25" s="63">
        <v>1.724360958098657</v>
      </c>
      <c r="E25" s="65"/>
      <c r="F25" s="103" t="s">
        <v>9003</v>
      </c>
      <c r="G25" s="62"/>
      <c r="H25" s="66"/>
      <c r="I25" s="67"/>
      <c r="J25" s="67"/>
      <c r="K25" s="66" t="s">
        <v>12294</v>
      </c>
      <c r="L25" s="70"/>
      <c r="M25" s="71">
        <v>4914.82861328125</v>
      </c>
      <c r="N25" s="71">
        <v>1435.579833984375</v>
      </c>
      <c r="O25" s="72"/>
      <c r="P25" s="73"/>
      <c r="Q25" s="73"/>
      <c r="R25" s="96"/>
      <c r="S25" s="48">
        <v>0</v>
      </c>
      <c r="T25" s="48">
        <v>1</v>
      </c>
      <c r="U25" s="49">
        <v>0</v>
      </c>
      <c r="V25" s="49">
        <v>1.84E-4</v>
      </c>
      <c r="W25" s="49">
        <v>1.16E-4</v>
      </c>
      <c r="X25" s="49">
        <v>0.46414100000000003</v>
      </c>
      <c r="Y25" s="49">
        <v>0</v>
      </c>
      <c r="Z25" s="49">
        <v>0</v>
      </c>
      <c r="AA25" s="68">
        <v>25</v>
      </c>
      <c r="AB25" s="68"/>
      <c r="AC25" s="69"/>
      <c r="AD25" s="84">
        <v>125</v>
      </c>
      <c r="AE25" s="84">
        <v>20</v>
      </c>
      <c r="AF25" s="84">
        <v>1780</v>
      </c>
      <c r="AG25" s="84">
        <v>6090</v>
      </c>
      <c r="AH25" s="84"/>
      <c r="AI25" s="84" t="s">
        <v>7168</v>
      </c>
      <c r="AJ25" s="84" t="s">
        <v>8274</v>
      </c>
      <c r="AK25" s="84"/>
      <c r="AL25" s="84"/>
      <c r="AM25" s="87">
        <v>40771.770925925928</v>
      </c>
      <c r="AN25" s="84" t="s">
        <v>10584</v>
      </c>
      <c r="AO25" s="92" t="s">
        <v>10607</v>
      </c>
      <c r="AP25" s="84" t="s">
        <v>66</v>
      </c>
      <c r="AQ25" s="48"/>
      <c r="AR25" s="48"/>
      <c r="AS25" s="48"/>
      <c r="AT25" s="48"/>
      <c r="AU25" s="48"/>
      <c r="AV25" s="48"/>
      <c r="AW25" s="107" t="s">
        <v>14080</v>
      </c>
      <c r="AX25" s="107" t="s">
        <v>14080</v>
      </c>
      <c r="AY25" s="107" t="s">
        <v>14883</v>
      </c>
      <c r="AZ25" s="107" t="s">
        <v>14883</v>
      </c>
      <c r="BA25" s="2"/>
      <c r="BB25" s="3"/>
      <c r="BC25" s="3"/>
      <c r="BD25" s="3"/>
      <c r="BE25" s="3"/>
    </row>
    <row r="26" spans="1:57" x14ac:dyDescent="0.25">
      <c r="A26" s="61" t="s">
        <v>200</v>
      </c>
      <c r="B26" s="62" t="s">
        <v>15537</v>
      </c>
      <c r="C26" s="62"/>
      <c r="D26" s="63">
        <v>2.9293340347836851</v>
      </c>
      <c r="E26" s="65"/>
      <c r="F26" s="103" t="s">
        <v>9004</v>
      </c>
      <c r="G26" s="62"/>
      <c r="H26" s="66"/>
      <c r="I26" s="67"/>
      <c r="J26" s="67"/>
      <c r="K26" s="66" t="s">
        <v>12295</v>
      </c>
      <c r="L26" s="70"/>
      <c r="M26" s="71">
        <v>7037.7705078125</v>
      </c>
      <c r="N26" s="71">
        <v>4959.30224609375</v>
      </c>
      <c r="O26" s="72"/>
      <c r="P26" s="73"/>
      <c r="Q26" s="73"/>
      <c r="R26" s="96"/>
      <c r="S26" s="48">
        <v>0</v>
      </c>
      <c r="T26" s="48">
        <v>1</v>
      </c>
      <c r="U26" s="49">
        <v>0</v>
      </c>
      <c r="V26" s="49">
        <v>1.9799999999999999E-4</v>
      </c>
      <c r="W26" s="49">
        <v>7.3899999999999997E-4</v>
      </c>
      <c r="X26" s="49">
        <v>0.40701900000000002</v>
      </c>
      <c r="Y26" s="49">
        <v>0</v>
      </c>
      <c r="Z26" s="49">
        <v>0</v>
      </c>
      <c r="AA26" s="68">
        <v>26</v>
      </c>
      <c r="AB26" s="68"/>
      <c r="AC26" s="69"/>
      <c r="AD26" s="84">
        <v>3354</v>
      </c>
      <c r="AE26" s="84">
        <v>2652</v>
      </c>
      <c r="AF26" s="84">
        <v>3661</v>
      </c>
      <c r="AG26" s="84">
        <v>1513</v>
      </c>
      <c r="AH26" s="84"/>
      <c r="AI26" s="84" t="s">
        <v>7169</v>
      </c>
      <c r="AJ26" s="84" t="s">
        <v>8275</v>
      </c>
      <c r="AK26" s="84"/>
      <c r="AL26" s="84"/>
      <c r="AM26" s="87">
        <v>42798.921689814815</v>
      </c>
      <c r="AN26" s="84" t="s">
        <v>10584</v>
      </c>
      <c r="AO26" s="92" t="s">
        <v>10608</v>
      </c>
      <c r="AP26" s="84" t="s">
        <v>66</v>
      </c>
      <c r="AQ26" s="48"/>
      <c r="AR26" s="48"/>
      <c r="AS26" s="48"/>
      <c r="AT26" s="48"/>
      <c r="AU26" s="48"/>
      <c r="AV26" s="48"/>
      <c r="AW26" s="107" t="s">
        <v>14074</v>
      </c>
      <c r="AX26" s="107" t="s">
        <v>14074</v>
      </c>
      <c r="AY26" s="107" t="s">
        <v>14877</v>
      </c>
      <c r="AZ26" s="107" t="s">
        <v>14877</v>
      </c>
      <c r="BA26" s="2"/>
      <c r="BB26" s="3"/>
      <c r="BC26" s="3"/>
      <c r="BD26" s="3"/>
      <c r="BE26" s="3"/>
    </row>
    <row r="27" spans="1:57" x14ac:dyDescent="0.25">
      <c r="A27" s="61" t="s">
        <v>201</v>
      </c>
      <c r="B27" s="62" t="s">
        <v>15537</v>
      </c>
      <c r="C27" s="62"/>
      <c r="D27" s="63">
        <v>1.505802438571517</v>
      </c>
      <c r="E27" s="65"/>
      <c r="F27" s="103" t="s">
        <v>9005</v>
      </c>
      <c r="G27" s="62"/>
      <c r="H27" s="66"/>
      <c r="I27" s="67"/>
      <c r="J27" s="67"/>
      <c r="K27" s="66" t="s">
        <v>12296</v>
      </c>
      <c r="L27" s="70"/>
      <c r="M27" s="71">
        <v>5155.80078125</v>
      </c>
      <c r="N27" s="71">
        <v>6336.88427734375</v>
      </c>
      <c r="O27" s="72"/>
      <c r="P27" s="73"/>
      <c r="Q27" s="73"/>
      <c r="R27" s="96"/>
      <c r="S27" s="48">
        <v>0</v>
      </c>
      <c r="T27" s="48">
        <v>1</v>
      </c>
      <c r="U27" s="49">
        <v>0</v>
      </c>
      <c r="V27" s="49">
        <v>1.5899999999999999E-4</v>
      </c>
      <c r="W27" s="49">
        <v>3.0000000000000001E-6</v>
      </c>
      <c r="X27" s="49">
        <v>0.51345799999999997</v>
      </c>
      <c r="Y27" s="49">
        <v>0</v>
      </c>
      <c r="Z27" s="49">
        <v>0</v>
      </c>
      <c r="AA27" s="68">
        <v>27</v>
      </c>
      <c r="AB27" s="68"/>
      <c r="AC27" s="69"/>
      <c r="AD27" s="84">
        <v>165</v>
      </c>
      <c r="AE27" s="84">
        <v>83</v>
      </c>
      <c r="AF27" s="84">
        <v>3253</v>
      </c>
      <c r="AG27" s="84">
        <v>5108</v>
      </c>
      <c r="AH27" s="84"/>
      <c r="AI27" s="84" t="s">
        <v>7170</v>
      </c>
      <c r="AJ27" s="84"/>
      <c r="AK27" s="84"/>
      <c r="AL27" s="84"/>
      <c r="AM27" s="87">
        <v>43197.312627314815</v>
      </c>
      <c r="AN27" s="84" t="s">
        <v>10584</v>
      </c>
      <c r="AO27" s="92" t="s">
        <v>10609</v>
      </c>
      <c r="AP27" s="84" t="s">
        <v>66</v>
      </c>
      <c r="AQ27" s="48"/>
      <c r="AR27" s="48"/>
      <c r="AS27" s="48"/>
      <c r="AT27" s="48"/>
      <c r="AU27" s="48"/>
      <c r="AV27" s="48"/>
      <c r="AW27" s="107" t="s">
        <v>14084</v>
      </c>
      <c r="AX27" s="107" t="s">
        <v>14724</v>
      </c>
      <c r="AY27" s="107" t="s">
        <v>14887</v>
      </c>
      <c r="AZ27" s="107" t="s">
        <v>15480</v>
      </c>
      <c r="BA27" s="2"/>
      <c r="BB27" s="3"/>
      <c r="BC27" s="3"/>
      <c r="BD27" s="3"/>
      <c r="BE27" s="3"/>
    </row>
    <row r="28" spans="1:57" x14ac:dyDescent="0.25">
      <c r="A28" s="61" t="s">
        <v>202</v>
      </c>
      <c r="B28" s="62" t="s">
        <v>15537</v>
      </c>
      <c r="C28" s="62"/>
      <c r="D28" s="63">
        <v>1.5</v>
      </c>
      <c r="E28" s="65"/>
      <c r="F28" s="103" t="s">
        <v>9006</v>
      </c>
      <c r="G28" s="62"/>
      <c r="H28" s="66"/>
      <c r="I28" s="67"/>
      <c r="J28" s="67"/>
      <c r="K28" s="66" t="s">
        <v>12297</v>
      </c>
      <c r="L28" s="70"/>
      <c r="M28" s="71">
        <v>3437.75390625</v>
      </c>
      <c r="N28" s="71">
        <v>4635.88232421875</v>
      </c>
      <c r="O28" s="72"/>
      <c r="P28" s="73"/>
      <c r="Q28" s="73"/>
      <c r="R28" s="96"/>
      <c r="S28" s="48">
        <v>0</v>
      </c>
      <c r="T28" s="48">
        <v>2</v>
      </c>
      <c r="U28" s="49">
        <v>11.333333</v>
      </c>
      <c r="V28" s="49">
        <v>1.08E-4</v>
      </c>
      <c r="W28" s="49">
        <v>0</v>
      </c>
      <c r="X28" s="49">
        <v>0.84254700000000005</v>
      </c>
      <c r="Y28" s="49">
        <v>0</v>
      </c>
      <c r="Z28" s="49">
        <v>0</v>
      </c>
      <c r="AA28" s="68">
        <v>28</v>
      </c>
      <c r="AB28" s="68"/>
      <c r="AC28" s="69"/>
      <c r="AD28" s="84">
        <v>3745</v>
      </c>
      <c r="AE28" s="84">
        <v>1796</v>
      </c>
      <c r="AF28" s="84">
        <v>11369</v>
      </c>
      <c r="AG28" s="84">
        <v>14294</v>
      </c>
      <c r="AH28" s="84"/>
      <c r="AI28" s="84" t="s">
        <v>7171</v>
      </c>
      <c r="AJ28" s="84" t="s">
        <v>8276</v>
      </c>
      <c r="AK28" s="84"/>
      <c r="AL28" s="84"/>
      <c r="AM28" s="87">
        <v>43581.790381944447</v>
      </c>
      <c r="AN28" s="84" t="s">
        <v>10584</v>
      </c>
      <c r="AO28" s="92" t="s">
        <v>10610</v>
      </c>
      <c r="AP28" s="84" t="s">
        <v>66</v>
      </c>
      <c r="AQ28" s="48"/>
      <c r="AR28" s="48"/>
      <c r="AS28" s="48"/>
      <c r="AT28" s="48"/>
      <c r="AU28" s="48"/>
      <c r="AV28" s="48"/>
      <c r="AW28" s="107" t="s">
        <v>14085</v>
      </c>
      <c r="AX28" s="107" t="s">
        <v>14085</v>
      </c>
      <c r="AY28" s="107" t="s">
        <v>14888</v>
      </c>
      <c r="AZ28" s="107" t="s">
        <v>14888</v>
      </c>
      <c r="BA28" s="2"/>
      <c r="BB28" s="3"/>
      <c r="BC28" s="3"/>
      <c r="BD28" s="3"/>
      <c r="BE28" s="3"/>
    </row>
    <row r="29" spans="1:57" x14ac:dyDescent="0.25">
      <c r="A29" s="61" t="s">
        <v>1504</v>
      </c>
      <c r="B29" s="62" t="s">
        <v>15537</v>
      </c>
      <c r="C29" s="62"/>
      <c r="D29" s="63">
        <v>1.5</v>
      </c>
      <c r="E29" s="65"/>
      <c r="F29" s="103" t="s">
        <v>9007</v>
      </c>
      <c r="G29" s="62"/>
      <c r="H29" s="66"/>
      <c r="I29" s="67"/>
      <c r="J29" s="67"/>
      <c r="K29" s="66" t="s">
        <v>12298</v>
      </c>
      <c r="L29" s="70"/>
      <c r="M29" s="71">
        <v>2285.25</v>
      </c>
      <c r="N29" s="71">
        <v>2509.03857421875</v>
      </c>
      <c r="O29" s="72"/>
      <c r="P29" s="73"/>
      <c r="Q29" s="73"/>
      <c r="R29" s="96"/>
      <c r="S29" s="48">
        <v>3</v>
      </c>
      <c r="T29" s="48">
        <v>0</v>
      </c>
      <c r="U29" s="49">
        <v>1995</v>
      </c>
      <c r="V29" s="49">
        <v>1.21E-4</v>
      </c>
      <c r="W29" s="49">
        <v>0</v>
      </c>
      <c r="X29" s="49">
        <v>1.190909</v>
      </c>
      <c r="Y29" s="49">
        <v>0</v>
      </c>
      <c r="Z29" s="49">
        <v>0</v>
      </c>
      <c r="AA29" s="68">
        <v>29</v>
      </c>
      <c r="AB29" s="68"/>
      <c r="AC29" s="69"/>
      <c r="AD29" s="84">
        <v>706</v>
      </c>
      <c r="AE29" s="84">
        <v>8265</v>
      </c>
      <c r="AF29" s="84">
        <v>11848</v>
      </c>
      <c r="AG29" s="84">
        <v>11058</v>
      </c>
      <c r="AH29" s="84"/>
      <c r="AI29" s="84" t="s">
        <v>7172</v>
      </c>
      <c r="AJ29" s="84"/>
      <c r="AK29" s="92" t="s">
        <v>8651</v>
      </c>
      <c r="AL29" s="84"/>
      <c r="AM29" s="87">
        <v>41018.844652777778</v>
      </c>
      <c r="AN29" s="84" t="s">
        <v>10584</v>
      </c>
      <c r="AO29" s="92" t="s">
        <v>10611</v>
      </c>
      <c r="AP29" s="84" t="s">
        <v>65</v>
      </c>
      <c r="AQ29" s="48"/>
      <c r="AR29" s="48"/>
      <c r="AS29" s="48"/>
      <c r="AT29" s="48"/>
      <c r="AU29" s="48"/>
      <c r="AV29" s="48"/>
      <c r="AW29" s="48"/>
      <c r="AX29" s="48"/>
      <c r="AY29" s="48"/>
      <c r="AZ29" s="48"/>
      <c r="BA29" s="2"/>
      <c r="BB29" s="3"/>
      <c r="BC29" s="3"/>
      <c r="BD29" s="3"/>
      <c r="BE29" s="3"/>
    </row>
    <row r="30" spans="1:57" x14ac:dyDescent="0.25">
      <c r="A30" s="61" t="s">
        <v>203</v>
      </c>
      <c r="B30" s="62" t="s">
        <v>15537</v>
      </c>
      <c r="C30" s="62"/>
      <c r="D30" s="63">
        <v>1.5232097542860679</v>
      </c>
      <c r="E30" s="65"/>
      <c r="F30" s="103" t="s">
        <v>9008</v>
      </c>
      <c r="G30" s="62"/>
      <c r="H30" s="66"/>
      <c r="I30" s="67"/>
      <c r="J30" s="67"/>
      <c r="K30" s="66" t="s">
        <v>12299</v>
      </c>
      <c r="L30" s="70"/>
      <c r="M30" s="71">
        <v>5501.2890625</v>
      </c>
      <c r="N30" s="71">
        <v>9003.671875</v>
      </c>
      <c r="O30" s="72"/>
      <c r="P30" s="73"/>
      <c r="Q30" s="73"/>
      <c r="R30" s="96"/>
      <c r="S30" s="48">
        <v>0</v>
      </c>
      <c r="T30" s="48">
        <v>1</v>
      </c>
      <c r="U30" s="49">
        <v>0</v>
      </c>
      <c r="V30" s="49">
        <v>1.7000000000000001E-4</v>
      </c>
      <c r="W30" s="49">
        <v>1.2E-5</v>
      </c>
      <c r="X30" s="49">
        <v>0.49753399999999998</v>
      </c>
      <c r="Y30" s="49">
        <v>0</v>
      </c>
      <c r="Z30" s="49">
        <v>0</v>
      </c>
      <c r="AA30" s="68">
        <v>30</v>
      </c>
      <c r="AB30" s="68"/>
      <c r="AC30" s="69"/>
      <c r="AD30" s="84">
        <v>619</v>
      </c>
      <c r="AE30" s="84">
        <v>6202</v>
      </c>
      <c r="AF30" s="84">
        <v>3985</v>
      </c>
      <c r="AG30" s="84">
        <v>5532</v>
      </c>
      <c r="AH30" s="84"/>
      <c r="AI30" s="84"/>
      <c r="AJ30" s="84" t="s">
        <v>8277</v>
      </c>
      <c r="AK30" s="84"/>
      <c r="AL30" s="84"/>
      <c r="AM30" s="87">
        <v>40141.620034722226</v>
      </c>
      <c r="AN30" s="84" t="s">
        <v>10584</v>
      </c>
      <c r="AO30" s="92" t="s">
        <v>10612</v>
      </c>
      <c r="AP30" s="84" t="s">
        <v>66</v>
      </c>
      <c r="AQ30" s="48"/>
      <c r="AR30" s="48"/>
      <c r="AS30" s="48"/>
      <c r="AT30" s="48"/>
      <c r="AU30" s="48"/>
      <c r="AV30" s="48"/>
      <c r="AW30" s="107" t="s">
        <v>14086</v>
      </c>
      <c r="AX30" s="107" t="s">
        <v>14086</v>
      </c>
      <c r="AY30" s="107" t="s">
        <v>14889</v>
      </c>
      <c r="AZ30" s="107" t="s">
        <v>14889</v>
      </c>
      <c r="BA30" s="2"/>
      <c r="BB30" s="3"/>
      <c r="BC30" s="3"/>
      <c r="BD30" s="3"/>
      <c r="BE30" s="3"/>
    </row>
    <row r="31" spans="1:57" x14ac:dyDescent="0.25">
      <c r="A31" s="61" t="s">
        <v>1505</v>
      </c>
      <c r="B31" s="62" t="s">
        <v>15537</v>
      </c>
      <c r="C31" s="62"/>
      <c r="D31" s="63">
        <v>1.9177755771492233</v>
      </c>
      <c r="E31" s="65"/>
      <c r="F31" s="103" t="s">
        <v>9009</v>
      </c>
      <c r="G31" s="62"/>
      <c r="H31" s="66"/>
      <c r="I31" s="67"/>
      <c r="J31" s="67"/>
      <c r="K31" s="66" t="s">
        <v>12300</v>
      </c>
      <c r="L31" s="70"/>
      <c r="M31" s="71">
        <v>6725.32373046875</v>
      </c>
      <c r="N31" s="71">
        <v>6751.50439453125</v>
      </c>
      <c r="O31" s="72"/>
      <c r="P31" s="73"/>
      <c r="Q31" s="73"/>
      <c r="R31" s="96"/>
      <c r="S31" s="48">
        <v>22</v>
      </c>
      <c r="T31" s="48">
        <v>0</v>
      </c>
      <c r="U31" s="49">
        <v>58324.563989000002</v>
      </c>
      <c r="V31" s="49">
        <v>2.0599999999999999E-4</v>
      </c>
      <c r="W31" s="49">
        <v>2.1599999999999999E-4</v>
      </c>
      <c r="X31" s="49">
        <v>8.9949890000000003</v>
      </c>
      <c r="Y31" s="49">
        <v>0</v>
      </c>
      <c r="Z31" s="49">
        <v>0</v>
      </c>
      <c r="AA31" s="68">
        <v>31</v>
      </c>
      <c r="AB31" s="68"/>
      <c r="AC31" s="69"/>
      <c r="AD31" s="84">
        <v>1591</v>
      </c>
      <c r="AE31" s="84">
        <v>4824143</v>
      </c>
      <c r="AF31" s="84">
        <v>34331</v>
      </c>
      <c r="AG31" s="84">
        <v>2515</v>
      </c>
      <c r="AH31" s="84"/>
      <c r="AI31" s="84" t="s">
        <v>7173</v>
      </c>
      <c r="AJ31" s="84"/>
      <c r="AK31" s="92" t="s">
        <v>8652</v>
      </c>
      <c r="AL31" s="84"/>
      <c r="AM31" s="87">
        <v>41487.645821759259</v>
      </c>
      <c r="AN31" s="84" t="s">
        <v>10584</v>
      </c>
      <c r="AO31" s="92" t="s">
        <v>10613</v>
      </c>
      <c r="AP31" s="84" t="s">
        <v>65</v>
      </c>
      <c r="AQ31" s="48"/>
      <c r="AR31" s="48"/>
      <c r="AS31" s="48"/>
      <c r="AT31" s="48"/>
      <c r="AU31" s="48"/>
      <c r="AV31" s="48"/>
      <c r="AW31" s="48"/>
      <c r="AX31" s="48"/>
      <c r="AY31" s="48"/>
      <c r="AZ31" s="48"/>
      <c r="BA31" s="2"/>
      <c r="BB31" s="3"/>
      <c r="BC31" s="3"/>
      <c r="BD31" s="3"/>
      <c r="BE31" s="3"/>
    </row>
    <row r="32" spans="1:57" x14ac:dyDescent="0.25">
      <c r="A32" s="61" t="s">
        <v>204</v>
      </c>
      <c r="B32" s="62" t="s">
        <v>15537</v>
      </c>
      <c r="C32" s="62"/>
      <c r="D32" s="63">
        <v>1.724360958098657</v>
      </c>
      <c r="E32" s="65"/>
      <c r="F32" s="103" t="s">
        <v>9010</v>
      </c>
      <c r="G32" s="62"/>
      <c r="H32" s="66"/>
      <c r="I32" s="67"/>
      <c r="J32" s="67"/>
      <c r="K32" s="66" t="s">
        <v>12301</v>
      </c>
      <c r="L32" s="70"/>
      <c r="M32" s="71">
        <v>8881.0380859375</v>
      </c>
      <c r="N32" s="71">
        <v>3876.5224609375</v>
      </c>
      <c r="O32" s="72"/>
      <c r="P32" s="73"/>
      <c r="Q32" s="73"/>
      <c r="R32" s="96"/>
      <c r="S32" s="48">
        <v>0</v>
      </c>
      <c r="T32" s="48">
        <v>1</v>
      </c>
      <c r="U32" s="49">
        <v>0</v>
      </c>
      <c r="V32" s="49">
        <v>1.84E-4</v>
      </c>
      <c r="W32" s="49">
        <v>1.16E-4</v>
      </c>
      <c r="X32" s="49">
        <v>0.46414100000000003</v>
      </c>
      <c r="Y32" s="49">
        <v>0</v>
      </c>
      <c r="Z32" s="49">
        <v>0</v>
      </c>
      <c r="AA32" s="68">
        <v>32</v>
      </c>
      <c r="AB32" s="68"/>
      <c r="AC32" s="69"/>
      <c r="AD32" s="84">
        <v>135</v>
      </c>
      <c r="AE32" s="84">
        <v>18</v>
      </c>
      <c r="AF32" s="84">
        <v>896</v>
      </c>
      <c r="AG32" s="84">
        <v>782</v>
      </c>
      <c r="AH32" s="84"/>
      <c r="AI32" s="84" t="s">
        <v>7174</v>
      </c>
      <c r="AJ32" s="84"/>
      <c r="AK32" s="84"/>
      <c r="AL32" s="84"/>
      <c r="AM32" s="87">
        <v>43655.440763888888</v>
      </c>
      <c r="AN32" s="84" t="s">
        <v>10584</v>
      </c>
      <c r="AO32" s="92" t="s">
        <v>10614</v>
      </c>
      <c r="AP32" s="84" t="s">
        <v>66</v>
      </c>
      <c r="AQ32" s="48"/>
      <c r="AR32" s="48"/>
      <c r="AS32" s="48"/>
      <c r="AT32" s="48"/>
      <c r="AU32" s="48"/>
      <c r="AV32" s="48"/>
      <c r="AW32" s="107" t="s">
        <v>14080</v>
      </c>
      <c r="AX32" s="107" t="s">
        <v>14080</v>
      </c>
      <c r="AY32" s="107" t="s">
        <v>14883</v>
      </c>
      <c r="AZ32" s="107" t="s">
        <v>14883</v>
      </c>
      <c r="BA32" s="2"/>
      <c r="BB32" s="3"/>
      <c r="BC32" s="3"/>
      <c r="BD32" s="3"/>
      <c r="BE32" s="3"/>
    </row>
    <row r="33" spans="1:57" x14ac:dyDescent="0.25">
      <c r="A33" s="61" t="s">
        <v>205</v>
      </c>
      <c r="B33" s="62" t="s">
        <v>15537</v>
      </c>
      <c r="C33" s="62"/>
      <c r="D33" s="63">
        <v>1.5</v>
      </c>
      <c r="E33" s="65"/>
      <c r="F33" s="103" t="s">
        <v>9011</v>
      </c>
      <c r="G33" s="62"/>
      <c r="H33" s="66"/>
      <c r="I33" s="67"/>
      <c r="J33" s="67"/>
      <c r="K33" s="66" t="s">
        <v>12302</v>
      </c>
      <c r="L33" s="70"/>
      <c r="M33" s="71">
        <v>4593.71240234375</v>
      </c>
      <c r="N33" s="71">
        <v>9496.25</v>
      </c>
      <c r="O33" s="72"/>
      <c r="P33" s="73"/>
      <c r="Q33" s="73"/>
      <c r="R33" s="96"/>
      <c r="S33" s="48">
        <v>0</v>
      </c>
      <c r="T33" s="48">
        <v>1</v>
      </c>
      <c r="U33" s="49">
        <v>0</v>
      </c>
      <c r="V33" s="49">
        <v>1</v>
      </c>
      <c r="W33" s="49">
        <v>0</v>
      </c>
      <c r="X33" s="49">
        <v>1</v>
      </c>
      <c r="Y33" s="49">
        <v>0</v>
      </c>
      <c r="Z33" s="49">
        <v>0</v>
      </c>
      <c r="AA33" s="68">
        <v>33</v>
      </c>
      <c r="AB33" s="68"/>
      <c r="AC33" s="69"/>
      <c r="AD33" s="84">
        <v>2821</v>
      </c>
      <c r="AE33" s="84">
        <v>1928</v>
      </c>
      <c r="AF33" s="84">
        <v>174042</v>
      </c>
      <c r="AG33" s="84">
        <v>46932</v>
      </c>
      <c r="AH33" s="84"/>
      <c r="AI33" s="84" t="s">
        <v>7175</v>
      </c>
      <c r="AJ33" s="84"/>
      <c r="AK33" s="84"/>
      <c r="AL33" s="84"/>
      <c r="AM33" s="87">
        <v>42036.957731481481</v>
      </c>
      <c r="AN33" s="84" t="s">
        <v>10584</v>
      </c>
      <c r="AO33" s="92" t="s">
        <v>10615</v>
      </c>
      <c r="AP33" s="84" t="s">
        <v>66</v>
      </c>
      <c r="AQ33" s="48"/>
      <c r="AR33" s="48"/>
      <c r="AS33" s="48"/>
      <c r="AT33" s="48"/>
      <c r="AU33" s="48"/>
      <c r="AV33" s="48"/>
      <c r="AW33" s="107" t="s">
        <v>14087</v>
      </c>
      <c r="AX33" s="107" t="s">
        <v>14087</v>
      </c>
      <c r="AY33" s="107" t="s">
        <v>14890</v>
      </c>
      <c r="AZ33" s="107" t="s">
        <v>14890</v>
      </c>
      <c r="BA33" s="2"/>
      <c r="BB33" s="3"/>
      <c r="BC33" s="3"/>
      <c r="BD33" s="3"/>
      <c r="BE33" s="3"/>
    </row>
    <row r="34" spans="1:57" x14ac:dyDescent="0.25">
      <c r="A34" s="61" t="s">
        <v>1506</v>
      </c>
      <c r="B34" s="62" t="s">
        <v>15537</v>
      </c>
      <c r="C34" s="62"/>
      <c r="D34" s="63">
        <v>1.5</v>
      </c>
      <c r="E34" s="65"/>
      <c r="F34" s="103" t="s">
        <v>9012</v>
      </c>
      <c r="G34" s="62"/>
      <c r="H34" s="66"/>
      <c r="I34" s="67"/>
      <c r="J34" s="67"/>
      <c r="K34" s="66" t="s">
        <v>12303</v>
      </c>
      <c r="L34" s="70"/>
      <c r="M34" s="71">
        <v>2501.556884765625</v>
      </c>
      <c r="N34" s="71">
        <v>8962.7294921875</v>
      </c>
      <c r="O34" s="72"/>
      <c r="P34" s="73"/>
      <c r="Q34" s="73"/>
      <c r="R34" s="96"/>
      <c r="S34" s="48">
        <v>1</v>
      </c>
      <c r="T34" s="48">
        <v>0</v>
      </c>
      <c r="U34" s="49">
        <v>0</v>
      </c>
      <c r="V34" s="49">
        <v>1</v>
      </c>
      <c r="W34" s="49">
        <v>0</v>
      </c>
      <c r="X34" s="49">
        <v>1</v>
      </c>
      <c r="Y34" s="49">
        <v>0</v>
      </c>
      <c r="Z34" s="49">
        <v>0</v>
      </c>
      <c r="AA34" s="68">
        <v>34</v>
      </c>
      <c r="AB34" s="68"/>
      <c r="AC34" s="69"/>
      <c r="AD34" s="84">
        <v>683</v>
      </c>
      <c r="AE34" s="84">
        <v>2114</v>
      </c>
      <c r="AF34" s="84">
        <v>4293</v>
      </c>
      <c r="AG34" s="84">
        <v>10272</v>
      </c>
      <c r="AH34" s="84"/>
      <c r="AI34" s="84" t="s">
        <v>7176</v>
      </c>
      <c r="AJ34" s="84"/>
      <c r="AK34" s="84"/>
      <c r="AL34" s="84"/>
      <c r="AM34" s="87">
        <v>40458.770949074074</v>
      </c>
      <c r="AN34" s="84" t="s">
        <v>10584</v>
      </c>
      <c r="AO34" s="92" t="s">
        <v>10616</v>
      </c>
      <c r="AP34" s="84" t="s">
        <v>65</v>
      </c>
      <c r="AQ34" s="48"/>
      <c r="AR34" s="48"/>
      <c r="AS34" s="48"/>
      <c r="AT34" s="48"/>
      <c r="AU34" s="48"/>
      <c r="AV34" s="48"/>
      <c r="AW34" s="48"/>
      <c r="AX34" s="48"/>
      <c r="AY34" s="48"/>
      <c r="AZ34" s="48"/>
      <c r="BA34" s="2"/>
      <c r="BB34" s="3"/>
      <c r="BC34" s="3"/>
      <c r="BD34" s="3"/>
      <c r="BE34" s="3"/>
    </row>
    <row r="35" spans="1:57" x14ac:dyDescent="0.25">
      <c r="A35" s="61" t="s">
        <v>206</v>
      </c>
      <c r="B35" s="62" t="s">
        <v>15537</v>
      </c>
      <c r="C35" s="62"/>
      <c r="D35" s="63">
        <v>1.5</v>
      </c>
      <c r="E35" s="65"/>
      <c r="F35" s="103" t="s">
        <v>9013</v>
      </c>
      <c r="G35" s="62"/>
      <c r="H35" s="66"/>
      <c r="I35" s="67"/>
      <c r="J35" s="67"/>
      <c r="K35" s="66" t="s">
        <v>12304</v>
      </c>
      <c r="L35" s="70"/>
      <c r="M35" s="71">
        <v>622.5633544921875</v>
      </c>
      <c r="N35" s="71">
        <v>6873.3505859375</v>
      </c>
      <c r="O35" s="72"/>
      <c r="P35" s="73"/>
      <c r="Q35" s="73"/>
      <c r="R35" s="96"/>
      <c r="S35" s="48">
        <v>1</v>
      </c>
      <c r="T35" s="48">
        <v>1</v>
      </c>
      <c r="U35" s="49">
        <v>0</v>
      </c>
      <c r="V35" s="49">
        <v>0</v>
      </c>
      <c r="W35" s="49">
        <v>0</v>
      </c>
      <c r="X35" s="49">
        <v>1</v>
      </c>
      <c r="Y35" s="49">
        <v>0</v>
      </c>
      <c r="Z35" s="49" t="s">
        <v>13963</v>
      </c>
      <c r="AA35" s="68">
        <v>35</v>
      </c>
      <c r="AB35" s="68"/>
      <c r="AC35" s="69"/>
      <c r="AD35" s="84">
        <v>320</v>
      </c>
      <c r="AE35" s="84">
        <v>66</v>
      </c>
      <c r="AF35" s="84">
        <v>381</v>
      </c>
      <c r="AG35" s="84">
        <v>970</v>
      </c>
      <c r="AH35" s="84"/>
      <c r="AI35" s="84"/>
      <c r="AJ35" s="84"/>
      <c r="AK35" s="84"/>
      <c r="AL35" s="84"/>
      <c r="AM35" s="87">
        <v>40247.644988425927</v>
      </c>
      <c r="AN35" s="84" t="s">
        <v>10584</v>
      </c>
      <c r="AO35" s="92" t="s">
        <v>10617</v>
      </c>
      <c r="AP35" s="84" t="s">
        <v>66</v>
      </c>
      <c r="AQ35" s="48" t="s">
        <v>2672</v>
      </c>
      <c r="AR35" s="48" t="s">
        <v>2672</v>
      </c>
      <c r="AS35" s="48" t="s">
        <v>2911</v>
      </c>
      <c r="AT35" s="48" t="s">
        <v>2911</v>
      </c>
      <c r="AU35" s="48" t="s">
        <v>2946</v>
      </c>
      <c r="AV35" s="48" t="s">
        <v>2946</v>
      </c>
      <c r="AW35" s="107" t="s">
        <v>14088</v>
      </c>
      <c r="AX35" s="107" t="s">
        <v>14088</v>
      </c>
      <c r="AY35" s="107" t="s">
        <v>14891</v>
      </c>
      <c r="AZ35" s="107" t="s">
        <v>14891</v>
      </c>
      <c r="BA35" s="2"/>
      <c r="BB35" s="3"/>
      <c r="BC35" s="3"/>
      <c r="BD35" s="3"/>
      <c r="BE35" s="3"/>
    </row>
    <row r="36" spans="1:57" x14ac:dyDescent="0.25">
      <c r="A36" s="61" t="s">
        <v>207</v>
      </c>
      <c r="B36" s="62" t="s">
        <v>15537</v>
      </c>
      <c r="C36" s="62"/>
      <c r="D36" s="63">
        <v>1.7185585195271398</v>
      </c>
      <c r="E36" s="65"/>
      <c r="F36" s="103" t="s">
        <v>9014</v>
      </c>
      <c r="G36" s="62"/>
      <c r="H36" s="66"/>
      <c r="I36" s="67"/>
      <c r="J36" s="67"/>
      <c r="K36" s="66" t="s">
        <v>12305</v>
      </c>
      <c r="L36" s="70"/>
      <c r="M36" s="71">
        <v>7639.9306640625</v>
      </c>
      <c r="N36" s="71">
        <v>4775.6396484375</v>
      </c>
      <c r="O36" s="72"/>
      <c r="P36" s="73"/>
      <c r="Q36" s="73"/>
      <c r="R36" s="96"/>
      <c r="S36" s="48">
        <v>0</v>
      </c>
      <c r="T36" s="48">
        <v>1</v>
      </c>
      <c r="U36" s="49">
        <v>0</v>
      </c>
      <c r="V36" s="49">
        <v>1.63E-4</v>
      </c>
      <c r="W36" s="49">
        <v>1.13E-4</v>
      </c>
      <c r="X36" s="49">
        <v>0.48216999999999999</v>
      </c>
      <c r="Y36" s="49">
        <v>0</v>
      </c>
      <c r="Z36" s="49">
        <v>0</v>
      </c>
      <c r="AA36" s="68">
        <v>36</v>
      </c>
      <c r="AB36" s="68"/>
      <c r="AC36" s="69"/>
      <c r="AD36" s="84">
        <v>119</v>
      </c>
      <c r="AE36" s="84">
        <v>6</v>
      </c>
      <c r="AF36" s="84">
        <v>515</v>
      </c>
      <c r="AG36" s="84">
        <v>740</v>
      </c>
      <c r="AH36" s="84"/>
      <c r="AI36" s="84" t="s">
        <v>7177</v>
      </c>
      <c r="AJ36" s="84"/>
      <c r="AK36" s="84"/>
      <c r="AL36" s="84"/>
      <c r="AM36" s="87">
        <v>43559.478993055556</v>
      </c>
      <c r="AN36" s="84" t="s">
        <v>10584</v>
      </c>
      <c r="AO36" s="92" t="s">
        <v>10618</v>
      </c>
      <c r="AP36" s="84" t="s">
        <v>66</v>
      </c>
      <c r="AQ36" s="48"/>
      <c r="AR36" s="48"/>
      <c r="AS36" s="48"/>
      <c r="AT36" s="48"/>
      <c r="AU36" s="48"/>
      <c r="AV36" s="48"/>
      <c r="AW36" s="107" t="s">
        <v>14089</v>
      </c>
      <c r="AX36" s="107" t="s">
        <v>14725</v>
      </c>
      <c r="AY36" s="107" t="s">
        <v>14892</v>
      </c>
      <c r="AZ36" s="107" t="s">
        <v>15481</v>
      </c>
      <c r="BA36" s="2"/>
      <c r="BB36" s="3"/>
      <c r="BC36" s="3"/>
      <c r="BD36" s="3"/>
      <c r="BE36" s="3"/>
    </row>
    <row r="37" spans="1:57" x14ac:dyDescent="0.25">
      <c r="A37" s="61" t="s">
        <v>1507</v>
      </c>
      <c r="B37" s="62" t="s">
        <v>15539</v>
      </c>
      <c r="C37" s="62"/>
      <c r="D37" s="63">
        <v>5.3083338491056509</v>
      </c>
      <c r="E37" s="65"/>
      <c r="F37" s="103" t="s">
        <v>9015</v>
      </c>
      <c r="G37" s="62"/>
      <c r="H37" s="66"/>
      <c r="I37" s="67"/>
      <c r="J37" s="67"/>
      <c r="K37" s="66" t="s">
        <v>12306</v>
      </c>
      <c r="L37" s="70"/>
      <c r="M37" s="71">
        <v>6802.166015625</v>
      </c>
      <c r="N37" s="71">
        <v>3978.322265625</v>
      </c>
      <c r="O37" s="72"/>
      <c r="P37" s="73"/>
      <c r="Q37" s="73"/>
      <c r="R37" s="96"/>
      <c r="S37" s="48">
        <v>90</v>
      </c>
      <c r="T37" s="48">
        <v>0</v>
      </c>
      <c r="U37" s="49">
        <v>181661.90892099999</v>
      </c>
      <c r="V37" s="49">
        <v>1.9599999999999999E-4</v>
      </c>
      <c r="W37" s="49">
        <v>1.9689999999999998E-3</v>
      </c>
      <c r="X37" s="49">
        <v>35.170912000000001</v>
      </c>
      <c r="Y37" s="49">
        <v>0</v>
      </c>
      <c r="Z37" s="49">
        <v>0</v>
      </c>
      <c r="AA37" s="68">
        <v>37</v>
      </c>
      <c r="AB37" s="68"/>
      <c r="AC37" s="69"/>
      <c r="AD37" s="84">
        <v>1534</v>
      </c>
      <c r="AE37" s="84">
        <v>598016</v>
      </c>
      <c r="AF37" s="84">
        <v>19992</v>
      </c>
      <c r="AG37" s="84">
        <v>2732</v>
      </c>
      <c r="AH37" s="84"/>
      <c r="AI37" s="84" t="s">
        <v>7178</v>
      </c>
      <c r="AJ37" s="84"/>
      <c r="AK37" s="92" t="s">
        <v>8653</v>
      </c>
      <c r="AL37" s="84"/>
      <c r="AM37" s="87">
        <v>40473.987071759257</v>
      </c>
      <c r="AN37" s="84" t="s">
        <v>10584</v>
      </c>
      <c r="AO37" s="92" t="s">
        <v>10619</v>
      </c>
      <c r="AP37" s="84" t="s">
        <v>65</v>
      </c>
      <c r="AQ37" s="48"/>
      <c r="AR37" s="48"/>
      <c r="AS37" s="48"/>
      <c r="AT37" s="48"/>
      <c r="AU37" s="48"/>
      <c r="AV37" s="48"/>
      <c r="AW37" s="48"/>
      <c r="AX37" s="48"/>
      <c r="AY37" s="48"/>
      <c r="AZ37" s="48"/>
      <c r="BA37" s="2"/>
      <c r="BB37" s="3"/>
      <c r="BC37" s="3"/>
      <c r="BD37" s="3"/>
      <c r="BE37" s="3"/>
    </row>
    <row r="38" spans="1:57" x14ac:dyDescent="0.25">
      <c r="A38" s="61" t="s">
        <v>208</v>
      </c>
      <c r="B38" s="62" t="s">
        <v>15537</v>
      </c>
      <c r="C38" s="62"/>
      <c r="D38" s="63">
        <v>1.7185585195271398</v>
      </c>
      <c r="E38" s="65"/>
      <c r="F38" s="103" t="s">
        <v>9016</v>
      </c>
      <c r="G38" s="62"/>
      <c r="H38" s="66"/>
      <c r="I38" s="67"/>
      <c r="J38" s="67"/>
      <c r="K38" s="66" t="s">
        <v>12307</v>
      </c>
      <c r="L38" s="70"/>
      <c r="M38" s="71">
        <v>8481.5595703125</v>
      </c>
      <c r="N38" s="71">
        <v>4692.90283203125</v>
      </c>
      <c r="O38" s="72"/>
      <c r="P38" s="73"/>
      <c r="Q38" s="73"/>
      <c r="R38" s="96"/>
      <c r="S38" s="48">
        <v>0</v>
      </c>
      <c r="T38" s="48">
        <v>1</v>
      </c>
      <c r="U38" s="49">
        <v>0</v>
      </c>
      <c r="V38" s="49">
        <v>1.63E-4</v>
      </c>
      <c r="W38" s="49">
        <v>1.13E-4</v>
      </c>
      <c r="X38" s="49">
        <v>0.48216999999999999</v>
      </c>
      <c r="Y38" s="49">
        <v>0</v>
      </c>
      <c r="Z38" s="49">
        <v>0</v>
      </c>
      <c r="AA38" s="68">
        <v>38</v>
      </c>
      <c r="AB38" s="68"/>
      <c r="AC38" s="69"/>
      <c r="AD38" s="84">
        <v>1340</v>
      </c>
      <c r="AE38" s="84">
        <v>1353</v>
      </c>
      <c r="AF38" s="84">
        <v>18608</v>
      </c>
      <c r="AG38" s="84">
        <v>64316</v>
      </c>
      <c r="AH38" s="84"/>
      <c r="AI38" s="84" t="s">
        <v>7179</v>
      </c>
      <c r="AJ38" s="84" t="s">
        <v>8278</v>
      </c>
      <c r="AK38" s="92" t="s">
        <v>8654</v>
      </c>
      <c r="AL38" s="84"/>
      <c r="AM38" s="87">
        <v>41426.911192129628</v>
      </c>
      <c r="AN38" s="84" t="s">
        <v>10584</v>
      </c>
      <c r="AO38" s="92" t="s">
        <v>10620</v>
      </c>
      <c r="AP38" s="84" t="s">
        <v>66</v>
      </c>
      <c r="AQ38" s="48"/>
      <c r="AR38" s="48"/>
      <c r="AS38" s="48"/>
      <c r="AT38" s="48"/>
      <c r="AU38" s="48"/>
      <c r="AV38" s="48"/>
      <c r="AW38" s="107" t="s">
        <v>14090</v>
      </c>
      <c r="AX38" s="107" t="s">
        <v>14726</v>
      </c>
      <c r="AY38" s="107" t="s">
        <v>14893</v>
      </c>
      <c r="AZ38" s="107" t="s">
        <v>15482</v>
      </c>
      <c r="BA38" s="2"/>
      <c r="BB38" s="3"/>
      <c r="BC38" s="3"/>
      <c r="BD38" s="3"/>
      <c r="BE38" s="3"/>
    </row>
    <row r="39" spans="1:57" x14ac:dyDescent="0.25">
      <c r="A39" s="61" t="s">
        <v>209</v>
      </c>
      <c r="B39" s="62" t="s">
        <v>15537</v>
      </c>
      <c r="C39" s="62"/>
      <c r="D39" s="63">
        <v>1.724360958098657</v>
      </c>
      <c r="E39" s="65"/>
      <c r="F39" s="103" t="s">
        <v>9017</v>
      </c>
      <c r="G39" s="62"/>
      <c r="H39" s="66"/>
      <c r="I39" s="67"/>
      <c r="J39" s="67"/>
      <c r="K39" s="66" t="s">
        <v>12308</v>
      </c>
      <c r="L39" s="70"/>
      <c r="M39" s="71">
        <v>3630.82421875</v>
      </c>
      <c r="N39" s="71">
        <v>5023.18212890625</v>
      </c>
      <c r="O39" s="72"/>
      <c r="P39" s="73"/>
      <c r="Q39" s="73"/>
      <c r="R39" s="96"/>
      <c r="S39" s="48">
        <v>0</v>
      </c>
      <c r="T39" s="48">
        <v>1</v>
      </c>
      <c r="U39" s="49">
        <v>0</v>
      </c>
      <c r="V39" s="49">
        <v>1.84E-4</v>
      </c>
      <c r="W39" s="49">
        <v>1.16E-4</v>
      </c>
      <c r="X39" s="49">
        <v>0.46414100000000003</v>
      </c>
      <c r="Y39" s="49">
        <v>0</v>
      </c>
      <c r="Z39" s="49">
        <v>0</v>
      </c>
      <c r="AA39" s="68">
        <v>39</v>
      </c>
      <c r="AB39" s="68"/>
      <c r="AC39" s="69"/>
      <c r="AD39" s="84">
        <v>467</v>
      </c>
      <c r="AE39" s="84">
        <v>93</v>
      </c>
      <c r="AF39" s="84">
        <v>5858</v>
      </c>
      <c r="AG39" s="84">
        <v>1279</v>
      </c>
      <c r="AH39" s="84"/>
      <c r="AI39" s="84"/>
      <c r="AJ39" s="84"/>
      <c r="AK39" s="84"/>
      <c r="AL39" s="84"/>
      <c r="AM39" s="87">
        <v>41425.887650462966</v>
      </c>
      <c r="AN39" s="84" t="s">
        <v>10584</v>
      </c>
      <c r="AO39" s="92" t="s">
        <v>10621</v>
      </c>
      <c r="AP39" s="84" t="s">
        <v>66</v>
      </c>
      <c r="AQ39" s="48"/>
      <c r="AR39" s="48"/>
      <c r="AS39" s="48"/>
      <c r="AT39" s="48"/>
      <c r="AU39" s="48"/>
      <c r="AV39" s="48"/>
      <c r="AW39" s="107" t="s">
        <v>14080</v>
      </c>
      <c r="AX39" s="107" t="s">
        <v>14080</v>
      </c>
      <c r="AY39" s="107" t="s">
        <v>14883</v>
      </c>
      <c r="AZ39" s="107" t="s">
        <v>14883</v>
      </c>
      <c r="BA39" s="2"/>
      <c r="BB39" s="3"/>
      <c r="BC39" s="3"/>
      <c r="BD39" s="3"/>
      <c r="BE39" s="3"/>
    </row>
    <row r="40" spans="1:57" x14ac:dyDescent="0.25">
      <c r="A40" s="61" t="s">
        <v>210</v>
      </c>
      <c r="B40" s="62" t="s">
        <v>15537</v>
      </c>
      <c r="C40" s="62"/>
      <c r="D40" s="63">
        <v>2.9293340347836851</v>
      </c>
      <c r="E40" s="65"/>
      <c r="F40" s="103" t="s">
        <v>9018</v>
      </c>
      <c r="G40" s="62"/>
      <c r="H40" s="66"/>
      <c r="I40" s="67"/>
      <c r="J40" s="67"/>
      <c r="K40" s="66" t="s">
        <v>12309</v>
      </c>
      <c r="L40" s="70"/>
      <c r="M40" s="71">
        <v>3922.661376953125</v>
      </c>
      <c r="N40" s="71">
        <v>984.14385986328125</v>
      </c>
      <c r="O40" s="72"/>
      <c r="P40" s="73"/>
      <c r="Q40" s="73"/>
      <c r="R40" s="96"/>
      <c r="S40" s="48">
        <v>0</v>
      </c>
      <c r="T40" s="48">
        <v>1</v>
      </c>
      <c r="U40" s="49">
        <v>0</v>
      </c>
      <c r="V40" s="49">
        <v>1.9799999999999999E-4</v>
      </c>
      <c r="W40" s="49">
        <v>7.3899999999999997E-4</v>
      </c>
      <c r="X40" s="49">
        <v>0.40701900000000002</v>
      </c>
      <c r="Y40" s="49">
        <v>0</v>
      </c>
      <c r="Z40" s="49">
        <v>0</v>
      </c>
      <c r="AA40" s="68">
        <v>40</v>
      </c>
      <c r="AB40" s="68"/>
      <c r="AC40" s="69"/>
      <c r="AD40" s="84">
        <v>278</v>
      </c>
      <c r="AE40" s="84">
        <v>20</v>
      </c>
      <c r="AF40" s="84">
        <v>361</v>
      </c>
      <c r="AG40" s="84">
        <v>676</v>
      </c>
      <c r="AH40" s="84"/>
      <c r="AI40" s="84" t="s">
        <v>7180</v>
      </c>
      <c r="AJ40" s="84" t="s">
        <v>8279</v>
      </c>
      <c r="AK40" s="92" t="s">
        <v>8655</v>
      </c>
      <c r="AL40" s="84"/>
      <c r="AM40" s="87">
        <v>41372.880995370368</v>
      </c>
      <c r="AN40" s="84" t="s">
        <v>10584</v>
      </c>
      <c r="AO40" s="92" t="s">
        <v>10622</v>
      </c>
      <c r="AP40" s="84" t="s">
        <v>66</v>
      </c>
      <c r="AQ40" s="48"/>
      <c r="AR40" s="48"/>
      <c r="AS40" s="48"/>
      <c r="AT40" s="48"/>
      <c r="AU40" s="48"/>
      <c r="AV40" s="48"/>
      <c r="AW40" s="107" t="s">
        <v>14074</v>
      </c>
      <c r="AX40" s="107" t="s">
        <v>14074</v>
      </c>
      <c r="AY40" s="107" t="s">
        <v>14877</v>
      </c>
      <c r="AZ40" s="107" t="s">
        <v>14877</v>
      </c>
      <c r="BA40" s="2"/>
      <c r="BB40" s="3"/>
      <c r="BC40" s="3"/>
      <c r="BD40" s="3"/>
      <c r="BE40" s="3"/>
    </row>
    <row r="41" spans="1:57" x14ac:dyDescent="0.25">
      <c r="A41" s="61" t="s">
        <v>211</v>
      </c>
      <c r="B41" s="62" t="s">
        <v>15537</v>
      </c>
      <c r="C41" s="62"/>
      <c r="D41" s="63">
        <v>1.7185585195271398</v>
      </c>
      <c r="E41" s="65"/>
      <c r="F41" s="103" t="s">
        <v>9019</v>
      </c>
      <c r="G41" s="62"/>
      <c r="H41" s="66"/>
      <c r="I41" s="67"/>
      <c r="J41" s="67"/>
      <c r="K41" s="66" t="s">
        <v>12310</v>
      </c>
      <c r="L41" s="70"/>
      <c r="M41" s="71">
        <v>5833.98974609375</v>
      </c>
      <c r="N41" s="71">
        <v>1431.5048828125</v>
      </c>
      <c r="O41" s="72"/>
      <c r="P41" s="73"/>
      <c r="Q41" s="73"/>
      <c r="R41" s="96"/>
      <c r="S41" s="48">
        <v>0</v>
      </c>
      <c r="T41" s="48">
        <v>1</v>
      </c>
      <c r="U41" s="49">
        <v>0</v>
      </c>
      <c r="V41" s="49">
        <v>1.63E-4</v>
      </c>
      <c r="W41" s="49">
        <v>1.13E-4</v>
      </c>
      <c r="X41" s="49">
        <v>0.48216999999999999</v>
      </c>
      <c r="Y41" s="49">
        <v>0</v>
      </c>
      <c r="Z41" s="49">
        <v>0</v>
      </c>
      <c r="AA41" s="68">
        <v>41</v>
      </c>
      <c r="AB41" s="68"/>
      <c r="AC41" s="69"/>
      <c r="AD41" s="84">
        <v>137</v>
      </c>
      <c r="AE41" s="84">
        <v>2381</v>
      </c>
      <c r="AF41" s="84">
        <v>31666</v>
      </c>
      <c r="AG41" s="84">
        <v>119218</v>
      </c>
      <c r="AH41" s="84"/>
      <c r="AI41" s="84" t="s">
        <v>7181</v>
      </c>
      <c r="AJ41" s="84"/>
      <c r="AK41" s="84"/>
      <c r="AL41" s="84"/>
      <c r="AM41" s="87">
        <v>40238.678935185184</v>
      </c>
      <c r="AN41" s="84" t="s">
        <v>10584</v>
      </c>
      <c r="AO41" s="92" t="s">
        <v>10623</v>
      </c>
      <c r="AP41" s="84" t="s">
        <v>66</v>
      </c>
      <c r="AQ41" s="48"/>
      <c r="AR41" s="48"/>
      <c r="AS41" s="48"/>
      <c r="AT41" s="48"/>
      <c r="AU41" s="48"/>
      <c r="AV41" s="48"/>
      <c r="AW41" s="107" t="s">
        <v>14091</v>
      </c>
      <c r="AX41" s="107" t="s">
        <v>14091</v>
      </c>
      <c r="AY41" s="107" t="s">
        <v>14892</v>
      </c>
      <c r="AZ41" s="107" t="s">
        <v>14892</v>
      </c>
      <c r="BA41" s="2"/>
      <c r="BB41" s="3"/>
      <c r="BC41" s="3"/>
      <c r="BD41" s="3"/>
      <c r="BE41" s="3"/>
    </row>
    <row r="42" spans="1:57" x14ac:dyDescent="0.25">
      <c r="A42" s="61" t="s">
        <v>212</v>
      </c>
      <c r="B42" s="62" t="s">
        <v>15537</v>
      </c>
      <c r="C42" s="62"/>
      <c r="D42" s="63">
        <v>1.5</v>
      </c>
      <c r="E42" s="65"/>
      <c r="F42" s="103" t="s">
        <v>9020</v>
      </c>
      <c r="G42" s="62"/>
      <c r="H42" s="66"/>
      <c r="I42" s="67"/>
      <c r="J42" s="67"/>
      <c r="K42" s="66" t="s">
        <v>12311</v>
      </c>
      <c r="L42" s="70"/>
      <c r="M42" s="71">
        <v>8592.3916015625</v>
      </c>
      <c r="N42" s="71">
        <v>8904.2099609375</v>
      </c>
      <c r="O42" s="72"/>
      <c r="P42" s="73"/>
      <c r="Q42" s="73"/>
      <c r="R42" s="96"/>
      <c r="S42" s="48">
        <v>2</v>
      </c>
      <c r="T42" s="48">
        <v>1</v>
      </c>
      <c r="U42" s="49">
        <v>0</v>
      </c>
      <c r="V42" s="49">
        <v>1</v>
      </c>
      <c r="W42" s="49">
        <v>0</v>
      </c>
      <c r="X42" s="49">
        <v>1.2982450000000001</v>
      </c>
      <c r="Y42" s="49">
        <v>0</v>
      </c>
      <c r="Z42" s="49">
        <v>0</v>
      </c>
      <c r="AA42" s="68">
        <v>42</v>
      </c>
      <c r="AB42" s="68"/>
      <c r="AC42" s="69"/>
      <c r="AD42" s="84">
        <v>2051</v>
      </c>
      <c r="AE42" s="84">
        <v>2077</v>
      </c>
      <c r="AF42" s="84">
        <v>45</v>
      </c>
      <c r="AG42" s="84">
        <v>40</v>
      </c>
      <c r="AH42" s="84"/>
      <c r="AI42" s="84" t="s">
        <v>7182</v>
      </c>
      <c r="AJ42" s="84" t="s">
        <v>8280</v>
      </c>
      <c r="AK42" s="84"/>
      <c r="AL42" s="84"/>
      <c r="AM42" s="87">
        <v>43655.418726851851</v>
      </c>
      <c r="AN42" s="84" t="s">
        <v>10584</v>
      </c>
      <c r="AO42" s="92" t="s">
        <v>10624</v>
      </c>
      <c r="AP42" s="84" t="s">
        <v>66</v>
      </c>
      <c r="AQ42" s="48" t="s">
        <v>2673</v>
      </c>
      <c r="AR42" s="48" t="s">
        <v>2673</v>
      </c>
      <c r="AS42" s="48" t="s">
        <v>2911</v>
      </c>
      <c r="AT42" s="48" t="s">
        <v>2911</v>
      </c>
      <c r="AU42" s="48" t="s">
        <v>2947</v>
      </c>
      <c r="AV42" s="48" t="s">
        <v>2947</v>
      </c>
      <c r="AW42" s="107" t="s">
        <v>14092</v>
      </c>
      <c r="AX42" s="107" t="s">
        <v>14092</v>
      </c>
      <c r="AY42" s="107" t="s">
        <v>14894</v>
      </c>
      <c r="AZ42" s="107" t="s">
        <v>14894</v>
      </c>
      <c r="BA42" s="2"/>
      <c r="BB42" s="3"/>
      <c r="BC42" s="3"/>
      <c r="BD42" s="3"/>
      <c r="BE42" s="3"/>
    </row>
    <row r="43" spans="1:57" x14ac:dyDescent="0.25">
      <c r="A43" s="61" t="s">
        <v>213</v>
      </c>
      <c r="B43" s="62" t="s">
        <v>15537</v>
      </c>
      <c r="C43" s="62"/>
      <c r="D43" s="63">
        <v>1.5</v>
      </c>
      <c r="E43" s="65"/>
      <c r="F43" s="103" t="s">
        <v>9021</v>
      </c>
      <c r="G43" s="62"/>
      <c r="H43" s="66"/>
      <c r="I43" s="67"/>
      <c r="J43" s="67"/>
      <c r="K43" s="66" t="s">
        <v>12312</v>
      </c>
      <c r="L43" s="70"/>
      <c r="M43" s="71">
        <v>6630.94873046875</v>
      </c>
      <c r="N43" s="71">
        <v>7946.58544921875</v>
      </c>
      <c r="O43" s="72"/>
      <c r="P43" s="73"/>
      <c r="Q43" s="73"/>
      <c r="R43" s="96"/>
      <c r="S43" s="48">
        <v>0</v>
      </c>
      <c r="T43" s="48">
        <v>1</v>
      </c>
      <c r="U43" s="49">
        <v>0</v>
      </c>
      <c r="V43" s="49">
        <v>1</v>
      </c>
      <c r="W43" s="49">
        <v>0</v>
      </c>
      <c r="X43" s="49">
        <v>0.70175399999999999</v>
      </c>
      <c r="Y43" s="49">
        <v>0</v>
      </c>
      <c r="Z43" s="49">
        <v>0</v>
      </c>
      <c r="AA43" s="68">
        <v>43</v>
      </c>
      <c r="AB43" s="68"/>
      <c r="AC43" s="69"/>
      <c r="AD43" s="84">
        <v>17</v>
      </c>
      <c r="AE43" s="84">
        <v>12</v>
      </c>
      <c r="AF43" s="84">
        <v>46</v>
      </c>
      <c r="AG43" s="84">
        <v>778</v>
      </c>
      <c r="AH43" s="84"/>
      <c r="AI43" s="84"/>
      <c r="AJ43" s="84"/>
      <c r="AK43" s="84"/>
      <c r="AL43" s="84"/>
      <c r="AM43" s="87">
        <v>43229.487500000003</v>
      </c>
      <c r="AN43" s="84" t="s">
        <v>10584</v>
      </c>
      <c r="AO43" s="92" t="s">
        <v>10625</v>
      </c>
      <c r="AP43" s="84" t="s">
        <v>66</v>
      </c>
      <c r="AQ43" s="48"/>
      <c r="AR43" s="48"/>
      <c r="AS43" s="48"/>
      <c r="AT43" s="48"/>
      <c r="AU43" s="48" t="s">
        <v>2947</v>
      </c>
      <c r="AV43" s="48" t="s">
        <v>2947</v>
      </c>
      <c r="AW43" s="107" t="s">
        <v>14093</v>
      </c>
      <c r="AX43" s="107" t="s">
        <v>14093</v>
      </c>
      <c r="AY43" s="107" t="s">
        <v>14895</v>
      </c>
      <c r="AZ43" s="107" t="s">
        <v>14895</v>
      </c>
      <c r="BA43" s="2"/>
      <c r="BB43" s="3"/>
      <c r="BC43" s="3"/>
      <c r="BD43" s="3"/>
      <c r="BE43" s="3"/>
    </row>
    <row r="44" spans="1:57" x14ac:dyDescent="0.25">
      <c r="A44" s="61" t="s">
        <v>214</v>
      </c>
      <c r="B44" s="62" t="s">
        <v>15537</v>
      </c>
      <c r="C44" s="62"/>
      <c r="D44" s="63">
        <v>1.724360958098657</v>
      </c>
      <c r="E44" s="65"/>
      <c r="F44" s="103" t="s">
        <v>9022</v>
      </c>
      <c r="G44" s="62"/>
      <c r="H44" s="66"/>
      <c r="I44" s="67"/>
      <c r="J44" s="67"/>
      <c r="K44" s="66" t="s">
        <v>12313</v>
      </c>
      <c r="L44" s="70"/>
      <c r="M44" s="71">
        <v>3030.21630859375</v>
      </c>
      <c r="N44" s="71">
        <v>2577.109619140625</v>
      </c>
      <c r="O44" s="72"/>
      <c r="P44" s="73"/>
      <c r="Q44" s="73"/>
      <c r="R44" s="96"/>
      <c r="S44" s="48">
        <v>0</v>
      </c>
      <c r="T44" s="48">
        <v>1</v>
      </c>
      <c r="U44" s="49">
        <v>0</v>
      </c>
      <c r="V44" s="49">
        <v>1.84E-4</v>
      </c>
      <c r="W44" s="49">
        <v>1.16E-4</v>
      </c>
      <c r="X44" s="49">
        <v>0.46414100000000003</v>
      </c>
      <c r="Y44" s="49">
        <v>0</v>
      </c>
      <c r="Z44" s="49">
        <v>0</v>
      </c>
      <c r="AA44" s="68">
        <v>44</v>
      </c>
      <c r="AB44" s="68"/>
      <c r="AC44" s="69"/>
      <c r="AD44" s="84">
        <v>302</v>
      </c>
      <c r="AE44" s="84">
        <v>159</v>
      </c>
      <c r="AF44" s="84">
        <v>6911</v>
      </c>
      <c r="AG44" s="84">
        <v>1650</v>
      </c>
      <c r="AH44" s="84"/>
      <c r="AI44" s="84" t="s">
        <v>7183</v>
      </c>
      <c r="AJ44" s="84" t="s">
        <v>8270</v>
      </c>
      <c r="AK44" s="92" t="s">
        <v>8656</v>
      </c>
      <c r="AL44" s="84"/>
      <c r="AM44" s="87">
        <v>40822.383819444447</v>
      </c>
      <c r="AN44" s="84" t="s">
        <v>10584</v>
      </c>
      <c r="AO44" s="92" t="s">
        <v>10626</v>
      </c>
      <c r="AP44" s="84" t="s">
        <v>66</v>
      </c>
      <c r="AQ44" s="48"/>
      <c r="AR44" s="48"/>
      <c r="AS44" s="48"/>
      <c r="AT44" s="48"/>
      <c r="AU44" s="48"/>
      <c r="AV44" s="48"/>
      <c r="AW44" s="107" t="s">
        <v>14080</v>
      </c>
      <c r="AX44" s="107" t="s">
        <v>14080</v>
      </c>
      <c r="AY44" s="107" t="s">
        <v>14883</v>
      </c>
      <c r="AZ44" s="107" t="s">
        <v>14883</v>
      </c>
      <c r="BA44" s="2"/>
      <c r="BB44" s="3"/>
      <c r="BC44" s="3"/>
      <c r="BD44" s="3"/>
      <c r="BE44" s="3"/>
    </row>
    <row r="45" spans="1:57" x14ac:dyDescent="0.25">
      <c r="A45" s="61" t="s">
        <v>215</v>
      </c>
      <c r="B45" s="62" t="s">
        <v>15537</v>
      </c>
      <c r="C45" s="62"/>
      <c r="D45" s="63">
        <v>1.5193414619050567</v>
      </c>
      <c r="E45" s="65"/>
      <c r="F45" s="103" t="s">
        <v>9023</v>
      </c>
      <c r="G45" s="62"/>
      <c r="H45" s="66"/>
      <c r="I45" s="67"/>
      <c r="J45" s="67"/>
      <c r="K45" s="66" t="s">
        <v>12314</v>
      </c>
      <c r="L45" s="70"/>
      <c r="M45" s="71">
        <v>3371.4833984375</v>
      </c>
      <c r="N45" s="71">
        <v>7939.28759765625</v>
      </c>
      <c r="O45" s="72"/>
      <c r="P45" s="73"/>
      <c r="Q45" s="73"/>
      <c r="R45" s="96"/>
      <c r="S45" s="48">
        <v>0</v>
      </c>
      <c r="T45" s="48">
        <v>1</v>
      </c>
      <c r="U45" s="49">
        <v>0</v>
      </c>
      <c r="V45" s="49">
        <v>1.7000000000000001E-4</v>
      </c>
      <c r="W45" s="49">
        <v>1.0000000000000001E-5</v>
      </c>
      <c r="X45" s="49">
        <v>0.47191499999999997</v>
      </c>
      <c r="Y45" s="49">
        <v>0</v>
      </c>
      <c r="Z45" s="49">
        <v>0</v>
      </c>
      <c r="AA45" s="68">
        <v>45</v>
      </c>
      <c r="AB45" s="68"/>
      <c r="AC45" s="69"/>
      <c r="AD45" s="84">
        <v>1521</v>
      </c>
      <c r="AE45" s="84">
        <v>1075</v>
      </c>
      <c r="AF45" s="84">
        <v>88123</v>
      </c>
      <c r="AG45" s="84">
        <v>77361</v>
      </c>
      <c r="AH45" s="84"/>
      <c r="AI45" s="84" t="s">
        <v>7184</v>
      </c>
      <c r="AJ45" s="84"/>
      <c r="AK45" s="84"/>
      <c r="AL45" s="84"/>
      <c r="AM45" s="87">
        <v>42089.494699074072</v>
      </c>
      <c r="AN45" s="84" t="s">
        <v>10584</v>
      </c>
      <c r="AO45" s="92" t="s">
        <v>10627</v>
      </c>
      <c r="AP45" s="84" t="s">
        <v>66</v>
      </c>
      <c r="AQ45" s="48"/>
      <c r="AR45" s="48"/>
      <c r="AS45" s="48"/>
      <c r="AT45" s="48"/>
      <c r="AU45" s="48"/>
      <c r="AV45" s="48"/>
      <c r="AW45" s="107" t="s">
        <v>14094</v>
      </c>
      <c r="AX45" s="107" t="s">
        <v>14094</v>
      </c>
      <c r="AY45" s="107" t="s">
        <v>14896</v>
      </c>
      <c r="AZ45" s="107" t="s">
        <v>14896</v>
      </c>
      <c r="BA45" s="2"/>
      <c r="BB45" s="3"/>
      <c r="BC45" s="3"/>
      <c r="BD45" s="3"/>
      <c r="BE45" s="3"/>
    </row>
    <row r="46" spans="1:57" x14ac:dyDescent="0.25">
      <c r="A46" s="61" t="s">
        <v>1508</v>
      </c>
      <c r="B46" s="62" t="s">
        <v>15537</v>
      </c>
      <c r="C46" s="62"/>
      <c r="D46" s="63">
        <v>1.8307389985764684</v>
      </c>
      <c r="E46" s="65"/>
      <c r="F46" s="103" t="s">
        <v>9024</v>
      </c>
      <c r="G46" s="62"/>
      <c r="H46" s="66"/>
      <c r="I46" s="67"/>
      <c r="J46" s="67"/>
      <c r="K46" s="66" t="s">
        <v>12315</v>
      </c>
      <c r="L46" s="70"/>
      <c r="M46" s="71">
        <v>5381.95068359375</v>
      </c>
      <c r="N46" s="71">
        <v>6389.9013671875</v>
      </c>
      <c r="O46" s="72"/>
      <c r="P46" s="73"/>
      <c r="Q46" s="73"/>
      <c r="R46" s="96"/>
      <c r="S46" s="48">
        <v>17</v>
      </c>
      <c r="T46" s="48">
        <v>0</v>
      </c>
      <c r="U46" s="49">
        <v>42285.402804999998</v>
      </c>
      <c r="V46" s="49">
        <v>2.05E-4</v>
      </c>
      <c r="W46" s="49">
        <v>1.7100000000000001E-4</v>
      </c>
      <c r="X46" s="49">
        <v>6.4383010000000001</v>
      </c>
      <c r="Y46" s="49">
        <v>0</v>
      </c>
      <c r="Z46" s="49">
        <v>0</v>
      </c>
      <c r="AA46" s="68">
        <v>46</v>
      </c>
      <c r="AB46" s="68"/>
      <c r="AC46" s="69"/>
      <c r="AD46" s="84">
        <v>4509</v>
      </c>
      <c r="AE46" s="84">
        <v>6750</v>
      </c>
      <c r="AF46" s="84">
        <v>4303</v>
      </c>
      <c r="AG46" s="84">
        <v>7062</v>
      </c>
      <c r="AH46" s="84"/>
      <c r="AI46" s="84" t="s">
        <v>7185</v>
      </c>
      <c r="AJ46" s="84"/>
      <c r="AK46" s="84"/>
      <c r="AL46" s="84"/>
      <c r="AM46" s="87">
        <v>43301.564965277779</v>
      </c>
      <c r="AN46" s="84" t="s">
        <v>10584</v>
      </c>
      <c r="AO46" s="92" t="s">
        <v>10628</v>
      </c>
      <c r="AP46" s="84" t="s">
        <v>65</v>
      </c>
      <c r="AQ46" s="48"/>
      <c r="AR46" s="48"/>
      <c r="AS46" s="48"/>
      <c r="AT46" s="48"/>
      <c r="AU46" s="48"/>
      <c r="AV46" s="48"/>
      <c r="AW46" s="48"/>
      <c r="AX46" s="48"/>
      <c r="AY46" s="48"/>
      <c r="AZ46" s="48"/>
      <c r="BA46" s="2"/>
      <c r="BB46" s="3"/>
      <c r="BC46" s="3"/>
      <c r="BD46" s="3"/>
      <c r="BE46" s="3"/>
    </row>
    <row r="47" spans="1:57" x14ac:dyDescent="0.25">
      <c r="A47" s="61" t="s">
        <v>216</v>
      </c>
      <c r="B47" s="62" t="s">
        <v>15539</v>
      </c>
      <c r="C47" s="62"/>
      <c r="D47" s="63">
        <v>4.923438757195024</v>
      </c>
      <c r="E47" s="65"/>
      <c r="F47" s="103" t="s">
        <v>9025</v>
      </c>
      <c r="G47" s="62"/>
      <c r="H47" s="66"/>
      <c r="I47" s="67"/>
      <c r="J47" s="67"/>
      <c r="K47" s="66" t="s">
        <v>12316</v>
      </c>
      <c r="L47" s="70"/>
      <c r="M47" s="71">
        <v>3885.40869140625</v>
      </c>
      <c r="N47" s="71">
        <v>4605.97802734375</v>
      </c>
      <c r="O47" s="72"/>
      <c r="P47" s="73"/>
      <c r="Q47" s="73"/>
      <c r="R47" s="96"/>
      <c r="S47" s="48">
        <v>0</v>
      </c>
      <c r="T47" s="48">
        <v>2</v>
      </c>
      <c r="U47" s="49">
        <v>10.533732000000001</v>
      </c>
      <c r="V47" s="49">
        <v>1.7799999999999999E-4</v>
      </c>
      <c r="W47" s="49">
        <v>1.7700000000000001E-3</v>
      </c>
      <c r="X47" s="49">
        <v>0.45303100000000002</v>
      </c>
      <c r="Y47" s="49">
        <v>0</v>
      </c>
      <c r="Z47" s="49">
        <v>0</v>
      </c>
      <c r="AA47" s="68">
        <v>47</v>
      </c>
      <c r="AB47" s="68"/>
      <c r="AC47" s="69"/>
      <c r="AD47" s="84">
        <v>217</v>
      </c>
      <c r="AE47" s="84">
        <v>63</v>
      </c>
      <c r="AF47" s="84">
        <v>12873</v>
      </c>
      <c r="AG47" s="84">
        <v>21693</v>
      </c>
      <c r="AH47" s="84"/>
      <c r="AI47" s="84" t="s">
        <v>7186</v>
      </c>
      <c r="AJ47" s="84"/>
      <c r="AK47" s="84"/>
      <c r="AL47" s="84"/>
      <c r="AM47" s="87">
        <v>43642.242442129631</v>
      </c>
      <c r="AN47" s="84" t="s">
        <v>10584</v>
      </c>
      <c r="AO47" s="92" t="s">
        <v>10629</v>
      </c>
      <c r="AP47" s="84" t="s">
        <v>66</v>
      </c>
      <c r="AQ47" s="48"/>
      <c r="AR47" s="48"/>
      <c r="AS47" s="48"/>
      <c r="AT47" s="48"/>
      <c r="AU47" s="48" t="s">
        <v>2948</v>
      </c>
      <c r="AV47" s="48" t="s">
        <v>2948</v>
      </c>
      <c r="AW47" s="107" t="s">
        <v>14095</v>
      </c>
      <c r="AX47" s="107" t="s">
        <v>14095</v>
      </c>
      <c r="AY47" s="107" t="s">
        <v>14897</v>
      </c>
      <c r="AZ47" s="107" t="s">
        <v>14897</v>
      </c>
      <c r="BA47" s="2"/>
      <c r="BB47" s="3"/>
      <c r="BC47" s="3"/>
      <c r="BD47" s="3"/>
      <c r="BE47" s="3"/>
    </row>
    <row r="48" spans="1:57" x14ac:dyDescent="0.25">
      <c r="A48" s="61" t="s">
        <v>1490</v>
      </c>
      <c r="B48" s="62" t="s">
        <v>15540</v>
      </c>
      <c r="C48" s="62"/>
      <c r="D48" s="63">
        <v>36.200516803862101</v>
      </c>
      <c r="E48" s="65"/>
      <c r="F48" s="103" t="s">
        <v>9026</v>
      </c>
      <c r="G48" s="62"/>
      <c r="H48" s="66"/>
      <c r="I48" s="67"/>
      <c r="J48" s="67"/>
      <c r="K48" s="66" t="s">
        <v>12317</v>
      </c>
      <c r="L48" s="70"/>
      <c r="M48" s="71">
        <v>5426.58740234375</v>
      </c>
      <c r="N48" s="71">
        <v>5018.11669921875</v>
      </c>
      <c r="O48" s="72"/>
      <c r="P48" s="73"/>
      <c r="Q48" s="73"/>
      <c r="R48" s="96"/>
      <c r="S48" s="48">
        <v>44</v>
      </c>
      <c r="T48" s="48">
        <v>1</v>
      </c>
      <c r="U48" s="49">
        <v>61291.142685999999</v>
      </c>
      <c r="V48" s="49">
        <v>2.1699999999999999E-4</v>
      </c>
      <c r="W48" s="49">
        <v>1.7940999999999999E-2</v>
      </c>
      <c r="X48" s="49">
        <v>9.2372180000000004</v>
      </c>
      <c r="Y48" s="49">
        <v>5.537098560354374E-2</v>
      </c>
      <c r="Z48" s="49">
        <v>0</v>
      </c>
      <c r="AA48" s="68">
        <v>48</v>
      </c>
      <c r="AB48" s="68"/>
      <c r="AC48" s="69"/>
      <c r="AD48" s="84">
        <v>636</v>
      </c>
      <c r="AE48" s="84">
        <v>2848945</v>
      </c>
      <c r="AF48" s="84">
        <v>23133</v>
      </c>
      <c r="AG48" s="84">
        <v>9579</v>
      </c>
      <c r="AH48" s="84"/>
      <c r="AI48" s="84" t="s">
        <v>7187</v>
      </c>
      <c r="AJ48" s="84" t="s">
        <v>8281</v>
      </c>
      <c r="AK48" s="92" t="s">
        <v>8657</v>
      </c>
      <c r="AL48" s="84"/>
      <c r="AM48" s="87">
        <v>40930.754374999997</v>
      </c>
      <c r="AN48" s="84" t="s">
        <v>10584</v>
      </c>
      <c r="AO48" s="92" t="s">
        <v>10630</v>
      </c>
      <c r="AP48" s="84" t="s">
        <v>66</v>
      </c>
      <c r="AQ48" s="48"/>
      <c r="AR48" s="48"/>
      <c r="AS48" s="48"/>
      <c r="AT48" s="48"/>
      <c r="AU48" s="48" t="s">
        <v>2955</v>
      </c>
      <c r="AV48" s="48" t="s">
        <v>2955</v>
      </c>
      <c r="AW48" s="107" t="s">
        <v>14096</v>
      </c>
      <c r="AX48" s="107" t="s">
        <v>14096</v>
      </c>
      <c r="AY48" s="107" t="s">
        <v>14898</v>
      </c>
      <c r="AZ48" s="107" t="s">
        <v>14898</v>
      </c>
      <c r="BA48" s="2"/>
      <c r="BB48" s="3"/>
      <c r="BC48" s="3"/>
      <c r="BD48" s="3"/>
      <c r="BE48" s="3"/>
    </row>
    <row r="49" spans="1:57" x14ac:dyDescent="0.25">
      <c r="A49" s="61" t="s">
        <v>1509</v>
      </c>
      <c r="B49" s="62" t="s">
        <v>15538</v>
      </c>
      <c r="C49" s="62"/>
      <c r="D49" s="63">
        <v>26.288017577520577</v>
      </c>
      <c r="E49" s="65"/>
      <c r="F49" s="103" t="s">
        <v>9027</v>
      </c>
      <c r="G49" s="62"/>
      <c r="H49" s="66"/>
      <c r="I49" s="67"/>
      <c r="J49" s="67"/>
      <c r="K49" s="66" t="s">
        <v>12318</v>
      </c>
      <c r="L49" s="70"/>
      <c r="M49" s="71">
        <v>4668.69091796875</v>
      </c>
      <c r="N49" s="71">
        <v>5294.630859375</v>
      </c>
      <c r="O49" s="72"/>
      <c r="P49" s="73"/>
      <c r="Q49" s="73"/>
      <c r="R49" s="96"/>
      <c r="S49" s="48">
        <v>15</v>
      </c>
      <c r="T49" s="48">
        <v>0</v>
      </c>
      <c r="U49" s="49">
        <v>2037.726727</v>
      </c>
      <c r="V49" s="49">
        <v>1.9599999999999999E-4</v>
      </c>
      <c r="W49" s="49">
        <v>1.2815999999999999E-2</v>
      </c>
      <c r="X49" s="49">
        <v>2.198547</v>
      </c>
      <c r="Y49" s="49">
        <v>0.32380952380952382</v>
      </c>
      <c r="Z49" s="49">
        <v>0</v>
      </c>
      <c r="AA49" s="68">
        <v>49</v>
      </c>
      <c r="AB49" s="68"/>
      <c r="AC49" s="69"/>
      <c r="AD49" s="84">
        <v>14</v>
      </c>
      <c r="AE49" s="84">
        <v>608900</v>
      </c>
      <c r="AF49" s="84">
        <v>20227</v>
      </c>
      <c r="AG49" s="84">
        <v>52</v>
      </c>
      <c r="AH49" s="84"/>
      <c r="AI49" s="84" t="s">
        <v>7188</v>
      </c>
      <c r="AJ49" s="84" t="s">
        <v>8270</v>
      </c>
      <c r="AK49" s="92" t="s">
        <v>8658</v>
      </c>
      <c r="AL49" s="84"/>
      <c r="AM49" s="87">
        <v>40646.582187499997</v>
      </c>
      <c r="AN49" s="84" t="s">
        <v>10584</v>
      </c>
      <c r="AO49" s="92" t="s">
        <v>10631</v>
      </c>
      <c r="AP49" s="84" t="s">
        <v>65</v>
      </c>
      <c r="AQ49" s="48"/>
      <c r="AR49" s="48"/>
      <c r="AS49" s="48"/>
      <c r="AT49" s="48"/>
      <c r="AU49" s="48"/>
      <c r="AV49" s="48"/>
      <c r="AW49" s="48"/>
      <c r="AX49" s="48"/>
      <c r="AY49" s="48"/>
      <c r="AZ49" s="48"/>
      <c r="BA49" s="2"/>
      <c r="BB49" s="3"/>
      <c r="BC49" s="3"/>
      <c r="BD49" s="3"/>
      <c r="BE49" s="3"/>
    </row>
    <row r="50" spans="1:57" x14ac:dyDescent="0.25">
      <c r="A50" s="61" t="s">
        <v>217</v>
      </c>
      <c r="B50" s="62" t="s">
        <v>15539</v>
      </c>
      <c r="C50" s="62"/>
      <c r="D50" s="63">
        <v>4.923438757195024</v>
      </c>
      <c r="E50" s="65"/>
      <c r="F50" s="103" t="s">
        <v>9028</v>
      </c>
      <c r="G50" s="62"/>
      <c r="H50" s="66"/>
      <c r="I50" s="67"/>
      <c r="J50" s="67"/>
      <c r="K50" s="66" t="s">
        <v>12319</v>
      </c>
      <c r="L50" s="70"/>
      <c r="M50" s="71">
        <v>5157.65966796875</v>
      </c>
      <c r="N50" s="71">
        <v>6718.57275390625</v>
      </c>
      <c r="O50" s="72"/>
      <c r="P50" s="73"/>
      <c r="Q50" s="73"/>
      <c r="R50" s="96"/>
      <c r="S50" s="48">
        <v>0</v>
      </c>
      <c r="T50" s="48">
        <v>2</v>
      </c>
      <c r="U50" s="49">
        <v>10.533732000000001</v>
      </c>
      <c r="V50" s="49">
        <v>1.7799999999999999E-4</v>
      </c>
      <c r="W50" s="49">
        <v>1.7700000000000001E-3</v>
      </c>
      <c r="X50" s="49">
        <v>0.45303100000000002</v>
      </c>
      <c r="Y50" s="49">
        <v>0</v>
      </c>
      <c r="Z50" s="49">
        <v>0</v>
      </c>
      <c r="AA50" s="68">
        <v>50</v>
      </c>
      <c r="AB50" s="68"/>
      <c r="AC50" s="69"/>
      <c r="AD50" s="84">
        <v>66</v>
      </c>
      <c r="AE50" s="84">
        <v>27</v>
      </c>
      <c r="AF50" s="84">
        <v>28</v>
      </c>
      <c r="AG50" s="84">
        <v>2148</v>
      </c>
      <c r="AH50" s="84"/>
      <c r="AI50" s="84" t="s">
        <v>7189</v>
      </c>
      <c r="AJ50" s="84" t="s">
        <v>8282</v>
      </c>
      <c r="AK50" s="84"/>
      <c r="AL50" s="84"/>
      <c r="AM50" s="87">
        <v>43199.244837962964</v>
      </c>
      <c r="AN50" s="84" t="s">
        <v>10584</v>
      </c>
      <c r="AO50" s="92" t="s">
        <v>10632</v>
      </c>
      <c r="AP50" s="84" t="s">
        <v>66</v>
      </c>
      <c r="AQ50" s="48"/>
      <c r="AR50" s="48"/>
      <c r="AS50" s="48"/>
      <c r="AT50" s="48"/>
      <c r="AU50" s="48"/>
      <c r="AV50" s="48"/>
      <c r="AW50" s="107" t="s">
        <v>14097</v>
      </c>
      <c r="AX50" s="107" t="s">
        <v>14097</v>
      </c>
      <c r="AY50" s="107" t="s">
        <v>14899</v>
      </c>
      <c r="AZ50" s="107" t="s">
        <v>14899</v>
      </c>
      <c r="BA50" s="2"/>
      <c r="BB50" s="3"/>
      <c r="BC50" s="3"/>
      <c r="BD50" s="3"/>
      <c r="BE50" s="3"/>
    </row>
    <row r="51" spans="1:57" x14ac:dyDescent="0.25">
      <c r="A51" s="61" t="s">
        <v>218</v>
      </c>
      <c r="B51" s="62" t="s">
        <v>15537</v>
      </c>
      <c r="C51" s="62"/>
      <c r="D51" s="63">
        <v>1.5</v>
      </c>
      <c r="E51" s="65"/>
      <c r="F51" s="103" t="s">
        <v>9029</v>
      </c>
      <c r="G51" s="62"/>
      <c r="H51" s="66"/>
      <c r="I51" s="67"/>
      <c r="J51" s="67"/>
      <c r="K51" s="66" t="s">
        <v>12320</v>
      </c>
      <c r="L51" s="70"/>
      <c r="M51" s="71">
        <v>7098.0673828125</v>
      </c>
      <c r="N51" s="71">
        <v>7987.31005859375</v>
      </c>
      <c r="O51" s="72"/>
      <c r="P51" s="73"/>
      <c r="Q51" s="73"/>
      <c r="R51" s="96"/>
      <c r="S51" s="48">
        <v>0</v>
      </c>
      <c r="T51" s="48">
        <v>1</v>
      </c>
      <c r="U51" s="49">
        <v>0</v>
      </c>
      <c r="V51" s="49">
        <v>1</v>
      </c>
      <c r="W51" s="49">
        <v>0</v>
      </c>
      <c r="X51" s="49">
        <v>1</v>
      </c>
      <c r="Y51" s="49">
        <v>0</v>
      </c>
      <c r="Z51" s="49">
        <v>0</v>
      </c>
      <c r="AA51" s="68">
        <v>51</v>
      </c>
      <c r="AB51" s="68"/>
      <c r="AC51" s="69"/>
      <c r="AD51" s="84">
        <v>181</v>
      </c>
      <c r="AE51" s="84">
        <v>6067</v>
      </c>
      <c r="AF51" s="84">
        <v>10955</v>
      </c>
      <c r="AG51" s="84">
        <v>24754</v>
      </c>
      <c r="AH51" s="84"/>
      <c r="AI51" s="84" t="s">
        <v>7190</v>
      </c>
      <c r="AJ51" s="84" t="s">
        <v>8283</v>
      </c>
      <c r="AK51" s="92" t="s">
        <v>8659</v>
      </c>
      <c r="AL51" s="84"/>
      <c r="AM51" s="87">
        <v>40287.796631944446</v>
      </c>
      <c r="AN51" s="84" t="s">
        <v>10584</v>
      </c>
      <c r="AO51" s="92" t="s">
        <v>10633</v>
      </c>
      <c r="AP51" s="84" t="s">
        <v>66</v>
      </c>
      <c r="AQ51" s="48"/>
      <c r="AR51" s="48"/>
      <c r="AS51" s="48"/>
      <c r="AT51" s="48"/>
      <c r="AU51" s="48" t="s">
        <v>2949</v>
      </c>
      <c r="AV51" s="48" t="s">
        <v>2949</v>
      </c>
      <c r="AW51" s="107" t="s">
        <v>14098</v>
      </c>
      <c r="AX51" s="107" t="s">
        <v>14098</v>
      </c>
      <c r="AY51" s="107" t="s">
        <v>14900</v>
      </c>
      <c r="AZ51" s="107" t="s">
        <v>14900</v>
      </c>
      <c r="BA51" s="2"/>
      <c r="BB51" s="3"/>
      <c r="BC51" s="3"/>
      <c r="BD51" s="3"/>
      <c r="BE51" s="3"/>
    </row>
    <row r="52" spans="1:57" x14ac:dyDescent="0.25">
      <c r="A52" s="61" t="s">
        <v>1510</v>
      </c>
      <c r="B52" s="62" t="s">
        <v>15537</v>
      </c>
      <c r="C52" s="62"/>
      <c r="D52" s="63">
        <v>1.5</v>
      </c>
      <c r="E52" s="65"/>
      <c r="F52" s="103" t="s">
        <v>9030</v>
      </c>
      <c r="G52" s="62"/>
      <c r="H52" s="66"/>
      <c r="I52" s="67"/>
      <c r="J52" s="67"/>
      <c r="K52" s="66" t="s">
        <v>12321</v>
      </c>
      <c r="L52" s="70"/>
      <c r="M52" s="71">
        <v>5245.37255859375</v>
      </c>
      <c r="N52" s="71">
        <v>9103.4326171875</v>
      </c>
      <c r="O52" s="72"/>
      <c r="P52" s="73"/>
      <c r="Q52" s="73"/>
      <c r="R52" s="96"/>
      <c r="S52" s="48">
        <v>1</v>
      </c>
      <c r="T52" s="48">
        <v>0</v>
      </c>
      <c r="U52" s="49">
        <v>0</v>
      </c>
      <c r="V52" s="49">
        <v>1</v>
      </c>
      <c r="W52" s="49">
        <v>0</v>
      </c>
      <c r="X52" s="49">
        <v>1</v>
      </c>
      <c r="Y52" s="49">
        <v>0</v>
      </c>
      <c r="Z52" s="49">
        <v>0</v>
      </c>
      <c r="AA52" s="68">
        <v>52</v>
      </c>
      <c r="AB52" s="68"/>
      <c r="AC52" s="69"/>
      <c r="AD52" s="84">
        <v>212</v>
      </c>
      <c r="AE52" s="84">
        <v>303</v>
      </c>
      <c r="AF52" s="84">
        <v>2942</v>
      </c>
      <c r="AG52" s="84">
        <v>6241</v>
      </c>
      <c r="AH52" s="84"/>
      <c r="AI52" s="84"/>
      <c r="AJ52" s="84"/>
      <c r="AK52" s="92" t="s">
        <v>8660</v>
      </c>
      <c r="AL52" s="84"/>
      <c r="AM52" s="87">
        <v>43605.98369212963</v>
      </c>
      <c r="AN52" s="84" t="s">
        <v>10584</v>
      </c>
      <c r="AO52" s="92" t="s">
        <v>10634</v>
      </c>
      <c r="AP52" s="84" t="s">
        <v>65</v>
      </c>
      <c r="AQ52" s="48"/>
      <c r="AR52" s="48"/>
      <c r="AS52" s="48"/>
      <c r="AT52" s="48"/>
      <c r="AU52" s="48"/>
      <c r="AV52" s="48"/>
      <c r="AW52" s="48"/>
      <c r="AX52" s="48"/>
      <c r="AY52" s="48"/>
      <c r="AZ52" s="48"/>
      <c r="BA52" s="2"/>
      <c r="BB52" s="3"/>
      <c r="BC52" s="3"/>
      <c r="BD52" s="3"/>
      <c r="BE52" s="3"/>
    </row>
    <row r="53" spans="1:57" x14ac:dyDescent="0.25">
      <c r="A53" s="61" t="s">
        <v>219</v>
      </c>
      <c r="B53" s="62" t="s">
        <v>15537</v>
      </c>
      <c r="C53" s="62"/>
      <c r="D53" s="63">
        <v>1.5</v>
      </c>
      <c r="E53" s="65"/>
      <c r="F53" s="103" t="s">
        <v>9031</v>
      </c>
      <c r="G53" s="62"/>
      <c r="H53" s="66"/>
      <c r="I53" s="67"/>
      <c r="J53" s="67"/>
      <c r="K53" s="66" t="s">
        <v>12322</v>
      </c>
      <c r="L53" s="70"/>
      <c r="M53" s="71">
        <v>1493.45703125</v>
      </c>
      <c r="N53" s="71">
        <v>4687.56298828125</v>
      </c>
      <c r="O53" s="72"/>
      <c r="P53" s="73"/>
      <c r="Q53" s="73"/>
      <c r="R53" s="96"/>
      <c r="S53" s="48">
        <v>0</v>
      </c>
      <c r="T53" s="48">
        <v>1</v>
      </c>
      <c r="U53" s="49">
        <v>0</v>
      </c>
      <c r="V53" s="49">
        <v>1.21E-4</v>
      </c>
      <c r="W53" s="49">
        <v>0</v>
      </c>
      <c r="X53" s="49">
        <v>0.54526699999999995</v>
      </c>
      <c r="Y53" s="49">
        <v>0</v>
      </c>
      <c r="Z53" s="49">
        <v>0</v>
      </c>
      <c r="AA53" s="68">
        <v>53</v>
      </c>
      <c r="AB53" s="68"/>
      <c r="AC53" s="69"/>
      <c r="AD53" s="84">
        <v>279</v>
      </c>
      <c r="AE53" s="84">
        <v>174</v>
      </c>
      <c r="AF53" s="84">
        <v>1364</v>
      </c>
      <c r="AG53" s="84">
        <v>7080</v>
      </c>
      <c r="AH53" s="84"/>
      <c r="AI53" s="84"/>
      <c r="AJ53" s="84" t="s">
        <v>8284</v>
      </c>
      <c r="AK53" s="84"/>
      <c r="AL53" s="84"/>
      <c r="AM53" s="87">
        <v>42939.605729166666</v>
      </c>
      <c r="AN53" s="84" t="s">
        <v>10584</v>
      </c>
      <c r="AO53" s="92" t="s">
        <v>10635</v>
      </c>
      <c r="AP53" s="84" t="s">
        <v>66</v>
      </c>
      <c r="AQ53" s="48"/>
      <c r="AR53" s="48"/>
      <c r="AS53" s="48"/>
      <c r="AT53" s="48"/>
      <c r="AU53" s="48" t="s">
        <v>2950</v>
      </c>
      <c r="AV53" s="48" t="s">
        <v>2950</v>
      </c>
      <c r="AW53" s="107" t="s">
        <v>14099</v>
      </c>
      <c r="AX53" s="107" t="s">
        <v>14099</v>
      </c>
      <c r="AY53" s="107" t="s">
        <v>14901</v>
      </c>
      <c r="AZ53" s="107" t="s">
        <v>14901</v>
      </c>
      <c r="BA53" s="2"/>
      <c r="BB53" s="3"/>
      <c r="BC53" s="3"/>
      <c r="BD53" s="3"/>
      <c r="BE53" s="3"/>
    </row>
    <row r="54" spans="1:57" x14ac:dyDescent="0.25">
      <c r="A54" s="61" t="s">
        <v>1251</v>
      </c>
      <c r="B54" s="62" t="s">
        <v>15537</v>
      </c>
      <c r="C54" s="62"/>
      <c r="D54" s="63">
        <v>1.5</v>
      </c>
      <c r="E54" s="65"/>
      <c r="F54" s="103" t="s">
        <v>9032</v>
      </c>
      <c r="G54" s="62"/>
      <c r="H54" s="66"/>
      <c r="I54" s="67"/>
      <c r="J54" s="67"/>
      <c r="K54" s="66" t="s">
        <v>12323</v>
      </c>
      <c r="L54" s="70"/>
      <c r="M54" s="71">
        <v>4117.19921875</v>
      </c>
      <c r="N54" s="71">
        <v>2957.94921875</v>
      </c>
      <c r="O54" s="72"/>
      <c r="P54" s="73"/>
      <c r="Q54" s="73"/>
      <c r="R54" s="96"/>
      <c r="S54" s="48">
        <v>11</v>
      </c>
      <c r="T54" s="48">
        <v>1</v>
      </c>
      <c r="U54" s="49">
        <v>32218</v>
      </c>
      <c r="V54" s="49">
        <v>1.3799999999999999E-4</v>
      </c>
      <c r="W54" s="49">
        <v>0</v>
      </c>
      <c r="X54" s="49">
        <v>5.5802440000000004</v>
      </c>
      <c r="Y54" s="49">
        <v>0</v>
      </c>
      <c r="Z54" s="49">
        <v>0</v>
      </c>
      <c r="AA54" s="68">
        <v>54</v>
      </c>
      <c r="AB54" s="68"/>
      <c r="AC54" s="69"/>
      <c r="AD54" s="84">
        <v>89185</v>
      </c>
      <c r="AE54" s="84">
        <v>386141</v>
      </c>
      <c r="AF54" s="84">
        <v>4254</v>
      </c>
      <c r="AG54" s="84">
        <v>5827</v>
      </c>
      <c r="AH54" s="84"/>
      <c r="AI54" s="84" t="s">
        <v>7191</v>
      </c>
      <c r="AJ54" s="84" t="s">
        <v>8266</v>
      </c>
      <c r="AK54" s="92" t="s">
        <v>8661</v>
      </c>
      <c r="AL54" s="84"/>
      <c r="AM54" s="87">
        <v>42020.507465277777</v>
      </c>
      <c r="AN54" s="84" t="s">
        <v>10584</v>
      </c>
      <c r="AO54" s="92" t="s">
        <v>10636</v>
      </c>
      <c r="AP54" s="84" t="s">
        <v>66</v>
      </c>
      <c r="AQ54" s="48"/>
      <c r="AR54" s="48"/>
      <c r="AS54" s="48"/>
      <c r="AT54" s="48"/>
      <c r="AU54" s="48" t="s">
        <v>2950</v>
      </c>
      <c r="AV54" s="48" t="s">
        <v>2950</v>
      </c>
      <c r="AW54" s="107" t="s">
        <v>14100</v>
      </c>
      <c r="AX54" s="107" t="s">
        <v>14100</v>
      </c>
      <c r="AY54" s="107" t="s">
        <v>14902</v>
      </c>
      <c r="AZ54" s="107" t="s">
        <v>14902</v>
      </c>
      <c r="BA54" s="2"/>
      <c r="BB54" s="3"/>
      <c r="BC54" s="3"/>
      <c r="BD54" s="3"/>
      <c r="BE54" s="3"/>
    </row>
    <row r="55" spans="1:57" x14ac:dyDescent="0.25">
      <c r="A55" s="61" t="s">
        <v>220</v>
      </c>
      <c r="B55" s="62" t="s">
        <v>15537</v>
      </c>
      <c r="C55" s="62"/>
      <c r="D55" s="63">
        <v>1.7185585195271398</v>
      </c>
      <c r="E55" s="65"/>
      <c r="F55" s="103" t="s">
        <v>9033</v>
      </c>
      <c r="G55" s="62"/>
      <c r="H55" s="66"/>
      <c r="I55" s="67"/>
      <c r="J55" s="67"/>
      <c r="K55" s="66" t="s">
        <v>12324</v>
      </c>
      <c r="L55" s="70"/>
      <c r="M55" s="71">
        <v>7698.88134765625</v>
      </c>
      <c r="N55" s="71">
        <v>5092.53955078125</v>
      </c>
      <c r="O55" s="72"/>
      <c r="P55" s="73"/>
      <c r="Q55" s="73"/>
      <c r="R55" s="96"/>
      <c r="S55" s="48">
        <v>0</v>
      </c>
      <c r="T55" s="48">
        <v>1</v>
      </c>
      <c r="U55" s="49">
        <v>0</v>
      </c>
      <c r="V55" s="49">
        <v>1.63E-4</v>
      </c>
      <c r="W55" s="49">
        <v>1.13E-4</v>
      </c>
      <c r="X55" s="49">
        <v>0.48216999999999999</v>
      </c>
      <c r="Y55" s="49">
        <v>0</v>
      </c>
      <c r="Z55" s="49">
        <v>0</v>
      </c>
      <c r="AA55" s="68">
        <v>55</v>
      </c>
      <c r="AB55" s="68"/>
      <c r="AC55" s="69"/>
      <c r="AD55" s="84">
        <v>459</v>
      </c>
      <c r="AE55" s="84">
        <v>34</v>
      </c>
      <c r="AF55" s="84">
        <v>1957</v>
      </c>
      <c r="AG55" s="84">
        <v>4210</v>
      </c>
      <c r="AH55" s="84"/>
      <c r="AI55" s="84"/>
      <c r="AJ55" s="84"/>
      <c r="AK55" s="84"/>
      <c r="AL55" s="84"/>
      <c r="AM55" s="87">
        <v>43677.279895833337</v>
      </c>
      <c r="AN55" s="84" t="s">
        <v>10584</v>
      </c>
      <c r="AO55" s="92" t="s">
        <v>10637</v>
      </c>
      <c r="AP55" s="84" t="s">
        <v>66</v>
      </c>
      <c r="AQ55" s="48"/>
      <c r="AR55" s="48"/>
      <c r="AS55" s="48"/>
      <c r="AT55" s="48"/>
      <c r="AU55" s="48"/>
      <c r="AV55" s="48"/>
      <c r="AW55" s="107" t="s">
        <v>14090</v>
      </c>
      <c r="AX55" s="107" t="s">
        <v>14726</v>
      </c>
      <c r="AY55" s="107" t="s">
        <v>14893</v>
      </c>
      <c r="AZ55" s="107" t="s">
        <v>15482</v>
      </c>
      <c r="BA55" s="2"/>
      <c r="BB55" s="3"/>
      <c r="BC55" s="3"/>
      <c r="BD55" s="3"/>
      <c r="BE55" s="3"/>
    </row>
    <row r="56" spans="1:57" x14ac:dyDescent="0.25">
      <c r="A56" s="61" t="s">
        <v>221</v>
      </c>
      <c r="B56" s="62" t="s">
        <v>15537</v>
      </c>
      <c r="C56" s="62"/>
      <c r="D56" s="63">
        <v>1.5</v>
      </c>
      <c r="E56" s="65"/>
      <c r="F56" s="103" t="s">
        <v>9034</v>
      </c>
      <c r="G56" s="62"/>
      <c r="H56" s="66"/>
      <c r="I56" s="67"/>
      <c r="J56" s="67"/>
      <c r="K56" s="66" t="s">
        <v>12325</v>
      </c>
      <c r="L56" s="70"/>
      <c r="M56" s="71">
        <v>608.75152587890625</v>
      </c>
      <c r="N56" s="71">
        <v>7619.00634765625</v>
      </c>
      <c r="O56" s="72"/>
      <c r="P56" s="73"/>
      <c r="Q56" s="73"/>
      <c r="R56" s="96"/>
      <c r="S56" s="48">
        <v>0</v>
      </c>
      <c r="T56" s="48">
        <v>1</v>
      </c>
      <c r="U56" s="49">
        <v>0</v>
      </c>
      <c r="V56" s="49">
        <v>1.27E-4</v>
      </c>
      <c r="W56" s="49">
        <v>0</v>
      </c>
      <c r="X56" s="49">
        <v>0.53209600000000001</v>
      </c>
      <c r="Y56" s="49">
        <v>0</v>
      </c>
      <c r="Z56" s="49">
        <v>0</v>
      </c>
      <c r="AA56" s="68">
        <v>56</v>
      </c>
      <c r="AB56" s="68"/>
      <c r="AC56" s="69"/>
      <c r="AD56" s="84">
        <v>290</v>
      </c>
      <c r="AE56" s="84">
        <v>67</v>
      </c>
      <c r="AF56" s="84">
        <v>13164</v>
      </c>
      <c r="AG56" s="84">
        <v>5363</v>
      </c>
      <c r="AH56" s="84"/>
      <c r="AI56" s="84"/>
      <c r="AJ56" s="84"/>
      <c r="AK56" s="84"/>
      <c r="AL56" s="84"/>
      <c r="AM56" s="87">
        <v>40626.795671296299</v>
      </c>
      <c r="AN56" s="84" t="s">
        <v>10584</v>
      </c>
      <c r="AO56" s="92" t="s">
        <v>10638</v>
      </c>
      <c r="AP56" s="84" t="s">
        <v>66</v>
      </c>
      <c r="AQ56" s="48"/>
      <c r="AR56" s="48"/>
      <c r="AS56" s="48"/>
      <c r="AT56" s="48"/>
      <c r="AU56" s="48"/>
      <c r="AV56" s="48"/>
      <c r="AW56" s="107" t="s">
        <v>14101</v>
      </c>
      <c r="AX56" s="107" t="s">
        <v>14101</v>
      </c>
      <c r="AY56" s="107" t="s">
        <v>14903</v>
      </c>
      <c r="AZ56" s="107" t="s">
        <v>14903</v>
      </c>
      <c r="BA56" s="2"/>
      <c r="BB56" s="3"/>
      <c r="BC56" s="3"/>
      <c r="BD56" s="3"/>
      <c r="BE56" s="3"/>
    </row>
    <row r="57" spans="1:57" x14ac:dyDescent="0.25">
      <c r="A57" s="61" t="s">
        <v>1511</v>
      </c>
      <c r="B57" s="62" t="s">
        <v>15537</v>
      </c>
      <c r="C57" s="62"/>
      <c r="D57" s="63">
        <v>1.5038682923810114</v>
      </c>
      <c r="E57" s="65"/>
      <c r="F57" s="103" t="s">
        <v>9035</v>
      </c>
      <c r="G57" s="62"/>
      <c r="H57" s="66"/>
      <c r="I57" s="67"/>
      <c r="J57" s="67"/>
      <c r="K57" s="66" t="s">
        <v>12326</v>
      </c>
      <c r="L57" s="70"/>
      <c r="M57" s="71">
        <v>1465.6834716796875</v>
      </c>
      <c r="N57" s="71">
        <v>6154.25048828125</v>
      </c>
      <c r="O57" s="72"/>
      <c r="P57" s="73"/>
      <c r="Q57" s="73"/>
      <c r="R57" s="96"/>
      <c r="S57" s="48">
        <v>7</v>
      </c>
      <c r="T57" s="48">
        <v>0</v>
      </c>
      <c r="U57" s="49">
        <v>10181.63702</v>
      </c>
      <c r="V57" s="49">
        <v>1.46E-4</v>
      </c>
      <c r="W57" s="49">
        <v>1.9999999999999999E-6</v>
      </c>
      <c r="X57" s="49">
        <v>3.1466750000000001</v>
      </c>
      <c r="Y57" s="49">
        <v>0</v>
      </c>
      <c r="Z57" s="49">
        <v>0</v>
      </c>
      <c r="AA57" s="68">
        <v>57</v>
      </c>
      <c r="AB57" s="68"/>
      <c r="AC57" s="69"/>
      <c r="AD57" s="84">
        <v>615</v>
      </c>
      <c r="AE57" s="84">
        <v>1539159</v>
      </c>
      <c r="AF57" s="84">
        <v>56007</v>
      </c>
      <c r="AG57" s="84">
        <v>1112</v>
      </c>
      <c r="AH57" s="84"/>
      <c r="AI57" s="84" t="s">
        <v>7192</v>
      </c>
      <c r="AJ57" s="84"/>
      <c r="AK57" s="84"/>
      <c r="AL57" s="84"/>
      <c r="AM57" s="87">
        <v>40821.738622685189</v>
      </c>
      <c r="AN57" s="84" t="s">
        <v>10584</v>
      </c>
      <c r="AO57" s="92" t="s">
        <v>10639</v>
      </c>
      <c r="AP57" s="84" t="s">
        <v>65</v>
      </c>
      <c r="AQ57" s="48"/>
      <c r="AR57" s="48"/>
      <c r="AS57" s="48"/>
      <c r="AT57" s="48"/>
      <c r="AU57" s="48"/>
      <c r="AV57" s="48"/>
      <c r="AW57" s="48"/>
      <c r="AX57" s="48"/>
      <c r="AY57" s="48"/>
      <c r="AZ57" s="48"/>
      <c r="BA57" s="2"/>
      <c r="BB57" s="3"/>
      <c r="BC57" s="3"/>
      <c r="BD57" s="3"/>
      <c r="BE57" s="3"/>
    </row>
    <row r="58" spans="1:57" x14ac:dyDescent="0.25">
      <c r="A58" s="61" t="s">
        <v>222</v>
      </c>
      <c r="B58" s="62" t="s">
        <v>15537</v>
      </c>
      <c r="C58" s="62"/>
      <c r="D58" s="63">
        <v>1.7533731509562418</v>
      </c>
      <c r="E58" s="65"/>
      <c r="F58" s="103" t="s">
        <v>9036</v>
      </c>
      <c r="G58" s="62"/>
      <c r="H58" s="66"/>
      <c r="I58" s="67"/>
      <c r="J58" s="67"/>
      <c r="K58" s="66" t="s">
        <v>12327</v>
      </c>
      <c r="L58" s="70"/>
      <c r="M58" s="71">
        <v>5284.9013671875</v>
      </c>
      <c r="N58" s="71">
        <v>4365.6083984375</v>
      </c>
      <c r="O58" s="72"/>
      <c r="P58" s="73"/>
      <c r="Q58" s="73"/>
      <c r="R58" s="96"/>
      <c r="S58" s="48">
        <v>0</v>
      </c>
      <c r="T58" s="48">
        <v>3</v>
      </c>
      <c r="U58" s="49">
        <v>2098.544214</v>
      </c>
      <c r="V58" s="49">
        <v>1.84E-4</v>
      </c>
      <c r="W58" s="49">
        <v>1.3100000000000001E-4</v>
      </c>
      <c r="X58" s="49">
        <v>1.0825199999999999</v>
      </c>
      <c r="Y58" s="49">
        <v>0</v>
      </c>
      <c r="Z58" s="49">
        <v>0</v>
      </c>
      <c r="AA58" s="68">
        <v>58</v>
      </c>
      <c r="AB58" s="68"/>
      <c r="AC58" s="69"/>
      <c r="AD58" s="84">
        <v>507</v>
      </c>
      <c r="AE58" s="84">
        <v>386</v>
      </c>
      <c r="AF58" s="84">
        <v>27737</v>
      </c>
      <c r="AG58" s="84">
        <v>23475</v>
      </c>
      <c r="AH58" s="84"/>
      <c r="AI58" s="84"/>
      <c r="AJ58" s="84"/>
      <c r="AK58" s="84"/>
      <c r="AL58" s="84"/>
      <c r="AM58" s="87">
        <v>41794.810914351852</v>
      </c>
      <c r="AN58" s="84" t="s">
        <v>10584</v>
      </c>
      <c r="AO58" s="92" t="s">
        <v>10640</v>
      </c>
      <c r="AP58" s="84" t="s">
        <v>66</v>
      </c>
      <c r="AQ58" s="48"/>
      <c r="AR58" s="48"/>
      <c r="AS58" s="48"/>
      <c r="AT58" s="48"/>
      <c r="AU58" s="48" t="s">
        <v>2947</v>
      </c>
      <c r="AV58" s="48" t="s">
        <v>2947</v>
      </c>
      <c r="AW58" s="107" t="s">
        <v>14102</v>
      </c>
      <c r="AX58" s="107" t="s">
        <v>14727</v>
      </c>
      <c r="AY58" s="107" t="s">
        <v>14904</v>
      </c>
      <c r="AZ58" s="107" t="s">
        <v>14904</v>
      </c>
      <c r="BA58" s="2"/>
      <c r="BB58" s="3"/>
      <c r="BC58" s="3"/>
      <c r="BD58" s="3"/>
      <c r="BE58" s="3"/>
    </row>
    <row r="59" spans="1:57" x14ac:dyDescent="0.25">
      <c r="A59" s="61" t="s">
        <v>1512</v>
      </c>
      <c r="B59" s="62" t="s">
        <v>15537</v>
      </c>
      <c r="C59" s="62"/>
      <c r="D59" s="63">
        <v>1.9409853314352912</v>
      </c>
      <c r="E59" s="65"/>
      <c r="F59" s="103" t="s">
        <v>9037</v>
      </c>
      <c r="G59" s="62"/>
      <c r="H59" s="66"/>
      <c r="I59" s="67"/>
      <c r="J59" s="67"/>
      <c r="K59" s="66" t="s">
        <v>12328</v>
      </c>
      <c r="L59" s="70"/>
      <c r="M59" s="71">
        <v>3019.96826171875</v>
      </c>
      <c r="N59" s="71">
        <v>4773.74560546875</v>
      </c>
      <c r="O59" s="72"/>
      <c r="P59" s="73"/>
      <c r="Q59" s="73"/>
      <c r="R59" s="96"/>
      <c r="S59" s="48">
        <v>7</v>
      </c>
      <c r="T59" s="48">
        <v>0</v>
      </c>
      <c r="U59" s="49">
        <v>6821.3003749999998</v>
      </c>
      <c r="V59" s="49">
        <v>1.73E-4</v>
      </c>
      <c r="W59" s="49">
        <v>2.2800000000000001E-4</v>
      </c>
      <c r="X59" s="49">
        <v>2.6330469999999999</v>
      </c>
      <c r="Y59" s="49">
        <v>0</v>
      </c>
      <c r="Z59" s="49">
        <v>0</v>
      </c>
      <c r="AA59" s="68">
        <v>59</v>
      </c>
      <c r="AB59" s="68"/>
      <c r="AC59" s="69"/>
      <c r="AD59" s="84">
        <v>34805</v>
      </c>
      <c r="AE59" s="84">
        <v>63581</v>
      </c>
      <c r="AF59" s="84">
        <v>237196</v>
      </c>
      <c r="AG59" s="84">
        <v>137220</v>
      </c>
      <c r="AH59" s="84"/>
      <c r="AI59" s="84"/>
      <c r="AJ59" s="84" t="s">
        <v>8283</v>
      </c>
      <c r="AK59" s="84"/>
      <c r="AL59" s="84"/>
      <c r="AM59" s="87">
        <v>41303.888912037037</v>
      </c>
      <c r="AN59" s="84" t="s">
        <v>10584</v>
      </c>
      <c r="AO59" s="92" t="s">
        <v>10641</v>
      </c>
      <c r="AP59" s="84" t="s">
        <v>65</v>
      </c>
      <c r="AQ59" s="48"/>
      <c r="AR59" s="48"/>
      <c r="AS59" s="48"/>
      <c r="AT59" s="48"/>
      <c r="AU59" s="48"/>
      <c r="AV59" s="48"/>
      <c r="AW59" s="48"/>
      <c r="AX59" s="48"/>
      <c r="AY59" s="48"/>
      <c r="AZ59" s="48"/>
      <c r="BA59" s="2"/>
      <c r="BB59" s="3"/>
      <c r="BC59" s="3"/>
      <c r="BD59" s="3"/>
      <c r="BE59" s="3"/>
    </row>
    <row r="60" spans="1:57" x14ac:dyDescent="0.25">
      <c r="A60" s="61" t="s">
        <v>1513</v>
      </c>
      <c r="B60" s="62" t="s">
        <v>15537</v>
      </c>
      <c r="C60" s="62"/>
      <c r="D60" s="63">
        <v>1.5522219471436529</v>
      </c>
      <c r="E60" s="65"/>
      <c r="F60" s="103" t="s">
        <v>9038</v>
      </c>
      <c r="G60" s="62"/>
      <c r="H60" s="66"/>
      <c r="I60" s="67"/>
      <c r="J60" s="67"/>
      <c r="K60" s="66" t="s">
        <v>12329</v>
      </c>
      <c r="L60" s="70"/>
      <c r="M60" s="71">
        <v>6579.15478515625</v>
      </c>
      <c r="N60" s="71">
        <v>3156.9404296875</v>
      </c>
      <c r="O60" s="72"/>
      <c r="P60" s="73"/>
      <c r="Q60" s="73"/>
      <c r="R60" s="96"/>
      <c r="S60" s="48">
        <v>3</v>
      </c>
      <c r="T60" s="48">
        <v>0</v>
      </c>
      <c r="U60" s="49">
        <v>44.289324999999998</v>
      </c>
      <c r="V60" s="49">
        <v>1.5799999999999999E-4</v>
      </c>
      <c r="W60" s="49">
        <v>2.6999999999999999E-5</v>
      </c>
      <c r="X60" s="49">
        <v>1.0540639999999999</v>
      </c>
      <c r="Y60" s="49">
        <v>0</v>
      </c>
      <c r="Z60" s="49">
        <v>0</v>
      </c>
      <c r="AA60" s="68">
        <v>60</v>
      </c>
      <c r="AB60" s="68"/>
      <c r="AC60" s="69"/>
      <c r="AD60" s="84">
        <v>1201</v>
      </c>
      <c r="AE60" s="84">
        <v>536</v>
      </c>
      <c r="AF60" s="84">
        <v>2242</v>
      </c>
      <c r="AG60" s="84">
        <v>2425</v>
      </c>
      <c r="AH60" s="84"/>
      <c r="AI60" s="84" t="s">
        <v>7193</v>
      </c>
      <c r="AJ60" s="84"/>
      <c r="AK60" s="84"/>
      <c r="AL60" s="84"/>
      <c r="AM60" s="87">
        <v>42094.809953703705</v>
      </c>
      <c r="AN60" s="84" t="s">
        <v>10584</v>
      </c>
      <c r="AO60" s="92" t="s">
        <v>10642</v>
      </c>
      <c r="AP60" s="84" t="s">
        <v>65</v>
      </c>
      <c r="AQ60" s="48"/>
      <c r="AR60" s="48"/>
      <c r="AS60" s="48"/>
      <c r="AT60" s="48"/>
      <c r="AU60" s="48"/>
      <c r="AV60" s="48"/>
      <c r="AW60" s="48"/>
      <c r="AX60" s="48"/>
      <c r="AY60" s="48"/>
      <c r="AZ60" s="48"/>
      <c r="BA60" s="2"/>
      <c r="BB60" s="3"/>
      <c r="BC60" s="3"/>
      <c r="BD60" s="3"/>
      <c r="BE60" s="3"/>
    </row>
    <row r="61" spans="1:57" x14ac:dyDescent="0.25">
      <c r="A61" s="61" t="s">
        <v>223</v>
      </c>
      <c r="B61" s="62" t="s">
        <v>15537</v>
      </c>
      <c r="C61" s="62"/>
      <c r="D61" s="63">
        <v>2.9293340347836851</v>
      </c>
      <c r="E61" s="65"/>
      <c r="F61" s="103" t="s">
        <v>9039</v>
      </c>
      <c r="G61" s="62"/>
      <c r="H61" s="66"/>
      <c r="I61" s="67"/>
      <c r="J61" s="67"/>
      <c r="K61" s="66" t="s">
        <v>12330</v>
      </c>
      <c r="L61" s="70"/>
      <c r="M61" s="71">
        <v>7361.77197265625</v>
      </c>
      <c r="N61" s="71">
        <v>3591.537109375</v>
      </c>
      <c r="O61" s="72"/>
      <c r="P61" s="73"/>
      <c r="Q61" s="73"/>
      <c r="R61" s="96"/>
      <c r="S61" s="48">
        <v>0</v>
      </c>
      <c r="T61" s="48">
        <v>1</v>
      </c>
      <c r="U61" s="49">
        <v>0</v>
      </c>
      <c r="V61" s="49">
        <v>1.9799999999999999E-4</v>
      </c>
      <c r="W61" s="49">
        <v>7.3899999999999997E-4</v>
      </c>
      <c r="X61" s="49">
        <v>0.40701900000000002</v>
      </c>
      <c r="Y61" s="49">
        <v>0</v>
      </c>
      <c r="Z61" s="49">
        <v>0</v>
      </c>
      <c r="AA61" s="68">
        <v>61</v>
      </c>
      <c r="AB61" s="68"/>
      <c r="AC61" s="69"/>
      <c r="AD61" s="84">
        <v>691</v>
      </c>
      <c r="AE61" s="84">
        <v>689</v>
      </c>
      <c r="AF61" s="84">
        <v>2893</v>
      </c>
      <c r="AG61" s="84">
        <v>2517</v>
      </c>
      <c r="AH61" s="84"/>
      <c r="AI61" s="84"/>
      <c r="AJ61" s="84" t="s">
        <v>8285</v>
      </c>
      <c r="AK61" s="84"/>
      <c r="AL61" s="84"/>
      <c r="AM61" s="87">
        <v>40698.84175925926</v>
      </c>
      <c r="AN61" s="84" t="s">
        <v>10584</v>
      </c>
      <c r="AO61" s="92" t="s">
        <v>10643</v>
      </c>
      <c r="AP61" s="84" t="s">
        <v>66</v>
      </c>
      <c r="AQ61" s="48" t="s">
        <v>2674</v>
      </c>
      <c r="AR61" s="48" t="s">
        <v>2674</v>
      </c>
      <c r="AS61" s="48" t="s">
        <v>2911</v>
      </c>
      <c r="AT61" s="48" t="s">
        <v>2911</v>
      </c>
      <c r="AU61" s="48"/>
      <c r="AV61" s="48"/>
      <c r="AW61" s="107" t="s">
        <v>14103</v>
      </c>
      <c r="AX61" s="107" t="s">
        <v>14103</v>
      </c>
      <c r="AY61" s="107" t="s">
        <v>14905</v>
      </c>
      <c r="AZ61" s="107" t="s">
        <v>14905</v>
      </c>
      <c r="BA61" s="2"/>
      <c r="BB61" s="3"/>
      <c r="BC61" s="3"/>
      <c r="BD61" s="3"/>
      <c r="BE61" s="3"/>
    </row>
    <row r="62" spans="1:57" x14ac:dyDescent="0.25">
      <c r="A62" s="61" t="s">
        <v>224</v>
      </c>
      <c r="B62" s="62" t="s">
        <v>15537</v>
      </c>
      <c r="C62" s="62"/>
      <c r="D62" s="63">
        <v>1.5</v>
      </c>
      <c r="E62" s="65"/>
      <c r="F62" s="103" t="s">
        <v>9040</v>
      </c>
      <c r="G62" s="62"/>
      <c r="H62" s="66"/>
      <c r="I62" s="67"/>
      <c r="J62" s="67"/>
      <c r="K62" s="66" t="s">
        <v>12331</v>
      </c>
      <c r="L62" s="70"/>
      <c r="M62" s="71">
        <v>9241.2412109375</v>
      </c>
      <c r="N62" s="71">
        <v>3692.866455078125</v>
      </c>
      <c r="O62" s="72"/>
      <c r="P62" s="73"/>
      <c r="Q62" s="73"/>
      <c r="R62" s="96"/>
      <c r="S62" s="48">
        <v>0</v>
      </c>
      <c r="T62" s="48">
        <v>2</v>
      </c>
      <c r="U62" s="49">
        <v>2030</v>
      </c>
      <c r="V62" s="49">
        <v>1.05E-4</v>
      </c>
      <c r="W62" s="49">
        <v>0</v>
      </c>
      <c r="X62" s="49">
        <v>0.96594999999999998</v>
      </c>
      <c r="Y62" s="49">
        <v>0</v>
      </c>
      <c r="Z62" s="49">
        <v>0</v>
      </c>
      <c r="AA62" s="68">
        <v>62</v>
      </c>
      <c r="AB62" s="68"/>
      <c r="AC62" s="69"/>
      <c r="AD62" s="84">
        <v>776</v>
      </c>
      <c r="AE62" s="84">
        <v>740</v>
      </c>
      <c r="AF62" s="84">
        <v>679</v>
      </c>
      <c r="AG62" s="84">
        <v>9221</v>
      </c>
      <c r="AH62" s="84"/>
      <c r="AI62" s="84" t="s">
        <v>7194</v>
      </c>
      <c r="AJ62" s="84" t="s">
        <v>8286</v>
      </c>
      <c r="AK62" s="84"/>
      <c r="AL62" s="84"/>
      <c r="AM62" s="87">
        <v>43696.867442129631</v>
      </c>
      <c r="AN62" s="84" t="s">
        <v>10584</v>
      </c>
      <c r="AO62" s="92" t="s">
        <v>10644</v>
      </c>
      <c r="AP62" s="84" t="s">
        <v>66</v>
      </c>
      <c r="AQ62" s="48"/>
      <c r="AR62" s="48"/>
      <c r="AS62" s="48"/>
      <c r="AT62" s="48"/>
      <c r="AU62" s="48"/>
      <c r="AV62" s="48"/>
      <c r="AW62" s="107" t="s">
        <v>14104</v>
      </c>
      <c r="AX62" s="107" t="s">
        <v>14728</v>
      </c>
      <c r="AY62" s="107" t="s">
        <v>14906</v>
      </c>
      <c r="AZ62" s="107" t="s">
        <v>14906</v>
      </c>
      <c r="BA62" s="2"/>
      <c r="BB62" s="3"/>
      <c r="BC62" s="3"/>
      <c r="BD62" s="3"/>
      <c r="BE62" s="3"/>
    </row>
    <row r="63" spans="1:57" x14ac:dyDescent="0.25">
      <c r="A63" s="61" t="s">
        <v>1163</v>
      </c>
      <c r="B63" s="62" t="s">
        <v>15537</v>
      </c>
      <c r="C63" s="62"/>
      <c r="D63" s="63">
        <v>1.5</v>
      </c>
      <c r="E63" s="65"/>
      <c r="F63" s="103" t="s">
        <v>9041</v>
      </c>
      <c r="G63" s="62"/>
      <c r="H63" s="66"/>
      <c r="I63" s="67"/>
      <c r="J63" s="67"/>
      <c r="K63" s="66" t="s">
        <v>12332</v>
      </c>
      <c r="L63" s="70"/>
      <c r="M63" s="71">
        <v>9674.6484375</v>
      </c>
      <c r="N63" s="71">
        <v>4433.693359375</v>
      </c>
      <c r="O63" s="72"/>
      <c r="P63" s="73"/>
      <c r="Q63" s="73"/>
      <c r="R63" s="96"/>
      <c r="S63" s="48">
        <v>2</v>
      </c>
      <c r="T63" s="48">
        <v>1</v>
      </c>
      <c r="U63" s="49">
        <v>0</v>
      </c>
      <c r="V63" s="49">
        <v>9.5000000000000005E-5</v>
      </c>
      <c r="W63" s="49">
        <v>0</v>
      </c>
      <c r="X63" s="49">
        <v>0.97483200000000003</v>
      </c>
      <c r="Y63" s="49">
        <v>0</v>
      </c>
      <c r="Z63" s="49">
        <v>0</v>
      </c>
      <c r="AA63" s="68">
        <v>63</v>
      </c>
      <c r="AB63" s="68"/>
      <c r="AC63" s="69"/>
      <c r="AD63" s="84">
        <v>6397</v>
      </c>
      <c r="AE63" s="84">
        <v>6316</v>
      </c>
      <c r="AF63" s="84">
        <v>4067</v>
      </c>
      <c r="AG63" s="84">
        <v>65079</v>
      </c>
      <c r="AH63" s="84"/>
      <c r="AI63" s="84" t="s">
        <v>7195</v>
      </c>
      <c r="AJ63" s="84"/>
      <c r="AK63" s="84"/>
      <c r="AL63" s="84"/>
      <c r="AM63" s="87">
        <v>43592.386678240742</v>
      </c>
      <c r="AN63" s="84" t="s">
        <v>10584</v>
      </c>
      <c r="AO63" s="92" t="s">
        <v>10645</v>
      </c>
      <c r="AP63" s="84" t="s">
        <v>66</v>
      </c>
      <c r="AQ63" s="48" t="s">
        <v>2818</v>
      </c>
      <c r="AR63" s="48" t="s">
        <v>2818</v>
      </c>
      <c r="AS63" s="48" t="s">
        <v>2911</v>
      </c>
      <c r="AT63" s="48" t="s">
        <v>2911</v>
      </c>
      <c r="AU63" s="48"/>
      <c r="AV63" s="48"/>
      <c r="AW63" s="107" t="s">
        <v>14105</v>
      </c>
      <c r="AX63" s="107" t="s">
        <v>14105</v>
      </c>
      <c r="AY63" s="107" t="s">
        <v>14907</v>
      </c>
      <c r="AZ63" s="107" t="s">
        <v>14907</v>
      </c>
      <c r="BA63" s="2"/>
      <c r="BB63" s="3"/>
      <c r="BC63" s="3"/>
      <c r="BD63" s="3"/>
      <c r="BE63" s="3"/>
    </row>
    <row r="64" spans="1:57" x14ac:dyDescent="0.25">
      <c r="A64" s="61" t="s">
        <v>1166</v>
      </c>
      <c r="B64" s="62" t="s">
        <v>15537</v>
      </c>
      <c r="C64" s="62"/>
      <c r="D64" s="63">
        <v>1.5</v>
      </c>
      <c r="E64" s="65"/>
      <c r="F64" s="103" t="s">
        <v>9042</v>
      </c>
      <c r="G64" s="62"/>
      <c r="H64" s="66"/>
      <c r="I64" s="67"/>
      <c r="J64" s="67"/>
      <c r="K64" s="66" t="s">
        <v>12333</v>
      </c>
      <c r="L64" s="70"/>
      <c r="M64" s="71">
        <v>7475.4130859375</v>
      </c>
      <c r="N64" s="71">
        <v>4155.44970703125</v>
      </c>
      <c r="O64" s="72"/>
      <c r="P64" s="73"/>
      <c r="Q64" s="73"/>
      <c r="R64" s="96"/>
      <c r="S64" s="48">
        <v>3</v>
      </c>
      <c r="T64" s="48">
        <v>1</v>
      </c>
      <c r="U64" s="49">
        <v>8106</v>
      </c>
      <c r="V64" s="49">
        <v>1.17E-4</v>
      </c>
      <c r="W64" s="49">
        <v>0</v>
      </c>
      <c r="X64" s="49">
        <v>1.890099</v>
      </c>
      <c r="Y64" s="49">
        <v>0</v>
      </c>
      <c r="Z64" s="49">
        <v>0</v>
      </c>
      <c r="AA64" s="68">
        <v>64</v>
      </c>
      <c r="AB64" s="68"/>
      <c r="AC64" s="69"/>
      <c r="AD64" s="84">
        <v>2137</v>
      </c>
      <c r="AE64" s="84">
        <v>1722</v>
      </c>
      <c r="AF64" s="84">
        <v>4134</v>
      </c>
      <c r="AG64" s="84">
        <v>23674</v>
      </c>
      <c r="AH64" s="84"/>
      <c r="AI64" s="84" t="s">
        <v>7196</v>
      </c>
      <c r="AJ64" s="84"/>
      <c r="AK64" s="84"/>
      <c r="AL64" s="84"/>
      <c r="AM64" s="87">
        <v>43634.517523148148</v>
      </c>
      <c r="AN64" s="84" t="s">
        <v>10584</v>
      </c>
      <c r="AO64" s="92" t="s">
        <v>10646</v>
      </c>
      <c r="AP64" s="84" t="s">
        <v>66</v>
      </c>
      <c r="AQ64" s="48"/>
      <c r="AR64" s="48"/>
      <c r="AS64" s="48"/>
      <c r="AT64" s="48"/>
      <c r="AU64" s="48"/>
      <c r="AV64" s="48"/>
      <c r="AW64" s="107" t="s">
        <v>14106</v>
      </c>
      <c r="AX64" s="107" t="s">
        <v>14106</v>
      </c>
      <c r="AY64" s="107" t="s">
        <v>14908</v>
      </c>
      <c r="AZ64" s="107" t="s">
        <v>14908</v>
      </c>
      <c r="BA64" s="2"/>
      <c r="BB64" s="3"/>
      <c r="BC64" s="3"/>
      <c r="BD64" s="3"/>
      <c r="BE64" s="3"/>
    </row>
    <row r="65" spans="1:57" x14ac:dyDescent="0.25">
      <c r="A65" s="61" t="s">
        <v>225</v>
      </c>
      <c r="B65" s="62" t="s">
        <v>15537</v>
      </c>
      <c r="C65" s="62"/>
      <c r="D65" s="63">
        <v>1.5</v>
      </c>
      <c r="E65" s="65"/>
      <c r="F65" s="103" t="s">
        <v>9043</v>
      </c>
      <c r="G65" s="62"/>
      <c r="H65" s="66"/>
      <c r="I65" s="67"/>
      <c r="J65" s="67"/>
      <c r="K65" s="66" t="s">
        <v>12334</v>
      </c>
      <c r="L65" s="70"/>
      <c r="M65" s="71">
        <v>689.71820068359375</v>
      </c>
      <c r="N65" s="71">
        <v>8794.0908203125</v>
      </c>
      <c r="O65" s="72"/>
      <c r="P65" s="73"/>
      <c r="Q65" s="73"/>
      <c r="R65" s="96"/>
      <c r="S65" s="48">
        <v>1</v>
      </c>
      <c r="T65" s="48">
        <v>1</v>
      </c>
      <c r="U65" s="49">
        <v>0</v>
      </c>
      <c r="V65" s="49">
        <v>0</v>
      </c>
      <c r="W65" s="49">
        <v>0</v>
      </c>
      <c r="X65" s="49">
        <v>1</v>
      </c>
      <c r="Y65" s="49">
        <v>0</v>
      </c>
      <c r="Z65" s="49" t="s">
        <v>13963</v>
      </c>
      <c r="AA65" s="68">
        <v>65</v>
      </c>
      <c r="AB65" s="68"/>
      <c r="AC65" s="69"/>
      <c r="AD65" s="84">
        <v>788</v>
      </c>
      <c r="AE65" s="84">
        <v>289</v>
      </c>
      <c r="AF65" s="84">
        <v>36654</v>
      </c>
      <c r="AG65" s="84">
        <v>25250</v>
      </c>
      <c r="AH65" s="84"/>
      <c r="AI65" s="84" t="s">
        <v>7197</v>
      </c>
      <c r="AJ65" s="84"/>
      <c r="AK65" s="84"/>
      <c r="AL65" s="84"/>
      <c r="AM65" s="87">
        <v>40924.392094907409</v>
      </c>
      <c r="AN65" s="84" t="s">
        <v>10584</v>
      </c>
      <c r="AO65" s="92" t="s">
        <v>10647</v>
      </c>
      <c r="AP65" s="84" t="s">
        <v>66</v>
      </c>
      <c r="AQ65" s="48" t="s">
        <v>2675</v>
      </c>
      <c r="AR65" s="48" t="s">
        <v>2675</v>
      </c>
      <c r="AS65" s="48" t="s">
        <v>2912</v>
      </c>
      <c r="AT65" s="48" t="s">
        <v>2912</v>
      </c>
      <c r="AU65" s="48"/>
      <c r="AV65" s="48"/>
      <c r="AW65" s="107" t="s">
        <v>14107</v>
      </c>
      <c r="AX65" s="107" t="s">
        <v>14107</v>
      </c>
      <c r="AY65" s="107" t="s">
        <v>14909</v>
      </c>
      <c r="AZ65" s="107" t="s">
        <v>14909</v>
      </c>
      <c r="BA65" s="2"/>
      <c r="BB65" s="3"/>
      <c r="BC65" s="3"/>
      <c r="BD65" s="3"/>
      <c r="BE65" s="3"/>
    </row>
    <row r="66" spans="1:57" x14ac:dyDescent="0.25">
      <c r="A66" s="61" t="s">
        <v>226</v>
      </c>
      <c r="B66" s="62" t="s">
        <v>15537</v>
      </c>
      <c r="C66" s="62"/>
      <c r="D66" s="63">
        <v>1.5</v>
      </c>
      <c r="E66" s="65"/>
      <c r="F66" s="103" t="s">
        <v>9044</v>
      </c>
      <c r="G66" s="62"/>
      <c r="H66" s="66"/>
      <c r="I66" s="67"/>
      <c r="J66" s="67"/>
      <c r="K66" s="66" t="s">
        <v>12335</v>
      </c>
      <c r="L66" s="70"/>
      <c r="M66" s="71">
        <v>1551.7685546875</v>
      </c>
      <c r="N66" s="71">
        <v>8954.4921875</v>
      </c>
      <c r="O66" s="72"/>
      <c r="P66" s="73"/>
      <c r="Q66" s="73"/>
      <c r="R66" s="96"/>
      <c r="S66" s="48">
        <v>0</v>
      </c>
      <c r="T66" s="48">
        <v>1</v>
      </c>
      <c r="U66" s="49">
        <v>0</v>
      </c>
      <c r="V66" s="49">
        <v>1</v>
      </c>
      <c r="W66" s="49">
        <v>0</v>
      </c>
      <c r="X66" s="49">
        <v>1</v>
      </c>
      <c r="Y66" s="49">
        <v>0</v>
      </c>
      <c r="Z66" s="49">
        <v>0</v>
      </c>
      <c r="AA66" s="68">
        <v>66</v>
      </c>
      <c r="AB66" s="68"/>
      <c r="AC66" s="69"/>
      <c r="AD66" s="84">
        <v>131</v>
      </c>
      <c r="AE66" s="84">
        <v>2471</v>
      </c>
      <c r="AF66" s="84">
        <v>69618</v>
      </c>
      <c r="AG66" s="84">
        <v>103235</v>
      </c>
      <c r="AH66" s="84"/>
      <c r="AI66" s="84" t="s">
        <v>7198</v>
      </c>
      <c r="AJ66" s="84">
        <v>41</v>
      </c>
      <c r="AK66" s="84"/>
      <c r="AL66" s="84"/>
      <c r="AM66" s="87">
        <v>41683.710972222223</v>
      </c>
      <c r="AN66" s="84" t="s">
        <v>10584</v>
      </c>
      <c r="AO66" s="92" t="s">
        <v>10648</v>
      </c>
      <c r="AP66" s="84" t="s">
        <v>66</v>
      </c>
      <c r="AQ66" s="48"/>
      <c r="AR66" s="48"/>
      <c r="AS66" s="48"/>
      <c r="AT66" s="48"/>
      <c r="AU66" s="48" t="s">
        <v>2946</v>
      </c>
      <c r="AV66" s="48" t="s">
        <v>2946</v>
      </c>
      <c r="AW66" s="107" t="s">
        <v>14108</v>
      </c>
      <c r="AX66" s="107" t="s">
        <v>14108</v>
      </c>
      <c r="AY66" s="107" t="s">
        <v>14910</v>
      </c>
      <c r="AZ66" s="107" t="s">
        <v>14910</v>
      </c>
      <c r="BA66" s="2"/>
      <c r="BB66" s="3"/>
      <c r="BC66" s="3"/>
      <c r="BD66" s="3"/>
      <c r="BE66" s="3"/>
    </row>
    <row r="67" spans="1:57" x14ac:dyDescent="0.25">
      <c r="A67" s="61" t="s">
        <v>1514</v>
      </c>
      <c r="B67" s="62" t="s">
        <v>15537</v>
      </c>
      <c r="C67" s="62"/>
      <c r="D67" s="63">
        <v>1.5</v>
      </c>
      <c r="E67" s="65"/>
      <c r="F67" s="103" t="s">
        <v>9045</v>
      </c>
      <c r="G67" s="62"/>
      <c r="H67" s="66"/>
      <c r="I67" s="67"/>
      <c r="J67" s="67"/>
      <c r="K67" s="66" t="s">
        <v>12336</v>
      </c>
      <c r="L67" s="70"/>
      <c r="M67" s="71">
        <v>2274.848388671875</v>
      </c>
      <c r="N67" s="71">
        <v>8389.6962890625</v>
      </c>
      <c r="O67" s="72"/>
      <c r="P67" s="73"/>
      <c r="Q67" s="73"/>
      <c r="R67" s="96"/>
      <c r="S67" s="48">
        <v>1</v>
      </c>
      <c r="T67" s="48">
        <v>0</v>
      </c>
      <c r="U67" s="49">
        <v>0</v>
      </c>
      <c r="V67" s="49">
        <v>1</v>
      </c>
      <c r="W67" s="49">
        <v>0</v>
      </c>
      <c r="X67" s="49">
        <v>1</v>
      </c>
      <c r="Y67" s="49">
        <v>0</v>
      </c>
      <c r="Z67" s="49">
        <v>0</v>
      </c>
      <c r="AA67" s="68">
        <v>67</v>
      </c>
      <c r="AB67" s="68"/>
      <c r="AC67" s="69"/>
      <c r="AD67" s="84">
        <v>63</v>
      </c>
      <c r="AE67" s="84">
        <v>618</v>
      </c>
      <c r="AF67" s="84">
        <v>20</v>
      </c>
      <c r="AG67" s="84">
        <v>40</v>
      </c>
      <c r="AH67" s="84"/>
      <c r="AI67" s="84" t="s">
        <v>7199</v>
      </c>
      <c r="AJ67" s="84"/>
      <c r="AK67" s="84"/>
      <c r="AL67" s="84"/>
      <c r="AM67" s="87">
        <v>43716.790983796294</v>
      </c>
      <c r="AN67" s="84" t="s">
        <v>10584</v>
      </c>
      <c r="AO67" s="92" t="s">
        <v>10649</v>
      </c>
      <c r="AP67" s="84" t="s">
        <v>65</v>
      </c>
      <c r="AQ67" s="48"/>
      <c r="AR67" s="48"/>
      <c r="AS67" s="48"/>
      <c r="AT67" s="48"/>
      <c r="AU67" s="48"/>
      <c r="AV67" s="48"/>
      <c r="AW67" s="48"/>
      <c r="AX67" s="48"/>
      <c r="AY67" s="48"/>
      <c r="AZ67" s="48"/>
      <c r="BA67" s="2"/>
      <c r="BB67" s="3"/>
      <c r="BC67" s="3"/>
      <c r="BD67" s="3"/>
      <c r="BE67" s="3"/>
    </row>
    <row r="68" spans="1:57" x14ac:dyDescent="0.25">
      <c r="A68" s="61" t="s">
        <v>227</v>
      </c>
      <c r="B68" s="62" t="s">
        <v>15541</v>
      </c>
      <c r="C68" s="62"/>
      <c r="D68" s="63">
        <v>3.4979730147923505</v>
      </c>
      <c r="E68" s="65"/>
      <c r="F68" s="103" t="s">
        <v>9046</v>
      </c>
      <c r="G68" s="62"/>
      <c r="H68" s="66"/>
      <c r="I68" s="67"/>
      <c r="J68" s="67"/>
      <c r="K68" s="66" t="s">
        <v>12337</v>
      </c>
      <c r="L68" s="70"/>
      <c r="M68" s="71">
        <v>4023.281494140625</v>
      </c>
      <c r="N68" s="71">
        <v>1832.3409423828125</v>
      </c>
      <c r="O68" s="72"/>
      <c r="P68" s="73"/>
      <c r="Q68" s="73"/>
      <c r="R68" s="96"/>
      <c r="S68" s="48">
        <v>0</v>
      </c>
      <c r="T68" s="48">
        <v>1</v>
      </c>
      <c r="U68" s="49">
        <v>0</v>
      </c>
      <c r="V68" s="49">
        <v>1.7799999999999999E-4</v>
      </c>
      <c r="W68" s="49">
        <v>1.0330000000000001E-3</v>
      </c>
      <c r="X68" s="49">
        <v>0.32844600000000002</v>
      </c>
      <c r="Y68" s="49">
        <v>0</v>
      </c>
      <c r="Z68" s="49">
        <v>0</v>
      </c>
      <c r="AA68" s="68">
        <v>68</v>
      </c>
      <c r="AB68" s="68"/>
      <c r="AC68" s="69"/>
      <c r="AD68" s="84">
        <v>117</v>
      </c>
      <c r="AE68" s="84">
        <v>1056</v>
      </c>
      <c r="AF68" s="84">
        <v>3309</v>
      </c>
      <c r="AG68" s="84">
        <v>7693</v>
      </c>
      <c r="AH68" s="84"/>
      <c r="AI68" s="84" t="s">
        <v>7200</v>
      </c>
      <c r="AJ68" s="84" t="s">
        <v>8287</v>
      </c>
      <c r="AK68" s="84"/>
      <c r="AL68" s="84"/>
      <c r="AM68" s="87">
        <v>43527.33929398148</v>
      </c>
      <c r="AN68" s="84" t="s">
        <v>10584</v>
      </c>
      <c r="AO68" s="92" t="s">
        <v>10650</v>
      </c>
      <c r="AP68" s="84" t="s">
        <v>66</v>
      </c>
      <c r="AQ68" s="48" t="s">
        <v>2676</v>
      </c>
      <c r="AR68" s="48" t="s">
        <v>2676</v>
      </c>
      <c r="AS68" s="48" t="s">
        <v>2911</v>
      </c>
      <c r="AT68" s="48" t="s">
        <v>2911</v>
      </c>
      <c r="AU68" s="48"/>
      <c r="AV68" s="48"/>
      <c r="AW68" s="107" t="s">
        <v>14109</v>
      </c>
      <c r="AX68" s="107" t="s">
        <v>14109</v>
      </c>
      <c r="AY68" s="107" t="s">
        <v>14911</v>
      </c>
      <c r="AZ68" s="107" t="s">
        <v>14911</v>
      </c>
      <c r="BA68" s="2"/>
      <c r="BB68" s="3"/>
      <c r="BC68" s="3"/>
      <c r="BD68" s="3"/>
      <c r="BE68" s="3"/>
    </row>
    <row r="69" spans="1:57" x14ac:dyDescent="0.25">
      <c r="A69" s="61" t="s">
        <v>228</v>
      </c>
      <c r="B69" s="62" t="s">
        <v>15537</v>
      </c>
      <c r="C69" s="62"/>
      <c r="D69" s="63">
        <v>1.5</v>
      </c>
      <c r="E69" s="65"/>
      <c r="F69" s="103" t="s">
        <v>9047</v>
      </c>
      <c r="G69" s="62"/>
      <c r="H69" s="66"/>
      <c r="I69" s="67"/>
      <c r="J69" s="67"/>
      <c r="K69" s="66" t="s">
        <v>12338</v>
      </c>
      <c r="L69" s="70"/>
      <c r="M69" s="71">
        <v>4821.04541015625</v>
      </c>
      <c r="N69" s="71">
        <v>822.48828125</v>
      </c>
      <c r="O69" s="72"/>
      <c r="P69" s="73"/>
      <c r="Q69" s="73"/>
      <c r="R69" s="96"/>
      <c r="S69" s="48">
        <v>0</v>
      </c>
      <c r="T69" s="48">
        <v>1</v>
      </c>
      <c r="U69" s="49">
        <v>0</v>
      </c>
      <c r="V69" s="49">
        <v>1.08E-4</v>
      </c>
      <c r="W69" s="49">
        <v>0</v>
      </c>
      <c r="X69" s="49">
        <v>0.50512299999999999</v>
      </c>
      <c r="Y69" s="49">
        <v>0</v>
      </c>
      <c r="Z69" s="49">
        <v>0</v>
      </c>
      <c r="AA69" s="68">
        <v>69</v>
      </c>
      <c r="AB69" s="68"/>
      <c r="AC69" s="69"/>
      <c r="AD69" s="84">
        <v>239</v>
      </c>
      <c r="AE69" s="84">
        <v>366</v>
      </c>
      <c r="AF69" s="84">
        <v>2113</v>
      </c>
      <c r="AG69" s="84">
        <v>28962</v>
      </c>
      <c r="AH69" s="84"/>
      <c r="AI69" s="84" t="s">
        <v>7201</v>
      </c>
      <c r="AJ69" s="84" t="s">
        <v>8284</v>
      </c>
      <c r="AK69" s="92" t="s">
        <v>8662</v>
      </c>
      <c r="AL69" s="84"/>
      <c r="AM69" s="87">
        <v>40669.780787037038</v>
      </c>
      <c r="AN69" s="84" t="s">
        <v>10584</v>
      </c>
      <c r="AO69" s="92" t="s">
        <v>10651</v>
      </c>
      <c r="AP69" s="84" t="s">
        <v>66</v>
      </c>
      <c r="AQ69" s="48"/>
      <c r="AR69" s="48"/>
      <c r="AS69" s="48"/>
      <c r="AT69" s="48"/>
      <c r="AU69" s="48"/>
      <c r="AV69" s="48"/>
      <c r="AW69" s="107" t="s">
        <v>14075</v>
      </c>
      <c r="AX69" s="107" t="s">
        <v>14075</v>
      </c>
      <c r="AY69" s="107" t="s">
        <v>14878</v>
      </c>
      <c r="AZ69" s="107" t="s">
        <v>14878</v>
      </c>
      <c r="BA69" s="2"/>
      <c r="BB69" s="3"/>
      <c r="BC69" s="3"/>
      <c r="BD69" s="3"/>
      <c r="BE69" s="3"/>
    </row>
    <row r="70" spans="1:57" x14ac:dyDescent="0.25">
      <c r="A70" s="61" t="s">
        <v>229</v>
      </c>
      <c r="B70" s="62" t="s">
        <v>15537</v>
      </c>
      <c r="C70" s="62"/>
      <c r="D70" s="63">
        <v>1.5</v>
      </c>
      <c r="E70" s="65"/>
      <c r="F70" s="103" t="s">
        <v>9048</v>
      </c>
      <c r="G70" s="62"/>
      <c r="H70" s="66"/>
      <c r="I70" s="67"/>
      <c r="J70" s="67"/>
      <c r="K70" s="66" t="s">
        <v>12339</v>
      </c>
      <c r="L70" s="70"/>
      <c r="M70" s="71">
        <v>9902.8115234375</v>
      </c>
      <c r="N70" s="71">
        <v>7002.53515625</v>
      </c>
      <c r="O70" s="72"/>
      <c r="P70" s="73"/>
      <c r="Q70" s="73"/>
      <c r="R70" s="96"/>
      <c r="S70" s="48">
        <v>0</v>
      </c>
      <c r="T70" s="48">
        <v>1</v>
      </c>
      <c r="U70" s="49">
        <v>0</v>
      </c>
      <c r="V70" s="49">
        <v>1.2999999999999999E-4</v>
      </c>
      <c r="W70" s="49">
        <v>0</v>
      </c>
      <c r="X70" s="49">
        <v>0.53073700000000001</v>
      </c>
      <c r="Y70" s="49">
        <v>0</v>
      </c>
      <c r="Z70" s="49">
        <v>0</v>
      </c>
      <c r="AA70" s="68">
        <v>70</v>
      </c>
      <c r="AB70" s="68"/>
      <c r="AC70" s="69"/>
      <c r="AD70" s="84">
        <v>50</v>
      </c>
      <c r="AE70" s="84">
        <v>44</v>
      </c>
      <c r="AF70" s="84">
        <v>80</v>
      </c>
      <c r="AG70" s="84">
        <v>307</v>
      </c>
      <c r="AH70" s="84"/>
      <c r="AI70" s="84"/>
      <c r="AJ70" s="84" t="s">
        <v>8288</v>
      </c>
      <c r="AK70" s="84"/>
      <c r="AL70" s="84"/>
      <c r="AM70" s="87">
        <v>43299.820671296293</v>
      </c>
      <c r="AN70" s="84" t="s">
        <v>10584</v>
      </c>
      <c r="AO70" s="92" t="s">
        <v>10652</v>
      </c>
      <c r="AP70" s="84" t="s">
        <v>66</v>
      </c>
      <c r="AQ70" s="48"/>
      <c r="AR70" s="48"/>
      <c r="AS70" s="48"/>
      <c r="AT70" s="48"/>
      <c r="AU70" s="48"/>
      <c r="AV70" s="48"/>
      <c r="AW70" s="107" t="s">
        <v>14110</v>
      </c>
      <c r="AX70" s="107" t="s">
        <v>14110</v>
      </c>
      <c r="AY70" s="107" t="s">
        <v>14912</v>
      </c>
      <c r="AZ70" s="107" t="s">
        <v>14912</v>
      </c>
      <c r="BA70" s="2"/>
      <c r="BB70" s="3"/>
      <c r="BC70" s="3"/>
      <c r="BD70" s="3"/>
      <c r="BE70" s="3"/>
    </row>
    <row r="71" spans="1:57" x14ac:dyDescent="0.25">
      <c r="A71" s="61" t="s">
        <v>1515</v>
      </c>
      <c r="B71" s="62" t="s">
        <v>15537</v>
      </c>
      <c r="C71" s="62"/>
      <c r="D71" s="63">
        <v>1.505802438571517</v>
      </c>
      <c r="E71" s="65"/>
      <c r="F71" s="103" t="s">
        <v>9049</v>
      </c>
      <c r="G71" s="62"/>
      <c r="H71" s="66"/>
      <c r="I71" s="67"/>
      <c r="J71" s="67"/>
      <c r="K71" s="66" t="s">
        <v>12340</v>
      </c>
      <c r="L71" s="70"/>
      <c r="M71" s="71">
        <v>7616.966796875</v>
      </c>
      <c r="N71" s="71">
        <v>5311.82958984375</v>
      </c>
      <c r="O71" s="72"/>
      <c r="P71" s="73"/>
      <c r="Q71" s="73"/>
      <c r="R71" s="96"/>
      <c r="S71" s="48">
        <v>5</v>
      </c>
      <c r="T71" s="48">
        <v>0</v>
      </c>
      <c r="U71" s="49">
        <v>6446.1194539999997</v>
      </c>
      <c r="V71" s="49">
        <v>1.4999999999999999E-4</v>
      </c>
      <c r="W71" s="49">
        <v>3.0000000000000001E-6</v>
      </c>
      <c r="X71" s="49">
        <v>2.23963</v>
      </c>
      <c r="Y71" s="49">
        <v>0</v>
      </c>
      <c r="Z71" s="49">
        <v>0</v>
      </c>
      <c r="AA71" s="68">
        <v>71</v>
      </c>
      <c r="AB71" s="68"/>
      <c r="AC71" s="69"/>
      <c r="AD71" s="84">
        <v>50</v>
      </c>
      <c r="AE71" s="84">
        <v>128612</v>
      </c>
      <c r="AF71" s="84">
        <v>927</v>
      </c>
      <c r="AG71" s="84">
        <v>32</v>
      </c>
      <c r="AH71" s="84"/>
      <c r="AI71" s="84" t="s">
        <v>7202</v>
      </c>
      <c r="AJ71" s="84"/>
      <c r="AK71" s="84"/>
      <c r="AL71" s="84"/>
      <c r="AM71" s="87">
        <v>41398.786944444444</v>
      </c>
      <c r="AN71" s="84" t="s">
        <v>10584</v>
      </c>
      <c r="AO71" s="92" t="s">
        <v>10653</v>
      </c>
      <c r="AP71" s="84" t="s">
        <v>65</v>
      </c>
      <c r="AQ71" s="48"/>
      <c r="AR71" s="48"/>
      <c r="AS71" s="48"/>
      <c r="AT71" s="48"/>
      <c r="AU71" s="48"/>
      <c r="AV71" s="48"/>
      <c r="AW71" s="48"/>
      <c r="AX71" s="48"/>
      <c r="AY71" s="48"/>
      <c r="AZ71" s="48"/>
      <c r="BA71" s="2"/>
      <c r="BB71" s="3"/>
      <c r="BC71" s="3"/>
      <c r="BD71" s="3"/>
      <c r="BE71" s="3"/>
    </row>
    <row r="72" spans="1:57" x14ac:dyDescent="0.25">
      <c r="A72" s="61" t="s">
        <v>230</v>
      </c>
      <c r="B72" s="62" t="s">
        <v>15537</v>
      </c>
      <c r="C72" s="62"/>
      <c r="D72" s="63">
        <v>1.5</v>
      </c>
      <c r="E72" s="65"/>
      <c r="F72" s="103" t="s">
        <v>9050</v>
      </c>
      <c r="G72" s="62"/>
      <c r="H72" s="66"/>
      <c r="I72" s="67"/>
      <c r="J72" s="67"/>
      <c r="K72" s="66" t="s">
        <v>12341</v>
      </c>
      <c r="L72" s="70"/>
      <c r="M72" s="71">
        <v>7158.17919921875</v>
      </c>
      <c r="N72" s="71">
        <v>9733.9892578125</v>
      </c>
      <c r="O72" s="72"/>
      <c r="P72" s="73"/>
      <c r="Q72" s="73"/>
      <c r="R72" s="96"/>
      <c r="S72" s="48">
        <v>0</v>
      </c>
      <c r="T72" s="48">
        <v>1</v>
      </c>
      <c r="U72" s="49">
        <v>0</v>
      </c>
      <c r="V72" s="49">
        <v>1</v>
      </c>
      <c r="W72" s="49">
        <v>0</v>
      </c>
      <c r="X72" s="49">
        <v>1</v>
      </c>
      <c r="Y72" s="49">
        <v>0</v>
      </c>
      <c r="Z72" s="49">
        <v>0</v>
      </c>
      <c r="AA72" s="68">
        <v>72</v>
      </c>
      <c r="AB72" s="68"/>
      <c r="AC72" s="69"/>
      <c r="AD72" s="84">
        <v>4739</v>
      </c>
      <c r="AE72" s="84">
        <v>3066</v>
      </c>
      <c r="AF72" s="84">
        <v>13871</v>
      </c>
      <c r="AG72" s="84">
        <v>14205</v>
      </c>
      <c r="AH72" s="84"/>
      <c r="AI72" s="84" t="s">
        <v>7203</v>
      </c>
      <c r="AJ72" s="84" t="s">
        <v>8284</v>
      </c>
      <c r="AK72" s="84"/>
      <c r="AL72" s="84"/>
      <c r="AM72" s="87">
        <v>43390.263680555552</v>
      </c>
      <c r="AN72" s="84" t="s">
        <v>10584</v>
      </c>
      <c r="AO72" s="92" t="s">
        <v>10654</v>
      </c>
      <c r="AP72" s="84" t="s">
        <v>66</v>
      </c>
      <c r="AQ72" s="48"/>
      <c r="AR72" s="48"/>
      <c r="AS72" s="48"/>
      <c r="AT72" s="48"/>
      <c r="AU72" s="48"/>
      <c r="AV72" s="48"/>
      <c r="AW72" s="107" t="s">
        <v>14111</v>
      </c>
      <c r="AX72" s="107" t="s">
        <v>14111</v>
      </c>
      <c r="AY72" s="107" t="s">
        <v>14913</v>
      </c>
      <c r="AZ72" s="107" t="s">
        <v>14913</v>
      </c>
      <c r="BA72" s="2"/>
      <c r="BB72" s="3"/>
      <c r="BC72" s="3"/>
      <c r="BD72" s="3"/>
      <c r="BE72" s="3"/>
    </row>
    <row r="73" spans="1:57" x14ac:dyDescent="0.25">
      <c r="A73" s="61" t="s">
        <v>1516</v>
      </c>
      <c r="B73" s="62" t="s">
        <v>15537</v>
      </c>
      <c r="C73" s="62"/>
      <c r="D73" s="63">
        <v>1.5</v>
      </c>
      <c r="E73" s="65"/>
      <c r="F73" s="103" t="s">
        <v>9051</v>
      </c>
      <c r="G73" s="62"/>
      <c r="H73" s="66"/>
      <c r="I73" s="67"/>
      <c r="J73" s="67"/>
      <c r="K73" s="66" t="s">
        <v>12342</v>
      </c>
      <c r="L73" s="70"/>
      <c r="M73" s="71">
        <v>5142.02392578125</v>
      </c>
      <c r="N73" s="71">
        <v>8914.4541015625</v>
      </c>
      <c r="O73" s="72"/>
      <c r="P73" s="73"/>
      <c r="Q73" s="73"/>
      <c r="R73" s="96"/>
      <c r="S73" s="48">
        <v>1</v>
      </c>
      <c r="T73" s="48">
        <v>0</v>
      </c>
      <c r="U73" s="49">
        <v>0</v>
      </c>
      <c r="V73" s="49">
        <v>1</v>
      </c>
      <c r="W73" s="49">
        <v>0</v>
      </c>
      <c r="X73" s="49">
        <v>1</v>
      </c>
      <c r="Y73" s="49">
        <v>0</v>
      </c>
      <c r="Z73" s="49">
        <v>0</v>
      </c>
      <c r="AA73" s="68">
        <v>73</v>
      </c>
      <c r="AB73" s="68"/>
      <c r="AC73" s="69"/>
      <c r="AD73" s="84">
        <v>36</v>
      </c>
      <c r="AE73" s="84">
        <v>141790</v>
      </c>
      <c r="AF73" s="84">
        <v>78330</v>
      </c>
      <c r="AG73" s="84">
        <v>94968</v>
      </c>
      <c r="AH73" s="84"/>
      <c r="AI73" s="84" t="s">
        <v>7204</v>
      </c>
      <c r="AJ73" s="84"/>
      <c r="AK73" s="92" t="s">
        <v>8663</v>
      </c>
      <c r="AL73" s="84"/>
      <c r="AM73" s="87">
        <v>42384.936956018515</v>
      </c>
      <c r="AN73" s="84" t="s">
        <v>10584</v>
      </c>
      <c r="AO73" s="92" t="s">
        <v>10655</v>
      </c>
      <c r="AP73" s="84" t="s">
        <v>65</v>
      </c>
      <c r="AQ73" s="48"/>
      <c r="AR73" s="48"/>
      <c r="AS73" s="48"/>
      <c r="AT73" s="48"/>
      <c r="AU73" s="48"/>
      <c r="AV73" s="48"/>
      <c r="AW73" s="48"/>
      <c r="AX73" s="48"/>
      <c r="AY73" s="48"/>
      <c r="AZ73" s="48"/>
      <c r="BA73" s="2"/>
      <c r="BB73" s="3"/>
      <c r="BC73" s="3"/>
      <c r="BD73" s="3"/>
      <c r="BE73" s="3"/>
    </row>
    <row r="74" spans="1:57" x14ac:dyDescent="0.25">
      <c r="A74" s="61" t="s">
        <v>231</v>
      </c>
      <c r="B74" s="62" t="s">
        <v>15537</v>
      </c>
      <c r="C74" s="62"/>
      <c r="D74" s="63">
        <v>2.9293340347836851</v>
      </c>
      <c r="E74" s="65"/>
      <c r="F74" s="103" t="s">
        <v>9052</v>
      </c>
      <c r="G74" s="62"/>
      <c r="H74" s="66"/>
      <c r="I74" s="67"/>
      <c r="J74" s="67"/>
      <c r="K74" s="66" t="s">
        <v>12343</v>
      </c>
      <c r="L74" s="70"/>
      <c r="M74" s="71">
        <v>6392.1318359375</v>
      </c>
      <c r="N74" s="71">
        <v>6292.705078125</v>
      </c>
      <c r="O74" s="72"/>
      <c r="P74" s="73"/>
      <c r="Q74" s="73"/>
      <c r="R74" s="96"/>
      <c r="S74" s="48">
        <v>0</v>
      </c>
      <c r="T74" s="48">
        <v>1</v>
      </c>
      <c r="U74" s="49">
        <v>0</v>
      </c>
      <c r="V74" s="49">
        <v>1.9799999999999999E-4</v>
      </c>
      <c r="W74" s="49">
        <v>7.3899999999999997E-4</v>
      </c>
      <c r="X74" s="49">
        <v>0.40701900000000002</v>
      </c>
      <c r="Y74" s="49">
        <v>0</v>
      </c>
      <c r="Z74" s="49">
        <v>0</v>
      </c>
      <c r="AA74" s="68">
        <v>74</v>
      </c>
      <c r="AB74" s="68"/>
      <c r="AC74" s="69"/>
      <c r="AD74" s="84">
        <v>603</v>
      </c>
      <c r="AE74" s="84">
        <v>196</v>
      </c>
      <c r="AF74" s="84">
        <v>495</v>
      </c>
      <c r="AG74" s="84">
        <v>1035</v>
      </c>
      <c r="AH74" s="84"/>
      <c r="AI74" s="84" t="s">
        <v>7205</v>
      </c>
      <c r="AJ74" s="84" t="s">
        <v>8289</v>
      </c>
      <c r="AK74" s="84"/>
      <c r="AL74" s="84"/>
      <c r="AM74" s="87">
        <v>42819.838935185187</v>
      </c>
      <c r="AN74" s="84" t="s">
        <v>10584</v>
      </c>
      <c r="AO74" s="92" t="s">
        <v>10656</v>
      </c>
      <c r="AP74" s="84" t="s">
        <v>66</v>
      </c>
      <c r="AQ74" s="48" t="s">
        <v>2677</v>
      </c>
      <c r="AR74" s="48" t="s">
        <v>2677</v>
      </c>
      <c r="AS74" s="48" t="s">
        <v>2911</v>
      </c>
      <c r="AT74" s="48" t="s">
        <v>2911</v>
      </c>
      <c r="AU74" s="48"/>
      <c r="AV74" s="48"/>
      <c r="AW74" s="107" t="s">
        <v>14112</v>
      </c>
      <c r="AX74" s="107" t="s">
        <v>14112</v>
      </c>
      <c r="AY74" s="107" t="s">
        <v>14914</v>
      </c>
      <c r="AZ74" s="107" t="s">
        <v>14914</v>
      </c>
      <c r="BA74" s="2"/>
      <c r="BB74" s="3"/>
      <c r="BC74" s="3"/>
      <c r="BD74" s="3"/>
      <c r="BE74" s="3"/>
    </row>
    <row r="75" spans="1:57" x14ac:dyDescent="0.25">
      <c r="A75" s="61" t="s">
        <v>232</v>
      </c>
      <c r="B75" s="62" t="s">
        <v>15537</v>
      </c>
      <c r="C75" s="62"/>
      <c r="D75" s="63">
        <v>1.5</v>
      </c>
      <c r="E75" s="65"/>
      <c r="F75" s="103" t="s">
        <v>9053</v>
      </c>
      <c r="G75" s="62"/>
      <c r="H75" s="66"/>
      <c r="I75" s="67"/>
      <c r="J75" s="67"/>
      <c r="K75" s="66" t="s">
        <v>12344</v>
      </c>
      <c r="L75" s="70"/>
      <c r="M75" s="71">
        <v>1061.5531005859375</v>
      </c>
      <c r="N75" s="71">
        <v>5818.0732421875</v>
      </c>
      <c r="O75" s="72"/>
      <c r="P75" s="73"/>
      <c r="Q75" s="73"/>
      <c r="R75" s="96"/>
      <c r="S75" s="48">
        <v>0</v>
      </c>
      <c r="T75" s="48">
        <v>1</v>
      </c>
      <c r="U75" s="49">
        <v>0</v>
      </c>
      <c r="V75" s="49">
        <v>1</v>
      </c>
      <c r="W75" s="49">
        <v>0</v>
      </c>
      <c r="X75" s="49">
        <v>1</v>
      </c>
      <c r="Y75" s="49">
        <v>0</v>
      </c>
      <c r="Z75" s="49">
        <v>0</v>
      </c>
      <c r="AA75" s="68">
        <v>75</v>
      </c>
      <c r="AB75" s="68"/>
      <c r="AC75" s="69"/>
      <c r="AD75" s="84">
        <v>46</v>
      </c>
      <c r="AE75" s="84">
        <v>38</v>
      </c>
      <c r="AF75" s="84">
        <v>42</v>
      </c>
      <c r="AG75" s="84">
        <v>148</v>
      </c>
      <c r="AH75" s="84"/>
      <c r="AI75" s="84" t="s">
        <v>7206</v>
      </c>
      <c r="AJ75" s="84" t="s">
        <v>8290</v>
      </c>
      <c r="AK75" s="92" t="s">
        <v>8664</v>
      </c>
      <c r="AL75" s="84"/>
      <c r="AM75" s="87">
        <v>43708.921203703707</v>
      </c>
      <c r="AN75" s="84" t="s">
        <v>10584</v>
      </c>
      <c r="AO75" s="92" t="s">
        <v>10657</v>
      </c>
      <c r="AP75" s="84" t="s">
        <v>66</v>
      </c>
      <c r="AQ75" s="48"/>
      <c r="AR75" s="48"/>
      <c r="AS75" s="48"/>
      <c r="AT75" s="48"/>
      <c r="AU75" s="48"/>
      <c r="AV75" s="48"/>
      <c r="AW75" s="107" t="s">
        <v>14113</v>
      </c>
      <c r="AX75" s="107" t="s">
        <v>14113</v>
      </c>
      <c r="AY75" s="107" t="s">
        <v>14915</v>
      </c>
      <c r="AZ75" s="107" t="s">
        <v>14915</v>
      </c>
      <c r="BA75" s="2"/>
      <c r="BB75" s="3"/>
      <c r="BC75" s="3"/>
      <c r="BD75" s="3"/>
      <c r="BE75" s="3"/>
    </row>
    <row r="76" spans="1:57" x14ac:dyDescent="0.25">
      <c r="A76" s="61" t="s">
        <v>1517</v>
      </c>
      <c r="B76" s="62" t="s">
        <v>15537</v>
      </c>
      <c r="C76" s="62"/>
      <c r="D76" s="63">
        <v>1.5</v>
      </c>
      <c r="E76" s="65"/>
      <c r="F76" s="103" t="s">
        <v>9054</v>
      </c>
      <c r="G76" s="62"/>
      <c r="H76" s="66"/>
      <c r="I76" s="67"/>
      <c r="J76" s="67"/>
      <c r="K76" s="66" t="s">
        <v>12345</v>
      </c>
      <c r="L76" s="70"/>
      <c r="M76" s="71">
        <v>3237.184814453125</v>
      </c>
      <c r="N76" s="71">
        <v>6647.068359375</v>
      </c>
      <c r="O76" s="72"/>
      <c r="P76" s="73"/>
      <c r="Q76" s="73"/>
      <c r="R76" s="96"/>
      <c r="S76" s="48">
        <v>1</v>
      </c>
      <c r="T76" s="48">
        <v>0</v>
      </c>
      <c r="U76" s="49">
        <v>0</v>
      </c>
      <c r="V76" s="49">
        <v>1</v>
      </c>
      <c r="W76" s="49">
        <v>0</v>
      </c>
      <c r="X76" s="49">
        <v>1</v>
      </c>
      <c r="Y76" s="49">
        <v>0</v>
      </c>
      <c r="Z76" s="49">
        <v>0</v>
      </c>
      <c r="AA76" s="68">
        <v>76</v>
      </c>
      <c r="AB76" s="68"/>
      <c r="AC76" s="69"/>
      <c r="AD76" s="84">
        <v>292</v>
      </c>
      <c r="AE76" s="84">
        <v>223741</v>
      </c>
      <c r="AF76" s="84">
        <v>20110</v>
      </c>
      <c r="AG76" s="84">
        <v>334900</v>
      </c>
      <c r="AH76" s="84"/>
      <c r="AI76" s="84" t="s">
        <v>7207</v>
      </c>
      <c r="AJ76" s="84"/>
      <c r="AK76" s="84"/>
      <c r="AL76" s="84"/>
      <c r="AM76" s="87">
        <v>41923.78875</v>
      </c>
      <c r="AN76" s="84" t="s">
        <v>10584</v>
      </c>
      <c r="AO76" s="92" t="s">
        <v>10658</v>
      </c>
      <c r="AP76" s="84" t="s">
        <v>65</v>
      </c>
      <c r="AQ76" s="48"/>
      <c r="AR76" s="48"/>
      <c r="AS76" s="48"/>
      <c r="AT76" s="48"/>
      <c r="AU76" s="48"/>
      <c r="AV76" s="48"/>
      <c r="AW76" s="48"/>
      <c r="AX76" s="48"/>
      <c r="AY76" s="48"/>
      <c r="AZ76" s="48"/>
      <c r="BA76" s="2"/>
      <c r="BB76" s="3"/>
      <c r="BC76" s="3"/>
      <c r="BD76" s="3"/>
      <c r="BE76" s="3"/>
    </row>
    <row r="77" spans="1:57" x14ac:dyDescent="0.25">
      <c r="A77" s="61" t="s">
        <v>233</v>
      </c>
      <c r="B77" s="62" t="s">
        <v>15537</v>
      </c>
      <c r="C77" s="62"/>
      <c r="D77" s="63">
        <v>1.5</v>
      </c>
      <c r="E77" s="65"/>
      <c r="F77" s="103" t="s">
        <v>9055</v>
      </c>
      <c r="G77" s="62"/>
      <c r="H77" s="66"/>
      <c r="I77" s="67"/>
      <c r="J77" s="67"/>
      <c r="K77" s="66" t="s">
        <v>12346</v>
      </c>
      <c r="L77" s="70"/>
      <c r="M77" s="71">
        <v>175.20780944824219</v>
      </c>
      <c r="N77" s="71">
        <v>4700.11474609375</v>
      </c>
      <c r="O77" s="72"/>
      <c r="P77" s="73"/>
      <c r="Q77" s="73"/>
      <c r="R77" s="96"/>
      <c r="S77" s="48">
        <v>0</v>
      </c>
      <c r="T77" s="48">
        <v>1</v>
      </c>
      <c r="U77" s="49">
        <v>0</v>
      </c>
      <c r="V77" s="49">
        <v>1.27E-4</v>
      </c>
      <c r="W77" s="49">
        <v>0</v>
      </c>
      <c r="X77" s="49">
        <v>0.53209600000000001</v>
      </c>
      <c r="Y77" s="49">
        <v>0</v>
      </c>
      <c r="Z77" s="49">
        <v>0</v>
      </c>
      <c r="AA77" s="68">
        <v>77</v>
      </c>
      <c r="AB77" s="68"/>
      <c r="AC77" s="69"/>
      <c r="AD77" s="84">
        <v>241</v>
      </c>
      <c r="AE77" s="84">
        <v>31</v>
      </c>
      <c r="AF77" s="84">
        <v>166</v>
      </c>
      <c r="AG77" s="84">
        <v>520</v>
      </c>
      <c r="AH77" s="84"/>
      <c r="AI77" s="84" t="s">
        <v>7208</v>
      </c>
      <c r="AJ77" s="84" t="s">
        <v>8291</v>
      </c>
      <c r="AK77" s="84"/>
      <c r="AL77" s="84"/>
      <c r="AM77" s="87">
        <v>42050.484166666669</v>
      </c>
      <c r="AN77" s="84" t="s">
        <v>10584</v>
      </c>
      <c r="AO77" s="92" t="s">
        <v>10659</v>
      </c>
      <c r="AP77" s="84" t="s">
        <v>66</v>
      </c>
      <c r="AQ77" s="48"/>
      <c r="AR77" s="48"/>
      <c r="AS77" s="48"/>
      <c r="AT77" s="48"/>
      <c r="AU77" s="48"/>
      <c r="AV77" s="48"/>
      <c r="AW77" s="107" t="s">
        <v>14101</v>
      </c>
      <c r="AX77" s="107" t="s">
        <v>14101</v>
      </c>
      <c r="AY77" s="107" t="s">
        <v>14903</v>
      </c>
      <c r="AZ77" s="107" t="s">
        <v>14903</v>
      </c>
      <c r="BA77" s="2"/>
      <c r="BB77" s="3"/>
      <c r="BC77" s="3"/>
      <c r="BD77" s="3"/>
      <c r="BE77" s="3"/>
    </row>
    <row r="78" spans="1:57" x14ac:dyDescent="0.25">
      <c r="A78" s="61" t="s">
        <v>234</v>
      </c>
      <c r="B78" s="62" t="s">
        <v>15537</v>
      </c>
      <c r="C78" s="62"/>
      <c r="D78" s="63">
        <v>1.5</v>
      </c>
      <c r="E78" s="65"/>
      <c r="F78" s="103" t="s">
        <v>9056</v>
      </c>
      <c r="G78" s="62"/>
      <c r="H78" s="66"/>
      <c r="I78" s="67"/>
      <c r="J78" s="67"/>
      <c r="K78" s="66" t="s">
        <v>12347</v>
      </c>
      <c r="L78" s="70"/>
      <c r="M78" s="71">
        <v>2077.905029296875</v>
      </c>
      <c r="N78" s="71">
        <v>8313.0791015625</v>
      </c>
      <c r="O78" s="72"/>
      <c r="P78" s="73"/>
      <c r="Q78" s="73"/>
      <c r="R78" s="96"/>
      <c r="S78" s="48">
        <v>0</v>
      </c>
      <c r="T78" s="48">
        <v>1</v>
      </c>
      <c r="U78" s="49">
        <v>0</v>
      </c>
      <c r="V78" s="49">
        <v>1</v>
      </c>
      <c r="W78" s="49">
        <v>0</v>
      </c>
      <c r="X78" s="49">
        <v>1</v>
      </c>
      <c r="Y78" s="49">
        <v>0</v>
      </c>
      <c r="Z78" s="49">
        <v>0</v>
      </c>
      <c r="AA78" s="68">
        <v>78</v>
      </c>
      <c r="AB78" s="68"/>
      <c r="AC78" s="69"/>
      <c r="AD78" s="84">
        <v>5869</v>
      </c>
      <c r="AE78" s="84">
        <v>7558</v>
      </c>
      <c r="AF78" s="84">
        <v>27610</v>
      </c>
      <c r="AG78" s="84">
        <v>33614</v>
      </c>
      <c r="AH78" s="84"/>
      <c r="AI78" s="84" t="s">
        <v>7209</v>
      </c>
      <c r="AJ78" s="84" t="s">
        <v>8267</v>
      </c>
      <c r="AK78" s="92" t="s">
        <v>8665</v>
      </c>
      <c r="AL78" s="84"/>
      <c r="AM78" s="87">
        <v>40090.601712962962</v>
      </c>
      <c r="AN78" s="84" t="s">
        <v>10584</v>
      </c>
      <c r="AO78" s="92" t="s">
        <v>10660</v>
      </c>
      <c r="AP78" s="84" t="s">
        <v>66</v>
      </c>
      <c r="AQ78" s="48" t="s">
        <v>2678</v>
      </c>
      <c r="AR78" s="48" t="s">
        <v>2678</v>
      </c>
      <c r="AS78" s="48" t="s">
        <v>2911</v>
      </c>
      <c r="AT78" s="48" t="s">
        <v>2911</v>
      </c>
      <c r="AU78" s="48"/>
      <c r="AV78" s="48"/>
      <c r="AW78" s="107" t="s">
        <v>14114</v>
      </c>
      <c r="AX78" s="107" t="s">
        <v>14114</v>
      </c>
      <c r="AY78" s="107" t="s">
        <v>14916</v>
      </c>
      <c r="AZ78" s="107" t="s">
        <v>14916</v>
      </c>
      <c r="BA78" s="2"/>
      <c r="BB78" s="3"/>
      <c r="BC78" s="3"/>
      <c r="BD78" s="3"/>
      <c r="BE78" s="3"/>
    </row>
    <row r="79" spans="1:57" x14ac:dyDescent="0.25">
      <c r="A79" s="61" t="s">
        <v>1518</v>
      </c>
      <c r="B79" s="62" t="s">
        <v>15537</v>
      </c>
      <c r="C79" s="62"/>
      <c r="D79" s="63">
        <v>1.5</v>
      </c>
      <c r="E79" s="65"/>
      <c r="F79" s="103" t="s">
        <v>9057</v>
      </c>
      <c r="G79" s="62"/>
      <c r="H79" s="66"/>
      <c r="I79" s="67"/>
      <c r="J79" s="67"/>
      <c r="K79" s="66" t="s">
        <v>12348</v>
      </c>
      <c r="L79" s="70"/>
      <c r="M79" s="71">
        <v>3873.846923828125</v>
      </c>
      <c r="N79" s="71">
        <v>6780.22705078125</v>
      </c>
      <c r="O79" s="72"/>
      <c r="P79" s="73"/>
      <c r="Q79" s="73"/>
      <c r="R79" s="96"/>
      <c r="S79" s="48">
        <v>1</v>
      </c>
      <c r="T79" s="48">
        <v>0</v>
      </c>
      <c r="U79" s="49">
        <v>0</v>
      </c>
      <c r="V79" s="49">
        <v>1</v>
      </c>
      <c r="W79" s="49">
        <v>0</v>
      </c>
      <c r="X79" s="49">
        <v>1</v>
      </c>
      <c r="Y79" s="49">
        <v>0</v>
      </c>
      <c r="Z79" s="49">
        <v>0</v>
      </c>
      <c r="AA79" s="68">
        <v>79</v>
      </c>
      <c r="AB79" s="68"/>
      <c r="AC79" s="69"/>
      <c r="AD79" s="84">
        <v>119</v>
      </c>
      <c r="AE79" s="84">
        <v>2</v>
      </c>
      <c r="AF79" s="84">
        <v>247</v>
      </c>
      <c r="AG79" s="84">
        <v>249</v>
      </c>
      <c r="AH79" s="84"/>
      <c r="AI79" s="84" t="s">
        <v>7210</v>
      </c>
      <c r="AJ79" s="84"/>
      <c r="AK79" s="84"/>
      <c r="AL79" s="84"/>
      <c r="AM79" s="87">
        <v>43070.360636574071</v>
      </c>
      <c r="AN79" s="84" t="s">
        <v>10584</v>
      </c>
      <c r="AO79" s="92" t="s">
        <v>10661</v>
      </c>
      <c r="AP79" s="84" t="s">
        <v>65</v>
      </c>
      <c r="AQ79" s="48"/>
      <c r="AR79" s="48"/>
      <c r="AS79" s="48"/>
      <c r="AT79" s="48"/>
      <c r="AU79" s="48"/>
      <c r="AV79" s="48"/>
      <c r="AW79" s="48"/>
      <c r="AX79" s="48"/>
      <c r="AY79" s="48"/>
      <c r="AZ79" s="48"/>
      <c r="BA79" s="2"/>
      <c r="BB79" s="3"/>
      <c r="BC79" s="3"/>
      <c r="BD79" s="3"/>
      <c r="BE79" s="3"/>
    </row>
    <row r="80" spans="1:57" x14ac:dyDescent="0.25">
      <c r="A80" s="61" t="s">
        <v>235</v>
      </c>
      <c r="B80" s="62" t="s">
        <v>15537</v>
      </c>
      <c r="C80" s="62"/>
      <c r="D80" s="63">
        <v>1.5</v>
      </c>
      <c r="E80" s="65"/>
      <c r="F80" s="103" t="s">
        <v>9058</v>
      </c>
      <c r="G80" s="62"/>
      <c r="H80" s="66"/>
      <c r="I80" s="67"/>
      <c r="J80" s="67"/>
      <c r="K80" s="66" t="s">
        <v>12349</v>
      </c>
      <c r="L80" s="70"/>
      <c r="M80" s="71">
        <v>2567.17041015625</v>
      </c>
      <c r="N80" s="71">
        <v>6832.19189453125</v>
      </c>
      <c r="O80" s="72"/>
      <c r="P80" s="73"/>
      <c r="Q80" s="73"/>
      <c r="R80" s="96"/>
      <c r="S80" s="48">
        <v>0</v>
      </c>
      <c r="T80" s="48">
        <v>2</v>
      </c>
      <c r="U80" s="49">
        <v>1</v>
      </c>
      <c r="V80" s="49">
        <v>0.25</v>
      </c>
      <c r="W80" s="49">
        <v>0</v>
      </c>
      <c r="X80" s="49">
        <v>1</v>
      </c>
      <c r="Y80" s="49">
        <v>0</v>
      </c>
      <c r="Z80" s="49">
        <v>0</v>
      </c>
      <c r="AA80" s="68">
        <v>80</v>
      </c>
      <c r="AB80" s="68"/>
      <c r="AC80" s="69"/>
      <c r="AD80" s="84">
        <v>889</v>
      </c>
      <c r="AE80" s="84">
        <v>571</v>
      </c>
      <c r="AF80" s="84">
        <v>28087</v>
      </c>
      <c r="AG80" s="84">
        <v>21416</v>
      </c>
      <c r="AH80" s="84"/>
      <c r="AI80" s="84" t="s">
        <v>7211</v>
      </c>
      <c r="AJ80" s="84"/>
      <c r="AK80" s="84"/>
      <c r="AL80" s="84"/>
      <c r="AM80" s="87">
        <v>41426.630879629629</v>
      </c>
      <c r="AN80" s="84" t="s">
        <v>10584</v>
      </c>
      <c r="AO80" s="92" t="s">
        <v>10662</v>
      </c>
      <c r="AP80" s="84" t="s">
        <v>66</v>
      </c>
      <c r="AQ80" s="48" t="s">
        <v>2679</v>
      </c>
      <c r="AR80" s="48" t="s">
        <v>2679</v>
      </c>
      <c r="AS80" s="48" t="s">
        <v>2913</v>
      </c>
      <c r="AT80" s="48" t="s">
        <v>2913</v>
      </c>
      <c r="AU80" s="48"/>
      <c r="AV80" s="48"/>
      <c r="AW80" s="107" t="s">
        <v>14115</v>
      </c>
      <c r="AX80" s="107" t="s">
        <v>14115</v>
      </c>
      <c r="AY80" s="107" t="s">
        <v>14917</v>
      </c>
      <c r="AZ80" s="107" t="s">
        <v>14917</v>
      </c>
      <c r="BA80" s="2"/>
      <c r="BB80" s="3"/>
      <c r="BC80" s="3"/>
      <c r="BD80" s="3"/>
      <c r="BE80" s="3"/>
    </row>
    <row r="81" spans="1:57" x14ac:dyDescent="0.25">
      <c r="A81" s="61" t="s">
        <v>1519</v>
      </c>
      <c r="B81" s="62" t="s">
        <v>15537</v>
      </c>
      <c r="C81" s="62"/>
      <c r="D81" s="63">
        <v>1.5</v>
      </c>
      <c r="E81" s="65"/>
      <c r="F81" s="103" t="s">
        <v>9059</v>
      </c>
      <c r="G81" s="62"/>
      <c r="H81" s="66"/>
      <c r="I81" s="67"/>
      <c r="J81" s="67"/>
      <c r="K81" s="66" t="s">
        <v>12350</v>
      </c>
      <c r="L81" s="70"/>
      <c r="M81" s="71">
        <v>4110.40478515625</v>
      </c>
      <c r="N81" s="71">
        <v>7717.8447265625</v>
      </c>
      <c r="O81" s="72"/>
      <c r="P81" s="73"/>
      <c r="Q81" s="73"/>
      <c r="R81" s="96"/>
      <c r="S81" s="48">
        <v>2</v>
      </c>
      <c r="T81" s="48">
        <v>0</v>
      </c>
      <c r="U81" s="49">
        <v>1</v>
      </c>
      <c r="V81" s="49">
        <v>0.25</v>
      </c>
      <c r="W81" s="49">
        <v>0</v>
      </c>
      <c r="X81" s="49">
        <v>1</v>
      </c>
      <c r="Y81" s="49">
        <v>0</v>
      </c>
      <c r="Z81" s="49">
        <v>0</v>
      </c>
      <c r="AA81" s="68">
        <v>81</v>
      </c>
      <c r="AB81" s="68"/>
      <c r="AC81" s="69"/>
      <c r="AD81" s="84">
        <v>2022</v>
      </c>
      <c r="AE81" s="84">
        <v>410797</v>
      </c>
      <c r="AF81" s="84">
        <v>74058</v>
      </c>
      <c r="AG81" s="84">
        <v>72531</v>
      </c>
      <c r="AH81" s="84"/>
      <c r="AI81" s="84" t="s">
        <v>7212</v>
      </c>
      <c r="AJ81" s="84"/>
      <c r="AK81" s="92" t="s">
        <v>8666</v>
      </c>
      <c r="AL81" s="84"/>
      <c r="AM81" s="87">
        <v>41621.58630787037</v>
      </c>
      <c r="AN81" s="84" t="s">
        <v>10584</v>
      </c>
      <c r="AO81" s="92" t="s">
        <v>10663</v>
      </c>
      <c r="AP81" s="84" t="s">
        <v>65</v>
      </c>
      <c r="AQ81" s="48"/>
      <c r="AR81" s="48"/>
      <c r="AS81" s="48"/>
      <c r="AT81" s="48"/>
      <c r="AU81" s="48"/>
      <c r="AV81" s="48"/>
      <c r="AW81" s="48"/>
      <c r="AX81" s="48"/>
      <c r="AY81" s="48"/>
      <c r="AZ81" s="48"/>
      <c r="BA81" s="2"/>
      <c r="BB81" s="3"/>
      <c r="BC81" s="3"/>
      <c r="BD81" s="3"/>
      <c r="BE81" s="3"/>
    </row>
    <row r="82" spans="1:57" x14ac:dyDescent="0.25">
      <c r="A82" s="61" t="s">
        <v>1520</v>
      </c>
      <c r="B82" s="62" t="s">
        <v>15537</v>
      </c>
      <c r="C82" s="62"/>
      <c r="D82" s="63">
        <v>1.5</v>
      </c>
      <c r="E82" s="65"/>
      <c r="F82" s="103" t="s">
        <v>9060</v>
      </c>
      <c r="G82" s="62"/>
      <c r="H82" s="66"/>
      <c r="I82" s="67"/>
      <c r="J82" s="67"/>
      <c r="K82" s="66" t="s">
        <v>12351</v>
      </c>
      <c r="L82" s="70"/>
      <c r="M82" s="71">
        <v>3464.857666015625</v>
      </c>
      <c r="N82" s="71">
        <v>7556.83984375</v>
      </c>
      <c r="O82" s="72"/>
      <c r="P82" s="73"/>
      <c r="Q82" s="73"/>
      <c r="R82" s="96"/>
      <c r="S82" s="48">
        <v>2</v>
      </c>
      <c r="T82" s="48">
        <v>0</v>
      </c>
      <c r="U82" s="49">
        <v>1</v>
      </c>
      <c r="V82" s="49">
        <v>0.25</v>
      </c>
      <c r="W82" s="49">
        <v>0</v>
      </c>
      <c r="X82" s="49">
        <v>1</v>
      </c>
      <c r="Y82" s="49">
        <v>0</v>
      </c>
      <c r="Z82" s="49">
        <v>0</v>
      </c>
      <c r="AA82" s="68">
        <v>82</v>
      </c>
      <c r="AB82" s="68"/>
      <c r="AC82" s="69"/>
      <c r="AD82" s="84">
        <v>112</v>
      </c>
      <c r="AE82" s="84">
        <v>625</v>
      </c>
      <c r="AF82" s="84">
        <v>20323</v>
      </c>
      <c r="AG82" s="84">
        <v>30703</v>
      </c>
      <c r="AH82" s="84"/>
      <c r="AI82" s="84" t="s">
        <v>7213</v>
      </c>
      <c r="AJ82" s="84"/>
      <c r="AK82" s="84"/>
      <c r="AL82" s="84"/>
      <c r="AM82" s="87">
        <v>42304.321504629632</v>
      </c>
      <c r="AN82" s="84" t="s">
        <v>10584</v>
      </c>
      <c r="AO82" s="92" t="s">
        <v>10664</v>
      </c>
      <c r="AP82" s="84" t="s">
        <v>65</v>
      </c>
      <c r="AQ82" s="48"/>
      <c r="AR82" s="48"/>
      <c r="AS82" s="48"/>
      <c r="AT82" s="48"/>
      <c r="AU82" s="48"/>
      <c r="AV82" s="48"/>
      <c r="AW82" s="48"/>
      <c r="AX82" s="48"/>
      <c r="AY82" s="48"/>
      <c r="AZ82" s="48"/>
      <c r="BA82" s="2"/>
      <c r="BB82" s="3"/>
      <c r="BC82" s="3"/>
      <c r="BD82" s="3"/>
      <c r="BE82" s="3"/>
    </row>
    <row r="83" spans="1:57" x14ac:dyDescent="0.25">
      <c r="A83" s="61" t="s">
        <v>236</v>
      </c>
      <c r="B83" s="62" t="s">
        <v>15537</v>
      </c>
      <c r="C83" s="62"/>
      <c r="D83" s="63">
        <v>1.5</v>
      </c>
      <c r="E83" s="65"/>
      <c r="F83" s="103" t="s">
        <v>9061</v>
      </c>
      <c r="G83" s="62"/>
      <c r="H83" s="66"/>
      <c r="I83" s="67"/>
      <c r="J83" s="67"/>
      <c r="K83" s="66" t="s">
        <v>12352</v>
      </c>
      <c r="L83" s="70"/>
      <c r="M83" s="71">
        <v>2051.803955078125</v>
      </c>
      <c r="N83" s="71">
        <v>558.4072265625</v>
      </c>
      <c r="O83" s="72"/>
      <c r="P83" s="73"/>
      <c r="Q83" s="73"/>
      <c r="R83" s="96"/>
      <c r="S83" s="48">
        <v>1</v>
      </c>
      <c r="T83" s="48">
        <v>1</v>
      </c>
      <c r="U83" s="49">
        <v>0</v>
      </c>
      <c r="V83" s="49">
        <v>0</v>
      </c>
      <c r="W83" s="49">
        <v>0</v>
      </c>
      <c r="X83" s="49">
        <v>1</v>
      </c>
      <c r="Y83" s="49">
        <v>0</v>
      </c>
      <c r="Z83" s="49" t="s">
        <v>13963</v>
      </c>
      <c r="AA83" s="68">
        <v>83</v>
      </c>
      <c r="AB83" s="68"/>
      <c r="AC83" s="69"/>
      <c r="AD83" s="84">
        <v>472</v>
      </c>
      <c r="AE83" s="84">
        <v>118</v>
      </c>
      <c r="AF83" s="84">
        <v>4867</v>
      </c>
      <c r="AG83" s="84">
        <v>5913</v>
      </c>
      <c r="AH83" s="84"/>
      <c r="AI83" s="84" t="s">
        <v>7214</v>
      </c>
      <c r="AJ83" s="84" t="s">
        <v>8292</v>
      </c>
      <c r="AK83" s="84"/>
      <c r="AL83" s="84"/>
      <c r="AM83" s="87">
        <v>41701.047118055554</v>
      </c>
      <c r="AN83" s="84" t="s">
        <v>10584</v>
      </c>
      <c r="AO83" s="92" t="s">
        <v>10665</v>
      </c>
      <c r="AP83" s="84" t="s">
        <v>66</v>
      </c>
      <c r="AQ83" s="48"/>
      <c r="AR83" s="48"/>
      <c r="AS83" s="48"/>
      <c r="AT83" s="48"/>
      <c r="AU83" s="48"/>
      <c r="AV83" s="48"/>
      <c r="AW83" s="107" t="s">
        <v>14116</v>
      </c>
      <c r="AX83" s="107" t="s">
        <v>14116</v>
      </c>
      <c r="AY83" s="107" t="s">
        <v>14918</v>
      </c>
      <c r="AZ83" s="107" t="s">
        <v>14918</v>
      </c>
      <c r="BA83" s="2"/>
      <c r="BB83" s="3"/>
      <c r="BC83" s="3"/>
      <c r="BD83" s="3"/>
      <c r="BE83" s="3"/>
    </row>
    <row r="84" spans="1:57" x14ac:dyDescent="0.25">
      <c r="A84" s="61" t="s">
        <v>237</v>
      </c>
      <c r="B84" s="62" t="s">
        <v>15541</v>
      </c>
      <c r="C84" s="62"/>
      <c r="D84" s="63">
        <v>3.0995388995481834</v>
      </c>
      <c r="E84" s="65"/>
      <c r="F84" s="103" t="s">
        <v>9062</v>
      </c>
      <c r="G84" s="62"/>
      <c r="H84" s="66"/>
      <c r="I84" s="67"/>
      <c r="J84" s="67"/>
      <c r="K84" s="66" t="s">
        <v>12353</v>
      </c>
      <c r="L84" s="70"/>
      <c r="M84" s="71">
        <v>5233.39501953125</v>
      </c>
      <c r="N84" s="71">
        <v>5302.154296875</v>
      </c>
      <c r="O84" s="72"/>
      <c r="P84" s="73"/>
      <c r="Q84" s="73"/>
      <c r="R84" s="96"/>
      <c r="S84" s="48">
        <v>0</v>
      </c>
      <c r="T84" s="48">
        <v>2</v>
      </c>
      <c r="U84" s="49">
        <v>61.5</v>
      </c>
      <c r="V84" s="49">
        <v>1.9799999999999999E-4</v>
      </c>
      <c r="W84" s="49">
        <v>8.2700000000000004E-4</v>
      </c>
      <c r="X84" s="49">
        <v>0.64344999999999997</v>
      </c>
      <c r="Y84" s="49">
        <v>0</v>
      </c>
      <c r="Z84" s="49">
        <v>0</v>
      </c>
      <c r="AA84" s="68">
        <v>84</v>
      </c>
      <c r="AB84" s="68"/>
      <c r="AC84" s="69"/>
      <c r="AD84" s="84">
        <v>4361</v>
      </c>
      <c r="AE84" s="84">
        <v>3973</v>
      </c>
      <c r="AF84" s="84">
        <v>26648</v>
      </c>
      <c r="AG84" s="84">
        <v>8596</v>
      </c>
      <c r="AH84" s="84"/>
      <c r="AI84" s="84" t="s">
        <v>7215</v>
      </c>
      <c r="AJ84" s="84"/>
      <c r="AK84" s="84"/>
      <c r="AL84" s="84"/>
      <c r="AM84" s="87">
        <v>42813.533784722225</v>
      </c>
      <c r="AN84" s="84" t="s">
        <v>10584</v>
      </c>
      <c r="AO84" s="92" t="s">
        <v>10666</v>
      </c>
      <c r="AP84" s="84" t="s">
        <v>66</v>
      </c>
      <c r="AQ84" s="48"/>
      <c r="AR84" s="48"/>
      <c r="AS84" s="48"/>
      <c r="AT84" s="48"/>
      <c r="AU84" s="48"/>
      <c r="AV84" s="48"/>
      <c r="AW84" s="107" t="s">
        <v>14117</v>
      </c>
      <c r="AX84" s="107" t="s">
        <v>14117</v>
      </c>
      <c r="AY84" s="107" t="s">
        <v>14919</v>
      </c>
      <c r="AZ84" s="107" t="s">
        <v>14919</v>
      </c>
      <c r="BA84" s="2"/>
      <c r="BB84" s="3"/>
      <c r="BC84" s="3"/>
      <c r="BD84" s="3"/>
      <c r="BE84" s="3"/>
    </row>
    <row r="85" spans="1:57" x14ac:dyDescent="0.25">
      <c r="A85" s="61" t="s">
        <v>1521</v>
      </c>
      <c r="B85" s="62" t="s">
        <v>15541</v>
      </c>
      <c r="C85" s="62"/>
      <c r="D85" s="63">
        <v>4.4457046481401257</v>
      </c>
      <c r="E85" s="65"/>
      <c r="F85" s="103" t="s">
        <v>9063</v>
      </c>
      <c r="G85" s="62"/>
      <c r="H85" s="66"/>
      <c r="I85" s="67"/>
      <c r="J85" s="67"/>
      <c r="K85" s="66" t="s">
        <v>12354</v>
      </c>
      <c r="L85" s="70"/>
      <c r="M85" s="71">
        <v>4443.40185546875</v>
      </c>
      <c r="N85" s="71">
        <v>3549.59912109375</v>
      </c>
      <c r="O85" s="72"/>
      <c r="P85" s="73"/>
      <c r="Q85" s="73"/>
      <c r="R85" s="96"/>
      <c r="S85" s="48">
        <v>32</v>
      </c>
      <c r="T85" s="48">
        <v>0</v>
      </c>
      <c r="U85" s="49">
        <v>496</v>
      </c>
      <c r="V85" s="49">
        <v>1.66E-4</v>
      </c>
      <c r="W85" s="49">
        <v>1.523E-3</v>
      </c>
      <c r="X85" s="49">
        <v>8.9009180000000008</v>
      </c>
      <c r="Y85" s="49">
        <v>0</v>
      </c>
      <c r="Z85" s="49">
        <v>0</v>
      </c>
      <c r="AA85" s="68">
        <v>85</v>
      </c>
      <c r="AB85" s="68"/>
      <c r="AC85" s="69"/>
      <c r="AD85" s="84">
        <v>266</v>
      </c>
      <c r="AE85" s="84">
        <v>4226</v>
      </c>
      <c r="AF85" s="84">
        <v>139747</v>
      </c>
      <c r="AG85" s="84">
        <v>67181</v>
      </c>
      <c r="AH85" s="84"/>
      <c r="AI85" s="84" t="s">
        <v>7216</v>
      </c>
      <c r="AJ85" s="84"/>
      <c r="AK85" s="84"/>
      <c r="AL85" s="84"/>
      <c r="AM85" s="87">
        <v>40851.345451388886</v>
      </c>
      <c r="AN85" s="84" t="s">
        <v>10584</v>
      </c>
      <c r="AO85" s="92" t="s">
        <v>10667</v>
      </c>
      <c r="AP85" s="84" t="s">
        <v>65</v>
      </c>
      <c r="AQ85" s="48"/>
      <c r="AR85" s="48"/>
      <c r="AS85" s="48"/>
      <c r="AT85" s="48"/>
      <c r="AU85" s="48"/>
      <c r="AV85" s="48"/>
      <c r="AW85" s="48"/>
      <c r="AX85" s="48"/>
      <c r="AY85" s="48"/>
      <c r="AZ85" s="48"/>
      <c r="BA85" s="2"/>
      <c r="BB85" s="3"/>
      <c r="BC85" s="3"/>
      <c r="BD85" s="3"/>
      <c r="BE85" s="3"/>
    </row>
    <row r="86" spans="1:57" x14ac:dyDescent="0.25">
      <c r="A86" s="61" t="s">
        <v>238</v>
      </c>
      <c r="B86" s="62" t="s">
        <v>15541</v>
      </c>
      <c r="C86" s="62"/>
      <c r="D86" s="63">
        <v>3.0995388995481834</v>
      </c>
      <c r="E86" s="65"/>
      <c r="F86" s="103" t="s">
        <v>9064</v>
      </c>
      <c r="G86" s="62"/>
      <c r="H86" s="66"/>
      <c r="I86" s="67"/>
      <c r="J86" s="67"/>
      <c r="K86" s="66" t="s">
        <v>12355</v>
      </c>
      <c r="L86" s="70"/>
      <c r="M86" s="71">
        <v>5682.6875</v>
      </c>
      <c r="N86" s="71">
        <v>4527.47802734375</v>
      </c>
      <c r="O86" s="72"/>
      <c r="P86" s="73"/>
      <c r="Q86" s="73"/>
      <c r="R86" s="96"/>
      <c r="S86" s="48">
        <v>0</v>
      </c>
      <c r="T86" s="48">
        <v>2</v>
      </c>
      <c r="U86" s="49">
        <v>61.5</v>
      </c>
      <c r="V86" s="49">
        <v>1.9799999999999999E-4</v>
      </c>
      <c r="W86" s="49">
        <v>8.2700000000000004E-4</v>
      </c>
      <c r="X86" s="49">
        <v>0.64344999999999997</v>
      </c>
      <c r="Y86" s="49">
        <v>0</v>
      </c>
      <c r="Z86" s="49">
        <v>0</v>
      </c>
      <c r="AA86" s="68">
        <v>86</v>
      </c>
      <c r="AB86" s="68"/>
      <c r="AC86" s="69"/>
      <c r="AD86" s="84">
        <v>5</v>
      </c>
      <c r="AE86" s="84">
        <v>1380</v>
      </c>
      <c r="AF86" s="84">
        <v>23510</v>
      </c>
      <c r="AG86" s="84">
        <v>36326</v>
      </c>
      <c r="AH86" s="84"/>
      <c r="AI86" s="84" t="s">
        <v>7217</v>
      </c>
      <c r="AJ86" s="84" t="s">
        <v>8293</v>
      </c>
      <c r="AK86" s="84"/>
      <c r="AL86" s="84"/>
      <c r="AM86" s="87">
        <v>41739.004918981482</v>
      </c>
      <c r="AN86" s="84" t="s">
        <v>10584</v>
      </c>
      <c r="AO86" s="92" t="s">
        <v>10668</v>
      </c>
      <c r="AP86" s="84" t="s">
        <v>66</v>
      </c>
      <c r="AQ86" s="48"/>
      <c r="AR86" s="48"/>
      <c r="AS86" s="48"/>
      <c r="AT86" s="48"/>
      <c r="AU86" s="48"/>
      <c r="AV86" s="48"/>
      <c r="AW86" s="107" t="s">
        <v>14117</v>
      </c>
      <c r="AX86" s="107" t="s">
        <v>14117</v>
      </c>
      <c r="AY86" s="107" t="s">
        <v>14919</v>
      </c>
      <c r="AZ86" s="107" t="s">
        <v>14919</v>
      </c>
      <c r="BA86" s="2"/>
      <c r="BB86" s="3"/>
      <c r="BC86" s="3"/>
      <c r="BD86" s="3"/>
      <c r="BE86" s="3"/>
    </row>
    <row r="87" spans="1:57" x14ac:dyDescent="0.25">
      <c r="A87" s="61" t="s">
        <v>239</v>
      </c>
      <c r="B87" s="62" t="s">
        <v>15541</v>
      </c>
      <c r="C87" s="62"/>
      <c r="D87" s="63">
        <v>3.0995388995481834</v>
      </c>
      <c r="E87" s="65"/>
      <c r="F87" s="103" t="s">
        <v>9065</v>
      </c>
      <c r="G87" s="62"/>
      <c r="H87" s="66"/>
      <c r="I87" s="67"/>
      <c r="J87" s="67"/>
      <c r="K87" s="66" t="s">
        <v>12356</v>
      </c>
      <c r="L87" s="70"/>
      <c r="M87" s="71">
        <v>5271.984375</v>
      </c>
      <c r="N87" s="71">
        <v>2417.3642578125</v>
      </c>
      <c r="O87" s="72"/>
      <c r="P87" s="73"/>
      <c r="Q87" s="73"/>
      <c r="R87" s="96"/>
      <c r="S87" s="48">
        <v>0</v>
      </c>
      <c r="T87" s="48">
        <v>2</v>
      </c>
      <c r="U87" s="49">
        <v>61.5</v>
      </c>
      <c r="V87" s="49">
        <v>1.9799999999999999E-4</v>
      </c>
      <c r="W87" s="49">
        <v>8.2700000000000004E-4</v>
      </c>
      <c r="X87" s="49">
        <v>0.64344999999999997</v>
      </c>
      <c r="Y87" s="49">
        <v>0</v>
      </c>
      <c r="Z87" s="49">
        <v>0</v>
      </c>
      <c r="AA87" s="68">
        <v>87</v>
      </c>
      <c r="AB87" s="68"/>
      <c r="AC87" s="69"/>
      <c r="AD87" s="84">
        <v>74167</v>
      </c>
      <c r="AE87" s="84">
        <v>90601</v>
      </c>
      <c r="AF87" s="84">
        <v>215070</v>
      </c>
      <c r="AG87" s="84">
        <v>103580</v>
      </c>
      <c r="AH87" s="84"/>
      <c r="AI87" s="84"/>
      <c r="AJ87" s="84" t="s">
        <v>8284</v>
      </c>
      <c r="AK87" s="84"/>
      <c r="AL87" s="84"/>
      <c r="AM87" s="87">
        <v>41378.574293981481</v>
      </c>
      <c r="AN87" s="84" t="s">
        <v>10584</v>
      </c>
      <c r="AO87" s="92" t="s">
        <v>10669</v>
      </c>
      <c r="AP87" s="84" t="s">
        <v>66</v>
      </c>
      <c r="AQ87" s="48"/>
      <c r="AR87" s="48"/>
      <c r="AS87" s="48"/>
      <c r="AT87" s="48"/>
      <c r="AU87" s="48"/>
      <c r="AV87" s="48"/>
      <c r="AW87" s="107" t="s">
        <v>14117</v>
      </c>
      <c r="AX87" s="107" t="s">
        <v>14117</v>
      </c>
      <c r="AY87" s="107" t="s">
        <v>14919</v>
      </c>
      <c r="AZ87" s="107" t="s">
        <v>14919</v>
      </c>
      <c r="BA87" s="2"/>
      <c r="BB87" s="3"/>
      <c r="BC87" s="3"/>
      <c r="BD87" s="3"/>
      <c r="BE87" s="3"/>
    </row>
    <row r="88" spans="1:57" x14ac:dyDescent="0.25">
      <c r="A88" s="61" t="s">
        <v>240</v>
      </c>
      <c r="B88" s="62" t="s">
        <v>15541</v>
      </c>
      <c r="C88" s="62"/>
      <c r="D88" s="63">
        <v>3.0995388995481834</v>
      </c>
      <c r="E88" s="65"/>
      <c r="F88" s="103" t="s">
        <v>9066</v>
      </c>
      <c r="G88" s="62"/>
      <c r="H88" s="66"/>
      <c r="I88" s="67"/>
      <c r="J88" s="67"/>
      <c r="K88" s="66" t="s">
        <v>12357</v>
      </c>
      <c r="L88" s="70"/>
      <c r="M88" s="71">
        <v>3354.4384765625</v>
      </c>
      <c r="N88" s="71">
        <v>4954.60498046875</v>
      </c>
      <c r="O88" s="72"/>
      <c r="P88" s="73"/>
      <c r="Q88" s="73"/>
      <c r="R88" s="96"/>
      <c r="S88" s="48">
        <v>0</v>
      </c>
      <c r="T88" s="48">
        <v>2</v>
      </c>
      <c r="U88" s="49">
        <v>61.5</v>
      </c>
      <c r="V88" s="49">
        <v>1.9799999999999999E-4</v>
      </c>
      <c r="W88" s="49">
        <v>8.2700000000000004E-4</v>
      </c>
      <c r="X88" s="49">
        <v>0.64344999999999997</v>
      </c>
      <c r="Y88" s="49">
        <v>0</v>
      </c>
      <c r="Z88" s="49">
        <v>0</v>
      </c>
      <c r="AA88" s="68">
        <v>88</v>
      </c>
      <c r="AB88" s="68"/>
      <c r="AC88" s="69"/>
      <c r="AD88" s="84">
        <v>26331</v>
      </c>
      <c r="AE88" s="84">
        <v>26819</v>
      </c>
      <c r="AF88" s="84">
        <v>51576</v>
      </c>
      <c r="AG88" s="84">
        <v>130859</v>
      </c>
      <c r="AH88" s="84"/>
      <c r="AI88" s="84" t="s">
        <v>7218</v>
      </c>
      <c r="AJ88" s="84" t="s">
        <v>8284</v>
      </c>
      <c r="AK88" s="92" t="s">
        <v>8667</v>
      </c>
      <c r="AL88" s="84"/>
      <c r="AM88" s="87">
        <v>42552.941192129627</v>
      </c>
      <c r="AN88" s="84" t="s">
        <v>10584</v>
      </c>
      <c r="AO88" s="92" t="s">
        <v>10670</v>
      </c>
      <c r="AP88" s="84" t="s">
        <v>66</v>
      </c>
      <c r="AQ88" s="48"/>
      <c r="AR88" s="48"/>
      <c r="AS88" s="48"/>
      <c r="AT88" s="48"/>
      <c r="AU88" s="48"/>
      <c r="AV88" s="48"/>
      <c r="AW88" s="107" t="s">
        <v>14117</v>
      </c>
      <c r="AX88" s="107" t="s">
        <v>14117</v>
      </c>
      <c r="AY88" s="107" t="s">
        <v>14919</v>
      </c>
      <c r="AZ88" s="107" t="s">
        <v>14919</v>
      </c>
      <c r="BA88" s="2"/>
      <c r="BB88" s="3"/>
      <c r="BC88" s="3"/>
      <c r="BD88" s="3"/>
      <c r="BE88" s="3"/>
    </row>
    <row r="89" spans="1:57" x14ac:dyDescent="0.25">
      <c r="A89" s="61" t="s">
        <v>241</v>
      </c>
      <c r="B89" s="62" t="s">
        <v>15541</v>
      </c>
      <c r="C89" s="62"/>
      <c r="D89" s="63">
        <v>3.0995388995481834</v>
      </c>
      <c r="E89" s="65"/>
      <c r="F89" s="103" t="s">
        <v>9067</v>
      </c>
      <c r="G89" s="62"/>
      <c r="H89" s="66"/>
      <c r="I89" s="67"/>
      <c r="J89" s="67"/>
      <c r="K89" s="66" t="s">
        <v>12358</v>
      </c>
      <c r="L89" s="70"/>
      <c r="M89" s="71">
        <v>4883.4306640625</v>
      </c>
      <c r="N89" s="71">
        <v>2108.94384765625</v>
      </c>
      <c r="O89" s="72"/>
      <c r="P89" s="73"/>
      <c r="Q89" s="73"/>
      <c r="R89" s="96"/>
      <c r="S89" s="48">
        <v>0</v>
      </c>
      <c r="T89" s="48">
        <v>2</v>
      </c>
      <c r="U89" s="49">
        <v>61.5</v>
      </c>
      <c r="V89" s="49">
        <v>1.9799999999999999E-4</v>
      </c>
      <c r="W89" s="49">
        <v>8.2700000000000004E-4</v>
      </c>
      <c r="X89" s="49">
        <v>0.64344999999999997</v>
      </c>
      <c r="Y89" s="49">
        <v>0</v>
      </c>
      <c r="Z89" s="49">
        <v>0</v>
      </c>
      <c r="AA89" s="68">
        <v>89</v>
      </c>
      <c r="AB89" s="68"/>
      <c r="AC89" s="69"/>
      <c r="AD89" s="84">
        <v>9227</v>
      </c>
      <c r="AE89" s="84">
        <v>15252</v>
      </c>
      <c r="AF89" s="84">
        <v>8680</v>
      </c>
      <c r="AG89" s="84">
        <v>43619</v>
      </c>
      <c r="AH89" s="84"/>
      <c r="AI89" s="84" t="s">
        <v>7219</v>
      </c>
      <c r="AJ89" s="84" t="s">
        <v>8294</v>
      </c>
      <c r="AK89" s="84"/>
      <c r="AL89" s="84"/>
      <c r="AM89" s="87">
        <v>41566.727847222224</v>
      </c>
      <c r="AN89" s="84" t="s">
        <v>10584</v>
      </c>
      <c r="AO89" s="92" t="s">
        <v>10671</v>
      </c>
      <c r="AP89" s="84" t="s">
        <v>66</v>
      </c>
      <c r="AQ89" s="48"/>
      <c r="AR89" s="48"/>
      <c r="AS89" s="48"/>
      <c r="AT89" s="48"/>
      <c r="AU89" s="48"/>
      <c r="AV89" s="48"/>
      <c r="AW89" s="107" t="s">
        <v>14117</v>
      </c>
      <c r="AX89" s="107" t="s">
        <v>14117</v>
      </c>
      <c r="AY89" s="107" t="s">
        <v>14919</v>
      </c>
      <c r="AZ89" s="107" t="s">
        <v>14919</v>
      </c>
      <c r="BA89" s="2"/>
      <c r="BB89" s="3"/>
      <c r="BC89" s="3"/>
      <c r="BD89" s="3"/>
      <c r="BE89" s="3"/>
    </row>
    <row r="90" spans="1:57" x14ac:dyDescent="0.25">
      <c r="A90" s="61" t="s">
        <v>242</v>
      </c>
      <c r="B90" s="62" t="s">
        <v>15541</v>
      </c>
      <c r="C90" s="62"/>
      <c r="D90" s="63">
        <v>3.0995388995481834</v>
      </c>
      <c r="E90" s="65"/>
      <c r="F90" s="103" t="s">
        <v>9068</v>
      </c>
      <c r="G90" s="62"/>
      <c r="H90" s="66"/>
      <c r="I90" s="67"/>
      <c r="J90" s="67"/>
      <c r="K90" s="66" t="s">
        <v>12359</v>
      </c>
      <c r="L90" s="70"/>
      <c r="M90" s="71">
        <v>3420.85546875</v>
      </c>
      <c r="N90" s="71">
        <v>2511.78369140625</v>
      </c>
      <c r="O90" s="72"/>
      <c r="P90" s="73"/>
      <c r="Q90" s="73"/>
      <c r="R90" s="96"/>
      <c r="S90" s="48">
        <v>0</v>
      </c>
      <c r="T90" s="48">
        <v>2</v>
      </c>
      <c r="U90" s="49">
        <v>61.5</v>
      </c>
      <c r="V90" s="49">
        <v>1.9799999999999999E-4</v>
      </c>
      <c r="W90" s="49">
        <v>8.2700000000000004E-4</v>
      </c>
      <c r="X90" s="49">
        <v>0.64344999999999997</v>
      </c>
      <c r="Y90" s="49">
        <v>0</v>
      </c>
      <c r="Z90" s="49">
        <v>0</v>
      </c>
      <c r="AA90" s="68">
        <v>90</v>
      </c>
      <c r="AB90" s="68"/>
      <c r="AC90" s="69"/>
      <c r="AD90" s="84">
        <v>1652</v>
      </c>
      <c r="AE90" s="84">
        <v>2085</v>
      </c>
      <c r="AF90" s="84">
        <v>8638</v>
      </c>
      <c r="AG90" s="84">
        <v>8374</v>
      </c>
      <c r="AH90" s="84"/>
      <c r="AI90" s="84" t="s">
        <v>7220</v>
      </c>
      <c r="AJ90" s="84" t="s">
        <v>8295</v>
      </c>
      <c r="AK90" s="84"/>
      <c r="AL90" s="84"/>
      <c r="AM90" s="87">
        <v>43421.747835648152</v>
      </c>
      <c r="AN90" s="84" t="s">
        <v>10584</v>
      </c>
      <c r="AO90" s="92" t="s">
        <v>10672</v>
      </c>
      <c r="AP90" s="84" t="s">
        <v>66</v>
      </c>
      <c r="AQ90" s="48"/>
      <c r="AR90" s="48"/>
      <c r="AS90" s="48"/>
      <c r="AT90" s="48"/>
      <c r="AU90" s="48"/>
      <c r="AV90" s="48"/>
      <c r="AW90" s="107" t="s">
        <v>14117</v>
      </c>
      <c r="AX90" s="107" t="s">
        <v>14117</v>
      </c>
      <c r="AY90" s="107" t="s">
        <v>14919</v>
      </c>
      <c r="AZ90" s="107" t="s">
        <v>14919</v>
      </c>
      <c r="BA90" s="2"/>
      <c r="BB90" s="3"/>
      <c r="BC90" s="3"/>
      <c r="BD90" s="3"/>
      <c r="BE90" s="3"/>
    </row>
    <row r="91" spans="1:57" x14ac:dyDescent="0.25">
      <c r="A91" s="61" t="s">
        <v>243</v>
      </c>
      <c r="B91" s="62" t="s">
        <v>15541</v>
      </c>
      <c r="C91" s="62"/>
      <c r="D91" s="63">
        <v>3.0995388995481834</v>
      </c>
      <c r="E91" s="65"/>
      <c r="F91" s="103" t="s">
        <v>9069</v>
      </c>
      <c r="G91" s="62"/>
      <c r="H91" s="66"/>
      <c r="I91" s="67"/>
      <c r="J91" s="67"/>
      <c r="K91" s="66" t="s">
        <v>12360</v>
      </c>
      <c r="L91" s="70"/>
      <c r="M91" s="71">
        <v>5818.7685546875</v>
      </c>
      <c r="N91" s="71">
        <v>3409.420654296875</v>
      </c>
      <c r="O91" s="72"/>
      <c r="P91" s="73"/>
      <c r="Q91" s="73"/>
      <c r="R91" s="96"/>
      <c r="S91" s="48">
        <v>0</v>
      </c>
      <c r="T91" s="48">
        <v>2</v>
      </c>
      <c r="U91" s="49">
        <v>61.5</v>
      </c>
      <c r="V91" s="49">
        <v>1.9799999999999999E-4</v>
      </c>
      <c r="W91" s="49">
        <v>8.2700000000000004E-4</v>
      </c>
      <c r="X91" s="49">
        <v>0.64344999999999997</v>
      </c>
      <c r="Y91" s="49">
        <v>0</v>
      </c>
      <c r="Z91" s="49">
        <v>0</v>
      </c>
      <c r="AA91" s="68">
        <v>91</v>
      </c>
      <c r="AB91" s="68"/>
      <c r="AC91" s="69"/>
      <c r="AD91" s="84">
        <v>7822</v>
      </c>
      <c r="AE91" s="84">
        <v>7786</v>
      </c>
      <c r="AF91" s="84">
        <v>6604</v>
      </c>
      <c r="AG91" s="84">
        <v>218552</v>
      </c>
      <c r="AH91" s="84"/>
      <c r="AI91" s="84"/>
      <c r="AJ91" s="84" t="s">
        <v>8283</v>
      </c>
      <c r="AK91" s="84"/>
      <c r="AL91" s="84"/>
      <c r="AM91" s="87">
        <v>43368.218680555554</v>
      </c>
      <c r="AN91" s="84" t="s">
        <v>10584</v>
      </c>
      <c r="AO91" s="92" t="s">
        <v>10673</v>
      </c>
      <c r="AP91" s="84" t="s">
        <v>66</v>
      </c>
      <c r="AQ91" s="48"/>
      <c r="AR91" s="48"/>
      <c r="AS91" s="48"/>
      <c r="AT91" s="48"/>
      <c r="AU91" s="48"/>
      <c r="AV91" s="48"/>
      <c r="AW91" s="107" t="s">
        <v>14117</v>
      </c>
      <c r="AX91" s="107" t="s">
        <v>14117</v>
      </c>
      <c r="AY91" s="107" t="s">
        <v>14919</v>
      </c>
      <c r="AZ91" s="107" t="s">
        <v>14919</v>
      </c>
      <c r="BA91" s="2"/>
      <c r="BB91" s="3"/>
      <c r="BC91" s="3"/>
      <c r="BD91" s="3"/>
      <c r="BE91" s="3"/>
    </row>
    <row r="92" spans="1:57" x14ac:dyDescent="0.25">
      <c r="A92" s="61" t="s">
        <v>244</v>
      </c>
      <c r="B92" s="62" t="s">
        <v>15541</v>
      </c>
      <c r="C92" s="62"/>
      <c r="D92" s="63">
        <v>3.0995388995481834</v>
      </c>
      <c r="E92" s="65"/>
      <c r="F92" s="103" t="s">
        <v>9070</v>
      </c>
      <c r="G92" s="62"/>
      <c r="H92" s="66"/>
      <c r="I92" s="67"/>
      <c r="J92" s="67"/>
      <c r="K92" s="66" t="s">
        <v>12361</v>
      </c>
      <c r="L92" s="70"/>
      <c r="M92" s="71">
        <v>3123.225341796875</v>
      </c>
      <c r="N92" s="71">
        <v>3989.87841796875</v>
      </c>
      <c r="O92" s="72"/>
      <c r="P92" s="73"/>
      <c r="Q92" s="73"/>
      <c r="R92" s="96"/>
      <c r="S92" s="48">
        <v>0</v>
      </c>
      <c r="T92" s="48">
        <v>2</v>
      </c>
      <c r="U92" s="49">
        <v>61.5</v>
      </c>
      <c r="V92" s="49">
        <v>1.9799999999999999E-4</v>
      </c>
      <c r="W92" s="49">
        <v>8.2700000000000004E-4</v>
      </c>
      <c r="X92" s="49">
        <v>0.64344999999999997</v>
      </c>
      <c r="Y92" s="49">
        <v>0</v>
      </c>
      <c r="Z92" s="49">
        <v>0</v>
      </c>
      <c r="AA92" s="68">
        <v>92</v>
      </c>
      <c r="AB92" s="68"/>
      <c r="AC92" s="69"/>
      <c r="AD92" s="84">
        <v>3832</v>
      </c>
      <c r="AE92" s="84">
        <v>15353</v>
      </c>
      <c r="AF92" s="84">
        <v>8133</v>
      </c>
      <c r="AG92" s="84">
        <v>9593</v>
      </c>
      <c r="AH92" s="84"/>
      <c r="AI92" s="84" t="s">
        <v>7221</v>
      </c>
      <c r="AJ92" s="84" t="s">
        <v>8283</v>
      </c>
      <c r="AK92" s="84"/>
      <c r="AL92" s="84"/>
      <c r="AM92" s="87">
        <v>41983.42763888889</v>
      </c>
      <c r="AN92" s="84" t="s">
        <v>10584</v>
      </c>
      <c r="AO92" s="92" t="s">
        <v>10674</v>
      </c>
      <c r="AP92" s="84" t="s">
        <v>66</v>
      </c>
      <c r="AQ92" s="48"/>
      <c r="AR92" s="48"/>
      <c r="AS92" s="48"/>
      <c r="AT92" s="48"/>
      <c r="AU92" s="48"/>
      <c r="AV92" s="48"/>
      <c r="AW92" s="107" t="s">
        <v>14117</v>
      </c>
      <c r="AX92" s="107" t="s">
        <v>14117</v>
      </c>
      <c r="AY92" s="107" t="s">
        <v>14919</v>
      </c>
      <c r="AZ92" s="107" t="s">
        <v>14919</v>
      </c>
      <c r="BA92" s="2"/>
      <c r="BB92" s="3"/>
      <c r="BC92" s="3"/>
      <c r="BD92" s="3"/>
      <c r="BE92" s="3"/>
    </row>
    <row r="93" spans="1:57" x14ac:dyDescent="0.25">
      <c r="A93" s="61" t="s">
        <v>245</v>
      </c>
      <c r="B93" s="62" t="s">
        <v>15541</v>
      </c>
      <c r="C93" s="62"/>
      <c r="D93" s="63">
        <v>3.0995388995481834</v>
      </c>
      <c r="E93" s="65"/>
      <c r="F93" s="103" t="s">
        <v>9071</v>
      </c>
      <c r="G93" s="62"/>
      <c r="H93" s="66"/>
      <c r="I93" s="67"/>
      <c r="J93" s="67"/>
      <c r="K93" s="66" t="s">
        <v>12362</v>
      </c>
      <c r="L93" s="70"/>
      <c r="M93" s="71">
        <v>3840.83203125</v>
      </c>
      <c r="N93" s="71">
        <v>2161.667236328125</v>
      </c>
      <c r="O93" s="72"/>
      <c r="P93" s="73"/>
      <c r="Q93" s="73"/>
      <c r="R93" s="96"/>
      <c r="S93" s="48">
        <v>0</v>
      </c>
      <c r="T93" s="48">
        <v>2</v>
      </c>
      <c r="U93" s="49">
        <v>61.5</v>
      </c>
      <c r="V93" s="49">
        <v>1.9799999999999999E-4</v>
      </c>
      <c r="W93" s="49">
        <v>8.2700000000000004E-4</v>
      </c>
      <c r="X93" s="49">
        <v>0.64344999999999997</v>
      </c>
      <c r="Y93" s="49">
        <v>0</v>
      </c>
      <c r="Z93" s="49">
        <v>0</v>
      </c>
      <c r="AA93" s="68">
        <v>93</v>
      </c>
      <c r="AB93" s="68"/>
      <c r="AC93" s="69"/>
      <c r="AD93" s="84">
        <v>1079</v>
      </c>
      <c r="AE93" s="84">
        <v>2364</v>
      </c>
      <c r="AF93" s="84">
        <v>3997</v>
      </c>
      <c r="AG93" s="84">
        <v>37016</v>
      </c>
      <c r="AH93" s="84"/>
      <c r="AI93" s="84" t="s">
        <v>7222</v>
      </c>
      <c r="AJ93" s="84" t="s">
        <v>8296</v>
      </c>
      <c r="AK93" s="84"/>
      <c r="AL93" s="84"/>
      <c r="AM93" s="87">
        <v>41952.721886574072</v>
      </c>
      <c r="AN93" s="84" t="s">
        <v>10584</v>
      </c>
      <c r="AO93" s="92" t="s">
        <v>10675</v>
      </c>
      <c r="AP93" s="84" t="s">
        <v>66</v>
      </c>
      <c r="AQ93" s="48"/>
      <c r="AR93" s="48"/>
      <c r="AS93" s="48"/>
      <c r="AT93" s="48"/>
      <c r="AU93" s="48"/>
      <c r="AV93" s="48"/>
      <c r="AW93" s="107" t="s">
        <v>14117</v>
      </c>
      <c r="AX93" s="107" t="s">
        <v>14117</v>
      </c>
      <c r="AY93" s="107" t="s">
        <v>14919</v>
      </c>
      <c r="AZ93" s="107" t="s">
        <v>14919</v>
      </c>
      <c r="BA93" s="2"/>
      <c r="BB93" s="3"/>
      <c r="BC93" s="3"/>
      <c r="BD93" s="3"/>
      <c r="BE93" s="3"/>
    </row>
    <row r="94" spans="1:57" x14ac:dyDescent="0.25">
      <c r="A94" s="61" t="s">
        <v>246</v>
      </c>
      <c r="B94" s="62" t="s">
        <v>15541</v>
      </c>
      <c r="C94" s="62"/>
      <c r="D94" s="63">
        <v>3.0995388995481834</v>
      </c>
      <c r="E94" s="65"/>
      <c r="F94" s="103" t="s">
        <v>9072</v>
      </c>
      <c r="G94" s="62"/>
      <c r="H94" s="66"/>
      <c r="I94" s="67"/>
      <c r="J94" s="67"/>
      <c r="K94" s="66" t="s">
        <v>12363</v>
      </c>
      <c r="L94" s="70"/>
      <c r="M94" s="71">
        <v>3201.57275390625</v>
      </c>
      <c r="N94" s="71">
        <v>2771.16748046875</v>
      </c>
      <c r="O94" s="72"/>
      <c r="P94" s="73"/>
      <c r="Q94" s="73"/>
      <c r="R94" s="96"/>
      <c r="S94" s="48">
        <v>0</v>
      </c>
      <c r="T94" s="48">
        <v>2</v>
      </c>
      <c r="U94" s="49">
        <v>61.5</v>
      </c>
      <c r="V94" s="49">
        <v>1.9799999999999999E-4</v>
      </c>
      <c r="W94" s="49">
        <v>8.2700000000000004E-4</v>
      </c>
      <c r="X94" s="49">
        <v>0.64344999999999997</v>
      </c>
      <c r="Y94" s="49">
        <v>0</v>
      </c>
      <c r="Z94" s="49">
        <v>0</v>
      </c>
      <c r="AA94" s="68">
        <v>94</v>
      </c>
      <c r="AB94" s="68"/>
      <c r="AC94" s="69"/>
      <c r="AD94" s="84">
        <v>3361</v>
      </c>
      <c r="AE94" s="84">
        <v>1997</v>
      </c>
      <c r="AF94" s="84">
        <v>12980</v>
      </c>
      <c r="AG94" s="84">
        <v>13006</v>
      </c>
      <c r="AH94" s="84"/>
      <c r="AI94" s="84"/>
      <c r="AJ94" s="84"/>
      <c r="AK94" s="84"/>
      <c r="AL94" s="84"/>
      <c r="AM94" s="87">
        <v>43161.742962962962</v>
      </c>
      <c r="AN94" s="84" t="s">
        <v>10584</v>
      </c>
      <c r="AO94" s="92" t="s">
        <v>10676</v>
      </c>
      <c r="AP94" s="84" t="s">
        <v>66</v>
      </c>
      <c r="AQ94" s="48"/>
      <c r="AR94" s="48"/>
      <c r="AS94" s="48"/>
      <c r="AT94" s="48"/>
      <c r="AU94" s="48"/>
      <c r="AV94" s="48"/>
      <c r="AW94" s="107" t="s">
        <v>14117</v>
      </c>
      <c r="AX94" s="107" t="s">
        <v>14117</v>
      </c>
      <c r="AY94" s="107" t="s">
        <v>14919</v>
      </c>
      <c r="AZ94" s="107" t="s">
        <v>14919</v>
      </c>
      <c r="BA94" s="2"/>
      <c r="BB94" s="3"/>
      <c r="BC94" s="3"/>
      <c r="BD94" s="3"/>
      <c r="BE94" s="3"/>
    </row>
    <row r="95" spans="1:57" x14ac:dyDescent="0.25">
      <c r="A95" s="61" t="s">
        <v>247</v>
      </c>
      <c r="B95" s="62" t="s">
        <v>15541</v>
      </c>
      <c r="C95" s="62"/>
      <c r="D95" s="63">
        <v>3.0995388995481834</v>
      </c>
      <c r="E95" s="65"/>
      <c r="F95" s="103" t="s">
        <v>9073</v>
      </c>
      <c r="G95" s="62"/>
      <c r="H95" s="66"/>
      <c r="I95" s="67"/>
      <c r="J95" s="67"/>
      <c r="K95" s="66" t="s">
        <v>12364</v>
      </c>
      <c r="L95" s="70"/>
      <c r="M95" s="71">
        <v>5409.564453125</v>
      </c>
      <c r="N95" s="71">
        <v>2547.3818359375</v>
      </c>
      <c r="O95" s="72"/>
      <c r="P95" s="73"/>
      <c r="Q95" s="73"/>
      <c r="R95" s="96"/>
      <c r="S95" s="48">
        <v>0</v>
      </c>
      <c r="T95" s="48">
        <v>2</v>
      </c>
      <c r="U95" s="49">
        <v>61.5</v>
      </c>
      <c r="V95" s="49">
        <v>1.9799999999999999E-4</v>
      </c>
      <c r="W95" s="49">
        <v>8.2700000000000004E-4</v>
      </c>
      <c r="X95" s="49">
        <v>0.64344999999999997</v>
      </c>
      <c r="Y95" s="49">
        <v>0</v>
      </c>
      <c r="Z95" s="49">
        <v>0</v>
      </c>
      <c r="AA95" s="68">
        <v>95</v>
      </c>
      <c r="AB95" s="68"/>
      <c r="AC95" s="69"/>
      <c r="AD95" s="84">
        <v>3531</v>
      </c>
      <c r="AE95" s="84">
        <v>2765</v>
      </c>
      <c r="AF95" s="84">
        <v>21580</v>
      </c>
      <c r="AG95" s="84">
        <v>21316</v>
      </c>
      <c r="AH95" s="84"/>
      <c r="AI95" s="84" t="s">
        <v>7223</v>
      </c>
      <c r="AJ95" s="84"/>
      <c r="AK95" s="84"/>
      <c r="AL95" s="84"/>
      <c r="AM95" s="87">
        <v>43489.557245370372</v>
      </c>
      <c r="AN95" s="84" t="s">
        <v>10584</v>
      </c>
      <c r="AO95" s="92" t="s">
        <v>10677</v>
      </c>
      <c r="AP95" s="84" t="s">
        <v>66</v>
      </c>
      <c r="AQ95" s="48"/>
      <c r="AR95" s="48"/>
      <c r="AS95" s="48"/>
      <c r="AT95" s="48"/>
      <c r="AU95" s="48"/>
      <c r="AV95" s="48"/>
      <c r="AW95" s="107" t="s">
        <v>14117</v>
      </c>
      <c r="AX95" s="107" t="s">
        <v>14117</v>
      </c>
      <c r="AY95" s="107" t="s">
        <v>14919</v>
      </c>
      <c r="AZ95" s="107" t="s">
        <v>14919</v>
      </c>
      <c r="BA95" s="2"/>
      <c r="BB95" s="3"/>
      <c r="BC95" s="3"/>
      <c r="BD95" s="3"/>
      <c r="BE95" s="3"/>
    </row>
    <row r="96" spans="1:57" x14ac:dyDescent="0.25">
      <c r="A96" s="61" t="s">
        <v>248</v>
      </c>
      <c r="B96" s="62" t="s">
        <v>15541</v>
      </c>
      <c r="C96" s="62"/>
      <c r="D96" s="63">
        <v>3.0995388995481834</v>
      </c>
      <c r="E96" s="65"/>
      <c r="F96" s="103" t="s">
        <v>9074</v>
      </c>
      <c r="G96" s="62"/>
      <c r="H96" s="66"/>
      <c r="I96" s="67"/>
      <c r="J96" s="67"/>
      <c r="K96" s="66" t="s">
        <v>12365</v>
      </c>
      <c r="L96" s="70"/>
      <c r="M96" s="71">
        <v>3599.93212890625</v>
      </c>
      <c r="N96" s="71">
        <v>2143.1337890625</v>
      </c>
      <c r="O96" s="72"/>
      <c r="P96" s="73"/>
      <c r="Q96" s="73"/>
      <c r="R96" s="96"/>
      <c r="S96" s="48">
        <v>0</v>
      </c>
      <c r="T96" s="48">
        <v>2</v>
      </c>
      <c r="U96" s="49">
        <v>61.5</v>
      </c>
      <c r="V96" s="49">
        <v>1.9799999999999999E-4</v>
      </c>
      <c r="W96" s="49">
        <v>8.2700000000000004E-4</v>
      </c>
      <c r="X96" s="49">
        <v>0.64344999999999997</v>
      </c>
      <c r="Y96" s="49">
        <v>0</v>
      </c>
      <c r="Z96" s="49">
        <v>0</v>
      </c>
      <c r="AA96" s="68">
        <v>96</v>
      </c>
      <c r="AB96" s="68"/>
      <c r="AC96" s="69"/>
      <c r="AD96" s="84">
        <v>196</v>
      </c>
      <c r="AE96" s="84">
        <v>121</v>
      </c>
      <c r="AF96" s="84">
        <v>740</v>
      </c>
      <c r="AG96" s="84">
        <v>729</v>
      </c>
      <c r="AH96" s="84"/>
      <c r="AI96" s="84" t="s">
        <v>7224</v>
      </c>
      <c r="AJ96" s="84"/>
      <c r="AK96" s="84"/>
      <c r="AL96" s="84"/>
      <c r="AM96" s="87">
        <v>43582.964398148149</v>
      </c>
      <c r="AN96" s="84" t="s">
        <v>10584</v>
      </c>
      <c r="AO96" s="92" t="s">
        <v>10678</v>
      </c>
      <c r="AP96" s="84" t="s">
        <v>66</v>
      </c>
      <c r="AQ96" s="48"/>
      <c r="AR96" s="48"/>
      <c r="AS96" s="48"/>
      <c r="AT96" s="48"/>
      <c r="AU96" s="48"/>
      <c r="AV96" s="48"/>
      <c r="AW96" s="107" t="s">
        <v>14117</v>
      </c>
      <c r="AX96" s="107" t="s">
        <v>14117</v>
      </c>
      <c r="AY96" s="107" t="s">
        <v>14919</v>
      </c>
      <c r="AZ96" s="107" t="s">
        <v>14919</v>
      </c>
      <c r="BA96" s="2"/>
      <c r="BB96" s="3"/>
      <c r="BC96" s="3"/>
      <c r="BD96" s="3"/>
      <c r="BE96" s="3"/>
    </row>
    <row r="97" spans="1:57" x14ac:dyDescent="0.25">
      <c r="A97" s="61" t="s">
        <v>249</v>
      </c>
      <c r="B97" s="62" t="s">
        <v>15541</v>
      </c>
      <c r="C97" s="62"/>
      <c r="D97" s="63">
        <v>3.0995388995481834</v>
      </c>
      <c r="E97" s="65"/>
      <c r="F97" s="103" t="s">
        <v>9075</v>
      </c>
      <c r="G97" s="62"/>
      <c r="H97" s="66"/>
      <c r="I97" s="67"/>
      <c r="J97" s="67"/>
      <c r="K97" s="66" t="s">
        <v>12366</v>
      </c>
      <c r="L97" s="70"/>
      <c r="M97" s="71">
        <v>5733.97509765625</v>
      </c>
      <c r="N97" s="71">
        <v>3089.962646484375</v>
      </c>
      <c r="O97" s="72"/>
      <c r="P97" s="73"/>
      <c r="Q97" s="73"/>
      <c r="R97" s="96"/>
      <c r="S97" s="48">
        <v>0</v>
      </c>
      <c r="T97" s="48">
        <v>2</v>
      </c>
      <c r="U97" s="49">
        <v>61.5</v>
      </c>
      <c r="V97" s="49">
        <v>1.9799999999999999E-4</v>
      </c>
      <c r="W97" s="49">
        <v>8.2700000000000004E-4</v>
      </c>
      <c r="X97" s="49">
        <v>0.64344999999999997</v>
      </c>
      <c r="Y97" s="49">
        <v>0</v>
      </c>
      <c r="Z97" s="49">
        <v>0</v>
      </c>
      <c r="AA97" s="68">
        <v>97</v>
      </c>
      <c r="AB97" s="68"/>
      <c r="AC97" s="69"/>
      <c r="AD97" s="84">
        <v>498</v>
      </c>
      <c r="AE97" s="84">
        <v>507</v>
      </c>
      <c r="AF97" s="84">
        <v>299</v>
      </c>
      <c r="AG97" s="84">
        <v>631</v>
      </c>
      <c r="AH97" s="84"/>
      <c r="AI97" s="84" t="s">
        <v>7225</v>
      </c>
      <c r="AJ97" s="84" t="s">
        <v>8297</v>
      </c>
      <c r="AK97" s="84"/>
      <c r="AL97" s="84"/>
      <c r="AM97" s="87">
        <v>43726.392881944441</v>
      </c>
      <c r="AN97" s="84" t="s">
        <v>10584</v>
      </c>
      <c r="AO97" s="92" t="s">
        <v>10679</v>
      </c>
      <c r="AP97" s="84" t="s">
        <v>66</v>
      </c>
      <c r="AQ97" s="48"/>
      <c r="AR97" s="48"/>
      <c r="AS97" s="48"/>
      <c r="AT97" s="48"/>
      <c r="AU97" s="48"/>
      <c r="AV97" s="48"/>
      <c r="AW97" s="107" t="s">
        <v>14117</v>
      </c>
      <c r="AX97" s="107" t="s">
        <v>14117</v>
      </c>
      <c r="AY97" s="107" t="s">
        <v>14919</v>
      </c>
      <c r="AZ97" s="107" t="s">
        <v>14919</v>
      </c>
      <c r="BA97" s="2"/>
      <c r="BB97" s="3"/>
      <c r="BC97" s="3"/>
      <c r="BD97" s="3"/>
      <c r="BE97" s="3"/>
    </row>
    <row r="98" spans="1:57" x14ac:dyDescent="0.25">
      <c r="A98" s="61" t="s">
        <v>250</v>
      </c>
      <c r="B98" s="62" t="s">
        <v>15541</v>
      </c>
      <c r="C98" s="62"/>
      <c r="D98" s="63">
        <v>3.0995388995481834</v>
      </c>
      <c r="E98" s="65"/>
      <c r="F98" s="103" t="s">
        <v>9076</v>
      </c>
      <c r="G98" s="62"/>
      <c r="H98" s="66"/>
      <c r="I98" s="67"/>
      <c r="J98" s="67"/>
      <c r="K98" s="66" t="s">
        <v>12367</v>
      </c>
      <c r="L98" s="70"/>
      <c r="M98" s="71">
        <v>3355.73779296875</v>
      </c>
      <c r="N98" s="71">
        <v>2830.872802734375</v>
      </c>
      <c r="O98" s="72"/>
      <c r="P98" s="73"/>
      <c r="Q98" s="73"/>
      <c r="R98" s="96"/>
      <c r="S98" s="48">
        <v>0</v>
      </c>
      <c r="T98" s="48">
        <v>2</v>
      </c>
      <c r="U98" s="49">
        <v>61.5</v>
      </c>
      <c r="V98" s="49">
        <v>1.9799999999999999E-4</v>
      </c>
      <c r="W98" s="49">
        <v>8.2700000000000004E-4</v>
      </c>
      <c r="X98" s="49">
        <v>0.64344999999999997</v>
      </c>
      <c r="Y98" s="49">
        <v>0</v>
      </c>
      <c r="Z98" s="49">
        <v>0</v>
      </c>
      <c r="AA98" s="68">
        <v>98</v>
      </c>
      <c r="AB98" s="68"/>
      <c r="AC98" s="69"/>
      <c r="AD98" s="84">
        <v>1787</v>
      </c>
      <c r="AE98" s="84">
        <v>1154</v>
      </c>
      <c r="AF98" s="84">
        <v>15700</v>
      </c>
      <c r="AG98" s="84">
        <v>12984</v>
      </c>
      <c r="AH98" s="84"/>
      <c r="AI98" s="84" t="s">
        <v>7226</v>
      </c>
      <c r="AJ98" s="84" t="s">
        <v>8298</v>
      </c>
      <c r="AK98" s="84"/>
      <c r="AL98" s="84"/>
      <c r="AM98" s="87">
        <v>41635.505358796298</v>
      </c>
      <c r="AN98" s="84" t="s">
        <v>10584</v>
      </c>
      <c r="AO98" s="92" t="s">
        <v>10680</v>
      </c>
      <c r="AP98" s="84" t="s">
        <v>66</v>
      </c>
      <c r="AQ98" s="48"/>
      <c r="AR98" s="48"/>
      <c r="AS98" s="48"/>
      <c r="AT98" s="48"/>
      <c r="AU98" s="48"/>
      <c r="AV98" s="48"/>
      <c r="AW98" s="107" t="s">
        <v>14117</v>
      </c>
      <c r="AX98" s="107" t="s">
        <v>14117</v>
      </c>
      <c r="AY98" s="107" t="s">
        <v>14919</v>
      </c>
      <c r="AZ98" s="107" t="s">
        <v>14919</v>
      </c>
      <c r="BA98" s="2"/>
      <c r="BB98" s="3"/>
      <c r="BC98" s="3"/>
      <c r="BD98" s="3"/>
      <c r="BE98" s="3"/>
    </row>
    <row r="99" spans="1:57" x14ac:dyDescent="0.25">
      <c r="A99" s="61" t="s">
        <v>251</v>
      </c>
      <c r="B99" s="62" t="s">
        <v>15541</v>
      </c>
      <c r="C99" s="62"/>
      <c r="D99" s="63">
        <v>3.0995388995481834</v>
      </c>
      <c r="E99" s="65"/>
      <c r="F99" s="103" t="s">
        <v>9077</v>
      </c>
      <c r="G99" s="62"/>
      <c r="H99" s="66"/>
      <c r="I99" s="67"/>
      <c r="J99" s="67"/>
      <c r="K99" s="66" t="s">
        <v>12368</v>
      </c>
      <c r="L99" s="70"/>
      <c r="M99" s="71">
        <v>3058.455078125</v>
      </c>
      <c r="N99" s="71">
        <v>4206.35400390625</v>
      </c>
      <c r="O99" s="72"/>
      <c r="P99" s="73"/>
      <c r="Q99" s="73"/>
      <c r="R99" s="96"/>
      <c r="S99" s="48">
        <v>0</v>
      </c>
      <c r="T99" s="48">
        <v>2</v>
      </c>
      <c r="U99" s="49">
        <v>61.5</v>
      </c>
      <c r="V99" s="49">
        <v>1.9799999999999999E-4</v>
      </c>
      <c r="W99" s="49">
        <v>8.2700000000000004E-4</v>
      </c>
      <c r="X99" s="49">
        <v>0.64344999999999997</v>
      </c>
      <c r="Y99" s="49">
        <v>0</v>
      </c>
      <c r="Z99" s="49">
        <v>0</v>
      </c>
      <c r="AA99" s="68">
        <v>99</v>
      </c>
      <c r="AB99" s="68"/>
      <c r="AC99" s="69"/>
      <c r="AD99" s="84">
        <v>2093</v>
      </c>
      <c r="AE99" s="84">
        <v>1773</v>
      </c>
      <c r="AF99" s="84">
        <v>3848</v>
      </c>
      <c r="AG99" s="84">
        <v>4597</v>
      </c>
      <c r="AH99" s="84"/>
      <c r="AI99" s="84" t="s">
        <v>7227</v>
      </c>
      <c r="AJ99" s="84" t="s">
        <v>8299</v>
      </c>
      <c r="AK99" s="84"/>
      <c r="AL99" s="84"/>
      <c r="AM99" s="87">
        <v>43693.435856481483</v>
      </c>
      <c r="AN99" s="84" t="s">
        <v>10584</v>
      </c>
      <c r="AO99" s="92" t="s">
        <v>10681</v>
      </c>
      <c r="AP99" s="84" t="s">
        <v>66</v>
      </c>
      <c r="AQ99" s="48"/>
      <c r="AR99" s="48"/>
      <c r="AS99" s="48"/>
      <c r="AT99" s="48"/>
      <c r="AU99" s="48"/>
      <c r="AV99" s="48"/>
      <c r="AW99" s="107" t="s">
        <v>14117</v>
      </c>
      <c r="AX99" s="107" t="s">
        <v>14117</v>
      </c>
      <c r="AY99" s="107" t="s">
        <v>14919</v>
      </c>
      <c r="AZ99" s="107" t="s">
        <v>14919</v>
      </c>
      <c r="BA99" s="2"/>
      <c r="BB99" s="3"/>
      <c r="BC99" s="3"/>
      <c r="BD99" s="3"/>
      <c r="BE99" s="3"/>
    </row>
    <row r="100" spans="1:57" x14ac:dyDescent="0.25">
      <c r="A100" s="61" t="s">
        <v>252</v>
      </c>
      <c r="B100" s="62" t="s">
        <v>15541</v>
      </c>
      <c r="C100" s="62"/>
      <c r="D100" s="63">
        <v>3.0995388995481834</v>
      </c>
      <c r="E100" s="65"/>
      <c r="F100" s="103" t="s">
        <v>9078</v>
      </c>
      <c r="G100" s="62"/>
      <c r="H100" s="66"/>
      <c r="I100" s="67"/>
      <c r="J100" s="67"/>
      <c r="K100" s="66" t="s">
        <v>12369</v>
      </c>
      <c r="L100" s="70"/>
      <c r="M100" s="71">
        <v>5946.3232421875</v>
      </c>
      <c r="N100" s="71">
        <v>3770.4443359375</v>
      </c>
      <c r="O100" s="72"/>
      <c r="P100" s="73"/>
      <c r="Q100" s="73"/>
      <c r="R100" s="96"/>
      <c r="S100" s="48">
        <v>0</v>
      </c>
      <c r="T100" s="48">
        <v>2</v>
      </c>
      <c r="U100" s="49">
        <v>61.5</v>
      </c>
      <c r="V100" s="49">
        <v>1.9799999999999999E-4</v>
      </c>
      <c r="W100" s="49">
        <v>8.2700000000000004E-4</v>
      </c>
      <c r="X100" s="49">
        <v>0.64344999999999997</v>
      </c>
      <c r="Y100" s="49">
        <v>0</v>
      </c>
      <c r="Z100" s="49">
        <v>0</v>
      </c>
      <c r="AA100" s="68">
        <v>100</v>
      </c>
      <c r="AB100" s="68"/>
      <c r="AC100" s="69"/>
      <c r="AD100" s="84">
        <v>916</v>
      </c>
      <c r="AE100" s="84">
        <v>949</v>
      </c>
      <c r="AF100" s="84">
        <v>9276</v>
      </c>
      <c r="AG100" s="84">
        <v>8306</v>
      </c>
      <c r="AH100" s="84"/>
      <c r="AI100" s="84" t="s">
        <v>7228</v>
      </c>
      <c r="AJ100" s="84" t="s">
        <v>8284</v>
      </c>
      <c r="AK100" s="84"/>
      <c r="AL100" s="84"/>
      <c r="AM100" s="87">
        <v>42682.388333333336</v>
      </c>
      <c r="AN100" s="84" t="s">
        <v>10584</v>
      </c>
      <c r="AO100" s="92" t="s">
        <v>10682</v>
      </c>
      <c r="AP100" s="84" t="s">
        <v>66</v>
      </c>
      <c r="AQ100" s="48"/>
      <c r="AR100" s="48"/>
      <c r="AS100" s="48"/>
      <c r="AT100" s="48"/>
      <c r="AU100" s="48"/>
      <c r="AV100" s="48"/>
      <c r="AW100" s="107" t="s">
        <v>14117</v>
      </c>
      <c r="AX100" s="107" t="s">
        <v>14117</v>
      </c>
      <c r="AY100" s="107" t="s">
        <v>14919</v>
      </c>
      <c r="AZ100" s="107" t="s">
        <v>14919</v>
      </c>
      <c r="BA100" s="2"/>
      <c r="BB100" s="3"/>
      <c r="BC100" s="3"/>
      <c r="BD100" s="3"/>
      <c r="BE100" s="3"/>
    </row>
    <row r="101" spans="1:57" x14ac:dyDescent="0.25">
      <c r="A101" s="61" t="s">
        <v>253</v>
      </c>
      <c r="B101" s="62" t="s">
        <v>15541</v>
      </c>
      <c r="C101" s="62"/>
      <c r="D101" s="63">
        <v>3.0995388995481834</v>
      </c>
      <c r="E101" s="65"/>
      <c r="F101" s="103" t="s">
        <v>9079</v>
      </c>
      <c r="G101" s="62"/>
      <c r="H101" s="66"/>
      <c r="I101" s="67"/>
      <c r="J101" s="67"/>
      <c r="K101" s="66" t="s">
        <v>12370</v>
      </c>
      <c r="L101" s="70"/>
      <c r="M101" s="71">
        <v>3159.729248046875</v>
      </c>
      <c r="N101" s="71">
        <v>2874.84423828125</v>
      </c>
      <c r="O101" s="72"/>
      <c r="P101" s="73"/>
      <c r="Q101" s="73"/>
      <c r="R101" s="96"/>
      <c r="S101" s="48">
        <v>0</v>
      </c>
      <c r="T101" s="48">
        <v>2</v>
      </c>
      <c r="U101" s="49">
        <v>61.5</v>
      </c>
      <c r="V101" s="49">
        <v>1.9799999999999999E-4</v>
      </c>
      <c r="W101" s="49">
        <v>8.2700000000000004E-4</v>
      </c>
      <c r="X101" s="49">
        <v>0.64344999999999997</v>
      </c>
      <c r="Y101" s="49">
        <v>0</v>
      </c>
      <c r="Z101" s="49">
        <v>0</v>
      </c>
      <c r="AA101" s="68">
        <v>101</v>
      </c>
      <c r="AB101" s="68"/>
      <c r="AC101" s="69"/>
      <c r="AD101" s="84">
        <v>3140</v>
      </c>
      <c r="AE101" s="84">
        <v>1927</v>
      </c>
      <c r="AF101" s="84">
        <v>4341</v>
      </c>
      <c r="AG101" s="84">
        <v>3874</v>
      </c>
      <c r="AH101" s="84"/>
      <c r="AI101" s="84" t="s">
        <v>7229</v>
      </c>
      <c r="AJ101" s="84" t="s">
        <v>8300</v>
      </c>
      <c r="AK101" s="84"/>
      <c r="AL101" s="84"/>
      <c r="AM101" s="87">
        <v>43557.424062500002</v>
      </c>
      <c r="AN101" s="84" t="s">
        <v>10584</v>
      </c>
      <c r="AO101" s="92" t="s">
        <v>10683</v>
      </c>
      <c r="AP101" s="84" t="s">
        <v>66</v>
      </c>
      <c r="AQ101" s="48"/>
      <c r="AR101" s="48"/>
      <c r="AS101" s="48"/>
      <c r="AT101" s="48"/>
      <c r="AU101" s="48"/>
      <c r="AV101" s="48"/>
      <c r="AW101" s="107" t="s">
        <v>14117</v>
      </c>
      <c r="AX101" s="107" t="s">
        <v>14117</v>
      </c>
      <c r="AY101" s="107" t="s">
        <v>14919</v>
      </c>
      <c r="AZ101" s="107" t="s">
        <v>14919</v>
      </c>
      <c r="BA101" s="2"/>
      <c r="BB101" s="3"/>
      <c r="BC101" s="3"/>
      <c r="BD101" s="3"/>
      <c r="BE101" s="3"/>
    </row>
    <row r="102" spans="1:57" x14ac:dyDescent="0.25">
      <c r="A102" s="61" t="s">
        <v>254</v>
      </c>
      <c r="B102" s="62" t="s">
        <v>15541</v>
      </c>
      <c r="C102" s="62"/>
      <c r="D102" s="63">
        <v>3.0995388995481834</v>
      </c>
      <c r="E102" s="65"/>
      <c r="F102" s="103" t="s">
        <v>9080</v>
      </c>
      <c r="G102" s="62"/>
      <c r="H102" s="66"/>
      <c r="I102" s="67"/>
      <c r="J102" s="67"/>
      <c r="K102" s="66" t="s">
        <v>12371</v>
      </c>
      <c r="L102" s="70"/>
      <c r="M102" s="71">
        <v>5845.29150390625</v>
      </c>
      <c r="N102" s="71">
        <v>4455.0791015625</v>
      </c>
      <c r="O102" s="72"/>
      <c r="P102" s="73"/>
      <c r="Q102" s="73"/>
      <c r="R102" s="96"/>
      <c r="S102" s="48">
        <v>0</v>
      </c>
      <c r="T102" s="48">
        <v>2</v>
      </c>
      <c r="U102" s="49">
        <v>61.5</v>
      </c>
      <c r="V102" s="49">
        <v>1.9799999999999999E-4</v>
      </c>
      <c r="W102" s="49">
        <v>8.2700000000000004E-4</v>
      </c>
      <c r="X102" s="49">
        <v>0.64344999999999997</v>
      </c>
      <c r="Y102" s="49">
        <v>0</v>
      </c>
      <c r="Z102" s="49">
        <v>0</v>
      </c>
      <c r="AA102" s="68">
        <v>102</v>
      </c>
      <c r="AB102" s="68"/>
      <c r="AC102" s="69"/>
      <c r="AD102" s="84">
        <v>10347</v>
      </c>
      <c r="AE102" s="84">
        <v>10342</v>
      </c>
      <c r="AF102" s="84">
        <v>111747</v>
      </c>
      <c r="AG102" s="84">
        <v>169387</v>
      </c>
      <c r="AH102" s="84"/>
      <c r="AI102" s="84" t="s">
        <v>7230</v>
      </c>
      <c r="AJ102" s="84" t="s">
        <v>8301</v>
      </c>
      <c r="AK102" s="84"/>
      <c r="AL102" s="84"/>
      <c r="AM102" s="87">
        <v>42672.555381944447</v>
      </c>
      <c r="AN102" s="84" t="s">
        <v>10584</v>
      </c>
      <c r="AO102" s="92" t="s">
        <v>10684</v>
      </c>
      <c r="AP102" s="84" t="s">
        <v>66</v>
      </c>
      <c r="AQ102" s="48"/>
      <c r="AR102" s="48"/>
      <c r="AS102" s="48"/>
      <c r="AT102" s="48"/>
      <c r="AU102" s="48"/>
      <c r="AV102" s="48"/>
      <c r="AW102" s="107" t="s">
        <v>14117</v>
      </c>
      <c r="AX102" s="107" t="s">
        <v>14117</v>
      </c>
      <c r="AY102" s="107" t="s">
        <v>14919</v>
      </c>
      <c r="AZ102" s="107" t="s">
        <v>14919</v>
      </c>
      <c r="BA102" s="2"/>
      <c r="BB102" s="3"/>
      <c r="BC102" s="3"/>
      <c r="BD102" s="3"/>
      <c r="BE102" s="3"/>
    </row>
    <row r="103" spans="1:57" x14ac:dyDescent="0.25">
      <c r="A103" s="61" t="s">
        <v>255</v>
      </c>
      <c r="B103" s="62" t="s">
        <v>15541</v>
      </c>
      <c r="C103" s="62"/>
      <c r="D103" s="63">
        <v>3.0995388995481834</v>
      </c>
      <c r="E103" s="65"/>
      <c r="F103" s="103" t="s">
        <v>9081</v>
      </c>
      <c r="G103" s="62"/>
      <c r="H103" s="66"/>
      <c r="I103" s="67"/>
      <c r="J103" s="67"/>
      <c r="K103" s="66" t="s">
        <v>12372</v>
      </c>
      <c r="L103" s="70"/>
      <c r="M103" s="71">
        <v>6081.7734375</v>
      </c>
      <c r="N103" s="71">
        <v>4385.69677734375</v>
      </c>
      <c r="O103" s="72"/>
      <c r="P103" s="73"/>
      <c r="Q103" s="73"/>
      <c r="R103" s="96"/>
      <c r="S103" s="48">
        <v>0</v>
      </c>
      <c r="T103" s="48">
        <v>2</v>
      </c>
      <c r="U103" s="49">
        <v>61.5</v>
      </c>
      <c r="V103" s="49">
        <v>1.9799999999999999E-4</v>
      </c>
      <c r="W103" s="49">
        <v>8.2700000000000004E-4</v>
      </c>
      <c r="X103" s="49">
        <v>0.64344999999999997</v>
      </c>
      <c r="Y103" s="49">
        <v>0</v>
      </c>
      <c r="Z103" s="49">
        <v>0</v>
      </c>
      <c r="AA103" s="68">
        <v>103</v>
      </c>
      <c r="AB103" s="68"/>
      <c r="AC103" s="69"/>
      <c r="AD103" s="84">
        <v>1555</v>
      </c>
      <c r="AE103" s="84">
        <v>1184</v>
      </c>
      <c r="AF103" s="84">
        <v>2990</v>
      </c>
      <c r="AG103" s="84">
        <v>14620</v>
      </c>
      <c r="AH103" s="84"/>
      <c r="AI103" s="84" t="s">
        <v>7231</v>
      </c>
      <c r="AJ103" s="84"/>
      <c r="AK103" s="92" t="s">
        <v>8668</v>
      </c>
      <c r="AL103" s="84"/>
      <c r="AM103" s="87">
        <v>43018.613321759258</v>
      </c>
      <c r="AN103" s="84" t="s">
        <v>10584</v>
      </c>
      <c r="AO103" s="92" t="s">
        <v>10685</v>
      </c>
      <c r="AP103" s="84" t="s">
        <v>66</v>
      </c>
      <c r="AQ103" s="48"/>
      <c r="AR103" s="48"/>
      <c r="AS103" s="48"/>
      <c r="AT103" s="48"/>
      <c r="AU103" s="48"/>
      <c r="AV103" s="48"/>
      <c r="AW103" s="107" t="s">
        <v>14117</v>
      </c>
      <c r="AX103" s="107" t="s">
        <v>14117</v>
      </c>
      <c r="AY103" s="107" t="s">
        <v>14919</v>
      </c>
      <c r="AZ103" s="107" t="s">
        <v>14919</v>
      </c>
      <c r="BA103" s="2"/>
      <c r="BB103" s="3"/>
      <c r="BC103" s="3"/>
      <c r="BD103" s="3"/>
      <c r="BE103" s="3"/>
    </row>
    <row r="104" spans="1:57" x14ac:dyDescent="0.25">
      <c r="A104" s="61" t="s">
        <v>256</v>
      </c>
      <c r="B104" s="62" t="s">
        <v>15541</v>
      </c>
      <c r="C104" s="62"/>
      <c r="D104" s="63">
        <v>3.0995388995481834</v>
      </c>
      <c r="E104" s="65"/>
      <c r="F104" s="103" t="s">
        <v>9082</v>
      </c>
      <c r="G104" s="62"/>
      <c r="H104" s="66"/>
      <c r="I104" s="67"/>
      <c r="J104" s="67"/>
      <c r="K104" s="66" t="s">
        <v>12373</v>
      </c>
      <c r="L104" s="70"/>
      <c r="M104" s="71">
        <v>3466.42578125</v>
      </c>
      <c r="N104" s="71">
        <v>5131.52734375</v>
      </c>
      <c r="O104" s="72"/>
      <c r="P104" s="73"/>
      <c r="Q104" s="73"/>
      <c r="R104" s="96"/>
      <c r="S104" s="48">
        <v>0</v>
      </c>
      <c r="T104" s="48">
        <v>2</v>
      </c>
      <c r="U104" s="49">
        <v>61.5</v>
      </c>
      <c r="V104" s="49">
        <v>1.9799999999999999E-4</v>
      </c>
      <c r="W104" s="49">
        <v>8.2700000000000004E-4</v>
      </c>
      <c r="X104" s="49">
        <v>0.64344999999999997</v>
      </c>
      <c r="Y104" s="49">
        <v>0</v>
      </c>
      <c r="Z104" s="49">
        <v>0</v>
      </c>
      <c r="AA104" s="68">
        <v>104</v>
      </c>
      <c r="AB104" s="68"/>
      <c r="AC104" s="69"/>
      <c r="AD104" s="84">
        <v>3439</v>
      </c>
      <c r="AE104" s="84">
        <v>2724</v>
      </c>
      <c r="AF104" s="84">
        <v>7046</v>
      </c>
      <c r="AG104" s="84">
        <v>7321</v>
      </c>
      <c r="AH104" s="84"/>
      <c r="AI104" s="84"/>
      <c r="AJ104" s="84"/>
      <c r="AK104" s="84"/>
      <c r="AL104" s="84"/>
      <c r="AM104" s="87">
        <v>43508.043252314812</v>
      </c>
      <c r="AN104" s="84" t="s">
        <v>10584</v>
      </c>
      <c r="AO104" s="92" t="s">
        <v>10686</v>
      </c>
      <c r="AP104" s="84" t="s">
        <v>66</v>
      </c>
      <c r="AQ104" s="48"/>
      <c r="AR104" s="48"/>
      <c r="AS104" s="48"/>
      <c r="AT104" s="48"/>
      <c r="AU104" s="48"/>
      <c r="AV104" s="48"/>
      <c r="AW104" s="107" t="s">
        <v>14117</v>
      </c>
      <c r="AX104" s="107" t="s">
        <v>14117</v>
      </c>
      <c r="AY104" s="107" t="s">
        <v>14919</v>
      </c>
      <c r="AZ104" s="107" t="s">
        <v>14919</v>
      </c>
      <c r="BA104" s="2"/>
      <c r="BB104" s="3"/>
      <c r="BC104" s="3"/>
      <c r="BD104" s="3"/>
      <c r="BE104" s="3"/>
    </row>
    <row r="105" spans="1:57" x14ac:dyDescent="0.25">
      <c r="A105" s="61" t="s">
        <v>257</v>
      </c>
      <c r="B105" s="62" t="s">
        <v>15541</v>
      </c>
      <c r="C105" s="62"/>
      <c r="D105" s="63">
        <v>3.0995388995481834</v>
      </c>
      <c r="E105" s="65"/>
      <c r="F105" s="103" t="s">
        <v>9083</v>
      </c>
      <c r="G105" s="62"/>
      <c r="H105" s="66"/>
      <c r="I105" s="67"/>
      <c r="J105" s="67"/>
      <c r="K105" s="66" t="s">
        <v>12374</v>
      </c>
      <c r="L105" s="70"/>
      <c r="M105" s="71">
        <v>3573.7861328125</v>
      </c>
      <c r="N105" s="71">
        <v>2145.864013671875</v>
      </c>
      <c r="O105" s="72"/>
      <c r="P105" s="73"/>
      <c r="Q105" s="73"/>
      <c r="R105" s="96"/>
      <c r="S105" s="48">
        <v>0</v>
      </c>
      <c r="T105" s="48">
        <v>2</v>
      </c>
      <c r="U105" s="49">
        <v>61.5</v>
      </c>
      <c r="V105" s="49">
        <v>1.9799999999999999E-4</v>
      </c>
      <c r="W105" s="49">
        <v>8.2700000000000004E-4</v>
      </c>
      <c r="X105" s="49">
        <v>0.64344999999999997</v>
      </c>
      <c r="Y105" s="49">
        <v>0</v>
      </c>
      <c r="Z105" s="49">
        <v>0</v>
      </c>
      <c r="AA105" s="68">
        <v>105</v>
      </c>
      <c r="AB105" s="68"/>
      <c r="AC105" s="69"/>
      <c r="AD105" s="84">
        <v>24649</v>
      </c>
      <c r="AE105" s="84">
        <v>23954</v>
      </c>
      <c r="AF105" s="84">
        <v>110447</v>
      </c>
      <c r="AG105" s="84">
        <v>115330</v>
      </c>
      <c r="AH105" s="84"/>
      <c r="AI105" s="84"/>
      <c r="AJ105" s="84"/>
      <c r="AK105" s="92" t="s">
        <v>8669</v>
      </c>
      <c r="AL105" s="84"/>
      <c r="AM105" s="87">
        <v>41489.924664351849</v>
      </c>
      <c r="AN105" s="84" t="s">
        <v>10584</v>
      </c>
      <c r="AO105" s="92" t="s">
        <v>10687</v>
      </c>
      <c r="AP105" s="84" t="s">
        <v>66</v>
      </c>
      <c r="AQ105" s="48"/>
      <c r="AR105" s="48"/>
      <c r="AS105" s="48"/>
      <c r="AT105" s="48"/>
      <c r="AU105" s="48"/>
      <c r="AV105" s="48"/>
      <c r="AW105" s="107" t="s">
        <v>14117</v>
      </c>
      <c r="AX105" s="107" t="s">
        <v>14117</v>
      </c>
      <c r="AY105" s="107" t="s">
        <v>14919</v>
      </c>
      <c r="AZ105" s="107" t="s">
        <v>14919</v>
      </c>
      <c r="BA105" s="2"/>
      <c r="BB105" s="3"/>
      <c r="BC105" s="3"/>
      <c r="BD105" s="3"/>
      <c r="BE105" s="3"/>
    </row>
    <row r="106" spans="1:57" x14ac:dyDescent="0.25">
      <c r="A106" s="61" t="s">
        <v>258</v>
      </c>
      <c r="B106" s="62" t="s">
        <v>15541</v>
      </c>
      <c r="C106" s="62"/>
      <c r="D106" s="63">
        <v>3.0995388995481834</v>
      </c>
      <c r="E106" s="65"/>
      <c r="F106" s="103" t="s">
        <v>9084</v>
      </c>
      <c r="G106" s="62"/>
      <c r="H106" s="66"/>
      <c r="I106" s="67"/>
      <c r="J106" s="67"/>
      <c r="K106" s="66" t="s">
        <v>12375</v>
      </c>
      <c r="L106" s="70"/>
      <c r="M106" s="71">
        <v>4281.0615234375</v>
      </c>
      <c r="N106" s="71">
        <v>2076.797119140625</v>
      </c>
      <c r="O106" s="72"/>
      <c r="P106" s="73"/>
      <c r="Q106" s="73"/>
      <c r="R106" s="96"/>
      <c r="S106" s="48">
        <v>0</v>
      </c>
      <c r="T106" s="48">
        <v>2</v>
      </c>
      <c r="U106" s="49">
        <v>61.5</v>
      </c>
      <c r="V106" s="49">
        <v>1.9799999999999999E-4</v>
      </c>
      <c r="W106" s="49">
        <v>8.2700000000000004E-4</v>
      </c>
      <c r="X106" s="49">
        <v>0.64344999999999997</v>
      </c>
      <c r="Y106" s="49">
        <v>0</v>
      </c>
      <c r="Z106" s="49">
        <v>0</v>
      </c>
      <c r="AA106" s="68">
        <v>106</v>
      </c>
      <c r="AB106" s="68"/>
      <c r="AC106" s="69"/>
      <c r="AD106" s="84">
        <v>58</v>
      </c>
      <c r="AE106" s="84">
        <v>41</v>
      </c>
      <c r="AF106" s="84">
        <v>312</v>
      </c>
      <c r="AG106" s="84">
        <v>309</v>
      </c>
      <c r="AH106" s="84"/>
      <c r="AI106" s="84" t="s">
        <v>7232</v>
      </c>
      <c r="AJ106" s="84"/>
      <c r="AK106" s="84"/>
      <c r="AL106" s="84"/>
      <c r="AM106" s="87">
        <v>43734.867129629631</v>
      </c>
      <c r="AN106" s="84" t="s">
        <v>10584</v>
      </c>
      <c r="AO106" s="92" t="s">
        <v>10688</v>
      </c>
      <c r="AP106" s="84" t="s">
        <v>66</v>
      </c>
      <c r="AQ106" s="48"/>
      <c r="AR106" s="48"/>
      <c r="AS106" s="48"/>
      <c r="AT106" s="48"/>
      <c r="AU106" s="48"/>
      <c r="AV106" s="48"/>
      <c r="AW106" s="107" t="s">
        <v>14117</v>
      </c>
      <c r="AX106" s="107" t="s">
        <v>14117</v>
      </c>
      <c r="AY106" s="107" t="s">
        <v>14919</v>
      </c>
      <c r="AZ106" s="107" t="s">
        <v>14919</v>
      </c>
      <c r="BA106" s="2"/>
      <c r="BB106" s="3"/>
      <c r="BC106" s="3"/>
      <c r="BD106" s="3"/>
      <c r="BE106" s="3"/>
    </row>
    <row r="107" spans="1:57" x14ac:dyDescent="0.25">
      <c r="A107" s="61" t="s">
        <v>259</v>
      </c>
      <c r="B107" s="62" t="s">
        <v>15541</v>
      </c>
      <c r="C107" s="62"/>
      <c r="D107" s="63">
        <v>3.0995388995481834</v>
      </c>
      <c r="E107" s="65"/>
      <c r="F107" s="103" t="s">
        <v>9085</v>
      </c>
      <c r="G107" s="62"/>
      <c r="H107" s="66"/>
      <c r="I107" s="67"/>
      <c r="J107" s="67"/>
      <c r="K107" s="66" t="s">
        <v>12376</v>
      </c>
      <c r="L107" s="70"/>
      <c r="M107" s="71">
        <v>2990.061279296875</v>
      </c>
      <c r="N107" s="71">
        <v>3657.457275390625</v>
      </c>
      <c r="O107" s="72"/>
      <c r="P107" s="73"/>
      <c r="Q107" s="73"/>
      <c r="R107" s="96"/>
      <c r="S107" s="48">
        <v>0</v>
      </c>
      <c r="T107" s="48">
        <v>2</v>
      </c>
      <c r="U107" s="49">
        <v>61.5</v>
      </c>
      <c r="V107" s="49">
        <v>1.9799999999999999E-4</v>
      </c>
      <c r="W107" s="49">
        <v>8.2700000000000004E-4</v>
      </c>
      <c r="X107" s="49">
        <v>0.64344999999999997</v>
      </c>
      <c r="Y107" s="49">
        <v>0</v>
      </c>
      <c r="Z107" s="49">
        <v>0</v>
      </c>
      <c r="AA107" s="68">
        <v>107</v>
      </c>
      <c r="AB107" s="68"/>
      <c r="AC107" s="69"/>
      <c r="AD107" s="84">
        <v>44</v>
      </c>
      <c r="AE107" s="84">
        <v>4101</v>
      </c>
      <c r="AF107" s="84">
        <v>196</v>
      </c>
      <c r="AG107" s="84">
        <v>3378</v>
      </c>
      <c r="AH107" s="84"/>
      <c r="AI107" s="84" t="s">
        <v>7233</v>
      </c>
      <c r="AJ107" s="84" t="s">
        <v>8302</v>
      </c>
      <c r="AK107" s="84"/>
      <c r="AL107" s="84"/>
      <c r="AM107" s="87">
        <v>43430.641041666669</v>
      </c>
      <c r="AN107" s="84" t="s">
        <v>10584</v>
      </c>
      <c r="AO107" s="92" t="s">
        <v>10689</v>
      </c>
      <c r="AP107" s="84" t="s">
        <v>66</v>
      </c>
      <c r="AQ107" s="48"/>
      <c r="AR107" s="48"/>
      <c r="AS107" s="48"/>
      <c r="AT107" s="48"/>
      <c r="AU107" s="48"/>
      <c r="AV107" s="48"/>
      <c r="AW107" s="107" t="s">
        <v>14117</v>
      </c>
      <c r="AX107" s="107" t="s">
        <v>14117</v>
      </c>
      <c r="AY107" s="107" t="s">
        <v>14919</v>
      </c>
      <c r="AZ107" s="107" t="s">
        <v>14919</v>
      </c>
      <c r="BA107" s="2"/>
      <c r="BB107" s="3"/>
      <c r="BC107" s="3"/>
      <c r="BD107" s="3"/>
      <c r="BE107" s="3"/>
    </row>
    <row r="108" spans="1:57" x14ac:dyDescent="0.25">
      <c r="A108" s="61" t="s">
        <v>260</v>
      </c>
      <c r="B108" s="62" t="s">
        <v>15541</v>
      </c>
      <c r="C108" s="62"/>
      <c r="D108" s="63">
        <v>3.0995388995481834</v>
      </c>
      <c r="E108" s="65"/>
      <c r="F108" s="103" t="s">
        <v>9086</v>
      </c>
      <c r="G108" s="62"/>
      <c r="H108" s="66"/>
      <c r="I108" s="67"/>
      <c r="J108" s="67"/>
      <c r="K108" s="66" t="s">
        <v>12377</v>
      </c>
      <c r="L108" s="70"/>
      <c r="M108" s="71">
        <v>5290.8369140625</v>
      </c>
      <c r="N108" s="71">
        <v>4897.9111328125</v>
      </c>
      <c r="O108" s="72"/>
      <c r="P108" s="73"/>
      <c r="Q108" s="73"/>
      <c r="R108" s="96"/>
      <c r="S108" s="48">
        <v>0</v>
      </c>
      <c r="T108" s="48">
        <v>2</v>
      </c>
      <c r="U108" s="49">
        <v>61.5</v>
      </c>
      <c r="V108" s="49">
        <v>1.9799999999999999E-4</v>
      </c>
      <c r="W108" s="49">
        <v>8.2700000000000004E-4</v>
      </c>
      <c r="X108" s="49">
        <v>0.64344999999999997</v>
      </c>
      <c r="Y108" s="49">
        <v>0</v>
      </c>
      <c r="Z108" s="49">
        <v>0</v>
      </c>
      <c r="AA108" s="68">
        <v>108</v>
      </c>
      <c r="AB108" s="68"/>
      <c r="AC108" s="69"/>
      <c r="AD108" s="84">
        <v>1052</v>
      </c>
      <c r="AE108" s="84">
        <v>1154</v>
      </c>
      <c r="AF108" s="84">
        <v>8465</v>
      </c>
      <c r="AG108" s="84">
        <v>19465</v>
      </c>
      <c r="AH108" s="84"/>
      <c r="AI108" s="84" t="s">
        <v>7234</v>
      </c>
      <c r="AJ108" s="84"/>
      <c r="AK108" s="84"/>
      <c r="AL108" s="84"/>
      <c r="AM108" s="87">
        <v>42847.957696759258</v>
      </c>
      <c r="AN108" s="84" t="s">
        <v>10584</v>
      </c>
      <c r="AO108" s="92" t="s">
        <v>10690</v>
      </c>
      <c r="AP108" s="84" t="s">
        <v>66</v>
      </c>
      <c r="AQ108" s="48"/>
      <c r="AR108" s="48"/>
      <c r="AS108" s="48"/>
      <c r="AT108" s="48"/>
      <c r="AU108" s="48"/>
      <c r="AV108" s="48"/>
      <c r="AW108" s="107" t="s">
        <v>14117</v>
      </c>
      <c r="AX108" s="107" t="s">
        <v>14117</v>
      </c>
      <c r="AY108" s="107" t="s">
        <v>14919</v>
      </c>
      <c r="AZ108" s="107" t="s">
        <v>14919</v>
      </c>
      <c r="BA108" s="2"/>
      <c r="BB108" s="3"/>
      <c r="BC108" s="3"/>
      <c r="BD108" s="3"/>
      <c r="BE108" s="3"/>
    </row>
    <row r="109" spans="1:57" x14ac:dyDescent="0.25">
      <c r="A109" s="61" t="s">
        <v>261</v>
      </c>
      <c r="B109" s="62" t="s">
        <v>15541</v>
      </c>
      <c r="C109" s="62"/>
      <c r="D109" s="63">
        <v>3.0995388995481834</v>
      </c>
      <c r="E109" s="65"/>
      <c r="F109" s="103" t="s">
        <v>9087</v>
      </c>
      <c r="G109" s="62"/>
      <c r="H109" s="66"/>
      <c r="I109" s="67"/>
      <c r="J109" s="67"/>
      <c r="K109" s="66" t="s">
        <v>12378</v>
      </c>
      <c r="L109" s="70"/>
      <c r="M109" s="71">
        <v>3183.874755859375</v>
      </c>
      <c r="N109" s="71">
        <v>4708.677734375</v>
      </c>
      <c r="O109" s="72"/>
      <c r="P109" s="73"/>
      <c r="Q109" s="73"/>
      <c r="R109" s="96"/>
      <c r="S109" s="48">
        <v>0</v>
      </c>
      <c r="T109" s="48">
        <v>2</v>
      </c>
      <c r="U109" s="49">
        <v>61.5</v>
      </c>
      <c r="V109" s="49">
        <v>1.9799999999999999E-4</v>
      </c>
      <c r="W109" s="49">
        <v>8.2700000000000004E-4</v>
      </c>
      <c r="X109" s="49">
        <v>0.64344999999999997</v>
      </c>
      <c r="Y109" s="49">
        <v>0</v>
      </c>
      <c r="Z109" s="49">
        <v>0</v>
      </c>
      <c r="AA109" s="68">
        <v>109</v>
      </c>
      <c r="AB109" s="68"/>
      <c r="AC109" s="69"/>
      <c r="AD109" s="84">
        <v>2251</v>
      </c>
      <c r="AE109" s="84">
        <v>2434</v>
      </c>
      <c r="AF109" s="84">
        <v>667</v>
      </c>
      <c r="AG109" s="84">
        <v>52639</v>
      </c>
      <c r="AH109" s="84"/>
      <c r="AI109" s="84" t="s">
        <v>7235</v>
      </c>
      <c r="AJ109" s="84" t="s">
        <v>8303</v>
      </c>
      <c r="AK109" s="92" t="s">
        <v>8670</v>
      </c>
      <c r="AL109" s="84"/>
      <c r="AM109" s="87">
        <v>43581.492083333331</v>
      </c>
      <c r="AN109" s="84" t="s">
        <v>10584</v>
      </c>
      <c r="AO109" s="92" t="s">
        <v>10691</v>
      </c>
      <c r="AP109" s="84" t="s">
        <v>66</v>
      </c>
      <c r="AQ109" s="48"/>
      <c r="AR109" s="48"/>
      <c r="AS109" s="48"/>
      <c r="AT109" s="48"/>
      <c r="AU109" s="48"/>
      <c r="AV109" s="48"/>
      <c r="AW109" s="107" t="s">
        <v>14117</v>
      </c>
      <c r="AX109" s="107" t="s">
        <v>14117</v>
      </c>
      <c r="AY109" s="107" t="s">
        <v>14919</v>
      </c>
      <c r="AZ109" s="107" t="s">
        <v>14919</v>
      </c>
      <c r="BA109" s="2"/>
      <c r="BB109" s="3"/>
      <c r="BC109" s="3"/>
      <c r="BD109" s="3"/>
      <c r="BE109" s="3"/>
    </row>
    <row r="110" spans="1:57" x14ac:dyDescent="0.25">
      <c r="A110" s="61" t="s">
        <v>262</v>
      </c>
      <c r="B110" s="62" t="s">
        <v>15541</v>
      </c>
      <c r="C110" s="62"/>
      <c r="D110" s="63">
        <v>3.0995388995481834</v>
      </c>
      <c r="E110" s="65"/>
      <c r="F110" s="103" t="s">
        <v>9088</v>
      </c>
      <c r="G110" s="62"/>
      <c r="H110" s="66"/>
      <c r="I110" s="67"/>
      <c r="J110" s="67"/>
      <c r="K110" s="66" t="s">
        <v>12379</v>
      </c>
      <c r="L110" s="70"/>
      <c r="M110" s="71">
        <v>2962.219482421875</v>
      </c>
      <c r="N110" s="71">
        <v>3995.73388671875</v>
      </c>
      <c r="O110" s="72"/>
      <c r="P110" s="73"/>
      <c r="Q110" s="73"/>
      <c r="R110" s="96"/>
      <c r="S110" s="48">
        <v>0</v>
      </c>
      <c r="T110" s="48">
        <v>2</v>
      </c>
      <c r="U110" s="49">
        <v>61.5</v>
      </c>
      <c r="V110" s="49">
        <v>1.9799999999999999E-4</v>
      </c>
      <c r="W110" s="49">
        <v>8.2700000000000004E-4</v>
      </c>
      <c r="X110" s="49">
        <v>0.64344999999999997</v>
      </c>
      <c r="Y110" s="49">
        <v>0</v>
      </c>
      <c r="Z110" s="49">
        <v>0</v>
      </c>
      <c r="AA110" s="68">
        <v>110</v>
      </c>
      <c r="AB110" s="68"/>
      <c r="AC110" s="69"/>
      <c r="AD110" s="84">
        <v>5170</v>
      </c>
      <c r="AE110" s="84">
        <v>5548</v>
      </c>
      <c r="AF110" s="84">
        <v>441</v>
      </c>
      <c r="AG110" s="84">
        <v>3484</v>
      </c>
      <c r="AH110" s="84"/>
      <c r="AI110" s="84"/>
      <c r="AJ110" s="84"/>
      <c r="AK110" s="84"/>
      <c r="AL110" s="84"/>
      <c r="AM110" s="87">
        <v>43556.393449074072</v>
      </c>
      <c r="AN110" s="84" t="s">
        <v>10584</v>
      </c>
      <c r="AO110" s="92" t="s">
        <v>10692</v>
      </c>
      <c r="AP110" s="84" t="s">
        <v>66</v>
      </c>
      <c r="AQ110" s="48"/>
      <c r="AR110" s="48"/>
      <c r="AS110" s="48"/>
      <c r="AT110" s="48"/>
      <c r="AU110" s="48"/>
      <c r="AV110" s="48"/>
      <c r="AW110" s="107" t="s">
        <v>14117</v>
      </c>
      <c r="AX110" s="107" t="s">
        <v>14117</v>
      </c>
      <c r="AY110" s="107" t="s">
        <v>14919</v>
      </c>
      <c r="AZ110" s="107" t="s">
        <v>14919</v>
      </c>
      <c r="BA110" s="2"/>
      <c r="BB110" s="3"/>
      <c r="BC110" s="3"/>
      <c r="BD110" s="3"/>
      <c r="BE110" s="3"/>
    </row>
    <row r="111" spans="1:57" x14ac:dyDescent="0.25">
      <c r="A111" s="61" t="s">
        <v>263</v>
      </c>
      <c r="B111" s="62" t="s">
        <v>15541</v>
      </c>
      <c r="C111" s="62"/>
      <c r="D111" s="63">
        <v>3.0995388995481834</v>
      </c>
      <c r="E111" s="65"/>
      <c r="F111" s="103" t="s">
        <v>9089</v>
      </c>
      <c r="G111" s="62"/>
      <c r="H111" s="66"/>
      <c r="I111" s="67"/>
      <c r="J111" s="67"/>
      <c r="K111" s="66" t="s">
        <v>12380</v>
      </c>
      <c r="L111" s="70"/>
      <c r="M111" s="71">
        <v>5988.79296875</v>
      </c>
      <c r="N111" s="71">
        <v>4906.40283203125</v>
      </c>
      <c r="O111" s="72"/>
      <c r="P111" s="73"/>
      <c r="Q111" s="73"/>
      <c r="R111" s="96"/>
      <c r="S111" s="48">
        <v>0</v>
      </c>
      <c r="T111" s="48">
        <v>2</v>
      </c>
      <c r="U111" s="49">
        <v>61.5</v>
      </c>
      <c r="V111" s="49">
        <v>1.9799999999999999E-4</v>
      </c>
      <c r="W111" s="49">
        <v>8.2700000000000004E-4</v>
      </c>
      <c r="X111" s="49">
        <v>0.64344999999999997</v>
      </c>
      <c r="Y111" s="49">
        <v>0</v>
      </c>
      <c r="Z111" s="49">
        <v>0</v>
      </c>
      <c r="AA111" s="68">
        <v>111</v>
      </c>
      <c r="AB111" s="68"/>
      <c r="AC111" s="69"/>
      <c r="AD111" s="84">
        <v>21599</v>
      </c>
      <c r="AE111" s="84">
        <v>30941</v>
      </c>
      <c r="AF111" s="84">
        <v>12859</v>
      </c>
      <c r="AG111" s="84">
        <v>77360</v>
      </c>
      <c r="AH111" s="84"/>
      <c r="AI111" s="84"/>
      <c r="AJ111" s="84"/>
      <c r="AK111" s="84"/>
      <c r="AL111" s="84"/>
      <c r="AM111" s="87">
        <v>41578.871087962965</v>
      </c>
      <c r="AN111" s="84" t="s">
        <v>10584</v>
      </c>
      <c r="AO111" s="92" t="s">
        <v>10693</v>
      </c>
      <c r="AP111" s="84" t="s">
        <v>66</v>
      </c>
      <c r="AQ111" s="48"/>
      <c r="AR111" s="48"/>
      <c r="AS111" s="48"/>
      <c r="AT111" s="48"/>
      <c r="AU111" s="48"/>
      <c r="AV111" s="48"/>
      <c r="AW111" s="107" t="s">
        <v>14117</v>
      </c>
      <c r="AX111" s="107" t="s">
        <v>14117</v>
      </c>
      <c r="AY111" s="107" t="s">
        <v>14919</v>
      </c>
      <c r="AZ111" s="107" t="s">
        <v>14919</v>
      </c>
      <c r="BA111" s="2"/>
      <c r="BB111" s="3"/>
      <c r="BC111" s="3"/>
      <c r="BD111" s="3"/>
      <c r="BE111" s="3"/>
    </row>
    <row r="112" spans="1:57" x14ac:dyDescent="0.25">
      <c r="A112" s="61" t="s">
        <v>264</v>
      </c>
      <c r="B112" s="62" t="s">
        <v>15541</v>
      </c>
      <c r="C112" s="62"/>
      <c r="D112" s="63">
        <v>3.0995388995481834</v>
      </c>
      <c r="E112" s="65"/>
      <c r="F112" s="103" t="s">
        <v>9090</v>
      </c>
      <c r="G112" s="62"/>
      <c r="H112" s="66"/>
      <c r="I112" s="67"/>
      <c r="J112" s="67"/>
      <c r="K112" s="66" t="s">
        <v>12381</v>
      </c>
      <c r="L112" s="70"/>
      <c r="M112" s="71">
        <v>3126.607177734375</v>
      </c>
      <c r="N112" s="71">
        <v>3303.950927734375</v>
      </c>
      <c r="O112" s="72"/>
      <c r="P112" s="73"/>
      <c r="Q112" s="73"/>
      <c r="R112" s="96"/>
      <c r="S112" s="48">
        <v>0</v>
      </c>
      <c r="T112" s="48">
        <v>2</v>
      </c>
      <c r="U112" s="49">
        <v>61.5</v>
      </c>
      <c r="V112" s="49">
        <v>1.9799999999999999E-4</v>
      </c>
      <c r="W112" s="49">
        <v>8.2700000000000004E-4</v>
      </c>
      <c r="X112" s="49">
        <v>0.64344999999999997</v>
      </c>
      <c r="Y112" s="49">
        <v>0</v>
      </c>
      <c r="Z112" s="49">
        <v>0</v>
      </c>
      <c r="AA112" s="68">
        <v>112</v>
      </c>
      <c r="AB112" s="68"/>
      <c r="AC112" s="69"/>
      <c r="AD112" s="84">
        <v>181</v>
      </c>
      <c r="AE112" s="84">
        <v>105</v>
      </c>
      <c r="AF112" s="84">
        <v>374</v>
      </c>
      <c r="AG112" s="84">
        <v>494</v>
      </c>
      <c r="AH112" s="84"/>
      <c r="AI112" s="84"/>
      <c r="AJ112" s="84"/>
      <c r="AK112" s="84"/>
      <c r="AL112" s="84"/>
      <c r="AM112" s="87">
        <v>43632.872106481482</v>
      </c>
      <c r="AN112" s="84" t="s">
        <v>10584</v>
      </c>
      <c r="AO112" s="92" t="s">
        <v>10694</v>
      </c>
      <c r="AP112" s="84" t="s">
        <v>66</v>
      </c>
      <c r="AQ112" s="48"/>
      <c r="AR112" s="48"/>
      <c r="AS112" s="48"/>
      <c r="AT112" s="48"/>
      <c r="AU112" s="48"/>
      <c r="AV112" s="48"/>
      <c r="AW112" s="107" t="s">
        <v>14117</v>
      </c>
      <c r="AX112" s="107" t="s">
        <v>14117</v>
      </c>
      <c r="AY112" s="107" t="s">
        <v>14919</v>
      </c>
      <c r="AZ112" s="107" t="s">
        <v>14919</v>
      </c>
      <c r="BA112" s="2"/>
      <c r="BB112" s="3"/>
      <c r="BC112" s="3"/>
      <c r="BD112" s="3"/>
      <c r="BE112" s="3"/>
    </row>
    <row r="113" spans="1:57" x14ac:dyDescent="0.25">
      <c r="A113" s="61" t="s">
        <v>265</v>
      </c>
      <c r="B113" s="62" t="s">
        <v>15541</v>
      </c>
      <c r="C113" s="62"/>
      <c r="D113" s="63">
        <v>3.0995388995481834</v>
      </c>
      <c r="E113" s="65"/>
      <c r="F113" s="103" t="s">
        <v>9091</v>
      </c>
      <c r="G113" s="62"/>
      <c r="H113" s="66"/>
      <c r="I113" s="67"/>
      <c r="J113" s="67"/>
      <c r="K113" s="66" t="s">
        <v>12382</v>
      </c>
      <c r="L113" s="70"/>
      <c r="M113" s="71">
        <v>4432.46923828125</v>
      </c>
      <c r="N113" s="71">
        <v>1922.831787109375</v>
      </c>
      <c r="O113" s="72"/>
      <c r="P113" s="73"/>
      <c r="Q113" s="73"/>
      <c r="R113" s="96"/>
      <c r="S113" s="48">
        <v>0</v>
      </c>
      <c r="T113" s="48">
        <v>2</v>
      </c>
      <c r="U113" s="49">
        <v>61.5</v>
      </c>
      <c r="V113" s="49">
        <v>1.9799999999999999E-4</v>
      </c>
      <c r="W113" s="49">
        <v>8.2700000000000004E-4</v>
      </c>
      <c r="X113" s="49">
        <v>0.64344999999999997</v>
      </c>
      <c r="Y113" s="49">
        <v>0</v>
      </c>
      <c r="Z113" s="49">
        <v>0</v>
      </c>
      <c r="AA113" s="68">
        <v>113</v>
      </c>
      <c r="AB113" s="68"/>
      <c r="AC113" s="69"/>
      <c r="AD113" s="84">
        <v>5038</v>
      </c>
      <c r="AE113" s="84">
        <v>4454</v>
      </c>
      <c r="AF113" s="84">
        <v>27845</v>
      </c>
      <c r="AG113" s="84">
        <v>28584</v>
      </c>
      <c r="AH113" s="84"/>
      <c r="AI113" s="84"/>
      <c r="AJ113" s="84"/>
      <c r="AK113" s="84"/>
      <c r="AL113" s="84"/>
      <c r="AM113" s="87">
        <v>42875.60260416667</v>
      </c>
      <c r="AN113" s="84" t="s">
        <v>10584</v>
      </c>
      <c r="AO113" s="92" t="s">
        <v>10695</v>
      </c>
      <c r="AP113" s="84" t="s">
        <v>66</v>
      </c>
      <c r="AQ113" s="48"/>
      <c r="AR113" s="48"/>
      <c r="AS113" s="48"/>
      <c r="AT113" s="48"/>
      <c r="AU113" s="48"/>
      <c r="AV113" s="48"/>
      <c r="AW113" s="107" t="s">
        <v>14117</v>
      </c>
      <c r="AX113" s="107" t="s">
        <v>14117</v>
      </c>
      <c r="AY113" s="107" t="s">
        <v>14919</v>
      </c>
      <c r="AZ113" s="107" t="s">
        <v>14919</v>
      </c>
      <c r="BA113" s="2"/>
      <c r="BB113" s="3"/>
      <c r="BC113" s="3"/>
      <c r="BD113" s="3"/>
      <c r="BE113" s="3"/>
    </row>
    <row r="114" spans="1:57" x14ac:dyDescent="0.25">
      <c r="A114" s="61" t="s">
        <v>266</v>
      </c>
      <c r="B114" s="62" t="s">
        <v>15541</v>
      </c>
      <c r="C114" s="62"/>
      <c r="D114" s="63">
        <v>3.0995388995481834</v>
      </c>
      <c r="E114" s="65"/>
      <c r="F114" s="103" t="s">
        <v>9092</v>
      </c>
      <c r="G114" s="62"/>
      <c r="H114" s="66"/>
      <c r="I114" s="67"/>
      <c r="J114" s="67"/>
      <c r="K114" s="66" t="s">
        <v>12383</v>
      </c>
      <c r="L114" s="70"/>
      <c r="M114" s="71">
        <v>5844.73046875</v>
      </c>
      <c r="N114" s="71">
        <v>3119.88427734375</v>
      </c>
      <c r="O114" s="72"/>
      <c r="P114" s="73"/>
      <c r="Q114" s="73"/>
      <c r="R114" s="96"/>
      <c r="S114" s="48">
        <v>0</v>
      </c>
      <c r="T114" s="48">
        <v>2</v>
      </c>
      <c r="U114" s="49">
        <v>61.5</v>
      </c>
      <c r="V114" s="49">
        <v>1.9799999999999999E-4</v>
      </c>
      <c r="W114" s="49">
        <v>8.2700000000000004E-4</v>
      </c>
      <c r="X114" s="49">
        <v>0.64344999999999997</v>
      </c>
      <c r="Y114" s="49">
        <v>0</v>
      </c>
      <c r="Z114" s="49">
        <v>0</v>
      </c>
      <c r="AA114" s="68">
        <v>114</v>
      </c>
      <c r="AB114" s="68"/>
      <c r="AC114" s="69"/>
      <c r="AD114" s="84">
        <v>4866</v>
      </c>
      <c r="AE114" s="84">
        <v>6048</v>
      </c>
      <c r="AF114" s="84">
        <v>1821</v>
      </c>
      <c r="AG114" s="84">
        <v>2418</v>
      </c>
      <c r="AH114" s="84"/>
      <c r="AI114" s="84" t="s">
        <v>7236</v>
      </c>
      <c r="AJ114" s="84" t="s">
        <v>8304</v>
      </c>
      <c r="AK114" s="84"/>
      <c r="AL114" s="84"/>
      <c r="AM114" s="87">
        <v>41647.854872685188</v>
      </c>
      <c r="AN114" s="84" t="s">
        <v>10584</v>
      </c>
      <c r="AO114" s="92" t="s">
        <v>10696</v>
      </c>
      <c r="AP114" s="84" t="s">
        <v>66</v>
      </c>
      <c r="AQ114" s="48"/>
      <c r="AR114" s="48"/>
      <c r="AS114" s="48"/>
      <c r="AT114" s="48"/>
      <c r="AU114" s="48"/>
      <c r="AV114" s="48"/>
      <c r="AW114" s="107" t="s">
        <v>14117</v>
      </c>
      <c r="AX114" s="107" t="s">
        <v>14117</v>
      </c>
      <c r="AY114" s="107" t="s">
        <v>14919</v>
      </c>
      <c r="AZ114" s="107" t="s">
        <v>14919</v>
      </c>
      <c r="BA114" s="2"/>
      <c r="BB114" s="3"/>
      <c r="BC114" s="3"/>
      <c r="BD114" s="3"/>
      <c r="BE114" s="3"/>
    </row>
    <row r="115" spans="1:57" x14ac:dyDescent="0.25">
      <c r="A115" s="61" t="s">
        <v>267</v>
      </c>
      <c r="B115" s="62" t="s">
        <v>15541</v>
      </c>
      <c r="C115" s="62"/>
      <c r="D115" s="63">
        <v>3.0995388995481834</v>
      </c>
      <c r="E115" s="65"/>
      <c r="F115" s="103" t="s">
        <v>9093</v>
      </c>
      <c r="G115" s="62"/>
      <c r="H115" s="66"/>
      <c r="I115" s="67"/>
      <c r="J115" s="67"/>
      <c r="K115" s="66" t="s">
        <v>12384</v>
      </c>
      <c r="L115" s="70"/>
      <c r="M115" s="71">
        <v>3935.20458984375</v>
      </c>
      <c r="N115" s="71">
        <v>2054.4599609375</v>
      </c>
      <c r="O115" s="72"/>
      <c r="P115" s="73"/>
      <c r="Q115" s="73"/>
      <c r="R115" s="96"/>
      <c r="S115" s="48">
        <v>0</v>
      </c>
      <c r="T115" s="48">
        <v>2</v>
      </c>
      <c r="U115" s="49">
        <v>61.5</v>
      </c>
      <c r="V115" s="49">
        <v>1.9799999999999999E-4</v>
      </c>
      <c r="W115" s="49">
        <v>8.2700000000000004E-4</v>
      </c>
      <c r="X115" s="49">
        <v>0.64344999999999997</v>
      </c>
      <c r="Y115" s="49">
        <v>0</v>
      </c>
      <c r="Z115" s="49">
        <v>0</v>
      </c>
      <c r="AA115" s="68">
        <v>115</v>
      </c>
      <c r="AB115" s="68"/>
      <c r="AC115" s="69"/>
      <c r="AD115" s="84">
        <v>2322</v>
      </c>
      <c r="AE115" s="84">
        <v>2257</v>
      </c>
      <c r="AF115" s="84">
        <v>4986</v>
      </c>
      <c r="AG115" s="84">
        <v>5352</v>
      </c>
      <c r="AH115" s="84"/>
      <c r="AI115" s="84" t="s">
        <v>7237</v>
      </c>
      <c r="AJ115" s="84"/>
      <c r="AK115" s="84"/>
      <c r="AL115" s="84"/>
      <c r="AM115" s="87">
        <v>43537.774710648147</v>
      </c>
      <c r="AN115" s="84" t="s">
        <v>10584</v>
      </c>
      <c r="AO115" s="92" t="s">
        <v>10697</v>
      </c>
      <c r="AP115" s="84" t="s">
        <v>66</v>
      </c>
      <c r="AQ115" s="48"/>
      <c r="AR115" s="48"/>
      <c r="AS115" s="48"/>
      <c r="AT115" s="48"/>
      <c r="AU115" s="48"/>
      <c r="AV115" s="48"/>
      <c r="AW115" s="107" t="s">
        <v>14117</v>
      </c>
      <c r="AX115" s="107" t="s">
        <v>14117</v>
      </c>
      <c r="AY115" s="107" t="s">
        <v>14919</v>
      </c>
      <c r="AZ115" s="107" t="s">
        <v>14919</v>
      </c>
      <c r="BA115" s="2"/>
      <c r="BB115" s="3"/>
      <c r="BC115" s="3"/>
      <c r="BD115" s="3"/>
      <c r="BE115" s="3"/>
    </row>
    <row r="116" spans="1:57" x14ac:dyDescent="0.25">
      <c r="A116" s="61" t="s">
        <v>268</v>
      </c>
      <c r="B116" s="62" t="s">
        <v>15537</v>
      </c>
      <c r="C116" s="62"/>
      <c r="D116" s="63">
        <v>1.5</v>
      </c>
      <c r="E116" s="65"/>
      <c r="F116" s="103" t="s">
        <v>9094</v>
      </c>
      <c r="G116" s="62"/>
      <c r="H116" s="66"/>
      <c r="I116" s="67"/>
      <c r="J116" s="67"/>
      <c r="K116" s="66" t="s">
        <v>12385</v>
      </c>
      <c r="L116" s="70"/>
      <c r="M116" s="71">
        <v>9403.6455078125</v>
      </c>
      <c r="N116" s="71">
        <v>6925.22021484375</v>
      </c>
      <c r="O116" s="72"/>
      <c r="P116" s="73"/>
      <c r="Q116" s="73"/>
      <c r="R116" s="96"/>
      <c r="S116" s="48">
        <v>0</v>
      </c>
      <c r="T116" s="48">
        <v>1</v>
      </c>
      <c r="U116" s="49">
        <v>0</v>
      </c>
      <c r="V116" s="49">
        <v>8.8999999999999995E-5</v>
      </c>
      <c r="W116" s="49">
        <v>0</v>
      </c>
      <c r="X116" s="49">
        <v>0.58076899999999998</v>
      </c>
      <c r="Y116" s="49">
        <v>0</v>
      </c>
      <c r="Z116" s="49">
        <v>0</v>
      </c>
      <c r="AA116" s="68">
        <v>116</v>
      </c>
      <c r="AB116" s="68"/>
      <c r="AC116" s="69"/>
      <c r="AD116" s="84">
        <v>30</v>
      </c>
      <c r="AE116" s="84">
        <v>24</v>
      </c>
      <c r="AF116" s="84">
        <v>11</v>
      </c>
      <c r="AG116" s="84">
        <v>281</v>
      </c>
      <c r="AH116" s="84"/>
      <c r="AI116" s="84" t="s">
        <v>7238</v>
      </c>
      <c r="AJ116" s="84" t="s">
        <v>8305</v>
      </c>
      <c r="AK116" s="84"/>
      <c r="AL116" s="84"/>
      <c r="AM116" s="87">
        <v>43580.695509259262</v>
      </c>
      <c r="AN116" s="84" t="s">
        <v>10584</v>
      </c>
      <c r="AO116" s="92" t="s">
        <v>10698</v>
      </c>
      <c r="AP116" s="84" t="s">
        <v>66</v>
      </c>
      <c r="AQ116" s="48"/>
      <c r="AR116" s="48"/>
      <c r="AS116" s="48"/>
      <c r="AT116" s="48"/>
      <c r="AU116" s="48"/>
      <c r="AV116" s="48"/>
      <c r="AW116" s="107" t="s">
        <v>14118</v>
      </c>
      <c r="AX116" s="107" t="s">
        <v>14118</v>
      </c>
      <c r="AY116" s="107" t="s">
        <v>14920</v>
      </c>
      <c r="AZ116" s="107" t="s">
        <v>14920</v>
      </c>
      <c r="BA116" s="2"/>
      <c r="BB116" s="3"/>
      <c r="BC116" s="3"/>
      <c r="BD116" s="3"/>
      <c r="BE116" s="3"/>
    </row>
    <row r="117" spans="1:57" x14ac:dyDescent="0.25">
      <c r="A117" s="61" t="s">
        <v>1522</v>
      </c>
      <c r="B117" s="62" t="s">
        <v>15537</v>
      </c>
      <c r="C117" s="62"/>
      <c r="D117" s="63">
        <v>1.5</v>
      </c>
      <c r="E117" s="65"/>
      <c r="F117" s="103" t="s">
        <v>9095</v>
      </c>
      <c r="G117" s="62"/>
      <c r="H117" s="66"/>
      <c r="I117" s="67"/>
      <c r="J117" s="67"/>
      <c r="K117" s="66" t="s">
        <v>12386</v>
      </c>
      <c r="L117" s="70"/>
      <c r="M117" s="71">
        <v>7346.46240234375</v>
      </c>
      <c r="N117" s="71">
        <v>7409.53759765625</v>
      </c>
      <c r="O117" s="72"/>
      <c r="P117" s="73"/>
      <c r="Q117" s="73"/>
      <c r="R117" s="96"/>
      <c r="S117" s="48">
        <v>4</v>
      </c>
      <c r="T117" s="48">
        <v>0</v>
      </c>
      <c r="U117" s="49">
        <v>6084</v>
      </c>
      <c r="V117" s="49">
        <v>9.7E-5</v>
      </c>
      <c r="W117" s="49">
        <v>0</v>
      </c>
      <c r="X117" s="49">
        <v>2.0271469999999998</v>
      </c>
      <c r="Y117" s="49">
        <v>0</v>
      </c>
      <c r="Z117" s="49">
        <v>0</v>
      </c>
      <c r="AA117" s="68">
        <v>117</v>
      </c>
      <c r="AB117" s="68"/>
      <c r="AC117" s="69"/>
      <c r="AD117" s="84">
        <v>37</v>
      </c>
      <c r="AE117" s="84">
        <v>22161</v>
      </c>
      <c r="AF117" s="84">
        <v>125</v>
      </c>
      <c r="AG117" s="84">
        <v>183</v>
      </c>
      <c r="AH117" s="84"/>
      <c r="AI117" s="84" t="s">
        <v>7239</v>
      </c>
      <c r="AJ117" s="84" t="s">
        <v>8306</v>
      </c>
      <c r="AK117" s="92" t="s">
        <v>8671</v>
      </c>
      <c r="AL117" s="84"/>
      <c r="AM117" s="87">
        <v>43600.521377314813</v>
      </c>
      <c r="AN117" s="84" t="s">
        <v>10584</v>
      </c>
      <c r="AO117" s="92" t="s">
        <v>10699</v>
      </c>
      <c r="AP117" s="84" t="s">
        <v>65</v>
      </c>
      <c r="AQ117" s="48"/>
      <c r="AR117" s="48"/>
      <c r="AS117" s="48"/>
      <c r="AT117" s="48"/>
      <c r="AU117" s="48"/>
      <c r="AV117" s="48"/>
      <c r="AW117" s="48"/>
      <c r="AX117" s="48"/>
      <c r="AY117" s="48"/>
      <c r="AZ117" s="48"/>
      <c r="BA117" s="2"/>
      <c r="BB117" s="3"/>
      <c r="BC117" s="3"/>
      <c r="BD117" s="3"/>
      <c r="BE117" s="3"/>
    </row>
    <row r="118" spans="1:57" x14ac:dyDescent="0.25">
      <c r="A118" s="61" t="s">
        <v>269</v>
      </c>
      <c r="B118" s="62" t="s">
        <v>15537</v>
      </c>
      <c r="C118" s="62"/>
      <c r="D118" s="63">
        <v>1.5</v>
      </c>
      <c r="E118" s="65"/>
      <c r="F118" s="103" t="s">
        <v>9096</v>
      </c>
      <c r="G118" s="62"/>
      <c r="H118" s="66"/>
      <c r="I118" s="67"/>
      <c r="J118" s="67"/>
      <c r="K118" s="66" t="s">
        <v>12387</v>
      </c>
      <c r="L118" s="70"/>
      <c r="M118" s="71">
        <v>3826.953369140625</v>
      </c>
      <c r="N118" s="71">
        <v>7148.3203125</v>
      </c>
      <c r="O118" s="72"/>
      <c r="P118" s="73"/>
      <c r="Q118" s="73"/>
      <c r="R118" s="96"/>
      <c r="S118" s="48">
        <v>0</v>
      </c>
      <c r="T118" s="48">
        <v>1</v>
      </c>
      <c r="U118" s="49">
        <v>0</v>
      </c>
      <c r="V118" s="49">
        <v>1.22E-4</v>
      </c>
      <c r="W118" s="49">
        <v>0</v>
      </c>
      <c r="X118" s="49">
        <v>0.558504</v>
      </c>
      <c r="Y118" s="49">
        <v>0</v>
      </c>
      <c r="Z118" s="49">
        <v>0</v>
      </c>
      <c r="AA118" s="68">
        <v>118</v>
      </c>
      <c r="AB118" s="68"/>
      <c r="AC118" s="69"/>
      <c r="AD118" s="84">
        <v>1353</v>
      </c>
      <c r="AE118" s="84">
        <v>481</v>
      </c>
      <c r="AF118" s="84">
        <v>15119</v>
      </c>
      <c r="AG118" s="84">
        <v>8010</v>
      </c>
      <c r="AH118" s="84"/>
      <c r="AI118" s="84" t="s">
        <v>7240</v>
      </c>
      <c r="AJ118" s="84"/>
      <c r="AK118" s="84"/>
      <c r="AL118" s="84"/>
      <c r="AM118" s="87">
        <v>43615.373819444445</v>
      </c>
      <c r="AN118" s="84" t="s">
        <v>10584</v>
      </c>
      <c r="AO118" s="92" t="s">
        <v>10700</v>
      </c>
      <c r="AP118" s="84" t="s">
        <v>66</v>
      </c>
      <c r="AQ118" s="48"/>
      <c r="AR118" s="48"/>
      <c r="AS118" s="48"/>
      <c r="AT118" s="48"/>
      <c r="AU118" s="48"/>
      <c r="AV118" s="48"/>
      <c r="AW118" s="107" t="s">
        <v>14119</v>
      </c>
      <c r="AX118" s="107" t="s">
        <v>14119</v>
      </c>
      <c r="AY118" s="107" t="s">
        <v>14921</v>
      </c>
      <c r="AZ118" s="107" t="s">
        <v>14921</v>
      </c>
      <c r="BA118" s="2"/>
      <c r="BB118" s="3"/>
      <c r="BC118" s="3"/>
      <c r="BD118" s="3"/>
      <c r="BE118" s="3"/>
    </row>
    <row r="119" spans="1:57" x14ac:dyDescent="0.25">
      <c r="A119" s="61" t="s">
        <v>1523</v>
      </c>
      <c r="B119" s="62" t="s">
        <v>15537</v>
      </c>
      <c r="C119" s="62"/>
      <c r="D119" s="63">
        <v>1.5</v>
      </c>
      <c r="E119" s="65"/>
      <c r="F119" s="103" t="s">
        <v>9097</v>
      </c>
      <c r="G119" s="62"/>
      <c r="H119" s="66"/>
      <c r="I119" s="67"/>
      <c r="J119" s="67"/>
      <c r="K119" s="66" t="s">
        <v>12388</v>
      </c>
      <c r="L119" s="70"/>
      <c r="M119" s="71">
        <v>3480.287353515625</v>
      </c>
      <c r="N119" s="71">
        <v>3703.602294921875</v>
      </c>
      <c r="O119" s="72"/>
      <c r="P119" s="73"/>
      <c r="Q119" s="73"/>
      <c r="R119" s="96"/>
      <c r="S119" s="48">
        <v>7</v>
      </c>
      <c r="T119" s="48">
        <v>0</v>
      </c>
      <c r="U119" s="49">
        <v>12150</v>
      </c>
      <c r="V119" s="49">
        <v>1.3899999999999999E-4</v>
      </c>
      <c r="W119" s="49">
        <v>0</v>
      </c>
      <c r="X119" s="49">
        <v>3.3641480000000001</v>
      </c>
      <c r="Y119" s="49">
        <v>0</v>
      </c>
      <c r="Z119" s="49">
        <v>0</v>
      </c>
      <c r="AA119" s="68">
        <v>119</v>
      </c>
      <c r="AB119" s="68"/>
      <c r="AC119" s="69"/>
      <c r="AD119" s="84">
        <v>11731</v>
      </c>
      <c r="AE119" s="84">
        <v>12016</v>
      </c>
      <c r="AF119" s="84">
        <v>85397</v>
      </c>
      <c r="AG119" s="84">
        <v>2194</v>
      </c>
      <c r="AH119" s="84"/>
      <c r="AI119" s="84" t="s">
        <v>7241</v>
      </c>
      <c r="AJ119" s="84" t="s">
        <v>8266</v>
      </c>
      <c r="AK119" s="92" t="s">
        <v>8672</v>
      </c>
      <c r="AL119" s="84"/>
      <c r="AM119" s="87">
        <v>41233.481076388889</v>
      </c>
      <c r="AN119" s="84" t="s">
        <v>10584</v>
      </c>
      <c r="AO119" s="92" t="s">
        <v>10701</v>
      </c>
      <c r="AP119" s="84" t="s">
        <v>65</v>
      </c>
      <c r="AQ119" s="48"/>
      <c r="AR119" s="48"/>
      <c r="AS119" s="48"/>
      <c r="AT119" s="48"/>
      <c r="AU119" s="48"/>
      <c r="AV119" s="48"/>
      <c r="AW119" s="48"/>
      <c r="AX119" s="48"/>
      <c r="AY119" s="48"/>
      <c r="AZ119" s="48"/>
      <c r="BA119" s="2"/>
      <c r="BB119" s="3"/>
      <c r="BC119" s="3"/>
      <c r="BD119" s="3"/>
      <c r="BE119" s="3"/>
    </row>
    <row r="120" spans="1:57" x14ac:dyDescent="0.25">
      <c r="A120" s="61" t="s">
        <v>270</v>
      </c>
      <c r="B120" s="62" t="s">
        <v>15537</v>
      </c>
      <c r="C120" s="62"/>
      <c r="D120" s="63">
        <v>1.5</v>
      </c>
      <c r="E120" s="65"/>
      <c r="F120" s="103" t="s">
        <v>9098</v>
      </c>
      <c r="G120" s="62"/>
      <c r="H120" s="66"/>
      <c r="I120" s="67"/>
      <c r="J120" s="67"/>
      <c r="K120" s="66" t="s">
        <v>12389</v>
      </c>
      <c r="L120" s="70"/>
      <c r="M120" s="71">
        <v>3682.3330078125</v>
      </c>
      <c r="N120" s="71">
        <v>9625.158203125</v>
      </c>
      <c r="O120" s="72"/>
      <c r="P120" s="73"/>
      <c r="Q120" s="73"/>
      <c r="R120" s="96"/>
      <c r="S120" s="48">
        <v>1</v>
      </c>
      <c r="T120" s="48">
        <v>1</v>
      </c>
      <c r="U120" s="49">
        <v>0</v>
      </c>
      <c r="V120" s="49">
        <v>0</v>
      </c>
      <c r="W120" s="49">
        <v>0</v>
      </c>
      <c r="X120" s="49">
        <v>1</v>
      </c>
      <c r="Y120" s="49">
        <v>0</v>
      </c>
      <c r="Z120" s="49" t="s">
        <v>13963</v>
      </c>
      <c r="AA120" s="68">
        <v>120</v>
      </c>
      <c r="AB120" s="68"/>
      <c r="AC120" s="69"/>
      <c r="AD120" s="84">
        <v>12</v>
      </c>
      <c r="AE120" s="84">
        <v>0</v>
      </c>
      <c r="AF120" s="84">
        <v>22</v>
      </c>
      <c r="AG120" s="84">
        <v>2</v>
      </c>
      <c r="AH120" s="84"/>
      <c r="AI120" s="84" t="s">
        <v>7242</v>
      </c>
      <c r="AJ120" s="84"/>
      <c r="AK120" s="84"/>
      <c r="AL120" s="84"/>
      <c r="AM120" s="87">
        <v>43726.766342592593</v>
      </c>
      <c r="AN120" s="84" t="s">
        <v>10584</v>
      </c>
      <c r="AO120" s="92" t="s">
        <v>10702</v>
      </c>
      <c r="AP120" s="84" t="s">
        <v>66</v>
      </c>
      <c r="AQ120" s="48" t="s">
        <v>2680</v>
      </c>
      <c r="AR120" s="48" t="s">
        <v>2680</v>
      </c>
      <c r="AS120" s="48" t="s">
        <v>2911</v>
      </c>
      <c r="AT120" s="48" t="s">
        <v>2911</v>
      </c>
      <c r="AU120" s="48"/>
      <c r="AV120" s="48"/>
      <c r="AW120" s="107" t="s">
        <v>14120</v>
      </c>
      <c r="AX120" s="107" t="s">
        <v>14120</v>
      </c>
      <c r="AY120" s="107" t="s">
        <v>14922</v>
      </c>
      <c r="AZ120" s="107" t="s">
        <v>14922</v>
      </c>
      <c r="BA120" s="2"/>
      <c r="BB120" s="3"/>
      <c r="BC120" s="3"/>
      <c r="BD120" s="3"/>
      <c r="BE120" s="3"/>
    </row>
    <row r="121" spans="1:57" x14ac:dyDescent="0.25">
      <c r="A121" s="61" t="s">
        <v>271</v>
      </c>
      <c r="B121" s="62" t="s">
        <v>15537</v>
      </c>
      <c r="C121" s="62"/>
      <c r="D121" s="63">
        <v>1.5</v>
      </c>
      <c r="E121" s="65"/>
      <c r="F121" s="103" t="s">
        <v>9099</v>
      </c>
      <c r="G121" s="62"/>
      <c r="H121" s="66"/>
      <c r="I121" s="67"/>
      <c r="J121" s="67"/>
      <c r="K121" s="66" t="s">
        <v>12390</v>
      </c>
      <c r="L121" s="70"/>
      <c r="M121" s="71">
        <v>4474.40869140625</v>
      </c>
      <c r="N121" s="71">
        <v>4790.59326171875</v>
      </c>
      <c r="O121" s="72"/>
      <c r="P121" s="73"/>
      <c r="Q121" s="73"/>
      <c r="R121" s="96"/>
      <c r="S121" s="48">
        <v>0</v>
      </c>
      <c r="T121" s="48">
        <v>2</v>
      </c>
      <c r="U121" s="49">
        <v>2</v>
      </c>
      <c r="V121" s="49">
        <v>0.5</v>
      </c>
      <c r="W121" s="49">
        <v>0</v>
      </c>
      <c r="X121" s="49">
        <v>1.4594590000000001</v>
      </c>
      <c r="Y121" s="49">
        <v>0</v>
      </c>
      <c r="Z121" s="49">
        <v>0</v>
      </c>
      <c r="AA121" s="68">
        <v>121</v>
      </c>
      <c r="AB121" s="68"/>
      <c r="AC121" s="69"/>
      <c r="AD121" s="84">
        <v>297</v>
      </c>
      <c r="AE121" s="84">
        <v>437</v>
      </c>
      <c r="AF121" s="84">
        <v>7980</v>
      </c>
      <c r="AG121" s="84">
        <v>102985</v>
      </c>
      <c r="AH121" s="84"/>
      <c r="AI121" s="84" t="s">
        <v>7243</v>
      </c>
      <c r="AJ121" s="84" t="s">
        <v>8290</v>
      </c>
      <c r="AK121" s="84"/>
      <c r="AL121" s="84"/>
      <c r="AM121" s="87">
        <v>41054.384560185186</v>
      </c>
      <c r="AN121" s="84" t="s">
        <v>10584</v>
      </c>
      <c r="AO121" s="92" t="s">
        <v>10703</v>
      </c>
      <c r="AP121" s="84" t="s">
        <v>66</v>
      </c>
      <c r="AQ121" s="48" t="s">
        <v>2681</v>
      </c>
      <c r="AR121" s="48" t="s">
        <v>2681</v>
      </c>
      <c r="AS121" s="48" t="s">
        <v>2911</v>
      </c>
      <c r="AT121" s="48" t="s">
        <v>2911</v>
      </c>
      <c r="AU121" s="48"/>
      <c r="AV121" s="48"/>
      <c r="AW121" s="107" t="s">
        <v>14121</v>
      </c>
      <c r="AX121" s="107" t="s">
        <v>14121</v>
      </c>
      <c r="AY121" s="107" t="s">
        <v>14923</v>
      </c>
      <c r="AZ121" s="107" t="s">
        <v>14923</v>
      </c>
      <c r="BA121" s="2"/>
      <c r="BB121" s="3"/>
      <c r="BC121" s="3"/>
      <c r="BD121" s="3"/>
      <c r="BE121" s="3"/>
    </row>
    <row r="122" spans="1:57" x14ac:dyDescent="0.25">
      <c r="A122" s="61" t="s">
        <v>1524</v>
      </c>
      <c r="B122" s="62" t="s">
        <v>15537</v>
      </c>
      <c r="C122" s="62"/>
      <c r="D122" s="63">
        <v>1.5</v>
      </c>
      <c r="E122" s="65"/>
      <c r="F122" s="103" t="s">
        <v>9100</v>
      </c>
      <c r="G122" s="62"/>
      <c r="H122" s="66"/>
      <c r="I122" s="67"/>
      <c r="J122" s="67"/>
      <c r="K122" s="66" t="s">
        <v>12391</v>
      </c>
      <c r="L122" s="70"/>
      <c r="M122" s="71">
        <v>6131.69970703125</v>
      </c>
      <c r="N122" s="71">
        <v>6505.24609375</v>
      </c>
      <c r="O122" s="72"/>
      <c r="P122" s="73"/>
      <c r="Q122" s="73"/>
      <c r="R122" s="96"/>
      <c r="S122" s="48">
        <v>1</v>
      </c>
      <c r="T122" s="48">
        <v>0</v>
      </c>
      <c r="U122" s="49">
        <v>0</v>
      </c>
      <c r="V122" s="49">
        <v>0.33333299999999999</v>
      </c>
      <c r="W122" s="49">
        <v>0</v>
      </c>
      <c r="X122" s="49">
        <v>0.77027000000000001</v>
      </c>
      <c r="Y122" s="49">
        <v>0</v>
      </c>
      <c r="Z122" s="49">
        <v>0</v>
      </c>
      <c r="AA122" s="68">
        <v>122</v>
      </c>
      <c r="AB122" s="68"/>
      <c r="AC122" s="69"/>
      <c r="AD122" s="84">
        <v>2032</v>
      </c>
      <c r="AE122" s="84">
        <v>95327</v>
      </c>
      <c r="AF122" s="84">
        <v>79244</v>
      </c>
      <c r="AG122" s="84">
        <v>38415</v>
      </c>
      <c r="AH122" s="84"/>
      <c r="AI122" s="84" t="s">
        <v>7244</v>
      </c>
      <c r="AJ122" s="84"/>
      <c r="AK122" s="92" t="s">
        <v>8673</v>
      </c>
      <c r="AL122" s="84"/>
      <c r="AM122" s="87">
        <v>40880.268842592595</v>
      </c>
      <c r="AN122" s="84" t="s">
        <v>10584</v>
      </c>
      <c r="AO122" s="92" t="s">
        <v>10704</v>
      </c>
      <c r="AP122" s="84" t="s">
        <v>65</v>
      </c>
      <c r="AQ122" s="48"/>
      <c r="AR122" s="48"/>
      <c r="AS122" s="48"/>
      <c r="AT122" s="48"/>
      <c r="AU122" s="48"/>
      <c r="AV122" s="48"/>
      <c r="AW122" s="48"/>
      <c r="AX122" s="48"/>
      <c r="AY122" s="48"/>
      <c r="AZ122" s="48"/>
      <c r="BA122" s="2"/>
      <c r="BB122" s="3"/>
      <c r="BC122" s="3"/>
      <c r="BD122" s="3"/>
      <c r="BE122" s="3"/>
    </row>
    <row r="123" spans="1:57" x14ac:dyDescent="0.25">
      <c r="A123" s="61" t="s">
        <v>1525</v>
      </c>
      <c r="B123" s="62" t="s">
        <v>15537</v>
      </c>
      <c r="C123" s="62"/>
      <c r="D123" s="63">
        <v>1.5</v>
      </c>
      <c r="E123" s="65"/>
      <c r="F123" s="103" t="s">
        <v>9101</v>
      </c>
      <c r="G123" s="62"/>
      <c r="H123" s="66"/>
      <c r="I123" s="67"/>
      <c r="J123" s="67"/>
      <c r="K123" s="66" t="s">
        <v>12392</v>
      </c>
      <c r="L123" s="70"/>
      <c r="M123" s="71">
        <v>2629.037109375</v>
      </c>
      <c r="N123" s="71">
        <v>3221.6240234375</v>
      </c>
      <c r="O123" s="72"/>
      <c r="P123" s="73"/>
      <c r="Q123" s="73"/>
      <c r="R123" s="96"/>
      <c r="S123" s="48">
        <v>1</v>
      </c>
      <c r="T123" s="48">
        <v>0</v>
      </c>
      <c r="U123" s="49">
        <v>0</v>
      </c>
      <c r="V123" s="49">
        <v>0.33333299999999999</v>
      </c>
      <c r="W123" s="49">
        <v>0</v>
      </c>
      <c r="X123" s="49">
        <v>0.77027000000000001</v>
      </c>
      <c r="Y123" s="49">
        <v>0</v>
      </c>
      <c r="Z123" s="49">
        <v>0</v>
      </c>
      <c r="AA123" s="68">
        <v>123</v>
      </c>
      <c r="AB123" s="68"/>
      <c r="AC123" s="69"/>
      <c r="AD123" s="84">
        <v>123</v>
      </c>
      <c r="AE123" s="84">
        <v>86</v>
      </c>
      <c r="AF123" s="84">
        <v>1109</v>
      </c>
      <c r="AG123" s="84">
        <v>633</v>
      </c>
      <c r="AH123" s="84"/>
      <c r="AI123" s="84" t="s">
        <v>7245</v>
      </c>
      <c r="AJ123" s="84"/>
      <c r="AK123" s="84"/>
      <c r="AL123" s="84"/>
      <c r="AM123" s="87">
        <v>43052.464155092595</v>
      </c>
      <c r="AN123" s="84" t="s">
        <v>10584</v>
      </c>
      <c r="AO123" s="92" t="s">
        <v>10705</v>
      </c>
      <c r="AP123" s="84" t="s">
        <v>65</v>
      </c>
      <c r="AQ123" s="48"/>
      <c r="AR123" s="48"/>
      <c r="AS123" s="48"/>
      <c r="AT123" s="48"/>
      <c r="AU123" s="48"/>
      <c r="AV123" s="48"/>
      <c r="AW123" s="48"/>
      <c r="AX123" s="48"/>
      <c r="AY123" s="48"/>
      <c r="AZ123" s="48"/>
      <c r="BA123" s="2"/>
      <c r="BB123" s="3"/>
      <c r="BC123" s="3"/>
      <c r="BD123" s="3"/>
      <c r="BE123" s="3"/>
    </row>
    <row r="124" spans="1:57" x14ac:dyDescent="0.25">
      <c r="A124" s="61" t="s">
        <v>272</v>
      </c>
      <c r="B124" s="62" t="s">
        <v>15537</v>
      </c>
      <c r="C124" s="62"/>
      <c r="D124" s="63">
        <v>1.5</v>
      </c>
      <c r="E124" s="65"/>
      <c r="F124" s="103" t="s">
        <v>9102</v>
      </c>
      <c r="G124" s="62"/>
      <c r="H124" s="66"/>
      <c r="I124" s="67"/>
      <c r="J124" s="67"/>
      <c r="K124" s="66" t="s">
        <v>12393</v>
      </c>
      <c r="L124" s="70"/>
      <c r="M124" s="71">
        <v>6799.50537109375</v>
      </c>
      <c r="N124" s="71">
        <v>8888.630859375</v>
      </c>
      <c r="O124" s="72"/>
      <c r="P124" s="73"/>
      <c r="Q124" s="73"/>
      <c r="R124" s="96"/>
      <c r="S124" s="48">
        <v>0</v>
      </c>
      <c r="T124" s="48">
        <v>1</v>
      </c>
      <c r="U124" s="49">
        <v>0</v>
      </c>
      <c r="V124" s="49">
        <v>1</v>
      </c>
      <c r="W124" s="49">
        <v>0</v>
      </c>
      <c r="X124" s="49">
        <v>1</v>
      </c>
      <c r="Y124" s="49">
        <v>0</v>
      </c>
      <c r="Z124" s="49">
        <v>0</v>
      </c>
      <c r="AA124" s="68">
        <v>124</v>
      </c>
      <c r="AB124" s="68"/>
      <c r="AC124" s="69"/>
      <c r="AD124" s="84">
        <v>780</v>
      </c>
      <c r="AE124" s="84">
        <v>3305</v>
      </c>
      <c r="AF124" s="84">
        <v>9228</v>
      </c>
      <c r="AG124" s="84">
        <v>7858</v>
      </c>
      <c r="AH124" s="84"/>
      <c r="AI124" s="84" t="s">
        <v>7246</v>
      </c>
      <c r="AJ124" s="84" t="s">
        <v>8307</v>
      </c>
      <c r="AK124" s="84"/>
      <c r="AL124" s="84"/>
      <c r="AM124" s="87">
        <v>43463.698252314818</v>
      </c>
      <c r="AN124" s="84" t="s">
        <v>10584</v>
      </c>
      <c r="AO124" s="92" t="s">
        <v>10706</v>
      </c>
      <c r="AP124" s="84" t="s">
        <v>66</v>
      </c>
      <c r="AQ124" s="48"/>
      <c r="AR124" s="48"/>
      <c r="AS124" s="48"/>
      <c r="AT124" s="48"/>
      <c r="AU124" s="48" t="s">
        <v>2946</v>
      </c>
      <c r="AV124" s="48" t="s">
        <v>2946</v>
      </c>
      <c r="AW124" s="107" t="s">
        <v>14122</v>
      </c>
      <c r="AX124" s="107" t="s">
        <v>14122</v>
      </c>
      <c r="AY124" s="107" t="s">
        <v>14924</v>
      </c>
      <c r="AZ124" s="107" t="s">
        <v>14924</v>
      </c>
      <c r="BA124" s="2"/>
      <c r="BB124" s="3"/>
      <c r="BC124" s="3"/>
      <c r="BD124" s="3"/>
      <c r="BE124" s="3"/>
    </row>
    <row r="125" spans="1:57" x14ac:dyDescent="0.25">
      <c r="A125" s="61" t="s">
        <v>1526</v>
      </c>
      <c r="B125" s="62" t="s">
        <v>15537</v>
      </c>
      <c r="C125" s="62"/>
      <c r="D125" s="63">
        <v>1.5</v>
      </c>
      <c r="E125" s="65"/>
      <c r="F125" s="103" t="s">
        <v>9103</v>
      </c>
      <c r="G125" s="62"/>
      <c r="H125" s="66"/>
      <c r="I125" s="67"/>
      <c r="J125" s="67"/>
      <c r="K125" s="66" t="s">
        <v>12394</v>
      </c>
      <c r="L125" s="70"/>
      <c r="M125" s="71">
        <v>6756.34375</v>
      </c>
      <c r="N125" s="71">
        <v>8583.8212890625</v>
      </c>
      <c r="O125" s="72"/>
      <c r="P125" s="73"/>
      <c r="Q125" s="73"/>
      <c r="R125" s="96"/>
      <c r="S125" s="48">
        <v>1</v>
      </c>
      <c r="T125" s="48">
        <v>0</v>
      </c>
      <c r="U125" s="49">
        <v>0</v>
      </c>
      <c r="V125" s="49">
        <v>1</v>
      </c>
      <c r="W125" s="49">
        <v>0</v>
      </c>
      <c r="X125" s="49">
        <v>1</v>
      </c>
      <c r="Y125" s="49">
        <v>0</v>
      </c>
      <c r="Z125" s="49">
        <v>0</v>
      </c>
      <c r="AA125" s="68">
        <v>125</v>
      </c>
      <c r="AB125" s="68"/>
      <c r="AC125" s="69"/>
      <c r="AD125" s="84">
        <v>2392</v>
      </c>
      <c r="AE125" s="84">
        <v>3190</v>
      </c>
      <c r="AF125" s="84">
        <v>74284</v>
      </c>
      <c r="AG125" s="84">
        <v>66562</v>
      </c>
      <c r="AH125" s="84"/>
      <c r="AI125" s="84" t="s">
        <v>7247</v>
      </c>
      <c r="AJ125" s="84"/>
      <c r="AK125" s="84"/>
      <c r="AL125" s="84"/>
      <c r="AM125" s="87">
        <v>41482.654976851853</v>
      </c>
      <c r="AN125" s="84" t="s">
        <v>10584</v>
      </c>
      <c r="AO125" s="92" t="s">
        <v>10707</v>
      </c>
      <c r="AP125" s="84" t="s">
        <v>65</v>
      </c>
      <c r="AQ125" s="48"/>
      <c r="AR125" s="48"/>
      <c r="AS125" s="48"/>
      <c r="AT125" s="48"/>
      <c r="AU125" s="48"/>
      <c r="AV125" s="48"/>
      <c r="AW125" s="48"/>
      <c r="AX125" s="48"/>
      <c r="AY125" s="48"/>
      <c r="AZ125" s="48"/>
      <c r="BA125" s="2"/>
      <c r="BB125" s="3"/>
      <c r="BC125" s="3"/>
      <c r="BD125" s="3"/>
      <c r="BE125" s="3"/>
    </row>
    <row r="126" spans="1:57" x14ac:dyDescent="0.25">
      <c r="A126" s="61" t="s">
        <v>273</v>
      </c>
      <c r="B126" s="62" t="s">
        <v>15537</v>
      </c>
      <c r="C126" s="62"/>
      <c r="D126" s="63">
        <v>1.5870365785727549</v>
      </c>
      <c r="E126" s="65"/>
      <c r="F126" s="103" t="s">
        <v>9104</v>
      </c>
      <c r="G126" s="62"/>
      <c r="H126" s="66"/>
      <c r="I126" s="67"/>
      <c r="J126" s="67"/>
      <c r="K126" s="66" t="s">
        <v>12395</v>
      </c>
      <c r="L126" s="70"/>
      <c r="M126" s="71">
        <v>2078.119873046875</v>
      </c>
      <c r="N126" s="71">
        <v>6914.931640625</v>
      </c>
      <c r="O126" s="72"/>
      <c r="P126" s="73"/>
      <c r="Q126" s="73"/>
      <c r="R126" s="96"/>
      <c r="S126" s="48">
        <v>0</v>
      </c>
      <c r="T126" s="48">
        <v>1</v>
      </c>
      <c r="U126" s="49">
        <v>0</v>
      </c>
      <c r="V126" s="49">
        <v>1.76E-4</v>
      </c>
      <c r="W126" s="49">
        <v>4.5000000000000003E-5</v>
      </c>
      <c r="X126" s="49">
        <v>0.44630199999999998</v>
      </c>
      <c r="Y126" s="49">
        <v>0</v>
      </c>
      <c r="Z126" s="49">
        <v>0</v>
      </c>
      <c r="AA126" s="68">
        <v>126</v>
      </c>
      <c r="AB126" s="68"/>
      <c r="AC126" s="69"/>
      <c r="AD126" s="84">
        <v>1908</v>
      </c>
      <c r="AE126" s="84">
        <v>1959</v>
      </c>
      <c r="AF126" s="84">
        <v>13455</v>
      </c>
      <c r="AG126" s="84">
        <v>8908</v>
      </c>
      <c r="AH126" s="84"/>
      <c r="AI126" s="84" t="s">
        <v>7248</v>
      </c>
      <c r="AJ126" s="84" t="s">
        <v>8272</v>
      </c>
      <c r="AK126" s="84"/>
      <c r="AL126" s="84"/>
      <c r="AM126" s="87">
        <v>43463.787187499998</v>
      </c>
      <c r="AN126" s="84" t="s">
        <v>10584</v>
      </c>
      <c r="AO126" s="92" t="s">
        <v>10708</v>
      </c>
      <c r="AP126" s="84" t="s">
        <v>66</v>
      </c>
      <c r="AQ126" s="48"/>
      <c r="AR126" s="48"/>
      <c r="AS126" s="48"/>
      <c r="AT126" s="48"/>
      <c r="AU126" s="48" t="s">
        <v>2947</v>
      </c>
      <c r="AV126" s="48" t="s">
        <v>2947</v>
      </c>
      <c r="AW126" s="107" t="s">
        <v>14123</v>
      </c>
      <c r="AX126" s="107" t="s">
        <v>14123</v>
      </c>
      <c r="AY126" s="107" t="s">
        <v>14925</v>
      </c>
      <c r="AZ126" s="107" t="s">
        <v>14925</v>
      </c>
      <c r="BA126" s="2"/>
      <c r="BB126" s="3"/>
      <c r="BC126" s="3"/>
      <c r="BD126" s="3"/>
      <c r="BE126" s="3"/>
    </row>
    <row r="127" spans="1:57" x14ac:dyDescent="0.25">
      <c r="A127" s="61" t="s">
        <v>1527</v>
      </c>
      <c r="B127" s="62" t="s">
        <v>15537</v>
      </c>
      <c r="C127" s="62"/>
      <c r="D127" s="63">
        <v>3.0279754904994736</v>
      </c>
      <c r="E127" s="65"/>
      <c r="F127" s="103" t="s">
        <v>9105</v>
      </c>
      <c r="G127" s="62"/>
      <c r="H127" s="66"/>
      <c r="I127" s="67"/>
      <c r="J127" s="67"/>
      <c r="K127" s="66" t="s">
        <v>12396</v>
      </c>
      <c r="L127" s="70"/>
      <c r="M127" s="71">
        <v>3617.2197265625</v>
      </c>
      <c r="N127" s="71">
        <v>4529.65576171875</v>
      </c>
      <c r="O127" s="72"/>
      <c r="P127" s="73"/>
      <c r="Q127" s="73"/>
      <c r="R127" s="96"/>
      <c r="S127" s="48">
        <v>28</v>
      </c>
      <c r="T127" s="48">
        <v>0</v>
      </c>
      <c r="U127" s="49">
        <v>52841.093480000003</v>
      </c>
      <c r="V127" s="49">
        <v>2.14E-4</v>
      </c>
      <c r="W127" s="49">
        <v>7.9000000000000001E-4</v>
      </c>
      <c r="X127" s="49">
        <v>9.7605489999999993</v>
      </c>
      <c r="Y127" s="49">
        <v>0</v>
      </c>
      <c r="Z127" s="49">
        <v>0</v>
      </c>
      <c r="AA127" s="68">
        <v>127</v>
      </c>
      <c r="AB127" s="68"/>
      <c r="AC127" s="69"/>
      <c r="AD127" s="84">
        <v>10889</v>
      </c>
      <c r="AE127" s="84">
        <v>14965</v>
      </c>
      <c r="AF127" s="84">
        <v>32752</v>
      </c>
      <c r="AG127" s="84">
        <v>28562</v>
      </c>
      <c r="AH127" s="84"/>
      <c r="AI127" s="84" t="s">
        <v>7249</v>
      </c>
      <c r="AJ127" s="84"/>
      <c r="AK127" s="92" t="s">
        <v>8674</v>
      </c>
      <c r="AL127" s="84"/>
      <c r="AM127" s="87">
        <v>42577.632210648146</v>
      </c>
      <c r="AN127" s="84" t="s">
        <v>10584</v>
      </c>
      <c r="AO127" s="92" t="s">
        <v>10709</v>
      </c>
      <c r="AP127" s="84" t="s">
        <v>65</v>
      </c>
      <c r="AQ127" s="48"/>
      <c r="AR127" s="48"/>
      <c r="AS127" s="48"/>
      <c r="AT127" s="48"/>
      <c r="AU127" s="48"/>
      <c r="AV127" s="48"/>
      <c r="AW127" s="48"/>
      <c r="AX127" s="48"/>
      <c r="AY127" s="48"/>
      <c r="AZ127" s="48"/>
      <c r="BA127" s="2"/>
      <c r="BB127" s="3"/>
      <c r="BC127" s="3"/>
      <c r="BD127" s="3"/>
      <c r="BE127" s="3"/>
    </row>
    <row r="128" spans="1:57" x14ac:dyDescent="0.25">
      <c r="A128" s="61" t="s">
        <v>274</v>
      </c>
      <c r="B128" s="62" t="s">
        <v>15537</v>
      </c>
      <c r="C128" s="62"/>
      <c r="D128" s="63">
        <v>1.5</v>
      </c>
      <c r="E128" s="65"/>
      <c r="F128" s="103" t="s">
        <v>9106</v>
      </c>
      <c r="G128" s="62"/>
      <c r="H128" s="66"/>
      <c r="I128" s="67"/>
      <c r="J128" s="67"/>
      <c r="K128" s="66" t="s">
        <v>12397</v>
      </c>
      <c r="L128" s="70"/>
      <c r="M128" s="71">
        <v>5642.11865234375</v>
      </c>
      <c r="N128" s="71">
        <v>8072.458984375</v>
      </c>
      <c r="O128" s="72"/>
      <c r="P128" s="73"/>
      <c r="Q128" s="73"/>
      <c r="R128" s="96"/>
      <c r="S128" s="48">
        <v>0</v>
      </c>
      <c r="T128" s="48">
        <v>1</v>
      </c>
      <c r="U128" s="49">
        <v>0</v>
      </c>
      <c r="V128" s="49">
        <v>6.6667000000000004E-2</v>
      </c>
      <c r="W128" s="49">
        <v>0</v>
      </c>
      <c r="X128" s="49">
        <v>0.59797299999999998</v>
      </c>
      <c r="Y128" s="49">
        <v>0</v>
      </c>
      <c r="Z128" s="49">
        <v>0</v>
      </c>
      <c r="AA128" s="68">
        <v>128</v>
      </c>
      <c r="AB128" s="68"/>
      <c r="AC128" s="69"/>
      <c r="AD128" s="84">
        <v>622</v>
      </c>
      <c r="AE128" s="84">
        <v>380</v>
      </c>
      <c r="AF128" s="84">
        <v>81269</v>
      </c>
      <c r="AG128" s="84">
        <v>694</v>
      </c>
      <c r="AH128" s="84"/>
      <c r="AI128" s="84"/>
      <c r="AJ128" s="84" t="s">
        <v>8284</v>
      </c>
      <c r="AK128" s="84"/>
      <c r="AL128" s="84"/>
      <c r="AM128" s="87">
        <v>41149.73505787037</v>
      </c>
      <c r="AN128" s="84" t="s">
        <v>10584</v>
      </c>
      <c r="AO128" s="92" t="s">
        <v>10710</v>
      </c>
      <c r="AP128" s="84" t="s">
        <v>66</v>
      </c>
      <c r="AQ128" s="48"/>
      <c r="AR128" s="48"/>
      <c r="AS128" s="48"/>
      <c r="AT128" s="48"/>
      <c r="AU128" s="48"/>
      <c r="AV128" s="48"/>
      <c r="AW128" s="107" t="s">
        <v>14124</v>
      </c>
      <c r="AX128" s="107" t="s">
        <v>14124</v>
      </c>
      <c r="AY128" s="107" t="s">
        <v>14926</v>
      </c>
      <c r="AZ128" s="107" t="s">
        <v>14926</v>
      </c>
      <c r="BA128" s="2"/>
      <c r="BB128" s="3"/>
      <c r="BC128" s="3"/>
      <c r="BD128" s="3"/>
      <c r="BE128" s="3"/>
    </row>
    <row r="129" spans="1:57" x14ac:dyDescent="0.25">
      <c r="A129" s="61" t="s">
        <v>1528</v>
      </c>
      <c r="B129" s="62" t="s">
        <v>15537</v>
      </c>
      <c r="C129" s="62"/>
      <c r="D129" s="63">
        <v>1.5</v>
      </c>
      <c r="E129" s="65"/>
      <c r="F129" s="103" t="s">
        <v>9107</v>
      </c>
      <c r="G129" s="62"/>
      <c r="H129" s="66"/>
      <c r="I129" s="67"/>
      <c r="J129" s="67"/>
      <c r="K129" s="66" t="s">
        <v>12398</v>
      </c>
      <c r="L129" s="70"/>
      <c r="M129" s="71">
        <v>6981.43017578125</v>
      </c>
      <c r="N129" s="71">
        <v>5199.72509765625</v>
      </c>
      <c r="O129" s="72"/>
      <c r="P129" s="73"/>
      <c r="Q129" s="73"/>
      <c r="R129" s="96"/>
      <c r="S129" s="48">
        <v>8</v>
      </c>
      <c r="T129" s="48">
        <v>0</v>
      </c>
      <c r="U129" s="49">
        <v>56</v>
      </c>
      <c r="V129" s="49">
        <v>0.125</v>
      </c>
      <c r="W129" s="49">
        <v>0</v>
      </c>
      <c r="X129" s="49">
        <v>4.216215</v>
      </c>
      <c r="Y129" s="49">
        <v>0</v>
      </c>
      <c r="Z129" s="49">
        <v>0</v>
      </c>
      <c r="AA129" s="68">
        <v>129</v>
      </c>
      <c r="AB129" s="68"/>
      <c r="AC129" s="69"/>
      <c r="AD129" s="84">
        <v>793</v>
      </c>
      <c r="AE129" s="84">
        <v>116297</v>
      </c>
      <c r="AF129" s="84">
        <v>45431</v>
      </c>
      <c r="AG129" s="84">
        <v>9033</v>
      </c>
      <c r="AH129" s="84"/>
      <c r="AI129" s="84" t="s">
        <v>7250</v>
      </c>
      <c r="AJ129" s="84" t="s">
        <v>8272</v>
      </c>
      <c r="AK129" s="84"/>
      <c r="AL129" s="84"/>
      <c r="AM129" s="87">
        <v>41233.656481481485</v>
      </c>
      <c r="AN129" s="84" t="s">
        <v>10584</v>
      </c>
      <c r="AO129" s="92" t="s">
        <v>10711</v>
      </c>
      <c r="AP129" s="84" t="s">
        <v>65</v>
      </c>
      <c r="AQ129" s="48"/>
      <c r="AR129" s="48"/>
      <c r="AS129" s="48"/>
      <c r="AT129" s="48"/>
      <c r="AU129" s="48"/>
      <c r="AV129" s="48"/>
      <c r="AW129" s="48"/>
      <c r="AX129" s="48"/>
      <c r="AY129" s="48"/>
      <c r="AZ129" s="48"/>
      <c r="BA129" s="2"/>
      <c r="BB129" s="3"/>
      <c r="BC129" s="3"/>
      <c r="BD129" s="3"/>
      <c r="BE129" s="3"/>
    </row>
    <row r="130" spans="1:57" x14ac:dyDescent="0.25">
      <c r="A130" s="61" t="s">
        <v>275</v>
      </c>
      <c r="B130" s="62" t="s">
        <v>15537</v>
      </c>
      <c r="C130" s="62"/>
      <c r="D130" s="63">
        <v>1.724360958098657</v>
      </c>
      <c r="E130" s="65"/>
      <c r="F130" s="103" t="s">
        <v>9108</v>
      </c>
      <c r="G130" s="62"/>
      <c r="H130" s="66"/>
      <c r="I130" s="67"/>
      <c r="J130" s="67"/>
      <c r="K130" s="66" t="s">
        <v>12399</v>
      </c>
      <c r="L130" s="70"/>
      <c r="M130" s="71">
        <v>7819.56640625</v>
      </c>
      <c r="N130" s="71">
        <v>5850.10693359375</v>
      </c>
      <c r="O130" s="72"/>
      <c r="P130" s="73"/>
      <c r="Q130" s="73"/>
      <c r="R130" s="96"/>
      <c r="S130" s="48">
        <v>0</v>
      </c>
      <c r="T130" s="48">
        <v>1</v>
      </c>
      <c r="U130" s="49">
        <v>0</v>
      </c>
      <c r="V130" s="49">
        <v>1.84E-4</v>
      </c>
      <c r="W130" s="49">
        <v>1.16E-4</v>
      </c>
      <c r="X130" s="49">
        <v>0.46414100000000003</v>
      </c>
      <c r="Y130" s="49">
        <v>0</v>
      </c>
      <c r="Z130" s="49">
        <v>0</v>
      </c>
      <c r="AA130" s="68">
        <v>130</v>
      </c>
      <c r="AB130" s="68"/>
      <c r="AC130" s="69"/>
      <c r="AD130" s="84">
        <v>9718</v>
      </c>
      <c r="AE130" s="84">
        <v>18699</v>
      </c>
      <c r="AF130" s="84">
        <v>78332</v>
      </c>
      <c r="AG130" s="84">
        <v>263472</v>
      </c>
      <c r="AH130" s="84"/>
      <c r="AI130" s="84" t="s">
        <v>7251</v>
      </c>
      <c r="AJ130" s="84" t="s">
        <v>8308</v>
      </c>
      <c r="AK130" s="84"/>
      <c r="AL130" s="84"/>
      <c r="AM130" s="87">
        <v>42279.80190972222</v>
      </c>
      <c r="AN130" s="84" t="s">
        <v>10584</v>
      </c>
      <c r="AO130" s="92" t="s">
        <v>10712</v>
      </c>
      <c r="AP130" s="84" t="s">
        <v>66</v>
      </c>
      <c r="AQ130" s="48"/>
      <c r="AR130" s="48"/>
      <c r="AS130" s="48"/>
      <c r="AT130" s="48"/>
      <c r="AU130" s="48"/>
      <c r="AV130" s="48"/>
      <c r="AW130" s="107" t="s">
        <v>14080</v>
      </c>
      <c r="AX130" s="107" t="s">
        <v>14080</v>
      </c>
      <c r="AY130" s="107" t="s">
        <v>14883</v>
      </c>
      <c r="AZ130" s="107" t="s">
        <v>14883</v>
      </c>
      <c r="BA130" s="2"/>
      <c r="BB130" s="3"/>
      <c r="BC130" s="3"/>
      <c r="BD130" s="3"/>
      <c r="BE130" s="3"/>
    </row>
    <row r="131" spans="1:57" x14ac:dyDescent="0.25">
      <c r="A131" s="61" t="s">
        <v>276</v>
      </c>
      <c r="B131" s="62" t="s">
        <v>15537</v>
      </c>
      <c r="C131" s="62"/>
      <c r="D131" s="63">
        <v>1.724360958098657</v>
      </c>
      <c r="E131" s="65"/>
      <c r="F131" s="103" t="s">
        <v>9109</v>
      </c>
      <c r="G131" s="62"/>
      <c r="H131" s="66"/>
      <c r="I131" s="67"/>
      <c r="J131" s="67"/>
      <c r="K131" s="66" t="s">
        <v>12400</v>
      </c>
      <c r="L131" s="70"/>
      <c r="M131" s="71">
        <v>6348.60986328125</v>
      </c>
      <c r="N131" s="71">
        <v>409.06509399414063</v>
      </c>
      <c r="O131" s="72"/>
      <c r="P131" s="73"/>
      <c r="Q131" s="73"/>
      <c r="R131" s="96"/>
      <c r="S131" s="48">
        <v>0</v>
      </c>
      <c r="T131" s="48">
        <v>1</v>
      </c>
      <c r="U131" s="49">
        <v>0</v>
      </c>
      <c r="V131" s="49">
        <v>1.84E-4</v>
      </c>
      <c r="W131" s="49">
        <v>1.16E-4</v>
      </c>
      <c r="X131" s="49">
        <v>0.46414100000000003</v>
      </c>
      <c r="Y131" s="49">
        <v>0</v>
      </c>
      <c r="Z131" s="49">
        <v>0</v>
      </c>
      <c r="AA131" s="68">
        <v>131</v>
      </c>
      <c r="AB131" s="68"/>
      <c r="AC131" s="69"/>
      <c r="AD131" s="84">
        <v>450</v>
      </c>
      <c r="AE131" s="84">
        <v>276</v>
      </c>
      <c r="AF131" s="84">
        <v>1759</v>
      </c>
      <c r="AG131" s="84">
        <v>6039</v>
      </c>
      <c r="AH131" s="84"/>
      <c r="AI131" s="84"/>
      <c r="AJ131" s="84" t="s">
        <v>8309</v>
      </c>
      <c r="AK131" s="84"/>
      <c r="AL131" s="84"/>
      <c r="AM131" s="87">
        <v>40802.79</v>
      </c>
      <c r="AN131" s="84" t="s">
        <v>10584</v>
      </c>
      <c r="AO131" s="92" t="s">
        <v>10713</v>
      </c>
      <c r="AP131" s="84" t="s">
        <v>66</v>
      </c>
      <c r="AQ131" s="48"/>
      <c r="AR131" s="48"/>
      <c r="AS131" s="48"/>
      <c r="AT131" s="48"/>
      <c r="AU131" s="48"/>
      <c r="AV131" s="48"/>
      <c r="AW131" s="107" t="s">
        <v>14080</v>
      </c>
      <c r="AX131" s="107" t="s">
        <v>14080</v>
      </c>
      <c r="AY131" s="107" t="s">
        <v>14883</v>
      </c>
      <c r="AZ131" s="107" t="s">
        <v>14883</v>
      </c>
      <c r="BA131" s="2"/>
      <c r="BB131" s="3"/>
      <c r="BC131" s="3"/>
      <c r="BD131" s="3"/>
      <c r="BE131" s="3"/>
    </row>
    <row r="132" spans="1:57" x14ac:dyDescent="0.25">
      <c r="A132" s="61" t="s">
        <v>277</v>
      </c>
      <c r="B132" s="62" t="s">
        <v>15537</v>
      </c>
      <c r="C132" s="62"/>
      <c r="D132" s="63">
        <v>1.7185585195271398</v>
      </c>
      <c r="E132" s="65"/>
      <c r="F132" s="103" t="s">
        <v>9110</v>
      </c>
      <c r="G132" s="62"/>
      <c r="H132" s="66"/>
      <c r="I132" s="67"/>
      <c r="J132" s="67"/>
      <c r="K132" s="66" t="s">
        <v>12401</v>
      </c>
      <c r="L132" s="70"/>
      <c r="M132" s="71">
        <v>8488.84375</v>
      </c>
      <c r="N132" s="71">
        <v>6363.9296875</v>
      </c>
      <c r="O132" s="72"/>
      <c r="P132" s="73"/>
      <c r="Q132" s="73"/>
      <c r="R132" s="96"/>
      <c r="S132" s="48">
        <v>0</v>
      </c>
      <c r="T132" s="48">
        <v>1</v>
      </c>
      <c r="U132" s="49">
        <v>0</v>
      </c>
      <c r="V132" s="49">
        <v>1.63E-4</v>
      </c>
      <c r="W132" s="49">
        <v>1.13E-4</v>
      </c>
      <c r="X132" s="49">
        <v>0.48216999999999999</v>
      </c>
      <c r="Y132" s="49">
        <v>0</v>
      </c>
      <c r="Z132" s="49">
        <v>0</v>
      </c>
      <c r="AA132" s="68">
        <v>132</v>
      </c>
      <c r="AB132" s="68"/>
      <c r="AC132" s="69"/>
      <c r="AD132" s="84">
        <v>1192</v>
      </c>
      <c r="AE132" s="84">
        <v>741</v>
      </c>
      <c r="AF132" s="84">
        <v>6759</v>
      </c>
      <c r="AG132" s="84">
        <v>8437</v>
      </c>
      <c r="AH132" s="84"/>
      <c r="AI132" s="84"/>
      <c r="AJ132" s="84"/>
      <c r="AK132" s="84"/>
      <c r="AL132" s="84"/>
      <c r="AM132" s="87">
        <v>43532.564791666664</v>
      </c>
      <c r="AN132" s="84" t="s">
        <v>10584</v>
      </c>
      <c r="AO132" s="92" t="s">
        <v>10714</v>
      </c>
      <c r="AP132" s="84" t="s">
        <v>66</v>
      </c>
      <c r="AQ132" s="48"/>
      <c r="AR132" s="48"/>
      <c r="AS132" s="48"/>
      <c r="AT132" s="48"/>
      <c r="AU132" s="48"/>
      <c r="AV132" s="48"/>
      <c r="AW132" s="107" t="s">
        <v>14091</v>
      </c>
      <c r="AX132" s="107" t="s">
        <v>14091</v>
      </c>
      <c r="AY132" s="107" t="s">
        <v>14892</v>
      </c>
      <c r="AZ132" s="107" t="s">
        <v>14892</v>
      </c>
      <c r="BA132" s="2"/>
      <c r="BB132" s="3"/>
      <c r="BC132" s="3"/>
      <c r="BD132" s="3"/>
      <c r="BE132" s="3"/>
    </row>
    <row r="133" spans="1:57" x14ac:dyDescent="0.25">
      <c r="A133" s="61" t="s">
        <v>278</v>
      </c>
      <c r="B133" s="62" t="s">
        <v>15537</v>
      </c>
      <c r="C133" s="62"/>
      <c r="D133" s="63">
        <v>1.5</v>
      </c>
      <c r="E133" s="65"/>
      <c r="F133" s="103" t="s">
        <v>9111</v>
      </c>
      <c r="G133" s="62"/>
      <c r="H133" s="66"/>
      <c r="I133" s="67"/>
      <c r="J133" s="67"/>
      <c r="K133" s="66" t="s">
        <v>12402</v>
      </c>
      <c r="L133" s="70"/>
      <c r="M133" s="71">
        <v>424.18624877929688</v>
      </c>
      <c r="N133" s="71">
        <v>8075.10791015625</v>
      </c>
      <c r="O133" s="72"/>
      <c r="P133" s="73"/>
      <c r="Q133" s="73"/>
      <c r="R133" s="96"/>
      <c r="S133" s="48">
        <v>1</v>
      </c>
      <c r="T133" s="48">
        <v>1</v>
      </c>
      <c r="U133" s="49">
        <v>0</v>
      </c>
      <c r="V133" s="49">
        <v>0</v>
      </c>
      <c r="W133" s="49">
        <v>0</v>
      </c>
      <c r="X133" s="49">
        <v>1</v>
      </c>
      <c r="Y133" s="49">
        <v>0</v>
      </c>
      <c r="Z133" s="49" t="s">
        <v>13963</v>
      </c>
      <c r="AA133" s="68">
        <v>133</v>
      </c>
      <c r="AB133" s="68"/>
      <c r="AC133" s="69"/>
      <c r="AD133" s="84">
        <v>4421</v>
      </c>
      <c r="AE133" s="84">
        <v>5461</v>
      </c>
      <c r="AF133" s="84">
        <v>58661</v>
      </c>
      <c r="AG133" s="84">
        <v>106238</v>
      </c>
      <c r="AH133" s="84"/>
      <c r="AI133" s="84" t="s">
        <v>7252</v>
      </c>
      <c r="AJ133" s="84" t="s">
        <v>8284</v>
      </c>
      <c r="AK133" s="84"/>
      <c r="AL133" s="84"/>
      <c r="AM133" s="87">
        <v>41372.830625000002</v>
      </c>
      <c r="AN133" s="84" t="s">
        <v>10584</v>
      </c>
      <c r="AO133" s="92" t="s">
        <v>10715</v>
      </c>
      <c r="AP133" s="84" t="s">
        <v>66</v>
      </c>
      <c r="AQ133" s="48"/>
      <c r="AR133" s="48"/>
      <c r="AS133" s="48"/>
      <c r="AT133" s="48"/>
      <c r="AU133" s="48"/>
      <c r="AV133" s="48"/>
      <c r="AW133" s="107" t="s">
        <v>14125</v>
      </c>
      <c r="AX133" s="107" t="s">
        <v>14125</v>
      </c>
      <c r="AY133" s="107" t="s">
        <v>14927</v>
      </c>
      <c r="AZ133" s="107" t="s">
        <v>14927</v>
      </c>
      <c r="BA133" s="2"/>
      <c r="BB133" s="3"/>
      <c r="BC133" s="3"/>
      <c r="BD133" s="3"/>
      <c r="BE133" s="3"/>
    </row>
    <row r="134" spans="1:57" x14ac:dyDescent="0.25">
      <c r="A134" s="61" t="s">
        <v>279</v>
      </c>
      <c r="B134" s="62" t="s">
        <v>15537</v>
      </c>
      <c r="C134" s="62"/>
      <c r="D134" s="63">
        <v>1.5</v>
      </c>
      <c r="E134" s="65"/>
      <c r="F134" s="103" t="s">
        <v>9112</v>
      </c>
      <c r="G134" s="62"/>
      <c r="H134" s="66"/>
      <c r="I134" s="67"/>
      <c r="J134" s="67"/>
      <c r="K134" s="66" t="s">
        <v>12403</v>
      </c>
      <c r="L134" s="70"/>
      <c r="M134" s="71">
        <v>4657.599609375</v>
      </c>
      <c r="N134" s="71">
        <v>7552.3662109375</v>
      </c>
      <c r="O134" s="72"/>
      <c r="P134" s="73"/>
      <c r="Q134" s="73"/>
      <c r="R134" s="96"/>
      <c r="S134" s="48">
        <v>0</v>
      </c>
      <c r="T134" s="48">
        <v>1</v>
      </c>
      <c r="U134" s="49">
        <v>0</v>
      </c>
      <c r="V134" s="49">
        <v>1</v>
      </c>
      <c r="W134" s="49">
        <v>0</v>
      </c>
      <c r="X134" s="49">
        <v>1</v>
      </c>
      <c r="Y134" s="49">
        <v>0</v>
      </c>
      <c r="Z134" s="49">
        <v>0</v>
      </c>
      <c r="AA134" s="68">
        <v>134</v>
      </c>
      <c r="AB134" s="68"/>
      <c r="AC134" s="69"/>
      <c r="AD134" s="84">
        <v>1340</v>
      </c>
      <c r="AE134" s="84">
        <v>247</v>
      </c>
      <c r="AF134" s="84">
        <v>9232</v>
      </c>
      <c r="AG134" s="84">
        <v>6587</v>
      </c>
      <c r="AH134" s="84"/>
      <c r="AI134" s="84"/>
      <c r="AJ134" s="84"/>
      <c r="AK134" s="84"/>
      <c r="AL134" s="84"/>
      <c r="AM134" s="87">
        <v>42995.830706018518</v>
      </c>
      <c r="AN134" s="84" t="s">
        <v>10584</v>
      </c>
      <c r="AO134" s="92" t="s">
        <v>10716</v>
      </c>
      <c r="AP134" s="84" t="s">
        <v>66</v>
      </c>
      <c r="AQ134" s="48" t="s">
        <v>2682</v>
      </c>
      <c r="AR134" s="48" t="s">
        <v>2682</v>
      </c>
      <c r="AS134" s="48" t="s">
        <v>2911</v>
      </c>
      <c r="AT134" s="48" t="s">
        <v>2911</v>
      </c>
      <c r="AU134" s="48"/>
      <c r="AV134" s="48"/>
      <c r="AW134" s="107" t="s">
        <v>14126</v>
      </c>
      <c r="AX134" s="107" t="s">
        <v>14126</v>
      </c>
      <c r="AY134" s="107" t="s">
        <v>14928</v>
      </c>
      <c r="AZ134" s="107" t="s">
        <v>14928</v>
      </c>
      <c r="BA134" s="2"/>
      <c r="BB134" s="3"/>
      <c r="BC134" s="3"/>
      <c r="BD134" s="3"/>
      <c r="BE134" s="3"/>
    </row>
    <row r="135" spans="1:57" x14ac:dyDescent="0.25">
      <c r="A135" s="61" t="s">
        <v>1529</v>
      </c>
      <c r="B135" s="62" t="s">
        <v>15537</v>
      </c>
      <c r="C135" s="62"/>
      <c r="D135" s="63">
        <v>1.5</v>
      </c>
      <c r="E135" s="65"/>
      <c r="F135" s="62"/>
      <c r="G135" s="62"/>
      <c r="H135" s="66"/>
      <c r="I135" s="67"/>
      <c r="J135" s="67"/>
      <c r="K135" s="66" t="s">
        <v>12404</v>
      </c>
      <c r="L135" s="70"/>
      <c r="M135" s="71">
        <v>2892.81494140625</v>
      </c>
      <c r="N135" s="71">
        <v>7180.8076171875</v>
      </c>
      <c r="O135" s="72"/>
      <c r="P135" s="73"/>
      <c r="Q135" s="73"/>
      <c r="R135" s="96"/>
      <c r="S135" s="48">
        <v>1</v>
      </c>
      <c r="T135" s="48">
        <v>0</v>
      </c>
      <c r="U135" s="49">
        <v>0</v>
      </c>
      <c r="V135" s="49">
        <v>1</v>
      </c>
      <c r="W135" s="49">
        <v>0</v>
      </c>
      <c r="X135" s="49">
        <v>1</v>
      </c>
      <c r="Y135" s="49">
        <v>0</v>
      </c>
      <c r="Z135" s="49">
        <v>0</v>
      </c>
      <c r="AA135" s="68">
        <v>135</v>
      </c>
      <c r="AB135" s="68"/>
      <c r="AC135" s="69"/>
      <c r="AD135" s="84">
        <v>16085</v>
      </c>
      <c r="AE135" s="84">
        <v>29127</v>
      </c>
      <c r="AF135" s="84">
        <v>262904</v>
      </c>
      <c r="AG135" s="84">
        <v>81091</v>
      </c>
      <c r="AH135" s="84"/>
      <c r="AI135" s="84" t="s">
        <v>1926</v>
      </c>
      <c r="AJ135" s="84"/>
      <c r="AK135" s="84"/>
      <c r="AL135" s="84"/>
      <c r="AM135" s="87">
        <v>39753.784236111111</v>
      </c>
      <c r="AN135" s="84" t="s">
        <v>10584</v>
      </c>
      <c r="AO135" s="92" t="s">
        <v>10717</v>
      </c>
      <c r="AP135" s="84" t="s">
        <v>65</v>
      </c>
      <c r="AQ135" s="48"/>
      <c r="AR135" s="48"/>
      <c r="AS135" s="48"/>
      <c r="AT135" s="48"/>
      <c r="AU135" s="48"/>
      <c r="AV135" s="48"/>
      <c r="AW135" s="48"/>
      <c r="AX135" s="48"/>
      <c r="AY135" s="48"/>
      <c r="AZ135" s="48"/>
      <c r="BA135" s="2"/>
      <c r="BB135" s="3"/>
      <c r="BC135" s="3"/>
      <c r="BD135" s="3"/>
      <c r="BE135" s="3"/>
    </row>
    <row r="136" spans="1:57" x14ac:dyDescent="0.25">
      <c r="A136" s="61" t="s">
        <v>280</v>
      </c>
      <c r="B136" s="62" t="s">
        <v>15537</v>
      </c>
      <c r="C136" s="62"/>
      <c r="D136" s="63">
        <v>1.5</v>
      </c>
      <c r="E136" s="65"/>
      <c r="F136" s="103" t="s">
        <v>9113</v>
      </c>
      <c r="G136" s="62"/>
      <c r="H136" s="66"/>
      <c r="I136" s="67"/>
      <c r="J136" s="67"/>
      <c r="K136" s="66" t="s">
        <v>12405</v>
      </c>
      <c r="L136" s="70"/>
      <c r="M136" s="71">
        <v>5912.041015625</v>
      </c>
      <c r="N136" s="71">
        <v>7531.36328125</v>
      </c>
      <c r="O136" s="72"/>
      <c r="P136" s="73"/>
      <c r="Q136" s="73"/>
      <c r="R136" s="96"/>
      <c r="S136" s="48">
        <v>0</v>
      </c>
      <c r="T136" s="48">
        <v>1</v>
      </c>
      <c r="U136" s="49">
        <v>0</v>
      </c>
      <c r="V136" s="49">
        <v>6.6667000000000004E-2</v>
      </c>
      <c r="W136" s="49">
        <v>0</v>
      </c>
      <c r="X136" s="49">
        <v>0.59797299999999998</v>
      </c>
      <c r="Y136" s="49">
        <v>0</v>
      </c>
      <c r="Z136" s="49">
        <v>0</v>
      </c>
      <c r="AA136" s="68">
        <v>136</v>
      </c>
      <c r="AB136" s="68"/>
      <c r="AC136" s="69"/>
      <c r="AD136" s="84">
        <v>4931</v>
      </c>
      <c r="AE136" s="84">
        <v>3610</v>
      </c>
      <c r="AF136" s="84">
        <v>16370</v>
      </c>
      <c r="AG136" s="84">
        <v>9871</v>
      </c>
      <c r="AH136" s="84"/>
      <c r="AI136" s="84" t="s">
        <v>7253</v>
      </c>
      <c r="AJ136" s="84" t="s">
        <v>8266</v>
      </c>
      <c r="AK136" s="84"/>
      <c r="AL136" s="84"/>
      <c r="AM136" s="87">
        <v>42982.823009259257</v>
      </c>
      <c r="AN136" s="84" t="s">
        <v>10584</v>
      </c>
      <c r="AO136" s="92" t="s">
        <v>10718</v>
      </c>
      <c r="AP136" s="84" t="s">
        <v>66</v>
      </c>
      <c r="AQ136" s="48"/>
      <c r="AR136" s="48"/>
      <c r="AS136" s="48"/>
      <c r="AT136" s="48"/>
      <c r="AU136" s="48"/>
      <c r="AV136" s="48"/>
      <c r="AW136" s="107" t="s">
        <v>14124</v>
      </c>
      <c r="AX136" s="107" t="s">
        <v>14124</v>
      </c>
      <c r="AY136" s="107" t="s">
        <v>14926</v>
      </c>
      <c r="AZ136" s="107" t="s">
        <v>14926</v>
      </c>
      <c r="BA136" s="2"/>
      <c r="BB136" s="3"/>
      <c r="BC136" s="3"/>
      <c r="BD136" s="3"/>
      <c r="BE136" s="3"/>
    </row>
    <row r="137" spans="1:57" x14ac:dyDescent="0.25">
      <c r="A137" s="61" t="s">
        <v>281</v>
      </c>
      <c r="B137" s="62" t="s">
        <v>15537</v>
      </c>
      <c r="C137" s="62"/>
      <c r="D137" s="63">
        <v>1.724360958098657</v>
      </c>
      <c r="E137" s="65"/>
      <c r="F137" s="103" t="s">
        <v>9114</v>
      </c>
      <c r="G137" s="62"/>
      <c r="H137" s="66"/>
      <c r="I137" s="67"/>
      <c r="J137" s="67"/>
      <c r="K137" s="66" t="s">
        <v>12406</v>
      </c>
      <c r="L137" s="70"/>
      <c r="M137" s="71">
        <v>7296.56103515625</v>
      </c>
      <c r="N137" s="71">
        <v>6380.95361328125</v>
      </c>
      <c r="O137" s="72"/>
      <c r="P137" s="73"/>
      <c r="Q137" s="73"/>
      <c r="R137" s="96"/>
      <c r="S137" s="48">
        <v>0</v>
      </c>
      <c r="T137" s="48">
        <v>1</v>
      </c>
      <c r="U137" s="49">
        <v>0</v>
      </c>
      <c r="V137" s="49">
        <v>1.84E-4</v>
      </c>
      <c r="W137" s="49">
        <v>1.16E-4</v>
      </c>
      <c r="X137" s="49">
        <v>0.46414100000000003</v>
      </c>
      <c r="Y137" s="49">
        <v>0</v>
      </c>
      <c r="Z137" s="49">
        <v>0</v>
      </c>
      <c r="AA137" s="68">
        <v>137</v>
      </c>
      <c r="AB137" s="68"/>
      <c r="AC137" s="69"/>
      <c r="AD137" s="84">
        <v>54</v>
      </c>
      <c r="AE137" s="84">
        <v>10</v>
      </c>
      <c r="AF137" s="84">
        <v>350</v>
      </c>
      <c r="AG137" s="84">
        <v>1089</v>
      </c>
      <c r="AH137" s="84"/>
      <c r="AI137" s="84"/>
      <c r="AJ137" s="84" t="s">
        <v>8283</v>
      </c>
      <c r="AK137" s="84"/>
      <c r="AL137" s="84"/>
      <c r="AM137" s="87">
        <v>43363.893946759257</v>
      </c>
      <c r="AN137" s="84" t="s">
        <v>10584</v>
      </c>
      <c r="AO137" s="92" t="s">
        <v>10719</v>
      </c>
      <c r="AP137" s="84" t="s">
        <v>66</v>
      </c>
      <c r="AQ137" s="48"/>
      <c r="AR137" s="48"/>
      <c r="AS137" s="48"/>
      <c r="AT137" s="48"/>
      <c r="AU137" s="48"/>
      <c r="AV137" s="48"/>
      <c r="AW137" s="107" t="s">
        <v>14080</v>
      </c>
      <c r="AX137" s="107" t="s">
        <v>14080</v>
      </c>
      <c r="AY137" s="107" t="s">
        <v>14883</v>
      </c>
      <c r="AZ137" s="107" t="s">
        <v>14883</v>
      </c>
      <c r="BA137" s="2"/>
      <c r="BB137" s="3"/>
      <c r="BC137" s="3"/>
      <c r="BD137" s="3"/>
      <c r="BE137" s="3"/>
    </row>
    <row r="138" spans="1:57" x14ac:dyDescent="0.25">
      <c r="A138" s="61" t="s">
        <v>282</v>
      </c>
      <c r="B138" s="62" t="s">
        <v>15539</v>
      </c>
      <c r="C138" s="62"/>
      <c r="D138" s="63">
        <v>5.097511914340533</v>
      </c>
      <c r="E138" s="65"/>
      <c r="F138" s="103" t="s">
        <v>9115</v>
      </c>
      <c r="G138" s="62"/>
      <c r="H138" s="66"/>
      <c r="I138" s="67"/>
      <c r="J138" s="67"/>
      <c r="K138" s="66" t="s">
        <v>12407</v>
      </c>
      <c r="L138" s="70"/>
      <c r="M138" s="71">
        <v>6016.25634765625</v>
      </c>
      <c r="N138" s="71">
        <v>8888.1865234375</v>
      </c>
      <c r="O138" s="72"/>
      <c r="P138" s="73"/>
      <c r="Q138" s="73"/>
      <c r="R138" s="96"/>
      <c r="S138" s="48">
        <v>0</v>
      </c>
      <c r="T138" s="48">
        <v>1</v>
      </c>
      <c r="U138" s="49">
        <v>0</v>
      </c>
      <c r="V138" s="49">
        <v>2.0100000000000001E-4</v>
      </c>
      <c r="W138" s="49">
        <v>1.8600000000000001E-3</v>
      </c>
      <c r="X138" s="49">
        <v>0.465924</v>
      </c>
      <c r="Y138" s="49">
        <v>0</v>
      </c>
      <c r="Z138" s="49">
        <v>0</v>
      </c>
      <c r="AA138" s="68">
        <v>138</v>
      </c>
      <c r="AB138" s="68"/>
      <c r="AC138" s="69"/>
      <c r="AD138" s="84">
        <v>775</v>
      </c>
      <c r="AE138" s="84">
        <v>562</v>
      </c>
      <c r="AF138" s="84">
        <v>29543</v>
      </c>
      <c r="AG138" s="84">
        <v>15095</v>
      </c>
      <c r="AH138" s="84"/>
      <c r="AI138" s="84" t="s">
        <v>7254</v>
      </c>
      <c r="AJ138" s="84" t="s">
        <v>8310</v>
      </c>
      <c r="AK138" s="84"/>
      <c r="AL138" s="84"/>
      <c r="AM138" s="87">
        <v>40136.613703703704</v>
      </c>
      <c r="AN138" s="84" t="s">
        <v>10584</v>
      </c>
      <c r="AO138" s="92" t="s">
        <v>10720</v>
      </c>
      <c r="AP138" s="84" t="s">
        <v>66</v>
      </c>
      <c r="AQ138" s="48"/>
      <c r="AR138" s="48"/>
      <c r="AS138" s="48"/>
      <c r="AT138" s="48"/>
      <c r="AU138" s="48" t="s">
        <v>2951</v>
      </c>
      <c r="AV138" s="48" t="s">
        <v>2951</v>
      </c>
      <c r="AW138" s="107" t="s">
        <v>14127</v>
      </c>
      <c r="AX138" s="107" t="s">
        <v>14127</v>
      </c>
      <c r="AY138" s="107" t="s">
        <v>14929</v>
      </c>
      <c r="AZ138" s="107" t="s">
        <v>14929</v>
      </c>
      <c r="BA138" s="2"/>
      <c r="BB138" s="3"/>
      <c r="BC138" s="3"/>
      <c r="BD138" s="3"/>
      <c r="BE138" s="3"/>
    </row>
    <row r="139" spans="1:57" x14ac:dyDescent="0.25">
      <c r="A139" s="61" t="s">
        <v>1481</v>
      </c>
      <c r="B139" s="62" t="s">
        <v>15542</v>
      </c>
      <c r="C139" s="62"/>
      <c r="D139" s="63">
        <v>63.999999999999993</v>
      </c>
      <c r="E139" s="65"/>
      <c r="F139" s="103" t="s">
        <v>9116</v>
      </c>
      <c r="G139" s="62"/>
      <c r="H139" s="66"/>
      <c r="I139" s="67"/>
      <c r="J139" s="67"/>
      <c r="K139" s="66" t="s">
        <v>12408</v>
      </c>
      <c r="L139" s="70"/>
      <c r="M139" s="71">
        <v>4921.421875</v>
      </c>
      <c r="N139" s="71">
        <v>6044.306640625</v>
      </c>
      <c r="O139" s="72"/>
      <c r="P139" s="73"/>
      <c r="Q139" s="73"/>
      <c r="R139" s="96"/>
      <c r="S139" s="48">
        <v>215</v>
      </c>
      <c r="T139" s="48">
        <v>1</v>
      </c>
      <c r="U139" s="49">
        <v>526203.93867900001</v>
      </c>
      <c r="V139" s="49">
        <v>2.52E-4</v>
      </c>
      <c r="W139" s="49">
        <v>3.2314000000000002E-2</v>
      </c>
      <c r="X139" s="49">
        <v>79.910308999999998</v>
      </c>
      <c r="Y139" s="49">
        <v>4.8264665876881227E-4</v>
      </c>
      <c r="Z139" s="49">
        <v>0</v>
      </c>
      <c r="AA139" s="68">
        <v>139</v>
      </c>
      <c r="AB139" s="68"/>
      <c r="AC139" s="69"/>
      <c r="AD139" s="84">
        <v>2</v>
      </c>
      <c r="AE139" s="84">
        <v>6722028</v>
      </c>
      <c r="AF139" s="84">
        <v>47859</v>
      </c>
      <c r="AG139" s="84">
        <v>693</v>
      </c>
      <c r="AH139" s="84"/>
      <c r="AI139" s="84" t="s">
        <v>7255</v>
      </c>
      <c r="AJ139" s="84"/>
      <c r="AK139" s="92" t="s">
        <v>8675</v>
      </c>
      <c r="AL139" s="84"/>
      <c r="AM139" s="87">
        <v>40142.400960648149</v>
      </c>
      <c r="AN139" s="84" t="s">
        <v>10584</v>
      </c>
      <c r="AO139" s="92" t="s">
        <v>10721</v>
      </c>
      <c r="AP139" s="84" t="s">
        <v>66</v>
      </c>
      <c r="AQ139" s="48" t="s">
        <v>2884</v>
      </c>
      <c r="AR139" s="48" t="s">
        <v>2884</v>
      </c>
      <c r="AS139" s="48" t="s">
        <v>2911</v>
      </c>
      <c r="AT139" s="48" t="s">
        <v>2911</v>
      </c>
      <c r="AU139" s="48" t="s">
        <v>2951</v>
      </c>
      <c r="AV139" s="48" t="s">
        <v>2951</v>
      </c>
      <c r="AW139" s="107" t="s">
        <v>14128</v>
      </c>
      <c r="AX139" s="107" t="s">
        <v>14128</v>
      </c>
      <c r="AY139" s="107" t="s">
        <v>14930</v>
      </c>
      <c r="AZ139" s="107" t="s">
        <v>14930</v>
      </c>
      <c r="BA139" s="2"/>
      <c r="BB139" s="3"/>
      <c r="BC139" s="3"/>
      <c r="BD139" s="3"/>
      <c r="BE139" s="3"/>
    </row>
    <row r="140" spans="1:57" x14ac:dyDescent="0.25">
      <c r="A140" s="61" t="s">
        <v>283</v>
      </c>
      <c r="B140" s="62" t="s">
        <v>15537</v>
      </c>
      <c r="C140" s="62"/>
      <c r="D140" s="63">
        <v>1.5</v>
      </c>
      <c r="E140" s="65"/>
      <c r="F140" s="103" t="s">
        <v>9117</v>
      </c>
      <c r="G140" s="62"/>
      <c r="H140" s="66"/>
      <c r="I140" s="67"/>
      <c r="J140" s="67"/>
      <c r="K140" s="66" t="s">
        <v>12409</v>
      </c>
      <c r="L140" s="70"/>
      <c r="M140" s="71">
        <v>1443.489013671875</v>
      </c>
      <c r="N140" s="71">
        <v>9067.8642578125</v>
      </c>
      <c r="O140" s="72"/>
      <c r="P140" s="73"/>
      <c r="Q140" s="73"/>
      <c r="R140" s="96"/>
      <c r="S140" s="48">
        <v>1</v>
      </c>
      <c r="T140" s="48">
        <v>1</v>
      </c>
      <c r="U140" s="49">
        <v>0</v>
      </c>
      <c r="V140" s="49">
        <v>0</v>
      </c>
      <c r="W140" s="49">
        <v>0</v>
      </c>
      <c r="X140" s="49">
        <v>1</v>
      </c>
      <c r="Y140" s="49">
        <v>0</v>
      </c>
      <c r="Z140" s="49" t="s">
        <v>13963</v>
      </c>
      <c r="AA140" s="68">
        <v>140</v>
      </c>
      <c r="AB140" s="68"/>
      <c r="AC140" s="69"/>
      <c r="AD140" s="84">
        <v>29</v>
      </c>
      <c r="AE140" s="84">
        <v>182</v>
      </c>
      <c r="AF140" s="84">
        <v>1024</v>
      </c>
      <c r="AG140" s="84">
        <v>0</v>
      </c>
      <c r="AH140" s="84"/>
      <c r="AI140" s="84" t="s">
        <v>7256</v>
      </c>
      <c r="AJ140" s="84" t="s">
        <v>8224</v>
      </c>
      <c r="AK140" s="92" t="s">
        <v>8676</v>
      </c>
      <c r="AL140" s="84"/>
      <c r="AM140" s="87">
        <v>43689.602777777778</v>
      </c>
      <c r="AN140" s="84" t="s">
        <v>10584</v>
      </c>
      <c r="AO140" s="92" t="s">
        <v>10722</v>
      </c>
      <c r="AP140" s="84" t="s">
        <v>66</v>
      </c>
      <c r="AQ140" s="48" t="s">
        <v>2683</v>
      </c>
      <c r="AR140" s="48" t="s">
        <v>2683</v>
      </c>
      <c r="AS140" s="48" t="s">
        <v>2911</v>
      </c>
      <c r="AT140" s="48" t="s">
        <v>2911</v>
      </c>
      <c r="AU140" s="48"/>
      <c r="AV140" s="48"/>
      <c r="AW140" s="107" t="s">
        <v>14129</v>
      </c>
      <c r="AX140" s="107" t="s">
        <v>14129</v>
      </c>
      <c r="AY140" s="107" t="s">
        <v>14931</v>
      </c>
      <c r="AZ140" s="107" t="s">
        <v>14931</v>
      </c>
      <c r="BA140" s="2"/>
      <c r="BB140" s="3"/>
      <c r="BC140" s="3"/>
      <c r="BD140" s="3"/>
      <c r="BE140" s="3"/>
    </row>
    <row r="141" spans="1:57" x14ac:dyDescent="0.25">
      <c r="A141" s="61" t="s">
        <v>284</v>
      </c>
      <c r="B141" s="62" t="s">
        <v>15537</v>
      </c>
      <c r="C141" s="62"/>
      <c r="D141" s="63">
        <v>1.7185585195271398</v>
      </c>
      <c r="E141" s="65"/>
      <c r="F141" s="103" t="s">
        <v>9118</v>
      </c>
      <c r="G141" s="62"/>
      <c r="H141" s="66"/>
      <c r="I141" s="67"/>
      <c r="J141" s="67"/>
      <c r="K141" s="66" t="s">
        <v>12410</v>
      </c>
      <c r="L141" s="70"/>
      <c r="M141" s="71">
        <v>4874.685546875</v>
      </c>
      <c r="N141" s="71">
        <v>3035.758544921875</v>
      </c>
      <c r="O141" s="72"/>
      <c r="P141" s="73"/>
      <c r="Q141" s="73"/>
      <c r="R141" s="96"/>
      <c r="S141" s="48">
        <v>0</v>
      </c>
      <c r="T141" s="48">
        <v>1</v>
      </c>
      <c r="U141" s="49">
        <v>0</v>
      </c>
      <c r="V141" s="49">
        <v>1.63E-4</v>
      </c>
      <c r="W141" s="49">
        <v>1.13E-4</v>
      </c>
      <c r="X141" s="49">
        <v>0.48216999999999999</v>
      </c>
      <c r="Y141" s="49">
        <v>0</v>
      </c>
      <c r="Z141" s="49">
        <v>0</v>
      </c>
      <c r="AA141" s="68">
        <v>141</v>
      </c>
      <c r="AB141" s="68"/>
      <c r="AC141" s="69"/>
      <c r="AD141" s="84">
        <v>399</v>
      </c>
      <c r="AE141" s="84">
        <v>36</v>
      </c>
      <c r="AF141" s="84">
        <v>1017</v>
      </c>
      <c r="AG141" s="84">
        <v>3953</v>
      </c>
      <c r="AH141" s="84"/>
      <c r="AI141" s="84"/>
      <c r="AJ141" s="84"/>
      <c r="AK141" s="84"/>
      <c r="AL141" s="84"/>
      <c r="AM141" s="87">
        <v>42493.826331018521</v>
      </c>
      <c r="AN141" s="84" t="s">
        <v>10584</v>
      </c>
      <c r="AO141" s="92" t="s">
        <v>10723</v>
      </c>
      <c r="AP141" s="84" t="s">
        <v>66</v>
      </c>
      <c r="AQ141" s="48"/>
      <c r="AR141" s="48"/>
      <c r="AS141" s="48"/>
      <c r="AT141" s="48"/>
      <c r="AU141" s="48"/>
      <c r="AV141" s="48"/>
      <c r="AW141" s="107" t="s">
        <v>14091</v>
      </c>
      <c r="AX141" s="107" t="s">
        <v>14091</v>
      </c>
      <c r="AY141" s="107" t="s">
        <v>14892</v>
      </c>
      <c r="AZ141" s="107" t="s">
        <v>14892</v>
      </c>
      <c r="BA141" s="2"/>
      <c r="BB141" s="3"/>
      <c r="BC141" s="3"/>
      <c r="BD141" s="3"/>
      <c r="BE141" s="3"/>
    </row>
    <row r="142" spans="1:57" x14ac:dyDescent="0.25">
      <c r="A142" s="61" t="s">
        <v>285</v>
      </c>
      <c r="B142" s="62" t="s">
        <v>15537</v>
      </c>
      <c r="C142" s="62"/>
      <c r="D142" s="63">
        <v>1.5</v>
      </c>
      <c r="E142" s="65"/>
      <c r="F142" s="103" t="s">
        <v>9119</v>
      </c>
      <c r="G142" s="62"/>
      <c r="H142" s="66"/>
      <c r="I142" s="67"/>
      <c r="J142" s="67"/>
      <c r="K142" s="66" t="s">
        <v>12411</v>
      </c>
      <c r="L142" s="70"/>
      <c r="M142" s="71">
        <v>8515.2890625</v>
      </c>
      <c r="N142" s="71">
        <v>8261.0341796875</v>
      </c>
      <c r="O142" s="72"/>
      <c r="P142" s="73"/>
      <c r="Q142" s="73"/>
      <c r="R142" s="96"/>
      <c r="S142" s="48">
        <v>1</v>
      </c>
      <c r="T142" s="48">
        <v>1</v>
      </c>
      <c r="U142" s="49">
        <v>0</v>
      </c>
      <c r="V142" s="49">
        <v>0</v>
      </c>
      <c r="W142" s="49">
        <v>0</v>
      </c>
      <c r="X142" s="49">
        <v>1</v>
      </c>
      <c r="Y142" s="49">
        <v>0</v>
      </c>
      <c r="Z142" s="49" t="s">
        <v>13963</v>
      </c>
      <c r="AA142" s="68">
        <v>142</v>
      </c>
      <c r="AB142" s="68"/>
      <c r="AC142" s="69"/>
      <c r="AD142" s="84">
        <v>1</v>
      </c>
      <c r="AE142" s="84">
        <v>15827</v>
      </c>
      <c r="AF142" s="84">
        <v>6451</v>
      </c>
      <c r="AG142" s="84">
        <v>664</v>
      </c>
      <c r="AH142" s="84"/>
      <c r="AI142" s="84" t="s">
        <v>7257</v>
      </c>
      <c r="AJ142" s="84" t="s">
        <v>8272</v>
      </c>
      <c r="AK142" s="92" t="s">
        <v>8677</v>
      </c>
      <c r="AL142" s="84"/>
      <c r="AM142" s="87">
        <v>40198.896180555559</v>
      </c>
      <c r="AN142" s="84" t="s">
        <v>10584</v>
      </c>
      <c r="AO142" s="92" t="s">
        <v>10724</v>
      </c>
      <c r="AP142" s="84" t="s">
        <v>66</v>
      </c>
      <c r="AQ142" s="48" t="s">
        <v>2684</v>
      </c>
      <c r="AR142" s="48" t="s">
        <v>2684</v>
      </c>
      <c r="AS142" s="48" t="s">
        <v>2914</v>
      </c>
      <c r="AT142" s="48" t="s">
        <v>2914</v>
      </c>
      <c r="AU142" s="48"/>
      <c r="AV142" s="48"/>
      <c r="AW142" s="107" t="s">
        <v>14130</v>
      </c>
      <c r="AX142" s="107" t="s">
        <v>14130</v>
      </c>
      <c r="AY142" s="107" t="s">
        <v>14932</v>
      </c>
      <c r="AZ142" s="107" t="s">
        <v>14932</v>
      </c>
      <c r="BA142" s="2"/>
      <c r="BB142" s="3"/>
      <c r="BC142" s="3"/>
      <c r="BD142" s="3"/>
      <c r="BE142" s="3"/>
    </row>
    <row r="143" spans="1:57" x14ac:dyDescent="0.25">
      <c r="A143" s="61" t="s">
        <v>286</v>
      </c>
      <c r="B143" s="62" t="s">
        <v>15537</v>
      </c>
      <c r="C143" s="62"/>
      <c r="D143" s="63">
        <v>1.7185585195271398</v>
      </c>
      <c r="E143" s="65"/>
      <c r="F143" s="103" t="s">
        <v>9120</v>
      </c>
      <c r="G143" s="62"/>
      <c r="H143" s="66"/>
      <c r="I143" s="67"/>
      <c r="J143" s="67"/>
      <c r="K143" s="66" t="s">
        <v>12412</v>
      </c>
      <c r="L143" s="70"/>
      <c r="M143" s="71">
        <v>7776.49462890625</v>
      </c>
      <c r="N143" s="71">
        <v>2846.719970703125</v>
      </c>
      <c r="O143" s="72"/>
      <c r="P143" s="73"/>
      <c r="Q143" s="73"/>
      <c r="R143" s="96"/>
      <c r="S143" s="48">
        <v>0</v>
      </c>
      <c r="T143" s="48">
        <v>1</v>
      </c>
      <c r="U143" s="49">
        <v>0</v>
      </c>
      <c r="V143" s="49">
        <v>1.63E-4</v>
      </c>
      <c r="W143" s="49">
        <v>1.13E-4</v>
      </c>
      <c r="X143" s="49">
        <v>0.48216999999999999</v>
      </c>
      <c r="Y143" s="49">
        <v>0</v>
      </c>
      <c r="Z143" s="49">
        <v>0</v>
      </c>
      <c r="AA143" s="68">
        <v>143</v>
      </c>
      <c r="AB143" s="68"/>
      <c r="AC143" s="69"/>
      <c r="AD143" s="84">
        <v>211</v>
      </c>
      <c r="AE143" s="84">
        <v>47</v>
      </c>
      <c r="AF143" s="84">
        <v>4115</v>
      </c>
      <c r="AG143" s="84">
        <v>3571</v>
      </c>
      <c r="AH143" s="84"/>
      <c r="AI143" s="84"/>
      <c r="AJ143" s="84"/>
      <c r="AK143" s="84"/>
      <c r="AL143" s="84"/>
      <c r="AM143" s="87">
        <v>43444.42732638889</v>
      </c>
      <c r="AN143" s="84" t="s">
        <v>10584</v>
      </c>
      <c r="AO143" s="92" t="s">
        <v>10725</v>
      </c>
      <c r="AP143" s="84" t="s">
        <v>66</v>
      </c>
      <c r="AQ143" s="48"/>
      <c r="AR143" s="48"/>
      <c r="AS143" s="48"/>
      <c r="AT143" s="48"/>
      <c r="AU143" s="48"/>
      <c r="AV143" s="48"/>
      <c r="AW143" s="107" t="s">
        <v>14091</v>
      </c>
      <c r="AX143" s="107" t="s">
        <v>14091</v>
      </c>
      <c r="AY143" s="107" t="s">
        <v>14892</v>
      </c>
      <c r="AZ143" s="107" t="s">
        <v>14892</v>
      </c>
      <c r="BA143" s="2"/>
      <c r="BB143" s="3"/>
      <c r="BC143" s="3"/>
      <c r="BD143" s="3"/>
      <c r="BE143" s="3"/>
    </row>
    <row r="144" spans="1:57" x14ac:dyDescent="0.25">
      <c r="A144" s="61" t="s">
        <v>287</v>
      </c>
      <c r="B144" s="62" t="s">
        <v>15537</v>
      </c>
      <c r="C144" s="62"/>
      <c r="D144" s="63">
        <v>1.5251439004765737</v>
      </c>
      <c r="E144" s="65"/>
      <c r="F144" s="103" t="s">
        <v>9121</v>
      </c>
      <c r="G144" s="62"/>
      <c r="H144" s="66"/>
      <c r="I144" s="67"/>
      <c r="J144" s="67"/>
      <c r="K144" s="66" t="s">
        <v>12413</v>
      </c>
      <c r="L144" s="70"/>
      <c r="M144" s="71">
        <v>2091.86572265625</v>
      </c>
      <c r="N144" s="71">
        <v>7932.97314453125</v>
      </c>
      <c r="O144" s="72"/>
      <c r="P144" s="73"/>
      <c r="Q144" s="73"/>
      <c r="R144" s="96"/>
      <c r="S144" s="48">
        <v>0</v>
      </c>
      <c r="T144" s="48">
        <v>1</v>
      </c>
      <c r="U144" s="49">
        <v>0</v>
      </c>
      <c r="V144" s="49">
        <v>1.5100000000000001E-4</v>
      </c>
      <c r="W144" s="49">
        <v>1.2999999999999999E-5</v>
      </c>
      <c r="X144" s="49">
        <v>0.47476299999999999</v>
      </c>
      <c r="Y144" s="49">
        <v>0</v>
      </c>
      <c r="Z144" s="49">
        <v>0</v>
      </c>
      <c r="AA144" s="68">
        <v>144</v>
      </c>
      <c r="AB144" s="68"/>
      <c r="AC144" s="69"/>
      <c r="AD144" s="84">
        <v>289</v>
      </c>
      <c r="AE144" s="84">
        <v>49</v>
      </c>
      <c r="AF144" s="84">
        <v>15866</v>
      </c>
      <c r="AG144" s="84">
        <v>15888</v>
      </c>
      <c r="AH144" s="84"/>
      <c r="AI144" s="84"/>
      <c r="AJ144" s="84"/>
      <c r="AK144" s="84"/>
      <c r="AL144" s="84"/>
      <c r="AM144" s="87">
        <v>42969.783321759256</v>
      </c>
      <c r="AN144" s="84" t="s">
        <v>10584</v>
      </c>
      <c r="AO144" s="92" t="s">
        <v>10726</v>
      </c>
      <c r="AP144" s="84" t="s">
        <v>66</v>
      </c>
      <c r="AQ144" s="48"/>
      <c r="AR144" s="48"/>
      <c r="AS144" s="48"/>
      <c r="AT144" s="48"/>
      <c r="AU144" s="48"/>
      <c r="AV144" s="48"/>
      <c r="AW144" s="107" t="s">
        <v>14131</v>
      </c>
      <c r="AX144" s="107" t="s">
        <v>14131</v>
      </c>
      <c r="AY144" s="107" t="s">
        <v>14933</v>
      </c>
      <c r="AZ144" s="107" t="s">
        <v>14933</v>
      </c>
      <c r="BA144" s="2"/>
      <c r="BB144" s="3"/>
      <c r="BC144" s="3"/>
      <c r="BD144" s="3"/>
      <c r="BE144" s="3"/>
    </row>
    <row r="145" spans="1:57" x14ac:dyDescent="0.25">
      <c r="A145" s="61" t="s">
        <v>1530</v>
      </c>
      <c r="B145" s="62" t="s">
        <v>15537</v>
      </c>
      <c r="C145" s="62"/>
      <c r="D145" s="63">
        <v>1.9467877700068081</v>
      </c>
      <c r="E145" s="65"/>
      <c r="F145" s="103" t="s">
        <v>9122</v>
      </c>
      <c r="G145" s="62"/>
      <c r="H145" s="66"/>
      <c r="I145" s="67"/>
      <c r="J145" s="67"/>
      <c r="K145" s="66" t="s">
        <v>12414</v>
      </c>
      <c r="L145" s="70"/>
      <c r="M145" s="71">
        <v>4744.95751953125</v>
      </c>
      <c r="N145" s="71">
        <v>7108.8095703125</v>
      </c>
      <c r="O145" s="72"/>
      <c r="P145" s="73"/>
      <c r="Q145" s="73"/>
      <c r="R145" s="96"/>
      <c r="S145" s="48">
        <v>9</v>
      </c>
      <c r="T145" s="48">
        <v>0</v>
      </c>
      <c r="U145" s="49">
        <v>11604.36102</v>
      </c>
      <c r="V145" s="49">
        <v>1.7799999999999999E-4</v>
      </c>
      <c r="W145" s="49">
        <v>2.31E-4</v>
      </c>
      <c r="X145" s="49">
        <v>3.438672</v>
      </c>
      <c r="Y145" s="49">
        <v>0</v>
      </c>
      <c r="Z145" s="49">
        <v>0</v>
      </c>
      <c r="AA145" s="68">
        <v>145</v>
      </c>
      <c r="AB145" s="68"/>
      <c r="AC145" s="69"/>
      <c r="AD145" s="84">
        <v>7950</v>
      </c>
      <c r="AE145" s="84">
        <v>81553</v>
      </c>
      <c r="AF145" s="84">
        <v>142750</v>
      </c>
      <c r="AG145" s="84">
        <v>242228</v>
      </c>
      <c r="AH145" s="84"/>
      <c r="AI145" s="84" t="s">
        <v>7258</v>
      </c>
      <c r="AJ145" s="84"/>
      <c r="AK145" s="84"/>
      <c r="AL145" s="84"/>
      <c r="AM145" s="87">
        <v>41811.289467592593</v>
      </c>
      <c r="AN145" s="84" t="s">
        <v>10584</v>
      </c>
      <c r="AO145" s="92" t="s">
        <v>10727</v>
      </c>
      <c r="AP145" s="84" t="s">
        <v>65</v>
      </c>
      <c r="AQ145" s="48"/>
      <c r="AR145" s="48"/>
      <c r="AS145" s="48"/>
      <c r="AT145" s="48"/>
      <c r="AU145" s="48"/>
      <c r="AV145" s="48"/>
      <c r="AW145" s="48"/>
      <c r="AX145" s="48"/>
      <c r="AY145" s="48"/>
      <c r="AZ145" s="48"/>
      <c r="BA145" s="2"/>
      <c r="BB145" s="3"/>
      <c r="BC145" s="3"/>
      <c r="BD145" s="3"/>
      <c r="BE145" s="3"/>
    </row>
    <row r="146" spans="1:57" x14ac:dyDescent="0.25">
      <c r="A146" s="61" t="s">
        <v>288</v>
      </c>
      <c r="B146" s="62" t="s">
        <v>15537</v>
      </c>
      <c r="C146" s="62"/>
      <c r="D146" s="63">
        <v>1.5</v>
      </c>
      <c r="E146" s="65"/>
      <c r="F146" s="103" t="s">
        <v>9123</v>
      </c>
      <c r="G146" s="62"/>
      <c r="H146" s="66"/>
      <c r="I146" s="67"/>
      <c r="J146" s="67"/>
      <c r="K146" s="66" t="s">
        <v>12415</v>
      </c>
      <c r="L146" s="70"/>
      <c r="M146" s="71">
        <v>3352.526123046875</v>
      </c>
      <c r="N146" s="71">
        <v>7613.14599609375</v>
      </c>
      <c r="O146" s="72"/>
      <c r="P146" s="73"/>
      <c r="Q146" s="73"/>
      <c r="R146" s="96"/>
      <c r="S146" s="48">
        <v>0</v>
      </c>
      <c r="T146" s="48">
        <v>1</v>
      </c>
      <c r="U146" s="49">
        <v>0</v>
      </c>
      <c r="V146" s="49">
        <v>1.2300000000000001E-4</v>
      </c>
      <c r="W146" s="49">
        <v>0</v>
      </c>
      <c r="X146" s="49">
        <v>0.55101</v>
      </c>
      <c r="Y146" s="49">
        <v>0</v>
      </c>
      <c r="Z146" s="49">
        <v>0</v>
      </c>
      <c r="AA146" s="68">
        <v>146</v>
      </c>
      <c r="AB146" s="68"/>
      <c r="AC146" s="69"/>
      <c r="AD146" s="84">
        <v>772</v>
      </c>
      <c r="AE146" s="84">
        <v>282</v>
      </c>
      <c r="AF146" s="84">
        <v>46706</v>
      </c>
      <c r="AG146" s="84">
        <v>108094</v>
      </c>
      <c r="AH146" s="84"/>
      <c r="AI146" s="84" t="s">
        <v>7259</v>
      </c>
      <c r="AJ146" s="84" t="s">
        <v>8311</v>
      </c>
      <c r="AK146" s="84"/>
      <c r="AL146" s="84"/>
      <c r="AM146" s="87">
        <v>40780.412314814814</v>
      </c>
      <c r="AN146" s="84" t="s">
        <v>10584</v>
      </c>
      <c r="AO146" s="92" t="s">
        <v>10728</v>
      </c>
      <c r="AP146" s="84" t="s">
        <v>66</v>
      </c>
      <c r="AQ146" s="48"/>
      <c r="AR146" s="48"/>
      <c r="AS146" s="48"/>
      <c r="AT146" s="48"/>
      <c r="AU146" s="48"/>
      <c r="AV146" s="48"/>
      <c r="AW146" s="107" t="s">
        <v>14132</v>
      </c>
      <c r="AX146" s="107" t="s">
        <v>14132</v>
      </c>
      <c r="AY146" s="107" t="s">
        <v>14934</v>
      </c>
      <c r="AZ146" s="107" t="s">
        <v>14934</v>
      </c>
      <c r="BA146" s="2"/>
      <c r="BB146" s="3"/>
      <c r="BC146" s="3"/>
      <c r="BD146" s="3"/>
      <c r="BE146" s="3"/>
    </row>
    <row r="147" spans="1:57" x14ac:dyDescent="0.25">
      <c r="A147" s="61" t="s">
        <v>1531</v>
      </c>
      <c r="B147" s="62" t="s">
        <v>15537</v>
      </c>
      <c r="C147" s="62"/>
      <c r="D147" s="63">
        <v>1.5135390233335397</v>
      </c>
      <c r="E147" s="65"/>
      <c r="F147" s="103" t="s">
        <v>9124</v>
      </c>
      <c r="G147" s="62"/>
      <c r="H147" s="66"/>
      <c r="I147" s="67"/>
      <c r="J147" s="67"/>
      <c r="K147" s="66" t="s">
        <v>12416</v>
      </c>
      <c r="L147" s="70"/>
      <c r="M147" s="71">
        <v>3194.2734375</v>
      </c>
      <c r="N147" s="71">
        <v>5415.04931640625</v>
      </c>
      <c r="O147" s="72"/>
      <c r="P147" s="73"/>
      <c r="Q147" s="73"/>
      <c r="R147" s="96"/>
      <c r="S147" s="48">
        <v>8</v>
      </c>
      <c r="T147" s="48">
        <v>0</v>
      </c>
      <c r="U147" s="49">
        <v>14168</v>
      </c>
      <c r="V147" s="49">
        <v>1.4100000000000001E-4</v>
      </c>
      <c r="W147" s="49">
        <v>6.9999999999999999E-6</v>
      </c>
      <c r="X147" s="49">
        <v>3.774216</v>
      </c>
      <c r="Y147" s="49">
        <v>0</v>
      </c>
      <c r="Z147" s="49">
        <v>0</v>
      </c>
      <c r="AA147" s="68">
        <v>147</v>
      </c>
      <c r="AB147" s="68"/>
      <c r="AC147" s="69"/>
      <c r="AD147" s="84">
        <v>1528</v>
      </c>
      <c r="AE147" s="84">
        <v>185160</v>
      </c>
      <c r="AF147" s="84">
        <v>13978</v>
      </c>
      <c r="AG147" s="84">
        <v>2692</v>
      </c>
      <c r="AH147" s="84"/>
      <c r="AI147" s="84" t="s">
        <v>7260</v>
      </c>
      <c r="AJ147" s="84"/>
      <c r="AK147" s="92" t="s">
        <v>8678</v>
      </c>
      <c r="AL147" s="84"/>
      <c r="AM147" s="87">
        <v>41068.818055555559</v>
      </c>
      <c r="AN147" s="84" t="s">
        <v>10584</v>
      </c>
      <c r="AO147" s="92" t="s">
        <v>10729</v>
      </c>
      <c r="AP147" s="84" t="s">
        <v>65</v>
      </c>
      <c r="AQ147" s="48"/>
      <c r="AR147" s="48"/>
      <c r="AS147" s="48"/>
      <c r="AT147" s="48"/>
      <c r="AU147" s="48"/>
      <c r="AV147" s="48"/>
      <c r="AW147" s="48"/>
      <c r="AX147" s="48"/>
      <c r="AY147" s="48"/>
      <c r="AZ147" s="48"/>
      <c r="BA147" s="2"/>
      <c r="BB147" s="3"/>
      <c r="BC147" s="3"/>
      <c r="BD147" s="3"/>
      <c r="BE147" s="3"/>
    </row>
    <row r="148" spans="1:57" x14ac:dyDescent="0.25">
      <c r="A148" s="61" t="s">
        <v>289</v>
      </c>
      <c r="B148" s="62" t="s">
        <v>15539</v>
      </c>
      <c r="C148" s="62"/>
      <c r="D148" s="63">
        <v>5.097511914340533</v>
      </c>
      <c r="E148" s="65"/>
      <c r="F148" s="103" t="s">
        <v>9125</v>
      </c>
      <c r="G148" s="62"/>
      <c r="H148" s="66"/>
      <c r="I148" s="67"/>
      <c r="J148" s="67"/>
      <c r="K148" s="66" t="s">
        <v>12417</v>
      </c>
      <c r="L148" s="70"/>
      <c r="M148" s="71">
        <v>2657.18701171875</v>
      </c>
      <c r="N148" s="71">
        <v>6380.91748046875</v>
      </c>
      <c r="O148" s="72"/>
      <c r="P148" s="73"/>
      <c r="Q148" s="73"/>
      <c r="R148" s="96"/>
      <c r="S148" s="48">
        <v>0</v>
      </c>
      <c r="T148" s="48">
        <v>1</v>
      </c>
      <c r="U148" s="49">
        <v>0</v>
      </c>
      <c r="V148" s="49">
        <v>2.0100000000000001E-4</v>
      </c>
      <c r="W148" s="49">
        <v>1.8600000000000001E-3</v>
      </c>
      <c r="X148" s="49">
        <v>0.465924</v>
      </c>
      <c r="Y148" s="49">
        <v>0</v>
      </c>
      <c r="Z148" s="49">
        <v>0</v>
      </c>
      <c r="AA148" s="68">
        <v>148</v>
      </c>
      <c r="AB148" s="68"/>
      <c r="AC148" s="69"/>
      <c r="AD148" s="84">
        <v>172</v>
      </c>
      <c r="AE148" s="84">
        <v>60</v>
      </c>
      <c r="AF148" s="84">
        <v>3027</v>
      </c>
      <c r="AG148" s="84">
        <v>5542</v>
      </c>
      <c r="AH148" s="84"/>
      <c r="AI148" s="84" t="s">
        <v>7261</v>
      </c>
      <c r="AJ148" s="84"/>
      <c r="AK148" s="84"/>
      <c r="AL148" s="84"/>
      <c r="AM148" s="87">
        <v>41838.421597222223</v>
      </c>
      <c r="AN148" s="84" t="s">
        <v>10584</v>
      </c>
      <c r="AO148" s="92" t="s">
        <v>10730</v>
      </c>
      <c r="AP148" s="84" t="s">
        <v>66</v>
      </c>
      <c r="AQ148" s="48"/>
      <c r="AR148" s="48"/>
      <c r="AS148" s="48"/>
      <c r="AT148" s="48"/>
      <c r="AU148" s="48" t="s">
        <v>2951</v>
      </c>
      <c r="AV148" s="48" t="s">
        <v>2951</v>
      </c>
      <c r="AW148" s="107" t="s">
        <v>14127</v>
      </c>
      <c r="AX148" s="107" t="s">
        <v>14127</v>
      </c>
      <c r="AY148" s="107" t="s">
        <v>14929</v>
      </c>
      <c r="AZ148" s="107" t="s">
        <v>14929</v>
      </c>
      <c r="BA148" s="2"/>
      <c r="BB148" s="3"/>
      <c r="BC148" s="3"/>
      <c r="BD148" s="3"/>
      <c r="BE148" s="3"/>
    </row>
    <row r="149" spans="1:57" x14ac:dyDescent="0.25">
      <c r="A149" s="61" t="s">
        <v>290</v>
      </c>
      <c r="B149" s="62" t="s">
        <v>15541</v>
      </c>
      <c r="C149" s="62"/>
      <c r="D149" s="63">
        <v>3.0995388995481834</v>
      </c>
      <c r="E149" s="65"/>
      <c r="F149" s="103" t="s">
        <v>9126</v>
      </c>
      <c r="G149" s="62"/>
      <c r="H149" s="66"/>
      <c r="I149" s="67"/>
      <c r="J149" s="67"/>
      <c r="K149" s="66" t="s">
        <v>12418</v>
      </c>
      <c r="L149" s="70"/>
      <c r="M149" s="71">
        <v>3080.36181640625</v>
      </c>
      <c r="N149" s="71">
        <v>3425.259765625</v>
      </c>
      <c r="O149" s="72"/>
      <c r="P149" s="73"/>
      <c r="Q149" s="73"/>
      <c r="R149" s="96"/>
      <c r="S149" s="48">
        <v>0</v>
      </c>
      <c r="T149" s="48">
        <v>2</v>
      </c>
      <c r="U149" s="49">
        <v>61.5</v>
      </c>
      <c r="V149" s="49">
        <v>1.9799999999999999E-4</v>
      </c>
      <c r="W149" s="49">
        <v>8.2700000000000004E-4</v>
      </c>
      <c r="X149" s="49">
        <v>0.64344999999999997</v>
      </c>
      <c r="Y149" s="49">
        <v>0</v>
      </c>
      <c r="Z149" s="49">
        <v>0</v>
      </c>
      <c r="AA149" s="68">
        <v>149</v>
      </c>
      <c r="AB149" s="68"/>
      <c r="AC149" s="69"/>
      <c r="AD149" s="84">
        <v>601</v>
      </c>
      <c r="AE149" s="84">
        <v>518</v>
      </c>
      <c r="AF149" s="84">
        <v>6343</v>
      </c>
      <c r="AG149" s="84">
        <v>6407</v>
      </c>
      <c r="AH149" s="84"/>
      <c r="AI149" s="84" t="s">
        <v>7262</v>
      </c>
      <c r="AJ149" s="84" t="s">
        <v>8312</v>
      </c>
      <c r="AK149" s="84"/>
      <c r="AL149" s="84"/>
      <c r="AM149" s="87">
        <v>43622.928113425929</v>
      </c>
      <c r="AN149" s="84" t="s">
        <v>10584</v>
      </c>
      <c r="AO149" s="92" t="s">
        <v>10731</v>
      </c>
      <c r="AP149" s="84" t="s">
        <v>66</v>
      </c>
      <c r="AQ149" s="48"/>
      <c r="AR149" s="48"/>
      <c r="AS149" s="48"/>
      <c r="AT149" s="48"/>
      <c r="AU149" s="48"/>
      <c r="AV149" s="48"/>
      <c r="AW149" s="107" t="s">
        <v>14117</v>
      </c>
      <c r="AX149" s="107" t="s">
        <v>14117</v>
      </c>
      <c r="AY149" s="107" t="s">
        <v>14919</v>
      </c>
      <c r="AZ149" s="107" t="s">
        <v>14919</v>
      </c>
      <c r="BA149" s="2"/>
      <c r="BB149" s="3"/>
      <c r="BC149" s="3"/>
      <c r="BD149" s="3"/>
      <c r="BE149" s="3"/>
    </row>
    <row r="150" spans="1:57" x14ac:dyDescent="0.25">
      <c r="A150" s="61" t="s">
        <v>291</v>
      </c>
      <c r="B150" s="62" t="s">
        <v>15537</v>
      </c>
      <c r="C150" s="62"/>
      <c r="D150" s="63">
        <v>1.5</v>
      </c>
      <c r="E150" s="65"/>
      <c r="F150" s="103" t="s">
        <v>9127</v>
      </c>
      <c r="G150" s="62"/>
      <c r="H150" s="66"/>
      <c r="I150" s="67"/>
      <c r="J150" s="67"/>
      <c r="K150" s="66" t="s">
        <v>12419</v>
      </c>
      <c r="L150" s="70"/>
      <c r="M150" s="71">
        <v>3261.83447265625</v>
      </c>
      <c r="N150" s="71">
        <v>7441.8798828125</v>
      </c>
      <c r="O150" s="72"/>
      <c r="P150" s="73"/>
      <c r="Q150" s="73"/>
      <c r="R150" s="96"/>
      <c r="S150" s="48">
        <v>0</v>
      </c>
      <c r="T150" s="48">
        <v>1</v>
      </c>
      <c r="U150" s="49">
        <v>0</v>
      </c>
      <c r="V150" s="49">
        <v>1.34E-4</v>
      </c>
      <c r="W150" s="49">
        <v>0</v>
      </c>
      <c r="X150" s="49">
        <v>0.55785099999999999</v>
      </c>
      <c r="Y150" s="49">
        <v>0</v>
      </c>
      <c r="Z150" s="49">
        <v>0</v>
      </c>
      <c r="AA150" s="68">
        <v>150</v>
      </c>
      <c r="AB150" s="68"/>
      <c r="AC150" s="69"/>
      <c r="AD150" s="84">
        <v>60</v>
      </c>
      <c r="AE150" s="84">
        <v>61</v>
      </c>
      <c r="AF150" s="84">
        <v>1254</v>
      </c>
      <c r="AG150" s="84">
        <v>2886</v>
      </c>
      <c r="AH150" s="84"/>
      <c r="AI150" s="84" t="s">
        <v>7263</v>
      </c>
      <c r="AJ150" s="84"/>
      <c r="AK150" s="84"/>
      <c r="AL150" s="84"/>
      <c r="AM150" s="87">
        <v>43337.871192129627</v>
      </c>
      <c r="AN150" s="84" t="s">
        <v>10584</v>
      </c>
      <c r="AO150" s="92" t="s">
        <v>10732</v>
      </c>
      <c r="AP150" s="84" t="s">
        <v>66</v>
      </c>
      <c r="AQ150" s="48"/>
      <c r="AR150" s="48"/>
      <c r="AS150" s="48"/>
      <c r="AT150" s="48"/>
      <c r="AU150" s="48"/>
      <c r="AV150" s="48"/>
      <c r="AW150" s="107" t="s">
        <v>14133</v>
      </c>
      <c r="AX150" s="107" t="s">
        <v>14133</v>
      </c>
      <c r="AY150" s="107" t="s">
        <v>14935</v>
      </c>
      <c r="AZ150" s="107" t="s">
        <v>14935</v>
      </c>
      <c r="BA150" s="2"/>
      <c r="BB150" s="3"/>
      <c r="BC150" s="3"/>
      <c r="BD150" s="3"/>
      <c r="BE150" s="3"/>
    </row>
    <row r="151" spans="1:57" x14ac:dyDescent="0.25">
      <c r="A151" s="61" t="s">
        <v>1532</v>
      </c>
      <c r="B151" s="62" t="s">
        <v>15537</v>
      </c>
      <c r="C151" s="62"/>
      <c r="D151" s="63">
        <v>1.5135390233335397</v>
      </c>
      <c r="E151" s="65"/>
      <c r="F151" s="103" t="s">
        <v>9128</v>
      </c>
      <c r="G151" s="62"/>
      <c r="H151" s="66"/>
      <c r="I151" s="67"/>
      <c r="J151" s="67"/>
      <c r="K151" s="66" t="s">
        <v>12420</v>
      </c>
      <c r="L151" s="70"/>
      <c r="M151" s="71">
        <v>6663.4765625</v>
      </c>
      <c r="N151" s="71">
        <v>6551.30615234375</v>
      </c>
      <c r="O151" s="72"/>
      <c r="P151" s="73"/>
      <c r="Q151" s="73"/>
      <c r="R151" s="96"/>
      <c r="S151" s="48">
        <v>5</v>
      </c>
      <c r="T151" s="48">
        <v>0</v>
      </c>
      <c r="U151" s="49">
        <v>10128</v>
      </c>
      <c r="V151" s="49">
        <v>1.55E-4</v>
      </c>
      <c r="W151" s="49">
        <v>6.9999999999999999E-6</v>
      </c>
      <c r="X151" s="49">
        <v>2.3991220000000002</v>
      </c>
      <c r="Y151" s="49">
        <v>0</v>
      </c>
      <c r="Z151" s="49">
        <v>0</v>
      </c>
      <c r="AA151" s="68">
        <v>151</v>
      </c>
      <c r="AB151" s="68"/>
      <c r="AC151" s="69"/>
      <c r="AD151" s="84">
        <v>4</v>
      </c>
      <c r="AE151" s="84">
        <v>452815</v>
      </c>
      <c r="AF151" s="84">
        <v>21050</v>
      </c>
      <c r="AG151" s="84">
        <v>0</v>
      </c>
      <c r="AH151" s="84"/>
      <c r="AI151" s="84" t="s">
        <v>7264</v>
      </c>
      <c r="AJ151" s="84" t="s">
        <v>8284</v>
      </c>
      <c r="AK151" s="92" t="s">
        <v>8679</v>
      </c>
      <c r="AL151" s="84"/>
      <c r="AM151" s="87">
        <v>40722.288159722222</v>
      </c>
      <c r="AN151" s="84" t="s">
        <v>10584</v>
      </c>
      <c r="AO151" s="92" t="s">
        <v>10733</v>
      </c>
      <c r="AP151" s="84" t="s">
        <v>65</v>
      </c>
      <c r="AQ151" s="48"/>
      <c r="AR151" s="48"/>
      <c r="AS151" s="48"/>
      <c r="AT151" s="48"/>
      <c r="AU151" s="48"/>
      <c r="AV151" s="48"/>
      <c r="AW151" s="48"/>
      <c r="AX151" s="48"/>
      <c r="AY151" s="48"/>
      <c r="AZ151" s="48"/>
      <c r="BA151" s="2"/>
      <c r="BB151" s="3"/>
      <c r="BC151" s="3"/>
      <c r="BD151" s="3"/>
      <c r="BE151" s="3"/>
    </row>
    <row r="152" spans="1:57" x14ac:dyDescent="0.25">
      <c r="A152" s="61" t="s">
        <v>292</v>
      </c>
      <c r="B152" s="62" t="s">
        <v>15537</v>
      </c>
      <c r="C152" s="62"/>
      <c r="D152" s="63">
        <v>1.5</v>
      </c>
      <c r="E152" s="65"/>
      <c r="F152" s="103" t="s">
        <v>9129</v>
      </c>
      <c r="G152" s="62"/>
      <c r="H152" s="66"/>
      <c r="I152" s="67"/>
      <c r="J152" s="67"/>
      <c r="K152" s="66" t="s">
        <v>12421</v>
      </c>
      <c r="L152" s="70"/>
      <c r="M152" s="71">
        <v>3642.15576171875</v>
      </c>
      <c r="N152" s="71">
        <v>314.21783447265625</v>
      </c>
      <c r="O152" s="72"/>
      <c r="P152" s="73"/>
      <c r="Q152" s="73"/>
      <c r="R152" s="96"/>
      <c r="S152" s="48">
        <v>0</v>
      </c>
      <c r="T152" s="48">
        <v>1</v>
      </c>
      <c r="U152" s="49">
        <v>0</v>
      </c>
      <c r="V152" s="49">
        <v>1</v>
      </c>
      <c r="W152" s="49">
        <v>0</v>
      </c>
      <c r="X152" s="49">
        <v>1</v>
      </c>
      <c r="Y152" s="49">
        <v>0</v>
      </c>
      <c r="Z152" s="49">
        <v>0</v>
      </c>
      <c r="AA152" s="68">
        <v>152</v>
      </c>
      <c r="AB152" s="68"/>
      <c r="AC152" s="69"/>
      <c r="AD152" s="84">
        <v>382</v>
      </c>
      <c r="AE152" s="84">
        <v>87</v>
      </c>
      <c r="AF152" s="84">
        <v>9739</v>
      </c>
      <c r="AG152" s="84">
        <v>2507</v>
      </c>
      <c r="AH152" s="84"/>
      <c r="AI152" s="84" t="s">
        <v>7265</v>
      </c>
      <c r="AJ152" s="84"/>
      <c r="AK152" s="84"/>
      <c r="AL152" s="84"/>
      <c r="AM152" s="87">
        <v>43279.748379629629</v>
      </c>
      <c r="AN152" s="84" t="s">
        <v>10584</v>
      </c>
      <c r="AO152" s="92" t="s">
        <v>10734</v>
      </c>
      <c r="AP152" s="84" t="s">
        <v>66</v>
      </c>
      <c r="AQ152" s="48"/>
      <c r="AR152" s="48"/>
      <c r="AS152" s="48"/>
      <c r="AT152" s="48"/>
      <c r="AU152" s="48"/>
      <c r="AV152" s="48"/>
      <c r="AW152" s="107" t="s">
        <v>14134</v>
      </c>
      <c r="AX152" s="107" t="s">
        <v>14134</v>
      </c>
      <c r="AY152" s="107" t="s">
        <v>14936</v>
      </c>
      <c r="AZ152" s="107" t="s">
        <v>14936</v>
      </c>
      <c r="BA152" s="2"/>
      <c r="BB152" s="3"/>
      <c r="BC152" s="3"/>
      <c r="BD152" s="3"/>
      <c r="BE152" s="3"/>
    </row>
    <row r="153" spans="1:57" x14ac:dyDescent="0.25">
      <c r="A153" s="61" t="s">
        <v>1533</v>
      </c>
      <c r="B153" s="62" t="s">
        <v>15537</v>
      </c>
      <c r="C153" s="62"/>
      <c r="D153" s="63">
        <v>1.5</v>
      </c>
      <c r="E153" s="65"/>
      <c r="F153" s="103" t="s">
        <v>9130</v>
      </c>
      <c r="G153" s="62"/>
      <c r="H153" s="66"/>
      <c r="I153" s="67"/>
      <c r="J153" s="67"/>
      <c r="K153" s="66" t="s">
        <v>12422</v>
      </c>
      <c r="L153" s="70"/>
      <c r="M153" s="71">
        <v>5622.12890625</v>
      </c>
      <c r="N153" s="71">
        <v>681.09454345703125</v>
      </c>
      <c r="O153" s="72"/>
      <c r="P153" s="73"/>
      <c r="Q153" s="73"/>
      <c r="R153" s="96"/>
      <c r="S153" s="48">
        <v>1</v>
      </c>
      <c r="T153" s="48">
        <v>0</v>
      </c>
      <c r="U153" s="49">
        <v>0</v>
      </c>
      <c r="V153" s="49">
        <v>1</v>
      </c>
      <c r="W153" s="49">
        <v>0</v>
      </c>
      <c r="X153" s="49">
        <v>1</v>
      </c>
      <c r="Y153" s="49">
        <v>0</v>
      </c>
      <c r="Z153" s="49">
        <v>0</v>
      </c>
      <c r="AA153" s="68">
        <v>153</v>
      </c>
      <c r="AB153" s="68"/>
      <c r="AC153" s="69"/>
      <c r="AD153" s="84">
        <v>862</v>
      </c>
      <c r="AE153" s="84">
        <v>2968</v>
      </c>
      <c r="AF153" s="84">
        <v>24830</v>
      </c>
      <c r="AG153" s="84">
        <v>790230</v>
      </c>
      <c r="AH153" s="84"/>
      <c r="AI153" s="84" t="s">
        <v>7266</v>
      </c>
      <c r="AJ153" s="84" t="s">
        <v>8313</v>
      </c>
      <c r="AK153" s="84"/>
      <c r="AL153" s="84"/>
      <c r="AM153" s="87">
        <v>42502.637719907405</v>
      </c>
      <c r="AN153" s="84" t="s">
        <v>10584</v>
      </c>
      <c r="AO153" s="92" t="s">
        <v>10735</v>
      </c>
      <c r="AP153" s="84" t="s">
        <v>65</v>
      </c>
      <c r="AQ153" s="48"/>
      <c r="AR153" s="48"/>
      <c r="AS153" s="48"/>
      <c r="AT153" s="48"/>
      <c r="AU153" s="48"/>
      <c r="AV153" s="48"/>
      <c r="AW153" s="48"/>
      <c r="AX153" s="48"/>
      <c r="AY153" s="48"/>
      <c r="AZ153" s="48"/>
      <c r="BA153" s="2"/>
      <c r="BB153" s="3"/>
      <c r="BC153" s="3"/>
      <c r="BD153" s="3"/>
      <c r="BE153" s="3"/>
    </row>
    <row r="154" spans="1:57" x14ac:dyDescent="0.25">
      <c r="A154" s="61" t="s">
        <v>293</v>
      </c>
      <c r="B154" s="62" t="s">
        <v>15537</v>
      </c>
      <c r="C154" s="62"/>
      <c r="D154" s="63">
        <v>1.505802438571517</v>
      </c>
      <c r="E154" s="65"/>
      <c r="F154" s="103" t="s">
        <v>9131</v>
      </c>
      <c r="G154" s="62"/>
      <c r="H154" s="66"/>
      <c r="I154" s="67"/>
      <c r="J154" s="67"/>
      <c r="K154" s="66" t="s">
        <v>12423</v>
      </c>
      <c r="L154" s="70"/>
      <c r="M154" s="71">
        <v>6446.67236328125</v>
      </c>
      <c r="N154" s="71">
        <v>7740.060546875</v>
      </c>
      <c r="O154" s="72"/>
      <c r="P154" s="73"/>
      <c r="Q154" s="73"/>
      <c r="R154" s="96"/>
      <c r="S154" s="48">
        <v>0</v>
      </c>
      <c r="T154" s="48">
        <v>1</v>
      </c>
      <c r="U154" s="49">
        <v>0</v>
      </c>
      <c r="V154" s="49">
        <v>1.5899999999999999E-4</v>
      </c>
      <c r="W154" s="49">
        <v>3.0000000000000001E-6</v>
      </c>
      <c r="X154" s="49">
        <v>0.51345799999999997</v>
      </c>
      <c r="Y154" s="49">
        <v>0</v>
      </c>
      <c r="Z154" s="49">
        <v>0</v>
      </c>
      <c r="AA154" s="68">
        <v>154</v>
      </c>
      <c r="AB154" s="68"/>
      <c r="AC154" s="69"/>
      <c r="AD154" s="84">
        <v>1082</v>
      </c>
      <c r="AE154" s="84">
        <v>717</v>
      </c>
      <c r="AF154" s="84">
        <v>20676</v>
      </c>
      <c r="AG154" s="84">
        <v>31590</v>
      </c>
      <c r="AH154" s="84"/>
      <c r="AI154" s="84" t="s">
        <v>7267</v>
      </c>
      <c r="AJ154" s="84" t="s">
        <v>8314</v>
      </c>
      <c r="AK154" s="84"/>
      <c r="AL154" s="84"/>
      <c r="AM154" s="87">
        <v>41010.810543981483</v>
      </c>
      <c r="AN154" s="84" t="s">
        <v>10584</v>
      </c>
      <c r="AO154" s="92" t="s">
        <v>10736</v>
      </c>
      <c r="AP154" s="84" t="s">
        <v>66</v>
      </c>
      <c r="AQ154" s="48"/>
      <c r="AR154" s="48"/>
      <c r="AS154" s="48"/>
      <c r="AT154" s="48"/>
      <c r="AU154" s="48"/>
      <c r="AV154" s="48"/>
      <c r="AW154" s="107" t="s">
        <v>14135</v>
      </c>
      <c r="AX154" s="107" t="s">
        <v>14135</v>
      </c>
      <c r="AY154" s="107" t="s">
        <v>14887</v>
      </c>
      <c r="AZ154" s="107" t="s">
        <v>14887</v>
      </c>
      <c r="BA154" s="2"/>
      <c r="BB154" s="3"/>
      <c r="BC154" s="3"/>
      <c r="BD154" s="3"/>
      <c r="BE154" s="3"/>
    </row>
    <row r="155" spans="1:57" x14ac:dyDescent="0.25">
      <c r="A155" s="61" t="s">
        <v>294</v>
      </c>
      <c r="B155" s="62" t="s">
        <v>15537</v>
      </c>
      <c r="C155" s="62"/>
      <c r="D155" s="63">
        <v>1.5</v>
      </c>
      <c r="E155" s="65"/>
      <c r="F155" s="103" t="s">
        <v>9132</v>
      </c>
      <c r="G155" s="62"/>
      <c r="H155" s="66"/>
      <c r="I155" s="67"/>
      <c r="J155" s="67"/>
      <c r="K155" s="66" t="s">
        <v>12424</v>
      </c>
      <c r="L155" s="70"/>
      <c r="M155" s="71">
        <v>8889.2080078125</v>
      </c>
      <c r="N155" s="71">
        <v>7078.4140625</v>
      </c>
      <c r="O155" s="72"/>
      <c r="P155" s="73"/>
      <c r="Q155" s="73"/>
      <c r="R155" s="96"/>
      <c r="S155" s="48">
        <v>0</v>
      </c>
      <c r="T155" s="48">
        <v>1</v>
      </c>
      <c r="U155" s="49">
        <v>0</v>
      </c>
      <c r="V155" s="49">
        <v>1</v>
      </c>
      <c r="W155" s="49">
        <v>0</v>
      </c>
      <c r="X155" s="49">
        <v>1</v>
      </c>
      <c r="Y155" s="49">
        <v>0</v>
      </c>
      <c r="Z155" s="49">
        <v>0</v>
      </c>
      <c r="AA155" s="68">
        <v>155</v>
      </c>
      <c r="AB155" s="68"/>
      <c r="AC155" s="69"/>
      <c r="AD155" s="84">
        <v>31</v>
      </c>
      <c r="AE155" s="84">
        <v>276675</v>
      </c>
      <c r="AF155" s="84">
        <v>144269</v>
      </c>
      <c r="AG155" s="84">
        <v>344</v>
      </c>
      <c r="AH155" s="84"/>
      <c r="AI155" s="84" t="s">
        <v>7268</v>
      </c>
      <c r="AJ155" s="84" t="s">
        <v>8310</v>
      </c>
      <c r="AK155" s="92" t="s">
        <v>8680</v>
      </c>
      <c r="AL155" s="84"/>
      <c r="AM155" s="87">
        <v>40044.447800925926</v>
      </c>
      <c r="AN155" s="84" t="s">
        <v>10584</v>
      </c>
      <c r="AO155" s="92" t="s">
        <v>10737</v>
      </c>
      <c r="AP155" s="84" t="s">
        <v>66</v>
      </c>
      <c r="AQ155" s="48" t="s">
        <v>2685</v>
      </c>
      <c r="AR155" s="48" t="s">
        <v>2685</v>
      </c>
      <c r="AS155" s="48" t="s">
        <v>2911</v>
      </c>
      <c r="AT155" s="48" t="s">
        <v>2911</v>
      </c>
      <c r="AU155" s="48" t="s">
        <v>2952</v>
      </c>
      <c r="AV155" s="48" t="s">
        <v>2952</v>
      </c>
      <c r="AW155" s="107" t="s">
        <v>14136</v>
      </c>
      <c r="AX155" s="107" t="s">
        <v>14136</v>
      </c>
      <c r="AY155" s="107" t="s">
        <v>14937</v>
      </c>
      <c r="AZ155" s="107" t="s">
        <v>14937</v>
      </c>
      <c r="BA155" s="2"/>
      <c r="BB155" s="3"/>
      <c r="BC155" s="3"/>
      <c r="BD155" s="3"/>
      <c r="BE155" s="3"/>
    </row>
    <row r="156" spans="1:57" x14ac:dyDescent="0.25">
      <c r="A156" s="61" t="s">
        <v>1534</v>
      </c>
      <c r="B156" s="62" t="s">
        <v>15537</v>
      </c>
      <c r="C156" s="62"/>
      <c r="D156" s="63">
        <v>1.5</v>
      </c>
      <c r="E156" s="65"/>
      <c r="F156" s="103" t="s">
        <v>9133</v>
      </c>
      <c r="G156" s="62"/>
      <c r="H156" s="66"/>
      <c r="I156" s="67"/>
      <c r="J156" s="67"/>
      <c r="K156" s="66" t="s">
        <v>12425</v>
      </c>
      <c r="L156" s="70"/>
      <c r="M156" s="71">
        <v>8159.5908203125</v>
      </c>
      <c r="N156" s="71">
        <v>6078.6015625</v>
      </c>
      <c r="O156" s="72"/>
      <c r="P156" s="73"/>
      <c r="Q156" s="73"/>
      <c r="R156" s="96"/>
      <c r="S156" s="48">
        <v>1</v>
      </c>
      <c r="T156" s="48">
        <v>0</v>
      </c>
      <c r="U156" s="49">
        <v>0</v>
      </c>
      <c r="V156" s="49">
        <v>1</v>
      </c>
      <c r="W156" s="49">
        <v>0</v>
      </c>
      <c r="X156" s="49">
        <v>1</v>
      </c>
      <c r="Y156" s="49">
        <v>0</v>
      </c>
      <c r="Z156" s="49">
        <v>0</v>
      </c>
      <c r="AA156" s="68">
        <v>156</v>
      </c>
      <c r="AB156" s="68"/>
      <c r="AC156" s="69"/>
      <c r="AD156" s="84">
        <v>920</v>
      </c>
      <c r="AE156" s="84">
        <v>5822</v>
      </c>
      <c r="AF156" s="84">
        <v>5924</v>
      </c>
      <c r="AG156" s="84">
        <v>3757</v>
      </c>
      <c r="AH156" s="84"/>
      <c r="AI156" s="84" t="s">
        <v>7269</v>
      </c>
      <c r="AJ156" s="84" t="s">
        <v>8224</v>
      </c>
      <c r="AK156" s="84"/>
      <c r="AL156" s="84"/>
      <c r="AM156" s="87">
        <v>40130.667812500003</v>
      </c>
      <c r="AN156" s="84" t="s">
        <v>10584</v>
      </c>
      <c r="AO156" s="92" t="s">
        <v>10738</v>
      </c>
      <c r="AP156" s="84" t="s">
        <v>65</v>
      </c>
      <c r="AQ156" s="48"/>
      <c r="AR156" s="48"/>
      <c r="AS156" s="48"/>
      <c r="AT156" s="48"/>
      <c r="AU156" s="48"/>
      <c r="AV156" s="48"/>
      <c r="AW156" s="48"/>
      <c r="AX156" s="48"/>
      <c r="AY156" s="48"/>
      <c r="AZ156" s="48"/>
      <c r="BA156" s="2"/>
      <c r="BB156" s="3"/>
      <c r="BC156" s="3"/>
      <c r="BD156" s="3"/>
      <c r="BE156" s="3"/>
    </row>
    <row r="157" spans="1:57" x14ac:dyDescent="0.25">
      <c r="A157" s="61" t="s">
        <v>295</v>
      </c>
      <c r="B157" s="62" t="s">
        <v>15537</v>
      </c>
      <c r="C157" s="62"/>
      <c r="D157" s="63">
        <v>1.5</v>
      </c>
      <c r="E157" s="65"/>
      <c r="F157" s="103" t="s">
        <v>9134</v>
      </c>
      <c r="G157" s="62"/>
      <c r="H157" s="66"/>
      <c r="I157" s="67"/>
      <c r="J157" s="67"/>
      <c r="K157" s="66" t="s">
        <v>12426</v>
      </c>
      <c r="L157" s="70"/>
      <c r="M157" s="71">
        <v>6067.2861328125</v>
      </c>
      <c r="N157" s="71">
        <v>4984.98974609375</v>
      </c>
      <c r="O157" s="72"/>
      <c r="P157" s="73"/>
      <c r="Q157" s="73"/>
      <c r="R157" s="96"/>
      <c r="S157" s="48">
        <v>0</v>
      </c>
      <c r="T157" s="48">
        <v>1</v>
      </c>
      <c r="U157" s="49">
        <v>0</v>
      </c>
      <c r="V157" s="49">
        <v>1</v>
      </c>
      <c r="W157" s="49">
        <v>0</v>
      </c>
      <c r="X157" s="49">
        <v>1</v>
      </c>
      <c r="Y157" s="49">
        <v>0</v>
      </c>
      <c r="Z157" s="49">
        <v>0</v>
      </c>
      <c r="AA157" s="68">
        <v>157</v>
      </c>
      <c r="AB157" s="68"/>
      <c r="AC157" s="69"/>
      <c r="AD157" s="84">
        <v>395</v>
      </c>
      <c r="AE157" s="84">
        <v>28</v>
      </c>
      <c r="AF157" s="84">
        <v>1488</v>
      </c>
      <c r="AG157" s="84">
        <v>2532</v>
      </c>
      <c r="AH157" s="84"/>
      <c r="AI157" s="84"/>
      <c r="AJ157" s="84"/>
      <c r="AK157" s="84"/>
      <c r="AL157" s="84"/>
      <c r="AM157" s="87">
        <v>40906.863715277781</v>
      </c>
      <c r="AN157" s="84" t="s">
        <v>10584</v>
      </c>
      <c r="AO157" s="92" t="s">
        <v>10739</v>
      </c>
      <c r="AP157" s="84" t="s">
        <v>66</v>
      </c>
      <c r="AQ157" s="48"/>
      <c r="AR157" s="48"/>
      <c r="AS157" s="48"/>
      <c r="AT157" s="48"/>
      <c r="AU157" s="48"/>
      <c r="AV157" s="48"/>
      <c r="AW157" s="107" t="s">
        <v>14137</v>
      </c>
      <c r="AX157" s="107" t="s">
        <v>14137</v>
      </c>
      <c r="AY157" s="107" t="s">
        <v>14938</v>
      </c>
      <c r="AZ157" s="107" t="s">
        <v>14938</v>
      </c>
      <c r="BA157" s="2"/>
      <c r="BB157" s="3"/>
      <c r="BC157" s="3"/>
      <c r="BD157" s="3"/>
      <c r="BE157" s="3"/>
    </row>
    <row r="158" spans="1:57" x14ac:dyDescent="0.25">
      <c r="A158" s="61" t="s">
        <v>1535</v>
      </c>
      <c r="B158" s="62" t="s">
        <v>15537</v>
      </c>
      <c r="C158" s="62"/>
      <c r="D158" s="63">
        <v>1.5</v>
      </c>
      <c r="E158" s="65"/>
      <c r="F158" s="103" t="s">
        <v>9135</v>
      </c>
      <c r="G158" s="62"/>
      <c r="H158" s="66"/>
      <c r="I158" s="67"/>
      <c r="J158" s="67"/>
      <c r="K158" s="66" t="s">
        <v>12427</v>
      </c>
      <c r="L158" s="70"/>
      <c r="M158" s="71">
        <v>8454.9130859375</v>
      </c>
      <c r="N158" s="71">
        <v>6255.56982421875</v>
      </c>
      <c r="O158" s="72"/>
      <c r="P158" s="73"/>
      <c r="Q158" s="73"/>
      <c r="R158" s="96"/>
      <c r="S158" s="48">
        <v>1</v>
      </c>
      <c r="T158" s="48">
        <v>0</v>
      </c>
      <c r="U158" s="49">
        <v>0</v>
      </c>
      <c r="V158" s="49">
        <v>1</v>
      </c>
      <c r="W158" s="49">
        <v>0</v>
      </c>
      <c r="X158" s="49">
        <v>1</v>
      </c>
      <c r="Y158" s="49">
        <v>0</v>
      </c>
      <c r="Z158" s="49">
        <v>0</v>
      </c>
      <c r="AA158" s="68">
        <v>158</v>
      </c>
      <c r="AB158" s="68"/>
      <c r="AC158" s="69"/>
      <c r="AD158" s="84">
        <v>2449</v>
      </c>
      <c r="AE158" s="84">
        <v>5508</v>
      </c>
      <c r="AF158" s="84">
        <v>3715</v>
      </c>
      <c r="AG158" s="84">
        <v>2358</v>
      </c>
      <c r="AH158" s="84"/>
      <c r="AI158" s="84" t="s">
        <v>7270</v>
      </c>
      <c r="AJ158" s="84" t="s">
        <v>8315</v>
      </c>
      <c r="AK158" s="84"/>
      <c r="AL158" s="84"/>
      <c r="AM158" s="87">
        <v>40872.347638888888</v>
      </c>
      <c r="AN158" s="84" t="s">
        <v>10584</v>
      </c>
      <c r="AO158" s="92" t="s">
        <v>10740</v>
      </c>
      <c r="AP158" s="84" t="s">
        <v>65</v>
      </c>
      <c r="AQ158" s="48"/>
      <c r="AR158" s="48"/>
      <c r="AS158" s="48"/>
      <c r="AT158" s="48"/>
      <c r="AU158" s="48"/>
      <c r="AV158" s="48"/>
      <c r="AW158" s="48"/>
      <c r="AX158" s="48"/>
      <c r="AY158" s="48"/>
      <c r="AZ158" s="48"/>
      <c r="BA158" s="2"/>
      <c r="BB158" s="3"/>
      <c r="BC158" s="3"/>
      <c r="BD158" s="3"/>
      <c r="BE158" s="3"/>
    </row>
    <row r="159" spans="1:57" x14ac:dyDescent="0.25">
      <c r="A159" s="61" t="s">
        <v>296</v>
      </c>
      <c r="B159" s="62" t="s">
        <v>15537</v>
      </c>
      <c r="C159" s="62"/>
      <c r="D159" s="63">
        <v>1.5</v>
      </c>
      <c r="E159" s="65"/>
      <c r="F159" s="103" t="s">
        <v>9136</v>
      </c>
      <c r="G159" s="62"/>
      <c r="H159" s="66"/>
      <c r="I159" s="67"/>
      <c r="J159" s="67"/>
      <c r="K159" s="66" t="s">
        <v>12428</v>
      </c>
      <c r="L159" s="70"/>
      <c r="M159" s="71">
        <v>686.2213134765625</v>
      </c>
      <c r="N159" s="71">
        <v>5481.25634765625</v>
      </c>
      <c r="O159" s="72"/>
      <c r="P159" s="73"/>
      <c r="Q159" s="73"/>
      <c r="R159" s="96"/>
      <c r="S159" s="48">
        <v>0</v>
      </c>
      <c r="T159" s="48">
        <v>1</v>
      </c>
      <c r="U159" s="49">
        <v>0</v>
      </c>
      <c r="V159" s="49">
        <v>1.5152000000000001E-2</v>
      </c>
      <c r="W159" s="49">
        <v>0</v>
      </c>
      <c r="X159" s="49">
        <v>0.62772399999999995</v>
      </c>
      <c r="Y159" s="49">
        <v>0</v>
      </c>
      <c r="Z159" s="49">
        <v>0</v>
      </c>
      <c r="AA159" s="68">
        <v>159</v>
      </c>
      <c r="AB159" s="68"/>
      <c r="AC159" s="69"/>
      <c r="AD159" s="84">
        <v>999</v>
      </c>
      <c r="AE159" s="84">
        <v>488</v>
      </c>
      <c r="AF159" s="84">
        <v>12206</v>
      </c>
      <c r="AG159" s="84">
        <v>939</v>
      </c>
      <c r="AH159" s="84"/>
      <c r="AI159" s="84" t="s">
        <v>7271</v>
      </c>
      <c r="AJ159" s="84" t="s">
        <v>8270</v>
      </c>
      <c r="AK159" s="84"/>
      <c r="AL159" s="84"/>
      <c r="AM159" s="87">
        <v>40731.753854166665</v>
      </c>
      <c r="AN159" s="84" t="s">
        <v>10584</v>
      </c>
      <c r="AO159" s="92" t="s">
        <v>10741</v>
      </c>
      <c r="AP159" s="84" t="s">
        <v>66</v>
      </c>
      <c r="AQ159" s="48" t="s">
        <v>2686</v>
      </c>
      <c r="AR159" s="48" t="s">
        <v>2686</v>
      </c>
      <c r="AS159" s="48" t="s">
        <v>2915</v>
      </c>
      <c r="AT159" s="48" t="s">
        <v>2915</v>
      </c>
      <c r="AU159" s="48"/>
      <c r="AV159" s="48"/>
      <c r="AW159" s="107" t="s">
        <v>14138</v>
      </c>
      <c r="AX159" s="107" t="s">
        <v>14138</v>
      </c>
      <c r="AY159" s="107" t="s">
        <v>14939</v>
      </c>
      <c r="AZ159" s="107" t="s">
        <v>14939</v>
      </c>
      <c r="BA159" s="2"/>
      <c r="BB159" s="3"/>
      <c r="BC159" s="3"/>
      <c r="BD159" s="3"/>
      <c r="BE159" s="3"/>
    </row>
    <row r="160" spans="1:57" x14ac:dyDescent="0.25">
      <c r="A160" s="61" t="s">
        <v>1536</v>
      </c>
      <c r="B160" s="62" t="s">
        <v>15537</v>
      </c>
      <c r="C160" s="62"/>
      <c r="D160" s="63">
        <v>1.5</v>
      </c>
      <c r="E160" s="65"/>
      <c r="F160" s="103" t="s">
        <v>9137</v>
      </c>
      <c r="G160" s="62"/>
      <c r="H160" s="66"/>
      <c r="I160" s="67"/>
      <c r="J160" s="67"/>
      <c r="K160" s="66" t="s">
        <v>12429</v>
      </c>
      <c r="L160" s="70"/>
      <c r="M160" s="71">
        <v>2638.9228515625</v>
      </c>
      <c r="N160" s="71">
        <v>6375.76953125</v>
      </c>
      <c r="O160" s="72"/>
      <c r="P160" s="73"/>
      <c r="Q160" s="73"/>
      <c r="R160" s="96"/>
      <c r="S160" s="48">
        <v>2</v>
      </c>
      <c r="T160" s="48">
        <v>0</v>
      </c>
      <c r="U160" s="49">
        <v>26</v>
      </c>
      <c r="V160" s="49">
        <v>1.8867999999999999E-2</v>
      </c>
      <c r="W160" s="49">
        <v>0</v>
      </c>
      <c r="X160" s="49">
        <v>1.1240570000000001</v>
      </c>
      <c r="Y160" s="49">
        <v>0</v>
      </c>
      <c r="Z160" s="49">
        <v>0</v>
      </c>
      <c r="AA160" s="68">
        <v>160</v>
      </c>
      <c r="AB160" s="68"/>
      <c r="AC160" s="69"/>
      <c r="AD160" s="84">
        <v>104</v>
      </c>
      <c r="AE160" s="84">
        <v>113876</v>
      </c>
      <c r="AF160" s="84">
        <v>177304</v>
      </c>
      <c r="AG160" s="84">
        <v>6</v>
      </c>
      <c r="AH160" s="84"/>
      <c r="AI160" s="84" t="s">
        <v>7272</v>
      </c>
      <c r="AJ160" s="84"/>
      <c r="AK160" s="92" t="s">
        <v>8681</v>
      </c>
      <c r="AL160" s="84"/>
      <c r="AM160" s="87">
        <v>43028.457152777781</v>
      </c>
      <c r="AN160" s="84" t="s">
        <v>10584</v>
      </c>
      <c r="AO160" s="92" t="s">
        <v>10742</v>
      </c>
      <c r="AP160" s="84" t="s">
        <v>65</v>
      </c>
      <c r="AQ160" s="48"/>
      <c r="AR160" s="48"/>
      <c r="AS160" s="48"/>
      <c r="AT160" s="48"/>
      <c r="AU160" s="48"/>
      <c r="AV160" s="48"/>
      <c r="AW160" s="48"/>
      <c r="AX160" s="48"/>
      <c r="AY160" s="48"/>
      <c r="AZ160" s="48"/>
      <c r="BA160" s="2"/>
      <c r="BB160" s="3"/>
      <c r="BC160" s="3"/>
      <c r="BD160" s="3"/>
      <c r="BE160" s="3"/>
    </row>
    <row r="161" spans="1:57" x14ac:dyDescent="0.25">
      <c r="A161" s="61" t="s">
        <v>297</v>
      </c>
      <c r="B161" s="62" t="s">
        <v>15537</v>
      </c>
      <c r="C161" s="62"/>
      <c r="D161" s="63">
        <v>1.5</v>
      </c>
      <c r="E161" s="65"/>
      <c r="F161" s="103" t="s">
        <v>9138</v>
      </c>
      <c r="G161" s="62"/>
      <c r="H161" s="66"/>
      <c r="I161" s="67"/>
      <c r="J161" s="67"/>
      <c r="K161" s="66" t="s">
        <v>12430</v>
      </c>
      <c r="L161" s="70"/>
      <c r="M161" s="71">
        <v>9902.8115234375</v>
      </c>
      <c r="N161" s="71">
        <v>4414.43359375</v>
      </c>
      <c r="O161" s="72"/>
      <c r="P161" s="73"/>
      <c r="Q161" s="73"/>
      <c r="R161" s="96"/>
      <c r="S161" s="48">
        <v>1</v>
      </c>
      <c r="T161" s="48">
        <v>1</v>
      </c>
      <c r="U161" s="49">
        <v>0</v>
      </c>
      <c r="V161" s="49">
        <v>0</v>
      </c>
      <c r="W161" s="49">
        <v>0</v>
      </c>
      <c r="X161" s="49">
        <v>1</v>
      </c>
      <c r="Y161" s="49">
        <v>0</v>
      </c>
      <c r="Z161" s="49" t="s">
        <v>13963</v>
      </c>
      <c r="AA161" s="68">
        <v>161</v>
      </c>
      <c r="AB161" s="68"/>
      <c r="AC161" s="69"/>
      <c r="AD161" s="84">
        <v>10</v>
      </c>
      <c r="AE161" s="84">
        <v>8209</v>
      </c>
      <c r="AF161" s="84">
        <v>10162</v>
      </c>
      <c r="AG161" s="84">
        <v>301</v>
      </c>
      <c r="AH161" s="84"/>
      <c r="AI161" s="84" t="s">
        <v>7273</v>
      </c>
      <c r="AJ161" s="84" t="s">
        <v>8270</v>
      </c>
      <c r="AK161" s="92" t="s">
        <v>8682</v>
      </c>
      <c r="AL161" s="84"/>
      <c r="AM161" s="87">
        <v>41169.472858796296</v>
      </c>
      <c r="AN161" s="84" t="s">
        <v>10584</v>
      </c>
      <c r="AO161" s="92" t="s">
        <v>10743</v>
      </c>
      <c r="AP161" s="84" t="s">
        <v>66</v>
      </c>
      <c r="AQ161" s="48" t="s">
        <v>2687</v>
      </c>
      <c r="AR161" s="48" t="s">
        <v>2687</v>
      </c>
      <c r="AS161" s="48" t="s">
        <v>2916</v>
      </c>
      <c r="AT161" s="48" t="s">
        <v>2916</v>
      </c>
      <c r="AU161" s="48" t="s">
        <v>2953</v>
      </c>
      <c r="AV161" s="48" t="s">
        <v>2953</v>
      </c>
      <c r="AW161" s="107" t="s">
        <v>14139</v>
      </c>
      <c r="AX161" s="107" t="s">
        <v>14139</v>
      </c>
      <c r="AY161" s="107" t="s">
        <v>14940</v>
      </c>
      <c r="AZ161" s="107" t="s">
        <v>14940</v>
      </c>
      <c r="BA161" s="2"/>
      <c r="BB161" s="3"/>
      <c r="BC161" s="3"/>
      <c r="BD161" s="3"/>
      <c r="BE161" s="3"/>
    </row>
    <row r="162" spans="1:57" x14ac:dyDescent="0.25">
      <c r="A162" s="61" t="s">
        <v>298</v>
      </c>
      <c r="B162" s="62" t="s">
        <v>15537</v>
      </c>
      <c r="C162" s="62"/>
      <c r="D162" s="63">
        <v>1.5</v>
      </c>
      <c r="E162" s="65"/>
      <c r="F162" s="103" t="s">
        <v>9139</v>
      </c>
      <c r="G162" s="62"/>
      <c r="H162" s="66"/>
      <c r="I162" s="67"/>
      <c r="J162" s="67"/>
      <c r="K162" s="66" t="s">
        <v>12431</v>
      </c>
      <c r="L162" s="70"/>
      <c r="M162" s="71">
        <v>2509.372314453125</v>
      </c>
      <c r="N162" s="71">
        <v>4387.9140625</v>
      </c>
      <c r="O162" s="72"/>
      <c r="P162" s="73"/>
      <c r="Q162" s="73"/>
      <c r="R162" s="96"/>
      <c r="S162" s="48">
        <v>0</v>
      </c>
      <c r="T162" s="48">
        <v>1</v>
      </c>
      <c r="U162" s="49">
        <v>0</v>
      </c>
      <c r="V162" s="49">
        <v>1</v>
      </c>
      <c r="W162" s="49">
        <v>0</v>
      </c>
      <c r="X162" s="49">
        <v>1</v>
      </c>
      <c r="Y162" s="49">
        <v>0</v>
      </c>
      <c r="Z162" s="49">
        <v>0</v>
      </c>
      <c r="AA162" s="68">
        <v>162</v>
      </c>
      <c r="AB162" s="68"/>
      <c r="AC162" s="69"/>
      <c r="AD162" s="84">
        <v>27</v>
      </c>
      <c r="AE162" s="84">
        <v>4</v>
      </c>
      <c r="AF162" s="84">
        <v>48</v>
      </c>
      <c r="AG162" s="84">
        <v>38</v>
      </c>
      <c r="AH162" s="84"/>
      <c r="AI162" s="84" t="s">
        <v>7274</v>
      </c>
      <c r="AJ162" s="84"/>
      <c r="AK162" s="84"/>
      <c r="AL162" s="84"/>
      <c r="AM162" s="87">
        <v>43631.490497685183</v>
      </c>
      <c r="AN162" s="84" t="s">
        <v>10584</v>
      </c>
      <c r="AO162" s="92" t="s">
        <v>10744</v>
      </c>
      <c r="AP162" s="84" t="s">
        <v>66</v>
      </c>
      <c r="AQ162" s="48"/>
      <c r="AR162" s="48"/>
      <c r="AS162" s="48"/>
      <c r="AT162" s="48"/>
      <c r="AU162" s="48"/>
      <c r="AV162" s="48"/>
      <c r="AW162" s="107" t="s">
        <v>14140</v>
      </c>
      <c r="AX162" s="107" t="s">
        <v>14140</v>
      </c>
      <c r="AY162" s="107" t="s">
        <v>14941</v>
      </c>
      <c r="AZ162" s="107" t="s">
        <v>14941</v>
      </c>
      <c r="BA162" s="2"/>
      <c r="BB162" s="3"/>
      <c r="BC162" s="3"/>
      <c r="BD162" s="3"/>
      <c r="BE162" s="3"/>
    </row>
    <row r="163" spans="1:57" x14ac:dyDescent="0.25">
      <c r="A163" s="61" t="s">
        <v>1537</v>
      </c>
      <c r="B163" s="62" t="s">
        <v>15537</v>
      </c>
      <c r="C163" s="62"/>
      <c r="D163" s="63">
        <v>1.5</v>
      </c>
      <c r="E163" s="65"/>
      <c r="F163" s="103" t="s">
        <v>9140</v>
      </c>
      <c r="G163" s="62"/>
      <c r="H163" s="66"/>
      <c r="I163" s="67"/>
      <c r="J163" s="67"/>
      <c r="K163" s="66" t="s">
        <v>12432</v>
      </c>
      <c r="L163" s="70"/>
      <c r="M163" s="71">
        <v>989.63189697265625</v>
      </c>
      <c r="N163" s="71">
        <v>6263.71240234375</v>
      </c>
      <c r="O163" s="72"/>
      <c r="P163" s="73"/>
      <c r="Q163" s="73"/>
      <c r="R163" s="96"/>
      <c r="S163" s="48">
        <v>1</v>
      </c>
      <c r="T163" s="48">
        <v>0</v>
      </c>
      <c r="U163" s="49">
        <v>0</v>
      </c>
      <c r="V163" s="49">
        <v>1</v>
      </c>
      <c r="W163" s="49">
        <v>0</v>
      </c>
      <c r="X163" s="49">
        <v>1</v>
      </c>
      <c r="Y163" s="49">
        <v>0</v>
      </c>
      <c r="Z163" s="49">
        <v>0</v>
      </c>
      <c r="AA163" s="68">
        <v>163</v>
      </c>
      <c r="AB163" s="68"/>
      <c r="AC163" s="69"/>
      <c r="AD163" s="84">
        <v>43</v>
      </c>
      <c r="AE163" s="84">
        <v>297354</v>
      </c>
      <c r="AF163" s="84">
        <v>5294</v>
      </c>
      <c r="AG163" s="84">
        <v>339</v>
      </c>
      <c r="AH163" s="84"/>
      <c r="AI163" s="84" t="s">
        <v>7275</v>
      </c>
      <c r="AJ163" s="84"/>
      <c r="AK163" s="92" t="s">
        <v>8683</v>
      </c>
      <c r="AL163" s="84"/>
      <c r="AM163" s="87">
        <v>40793.659907407404</v>
      </c>
      <c r="AN163" s="84" t="s">
        <v>10584</v>
      </c>
      <c r="AO163" s="92" t="s">
        <v>10745</v>
      </c>
      <c r="AP163" s="84" t="s">
        <v>65</v>
      </c>
      <c r="AQ163" s="48"/>
      <c r="AR163" s="48"/>
      <c r="AS163" s="48"/>
      <c r="AT163" s="48"/>
      <c r="AU163" s="48"/>
      <c r="AV163" s="48"/>
      <c r="AW163" s="48"/>
      <c r="AX163" s="48"/>
      <c r="AY163" s="48"/>
      <c r="AZ163" s="48"/>
      <c r="BA163" s="2"/>
      <c r="BB163" s="3"/>
      <c r="BC163" s="3"/>
      <c r="BD163" s="3"/>
      <c r="BE163" s="3"/>
    </row>
    <row r="164" spans="1:57" x14ac:dyDescent="0.25">
      <c r="A164" s="61" t="s">
        <v>299</v>
      </c>
      <c r="B164" s="62" t="s">
        <v>15537</v>
      </c>
      <c r="C164" s="62"/>
      <c r="D164" s="63">
        <v>1.5</v>
      </c>
      <c r="E164" s="65"/>
      <c r="F164" s="103" t="s">
        <v>9141</v>
      </c>
      <c r="G164" s="62"/>
      <c r="H164" s="66"/>
      <c r="I164" s="67"/>
      <c r="J164" s="67"/>
      <c r="K164" s="66" t="s">
        <v>12433</v>
      </c>
      <c r="L164" s="70"/>
      <c r="M164" s="71">
        <v>3799.48046875</v>
      </c>
      <c r="N164" s="71">
        <v>8009.228515625</v>
      </c>
      <c r="O164" s="72"/>
      <c r="P164" s="73"/>
      <c r="Q164" s="73"/>
      <c r="R164" s="96"/>
      <c r="S164" s="48">
        <v>0</v>
      </c>
      <c r="T164" s="48">
        <v>1</v>
      </c>
      <c r="U164" s="49">
        <v>0</v>
      </c>
      <c r="V164" s="49">
        <v>1</v>
      </c>
      <c r="W164" s="49">
        <v>0</v>
      </c>
      <c r="X164" s="49">
        <v>1</v>
      </c>
      <c r="Y164" s="49">
        <v>0</v>
      </c>
      <c r="Z164" s="49">
        <v>0</v>
      </c>
      <c r="AA164" s="68">
        <v>164</v>
      </c>
      <c r="AB164" s="68"/>
      <c r="AC164" s="69"/>
      <c r="AD164" s="84">
        <v>111</v>
      </c>
      <c r="AE164" s="84">
        <v>393</v>
      </c>
      <c r="AF164" s="84">
        <v>3633</v>
      </c>
      <c r="AG164" s="84">
        <v>3759</v>
      </c>
      <c r="AH164" s="84"/>
      <c r="AI164" s="84"/>
      <c r="AJ164" s="84"/>
      <c r="AK164" s="84"/>
      <c r="AL164" s="84"/>
      <c r="AM164" s="87">
        <v>43323.234224537038</v>
      </c>
      <c r="AN164" s="84" t="s">
        <v>10584</v>
      </c>
      <c r="AO164" s="92" t="s">
        <v>10746</v>
      </c>
      <c r="AP164" s="84" t="s">
        <v>66</v>
      </c>
      <c r="AQ164" s="48"/>
      <c r="AR164" s="48"/>
      <c r="AS164" s="48"/>
      <c r="AT164" s="48"/>
      <c r="AU164" s="48"/>
      <c r="AV164" s="48"/>
      <c r="AW164" s="107" t="s">
        <v>14141</v>
      </c>
      <c r="AX164" s="107" t="s">
        <v>14141</v>
      </c>
      <c r="AY164" s="107" t="s">
        <v>14942</v>
      </c>
      <c r="AZ164" s="107" t="s">
        <v>14942</v>
      </c>
      <c r="BA164" s="2"/>
      <c r="BB164" s="3"/>
      <c r="BC164" s="3"/>
      <c r="BD164" s="3"/>
      <c r="BE164" s="3"/>
    </row>
    <row r="165" spans="1:57" x14ac:dyDescent="0.25">
      <c r="A165" s="61" t="s">
        <v>1538</v>
      </c>
      <c r="B165" s="62" t="s">
        <v>15537</v>
      </c>
      <c r="C165" s="62"/>
      <c r="D165" s="63">
        <v>1.5</v>
      </c>
      <c r="E165" s="65"/>
      <c r="F165" s="103" t="s">
        <v>9142</v>
      </c>
      <c r="G165" s="62"/>
      <c r="H165" s="66"/>
      <c r="I165" s="67"/>
      <c r="J165" s="67"/>
      <c r="K165" s="66" t="s">
        <v>12434</v>
      </c>
      <c r="L165" s="70"/>
      <c r="M165" s="71">
        <v>5424.82177734375</v>
      </c>
      <c r="N165" s="71">
        <v>9093.7099609375</v>
      </c>
      <c r="O165" s="72"/>
      <c r="P165" s="73"/>
      <c r="Q165" s="73"/>
      <c r="R165" s="96"/>
      <c r="S165" s="48">
        <v>1</v>
      </c>
      <c r="T165" s="48">
        <v>0</v>
      </c>
      <c r="U165" s="49">
        <v>0</v>
      </c>
      <c r="V165" s="49">
        <v>1</v>
      </c>
      <c r="W165" s="49">
        <v>0</v>
      </c>
      <c r="X165" s="49">
        <v>1</v>
      </c>
      <c r="Y165" s="49">
        <v>0</v>
      </c>
      <c r="Z165" s="49">
        <v>0</v>
      </c>
      <c r="AA165" s="68">
        <v>165</v>
      </c>
      <c r="AB165" s="68"/>
      <c r="AC165" s="69"/>
      <c r="AD165" s="84">
        <v>8701</v>
      </c>
      <c r="AE165" s="84">
        <v>8606</v>
      </c>
      <c r="AF165" s="84">
        <v>104730</v>
      </c>
      <c r="AG165" s="84">
        <v>98271</v>
      </c>
      <c r="AH165" s="84"/>
      <c r="AI165" s="84" t="s">
        <v>7276</v>
      </c>
      <c r="AJ165" s="84" t="s">
        <v>8316</v>
      </c>
      <c r="AK165" s="84"/>
      <c r="AL165" s="84"/>
      <c r="AM165" s="87">
        <v>42716.770520833335</v>
      </c>
      <c r="AN165" s="84" t="s">
        <v>10584</v>
      </c>
      <c r="AO165" s="92" t="s">
        <v>10747</v>
      </c>
      <c r="AP165" s="84" t="s">
        <v>65</v>
      </c>
      <c r="AQ165" s="48"/>
      <c r="AR165" s="48"/>
      <c r="AS165" s="48"/>
      <c r="AT165" s="48"/>
      <c r="AU165" s="48"/>
      <c r="AV165" s="48"/>
      <c r="AW165" s="48"/>
      <c r="AX165" s="48"/>
      <c r="AY165" s="48"/>
      <c r="AZ165" s="48"/>
      <c r="BA165" s="2"/>
      <c r="BB165" s="3"/>
      <c r="BC165" s="3"/>
      <c r="BD165" s="3"/>
      <c r="BE165" s="3"/>
    </row>
    <row r="166" spans="1:57" x14ac:dyDescent="0.25">
      <c r="A166" s="61" t="s">
        <v>300</v>
      </c>
      <c r="B166" s="62" t="s">
        <v>15537</v>
      </c>
      <c r="C166" s="62"/>
      <c r="D166" s="63">
        <v>1.5</v>
      </c>
      <c r="E166" s="65"/>
      <c r="F166" s="103" t="s">
        <v>9143</v>
      </c>
      <c r="G166" s="62"/>
      <c r="H166" s="66"/>
      <c r="I166" s="67"/>
      <c r="J166" s="67"/>
      <c r="K166" s="66" t="s">
        <v>12435</v>
      </c>
      <c r="L166" s="70"/>
      <c r="M166" s="71">
        <v>4493.986328125</v>
      </c>
      <c r="N166" s="71">
        <v>7378.4921875</v>
      </c>
      <c r="O166" s="72"/>
      <c r="P166" s="73"/>
      <c r="Q166" s="73"/>
      <c r="R166" s="96"/>
      <c r="S166" s="48">
        <v>0</v>
      </c>
      <c r="T166" s="48">
        <v>1</v>
      </c>
      <c r="U166" s="49">
        <v>0</v>
      </c>
      <c r="V166" s="49">
        <v>1</v>
      </c>
      <c r="W166" s="49">
        <v>0</v>
      </c>
      <c r="X166" s="49">
        <v>1</v>
      </c>
      <c r="Y166" s="49">
        <v>0</v>
      </c>
      <c r="Z166" s="49">
        <v>0</v>
      </c>
      <c r="AA166" s="68">
        <v>166</v>
      </c>
      <c r="AB166" s="68"/>
      <c r="AC166" s="69"/>
      <c r="AD166" s="84">
        <v>358</v>
      </c>
      <c r="AE166" s="84">
        <v>206</v>
      </c>
      <c r="AF166" s="84">
        <v>8329</v>
      </c>
      <c r="AG166" s="84">
        <v>1514</v>
      </c>
      <c r="AH166" s="84"/>
      <c r="AI166" s="84"/>
      <c r="AJ166" s="84" t="s">
        <v>8310</v>
      </c>
      <c r="AK166" s="84"/>
      <c r="AL166" s="84"/>
      <c r="AM166" s="87">
        <v>40169.307013888887</v>
      </c>
      <c r="AN166" s="84" t="s">
        <v>10584</v>
      </c>
      <c r="AO166" s="92" t="s">
        <v>10748</v>
      </c>
      <c r="AP166" s="84" t="s">
        <v>66</v>
      </c>
      <c r="AQ166" s="48"/>
      <c r="AR166" s="48"/>
      <c r="AS166" s="48"/>
      <c r="AT166" s="48"/>
      <c r="AU166" s="48"/>
      <c r="AV166" s="48"/>
      <c r="AW166" s="107" t="s">
        <v>14142</v>
      </c>
      <c r="AX166" s="107" t="s">
        <v>14142</v>
      </c>
      <c r="AY166" s="107" t="s">
        <v>14943</v>
      </c>
      <c r="AZ166" s="107" t="s">
        <v>14943</v>
      </c>
      <c r="BA166" s="2"/>
      <c r="BB166" s="3"/>
      <c r="BC166" s="3"/>
      <c r="BD166" s="3"/>
      <c r="BE166" s="3"/>
    </row>
    <row r="167" spans="1:57" x14ac:dyDescent="0.25">
      <c r="A167" s="61" t="s">
        <v>1539</v>
      </c>
      <c r="B167" s="62" t="s">
        <v>15537</v>
      </c>
      <c r="C167" s="62"/>
      <c r="D167" s="63">
        <v>1.5</v>
      </c>
      <c r="E167" s="65"/>
      <c r="F167" s="103" t="s">
        <v>9144</v>
      </c>
      <c r="G167" s="62"/>
      <c r="H167" s="66"/>
      <c r="I167" s="67"/>
      <c r="J167" s="67"/>
      <c r="K167" s="66" t="s">
        <v>12436</v>
      </c>
      <c r="L167" s="70"/>
      <c r="M167" s="71">
        <v>3483.164794921875</v>
      </c>
      <c r="N167" s="71">
        <v>6092.62060546875</v>
      </c>
      <c r="O167" s="72"/>
      <c r="P167" s="73"/>
      <c r="Q167" s="73"/>
      <c r="R167" s="96"/>
      <c r="S167" s="48">
        <v>1</v>
      </c>
      <c r="T167" s="48">
        <v>0</v>
      </c>
      <c r="U167" s="49">
        <v>0</v>
      </c>
      <c r="V167" s="49">
        <v>1</v>
      </c>
      <c r="W167" s="49">
        <v>0</v>
      </c>
      <c r="X167" s="49">
        <v>1</v>
      </c>
      <c r="Y167" s="49">
        <v>0</v>
      </c>
      <c r="Z167" s="49">
        <v>0</v>
      </c>
      <c r="AA167" s="68">
        <v>167</v>
      </c>
      <c r="AB167" s="68"/>
      <c r="AC167" s="69"/>
      <c r="AD167" s="84">
        <v>254</v>
      </c>
      <c r="AE167" s="84">
        <v>62766</v>
      </c>
      <c r="AF167" s="84">
        <v>14084</v>
      </c>
      <c r="AG167" s="84">
        <v>668</v>
      </c>
      <c r="AH167" s="84"/>
      <c r="AI167" s="84" t="s">
        <v>7277</v>
      </c>
      <c r="AJ167" s="84" t="s">
        <v>8317</v>
      </c>
      <c r="AK167" s="84"/>
      <c r="AL167" s="84"/>
      <c r="AM167" s="87">
        <v>42639.864872685182</v>
      </c>
      <c r="AN167" s="84" t="s">
        <v>10584</v>
      </c>
      <c r="AO167" s="92" t="s">
        <v>10749</v>
      </c>
      <c r="AP167" s="84" t="s">
        <v>65</v>
      </c>
      <c r="AQ167" s="48"/>
      <c r="AR167" s="48"/>
      <c r="AS167" s="48"/>
      <c r="AT167" s="48"/>
      <c r="AU167" s="48"/>
      <c r="AV167" s="48"/>
      <c r="AW167" s="48"/>
      <c r="AX167" s="48"/>
      <c r="AY167" s="48"/>
      <c r="AZ167" s="48"/>
      <c r="BA167" s="2"/>
      <c r="BB167" s="3"/>
      <c r="BC167" s="3"/>
      <c r="BD167" s="3"/>
      <c r="BE167" s="3"/>
    </row>
    <row r="168" spans="1:57" x14ac:dyDescent="0.25">
      <c r="A168" s="61" t="s">
        <v>301</v>
      </c>
      <c r="B168" s="62" t="s">
        <v>15539</v>
      </c>
      <c r="C168" s="62"/>
      <c r="D168" s="63">
        <v>5.097511914340533</v>
      </c>
      <c r="E168" s="65"/>
      <c r="F168" s="103" t="s">
        <v>9145</v>
      </c>
      <c r="G168" s="62"/>
      <c r="H168" s="66"/>
      <c r="I168" s="67"/>
      <c r="J168" s="67"/>
      <c r="K168" s="66" t="s">
        <v>12437</v>
      </c>
      <c r="L168" s="70"/>
      <c r="M168" s="71">
        <v>4378.486328125</v>
      </c>
      <c r="N168" s="71">
        <v>3226.368896484375</v>
      </c>
      <c r="O168" s="72"/>
      <c r="P168" s="73"/>
      <c r="Q168" s="73"/>
      <c r="R168" s="96"/>
      <c r="S168" s="48">
        <v>0</v>
      </c>
      <c r="T168" s="48">
        <v>1</v>
      </c>
      <c r="U168" s="49">
        <v>0</v>
      </c>
      <c r="V168" s="49">
        <v>2.0100000000000001E-4</v>
      </c>
      <c r="W168" s="49">
        <v>1.8600000000000001E-3</v>
      </c>
      <c r="X168" s="49">
        <v>0.465924</v>
      </c>
      <c r="Y168" s="49">
        <v>0</v>
      </c>
      <c r="Z168" s="49">
        <v>0</v>
      </c>
      <c r="AA168" s="68">
        <v>168</v>
      </c>
      <c r="AB168" s="68"/>
      <c r="AC168" s="69"/>
      <c r="AD168" s="84">
        <v>318</v>
      </c>
      <c r="AE168" s="84">
        <v>287</v>
      </c>
      <c r="AF168" s="84">
        <v>22330</v>
      </c>
      <c r="AG168" s="84">
        <v>4164</v>
      </c>
      <c r="AH168" s="84"/>
      <c r="AI168" s="84" t="s">
        <v>7278</v>
      </c>
      <c r="AJ168" s="84"/>
      <c r="AK168" s="84"/>
      <c r="AL168" s="84"/>
      <c r="AM168" s="87">
        <v>40140.648229166669</v>
      </c>
      <c r="AN168" s="84" t="s">
        <v>10584</v>
      </c>
      <c r="AO168" s="92" t="s">
        <v>10750</v>
      </c>
      <c r="AP168" s="84" t="s">
        <v>66</v>
      </c>
      <c r="AQ168" s="48"/>
      <c r="AR168" s="48"/>
      <c r="AS168" s="48"/>
      <c r="AT168" s="48"/>
      <c r="AU168" s="48" t="s">
        <v>2951</v>
      </c>
      <c r="AV168" s="48" t="s">
        <v>2951</v>
      </c>
      <c r="AW168" s="107" t="s">
        <v>14127</v>
      </c>
      <c r="AX168" s="107" t="s">
        <v>14127</v>
      </c>
      <c r="AY168" s="107" t="s">
        <v>14929</v>
      </c>
      <c r="AZ168" s="107" t="s">
        <v>14929</v>
      </c>
      <c r="BA168" s="2"/>
      <c r="BB168" s="3"/>
      <c r="BC168" s="3"/>
      <c r="BD168" s="3"/>
      <c r="BE168" s="3"/>
    </row>
    <row r="169" spans="1:57" x14ac:dyDescent="0.25">
      <c r="A169" s="61" t="s">
        <v>302</v>
      </c>
      <c r="B169" s="62" t="s">
        <v>15537</v>
      </c>
      <c r="C169" s="62"/>
      <c r="D169" s="63">
        <v>1.5</v>
      </c>
      <c r="E169" s="65"/>
      <c r="F169" s="103" t="s">
        <v>9146</v>
      </c>
      <c r="G169" s="62"/>
      <c r="H169" s="66"/>
      <c r="I169" s="67"/>
      <c r="J169" s="67"/>
      <c r="K169" s="66" t="s">
        <v>12438</v>
      </c>
      <c r="L169" s="70"/>
      <c r="M169" s="71">
        <v>2775.686279296875</v>
      </c>
      <c r="N169" s="71">
        <v>908.12603759765625</v>
      </c>
      <c r="O169" s="72"/>
      <c r="P169" s="73"/>
      <c r="Q169" s="73"/>
      <c r="R169" s="96"/>
      <c r="S169" s="48">
        <v>0</v>
      </c>
      <c r="T169" s="48">
        <v>1</v>
      </c>
      <c r="U169" s="49">
        <v>0</v>
      </c>
      <c r="V169" s="49">
        <v>0.33333299999999999</v>
      </c>
      <c r="W169" s="49">
        <v>0</v>
      </c>
      <c r="X169" s="49">
        <v>0.77027000000000001</v>
      </c>
      <c r="Y169" s="49">
        <v>0</v>
      </c>
      <c r="Z169" s="49">
        <v>0</v>
      </c>
      <c r="AA169" s="68">
        <v>169</v>
      </c>
      <c r="AB169" s="68"/>
      <c r="AC169" s="69"/>
      <c r="AD169" s="84">
        <v>2049</v>
      </c>
      <c r="AE169" s="84">
        <v>562</v>
      </c>
      <c r="AF169" s="84">
        <v>5246</v>
      </c>
      <c r="AG169" s="84">
        <v>4445</v>
      </c>
      <c r="AH169" s="84"/>
      <c r="AI169" s="84" t="s">
        <v>7279</v>
      </c>
      <c r="AJ169" s="84" t="s">
        <v>8318</v>
      </c>
      <c r="AK169" s="84"/>
      <c r="AL169" s="84"/>
      <c r="AM169" s="87">
        <v>43076.769247685188</v>
      </c>
      <c r="AN169" s="84" t="s">
        <v>10584</v>
      </c>
      <c r="AO169" s="92" t="s">
        <v>10751</v>
      </c>
      <c r="AP169" s="84" t="s">
        <v>66</v>
      </c>
      <c r="AQ169" s="48" t="s">
        <v>2688</v>
      </c>
      <c r="AR169" s="48" t="s">
        <v>2688</v>
      </c>
      <c r="AS169" s="48" t="s">
        <v>2917</v>
      </c>
      <c r="AT169" s="48" t="s">
        <v>2917</v>
      </c>
      <c r="AU169" s="48"/>
      <c r="AV169" s="48"/>
      <c r="AW169" s="107" t="s">
        <v>14143</v>
      </c>
      <c r="AX169" s="107" t="s">
        <v>14143</v>
      </c>
      <c r="AY169" s="107" t="s">
        <v>14944</v>
      </c>
      <c r="AZ169" s="107" t="s">
        <v>14944</v>
      </c>
      <c r="BA169" s="2"/>
      <c r="BB169" s="3"/>
      <c r="BC169" s="3"/>
      <c r="BD169" s="3"/>
      <c r="BE169" s="3"/>
    </row>
    <row r="170" spans="1:57" x14ac:dyDescent="0.25">
      <c r="A170" s="61" t="s">
        <v>1540</v>
      </c>
      <c r="B170" s="62" t="s">
        <v>15537</v>
      </c>
      <c r="C170" s="62"/>
      <c r="D170" s="63">
        <v>1.5</v>
      </c>
      <c r="E170" s="65"/>
      <c r="F170" s="103" t="s">
        <v>9147</v>
      </c>
      <c r="G170" s="62"/>
      <c r="H170" s="66"/>
      <c r="I170" s="67"/>
      <c r="J170" s="67"/>
      <c r="K170" s="66" t="s">
        <v>12439</v>
      </c>
      <c r="L170" s="70"/>
      <c r="M170" s="71">
        <v>3912.5400390625</v>
      </c>
      <c r="N170" s="71">
        <v>1124.2962646484375</v>
      </c>
      <c r="O170" s="72"/>
      <c r="P170" s="73"/>
      <c r="Q170" s="73"/>
      <c r="R170" s="96"/>
      <c r="S170" s="48">
        <v>2</v>
      </c>
      <c r="T170" s="48">
        <v>0</v>
      </c>
      <c r="U170" s="49">
        <v>2</v>
      </c>
      <c r="V170" s="49">
        <v>0.5</v>
      </c>
      <c r="W170" s="49">
        <v>0</v>
      </c>
      <c r="X170" s="49">
        <v>1.4594590000000001</v>
      </c>
      <c r="Y170" s="49">
        <v>0</v>
      </c>
      <c r="Z170" s="49">
        <v>0</v>
      </c>
      <c r="AA170" s="68">
        <v>170</v>
      </c>
      <c r="AB170" s="68"/>
      <c r="AC170" s="69"/>
      <c r="AD170" s="84">
        <v>1040</v>
      </c>
      <c r="AE170" s="84">
        <v>71993763</v>
      </c>
      <c r="AF170" s="84">
        <v>23715</v>
      </c>
      <c r="AG170" s="84">
        <v>2546</v>
      </c>
      <c r="AH170" s="84"/>
      <c r="AI170" s="84" t="s">
        <v>7280</v>
      </c>
      <c r="AJ170" s="84" t="s">
        <v>8319</v>
      </c>
      <c r="AK170" s="92" t="s">
        <v>8684</v>
      </c>
      <c r="AL170" s="84"/>
      <c r="AM170" s="87">
        <v>39399.905393518522</v>
      </c>
      <c r="AN170" s="84" t="s">
        <v>10584</v>
      </c>
      <c r="AO170" s="92" t="s">
        <v>10752</v>
      </c>
      <c r="AP170" s="84" t="s">
        <v>65</v>
      </c>
      <c r="AQ170" s="48"/>
      <c r="AR170" s="48"/>
      <c r="AS170" s="48"/>
      <c r="AT170" s="48"/>
      <c r="AU170" s="48"/>
      <c r="AV170" s="48"/>
      <c r="AW170" s="48"/>
      <c r="AX170" s="48"/>
      <c r="AY170" s="48"/>
      <c r="AZ170" s="48"/>
      <c r="BA170" s="2"/>
      <c r="BB170" s="3"/>
      <c r="BC170" s="3"/>
      <c r="BD170" s="3"/>
      <c r="BE170" s="3"/>
    </row>
    <row r="171" spans="1:57" x14ac:dyDescent="0.25">
      <c r="A171" s="61" t="s">
        <v>303</v>
      </c>
      <c r="B171" s="62" t="s">
        <v>15539</v>
      </c>
      <c r="C171" s="62"/>
      <c r="D171" s="63">
        <v>5.097511914340533</v>
      </c>
      <c r="E171" s="65"/>
      <c r="F171" s="103" t="s">
        <v>9148</v>
      </c>
      <c r="G171" s="62"/>
      <c r="H171" s="66"/>
      <c r="I171" s="67"/>
      <c r="J171" s="67"/>
      <c r="K171" s="66" t="s">
        <v>12440</v>
      </c>
      <c r="L171" s="70"/>
      <c r="M171" s="71">
        <v>7006.09375</v>
      </c>
      <c r="N171" s="71">
        <v>4076.626220703125</v>
      </c>
      <c r="O171" s="72"/>
      <c r="P171" s="73"/>
      <c r="Q171" s="73"/>
      <c r="R171" s="96"/>
      <c r="S171" s="48">
        <v>0</v>
      </c>
      <c r="T171" s="48">
        <v>1</v>
      </c>
      <c r="U171" s="49">
        <v>0</v>
      </c>
      <c r="V171" s="49">
        <v>2.0100000000000001E-4</v>
      </c>
      <c r="W171" s="49">
        <v>1.8600000000000001E-3</v>
      </c>
      <c r="X171" s="49">
        <v>0.465924</v>
      </c>
      <c r="Y171" s="49">
        <v>0</v>
      </c>
      <c r="Z171" s="49">
        <v>0</v>
      </c>
      <c r="AA171" s="68">
        <v>171</v>
      </c>
      <c r="AB171" s="68"/>
      <c r="AC171" s="69"/>
      <c r="AD171" s="84">
        <v>248</v>
      </c>
      <c r="AE171" s="84">
        <v>81</v>
      </c>
      <c r="AF171" s="84">
        <v>927</v>
      </c>
      <c r="AG171" s="84">
        <v>3281</v>
      </c>
      <c r="AH171" s="84"/>
      <c r="AI171" s="84"/>
      <c r="AJ171" s="84"/>
      <c r="AK171" s="84"/>
      <c r="AL171" s="84"/>
      <c r="AM171" s="87">
        <v>43228.851087962961</v>
      </c>
      <c r="AN171" s="84" t="s">
        <v>10584</v>
      </c>
      <c r="AO171" s="92" t="s">
        <v>10753</v>
      </c>
      <c r="AP171" s="84" t="s">
        <v>66</v>
      </c>
      <c r="AQ171" s="48"/>
      <c r="AR171" s="48"/>
      <c r="AS171" s="48"/>
      <c r="AT171" s="48"/>
      <c r="AU171" s="48" t="s">
        <v>2951</v>
      </c>
      <c r="AV171" s="48" t="s">
        <v>2951</v>
      </c>
      <c r="AW171" s="107" t="s">
        <v>14127</v>
      </c>
      <c r="AX171" s="107" t="s">
        <v>14127</v>
      </c>
      <c r="AY171" s="107" t="s">
        <v>14929</v>
      </c>
      <c r="AZ171" s="107" t="s">
        <v>14929</v>
      </c>
      <c r="BA171" s="2"/>
      <c r="BB171" s="3"/>
      <c r="BC171" s="3"/>
      <c r="BD171" s="3"/>
      <c r="BE171" s="3"/>
    </row>
    <row r="172" spans="1:57" x14ac:dyDescent="0.25">
      <c r="A172" s="61" t="s">
        <v>304</v>
      </c>
      <c r="B172" s="62" t="s">
        <v>15537</v>
      </c>
      <c r="C172" s="62"/>
      <c r="D172" s="63">
        <v>1.5</v>
      </c>
      <c r="E172" s="65"/>
      <c r="F172" s="103" t="s">
        <v>9149</v>
      </c>
      <c r="G172" s="62"/>
      <c r="H172" s="66"/>
      <c r="I172" s="67"/>
      <c r="J172" s="67"/>
      <c r="K172" s="66" t="s">
        <v>12441</v>
      </c>
      <c r="L172" s="70"/>
      <c r="M172" s="71">
        <v>5808.98388671875</v>
      </c>
      <c r="N172" s="71">
        <v>8146.65234375</v>
      </c>
      <c r="O172" s="72"/>
      <c r="P172" s="73"/>
      <c r="Q172" s="73"/>
      <c r="R172" s="96"/>
      <c r="S172" s="48">
        <v>0</v>
      </c>
      <c r="T172" s="48">
        <v>1</v>
      </c>
      <c r="U172" s="49">
        <v>0</v>
      </c>
      <c r="V172" s="49">
        <v>0.33333299999999999</v>
      </c>
      <c r="W172" s="49">
        <v>0</v>
      </c>
      <c r="X172" s="49">
        <v>0.77027000000000001</v>
      </c>
      <c r="Y172" s="49">
        <v>0</v>
      </c>
      <c r="Z172" s="49">
        <v>0</v>
      </c>
      <c r="AA172" s="68">
        <v>172</v>
      </c>
      <c r="AB172" s="68"/>
      <c r="AC172" s="69"/>
      <c r="AD172" s="84">
        <v>3810</v>
      </c>
      <c r="AE172" s="84">
        <v>4243</v>
      </c>
      <c r="AF172" s="84">
        <v>46242</v>
      </c>
      <c r="AG172" s="84">
        <v>31791</v>
      </c>
      <c r="AH172" s="84"/>
      <c r="AI172" s="84"/>
      <c r="AJ172" s="84" t="s">
        <v>8284</v>
      </c>
      <c r="AK172" s="84"/>
      <c r="AL172" s="84"/>
      <c r="AM172" s="87">
        <v>40357.86681712963</v>
      </c>
      <c r="AN172" s="84" t="s">
        <v>10584</v>
      </c>
      <c r="AO172" s="92" t="s">
        <v>10754</v>
      </c>
      <c r="AP172" s="84" t="s">
        <v>66</v>
      </c>
      <c r="AQ172" s="48"/>
      <c r="AR172" s="48"/>
      <c r="AS172" s="48"/>
      <c r="AT172" s="48"/>
      <c r="AU172" s="48"/>
      <c r="AV172" s="48"/>
      <c r="AW172" s="107" t="s">
        <v>14144</v>
      </c>
      <c r="AX172" s="107" t="s">
        <v>14144</v>
      </c>
      <c r="AY172" s="107" t="s">
        <v>14945</v>
      </c>
      <c r="AZ172" s="107" t="s">
        <v>14945</v>
      </c>
      <c r="BA172" s="2"/>
      <c r="BB172" s="3"/>
      <c r="BC172" s="3"/>
      <c r="BD172" s="3"/>
      <c r="BE172" s="3"/>
    </row>
    <row r="173" spans="1:57" x14ac:dyDescent="0.25">
      <c r="A173" s="61" t="s">
        <v>1541</v>
      </c>
      <c r="B173" s="62" t="s">
        <v>15537</v>
      </c>
      <c r="C173" s="62"/>
      <c r="D173" s="63">
        <v>1.5</v>
      </c>
      <c r="E173" s="65"/>
      <c r="F173" s="103" t="s">
        <v>9150</v>
      </c>
      <c r="G173" s="62"/>
      <c r="H173" s="66"/>
      <c r="I173" s="67"/>
      <c r="J173" s="67"/>
      <c r="K173" s="66" t="s">
        <v>12442</v>
      </c>
      <c r="L173" s="70"/>
      <c r="M173" s="71">
        <v>7823.666015625</v>
      </c>
      <c r="N173" s="71">
        <v>6970.93994140625</v>
      </c>
      <c r="O173" s="72"/>
      <c r="P173" s="73"/>
      <c r="Q173" s="73"/>
      <c r="R173" s="96"/>
      <c r="S173" s="48">
        <v>2</v>
      </c>
      <c r="T173" s="48">
        <v>0</v>
      </c>
      <c r="U173" s="49">
        <v>2</v>
      </c>
      <c r="V173" s="49">
        <v>0.5</v>
      </c>
      <c r="W173" s="49">
        <v>0</v>
      </c>
      <c r="X173" s="49">
        <v>1.4594590000000001</v>
      </c>
      <c r="Y173" s="49">
        <v>0</v>
      </c>
      <c r="Z173" s="49">
        <v>0</v>
      </c>
      <c r="AA173" s="68">
        <v>173</v>
      </c>
      <c r="AB173" s="68"/>
      <c r="AC173" s="69"/>
      <c r="AD173" s="84">
        <v>1948</v>
      </c>
      <c r="AE173" s="84">
        <v>2388</v>
      </c>
      <c r="AF173" s="84">
        <v>1228</v>
      </c>
      <c r="AG173" s="84">
        <v>22062</v>
      </c>
      <c r="AH173" s="84"/>
      <c r="AI173" s="84" t="s">
        <v>7281</v>
      </c>
      <c r="AJ173" s="84"/>
      <c r="AK173" s="84"/>
      <c r="AL173" s="84"/>
      <c r="AM173" s="87">
        <v>43683.368738425925</v>
      </c>
      <c r="AN173" s="84" t="s">
        <v>10584</v>
      </c>
      <c r="AO173" s="92" t="s">
        <v>10755</v>
      </c>
      <c r="AP173" s="84" t="s">
        <v>65</v>
      </c>
      <c r="AQ173" s="48"/>
      <c r="AR173" s="48"/>
      <c r="AS173" s="48"/>
      <c r="AT173" s="48"/>
      <c r="AU173" s="48"/>
      <c r="AV173" s="48"/>
      <c r="AW173" s="48"/>
      <c r="AX173" s="48"/>
      <c r="AY173" s="48"/>
      <c r="AZ173" s="48"/>
      <c r="BA173" s="2"/>
      <c r="BB173" s="3"/>
      <c r="BC173" s="3"/>
      <c r="BD173" s="3"/>
      <c r="BE173" s="3"/>
    </row>
    <row r="174" spans="1:57" x14ac:dyDescent="0.25">
      <c r="A174" s="61" t="s">
        <v>305</v>
      </c>
      <c r="B174" s="62" t="s">
        <v>15537</v>
      </c>
      <c r="C174" s="62"/>
      <c r="D174" s="63">
        <v>1.5</v>
      </c>
      <c r="E174" s="65"/>
      <c r="F174" s="103" t="s">
        <v>9151</v>
      </c>
      <c r="G174" s="62"/>
      <c r="H174" s="66"/>
      <c r="I174" s="67"/>
      <c r="J174" s="67"/>
      <c r="K174" s="66" t="s">
        <v>12443</v>
      </c>
      <c r="L174" s="70"/>
      <c r="M174" s="71">
        <v>802.471923828125</v>
      </c>
      <c r="N174" s="71">
        <v>6210.86865234375</v>
      </c>
      <c r="O174" s="72"/>
      <c r="P174" s="73"/>
      <c r="Q174" s="73"/>
      <c r="R174" s="96"/>
      <c r="S174" s="48">
        <v>1</v>
      </c>
      <c r="T174" s="48">
        <v>1</v>
      </c>
      <c r="U174" s="49">
        <v>0</v>
      </c>
      <c r="V174" s="49">
        <v>0</v>
      </c>
      <c r="W174" s="49">
        <v>0</v>
      </c>
      <c r="X174" s="49">
        <v>1</v>
      </c>
      <c r="Y174" s="49">
        <v>0</v>
      </c>
      <c r="Z174" s="49" t="s">
        <v>13963</v>
      </c>
      <c r="AA174" s="68">
        <v>174</v>
      </c>
      <c r="AB174" s="68"/>
      <c r="AC174" s="69"/>
      <c r="AD174" s="84">
        <v>227</v>
      </c>
      <c r="AE174" s="84">
        <v>12</v>
      </c>
      <c r="AF174" s="84">
        <v>1668</v>
      </c>
      <c r="AG174" s="84">
        <v>83</v>
      </c>
      <c r="AH174" s="84"/>
      <c r="AI174" s="84" t="s">
        <v>7282</v>
      </c>
      <c r="AJ174" s="84" t="s">
        <v>8320</v>
      </c>
      <c r="AK174" s="84"/>
      <c r="AL174" s="84"/>
      <c r="AM174" s="87">
        <v>42772.358043981483</v>
      </c>
      <c r="AN174" s="84" t="s">
        <v>10584</v>
      </c>
      <c r="AO174" s="92" t="s">
        <v>10756</v>
      </c>
      <c r="AP174" s="84" t="s">
        <v>66</v>
      </c>
      <c r="AQ174" s="48" t="s">
        <v>2689</v>
      </c>
      <c r="AR174" s="48" t="s">
        <v>2689</v>
      </c>
      <c r="AS174" s="48" t="s">
        <v>2918</v>
      </c>
      <c r="AT174" s="48" t="s">
        <v>2918</v>
      </c>
      <c r="AU174" s="48"/>
      <c r="AV174" s="48"/>
      <c r="AW174" s="107" t="s">
        <v>14143</v>
      </c>
      <c r="AX174" s="107" t="s">
        <v>14143</v>
      </c>
      <c r="AY174" s="107" t="s">
        <v>14944</v>
      </c>
      <c r="AZ174" s="107" t="s">
        <v>14944</v>
      </c>
      <c r="BA174" s="2"/>
      <c r="BB174" s="3"/>
      <c r="BC174" s="3"/>
      <c r="BD174" s="3"/>
      <c r="BE174" s="3"/>
    </row>
    <row r="175" spans="1:57" x14ac:dyDescent="0.25">
      <c r="A175" s="61" t="s">
        <v>306</v>
      </c>
      <c r="B175" s="62" t="s">
        <v>15537</v>
      </c>
      <c r="C175" s="62"/>
      <c r="D175" s="63">
        <v>1.7185585195271398</v>
      </c>
      <c r="E175" s="65"/>
      <c r="F175" s="103" t="s">
        <v>9152</v>
      </c>
      <c r="G175" s="62"/>
      <c r="H175" s="66"/>
      <c r="I175" s="67"/>
      <c r="J175" s="67"/>
      <c r="K175" s="66" t="s">
        <v>12444</v>
      </c>
      <c r="L175" s="70"/>
      <c r="M175" s="71">
        <v>6230.02685546875</v>
      </c>
      <c r="N175" s="71">
        <v>6180.06201171875</v>
      </c>
      <c r="O175" s="72"/>
      <c r="P175" s="73"/>
      <c r="Q175" s="73"/>
      <c r="R175" s="96"/>
      <c r="S175" s="48">
        <v>0</v>
      </c>
      <c r="T175" s="48">
        <v>1</v>
      </c>
      <c r="U175" s="49">
        <v>0</v>
      </c>
      <c r="V175" s="49">
        <v>1.63E-4</v>
      </c>
      <c r="W175" s="49">
        <v>1.13E-4</v>
      </c>
      <c r="X175" s="49">
        <v>0.48216999999999999</v>
      </c>
      <c r="Y175" s="49">
        <v>0</v>
      </c>
      <c r="Z175" s="49">
        <v>0</v>
      </c>
      <c r="AA175" s="68">
        <v>175</v>
      </c>
      <c r="AB175" s="68"/>
      <c r="AC175" s="69"/>
      <c r="AD175" s="84">
        <v>515</v>
      </c>
      <c r="AE175" s="84">
        <v>241</v>
      </c>
      <c r="AF175" s="84">
        <v>1320</v>
      </c>
      <c r="AG175" s="84">
        <v>56771</v>
      </c>
      <c r="AH175" s="84"/>
      <c r="AI175" s="84"/>
      <c r="AJ175" s="84" t="s">
        <v>8321</v>
      </c>
      <c r="AK175" s="84"/>
      <c r="AL175" s="84"/>
      <c r="AM175" s="87">
        <v>42023.572615740741</v>
      </c>
      <c r="AN175" s="84" t="s">
        <v>10584</v>
      </c>
      <c r="AO175" s="92" t="s">
        <v>10757</v>
      </c>
      <c r="AP175" s="84" t="s">
        <v>66</v>
      </c>
      <c r="AQ175" s="48"/>
      <c r="AR175" s="48"/>
      <c r="AS175" s="48"/>
      <c r="AT175" s="48"/>
      <c r="AU175" s="48"/>
      <c r="AV175" s="48"/>
      <c r="AW175" s="107" t="s">
        <v>14145</v>
      </c>
      <c r="AX175" s="107" t="s">
        <v>14145</v>
      </c>
      <c r="AY175" s="107" t="s">
        <v>14893</v>
      </c>
      <c r="AZ175" s="107" t="s">
        <v>14893</v>
      </c>
      <c r="BA175" s="2"/>
      <c r="BB175" s="3"/>
      <c r="BC175" s="3"/>
      <c r="BD175" s="3"/>
      <c r="BE175" s="3"/>
    </row>
    <row r="176" spans="1:57" x14ac:dyDescent="0.25">
      <c r="A176" s="61" t="s">
        <v>307</v>
      </c>
      <c r="B176" s="62" t="s">
        <v>15537</v>
      </c>
      <c r="C176" s="62"/>
      <c r="D176" s="63">
        <v>1.5</v>
      </c>
      <c r="E176" s="65"/>
      <c r="F176" s="103" t="s">
        <v>9153</v>
      </c>
      <c r="G176" s="62"/>
      <c r="H176" s="66"/>
      <c r="I176" s="67"/>
      <c r="J176" s="67"/>
      <c r="K176" s="66" t="s">
        <v>12445</v>
      </c>
      <c r="L176" s="70"/>
      <c r="M176" s="71">
        <v>6374.54248046875</v>
      </c>
      <c r="N176" s="71">
        <v>2617.15576171875</v>
      </c>
      <c r="O176" s="72"/>
      <c r="P176" s="73"/>
      <c r="Q176" s="73"/>
      <c r="R176" s="96"/>
      <c r="S176" s="48">
        <v>0</v>
      </c>
      <c r="T176" s="48">
        <v>1</v>
      </c>
      <c r="U176" s="49">
        <v>0</v>
      </c>
      <c r="V176" s="49">
        <v>6.6667000000000004E-2</v>
      </c>
      <c r="W176" s="49">
        <v>0</v>
      </c>
      <c r="X176" s="49">
        <v>0.59797299999999998</v>
      </c>
      <c r="Y176" s="49">
        <v>0</v>
      </c>
      <c r="Z176" s="49">
        <v>0</v>
      </c>
      <c r="AA176" s="68">
        <v>176</v>
      </c>
      <c r="AB176" s="68"/>
      <c r="AC176" s="69"/>
      <c r="AD176" s="84">
        <v>61</v>
      </c>
      <c r="AE176" s="84">
        <v>14</v>
      </c>
      <c r="AF176" s="84">
        <v>356</v>
      </c>
      <c r="AG176" s="84">
        <v>680</v>
      </c>
      <c r="AH176" s="84"/>
      <c r="AI176" s="84"/>
      <c r="AJ176" s="84"/>
      <c r="AK176" s="84"/>
      <c r="AL176" s="84"/>
      <c r="AM176" s="87">
        <v>43230.733368055553</v>
      </c>
      <c r="AN176" s="84" t="s">
        <v>10584</v>
      </c>
      <c r="AO176" s="92" t="s">
        <v>10758</v>
      </c>
      <c r="AP176" s="84" t="s">
        <v>66</v>
      </c>
      <c r="AQ176" s="48"/>
      <c r="AR176" s="48"/>
      <c r="AS176" s="48"/>
      <c r="AT176" s="48"/>
      <c r="AU176" s="48"/>
      <c r="AV176" s="48"/>
      <c r="AW176" s="107" t="s">
        <v>14124</v>
      </c>
      <c r="AX176" s="107" t="s">
        <v>14124</v>
      </c>
      <c r="AY176" s="107" t="s">
        <v>14926</v>
      </c>
      <c r="AZ176" s="107" t="s">
        <v>14926</v>
      </c>
      <c r="BA176" s="2"/>
      <c r="BB176" s="3"/>
      <c r="BC176" s="3"/>
      <c r="BD176" s="3"/>
      <c r="BE176" s="3"/>
    </row>
    <row r="177" spans="1:57" x14ac:dyDescent="0.25">
      <c r="A177" s="61" t="s">
        <v>308</v>
      </c>
      <c r="B177" s="62" t="s">
        <v>15539</v>
      </c>
      <c r="C177" s="62"/>
      <c r="D177" s="63">
        <v>5.097511914340533</v>
      </c>
      <c r="E177" s="65"/>
      <c r="F177" s="103" t="s">
        <v>9154</v>
      </c>
      <c r="G177" s="62"/>
      <c r="H177" s="66"/>
      <c r="I177" s="67"/>
      <c r="J177" s="67"/>
      <c r="K177" s="66" t="s">
        <v>12446</v>
      </c>
      <c r="L177" s="70"/>
      <c r="M177" s="71">
        <v>7949.27197265625</v>
      </c>
      <c r="N177" s="71">
        <v>6197.423828125</v>
      </c>
      <c r="O177" s="72"/>
      <c r="P177" s="73"/>
      <c r="Q177" s="73"/>
      <c r="R177" s="96"/>
      <c r="S177" s="48">
        <v>0</v>
      </c>
      <c r="T177" s="48">
        <v>1</v>
      </c>
      <c r="U177" s="49">
        <v>0</v>
      </c>
      <c r="V177" s="49">
        <v>2.0100000000000001E-4</v>
      </c>
      <c r="W177" s="49">
        <v>1.8600000000000001E-3</v>
      </c>
      <c r="X177" s="49">
        <v>0.465924</v>
      </c>
      <c r="Y177" s="49">
        <v>0</v>
      </c>
      <c r="Z177" s="49">
        <v>0</v>
      </c>
      <c r="AA177" s="68">
        <v>177</v>
      </c>
      <c r="AB177" s="68"/>
      <c r="AC177" s="69"/>
      <c r="AD177" s="84">
        <v>6567</v>
      </c>
      <c r="AE177" s="84">
        <v>7251</v>
      </c>
      <c r="AF177" s="84">
        <v>24335</v>
      </c>
      <c r="AG177" s="84">
        <v>42033</v>
      </c>
      <c r="AH177" s="84"/>
      <c r="AI177" s="84" t="s">
        <v>7283</v>
      </c>
      <c r="AJ177" s="84"/>
      <c r="AK177" s="84"/>
      <c r="AL177" s="84"/>
      <c r="AM177" s="87">
        <v>43392.967256944445</v>
      </c>
      <c r="AN177" s="84" t="s">
        <v>10584</v>
      </c>
      <c r="AO177" s="92" t="s">
        <v>10759</v>
      </c>
      <c r="AP177" s="84" t="s">
        <v>66</v>
      </c>
      <c r="AQ177" s="48"/>
      <c r="AR177" s="48"/>
      <c r="AS177" s="48"/>
      <c r="AT177" s="48"/>
      <c r="AU177" s="48" t="s">
        <v>2951</v>
      </c>
      <c r="AV177" s="48" t="s">
        <v>2951</v>
      </c>
      <c r="AW177" s="107" t="s">
        <v>14127</v>
      </c>
      <c r="AX177" s="107" t="s">
        <v>14127</v>
      </c>
      <c r="AY177" s="107" t="s">
        <v>14929</v>
      </c>
      <c r="AZ177" s="107" t="s">
        <v>14929</v>
      </c>
      <c r="BA177" s="2"/>
      <c r="BB177" s="3"/>
      <c r="BC177" s="3"/>
      <c r="BD177" s="3"/>
      <c r="BE177" s="3"/>
    </row>
    <row r="178" spans="1:57" x14ac:dyDescent="0.25">
      <c r="A178" s="61" t="s">
        <v>309</v>
      </c>
      <c r="B178" s="62" t="s">
        <v>15537</v>
      </c>
      <c r="C178" s="62"/>
      <c r="D178" s="63">
        <v>1.5251439004765737</v>
      </c>
      <c r="E178" s="65"/>
      <c r="F178" s="103" t="s">
        <v>9155</v>
      </c>
      <c r="G178" s="62"/>
      <c r="H178" s="66"/>
      <c r="I178" s="67"/>
      <c r="J178" s="67"/>
      <c r="K178" s="66" t="s">
        <v>12447</v>
      </c>
      <c r="L178" s="70"/>
      <c r="M178" s="71">
        <v>3520.566162109375</v>
      </c>
      <c r="N178" s="71">
        <v>9870.8408203125</v>
      </c>
      <c r="O178" s="72"/>
      <c r="P178" s="73"/>
      <c r="Q178" s="73"/>
      <c r="R178" s="96"/>
      <c r="S178" s="48">
        <v>0</v>
      </c>
      <c r="T178" s="48">
        <v>1</v>
      </c>
      <c r="U178" s="49">
        <v>0</v>
      </c>
      <c r="V178" s="49">
        <v>1.5100000000000001E-4</v>
      </c>
      <c r="W178" s="49">
        <v>1.2999999999999999E-5</v>
      </c>
      <c r="X178" s="49">
        <v>0.47476299999999999</v>
      </c>
      <c r="Y178" s="49">
        <v>0</v>
      </c>
      <c r="Z178" s="49">
        <v>0</v>
      </c>
      <c r="AA178" s="68">
        <v>178</v>
      </c>
      <c r="AB178" s="68"/>
      <c r="AC178" s="69"/>
      <c r="AD178" s="84">
        <v>290</v>
      </c>
      <c r="AE178" s="84">
        <v>405</v>
      </c>
      <c r="AF178" s="84">
        <v>26226</v>
      </c>
      <c r="AG178" s="84">
        <v>1569</v>
      </c>
      <c r="AH178" s="84"/>
      <c r="AI178" s="84"/>
      <c r="AJ178" s="84"/>
      <c r="AK178" s="84"/>
      <c r="AL178" s="84"/>
      <c r="AM178" s="87">
        <v>42013.845868055556</v>
      </c>
      <c r="AN178" s="84" t="s">
        <v>10584</v>
      </c>
      <c r="AO178" s="92" t="s">
        <v>10760</v>
      </c>
      <c r="AP178" s="84" t="s">
        <v>66</v>
      </c>
      <c r="AQ178" s="48"/>
      <c r="AR178" s="48"/>
      <c r="AS178" s="48"/>
      <c r="AT178" s="48"/>
      <c r="AU178" s="48"/>
      <c r="AV178" s="48"/>
      <c r="AW178" s="107" t="s">
        <v>14131</v>
      </c>
      <c r="AX178" s="107" t="s">
        <v>14131</v>
      </c>
      <c r="AY178" s="107" t="s">
        <v>14933</v>
      </c>
      <c r="AZ178" s="107" t="s">
        <v>14933</v>
      </c>
      <c r="BA178" s="2"/>
      <c r="BB178" s="3"/>
      <c r="BC178" s="3"/>
      <c r="BD178" s="3"/>
      <c r="BE178" s="3"/>
    </row>
    <row r="179" spans="1:57" x14ac:dyDescent="0.25">
      <c r="A179" s="61" t="s">
        <v>310</v>
      </c>
      <c r="B179" s="62" t="s">
        <v>15537</v>
      </c>
      <c r="C179" s="62"/>
      <c r="D179" s="63">
        <v>1.5</v>
      </c>
      <c r="E179" s="65"/>
      <c r="F179" s="103" t="s">
        <v>9156</v>
      </c>
      <c r="G179" s="62"/>
      <c r="H179" s="66"/>
      <c r="I179" s="67"/>
      <c r="J179" s="67"/>
      <c r="K179" s="66" t="s">
        <v>12448</v>
      </c>
      <c r="L179" s="70"/>
      <c r="M179" s="71">
        <v>920.64837646484375</v>
      </c>
      <c r="N179" s="71">
        <v>3867.06005859375</v>
      </c>
      <c r="O179" s="72"/>
      <c r="P179" s="73"/>
      <c r="Q179" s="73"/>
      <c r="R179" s="96"/>
      <c r="S179" s="48">
        <v>0</v>
      </c>
      <c r="T179" s="48">
        <v>1</v>
      </c>
      <c r="U179" s="49">
        <v>0</v>
      </c>
      <c r="V179" s="49">
        <v>0.33333299999999999</v>
      </c>
      <c r="W179" s="49">
        <v>0</v>
      </c>
      <c r="X179" s="49">
        <v>0.77027000000000001</v>
      </c>
      <c r="Y179" s="49">
        <v>0</v>
      </c>
      <c r="Z179" s="49">
        <v>0</v>
      </c>
      <c r="AA179" s="68">
        <v>179</v>
      </c>
      <c r="AB179" s="68"/>
      <c r="AC179" s="69"/>
      <c r="AD179" s="84">
        <v>231</v>
      </c>
      <c r="AE179" s="84">
        <v>235</v>
      </c>
      <c r="AF179" s="84">
        <v>93825</v>
      </c>
      <c r="AG179" s="84">
        <v>53966</v>
      </c>
      <c r="AH179" s="84"/>
      <c r="AI179" s="84" t="s">
        <v>7284</v>
      </c>
      <c r="AJ179" s="84"/>
      <c r="AK179" s="84"/>
      <c r="AL179" s="84"/>
      <c r="AM179" s="87">
        <v>40139.747256944444</v>
      </c>
      <c r="AN179" s="84" t="s">
        <v>10584</v>
      </c>
      <c r="AO179" s="92" t="s">
        <v>10761</v>
      </c>
      <c r="AP179" s="84" t="s">
        <v>66</v>
      </c>
      <c r="AQ179" s="48"/>
      <c r="AR179" s="48"/>
      <c r="AS179" s="48"/>
      <c r="AT179" s="48"/>
      <c r="AU179" s="48" t="s">
        <v>2954</v>
      </c>
      <c r="AV179" s="48" t="s">
        <v>2954</v>
      </c>
      <c r="AW179" s="107" t="s">
        <v>14146</v>
      </c>
      <c r="AX179" s="107" t="s">
        <v>14146</v>
      </c>
      <c r="AY179" s="107" t="s">
        <v>14946</v>
      </c>
      <c r="AZ179" s="107" t="s">
        <v>14946</v>
      </c>
      <c r="BA179" s="2"/>
      <c r="BB179" s="3"/>
      <c r="BC179" s="3"/>
      <c r="BD179" s="3"/>
      <c r="BE179" s="3"/>
    </row>
    <row r="180" spans="1:57" x14ac:dyDescent="0.25">
      <c r="A180" s="61" t="s">
        <v>1542</v>
      </c>
      <c r="B180" s="62" t="s">
        <v>15537</v>
      </c>
      <c r="C180" s="62"/>
      <c r="D180" s="63">
        <v>1.5</v>
      </c>
      <c r="E180" s="65"/>
      <c r="F180" s="103" t="s">
        <v>9157</v>
      </c>
      <c r="G180" s="62"/>
      <c r="H180" s="66"/>
      <c r="I180" s="67"/>
      <c r="J180" s="67"/>
      <c r="K180" s="66" t="s">
        <v>12449</v>
      </c>
      <c r="L180" s="70"/>
      <c r="M180" s="71">
        <v>3825.01171875</v>
      </c>
      <c r="N180" s="71">
        <v>4784.701171875</v>
      </c>
      <c r="O180" s="72"/>
      <c r="P180" s="73"/>
      <c r="Q180" s="73"/>
      <c r="R180" s="96"/>
      <c r="S180" s="48">
        <v>2</v>
      </c>
      <c r="T180" s="48">
        <v>0</v>
      </c>
      <c r="U180" s="49">
        <v>2</v>
      </c>
      <c r="V180" s="49">
        <v>0.5</v>
      </c>
      <c r="W180" s="49">
        <v>0</v>
      </c>
      <c r="X180" s="49">
        <v>1.4594590000000001</v>
      </c>
      <c r="Y180" s="49">
        <v>0</v>
      </c>
      <c r="Z180" s="49">
        <v>0</v>
      </c>
      <c r="AA180" s="68">
        <v>180</v>
      </c>
      <c r="AB180" s="68"/>
      <c r="AC180" s="69"/>
      <c r="AD180" s="84">
        <v>21075</v>
      </c>
      <c r="AE180" s="84">
        <v>32926</v>
      </c>
      <c r="AF180" s="84">
        <v>525883</v>
      </c>
      <c r="AG180" s="84">
        <v>226989</v>
      </c>
      <c r="AH180" s="84"/>
      <c r="AI180" s="84" t="s">
        <v>7285</v>
      </c>
      <c r="AJ180" s="84" t="s">
        <v>8322</v>
      </c>
      <c r="AK180" s="84"/>
      <c r="AL180" s="84"/>
      <c r="AM180" s="87">
        <v>41504.502581018518</v>
      </c>
      <c r="AN180" s="84" t="s">
        <v>10584</v>
      </c>
      <c r="AO180" s="92" t="s">
        <v>10762</v>
      </c>
      <c r="AP180" s="84" t="s">
        <v>65</v>
      </c>
      <c r="AQ180" s="48"/>
      <c r="AR180" s="48"/>
      <c r="AS180" s="48"/>
      <c r="AT180" s="48"/>
      <c r="AU180" s="48"/>
      <c r="AV180" s="48"/>
      <c r="AW180" s="48"/>
      <c r="AX180" s="48"/>
      <c r="AY180" s="48"/>
      <c r="AZ180" s="48"/>
      <c r="BA180" s="2"/>
      <c r="BB180" s="3"/>
      <c r="BC180" s="3"/>
      <c r="BD180" s="3"/>
      <c r="BE180" s="3"/>
    </row>
    <row r="181" spans="1:57" x14ac:dyDescent="0.25">
      <c r="A181" s="61" t="s">
        <v>311</v>
      </c>
      <c r="B181" s="62" t="s">
        <v>15537</v>
      </c>
      <c r="C181" s="62"/>
      <c r="D181" s="63">
        <v>1.5</v>
      </c>
      <c r="E181" s="65"/>
      <c r="F181" s="103" t="s">
        <v>9158</v>
      </c>
      <c r="G181" s="62"/>
      <c r="H181" s="66"/>
      <c r="I181" s="67"/>
      <c r="J181" s="67"/>
      <c r="K181" s="66" t="s">
        <v>12450</v>
      </c>
      <c r="L181" s="70"/>
      <c r="M181" s="71">
        <v>6275.32275390625</v>
      </c>
      <c r="N181" s="71">
        <v>8593.1982421875</v>
      </c>
      <c r="O181" s="72"/>
      <c r="P181" s="73"/>
      <c r="Q181" s="73"/>
      <c r="R181" s="96"/>
      <c r="S181" s="48">
        <v>0</v>
      </c>
      <c r="T181" s="48">
        <v>1</v>
      </c>
      <c r="U181" s="49">
        <v>0</v>
      </c>
      <c r="V181" s="49">
        <v>9.0909000000000004E-2</v>
      </c>
      <c r="W181" s="49">
        <v>0</v>
      </c>
      <c r="X181" s="49">
        <v>0.61711700000000003</v>
      </c>
      <c r="Y181" s="49">
        <v>0</v>
      </c>
      <c r="Z181" s="49">
        <v>0</v>
      </c>
      <c r="AA181" s="68">
        <v>181</v>
      </c>
      <c r="AB181" s="68"/>
      <c r="AC181" s="69"/>
      <c r="AD181" s="84">
        <v>66</v>
      </c>
      <c r="AE181" s="84">
        <v>34</v>
      </c>
      <c r="AF181" s="84">
        <v>676</v>
      </c>
      <c r="AG181" s="84">
        <v>540</v>
      </c>
      <c r="AH181" s="84"/>
      <c r="AI181" s="84" t="s">
        <v>7286</v>
      </c>
      <c r="AJ181" s="84" t="s">
        <v>8323</v>
      </c>
      <c r="AK181" s="84"/>
      <c r="AL181" s="84"/>
      <c r="AM181" s="87">
        <v>43666.931226851855</v>
      </c>
      <c r="AN181" s="84" t="s">
        <v>10584</v>
      </c>
      <c r="AO181" s="92" t="s">
        <v>10763</v>
      </c>
      <c r="AP181" s="84" t="s">
        <v>66</v>
      </c>
      <c r="AQ181" s="48"/>
      <c r="AR181" s="48"/>
      <c r="AS181" s="48"/>
      <c r="AT181" s="48"/>
      <c r="AU181" s="48" t="s">
        <v>2955</v>
      </c>
      <c r="AV181" s="48" t="s">
        <v>2955</v>
      </c>
      <c r="AW181" s="107" t="s">
        <v>14147</v>
      </c>
      <c r="AX181" s="107" t="s">
        <v>14147</v>
      </c>
      <c r="AY181" s="107" t="s">
        <v>14947</v>
      </c>
      <c r="AZ181" s="107" t="s">
        <v>14947</v>
      </c>
      <c r="BA181" s="2"/>
      <c r="BB181" s="3"/>
      <c r="BC181" s="3"/>
      <c r="BD181" s="3"/>
      <c r="BE181" s="3"/>
    </row>
    <row r="182" spans="1:57" x14ac:dyDescent="0.25">
      <c r="A182" s="61" t="s">
        <v>1543</v>
      </c>
      <c r="B182" s="62" t="s">
        <v>15537</v>
      </c>
      <c r="C182" s="62"/>
      <c r="D182" s="63">
        <v>1.5</v>
      </c>
      <c r="E182" s="65"/>
      <c r="F182" s="103" t="s">
        <v>9159</v>
      </c>
      <c r="G182" s="62"/>
      <c r="H182" s="66"/>
      <c r="I182" s="67"/>
      <c r="J182" s="67"/>
      <c r="K182" s="66" t="s">
        <v>12451</v>
      </c>
      <c r="L182" s="70"/>
      <c r="M182" s="71">
        <v>6650.64111328125</v>
      </c>
      <c r="N182" s="71">
        <v>5925.22216796875</v>
      </c>
      <c r="O182" s="72"/>
      <c r="P182" s="73"/>
      <c r="Q182" s="73"/>
      <c r="R182" s="96"/>
      <c r="S182" s="48">
        <v>6</v>
      </c>
      <c r="T182" s="48">
        <v>0</v>
      </c>
      <c r="U182" s="49">
        <v>30</v>
      </c>
      <c r="V182" s="49">
        <v>0.16666700000000001</v>
      </c>
      <c r="W182" s="49">
        <v>0</v>
      </c>
      <c r="X182" s="49">
        <v>3.2972959999999998</v>
      </c>
      <c r="Y182" s="49">
        <v>0</v>
      </c>
      <c r="Z182" s="49">
        <v>0</v>
      </c>
      <c r="AA182" s="68">
        <v>182</v>
      </c>
      <c r="AB182" s="68"/>
      <c r="AC182" s="69"/>
      <c r="AD182" s="84">
        <v>83</v>
      </c>
      <c r="AE182" s="84">
        <v>20827</v>
      </c>
      <c r="AF182" s="84">
        <v>11687</v>
      </c>
      <c r="AG182" s="84">
        <v>16888</v>
      </c>
      <c r="AH182" s="84"/>
      <c r="AI182" s="92" t="s">
        <v>7287</v>
      </c>
      <c r="AJ182" s="84" t="s">
        <v>8324</v>
      </c>
      <c r="AK182" s="92" t="s">
        <v>8685</v>
      </c>
      <c r="AL182" s="84"/>
      <c r="AM182" s="87">
        <v>40857.83315972222</v>
      </c>
      <c r="AN182" s="84" t="s">
        <v>10584</v>
      </c>
      <c r="AO182" s="92" t="s">
        <v>10764</v>
      </c>
      <c r="AP182" s="84" t="s">
        <v>65</v>
      </c>
      <c r="AQ182" s="48"/>
      <c r="AR182" s="48"/>
      <c r="AS182" s="48"/>
      <c r="AT182" s="48"/>
      <c r="AU182" s="48"/>
      <c r="AV182" s="48"/>
      <c r="AW182" s="48"/>
      <c r="AX182" s="48"/>
      <c r="AY182" s="48"/>
      <c r="AZ182" s="48"/>
      <c r="BA182" s="2"/>
      <c r="BB182" s="3"/>
      <c r="BC182" s="3"/>
      <c r="BD182" s="3"/>
      <c r="BE182" s="3"/>
    </row>
    <row r="183" spans="1:57" x14ac:dyDescent="0.25">
      <c r="A183" s="61" t="s">
        <v>312</v>
      </c>
      <c r="B183" s="62" t="s">
        <v>15537</v>
      </c>
      <c r="C183" s="62"/>
      <c r="D183" s="63">
        <v>1.5638268242866868</v>
      </c>
      <c r="E183" s="65"/>
      <c r="F183" s="103" t="s">
        <v>9160</v>
      </c>
      <c r="G183" s="62"/>
      <c r="H183" s="66"/>
      <c r="I183" s="67"/>
      <c r="J183" s="67"/>
      <c r="K183" s="66" t="s">
        <v>12452</v>
      </c>
      <c r="L183" s="70"/>
      <c r="M183" s="71">
        <v>2480.211669921875</v>
      </c>
      <c r="N183" s="71">
        <v>3022.516845703125</v>
      </c>
      <c r="O183" s="72"/>
      <c r="P183" s="73"/>
      <c r="Q183" s="73"/>
      <c r="R183" s="96"/>
      <c r="S183" s="48">
        <v>0</v>
      </c>
      <c r="T183" s="48">
        <v>1</v>
      </c>
      <c r="U183" s="49">
        <v>0</v>
      </c>
      <c r="V183" s="49">
        <v>1.74E-4</v>
      </c>
      <c r="W183" s="49">
        <v>3.3000000000000003E-5</v>
      </c>
      <c r="X183" s="49">
        <v>0.43635400000000002</v>
      </c>
      <c r="Y183" s="49">
        <v>0</v>
      </c>
      <c r="Z183" s="49">
        <v>0</v>
      </c>
      <c r="AA183" s="68">
        <v>183</v>
      </c>
      <c r="AB183" s="68"/>
      <c r="AC183" s="69"/>
      <c r="AD183" s="84">
        <v>273</v>
      </c>
      <c r="AE183" s="84">
        <v>68</v>
      </c>
      <c r="AF183" s="84">
        <v>2174</v>
      </c>
      <c r="AG183" s="84">
        <v>1628</v>
      </c>
      <c r="AH183" s="84"/>
      <c r="AI183" s="84"/>
      <c r="AJ183" s="84"/>
      <c r="AK183" s="84"/>
      <c r="AL183" s="84"/>
      <c r="AM183" s="87">
        <v>40140.547754629632</v>
      </c>
      <c r="AN183" s="84" t="s">
        <v>10584</v>
      </c>
      <c r="AO183" s="92" t="s">
        <v>10765</v>
      </c>
      <c r="AP183" s="84" t="s">
        <v>66</v>
      </c>
      <c r="AQ183" s="48"/>
      <c r="AR183" s="48"/>
      <c r="AS183" s="48"/>
      <c r="AT183" s="48"/>
      <c r="AU183" s="48" t="s">
        <v>2956</v>
      </c>
      <c r="AV183" s="48" t="s">
        <v>2956</v>
      </c>
      <c r="AW183" s="107" t="s">
        <v>14148</v>
      </c>
      <c r="AX183" s="107" t="s">
        <v>14148</v>
      </c>
      <c r="AY183" s="107" t="s">
        <v>14948</v>
      </c>
      <c r="AZ183" s="107" t="s">
        <v>14948</v>
      </c>
      <c r="BA183" s="2"/>
      <c r="BB183" s="3"/>
      <c r="BC183" s="3"/>
      <c r="BD183" s="3"/>
      <c r="BE183" s="3"/>
    </row>
    <row r="184" spans="1:57" x14ac:dyDescent="0.25">
      <c r="A184" s="61" t="s">
        <v>1544</v>
      </c>
      <c r="B184" s="62" t="s">
        <v>15537</v>
      </c>
      <c r="C184" s="62"/>
      <c r="D184" s="63">
        <v>2.6198706443027788</v>
      </c>
      <c r="E184" s="65"/>
      <c r="F184" s="103" t="s">
        <v>9161</v>
      </c>
      <c r="G184" s="62"/>
      <c r="H184" s="66"/>
      <c r="I184" s="67"/>
      <c r="J184" s="67"/>
      <c r="K184" s="66" t="s">
        <v>12453</v>
      </c>
      <c r="L184" s="70"/>
      <c r="M184" s="71">
        <v>4423.17236328125</v>
      </c>
      <c r="N184" s="71">
        <v>3493.29736328125</v>
      </c>
      <c r="O184" s="72"/>
      <c r="P184" s="73"/>
      <c r="Q184" s="73"/>
      <c r="R184" s="96"/>
      <c r="S184" s="48">
        <v>18</v>
      </c>
      <c r="T184" s="48">
        <v>0</v>
      </c>
      <c r="U184" s="49">
        <v>27387.553424999998</v>
      </c>
      <c r="V184" s="49">
        <v>2.1100000000000001E-4</v>
      </c>
      <c r="W184" s="49">
        <v>5.7899999999999998E-4</v>
      </c>
      <c r="X184" s="49">
        <v>6.063968</v>
      </c>
      <c r="Y184" s="49">
        <v>0</v>
      </c>
      <c r="Z184" s="49">
        <v>0</v>
      </c>
      <c r="AA184" s="68">
        <v>184</v>
      </c>
      <c r="AB184" s="68"/>
      <c r="AC184" s="69"/>
      <c r="AD184" s="84">
        <v>1382</v>
      </c>
      <c r="AE184" s="84">
        <v>192658</v>
      </c>
      <c r="AF184" s="84">
        <v>68210</v>
      </c>
      <c r="AG184" s="84">
        <v>84360</v>
      </c>
      <c r="AH184" s="84"/>
      <c r="AI184" s="84" t="s">
        <v>7288</v>
      </c>
      <c r="AJ184" s="84" t="s">
        <v>8272</v>
      </c>
      <c r="AK184" s="92" t="s">
        <v>8686</v>
      </c>
      <c r="AL184" s="84"/>
      <c r="AM184" s="87">
        <v>40503.549942129626</v>
      </c>
      <c r="AN184" s="84" t="s">
        <v>10584</v>
      </c>
      <c r="AO184" s="92" t="s">
        <v>10766</v>
      </c>
      <c r="AP184" s="84" t="s">
        <v>65</v>
      </c>
      <c r="AQ184" s="48"/>
      <c r="AR184" s="48"/>
      <c r="AS184" s="48"/>
      <c r="AT184" s="48"/>
      <c r="AU184" s="48"/>
      <c r="AV184" s="48"/>
      <c r="AW184" s="48"/>
      <c r="AX184" s="48"/>
      <c r="AY184" s="48"/>
      <c r="AZ184" s="48"/>
      <c r="BA184" s="2"/>
      <c r="BB184" s="3"/>
      <c r="BC184" s="3"/>
      <c r="BD184" s="3"/>
      <c r="BE184" s="3"/>
    </row>
    <row r="185" spans="1:57" x14ac:dyDescent="0.25">
      <c r="A185" s="61" t="s">
        <v>313</v>
      </c>
      <c r="B185" s="62" t="s">
        <v>15537</v>
      </c>
      <c r="C185" s="62"/>
      <c r="D185" s="63">
        <v>1.5</v>
      </c>
      <c r="E185" s="65"/>
      <c r="F185" s="103" t="s">
        <v>9162</v>
      </c>
      <c r="G185" s="62"/>
      <c r="H185" s="66"/>
      <c r="I185" s="67"/>
      <c r="J185" s="67"/>
      <c r="K185" s="66" t="s">
        <v>12454</v>
      </c>
      <c r="L185" s="70"/>
      <c r="M185" s="71">
        <v>4018.719482421875</v>
      </c>
      <c r="N185" s="71">
        <v>8768.369140625</v>
      </c>
      <c r="O185" s="72"/>
      <c r="P185" s="73"/>
      <c r="Q185" s="73"/>
      <c r="R185" s="96"/>
      <c r="S185" s="48">
        <v>0</v>
      </c>
      <c r="T185" s="48">
        <v>1</v>
      </c>
      <c r="U185" s="49">
        <v>0</v>
      </c>
      <c r="V185" s="49">
        <v>8.5000000000000006E-5</v>
      </c>
      <c r="W185" s="49">
        <v>0</v>
      </c>
      <c r="X185" s="49">
        <v>0.53425999999999996</v>
      </c>
      <c r="Y185" s="49">
        <v>0</v>
      </c>
      <c r="Z185" s="49">
        <v>0</v>
      </c>
      <c r="AA185" s="68">
        <v>185</v>
      </c>
      <c r="AB185" s="68"/>
      <c r="AC185" s="69"/>
      <c r="AD185" s="84">
        <v>3932</v>
      </c>
      <c r="AE185" s="84">
        <v>2465</v>
      </c>
      <c r="AF185" s="84">
        <v>2105</v>
      </c>
      <c r="AG185" s="84">
        <v>3195</v>
      </c>
      <c r="AH185" s="84"/>
      <c r="AI185" s="84" t="s">
        <v>7289</v>
      </c>
      <c r="AJ185" s="84"/>
      <c r="AK185" s="84"/>
      <c r="AL185" s="84"/>
      <c r="AM185" s="87">
        <v>43606.848680555559</v>
      </c>
      <c r="AN185" s="84" t="s">
        <v>10584</v>
      </c>
      <c r="AO185" s="92" t="s">
        <v>10767</v>
      </c>
      <c r="AP185" s="84" t="s">
        <v>66</v>
      </c>
      <c r="AQ185" s="48"/>
      <c r="AR185" s="48"/>
      <c r="AS185" s="48"/>
      <c r="AT185" s="48"/>
      <c r="AU185" s="48"/>
      <c r="AV185" s="48"/>
      <c r="AW185" s="107" t="s">
        <v>14149</v>
      </c>
      <c r="AX185" s="107" t="s">
        <v>14149</v>
      </c>
      <c r="AY185" s="107" t="s">
        <v>14949</v>
      </c>
      <c r="AZ185" s="107" t="s">
        <v>14949</v>
      </c>
      <c r="BA185" s="2"/>
      <c r="BB185" s="3"/>
      <c r="BC185" s="3"/>
      <c r="BD185" s="3"/>
      <c r="BE185" s="3"/>
    </row>
    <row r="186" spans="1:57" x14ac:dyDescent="0.25">
      <c r="A186" s="61" t="s">
        <v>1545</v>
      </c>
      <c r="B186" s="62" t="s">
        <v>15537</v>
      </c>
      <c r="C186" s="62"/>
      <c r="D186" s="63">
        <v>1.5</v>
      </c>
      <c r="E186" s="65"/>
      <c r="F186" s="103" t="s">
        <v>9163</v>
      </c>
      <c r="G186" s="62"/>
      <c r="H186" s="66"/>
      <c r="I186" s="67"/>
      <c r="J186" s="67"/>
      <c r="K186" s="66" t="s">
        <v>12455</v>
      </c>
      <c r="L186" s="70"/>
      <c r="M186" s="71">
        <v>5323.2666015625</v>
      </c>
      <c r="N186" s="71">
        <v>6995.03759765625</v>
      </c>
      <c r="O186" s="72"/>
      <c r="P186" s="73"/>
      <c r="Q186" s="73"/>
      <c r="R186" s="96"/>
      <c r="S186" s="48">
        <v>6</v>
      </c>
      <c r="T186" s="48">
        <v>0</v>
      </c>
      <c r="U186" s="49">
        <v>22194</v>
      </c>
      <c r="V186" s="49">
        <v>9.2999999999999997E-5</v>
      </c>
      <c r="W186" s="49">
        <v>0</v>
      </c>
      <c r="X186" s="49">
        <v>2.7124229999999998</v>
      </c>
      <c r="Y186" s="49">
        <v>0</v>
      </c>
      <c r="Z186" s="49">
        <v>0</v>
      </c>
      <c r="AA186" s="68">
        <v>186</v>
      </c>
      <c r="AB186" s="68"/>
      <c r="AC186" s="69"/>
      <c r="AD186" s="84">
        <v>3850</v>
      </c>
      <c r="AE186" s="84">
        <v>2610</v>
      </c>
      <c r="AF186" s="84">
        <v>13978</v>
      </c>
      <c r="AG186" s="84">
        <v>12859</v>
      </c>
      <c r="AH186" s="84"/>
      <c r="AI186" s="84" t="s">
        <v>7290</v>
      </c>
      <c r="AJ186" s="84" t="s">
        <v>8266</v>
      </c>
      <c r="AK186" s="84"/>
      <c r="AL186" s="84"/>
      <c r="AM186" s="87">
        <v>42696.66333333333</v>
      </c>
      <c r="AN186" s="84" t="s">
        <v>10584</v>
      </c>
      <c r="AO186" s="92" t="s">
        <v>10768</v>
      </c>
      <c r="AP186" s="84" t="s">
        <v>65</v>
      </c>
      <c r="AQ186" s="48"/>
      <c r="AR186" s="48"/>
      <c r="AS186" s="48"/>
      <c r="AT186" s="48"/>
      <c r="AU186" s="48"/>
      <c r="AV186" s="48"/>
      <c r="AW186" s="48"/>
      <c r="AX186" s="48"/>
      <c r="AY186" s="48"/>
      <c r="AZ186" s="48"/>
      <c r="BA186" s="2"/>
      <c r="BB186" s="3"/>
      <c r="BC186" s="3"/>
      <c r="BD186" s="3"/>
      <c r="BE186" s="3"/>
    </row>
    <row r="187" spans="1:57" x14ac:dyDescent="0.25">
      <c r="A187" s="61" t="s">
        <v>314</v>
      </c>
      <c r="B187" s="62" t="s">
        <v>15537</v>
      </c>
      <c r="C187" s="62"/>
      <c r="D187" s="63">
        <v>1.5</v>
      </c>
      <c r="E187" s="65"/>
      <c r="F187" s="103" t="s">
        <v>9164</v>
      </c>
      <c r="G187" s="62"/>
      <c r="H187" s="66"/>
      <c r="I187" s="67"/>
      <c r="J187" s="67"/>
      <c r="K187" s="66" t="s">
        <v>12456</v>
      </c>
      <c r="L187" s="70"/>
      <c r="M187" s="71">
        <v>1446.99365234375</v>
      </c>
      <c r="N187" s="71">
        <v>2090.03662109375</v>
      </c>
      <c r="O187" s="72"/>
      <c r="P187" s="73"/>
      <c r="Q187" s="73"/>
      <c r="R187" s="96"/>
      <c r="S187" s="48">
        <v>0</v>
      </c>
      <c r="T187" s="48">
        <v>2</v>
      </c>
      <c r="U187" s="49">
        <v>2030</v>
      </c>
      <c r="V187" s="49">
        <v>1.26E-4</v>
      </c>
      <c r="W187" s="49">
        <v>0</v>
      </c>
      <c r="X187" s="49">
        <v>1.0858380000000001</v>
      </c>
      <c r="Y187" s="49">
        <v>0</v>
      </c>
      <c r="Z187" s="49">
        <v>0</v>
      </c>
      <c r="AA187" s="68">
        <v>187</v>
      </c>
      <c r="AB187" s="68"/>
      <c r="AC187" s="69"/>
      <c r="AD187" s="84">
        <v>170</v>
      </c>
      <c r="AE187" s="84">
        <v>170</v>
      </c>
      <c r="AF187" s="84">
        <v>234</v>
      </c>
      <c r="AG187" s="84">
        <v>977</v>
      </c>
      <c r="AH187" s="84"/>
      <c r="AI187" s="84" t="s">
        <v>7291</v>
      </c>
      <c r="AJ187" s="84" t="s">
        <v>8284</v>
      </c>
      <c r="AK187" s="84"/>
      <c r="AL187" s="84"/>
      <c r="AM187" s="87">
        <v>42730.771041666667</v>
      </c>
      <c r="AN187" s="84" t="s">
        <v>10584</v>
      </c>
      <c r="AO187" s="92" t="s">
        <v>10769</v>
      </c>
      <c r="AP187" s="84" t="s">
        <v>66</v>
      </c>
      <c r="AQ187" s="48" t="s">
        <v>2690</v>
      </c>
      <c r="AR187" s="48" t="s">
        <v>2690</v>
      </c>
      <c r="AS187" s="48" t="s">
        <v>2911</v>
      </c>
      <c r="AT187" s="48" t="s">
        <v>2911</v>
      </c>
      <c r="AU187" s="48"/>
      <c r="AV187" s="48"/>
      <c r="AW187" s="107" t="s">
        <v>14150</v>
      </c>
      <c r="AX187" s="107" t="s">
        <v>14150</v>
      </c>
      <c r="AY187" s="107" t="s">
        <v>14950</v>
      </c>
      <c r="AZ187" s="107" t="s">
        <v>14950</v>
      </c>
      <c r="BA187" s="2"/>
      <c r="BB187" s="3"/>
      <c r="BC187" s="3"/>
      <c r="BD187" s="3"/>
      <c r="BE187" s="3"/>
    </row>
    <row r="188" spans="1:57" x14ac:dyDescent="0.25">
      <c r="A188" s="61" t="s">
        <v>1546</v>
      </c>
      <c r="B188" s="62" t="s">
        <v>15537</v>
      </c>
      <c r="C188" s="62"/>
      <c r="D188" s="63">
        <v>1.5</v>
      </c>
      <c r="E188" s="65"/>
      <c r="F188" s="103" t="s">
        <v>9165</v>
      </c>
      <c r="G188" s="62"/>
      <c r="H188" s="66"/>
      <c r="I188" s="67"/>
      <c r="J188" s="67"/>
      <c r="K188" s="66" t="s">
        <v>12457</v>
      </c>
      <c r="L188" s="70"/>
      <c r="M188" s="71">
        <v>3407.466552734375</v>
      </c>
      <c r="N188" s="71">
        <v>661.435302734375</v>
      </c>
      <c r="O188" s="72"/>
      <c r="P188" s="73"/>
      <c r="Q188" s="73"/>
      <c r="R188" s="96"/>
      <c r="S188" s="48">
        <v>1</v>
      </c>
      <c r="T188" s="48">
        <v>0</v>
      </c>
      <c r="U188" s="49">
        <v>0</v>
      </c>
      <c r="V188" s="49">
        <v>1.11E-4</v>
      </c>
      <c r="W188" s="49">
        <v>0</v>
      </c>
      <c r="X188" s="49">
        <v>0.61148100000000005</v>
      </c>
      <c r="Y188" s="49">
        <v>0</v>
      </c>
      <c r="Z188" s="49">
        <v>0</v>
      </c>
      <c r="AA188" s="68">
        <v>188</v>
      </c>
      <c r="AB188" s="68"/>
      <c r="AC188" s="69"/>
      <c r="AD188" s="84">
        <v>2182</v>
      </c>
      <c r="AE188" s="84">
        <v>2190</v>
      </c>
      <c r="AF188" s="84">
        <v>4569</v>
      </c>
      <c r="AG188" s="84">
        <v>677</v>
      </c>
      <c r="AH188" s="84"/>
      <c r="AI188" s="84" t="s">
        <v>7292</v>
      </c>
      <c r="AJ188" s="84" t="s">
        <v>8284</v>
      </c>
      <c r="AK188" s="92" t="s">
        <v>8687</v>
      </c>
      <c r="AL188" s="84"/>
      <c r="AM188" s="87">
        <v>43482.438437500001</v>
      </c>
      <c r="AN188" s="84" t="s">
        <v>10584</v>
      </c>
      <c r="AO188" s="92" t="s">
        <v>10770</v>
      </c>
      <c r="AP188" s="84" t="s">
        <v>65</v>
      </c>
      <c r="AQ188" s="48"/>
      <c r="AR188" s="48"/>
      <c r="AS188" s="48"/>
      <c r="AT188" s="48"/>
      <c r="AU188" s="48"/>
      <c r="AV188" s="48"/>
      <c r="AW188" s="48"/>
      <c r="AX188" s="48"/>
      <c r="AY188" s="48"/>
      <c r="AZ188" s="48"/>
      <c r="BA188" s="2"/>
      <c r="BB188" s="3"/>
      <c r="BC188" s="3"/>
      <c r="BD188" s="3"/>
      <c r="BE188" s="3"/>
    </row>
    <row r="189" spans="1:57" x14ac:dyDescent="0.25">
      <c r="A189" s="61" t="s">
        <v>1547</v>
      </c>
      <c r="B189" s="62" t="s">
        <v>15537</v>
      </c>
      <c r="C189" s="62"/>
      <c r="D189" s="63">
        <v>1.5019341461905056</v>
      </c>
      <c r="E189" s="65"/>
      <c r="F189" s="103" t="s">
        <v>9166</v>
      </c>
      <c r="G189" s="62"/>
      <c r="H189" s="66"/>
      <c r="I189" s="67"/>
      <c r="J189" s="67"/>
      <c r="K189" s="66" t="s">
        <v>12458</v>
      </c>
      <c r="L189" s="70"/>
      <c r="M189" s="71">
        <v>2011.277099609375</v>
      </c>
      <c r="N189" s="71">
        <v>5043.01904296875</v>
      </c>
      <c r="O189" s="72"/>
      <c r="P189" s="73"/>
      <c r="Q189" s="73"/>
      <c r="R189" s="96"/>
      <c r="S189" s="48">
        <v>3</v>
      </c>
      <c r="T189" s="48">
        <v>0</v>
      </c>
      <c r="U189" s="49">
        <v>6082</v>
      </c>
      <c r="V189" s="49">
        <v>1.44E-4</v>
      </c>
      <c r="W189" s="49">
        <v>9.9999999999999995E-7</v>
      </c>
      <c r="X189" s="49">
        <v>1.4685140000000001</v>
      </c>
      <c r="Y189" s="49">
        <v>0</v>
      </c>
      <c r="Z189" s="49">
        <v>0</v>
      </c>
      <c r="AA189" s="68">
        <v>189</v>
      </c>
      <c r="AB189" s="68"/>
      <c r="AC189" s="69"/>
      <c r="AD189" s="84">
        <v>195</v>
      </c>
      <c r="AE189" s="84">
        <v>101675</v>
      </c>
      <c r="AF189" s="84">
        <v>3047</v>
      </c>
      <c r="AG189" s="84">
        <v>1865</v>
      </c>
      <c r="AH189" s="84"/>
      <c r="AI189" s="84" t="s">
        <v>7293</v>
      </c>
      <c r="AJ189" s="84" t="s">
        <v>8270</v>
      </c>
      <c r="AK189" s="84"/>
      <c r="AL189" s="84"/>
      <c r="AM189" s="87">
        <v>43076.433483796296</v>
      </c>
      <c r="AN189" s="84" t="s">
        <v>10584</v>
      </c>
      <c r="AO189" s="92" t="s">
        <v>10771</v>
      </c>
      <c r="AP189" s="84" t="s">
        <v>65</v>
      </c>
      <c r="AQ189" s="48"/>
      <c r="AR189" s="48"/>
      <c r="AS189" s="48"/>
      <c r="AT189" s="48"/>
      <c r="AU189" s="48"/>
      <c r="AV189" s="48"/>
      <c r="AW189" s="48"/>
      <c r="AX189" s="48"/>
      <c r="AY189" s="48"/>
      <c r="AZ189" s="48"/>
      <c r="BA189" s="2"/>
      <c r="BB189" s="3"/>
      <c r="BC189" s="3"/>
      <c r="BD189" s="3"/>
      <c r="BE189" s="3"/>
    </row>
    <row r="190" spans="1:57" x14ac:dyDescent="0.25">
      <c r="A190" s="61" t="s">
        <v>315</v>
      </c>
      <c r="B190" s="62" t="s">
        <v>15537</v>
      </c>
      <c r="C190" s="62"/>
      <c r="D190" s="63">
        <v>1.5</v>
      </c>
      <c r="E190" s="65"/>
      <c r="F190" s="103" t="s">
        <v>9167</v>
      </c>
      <c r="G190" s="62"/>
      <c r="H190" s="66"/>
      <c r="I190" s="67"/>
      <c r="J190" s="67"/>
      <c r="K190" s="66" t="s">
        <v>12459</v>
      </c>
      <c r="L190" s="70"/>
      <c r="M190" s="71">
        <v>6151.59521484375</v>
      </c>
      <c r="N190" s="71">
        <v>6414.517578125</v>
      </c>
      <c r="O190" s="72"/>
      <c r="P190" s="73"/>
      <c r="Q190" s="73"/>
      <c r="R190" s="96"/>
      <c r="S190" s="48">
        <v>0</v>
      </c>
      <c r="T190" s="48">
        <v>1</v>
      </c>
      <c r="U190" s="49">
        <v>0</v>
      </c>
      <c r="V190" s="49">
        <v>0.111111</v>
      </c>
      <c r="W190" s="49">
        <v>0</v>
      </c>
      <c r="X190" s="49">
        <v>0.58536600000000005</v>
      </c>
      <c r="Y190" s="49">
        <v>0</v>
      </c>
      <c r="Z190" s="49">
        <v>0</v>
      </c>
      <c r="AA190" s="68">
        <v>190</v>
      </c>
      <c r="AB190" s="68"/>
      <c r="AC190" s="69"/>
      <c r="AD190" s="84">
        <v>245</v>
      </c>
      <c r="AE190" s="84">
        <v>423</v>
      </c>
      <c r="AF190" s="84">
        <v>15944</v>
      </c>
      <c r="AG190" s="84">
        <v>11423</v>
      </c>
      <c r="AH190" s="84"/>
      <c r="AI190" s="84" t="s">
        <v>7294</v>
      </c>
      <c r="AJ190" s="84" t="s">
        <v>8284</v>
      </c>
      <c r="AK190" s="84"/>
      <c r="AL190" s="84"/>
      <c r="AM190" s="87">
        <v>40176.841666666667</v>
      </c>
      <c r="AN190" s="84" t="s">
        <v>10584</v>
      </c>
      <c r="AO190" s="92" t="s">
        <v>10772</v>
      </c>
      <c r="AP190" s="84" t="s">
        <v>66</v>
      </c>
      <c r="AQ190" s="48"/>
      <c r="AR190" s="48"/>
      <c r="AS190" s="48"/>
      <c r="AT190" s="48"/>
      <c r="AU190" s="48"/>
      <c r="AV190" s="48"/>
      <c r="AW190" s="107" t="s">
        <v>14151</v>
      </c>
      <c r="AX190" s="107" t="s">
        <v>14151</v>
      </c>
      <c r="AY190" s="107" t="s">
        <v>14951</v>
      </c>
      <c r="AZ190" s="107" t="s">
        <v>14951</v>
      </c>
      <c r="BA190" s="2"/>
      <c r="BB190" s="3"/>
      <c r="BC190" s="3"/>
      <c r="BD190" s="3"/>
      <c r="BE190" s="3"/>
    </row>
    <row r="191" spans="1:57" x14ac:dyDescent="0.25">
      <c r="A191" s="61" t="s">
        <v>843</v>
      </c>
      <c r="B191" s="62" t="s">
        <v>15537</v>
      </c>
      <c r="C191" s="62"/>
      <c r="D191" s="63">
        <v>1.5</v>
      </c>
      <c r="E191" s="65"/>
      <c r="F191" s="103" t="s">
        <v>9168</v>
      </c>
      <c r="G191" s="62"/>
      <c r="H191" s="66"/>
      <c r="I191" s="67"/>
      <c r="J191" s="67"/>
      <c r="K191" s="66" t="s">
        <v>12460</v>
      </c>
      <c r="L191" s="70"/>
      <c r="M191" s="71">
        <v>7058.3125</v>
      </c>
      <c r="N191" s="71">
        <v>4173.232421875</v>
      </c>
      <c r="O191" s="72"/>
      <c r="P191" s="73"/>
      <c r="Q191" s="73"/>
      <c r="R191" s="96"/>
      <c r="S191" s="48">
        <v>6</v>
      </c>
      <c r="T191" s="48">
        <v>1</v>
      </c>
      <c r="U191" s="49">
        <v>20</v>
      </c>
      <c r="V191" s="49">
        <v>0.2</v>
      </c>
      <c r="W191" s="49">
        <v>0</v>
      </c>
      <c r="X191" s="49">
        <v>3.0731700000000002</v>
      </c>
      <c r="Y191" s="49">
        <v>0</v>
      </c>
      <c r="Z191" s="49">
        <v>0</v>
      </c>
      <c r="AA191" s="68">
        <v>191</v>
      </c>
      <c r="AB191" s="68"/>
      <c r="AC191" s="69"/>
      <c r="AD191" s="84">
        <v>225</v>
      </c>
      <c r="AE191" s="84">
        <v>16724</v>
      </c>
      <c r="AF191" s="84">
        <v>8200</v>
      </c>
      <c r="AG191" s="84">
        <v>3968</v>
      </c>
      <c r="AH191" s="84"/>
      <c r="AI191" s="84" t="s">
        <v>7295</v>
      </c>
      <c r="AJ191" s="84" t="s">
        <v>8325</v>
      </c>
      <c r="AK191" s="92" t="s">
        <v>8688</v>
      </c>
      <c r="AL191" s="84"/>
      <c r="AM191" s="87">
        <v>42385.837557870371</v>
      </c>
      <c r="AN191" s="84" t="s">
        <v>10584</v>
      </c>
      <c r="AO191" s="92" t="s">
        <v>10773</v>
      </c>
      <c r="AP191" s="84" t="s">
        <v>66</v>
      </c>
      <c r="AQ191" s="48" t="s">
        <v>2775</v>
      </c>
      <c r="AR191" s="48" t="s">
        <v>2775</v>
      </c>
      <c r="AS191" s="48" t="s">
        <v>2911</v>
      </c>
      <c r="AT191" s="48" t="s">
        <v>2911</v>
      </c>
      <c r="AU191" s="48"/>
      <c r="AV191" s="48"/>
      <c r="AW191" s="107" t="s">
        <v>14152</v>
      </c>
      <c r="AX191" s="107" t="s">
        <v>14152</v>
      </c>
      <c r="AY191" s="107" t="s">
        <v>14952</v>
      </c>
      <c r="AZ191" s="107" t="s">
        <v>14952</v>
      </c>
      <c r="BA191" s="2"/>
      <c r="BB191" s="3"/>
      <c r="BC191" s="3"/>
      <c r="BD191" s="3"/>
      <c r="BE191" s="3"/>
    </row>
    <row r="192" spans="1:57" x14ac:dyDescent="0.25">
      <c r="A192" s="61" t="s">
        <v>316</v>
      </c>
      <c r="B192" s="62" t="s">
        <v>15537</v>
      </c>
      <c r="C192" s="62"/>
      <c r="D192" s="63">
        <v>1.5</v>
      </c>
      <c r="E192" s="65"/>
      <c r="F192" s="103" t="s">
        <v>9169</v>
      </c>
      <c r="G192" s="62"/>
      <c r="H192" s="66"/>
      <c r="I192" s="67"/>
      <c r="J192" s="67"/>
      <c r="K192" s="66" t="s">
        <v>12461</v>
      </c>
      <c r="L192" s="70"/>
      <c r="M192" s="71">
        <v>1701.149169921875</v>
      </c>
      <c r="N192" s="71">
        <v>7002.66162109375</v>
      </c>
      <c r="O192" s="72"/>
      <c r="P192" s="73"/>
      <c r="Q192" s="73"/>
      <c r="R192" s="96"/>
      <c r="S192" s="48">
        <v>0</v>
      </c>
      <c r="T192" s="48">
        <v>1</v>
      </c>
      <c r="U192" s="49">
        <v>0</v>
      </c>
      <c r="V192" s="49">
        <v>0.33333299999999999</v>
      </c>
      <c r="W192" s="49">
        <v>0</v>
      </c>
      <c r="X192" s="49">
        <v>0.77027000000000001</v>
      </c>
      <c r="Y192" s="49">
        <v>0</v>
      </c>
      <c r="Z192" s="49">
        <v>0</v>
      </c>
      <c r="AA192" s="68">
        <v>192</v>
      </c>
      <c r="AB192" s="68"/>
      <c r="AC192" s="69"/>
      <c r="AD192" s="84">
        <v>590</v>
      </c>
      <c r="AE192" s="84">
        <v>627</v>
      </c>
      <c r="AF192" s="84">
        <v>67087</v>
      </c>
      <c r="AG192" s="84">
        <v>79159</v>
      </c>
      <c r="AH192" s="84"/>
      <c r="AI192" s="84" t="s">
        <v>7296</v>
      </c>
      <c r="AJ192" s="84" t="s">
        <v>8326</v>
      </c>
      <c r="AK192" s="84"/>
      <c r="AL192" s="84"/>
      <c r="AM192" s="87">
        <v>40491.391273148147</v>
      </c>
      <c r="AN192" s="84" t="s">
        <v>10584</v>
      </c>
      <c r="AO192" s="92" t="s">
        <v>10774</v>
      </c>
      <c r="AP192" s="84" t="s">
        <v>66</v>
      </c>
      <c r="AQ192" s="48" t="s">
        <v>2691</v>
      </c>
      <c r="AR192" s="48" t="s">
        <v>2691</v>
      </c>
      <c r="AS192" s="48" t="s">
        <v>2911</v>
      </c>
      <c r="AT192" s="48" t="s">
        <v>2911</v>
      </c>
      <c r="AU192" s="48"/>
      <c r="AV192" s="48"/>
      <c r="AW192" s="107" t="s">
        <v>14153</v>
      </c>
      <c r="AX192" s="107" t="s">
        <v>14153</v>
      </c>
      <c r="AY192" s="107" t="s">
        <v>14953</v>
      </c>
      <c r="AZ192" s="107" t="s">
        <v>14953</v>
      </c>
      <c r="BA192" s="2"/>
      <c r="BB192" s="3"/>
      <c r="BC192" s="3"/>
      <c r="BD192" s="3"/>
      <c r="BE192" s="3"/>
    </row>
    <row r="193" spans="1:57" x14ac:dyDescent="0.25">
      <c r="A193" s="61" t="s">
        <v>1548</v>
      </c>
      <c r="B193" s="62" t="s">
        <v>15537</v>
      </c>
      <c r="C193" s="62"/>
      <c r="D193" s="63">
        <v>1.5</v>
      </c>
      <c r="E193" s="65"/>
      <c r="F193" s="103" t="s">
        <v>9170</v>
      </c>
      <c r="G193" s="62"/>
      <c r="H193" s="66"/>
      <c r="I193" s="67"/>
      <c r="J193" s="67"/>
      <c r="K193" s="66" t="s">
        <v>12462</v>
      </c>
      <c r="L193" s="70"/>
      <c r="M193" s="71">
        <v>3691.39404296875</v>
      </c>
      <c r="N193" s="71">
        <v>6900.248046875</v>
      </c>
      <c r="O193" s="72"/>
      <c r="P193" s="73"/>
      <c r="Q193" s="73"/>
      <c r="R193" s="96"/>
      <c r="S193" s="48">
        <v>2</v>
      </c>
      <c r="T193" s="48">
        <v>0</v>
      </c>
      <c r="U193" s="49">
        <v>2</v>
      </c>
      <c r="V193" s="49">
        <v>0.5</v>
      </c>
      <c r="W193" s="49">
        <v>0</v>
      </c>
      <c r="X193" s="49">
        <v>1.4594590000000001</v>
      </c>
      <c r="Y193" s="49">
        <v>0</v>
      </c>
      <c r="Z193" s="49">
        <v>0</v>
      </c>
      <c r="AA193" s="68">
        <v>193</v>
      </c>
      <c r="AB193" s="68"/>
      <c r="AC193" s="69"/>
      <c r="AD193" s="84">
        <v>242</v>
      </c>
      <c r="AE193" s="84">
        <v>3600</v>
      </c>
      <c r="AF193" s="84">
        <v>69003</v>
      </c>
      <c r="AG193" s="84">
        <v>1095</v>
      </c>
      <c r="AH193" s="84"/>
      <c r="AI193" s="84" t="s">
        <v>7297</v>
      </c>
      <c r="AJ193" s="84" t="s">
        <v>8327</v>
      </c>
      <c r="AK193" s="84"/>
      <c r="AL193" s="84"/>
      <c r="AM193" s="87">
        <v>41138.289166666669</v>
      </c>
      <c r="AN193" s="84" t="s">
        <v>10584</v>
      </c>
      <c r="AO193" s="92" t="s">
        <v>10775</v>
      </c>
      <c r="AP193" s="84" t="s">
        <v>65</v>
      </c>
      <c r="AQ193" s="48"/>
      <c r="AR193" s="48"/>
      <c r="AS193" s="48"/>
      <c r="AT193" s="48"/>
      <c r="AU193" s="48"/>
      <c r="AV193" s="48"/>
      <c r="AW193" s="48"/>
      <c r="AX193" s="48"/>
      <c r="AY193" s="48"/>
      <c r="AZ193" s="48"/>
      <c r="BA193" s="2"/>
      <c r="BB193" s="3"/>
      <c r="BC193" s="3"/>
      <c r="BD193" s="3"/>
      <c r="BE193" s="3"/>
    </row>
    <row r="194" spans="1:57" x14ac:dyDescent="0.25">
      <c r="A194" s="61" t="s">
        <v>317</v>
      </c>
      <c r="B194" s="62" t="s">
        <v>15537</v>
      </c>
      <c r="C194" s="62"/>
      <c r="D194" s="63">
        <v>1.5193414619050567</v>
      </c>
      <c r="E194" s="65"/>
      <c r="F194" s="103" t="s">
        <v>9171</v>
      </c>
      <c r="G194" s="62"/>
      <c r="H194" s="66"/>
      <c r="I194" s="67"/>
      <c r="J194" s="67"/>
      <c r="K194" s="66" t="s">
        <v>12463</v>
      </c>
      <c r="L194" s="70"/>
      <c r="M194" s="71">
        <v>3137.394287109375</v>
      </c>
      <c r="N194" s="71">
        <v>7128.9931640625</v>
      </c>
      <c r="O194" s="72"/>
      <c r="P194" s="73"/>
      <c r="Q194" s="73"/>
      <c r="R194" s="96"/>
      <c r="S194" s="48">
        <v>0</v>
      </c>
      <c r="T194" s="48">
        <v>2</v>
      </c>
      <c r="U194" s="49">
        <v>2030</v>
      </c>
      <c r="V194" s="49">
        <v>1.7000000000000001E-4</v>
      </c>
      <c r="W194" s="49">
        <v>1.0000000000000001E-5</v>
      </c>
      <c r="X194" s="49">
        <v>0.938419</v>
      </c>
      <c r="Y194" s="49">
        <v>0</v>
      </c>
      <c r="Z194" s="49">
        <v>0</v>
      </c>
      <c r="AA194" s="68">
        <v>194</v>
      </c>
      <c r="AB194" s="68"/>
      <c r="AC194" s="69"/>
      <c r="AD194" s="84">
        <v>129</v>
      </c>
      <c r="AE194" s="84">
        <v>22</v>
      </c>
      <c r="AF194" s="84">
        <v>838</v>
      </c>
      <c r="AG194" s="84">
        <v>4845</v>
      </c>
      <c r="AH194" s="84"/>
      <c r="AI194" s="84"/>
      <c r="AJ194" s="84"/>
      <c r="AK194" s="84"/>
      <c r="AL194" s="84"/>
      <c r="AM194" s="87">
        <v>43592.611458333333</v>
      </c>
      <c r="AN194" s="84" t="s">
        <v>10584</v>
      </c>
      <c r="AO194" s="92" t="s">
        <v>10776</v>
      </c>
      <c r="AP194" s="84" t="s">
        <v>66</v>
      </c>
      <c r="AQ194" s="48"/>
      <c r="AR194" s="48"/>
      <c r="AS194" s="48"/>
      <c r="AT194" s="48"/>
      <c r="AU194" s="48"/>
      <c r="AV194" s="48"/>
      <c r="AW194" s="107" t="s">
        <v>14154</v>
      </c>
      <c r="AX194" s="107" t="s">
        <v>14154</v>
      </c>
      <c r="AY194" s="107" t="s">
        <v>14954</v>
      </c>
      <c r="AZ194" s="107" t="s">
        <v>14954</v>
      </c>
      <c r="BA194" s="2"/>
      <c r="BB194" s="3"/>
      <c r="BC194" s="3"/>
      <c r="BD194" s="3"/>
      <c r="BE194" s="3"/>
    </row>
    <row r="195" spans="1:57" x14ac:dyDescent="0.25">
      <c r="A195" s="61" t="s">
        <v>1549</v>
      </c>
      <c r="B195" s="62" t="s">
        <v>15537</v>
      </c>
      <c r="C195" s="62"/>
      <c r="D195" s="63">
        <v>1.5019341461905056</v>
      </c>
      <c r="E195" s="65"/>
      <c r="F195" s="103" t="s">
        <v>9172</v>
      </c>
      <c r="G195" s="62"/>
      <c r="H195" s="66"/>
      <c r="I195" s="67"/>
      <c r="J195" s="67"/>
      <c r="K195" s="66" t="s">
        <v>12464</v>
      </c>
      <c r="L195" s="70"/>
      <c r="M195" s="71">
        <v>3127.18017578125</v>
      </c>
      <c r="N195" s="71">
        <v>6373.6904296875</v>
      </c>
      <c r="O195" s="72"/>
      <c r="P195" s="73"/>
      <c r="Q195" s="73"/>
      <c r="R195" s="96"/>
      <c r="S195" s="48">
        <v>1</v>
      </c>
      <c r="T195" s="48">
        <v>0</v>
      </c>
      <c r="U195" s="49">
        <v>0</v>
      </c>
      <c r="V195" s="49">
        <v>1.45E-4</v>
      </c>
      <c r="W195" s="49">
        <v>9.9999999999999995E-7</v>
      </c>
      <c r="X195" s="49">
        <v>0.54882799999999998</v>
      </c>
      <c r="Y195" s="49">
        <v>0</v>
      </c>
      <c r="Z195" s="49">
        <v>0</v>
      </c>
      <c r="AA195" s="68">
        <v>195</v>
      </c>
      <c r="AB195" s="68"/>
      <c r="AC195" s="69"/>
      <c r="AD195" s="84">
        <v>262</v>
      </c>
      <c r="AE195" s="84">
        <v>632</v>
      </c>
      <c r="AF195" s="84">
        <v>3439</v>
      </c>
      <c r="AG195" s="84">
        <v>45692</v>
      </c>
      <c r="AH195" s="84"/>
      <c r="AI195" s="84" t="s">
        <v>7298</v>
      </c>
      <c r="AJ195" s="84"/>
      <c r="AK195" s="84"/>
      <c r="AL195" s="84"/>
      <c r="AM195" s="87">
        <v>43572.841874999998</v>
      </c>
      <c r="AN195" s="84" t="s">
        <v>10584</v>
      </c>
      <c r="AO195" s="92" t="s">
        <v>10777</v>
      </c>
      <c r="AP195" s="84" t="s">
        <v>65</v>
      </c>
      <c r="AQ195" s="48"/>
      <c r="AR195" s="48"/>
      <c r="AS195" s="48"/>
      <c r="AT195" s="48"/>
      <c r="AU195" s="48"/>
      <c r="AV195" s="48"/>
      <c r="AW195" s="48"/>
      <c r="AX195" s="48"/>
      <c r="AY195" s="48"/>
      <c r="AZ195" s="48"/>
      <c r="BA195" s="2"/>
      <c r="BB195" s="3"/>
      <c r="BC195" s="3"/>
      <c r="BD195" s="3"/>
      <c r="BE195" s="3"/>
    </row>
    <row r="196" spans="1:57" x14ac:dyDescent="0.25">
      <c r="A196" s="61" t="s">
        <v>318</v>
      </c>
      <c r="B196" s="62" t="s">
        <v>15537</v>
      </c>
      <c r="C196" s="62"/>
      <c r="D196" s="63">
        <v>1.5</v>
      </c>
      <c r="E196" s="65"/>
      <c r="F196" s="103" t="s">
        <v>9173</v>
      </c>
      <c r="G196" s="62"/>
      <c r="H196" s="66"/>
      <c r="I196" s="67"/>
      <c r="J196" s="67"/>
      <c r="K196" s="66" t="s">
        <v>12465</v>
      </c>
      <c r="L196" s="70"/>
      <c r="M196" s="71">
        <v>5665.89404296875</v>
      </c>
      <c r="N196" s="71">
        <v>512.47015380859375</v>
      </c>
      <c r="O196" s="72"/>
      <c r="P196" s="73"/>
      <c r="Q196" s="73"/>
      <c r="R196" s="96"/>
      <c r="S196" s="48">
        <v>0</v>
      </c>
      <c r="T196" s="48">
        <v>1</v>
      </c>
      <c r="U196" s="49">
        <v>0</v>
      </c>
      <c r="V196" s="49">
        <v>1.21E-4</v>
      </c>
      <c r="W196" s="49">
        <v>0</v>
      </c>
      <c r="X196" s="49">
        <v>0.54526699999999995</v>
      </c>
      <c r="Y196" s="49">
        <v>0</v>
      </c>
      <c r="Z196" s="49">
        <v>0</v>
      </c>
      <c r="AA196" s="68">
        <v>196</v>
      </c>
      <c r="AB196" s="68"/>
      <c r="AC196" s="69"/>
      <c r="AD196" s="84">
        <v>268</v>
      </c>
      <c r="AE196" s="84">
        <v>88</v>
      </c>
      <c r="AF196" s="84">
        <v>630</v>
      </c>
      <c r="AG196" s="84">
        <v>1051</v>
      </c>
      <c r="AH196" s="84"/>
      <c r="AI196" s="84" t="s">
        <v>7299</v>
      </c>
      <c r="AJ196" s="84" t="s">
        <v>8284</v>
      </c>
      <c r="AK196" s="84"/>
      <c r="AL196" s="84"/>
      <c r="AM196" s="87">
        <v>42786.65834490741</v>
      </c>
      <c r="AN196" s="84" t="s">
        <v>10584</v>
      </c>
      <c r="AO196" s="92" t="s">
        <v>10778</v>
      </c>
      <c r="AP196" s="84" t="s">
        <v>66</v>
      </c>
      <c r="AQ196" s="48"/>
      <c r="AR196" s="48"/>
      <c r="AS196" s="48"/>
      <c r="AT196" s="48"/>
      <c r="AU196" s="48" t="s">
        <v>2950</v>
      </c>
      <c r="AV196" s="48" t="s">
        <v>2950</v>
      </c>
      <c r="AW196" s="107" t="s">
        <v>14099</v>
      </c>
      <c r="AX196" s="107" t="s">
        <v>14099</v>
      </c>
      <c r="AY196" s="107" t="s">
        <v>14901</v>
      </c>
      <c r="AZ196" s="107" t="s">
        <v>14901</v>
      </c>
      <c r="BA196" s="2"/>
      <c r="BB196" s="3"/>
      <c r="BC196" s="3"/>
      <c r="BD196" s="3"/>
      <c r="BE196" s="3"/>
    </row>
    <row r="197" spans="1:57" x14ac:dyDescent="0.25">
      <c r="A197" s="61" t="s">
        <v>319</v>
      </c>
      <c r="B197" s="62" t="s">
        <v>15539</v>
      </c>
      <c r="C197" s="62"/>
      <c r="D197" s="63">
        <v>5.1091167914835669</v>
      </c>
      <c r="E197" s="65"/>
      <c r="F197" s="103" t="s">
        <v>9174</v>
      </c>
      <c r="G197" s="62"/>
      <c r="H197" s="66"/>
      <c r="I197" s="67"/>
      <c r="J197" s="67"/>
      <c r="K197" s="66" t="s">
        <v>12466</v>
      </c>
      <c r="L197" s="70"/>
      <c r="M197" s="71">
        <v>2193.006591796875</v>
      </c>
      <c r="N197" s="71">
        <v>4633.7392578125</v>
      </c>
      <c r="O197" s="72"/>
      <c r="P197" s="73"/>
      <c r="Q197" s="73"/>
      <c r="R197" s="96"/>
      <c r="S197" s="48">
        <v>0</v>
      </c>
      <c r="T197" s="48">
        <v>2</v>
      </c>
      <c r="U197" s="49">
        <v>2030</v>
      </c>
      <c r="V197" s="49">
        <v>2.0100000000000001E-4</v>
      </c>
      <c r="W197" s="49">
        <v>1.866E-3</v>
      </c>
      <c r="X197" s="49">
        <v>0.92903999999999998</v>
      </c>
      <c r="Y197" s="49">
        <v>0</v>
      </c>
      <c r="Z197" s="49">
        <v>0</v>
      </c>
      <c r="AA197" s="68">
        <v>197</v>
      </c>
      <c r="AB197" s="68"/>
      <c r="AC197" s="69"/>
      <c r="AD197" s="84">
        <v>182</v>
      </c>
      <c r="AE197" s="84">
        <v>166</v>
      </c>
      <c r="AF197" s="84">
        <v>2446</v>
      </c>
      <c r="AG197" s="84">
        <v>20643</v>
      </c>
      <c r="AH197" s="84"/>
      <c r="AI197" s="84"/>
      <c r="AJ197" s="84"/>
      <c r="AK197" s="84"/>
      <c r="AL197" s="84"/>
      <c r="AM197" s="87">
        <v>40743.776643518519</v>
      </c>
      <c r="AN197" s="84" t="s">
        <v>10584</v>
      </c>
      <c r="AO197" s="92" t="s">
        <v>10779</v>
      </c>
      <c r="AP197" s="84" t="s">
        <v>66</v>
      </c>
      <c r="AQ197" s="48"/>
      <c r="AR197" s="48"/>
      <c r="AS197" s="48"/>
      <c r="AT197" s="48"/>
      <c r="AU197" s="48" t="s">
        <v>2957</v>
      </c>
      <c r="AV197" s="48" t="s">
        <v>2957</v>
      </c>
      <c r="AW197" s="107" t="s">
        <v>14155</v>
      </c>
      <c r="AX197" s="107" t="s">
        <v>14155</v>
      </c>
      <c r="AY197" s="107" t="s">
        <v>14955</v>
      </c>
      <c r="AZ197" s="107" t="s">
        <v>14955</v>
      </c>
      <c r="BA197" s="2"/>
      <c r="BB197" s="3"/>
      <c r="BC197" s="3"/>
      <c r="BD197" s="3"/>
      <c r="BE197" s="3"/>
    </row>
    <row r="198" spans="1:57" x14ac:dyDescent="0.25">
      <c r="A198" s="61" t="s">
        <v>1550</v>
      </c>
      <c r="B198" s="62" t="s">
        <v>15537</v>
      </c>
      <c r="C198" s="62"/>
      <c r="D198" s="63">
        <v>1.7069536423841059</v>
      </c>
      <c r="E198" s="65"/>
      <c r="F198" s="103" t="s">
        <v>9175</v>
      </c>
      <c r="G198" s="62"/>
      <c r="H198" s="66"/>
      <c r="I198" s="67"/>
      <c r="J198" s="67"/>
      <c r="K198" s="66" t="s">
        <v>12467</v>
      </c>
      <c r="L198" s="70"/>
      <c r="M198" s="71">
        <v>1262.03955078125</v>
      </c>
      <c r="N198" s="71">
        <v>3037.792724609375</v>
      </c>
      <c r="O198" s="72"/>
      <c r="P198" s="73"/>
      <c r="Q198" s="73"/>
      <c r="R198" s="96"/>
      <c r="S198" s="48">
        <v>1</v>
      </c>
      <c r="T198" s="48">
        <v>0</v>
      </c>
      <c r="U198" s="49">
        <v>0</v>
      </c>
      <c r="V198" s="49">
        <v>1.6699999999999999E-4</v>
      </c>
      <c r="W198" s="49">
        <v>1.07E-4</v>
      </c>
      <c r="X198" s="49">
        <v>0.54484200000000005</v>
      </c>
      <c r="Y198" s="49">
        <v>0</v>
      </c>
      <c r="Z198" s="49">
        <v>0</v>
      </c>
      <c r="AA198" s="68">
        <v>198</v>
      </c>
      <c r="AB198" s="68"/>
      <c r="AC198" s="69"/>
      <c r="AD198" s="84">
        <v>125</v>
      </c>
      <c r="AE198" s="84">
        <v>96</v>
      </c>
      <c r="AF198" s="84">
        <v>921</v>
      </c>
      <c r="AG198" s="84">
        <v>18447</v>
      </c>
      <c r="AH198" s="84"/>
      <c r="AI198" s="84" t="s">
        <v>7300</v>
      </c>
      <c r="AJ198" s="84"/>
      <c r="AK198" s="84"/>
      <c r="AL198" s="84"/>
      <c r="AM198" s="87">
        <v>41335.489629629628</v>
      </c>
      <c r="AN198" s="84" t="s">
        <v>10584</v>
      </c>
      <c r="AO198" s="92" t="s">
        <v>10780</v>
      </c>
      <c r="AP198" s="84" t="s">
        <v>65</v>
      </c>
      <c r="AQ198" s="48"/>
      <c r="AR198" s="48"/>
      <c r="AS198" s="48"/>
      <c r="AT198" s="48"/>
      <c r="AU198" s="48"/>
      <c r="AV198" s="48"/>
      <c r="AW198" s="48"/>
      <c r="AX198" s="48"/>
      <c r="AY198" s="48"/>
      <c r="AZ198" s="48"/>
      <c r="BA198" s="2"/>
      <c r="BB198" s="3"/>
      <c r="BC198" s="3"/>
      <c r="BD198" s="3"/>
      <c r="BE198" s="3"/>
    </row>
    <row r="199" spans="1:57" x14ac:dyDescent="0.25">
      <c r="A199" s="61" t="s">
        <v>320</v>
      </c>
      <c r="B199" s="62" t="s">
        <v>15537</v>
      </c>
      <c r="C199" s="62"/>
      <c r="D199" s="63">
        <v>1.5</v>
      </c>
      <c r="E199" s="65"/>
      <c r="F199" s="103" t="s">
        <v>9176</v>
      </c>
      <c r="G199" s="62"/>
      <c r="H199" s="66"/>
      <c r="I199" s="67"/>
      <c r="J199" s="67"/>
      <c r="K199" s="66" t="s">
        <v>12468</v>
      </c>
      <c r="L199" s="70"/>
      <c r="M199" s="71">
        <v>5894.931640625</v>
      </c>
      <c r="N199" s="71">
        <v>763.332275390625</v>
      </c>
      <c r="O199" s="72"/>
      <c r="P199" s="73"/>
      <c r="Q199" s="73"/>
      <c r="R199" s="96"/>
      <c r="S199" s="48">
        <v>0</v>
      </c>
      <c r="T199" s="48">
        <v>1</v>
      </c>
      <c r="U199" s="49">
        <v>0</v>
      </c>
      <c r="V199" s="49">
        <v>1</v>
      </c>
      <c r="W199" s="49">
        <v>0</v>
      </c>
      <c r="X199" s="49">
        <v>1</v>
      </c>
      <c r="Y199" s="49">
        <v>0</v>
      </c>
      <c r="Z199" s="49">
        <v>0</v>
      </c>
      <c r="AA199" s="68">
        <v>199</v>
      </c>
      <c r="AB199" s="68"/>
      <c r="AC199" s="69"/>
      <c r="AD199" s="84">
        <v>123</v>
      </c>
      <c r="AE199" s="84">
        <v>65</v>
      </c>
      <c r="AF199" s="84">
        <v>2436</v>
      </c>
      <c r="AG199" s="84">
        <v>6047</v>
      </c>
      <c r="AH199" s="84"/>
      <c r="AI199" s="84" t="s">
        <v>7301</v>
      </c>
      <c r="AJ199" s="84" t="s">
        <v>8284</v>
      </c>
      <c r="AK199" s="84"/>
      <c r="AL199" s="84"/>
      <c r="AM199" s="87">
        <v>43225.817025462966</v>
      </c>
      <c r="AN199" s="84" t="s">
        <v>10584</v>
      </c>
      <c r="AO199" s="92" t="s">
        <v>10781</v>
      </c>
      <c r="AP199" s="84" t="s">
        <v>66</v>
      </c>
      <c r="AQ199" s="48" t="s">
        <v>2692</v>
      </c>
      <c r="AR199" s="48" t="s">
        <v>2692</v>
      </c>
      <c r="AS199" s="48" t="s">
        <v>2911</v>
      </c>
      <c r="AT199" s="48" t="s">
        <v>2911</v>
      </c>
      <c r="AU199" s="48"/>
      <c r="AV199" s="48"/>
      <c r="AW199" s="107" t="s">
        <v>14156</v>
      </c>
      <c r="AX199" s="107" t="s">
        <v>14156</v>
      </c>
      <c r="AY199" s="107" t="s">
        <v>14956</v>
      </c>
      <c r="AZ199" s="107" t="s">
        <v>14956</v>
      </c>
      <c r="BA199" s="2"/>
      <c r="BB199" s="3"/>
      <c r="BC199" s="3"/>
      <c r="BD199" s="3"/>
      <c r="BE199" s="3"/>
    </row>
    <row r="200" spans="1:57" x14ac:dyDescent="0.25">
      <c r="A200" s="61" t="s">
        <v>1551</v>
      </c>
      <c r="B200" s="62" t="s">
        <v>15537</v>
      </c>
      <c r="C200" s="62"/>
      <c r="D200" s="63">
        <v>1.5</v>
      </c>
      <c r="E200" s="65"/>
      <c r="F200" s="103" t="s">
        <v>9177</v>
      </c>
      <c r="G200" s="62"/>
      <c r="H200" s="66"/>
      <c r="I200" s="67"/>
      <c r="J200" s="67"/>
      <c r="K200" s="66" t="s">
        <v>12469</v>
      </c>
      <c r="L200" s="70"/>
      <c r="M200" s="71">
        <v>7694.19580078125</v>
      </c>
      <c r="N200" s="71">
        <v>723.6866455078125</v>
      </c>
      <c r="O200" s="72"/>
      <c r="P200" s="73"/>
      <c r="Q200" s="73"/>
      <c r="R200" s="96"/>
      <c r="S200" s="48">
        <v>1</v>
      </c>
      <c r="T200" s="48">
        <v>0</v>
      </c>
      <c r="U200" s="49">
        <v>0</v>
      </c>
      <c r="V200" s="49">
        <v>1</v>
      </c>
      <c r="W200" s="49">
        <v>0</v>
      </c>
      <c r="X200" s="49">
        <v>1</v>
      </c>
      <c r="Y200" s="49">
        <v>0</v>
      </c>
      <c r="Z200" s="49">
        <v>0</v>
      </c>
      <c r="AA200" s="68">
        <v>200</v>
      </c>
      <c r="AB200" s="68"/>
      <c r="AC200" s="69"/>
      <c r="AD200" s="84">
        <v>846655</v>
      </c>
      <c r="AE200" s="84">
        <v>1184883</v>
      </c>
      <c r="AF200" s="84">
        <v>12781</v>
      </c>
      <c r="AG200" s="84">
        <v>25161</v>
      </c>
      <c r="AH200" s="84"/>
      <c r="AI200" s="84" t="s">
        <v>7302</v>
      </c>
      <c r="AJ200" s="84"/>
      <c r="AK200" s="84"/>
      <c r="AL200" s="84"/>
      <c r="AM200" s="87">
        <v>41243.496053240742</v>
      </c>
      <c r="AN200" s="84" t="s">
        <v>10584</v>
      </c>
      <c r="AO200" s="92" t="s">
        <v>10782</v>
      </c>
      <c r="AP200" s="84" t="s">
        <v>65</v>
      </c>
      <c r="AQ200" s="48"/>
      <c r="AR200" s="48"/>
      <c r="AS200" s="48"/>
      <c r="AT200" s="48"/>
      <c r="AU200" s="48"/>
      <c r="AV200" s="48"/>
      <c r="AW200" s="48"/>
      <c r="AX200" s="48"/>
      <c r="AY200" s="48"/>
      <c r="AZ200" s="48"/>
      <c r="BA200" s="2"/>
      <c r="BB200" s="3"/>
      <c r="BC200" s="3"/>
      <c r="BD200" s="3"/>
      <c r="BE200" s="3"/>
    </row>
    <row r="201" spans="1:57" x14ac:dyDescent="0.25">
      <c r="A201" s="61" t="s">
        <v>321</v>
      </c>
      <c r="B201" s="62" t="s">
        <v>15537</v>
      </c>
      <c r="C201" s="62"/>
      <c r="D201" s="63">
        <v>1.5</v>
      </c>
      <c r="E201" s="65"/>
      <c r="F201" s="103" t="s">
        <v>9178</v>
      </c>
      <c r="G201" s="62"/>
      <c r="H201" s="66"/>
      <c r="I201" s="67"/>
      <c r="J201" s="67"/>
      <c r="K201" s="66" t="s">
        <v>12470</v>
      </c>
      <c r="L201" s="70"/>
      <c r="M201" s="71">
        <v>7249.99951171875</v>
      </c>
      <c r="N201" s="71">
        <v>2896.011474609375</v>
      </c>
      <c r="O201" s="72"/>
      <c r="P201" s="73"/>
      <c r="Q201" s="73"/>
      <c r="R201" s="96"/>
      <c r="S201" s="48">
        <v>0</v>
      </c>
      <c r="T201" s="48">
        <v>1</v>
      </c>
      <c r="U201" s="49">
        <v>0</v>
      </c>
      <c r="V201" s="49">
        <v>9.0909000000000004E-2</v>
      </c>
      <c r="W201" s="49">
        <v>0</v>
      </c>
      <c r="X201" s="49">
        <v>0.61711700000000003</v>
      </c>
      <c r="Y201" s="49">
        <v>0</v>
      </c>
      <c r="Z201" s="49">
        <v>0</v>
      </c>
      <c r="AA201" s="68">
        <v>201</v>
      </c>
      <c r="AB201" s="68"/>
      <c r="AC201" s="69"/>
      <c r="AD201" s="84">
        <v>1378</v>
      </c>
      <c r="AE201" s="84">
        <v>1994</v>
      </c>
      <c r="AF201" s="84">
        <v>10173</v>
      </c>
      <c r="AG201" s="84">
        <v>23702</v>
      </c>
      <c r="AH201" s="84"/>
      <c r="AI201" s="84" t="s">
        <v>7303</v>
      </c>
      <c r="AJ201" s="84"/>
      <c r="AK201" s="84"/>
      <c r="AL201" s="84"/>
      <c r="AM201" s="87">
        <v>42598.526979166665</v>
      </c>
      <c r="AN201" s="84" t="s">
        <v>10584</v>
      </c>
      <c r="AO201" s="92" t="s">
        <v>10783</v>
      </c>
      <c r="AP201" s="84" t="s">
        <v>66</v>
      </c>
      <c r="AQ201" s="48"/>
      <c r="AR201" s="48"/>
      <c r="AS201" s="48"/>
      <c r="AT201" s="48"/>
      <c r="AU201" s="48" t="s">
        <v>2955</v>
      </c>
      <c r="AV201" s="48" t="s">
        <v>2955</v>
      </c>
      <c r="AW201" s="107" t="s">
        <v>14147</v>
      </c>
      <c r="AX201" s="107" t="s">
        <v>14147</v>
      </c>
      <c r="AY201" s="107" t="s">
        <v>14947</v>
      </c>
      <c r="AZ201" s="107" t="s">
        <v>14947</v>
      </c>
      <c r="BA201" s="2"/>
      <c r="BB201" s="3"/>
      <c r="BC201" s="3"/>
      <c r="BD201" s="3"/>
      <c r="BE201" s="3"/>
    </row>
    <row r="202" spans="1:57" x14ac:dyDescent="0.25">
      <c r="A202" s="61" t="s">
        <v>322</v>
      </c>
      <c r="B202" s="62" t="s">
        <v>15539</v>
      </c>
      <c r="C202" s="62"/>
      <c r="D202" s="63">
        <v>5.097511914340533</v>
      </c>
      <c r="E202" s="65"/>
      <c r="F202" s="103" t="s">
        <v>9179</v>
      </c>
      <c r="G202" s="62"/>
      <c r="H202" s="66"/>
      <c r="I202" s="67"/>
      <c r="J202" s="67"/>
      <c r="K202" s="66" t="s">
        <v>12471</v>
      </c>
      <c r="L202" s="70"/>
      <c r="M202" s="71">
        <v>2838.655517578125</v>
      </c>
      <c r="N202" s="71">
        <v>3872.95068359375</v>
      </c>
      <c r="O202" s="72"/>
      <c r="P202" s="73"/>
      <c r="Q202" s="73"/>
      <c r="R202" s="96"/>
      <c r="S202" s="48">
        <v>0</v>
      </c>
      <c r="T202" s="48">
        <v>1</v>
      </c>
      <c r="U202" s="49">
        <v>0</v>
      </c>
      <c r="V202" s="49">
        <v>2.0100000000000001E-4</v>
      </c>
      <c r="W202" s="49">
        <v>1.8600000000000001E-3</v>
      </c>
      <c r="X202" s="49">
        <v>0.465924</v>
      </c>
      <c r="Y202" s="49">
        <v>0</v>
      </c>
      <c r="Z202" s="49">
        <v>0</v>
      </c>
      <c r="AA202" s="68">
        <v>202</v>
      </c>
      <c r="AB202" s="68"/>
      <c r="AC202" s="69"/>
      <c r="AD202" s="84">
        <v>79</v>
      </c>
      <c r="AE202" s="84">
        <v>94</v>
      </c>
      <c r="AF202" s="84">
        <v>1370</v>
      </c>
      <c r="AG202" s="84">
        <v>2058</v>
      </c>
      <c r="AH202" s="84"/>
      <c r="AI202" s="84" t="s">
        <v>7304</v>
      </c>
      <c r="AJ202" s="84"/>
      <c r="AK202" s="84"/>
      <c r="AL202" s="84"/>
      <c r="AM202" s="87">
        <v>41785.779976851853</v>
      </c>
      <c r="AN202" s="84" t="s">
        <v>10584</v>
      </c>
      <c r="AO202" s="92" t="s">
        <v>10784</v>
      </c>
      <c r="AP202" s="84" t="s">
        <v>66</v>
      </c>
      <c r="AQ202" s="48"/>
      <c r="AR202" s="48"/>
      <c r="AS202" s="48"/>
      <c r="AT202" s="48"/>
      <c r="AU202" s="48" t="s">
        <v>2951</v>
      </c>
      <c r="AV202" s="48" t="s">
        <v>2951</v>
      </c>
      <c r="AW202" s="107" t="s">
        <v>14127</v>
      </c>
      <c r="AX202" s="107" t="s">
        <v>14127</v>
      </c>
      <c r="AY202" s="107" t="s">
        <v>14929</v>
      </c>
      <c r="AZ202" s="107" t="s">
        <v>14929</v>
      </c>
      <c r="BA202" s="2"/>
      <c r="BB202" s="3"/>
      <c r="BC202" s="3"/>
      <c r="BD202" s="3"/>
      <c r="BE202" s="3"/>
    </row>
    <row r="203" spans="1:57" x14ac:dyDescent="0.25">
      <c r="A203" s="61" t="s">
        <v>323</v>
      </c>
      <c r="B203" s="62" t="s">
        <v>15537</v>
      </c>
      <c r="C203" s="62"/>
      <c r="D203" s="63">
        <v>2.9293340347836851</v>
      </c>
      <c r="E203" s="65"/>
      <c r="F203" s="103" t="s">
        <v>9180</v>
      </c>
      <c r="G203" s="62"/>
      <c r="H203" s="66"/>
      <c r="I203" s="67"/>
      <c r="J203" s="67"/>
      <c r="K203" s="66" t="s">
        <v>12472</v>
      </c>
      <c r="L203" s="70"/>
      <c r="M203" s="71">
        <v>2725.49658203125</v>
      </c>
      <c r="N203" s="71">
        <v>6452.451171875</v>
      </c>
      <c r="O203" s="72"/>
      <c r="P203" s="73"/>
      <c r="Q203" s="73"/>
      <c r="R203" s="96"/>
      <c r="S203" s="48">
        <v>0</v>
      </c>
      <c r="T203" s="48">
        <v>1</v>
      </c>
      <c r="U203" s="49">
        <v>0</v>
      </c>
      <c r="V203" s="49">
        <v>1.9799999999999999E-4</v>
      </c>
      <c r="W203" s="49">
        <v>7.3899999999999997E-4</v>
      </c>
      <c r="X203" s="49">
        <v>0.40701900000000002</v>
      </c>
      <c r="Y203" s="49">
        <v>0</v>
      </c>
      <c r="Z203" s="49">
        <v>0</v>
      </c>
      <c r="AA203" s="68">
        <v>203</v>
      </c>
      <c r="AB203" s="68"/>
      <c r="AC203" s="69"/>
      <c r="AD203" s="84">
        <v>134</v>
      </c>
      <c r="AE203" s="84">
        <v>39</v>
      </c>
      <c r="AF203" s="84">
        <v>26</v>
      </c>
      <c r="AG203" s="84">
        <v>321</v>
      </c>
      <c r="AH203" s="84"/>
      <c r="AI203" s="84" t="s">
        <v>7305</v>
      </c>
      <c r="AJ203" s="84" t="s">
        <v>8283</v>
      </c>
      <c r="AK203" s="84"/>
      <c r="AL203" s="84"/>
      <c r="AM203" s="87">
        <v>42798.427870370368</v>
      </c>
      <c r="AN203" s="84" t="s">
        <v>10584</v>
      </c>
      <c r="AO203" s="92" t="s">
        <v>10785</v>
      </c>
      <c r="AP203" s="84" t="s">
        <v>66</v>
      </c>
      <c r="AQ203" s="48"/>
      <c r="AR203" s="48"/>
      <c r="AS203" s="48"/>
      <c r="AT203" s="48"/>
      <c r="AU203" s="48"/>
      <c r="AV203" s="48"/>
      <c r="AW203" s="107" t="s">
        <v>14074</v>
      </c>
      <c r="AX203" s="107" t="s">
        <v>14074</v>
      </c>
      <c r="AY203" s="107" t="s">
        <v>14877</v>
      </c>
      <c r="AZ203" s="107" t="s">
        <v>14877</v>
      </c>
      <c r="BA203" s="2"/>
      <c r="BB203" s="3"/>
      <c r="BC203" s="3"/>
      <c r="BD203" s="3"/>
      <c r="BE203" s="3"/>
    </row>
    <row r="204" spans="1:57" x14ac:dyDescent="0.25">
      <c r="A204" s="61" t="s">
        <v>324</v>
      </c>
      <c r="B204" s="62" t="s">
        <v>15537</v>
      </c>
      <c r="C204" s="62"/>
      <c r="D204" s="63">
        <v>1.5251439004765737</v>
      </c>
      <c r="E204" s="65"/>
      <c r="F204" s="103" t="s">
        <v>9181</v>
      </c>
      <c r="G204" s="62"/>
      <c r="H204" s="66"/>
      <c r="I204" s="67"/>
      <c r="J204" s="67"/>
      <c r="K204" s="66" t="s">
        <v>12473</v>
      </c>
      <c r="L204" s="70"/>
      <c r="M204" s="71">
        <v>2821.238525390625</v>
      </c>
      <c r="N204" s="71">
        <v>7593.3837890625</v>
      </c>
      <c r="O204" s="72"/>
      <c r="P204" s="73"/>
      <c r="Q204" s="73"/>
      <c r="R204" s="96"/>
      <c r="S204" s="48">
        <v>0</v>
      </c>
      <c r="T204" s="48">
        <v>1</v>
      </c>
      <c r="U204" s="49">
        <v>0</v>
      </c>
      <c r="V204" s="49">
        <v>1.47E-4</v>
      </c>
      <c r="W204" s="49">
        <v>1.2999999999999999E-5</v>
      </c>
      <c r="X204" s="49">
        <v>0.46972700000000001</v>
      </c>
      <c r="Y204" s="49">
        <v>0</v>
      </c>
      <c r="Z204" s="49">
        <v>0</v>
      </c>
      <c r="AA204" s="68">
        <v>204</v>
      </c>
      <c r="AB204" s="68"/>
      <c r="AC204" s="69"/>
      <c r="AD204" s="84">
        <v>65</v>
      </c>
      <c r="AE204" s="84">
        <v>37</v>
      </c>
      <c r="AF204" s="84">
        <v>2413</v>
      </c>
      <c r="AG204" s="84">
        <v>1233</v>
      </c>
      <c r="AH204" s="84"/>
      <c r="AI204" s="84"/>
      <c r="AJ204" s="84"/>
      <c r="AK204" s="84"/>
      <c r="AL204" s="84"/>
      <c r="AM204" s="87">
        <v>43680.504421296297</v>
      </c>
      <c r="AN204" s="84" t="s">
        <v>10584</v>
      </c>
      <c r="AO204" s="92" t="s">
        <v>10786</v>
      </c>
      <c r="AP204" s="84" t="s">
        <v>66</v>
      </c>
      <c r="AQ204" s="48"/>
      <c r="AR204" s="48"/>
      <c r="AS204" s="48"/>
      <c r="AT204" s="48"/>
      <c r="AU204" s="48" t="s">
        <v>2947</v>
      </c>
      <c r="AV204" s="48" t="s">
        <v>2947</v>
      </c>
      <c r="AW204" s="107" t="s">
        <v>14157</v>
      </c>
      <c r="AX204" s="107" t="s">
        <v>14157</v>
      </c>
      <c r="AY204" s="107" t="s">
        <v>14957</v>
      </c>
      <c r="AZ204" s="107" t="s">
        <v>14957</v>
      </c>
      <c r="BA204" s="2"/>
      <c r="BB204" s="3"/>
      <c r="BC204" s="3"/>
      <c r="BD204" s="3"/>
      <c r="BE204" s="3"/>
    </row>
    <row r="205" spans="1:57" x14ac:dyDescent="0.25">
      <c r="A205" s="61" t="s">
        <v>325</v>
      </c>
      <c r="B205" s="62" t="s">
        <v>15537</v>
      </c>
      <c r="C205" s="62"/>
      <c r="D205" s="63">
        <v>1.5</v>
      </c>
      <c r="E205" s="65"/>
      <c r="F205" s="103" t="s">
        <v>9182</v>
      </c>
      <c r="G205" s="62"/>
      <c r="H205" s="66"/>
      <c r="I205" s="67"/>
      <c r="J205" s="67"/>
      <c r="K205" s="66" t="s">
        <v>12474</v>
      </c>
      <c r="L205" s="70"/>
      <c r="M205" s="71">
        <v>998.270263671875</v>
      </c>
      <c r="N205" s="71">
        <v>7262.5537109375</v>
      </c>
      <c r="O205" s="72"/>
      <c r="P205" s="73"/>
      <c r="Q205" s="73"/>
      <c r="R205" s="96"/>
      <c r="S205" s="48">
        <v>1</v>
      </c>
      <c r="T205" s="48">
        <v>1</v>
      </c>
      <c r="U205" s="49">
        <v>0</v>
      </c>
      <c r="V205" s="49">
        <v>0</v>
      </c>
      <c r="W205" s="49">
        <v>0</v>
      </c>
      <c r="X205" s="49">
        <v>1</v>
      </c>
      <c r="Y205" s="49">
        <v>0</v>
      </c>
      <c r="Z205" s="49" t="s">
        <v>13963</v>
      </c>
      <c r="AA205" s="68">
        <v>205</v>
      </c>
      <c r="AB205" s="68"/>
      <c r="AC205" s="69"/>
      <c r="AD205" s="84">
        <v>144</v>
      </c>
      <c r="AE205" s="84">
        <v>23</v>
      </c>
      <c r="AF205" s="84">
        <v>160</v>
      </c>
      <c r="AG205" s="84">
        <v>729</v>
      </c>
      <c r="AH205" s="84"/>
      <c r="AI205" s="84" t="s">
        <v>7306</v>
      </c>
      <c r="AJ205" s="84" t="s">
        <v>8284</v>
      </c>
      <c r="AK205" s="84"/>
      <c r="AL205" s="84"/>
      <c r="AM205" s="87">
        <v>43648.572071759256</v>
      </c>
      <c r="AN205" s="84" t="s">
        <v>10584</v>
      </c>
      <c r="AO205" s="92" t="s">
        <v>10787</v>
      </c>
      <c r="AP205" s="84" t="s">
        <v>66</v>
      </c>
      <c r="AQ205" s="48"/>
      <c r="AR205" s="48"/>
      <c r="AS205" s="48"/>
      <c r="AT205" s="48"/>
      <c r="AU205" s="48" t="s">
        <v>2958</v>
      </c>
      <c r="AV205" s="48" t="s">
        <v>2958</v>
      </c>
      <c r="AW205" s="107" t="s">
        <v>14158</v>
      </c>
      <c r="AX205" s="107" t="s">
        <v>14158</v>
      </c>
      <c r="AY205" s="107" t="s">
        <v>14958</v>
      </c>
      <c r="AZ205" s="107" t="s">
        <v>14958</v>
      </c>
      <c r="BA205" s="2"/>
      <c r="BB205" s="3"/>
      <c r="BC205" s="3"/>
      <c r="BD205" s="3"/>
      <c r="BE205" s="3"/>
    </row>
    <row r="206" spans="1:57" x14ac:dyDescent="0.25">
      <c r="A206" s="61" t="s">
        <v>326</v>
      </c>
      <c r="B206" s="62" t="s">
        <v>15537</v>
      </c>
      <c r="C206" s="62"/>
      <c r="D206" s="63">
        <v>1.5</v>
      </c>
      <c r="E206" s="65"/>
      <c r="F206" s="103" t="s">
        <v>9183</v>
      </c>
      <c r="G206" s="62"/>
      <c r="H206" s="66"/>
      <c r="I206" s="67"/>
      <c r="J206" s="67"/>
      <c r="K206" s="66" t="s">
        <v>12475</v>
      </c>
      <c r="L206" s="70"/>
      <c r="M206" s="71">
        <v>7052.2607421875</v>
      </c>
      <c r="N206" s="71">
        <v>553.79779052734375</v>
      </c>
      <c r="O206" s="72"/>
      <c r="P206" s="73"/>
      <c r="Q206" s="73"/>
      <c r="R206" s="96"/>
      <c r="S206" s="48">
        <v>0</v>
      </c>
      <c r="T206" s="48">
        <v>1</v>
      </c>
      <c r="U206" s="49">
        <v>0</v>
      </c>
      <c r="V206" s="49">
        <v>1.21E-4</v>
      </c>
      <c r="W206" s="49">
        <v>0</v>
      </c>
      <c r="X206" s="49">
        <v>0.56688899999999998</v>
      </c>
      <c r="Y206" s="49">
        <v>0</v>
      </c>
      <c r="Z206" s="49">
        <v>0</v>
      </c>
      <c r="AA206" s="68">
        <v>206</v>
      </c>
      <c r="AB206" s="68"/>
      <c r="AC206" s="69"/>
      <c r="AD206" s="84">
        <v>190</v>
      </c>
      <c r="AE206" s="84">
        <v>59</v>
      </c>
      <c r="AF206" s="84">
        <v>87</v>
      </c>
      <c r="AG206" s="84">
        <v>779</v>
      </c>
      <c r="AH206" s="84"/>
      <c r="AI206" s="84"/>
      <c r="AJ206" s="84"/>
      <c r="AK206" s="84"/>
      <c r="AL206" s="84"/>
      <c r="AM206" s="87">
        <v>41843.039375</v>
      </c>
      <c r="AN206" s="84" t="s">
        <v>10584</v>
      </c>
      <c r="AO206" s="92" t="s">
        <v>10788</v>
      </c>
      <c r="AP206" s="84" t="s">
        <v>66</v>
      </c>
      <c r="AQ206" s="48"/>
      <c r="AR206" s="48"/>
      <c r="AS206" s="48"/>
      <c r="AT206" s="48"/>
      <c r="AU206" s="48"/>
      <c r="AV206" s="48"/>
      <c r="AW206" s="107" t="s">
        <v>14159</v>
      </c>
      <c r="AX206" s="107" t="s">
        <v>14159</v>
      </c>
      <c r="AY206" s="107" t="s">
        <v>14959</v>
      </c>
      <c r="AZ206" s="107" t="s">
        <v>14959</v>
      </c>
      <c r="BA206" s="2"/>
      <c r="BB206" s="3"/>
      <c r="BC206" s="3"/>
      <c r="BD206" s="3"/>
      <c r="BE206" s="3"/>
    </row>
    <row r="207" spans="1:57" x14ac:dyDescent="0.25">
      <c r="A207" s="61" t="s">
        <v>1552</v>
      </c>
      <c r="B207" s="62" t="s">
        <v>15537</v>
      </c>
      <c r="C207" s="62"/>
      <c r="D207" s="63">
        <v>1.5</v>
      </c>
      <c r="E207" s="65"/>
      <c r="F207" s="103" t="s">
        <v>9184</v>
      </c>
      <c r="G207" s="62"/>
      <c r="H207" s="66"/>
      <c r="I207" s="67"/>
      <c r="J207" s="67"/>
      <c r="K207" s="66" t="s">
        <v>12476</v>
      </c>
      <c r="L207" s="70"/>
      <c r="M207" s="71">
        <v>5691.38818359375</v>
      </c>
      <c r="N207" s="71">
        <v>3294.74462890625</v>
      </c>
      <c r="O207" s="72"/>
      <c r="P207" s="73"/>
      <c r="Q207" s="73"/>
      <c r="R207" s="96"/>
      <c r="S207" s="48">
        <v>3</v>
      </c>
      <c r="T207" s="48">
        <v>0</v>
      </c>
      <c r="U207" s="49">
        <v>4058</v>
      </c>
      <c r="V207" s="49">
        <v>1.3799999999999999E-4</v>
      </c>
      <c r="W207" s="49">
        <v>0</v>
      </c>
      <c r="X207" s="49">
        <v>1.4713750000000001</v>
      </c>
      <c r="Y207" s="49">
        <v>0</v>
      </c>
      <c r="Z207" s="49">
        <v>0</v>
      </c>
      <c r="AA207" s="68">
        <v>207</v>
      </c>
      <c r="AB207" s="68"/>
      <c r="AC207" s="69"/>
      <c r="AD207" s="84">
        <v>1756</v>
      </c>
      <c r="AE207" s="84">
        <v>33436</v>
      </c>
      <c r="AF207" s="84">
        <v>2634</v>
      </c>
      <c r="AG207" s="84">
        <v>0</v>
      </c>
      <c r="AH207" s="84"/>
      <c r="AI207" s="84" t="s">
        <v>7307</v>
      </c>
      <c r="AJ207" s="84"/>
      <c r="AK207" s="84"/>
      <c r="AL207" s="84"/>
      <c r="AM207" s="87">
        <v>43028.721689814818</v>
      </c>
      <c r="AN207" s="84" t="s">
        <v>10584</v>
      </c>
      <c r="AO207" s="92" t="s">
        <v>10789</v>
      </c>
      <c r="AP207" s="84" t="s">
        <v>65</v>
      </c>
      <c r="AQ207" s="48"/>
      <c r="AR207" s="48"/>
      <c r="AS207" s="48"/>
      <c r="AT207" s="48"/>
      <c r="AU207" s="48"/>
      <c r="AV207" s="48"/>
      <c r="AW207" s="48"/>
      <c r="AX207" s="48"/>
      <c r="AY207" s="48"/>
      <c r="AZ207" s="48"/>
      <c r="BA207" s="2"/>
      <c r="BB207" s="3"/>
      <c r="BC207" s="3"/>
      <c r="BD207" s="3"/>
      <c r="BE207" s="3"/>
    </row>
    <row r="208" spans="1:57" x14ac:dyDescent="0.25">
      <c r="A208" s="61" t="s">
        <v>327</v>
      </c>
      <c r="B208" s="62" t="s">
        <v>15539</v>
      </c>
      <c r="C208" s="62"/>
      <c r="D208" s="63">
        <v>5.097511914340533</v>
      </c>
      <c r="E208" s="65"/>
      <c r="F208" s="103" t="s">
        <v>9185</v>
      </c>
      <c r="G208" s="62"/>
      <c r="H208" s="66"/>
      <c r="I208" s="67"/>
      <c r="J208" s="67"/>
      <c r="K208" s="66" t="s">
        <v>12477</v>
      </c>
      <c r="L208" s="70"/>
      <c r="M208" s="71">
        <v>7346.607421875</v>
      </c>
      <c r="N208" s="71">
        <v>5420.3701171875</v>
      </c>
      <c r="O208" s="72"/>
      <c r="P208" s="73"/>
      <c r="Q208" s="73"/>
      <c r="R208" s="96"/>
      <c r="S208" s="48">
        <v>0</v>
      </c>
      <c r="T208" s="48">
        <v>1</v>
      </c>
      <c r="U208" s="49">
        <v>0</v>
      </c>
      <c r="V208" s="49">
        <v>2.0100000000000001E-4</v>
      </c>
      <c r="W208" s="49">
        <v>1.8600000000000001E-3</v>
      </c>
      <c r="X208" s="49">
        <v>0.465924</v>
      </c>
      <c r="Y208" s="49">
        <v>0</v>
      </c>
      <c r="Z208" s="49">
        <v>0</v>
      </c>
      <c r="AA208" s="68">
        <v>208</v>
      </c>
      <c r="AB208" s="68"/>
      <c r="AC208" s="69"/>
      <c r="AD208" s="84">
        <v>306</v>
      </c>
      <c r="AE208" s="84">
        <v>4941</v>
      </c>
      <c r="AF208" s="84">
        <v>38411</v>
      </c>
      <c r="AG208" s="84">
        <v>1491</v>
      </c>
      <c r="AH208" s="84"/>
      <c r="AI208" s="84" t="s">
        <v>7308</v>
      </c>
      <c r="AJ208" s="84" t="s">
        <v>8266</v>
      </c>
      <c r="AK208" s="84"/>
      <c r="AL208" s="84"/>
      <c r="AM208" s="87">
        <v>40660.802442129629</v>
      </c>
      <c r="AN208" s="84" t="s">
        <v>10584</v>
      </c>
      <c r="AO208" s="92" t="s">
        <v>10790</v>
      </c>
      <c r="AP208" s="84" t="s">
        <v>66</v>
      </c>
      <c r="AQ208" s="48"/>
      <c r="AR208" s="48"/>
      <c r="AS208" s="48"/>
      <c r="AT208" s="48"/>
      <c r="AU208" s="48" t="s">
        <v>2951</v>
      </c>
      <c r="AV208" s="48" t="s">
        <v>2951</v>
      </c>
      <c r="AW208" s="107" t="s">
        <v>14127</v>
      </c>
      <c r="AX208" s="107" t="s">
        <v>14127</v>
      </c>
      <c r="AY208" s="107" t="s">
        <v>14929</v>
      </c>
      <c r="AZ208" s="107" t="s">
        <v>14929</v>
      </c>
      <c r="BA208" s="2"/>
      <c r="BB208" s="3"/>
      <c r="BC208" s="3"/>
      <c r="BD208" s="3"/>
      <c r="BE208" s="3"/>
    </row>
    <row r="209" spans="1:57" x14ac:dyDescent="0.25">
      <c r="A209" s="61" t="s">
        <v>328</v>
      </c>
      <c r="B209" s="62" t="s">
        <v>15537</v>
      </c>
      <c r="C209" s="62"/>
      <c r="D209" s="63">
        <v>1.505802438571517</v>
      </c>
      <c r="E209" s="65"/>
      <c r="F209" s="103" t="s">
        <v>9033</v>
      </c>
      <c r="G209" s="62"/>
      <c r="H209" s="66"/>
      <c r="I209" s="67"/>
      <c r="J209" s="67"/>
      <c r="K209" s="66" t="s">
        <v>12478</v>
      </c>
      <c r="L209" s="70"/>
      <c r="M209" s="71">
        <v>4935.31884765625</v>
      </c>
      <c r="N209" s="71">
        <v>4459.748046875</v>
      </c>
      <c r="O209" s="72"/>
      <c r="P209" s="73"/>
      <c r="Q209" s="73"/>
      <c r="R209" s="96"/>
      <c r="S209" s="48">
        <v>0</v>
      </c>
      <c r="T209" s="48">
        <v>2</v>
      </c>
      <c r="U209" s="49">
        <v>7997.3333329999996</v>
      </c>
      <c r="V209" s="49">
        <v>1.5899999999999999E-4</v>
      </c>
      <c r="W209" s="49">
        <v>3.0000000000000001E-6</v>
      </c>
      <c r="X209" s="49">
        <v>0.88499499999999998</v>
      </c>
      <c r="Y209" s="49">
        <v>0</v>
      </c>
      <c r="Z209" s="49">
        <v>0</v>
      </c>
      <c r="AA209" s="68">
        <v>209</v>
      </c>
      <c r="AB209" s="68"/>
      <c r="AC209" s="69"/>
      <c r="AD209" s="84">
        <v>228</v>
      </c>
      <c r="AE209" s="84">
        <v>215</v>
      </c>
      <c r="AF209" s="84">
        <v>25154</v>
      </c>
      <c r="AG209" s="84">
        <v>25189</v>
      </c>
      <c r="AH209" s="84"/>
      <c r="AI209" s="84"/>
      <c r="AJ209" s="84"/>
      <c r="AK209" s="84"/>
      <c r="AL209" s="84"/>
      <c r="AM209" s="87">
        <v>42353.3596875</v>
      </c>
      <c r="AN209" s="84" t="s">
        <v>10584</v>
      </c>
      <c r="AO209" s="92" t="s">
        <v>10791</v>
      </c>
      <c r="AP209" s="84" t="s">
        <v>66</v>
      </c>
      <c r="AQ209" s="48"/>
      <c r="AR209" s="48"/>
      <c r="AS209" s="48"/>
      <c r="AT209" s="48"/>
      <c r="AU209" s="48"/>
      <c r="AV209" s="48"/>
      <c r="AW209" s="107" t="s">
        <v>14160</v>
      </c>
      <c r="AX209" s="107" t="s">
        <v>14729</v>
      </c>
      <c r="AY209" s="107" t="s">
        <v>14960</v>
      </c>
      <c r="AZ209" s="107" t="s">
        <v>15090</v>
      </c>
      <c r="BA209" s="2"/>
      <c r="BB209" s="3"/>
      <c r="BC209" s="3"/>
      <c r="BD209" s="3"/>
      <c r="BE209" s="3"/>
    </row>
    <row r="210" spans="1:57" x14ac:dyDescent="0.25">
      <c r="A210" s="61" t="s">
        <v>1553</v>
      </c>
      <c r="B210" s="62" t="s">
        <v>15537</v>
      </c>
      <c r="C210" s="62"/>
      <c r="D210" s="63">
        <v>1.5</v>
      </c>
      <c r="E210" s="65"/>
      <c r="F210" s="103" t="s">
        <v>9186</v>
      </c>
      <c r="G210" s="62"/>
      <c r="H210" s="66"/>
      <c r="I210" s="67"/>
      <c r="J210" s="67"/>
      <c r="K210" s="66" t="s">
        <v>12479</v>
      </c>
      <c r="L210" s="70"/>
      <c r="M210" s="71">
        <v>6371.10498046875</v>
      </c>
      <c r="N210" s="71">
        <v>5986.61376953125</v>
      </c>
      <c r="O210" s="72"/>
      <c r="P210" s="73"/>
      <c r="Q210" s="73"/>
      <c r="R210" s="96"/>
      <c r="S210" s="48">
        <v>6</v>
      </c>
      <c r="T210" s="48">
        <v>0</v>
      </c>
      <c r="U210" s="49">
        <v>14162.666667</v>
      </c>
      <c r="V210" s="49">
        <v>1.3799999999999999E-4</v>
      </c>
      <c r="W210" s="49">
        <v>0</v>
      </c>
      <c r="X210" s="49">
        <v>2.622611</v>
      </c>
      <c r="Y210" s="49">
        <v>0</v>
      </c>
      <c r="Z210" s="49">
        <v>0</v>
      </c>
      <c r="AA210" s="68">
        <v>210</v>
      </c>
      <c r="AB210" s="68"/>
      <c r="AC210" s="69"/>
      <c r="AD210" s="84">
        <v>2780</v>
      </c>
      <c r="AE210" s="84">
        <v>106288</v>
      </c>
      <c r="AF210" s="84">
        <v>82599</v>
      </c>
      <c r="AG210" s="84">
        <v>10164</v>
      </c>
      <c r="AH210" s="84"/>
      <c r="AI210" s="84" t="s">
        <v>7309</v>
      </c>
      <c r="AJ210" s="84" t="s">
        <v>8270</v>
      </c>
      <c r="AK210" s="84"/>
      <c r="AL210" s="84"/>
      <c r="AM210" s="87">
        <v>40255.594710648147</v>
      </c>
      <c r="AN210" s="84" t="s">
        <v>10584</v>
      </c>
      <c r="AO210" s="92" t="s">
        <v>10792</v>
      </c>
      <c r="AP210" s="84" t="s">
        <v>65</v>
      </c>
      <c r="AQ210" s="48"/>
      <c r="AR210" s="48"/>
      <c r="AS210" s="48"/>
      <c r="AT210" s="48"/>
      <c r="AU210" s="48"/>
      <c r="AV210" s="48"/>
      <c r="AW210" s="48"/>
      <c r="AX210" s="48"/>
      <c r="AY210" s="48"/>
      <c r="AZ210" s="48"/>
      <c r="BA210" s="2"/>
      <c r="BB210" s="3"/>
      <c r="BC210" s="3"/>
      <c r="BD210" s="3"/>
      <c r="BE210" s="3"/>
    </row>
    <row r="211" spans="1:57" x14ac:dyDescent="0.25">
      <c r="A211" s="61" t="s">
        <v>329</v>
      </c>
      <c r="B211" s="62" t="s">
        <v>15537</v>
      </c>
      <c r="C211" s="62"/>
      <c r="D211" s="63">
        <v>1.7437024200037134</v>
      </c>
      <c r="E211" s="65"/>
      <c r="F211" s="103" t="s">
        <v>9187</v>
      </c>
      <c r="G211" s="62"/>
      <c r="H211" s="66"/>
      <c r="I211" s="67"/>
      <c r="J211" s="67"/>
      <c r="K211" s="66" t="s">
        <v>12480</v>
      </c>
      <c r="L211" s="70"/>
      <c r="M211" s="71">
        <v>5407.81005859375</v>
      </c>
      <c r="N211" s="71">
        <v>3686.475341796875</v>
      </c>
      <c r="O211" s="72"/>
      <c r="P211" s="73"/>
      <c r="Q211" s="73"/>
      <c r="R211" s="96"/>
      <c r="S211" s="48">
        <v>0</v>
      </c>
      <c r="T211" s="48">
        <v>2</v>
      </c>
      <c r="U211" s="49">
        <v>5472.4165000000003</v>
      </c>
      <c r="V211" s="49">
        <v>1.8900000000000001E-4</v>
      </c>
      <c r="W211" s="49">
        <v>1.26E-4</v>
      </c>
      <c r="X211" s="49">
        <v>0.78605599999999998</v>
      </c>
      <c r="Y211" s="49">
        <v>0</v>
      </c>
      <c r="Z211" s="49">
        <v>0</v>
      </c>
      <c r="AA211" s="68">
        <v>211</v>
      </c>
      <c r="AB211" s="68"/>
      <c r="AC211" s="69"/>
      <c r="AD211" s="84">
        <v>1807</v>
      </c>
      <c r="AE211" s="84">
        <v>297</v>
      </c>
      <c r="AF211" s="84">
        <v>18866</v>
      </c>
      <c r="AG211" s="84">
        <v>23291</v>
      </c>
      <c r="AH211" s="84"/>
      <c r="AI211" s="84" t="s">
        <v>7310</v>
      </c>
      <c r="AJ211" s="84"/>
      <c r="AK211" s="84"/>
      <c r="AL211" s="84"/>
      <c r="AM211" s="87">
        <v>43361.582939814813</v>
      </c>
      <c r="AN211" s="84" t="s">
        <v>10584</v>
      </c>
      <c r="AO211" s="92" t="s">
        <v>10793</v>
      </c>
      <c r="AP211" s="84" t="s">
        <v>66</v>
      </c>
      <c r="AQ211" s="48"/>
      <c r="AR211" s="48"/>
      <c r="AS211" s="48"/>
      <c r="AT211" s="48"/>
      <c r="AU211" s="48"/>
      <c r="AV211" s="48"/>
      <c r="AW211" s="107" t="s">
        <v>14161</v>
      </c>
      <c r="AX211" s="107" t="s">
        <v>14730</v>
      </c>
      <c r="AY211" s="107" t="s">
        <v>14961</v>
      </c>
      <c r="AZ211" s="107" t="s">
        <v>15483</v>
      </c>
      <c r="BA211" s="2"/>
      <c r="BB211" s="3"/>
      <c r="BC211" s="3"/>
      <c r="BD211" s="3"/>
      <c r="BE211" s="3"/>
    </row>
    <row r="212" spans="1:57" x14ac:dyDescent="0.25">
      <c r="A212" s="61" t="s">
        <v>330</v>
      </c>
      <c r="B212" s="62" t="s">
        <v>15537</v>
      </c>
      <c r="C212" s="62"/>
      <c r="D212" s="63">
        <v>1.5</v>
      </c>
      <c r="E212" s="65"/>
      <c r="F212" s="103" t="s">
        <v>9188</v>
      </c>
      <c r="G212" s="62"/>
      <c r="H212" s="66"/>
      <c r="I212" s="67"/>
      <c r="J212" s="67"/>
      <c r="K212" s="66" t="s">
        <v>12481</v>
      </c>
      <c r="L212" s="70"/>
      <c r="M212" s="71">
        <v>7490.03466796875</v>
      </c>
      <c r="N212" s="71">
        <v>1318.6932373046875</v>
      </c>
      <c r="O212" s="72"/>
      <c r="P212" s="73"/>
      <c r="Q212" s="73"/>
      <c r="R212" s="96"/>
      <c r="S212" s="48">
        <v>0</v>
      </c>
      <c r="T212" s="48">
        <v>1</v>
      </c>
      <c r="U212" s="49">
        <v>0</v>
      </c>
      <c r="V212" s="49">
        <v>1.08E-4</v>
      </c>
      <c r="W212" s="49">
        <v>0</v>
      </c>
      <c r="X212" s="49">
        <v>0.50512299999999999</v>
      </c>
      <c r="Y212" s="49">
        <v>0</v>
      </c>
      <c r="Z212" s="49">
        <v>0</v>
      </c>
      <c r="AA212" s="68">
        <v>212</v>
      </c>
      <c r="AB212" s="68"/>
      <c r="AC212" s="69"/>
      <c r="AD212" s="84">
        <v>2373</v>
      </c>
      <c r="AE212" s="84">
        <v>879</v>
      </c>
      <c r="AF212" s="84">
        <v>22194</v>
      </c>
      <c r="AG212" s="84">
        <v>26100</v>
      </c>
      <c r="AH212" s="84"/>
      <c r="AI212" s="84" t="s">
        <v>7311</v>
      </c>
      <c r="AJ212" s="84" t="s">
        <v>8328</v>
      </c>
      <c r="AK212" s="92" t="s">
        <v>8689</v>
      </c>
      <c r="AL212" s="84"/>
      <c r="AM212" s="87">
        <v>41587.574803240743</v>
      </c>
      <c r="AN212" s="84" t="s">
        <v>10584</v>
      </c>
      <c r="AO212" s="92" t="s">
        <v>10794</v>
      </c>
      <c r="AP212" s="84" t="s">
        <v>66</v>
      </c>
      <c r="AQ212" s="48"/>
      <c r="AR212" s="48"/>
      <c r="AS212" s="48"/>
      <c r="AT212" s="48"/>
      <c r="AU212" s="48"/>
      <c r="AV212" s="48"/>
      <c r="AW212" s="107" t="s">
        <v>14075</v>
      </c>
      <c r="AX212" s="107" t="s">
        <v>14075</v>
      </c>
      <c r="AY212" s="107" t="s">
        <v>14878</v>
      </c>
      <c r="AZ212" s="107" t="s">
        <v>14878</v>
      </c>
      <c r="BA212" s="2"/>
      <c r="BB212" s="3"/>
      <c r="BC212" s="3"/>
      <c r="BD212" s="3"/>
      <c r="BE212" s="3"/>
    </row>
    <row r="213" spans="1:57" x14ac:dyDescent="0.25">
      <c r="A213" s="61" t="s">
        <v>331</v>
      </c>
      <c r="B213" s="62" t="s">
        <v>15537</v>
      </c>
      <c r="C213" s="62"/>
      <c r="D213" s="63">
        <v>1.5019341461905056</v>
      </c>
      <c r="E213" s="65"/>
      <c r="F213" s="103" t="s">
        <v>9189</v>
      </c>
      <c r="G213" s="62"/>
      <c r="H213" s="66"/>
      <c r="I213" s="67"/>
      <c r="J213" s="67"/>
      <c r="K213" s="66" t="s">
        <v>12482</v>
      </c>
      <c r="L213" s="70"/>
      <c r="M213" s="71">
        <v>4273.31787109375</v>
      </c>
      <c r="N213" s="71">
        <v>495.740966796875</v>
      </c>
      <c r="O213" s="72"/>
      <c r="P213" s="73"/>
      <c r="Q213" s="73"/>
      <c r="R213" s="96"/>
      <c r="S213" s="48">
        <v>0</v>
      </c>
      <c r="T213" s="48">
        <v>1</v>
      </c>
      <c r="U213" s="49">
        <v>0</v>
      </c>
      <c r="V213" s="49">
        <v>1.36E-4</v>
      </c>
      <c r="W213" s="49">
        <v>9.9999999999999995E-7</v>
      </c>
      <c r="X213" s="49">
        <v>0.55216100000000001</v>
      </c>
      <c r="Y213" s="49">
        <v>0</v>
      </c>
      <c r="Z213" s="49">
        <v>0</v>
      </c>
      <c r="AA213" s="68">
        <v>213</v>
      </c>
      <c r="AB213" s="68"/>
      <c r="AC213" s="69"/>
      <c r="AD213" s="84">
        <v>249</v>
      </c>
      <c r="AE213" s="84">
        <v>22</v>
      </c>
      <c r="AF213" s="84">
        <v>1610</v>
      </c>
      <c r="AG213" s="84">
        <v>4666</v>
      </c>
      <c r="AH213" s="84"/>
      <c r="AI213" s="84" t="s">
        <v>7312</v>
      </c>
      <c r="AJ213" s="84" t="s">
        <v>8284</v>
      </c>
      <c r="AK213" s="84"/>
      <c r="AL213" s="84"/>
      <c r="AM213" s="87">
        <v>42135.628969907404</v>
      </c>
      <c r="AN213" s="84" t="s">
        <v>10584</v>
      </c>
      <c r="AO213" s="92" t="s">
        <v>10795</v>
      </c>
      <c r="AP213" s="84" t="s">
        <v>66</v>
      </c>
      <c r="AQ213" s="48"/>
      <c r="AR213" s="48"/>
      <c r="AS213" s="48"/>
      <c r="AT213" s="48"/>
      <c r="AU213" s="48" t="s">
        <v>2947</v>
      </c>
      <c r="AV213" s="48" t="s">
        <v>2947</v>
      </c>
      <c r="AW213" s="107" t="s">
        <v>14162</v>
      </c>
      <c r="AX213" s="107" t="s">
        <v>14162</v>
      </c>
      <c r="AY213" s="107" t="s">
        <v>14962</v>
      </c>
      <c r="AZ213" s="107" t="s">
        <v>14962</v>
      </c>
      <c r="BA213" s="2"/>
      <c r="BB213" s="3"/>
      <c r="BC213" s="3"/>
      <c r="BD213" s="3"/>
      <c r="BE213" s="3"/>
    </row>
    <row r="214" spans="1:57" x14ac:dyDescent="0.25">
      <c r="A214" s="61" t="s">
        <v>1554</v>
      </c>
      <c r="B214" s="62" t="s">
        <v>15537</v>
      </c>
      <c r="C214" s="62"/>
      <c r="D214" s="63">
        <v>1.5174073157145509</v>
      </c>
      <c r="E214" s="65"/>
      <c r="F214" s="103" t="s">
        <v>9190</v>
      </c>
      <c r="G214" s="62"/>
      <c r="H214" s="66"/>
      <c r="I214" s="67"/>
      <c r="J214" s="67"/>
      <c r="K214" s="66" t="s">
        <v>12483</v>
      </c>
      <c r="L214" s="70"/>
      <c r="M214" s="71">
        <v>3492.592529296875</v>
      </c>
      <c r="N214" s="71">
        <v>3267.60009765625</v>
      </c>
      <c r="O214" s="72"/>
      <c r="P214" s="73"/>
      <c r="Q214" s="73"/>
      <c r="R214" s="96"/>
      <c r="S214" s="48">
        <v>4</v>
      </c>
      <c r="T214" s="48">
        <v>0</v>
      </c>
      <c r="U214" s="49">
        <v>6084</v>
      </c>
      <c r="V214" s="49">
        <v>1.5799999999999999E-4</v>
      </c>
      <c r="W214" s="49">
        <v>9.0000000000000002E-6</v>
      </c>
      <c r="X214" s="49">
        <v>1.8925240000000001</v>
      </c>
      <c r="Y214" s="49">
        <v>0</v>
      </c>
      <c r="Z214" s="49">
        <v>0</v>
      </c>
      <c r="AA214" s="68">
        <v>214</v>
      </c>
      <c r="AB214" s="68"/>
      <c r="AC214" s="69"/>
      <c r="AD214" s="84">
        <v>6053</v>
      </c>
      <c r="AE214" s="84">
        <v>6778</v>
      </c>
      <c r="AF214" s="84">
        <v>10226</v>
      </c>
      <c r="AG214" s="84">
        <v>51770</v>
      </c>
      <c r="AH214" s="84"/>
      <c r="AI214" s="84" t="s">
        <v>7313</v>
      </c>
      <c r="AJ214" s="84" t="s">
        <v>8266</v>
      </c>
      <c r="AK214" s="84"/>
      <c r="AL214" s="84"/>
      <c r="AM214" s="87">
        <v>43642.182013888887</v>
      </c>
      <c r="AN214" s="84" t="s">
        <v>10584</v>
      </c>
      <c r="AO214" s="92" t="s">
        <v>10796</v>
      </c>
      <c r="AP214" s="84" t="s">
        <v>65</v>
      </c>
      <c r="AQ214" s="48"/>
      <c r="AR214" s="48"/>
      <c r="AS214" s="48"/>
      <c r="AT214" s="48"/>
      <c r="AU214" s="48"/>
      <c r="AV214" s="48"/>
      <c r="AW214" s="48"/>
      <c r="AX214" s="48"/>
      <c r="AY214" s="48"/>
      <c r="AZ214" s="48"/>
      <c r="BA214" s="2"/>
      <c r="BB214" s="3"/>
      <c r="BC214" s="3"/>
      <c r="BD214" s="3"/>
      <c r="BE214" s="3"/>
    </row>
    <row r="215" spans="1:57" x14ac:dyDescent="0.25">
      <c r="A215" s="61" t="s">
        <v>332</v>
      </c>
      <c r="B215" s="62" t="s">
        <v>15537</v>
      </c>
      <c r="C215" s="62"/>
      <c r="D215" s="63">
        <v>1.5</v>
      </c>
      <c r="E215" s="65"/>
      <c r="F215" s="103" t="s">
        <v>9191</v>
      </c>
      <c r="G215" s="62"/>
      <c r="H215" s="66"/>
      <c r="I215" s="67"/>
      <c r="J215" s="67"/>
      <c r="K215" s="66" t="s">
        <v>12484</v>
      </c>
      <c r="L215" s="70"/>
      <c r="M215" s="71">
        <v>6038.10498046875</v>
      </c>
      <c r="N215" s="71">
        <v>3080.1689453125</v>
      </c>
      <c r="O215" s="72"/>
      <c r="P215" s="73"/>
      <c r="Q215" s="73"/>
      <c r="R215" s="96"/>
      <c r="S215" s="48">
        <v>0</v>
      </c>
      <c r="T215" s="48">
        <v>1</v>
      </c>
      <c r="U215" s="49">
        <v>0</v>
      </c>
      <c r="V215" s="49">
        <v>7.1429000000000006E-2</v>
      </c>
      <c r="W215" s="49">
        <v>0</v>
      </c>
      <c r="X215" s="49">
        <v>0.61746400000000001</v>
      </c>
      <c r="Y215" s="49">
        <v>0</v>
      </c>
      <c r="Z215" s="49">
        <v>0</v>
      </c>
      <c r="AA215" s="68">
        <v>215</v>
      </c>
      <c r="AB215" s="68"/>
      <c r="AC215" s="69"/>
      <c r="AD215" s="84">
        <v>2015</v>
      </c>
      <c r="AE215" s="84">
        <v>1992</v>
      </c>
      <c r="AF215" s="84">
        <v>29022</v>
      </c>
      <c r="AG215" s="84">
        <v>1284</v>
      </c>
      <c r="AH215" s="84"/>
      <c r="AI215" s="84" t="s">
        <v>7314</v>
      </c>
      <c r="AJ215" s="84" t="s">
        <v>8266</v>
      </c>
      <c r="AK215" s="84"/>
      <c r="AL215" s="84"/>
      <c r="AM215" s="87">
        <v>40167.361273148148</v>
      </c>
      <c r="AN215" s="84" t="s">
        <v>10584</v>
      </c>
      <c r="AO215" s="92" t="s">
        <v>10797</v>
      </c>
      <c r="AP215" s="84" t="s">
        <v>66</v>
      </c>
      <c r="AQ215" s="48"/>
      <c r="AR215" s="48"/>
      <c r="AS215" s="48"/>
      <c r="AT215" s="48"/>
      <c r="AU215" s="48"/>
      <c r="AV215" s="48"/>
      <c r="AW215" s="107" t="s">
        <v>14163</v>
      </c>
      <c r="AX215" s="107" t="s">
        <v>14163</v>
      </c>
      <c r="AY215" s="107" t="s">
        <v>14963</v>
      </c>
      <c r="AZ215" s="107" t="s">
        <v>14963</v>
      </c>
      <c r="BA215" s="2"/>
      <c r="BB215" s="3"/>
      <c r="BC215" s="3"/>
      <c r="BD215" s="3"/>
      <c r="BE215" s="3"/>
    </row>
    <row r="216" spans="1:57" x14ac:dyDescent="0.25">
      <c r="A216" s="61" t="s">
        <v>1555</v>
      </c>
      <c r="B216" s="62" t="s">
        <v>15537</v>
      </c>
      <c r="C216" s="62"/>
      <c r="D216" s="63">
        <v>1.5</v>
      </c>
      <c r="E216" s="65"/>
      <c r="F216" s="103" t="s">
        <v>9192</v>
      </c>
      <c r="G216" s="62"/>
      <c r="H216" s="66"/>
      <c r="I216" s="67"/>
      <c r="J216" s="67"/>
      <c r="K216" s="66" t="s">
        <v>12485</v>
      </c>
      <c r="L216" s="70"/>
      <c r="M216" s="71">
        <v>5310.11328125</v>
      </c>
      <c r="N216" s="71">
        <v>6044.54150390625</v>
      </c>
      <c r="O216" s="72"/>
      <c r="P216" s="73"/>
      <c r="Q216" s="73"/>
      <c r="R216" s="96"/>
      <c r="S216" s="48">
        <v>4</v>
      </c>
      <c r="T216" s="48">
        <v>0</v>
      </c>
      <c r="U216" s="49">
        <v>24</v>
      </c>
      <c r="V216" s="49">
        <v>0.111111</v>
      </c>
      <c r="W216" s="49">
        <v>0</v>
      </c>
      <c r="X216" s="49">
        <v>2.19983</v>
      </c>
      <c r="Y216" s="49">
        <v>0</v>
      </c>
      <c r="Z216" s="49">
        <v>0</v>
      </c>
      <c r="AA216" s="68">
        <v>216</v>
      </c>
      <c r="AB216" s="68"/>
      <c r="AC216" s="69"/>
      <c r="AD216" s="84">
        <v>7436</v>
      </c>
      <c r="AE216" s="84">
        <v>26937</v>
      </c>
      <c r="AF216" s="84">
        <v>292</v>
      </c>
      <c r="AG216" s="84">
        <v>361</v>
      </c>
      <c r="AH216" s="84"/>
      <c r="AI216" s="84" t="s">
        <v>7315</v>
      </c>
      <c r="AJ216" s="84"/>
      <c r="AK216" s="84"/>
      <c r="AL216" s="84"/>
      <c r="AM216" s="87">
        <v>42085.434675925928</v>
      </c>
      <c r="AN216" s="84" t="s">
        <v>10584</v>
      </c>
      <c r="AO216" s="92" t="s">
        <v>10798</v>
      </c>
      <c r="AP216" s="84" t="s">
        <v>65</v>
      </c>
      <c r="AQ216" s="48"/>
      <c r="AR216" s="48"/>
      <c r="AS216" s="48"/>
      <c r="AT216" s="48"/>
      <c r="AU216" s="48"/>
      <c r="AV216" s="48"/>
      <c r="AW216" s="48"/>
      <c r="AX216" s="48"/>
      <c r="AY216" s="48"/>
      <c r="AZ216" s="48"/>
      <c r="BA216" s="2"/>
      <c r="BB216" s="3"/>
      <c r="BC216" s="3"/>
      <c r="BD216" s="3"/>
      <c r="BE216" s="3"/>
    </row>
    <row r="217" spans="1:57" x14ac:dyDescent="0.25">
      <c r="A217" s="61" t="s">
        <v>333</v>
      </c>
      <c r="B217" s="62" t="s">
        <v>15537</v>
      </c>
      <c r="C217" s="62"/>
      <c r="D217" s="63">
        <v>1.5</v>
      </c>
      <c r="E217" s="65"/>
      <c r="F217" s="103" t="s">
        <v>9193</v>
      </c>
      <c r="G217" s="62"/>
      <c r="H217" s="66"/>
      <c r="I217" s="67"/>
      <c r="J217" s="67"/>
      <c r="K217" s="66" t="s">
        <v>12486</v>
      </c>
      <c r="L217" s="70"/>
      <c r="M217" s="71">
        <v>2297.95166015625</v>
      </c>
      <c r="N217" s="71">
        <v>8617.0205078125</v>
      </c>
      <c r="O217" s="72"/>
      <c r="P217" s="73"/>
      <c r="Q217" s="73"/>
      <c r="R217" s="96"/>
      <c r="S217" s="48">
        <v>0</v>
      </c>
      <c r="T217" s="48">
        <v>1</v>
      </c>
      <c r="U217" s="49">
        <v>0</v>
      </c>
      <c r="V217" s="49">
        <v>0.2</v>
      </c>
      <c r="W217" s="49">
        <v>0</v>
      </c>
      <c r="X217" s="49">
        <v>0.693693</v>
      </c>
      <c r="Y217" s="49">
        <v>0</v>
      </c>
      <c r="Z217" s="49">
        <v>0</v>
      </c>
      <c r="AA217" s="68">
        <v>217</v>
      </c>
      <c r="AB217" s="68"/>
      <c r="AC217" s="69"/>
      <c r="AD217" s="84">
        <v>195</v>
      </c>
      <c r="AE217" s="84">
        <v>44</v>
      </c>
      <c r="AF217" s="84">
        <v>126</v>
      </c>
      <c r="AG217" s="84">
        <v>313</v>
      </c>
      <c r="AH217" s="84"/>
      <c r="AI217" s="84"/>
      <c r="AJ217" s="84"/>
      <c r="AK217" s="84"/>
      <c r="AL217" s="84"/>
      <c r="AM217" s="87">
        <v>41972.751203703701</v>
      </c>
      <c r="AN217" s="84" t="s">
        <v>10584</v>
      </c>
      <c r="AO217" s="92" t="s">
        <v>10799</v>
      </c>
      <c r="AP217" s="84" t="s">
        <v>66</v>
      </c>
      <c r="AQ217" s="48"/>
      <c r="AR217" s="48"/>
      <c r="AS217" s="48"/>
      <c r="AT217" s="48"/>
      <c r="AU217" s="48"/>
      <c r="AV217" s="48"/>
      <c r="AW217" s="107" t="s">
        <v>14164</v>
      </c>
      <c r="AX217" s="107" t="s">
        <v>14164</v>
      </c>
      <c r="AY217" s="107" t="s">
        <v>14964</v>
      </c>
      <c r="AZ217" s="107" t="s">
        <v>14964</v>
      </c>
      <c r="BA217" s="2"/>
      <c r="BB217" s="3"/>
      <c r="BC217" s="3"/>
      <c r="BD217" s="3"/>
      <c r="BE217" s="3"/>
    </row>
    <row r="218" spans="1:57" x14ac:dyDescent="0.25">
      <c r="A218" s="61" t="s">
        <v>1556</v>
      </c>
      <c r="B218" s="62" t="s">
        <v>15537</v>
      </c>
      <c r="C218" s="62"/>
      <c r="D218" s="63">
        <v>1.5</v>
      </c>
      <c r="E218" s="65"/>
      <c r="F218" s="103" t="s">
        <v>9194</v>
      </c>
      <c r="G218" s="62"/>
      <c r="H218" s="66"/>
      <c r="I218" s="67"/>
      <c r="J218" s="67"/>
      <c r="K218" s="66" t="s">
        <v>12487</v>
      </c>
      <c r="L218" s="70"/>
      <c r="M218" s="71">
        <v>4671.7861328125</v>
      </c>
      <c r="N218" s="71">
        <v>7457.3583984375</v>
      </c>
      <c r="O218" s="72"/>
      <c r="P218" s="73"/>
      <c r="Q218" s="73"/>
      <c r="R218" s="96"/>
      <c r="S218" s="48">
        <v>3</v>
      </c>
      <c r="T218" s="48">
        <v>0</v>
      </c>
      <c r="U218" s="49">
        <v>6</v>
      </c>
      <c r="V218" s="49">
        <v>0.33333299999999999</v>
      </c>
      <c r="W218" s="49">
        <v>0</v>
      </c>
      <c r="X218" s="49">
        <v>1.9189179999999999</v>
      </c>
      <c r="Y218" s="49">
        <v>0</v>
      </c>
      <c r="Z218" s="49">
        <v>0</v>
      </c>
      <c r="AA218" s="68">
        <v>218</v>
      </c>
      <c r="AB218" s="68"/>
      <c r="AC218" s="69"/>
      <c r="AD218" s="84">
        <v>0</v>
      </c>
      <c r="AE218" s="84">
        <v>95021</v>
      </c>
      <c r="AF218" s="84">
        <v>3883</v>
      </c>
      <c r="AG218" s="84">
        <v>0</v>
      </c>
      <c r="AH218" s="84"/>
      <c r="AI218" s="84" t="s">
        <v>7316</v>
      </c>
      <c r="AJ218" s="84"/>
      <c r="AK218" s="84"/>
      <c r="AL218" s="84"/>
      <c r="AM218" s="87">
        <v>43633.574571759258</v>
      </c>
      <c r="AN218" s="84" t="s">
        <v>10584</v>
      </c>
      <c r="AO218" s="92" t="s">
        <v>10800</v>
      </c>
      <c r="AP218" s="84" t="s">
        <v>65</v>
      </c>
      <c r="AQ218" s="48"/>
      <c r="AR218" s="48"/>
      <c r="AS218" s="48"/>
      <c r="AT218" s="48"/>
      <c r="AU218" s="48"/>
      <c r="AV218" s="48"/>
      <c r="AW218" s="48"/>
      <c r="AX218" s="48"/>
      <c r="AY218" s="48"/>
      <c r="AZ218" s="48"/>
      <c r="BA218" s="2"/>
      <c r="BB218" s="3"/>
      <c r="BC218" s="3"/>
      <c r="BD218" s="3"/>
      <c r="BE218" s="3"/>
    </row>
    <row r="219" spans="1:57" x14ac:dyDescent="0.25">
      <c r="A219" s="61" t="s">
        <v>334</v>
      </c>
      <c r="B219" s="62" t="s">
        <v>15539</v>
      </c>
      <c r="C219" s="62"/>
      <c r="D219" s="63">
        <v>5.097511914340533</v>
      </c>
      <c r="E219" s="65"/>
      <c r="F219" s="103" t="s">
        <v>9195</v>
      </c>
      <c r="G219" s="62"/>
      <c r="H219" s="66"/>
      <c r="I219" s="67"/>
      <c r="J219" s="67"/>
      <c r="K219" s="66" t="s">
        <v>12488</v>
      </c>
      <c r="L219" s="70"/>
      <c r="M219" s="71">
        <v>7124.04541015625</v>
      </c>
      <c r="N219" s="71">
        <v>8035.63623046875</v>
      </c>
      <c r="O219" s="72"/>
      <c r="P219" s="73"/>
      <c r="Q219" s="73"/>
      <c r="R219" s="96"/>
      <c r="S219" s="48">
        <v>0</v>
      </c>
      <c r="T219" s="48">
        <v>1</v>
      </c>
      <c r="U219" s="49">
        <v>0</v>
      </c>
      <c r="V219" s="49">
        <v>2.0100000000000001E-4</v>
      </c>
      <c r="W219" s="49">
        <v>1.8600000000000001E-3</v>
      </c>
      <c r="X219" s="49">
        <v>0.465924</v>
      </c>
      <c r="Y219" s="49">
        <v>0</v>
      </c>
      <c r="Z219" s="49">
        <v>0</v>
      </c>
      <c r="AA219" s="68">
        <v>219</v>
      </c>
      <c r="AB219" s="68"/>
      <c r="AC219" s="69"/>
      <c r="AD219" s="84">
        <v>675</v>
      </c>
      <c r="AE219" s="84">
        <v>253</v>
      </c>
      <c r="AF219" s="84">
        <v>18446</v>
      </c>
      <c r="AG219" s="84">
        <v>4998</v>
      </c>
      <c r="AH219" s="84"/>
      <c r="AI219" s="84"/>
      <c r="AJ219" s="84"/>
      <c r="AK219" s="84"/>
      <c r="AL219" s="84"/>
      <c r="AM219" s="87">
        <v>42509.386284722219</v>
      </c>
      <c r="AN219" s="84" t="s">
        <v>10584</v>
      </c>
      <c r="AO219" s="92" t="s">
        <v>10801</v>
      </c>
      <c r="AP219" s="84" t="s">
        <v>66</v>
      </c>
      <c r="AQ219" s="48"/>
      <c r="AR219" s="48"/>
      <c r="AS219" s="48"/>
      <c r="AT219" s="48"/>
      <c r="AU219" s="48" t="s">
        <v>2951</v>
      </c>
      <c r="AV219" s="48" t="s">
        <v>2951</v>
      </c>
      <c r="AW219" s="107" t="s">
        <v>14127</v>
      </c>
      <c r="AX219" s="107" t="s">
        <v>14127</v>
      </c>
      <c r="AY219" s="107" t="s">
        <v>14929</v>
      </c>
      <c r="AZ219" s="107" t="s">
        <v>14929</v>
      </c>
      <c r="BA219" s="2"/>
      <c r="BB219" s="3"/>
      <c r="BC219" s="3"/>
      <c r="BD219" s="3"/>
      <c r="BE219" s="3"/>
    </row>
    <row r="220" spans="1:57" x14ac:dyDescent="0.25">
      <c r="A220" s="61" t="s">
        <v>335</v>
      </c>
      <c r="B220" s="62" t="s">
        <v>15537</v>
      </c>
      <c r="C220" s="62"/>
      <c r="D220" s="63">
        <v>2.9293340347836851</v>
      </c>
      <c r="E220" s="65"/>
      <c r="F220" s="103" t="s">
        <v>9196</v>
      </c>
      <c r="G220" s="62"/>
      <c r="H220" s="66"/>
      <c r="I220" s="67"/>
      <c r="J220" s="67"/>
      <c r="K220" s="66" t="s">
        <v>12489</v>
      </c>
      <c r="L220" s="70"/>
      <c r="M220" s="71">
        <v>1836.17724609375</v>
      </c>
      <c r="N220" s="71">
        <v>3839.6484375</v>
      </c>
      <c r="O220" s="72"/>
      <c r="P220" s="73"/>
      <c r="Q220" s="73"/>
      <c r="R220" s="96"/>
      <c r="S220" s="48">
        <v>0</v>
      </c>
      <c r="T220" s="48">
        <v>1</v>
      </c>
      <c r="U220" s="49">
        <v>0</v>
      </c>
      <c r="V220" s="49">
        <v>1.9799999999999999E-4</v>
      </c>
      <c r="W220" s="49">
        <v>7.3899999999999997E-4</v>
      </c>
      <c r="X220" s="49">
        <v>0.40701900000000002</v>
      </c>
      <c r="Y220" s="49">
        <v>0</v>
      </c>
      <c r="Z220" s="49">
        <v>0</v>
      </c>
      <c r="AA220" s="68">
        <v>220</v>
      </c>
      <c r="AB220" s="68"/>
      <c r="AC220" s="69"/>
      <c r="AD220" s="84">
        <v>2510</v>
      </c>
      <c r="AE220" s="84">
        <v>2675</v>
      </c>
      <c r="AF220" s="84">
        <v>67333</v>
      </c>
      <c r="AG220" s="84">
        <v>40157</v>
      </c>
      <c r="AH220" s="84"/>
      <c r="AI220" s="84" t="s">
        <v>7317</v>
      </c>
      <c r="AJ220" s="84" t="s">
        <v>8329</v>
      </c>
      <c r="AK220" s="84"/>
      <c r="AL220" s="84"/>
      <c r="AM220" s="87">
        <v>40704.658078703702</v>
      </c>
      <c r="AN220" s="84" t="s">
        <v>10584</v>
      </c>
      <c r="AO220" s="92" t="s">
        <v>10802</v>
      </c>
      <c r="AP220" s="84" t="s">
        <v>66</v>
      </c>
      <c r="AQ220" s="48"/>
      <c r="AR220" s="48"/>
      <c r="AS220" s="48"/>
      <c r="AT220" s="48"/>
      <c r="AU220" s="48"/>
      <c r="AV220" s="48"/>
      <c r="AW220" s="107" t="s">
        <v>14074</v>
      </c>
      <c r="AX220" s="107" t="s">
        <v>14074</v>
      </c>
      <c r="AY220" s="107" t="s">
        <v>14877</v>
      </c>
      <c r="AZ220" s="107" t="s">
        <v>14877</v>
      </c>
      <c r="BA220" s="2"/>
      <c r="BB220" s="3"/>
      <c r="BC220" s="3"/>
      <c r="BD220" s="3"/>
      <c r="BE220" s="3"/>
    </row>
    <row r="221" spans="1:57" x14ac:dyDescent="0.25">
      <c r="A221" s="61" t="s">
        <v>336</v>
      </c>
      <c r="B221" s="62" t="s">
        <v>15537</v>
      </c>
      <c r="C221" s="62"/>
      <c r="D221" s="63">
        <v>1.5309463390480906</v>
      </c>
      <c r="E221" s="65"/>
      <c r="F221" s="103" t="s">
        <v>9197</v>
      </c>
      <c r="G221" s="62"/>
      <c r="H221" s="66"/>
      <c r="I221" s="67"/>
      <c r="J221" s="67"/>
      <c r="K221" s="66" t="s">
        <v>12490</v>
      </c>
      <c r="L221" s="70"/>
      <c r="M221" s="71">
        <v>6219.087890625</v>
      </c>
      <c r="N221" s="71">
        <v>861.44189453125</v>
      </c>
      <c r="O221" s="72"/>
      <c r="P221" s="73"/>
      <c r="Q221" s="73"/>
      <c r="R221" s="96"/>
      <c r="S221" s="48">
        <v>0</v>
      </c>
      <c r="T221" s="48">
        <v>1</v>
      </c>
      <c r="U221" s="49">
        <v>0</v>
      </c>
      <c r="V221" s="49">
        <v>1.6799999999999999E-4</v>
      </c>
      <c r="W221" s="49">
        <v>1.5999999999999999E-5</v>
      </c>
      <c r="X221" s="49">
        <v>0.46831200000000001</v>
      </c>
      <c r="Y221" s="49">
        <v>0</v>
      </c>
      <c r="Z221" s="49">
        <v>0</v>
      </c>
      <c r="AA221" s="68">
        <v>221</v>
      </c>
      <c r="AB221" s="68"/>
      <c r="AC221" s="69"/>
      <c r="AD221" s="84">
        <v>298</v>
      </c>
      <c r="AE221" s="84">
        <v>147</v>
      </c>
      <c r="AF221" s="84">
        <v>2410</v>
      </c>
      <c r="AG221" s="84">
        <v>18734</v>
      </c>
      <c r="AH221" s="84"/>
      <c r="AI221" s="84" t="s">
        <v>7318</v>
      </c>
      <c r="AJ221" s="84" t="s">
        <v>8284</v>
      </c>
      <c r="AK221" s="84"/>
      <c r="AL221" s="84"/>
      <c r="AM221" s="87">
        <v>43279.37222222222</v>
      </c>
      <c r="AN221" s="84" t="s">
        <v>10584</v>
      </c>
      <c r="AO221" s="92" t="s">
        <v>10803</v>
      </c>
      <c r="AP221" s="84" t="s">
        <v>66</v>
      </c>
      <c r="AQ221" s="48"/>
      <c r="AR221" s="48"/>
      <c r="AS221" s="48"/>
      <c r="AT221" s="48"/>
      <c r="AU221" s="48"/>
      <c r="AV221" s="48"/>
      <c r="AW221" s="107" t="s">
        <v>14165</v>
      </c>
      <c r="AX221" s="107" t="s">
        <v>14165</v>
      </c>
      <c r="AY221" s="107" t="s">
        <v>14965</v>
      </c>
      <c r="AZ221" s="107" t="s">
        <v>14965</v>
      </c>
      <c r="BA221" s="2"/>
      <c r="BB221" s="3"/>
      <c r="BC221" s="3"/>
      <c r="BD221" s="3"/>
      <c r="BE221" s="3"/>
    </row>
    <row r="222" spans="1:57" x14ac:dyDescent="0.25">
      <c r="A222" s="61" t="s">
        <v>1557</v>
      </c>
      <c r="B222" s="62" t="s">
        <v>15537</v>
      </c>
      <c r="C222" s="62"/>
      <c r="D222" s="63">
        <v>2.0260877638175403</v>
      </c>
      <c r="E222" s="65"/>
      <c r="F222" s="103" t="s">
        <v>9198</v>
      </c>
      <c r="G222" s="62"/>
      <c r="H222" s="66"/>
      <c r="I222" s="67"/>
      <c r="J222" s="67"/>
      <c r="K222" s="66" t="s">
        <v>12491</v>
      </c>
      <c r="L222" s="70"/>
      <c r="M222" s="71">
        <v>4101.39111328125</v>
      </c>
      <c r="N222" s="71">
        <v>3219.72705078125</v>
      </c>
      <c r="O222" s="72"/>
      <c r="P222" s="73"/>
      <c r="Q222" s="73"/>
      <c r="R222" s="96"/>
      <c r="S222" s="48">
        <v>7</v>
      </c>
      <c r="T222" s="48">
        <v>0</v>
      </c>
      <c r="U222" s="49">
        <v>23885.583804999998</v>
      </c>
      <c r="V222" s="49">
        <v>2.03E-4</v>
      </c>
      <c r="W222" s="49">
        <v>2.72E-4</v>
      </c>
      <c r="X222" s="49">
        <v>2.6213899999999999</v>
      </c>
      <c r="Y222" s="49">
        <v>0</v>
      </c>
      <c r="Z222" s="49">
        <v>0</v>
      </c>
      <c r="AA222" s="68">
        <v>222</v>
      </c>
      <c r="AB222" s="68"/>
      <c r="AC222" s="69"/>
      <c r="AD222" s="84">
        <v>7568</v>
      </c>
      <c r="AE222" s="84">
        <v>11126</v>
      </c>
      <c r="AF222" s="84">
        <v>35970</v>
      </c>
      <c r="AG222" s="84">
        <v>265582</v>
      </c>
      <c r="AH222" s="84"/>
      <c r="AI222" s="84" t="s">
        <v>7319</v>
      </c>
      <c r="AJ222" s="84" t="s">
        <v>8284</v>
      </c>
      <c r="AK222" s="84"/>
      <c r="AL222" s="84"/>
      <c r="AM222" s="87">
        <v>42169.601956018516</v>
      </c>
      <c r="AN222" s="84" t="s">
        <v>10584</v>
      </c>
      <c r="AO222" s="92" t="s">
        <v>10804</v>
      </c>
      <c r="AP222" s="84" t="s">
        <v>65</v>
      </c>
      <c r="AQ222" s="48"/>
      <c r="AR222" s="48"/>
      <c r="AS222" s="48"/>
      <c r="AT222" s="48"/>
      <c r="AU222" s="48"/>
      <c r="AV222" s="48"/>
      <c r="AW222" s="48"/>
      <c r="AX222" s="48"/>
      <c r="AY222" s="48"/>
      <c r="AZ222" s="48"/>
      <c r="BA222" s="2"/>
      <c r="BB222" s="3"/>
      <c r="BC222" s="3"/>
      <c r="BD222" s="3"/>
      <c r="BE222" s="3"/>
    </row>
    <row r="223" spans="1:57" x14ac:dyDescent="0.25">
      <c r="A223" s="61" t="s">
        <v>337</v>
      </c>
      <c r="B223" s="62" t="s">
        <v>15539</v>
      </c>
      <c r="C223" s="62"/>
      <c r="D223" s="63">
        <v>5.097511914340533</v>
      </c>
      <c r="E223" s="65"/>
      <c r="F223" s="103" t="s">
        <v>9199</v>
      </c>
      <c r="G223" s="62"/>
      <c r="H223" s="66"/>
      <c r="I223" s="67"/>
      <c r="J223" s="67"/>
      <c r="K223" s="66" t="s">
        <v>12492</v>
      </c>
      <c r="L223" s="70"/>
      <c r="M223" s="71">
        <v>4950.52294921875</v>
      </c>
      <c r="N223" s="71">
        <v>2918.8642578125</v>
      </c>
      <c r="O223" s="72"/>
      <c r="P223" s="73"/>
      <c r="Q223" s="73"/>
      <c r="R223" s="96"/>
      <c r="S223" s="48">
        <v>0</v>
      </c>
      <c r="T223" s="48">
        <v>1</v>
      </c>
      <c r="U223" s="49">
        <v>0</v>
      </c>
      <c r="V223" s="49">
        <v>2.0100000000000001E-4</v>
      </c>
      <c r="W223" s="49">
        <v>1.8600000000000001E-3</v>
      </c>
      <c r="X223" s="49">
        <v>0.465924</v>
      </c>
      <c r="Y223" s="49">
        <v>0</v>
      </c>
      <c r="Z223" s="49">
        <v>0</v>
      </c>
      <c r="AA223" s="68">
        <v>223</v>
      </c>
      <c r="AB223" s="68"/>
      <c r="AC223" s="69"/>
      <c r="AD223" s="84">
        <v>172</v>
      </c>
      <c r="AE223" s="84">
        <v>50</v>
      </c>
      <c r="AF223" s="84">
        <v>5905</v>
      </c>
      <c r="AG223" s="84">
        <v>7066</v>
      </c>
      <c r="AH223" s="84"/>
      <c r="AI223" s="84"/>
      <c r="AJ223" s="84"/>
      <c r="AK223" s="84"/>
      <c r="AL223" s="84"/>
      <c r="AM223" s="87">
        <v>41989.942650462966</v>
      </c>
      <c r="AN223" s="84" t="s">
        <v>10584</v>
      </c>
      <c r="AO223" s="92" t="s">
        <v>10805</v>
      </c>
      <c r="AP223" s="84" t="s">
        <v>66</v>
      </c>
      <c r="AQ223" s="48"/>
      <c r="AR223" s="48"/>
      <c r="AS223" s="48"/>
      <c r="AT223" s="48"/>
      <c r="AU223" s="48" t="s">
        <v>2951</v>
      </c>
      <c r="AV223" s="48" t="s">
        <v>2951</v>
      </c>
      <c r="AW223" s="107" t="s">
        <v>14127</v>
      </c>
      <c r="AX223" s="107" t="s">
        <v>14127</v>
      </c>
      <c r="AY223" s="107" t="s">
        <v>14929</v>
      </c>
      <c r="AZ223" s="107" t="s">
        <v>14929</v>
      </c>
      <c r="BA223" s="2"/>
      <c r="BB223" s="3"/>
      <c r="BC223" s="3"/>
      <c r="BD223" s="3"/>
      <c r="BE223" s="3"/>
    </row>
    <row r="224" spans="1:57" x14ac:dyDescent="0.25">
      <c r="A224" s="61" t="s">
        <v>338</v>
      </c>
      <c r="B224" s="62" t="s">
        <v>15537</v>
      </c>
      <c r="C224" s="62"/>
      <c r="D224" s="63">
        <v>1.5</v>
      </c>
      <c r="E224" s="65"/>
      <c r="F224" s="103" t="s">
        <v>9200</v>
      </c>
      <c r="G224" s="62"/>
      <c r="H224" s="66"/>
      <c r="I224" s="67"/>
      <c r="J224" s="67"/>
      <c r="K224" s="66" t="s">
        <v>12493</v>
      </c>
      <c r="L224" s="70"/>
      <c r="M224" s="71">
        <v>8666.14453125</v>
      </c>
      <c r="N224" s="71">
        <v>6259.84716796875</v>
      </c>
      <c r="O224" s="72"/>
      <c r="P224" s="73"/>
      <c r="Q224" s="73"/>
      <c r="R224" s="96"/>
      <c r="S224" s="48">
        <v>1</v>
      </c>
      <c r="T224" s="48">
        <v>1</v>
      </c>
      <c r="U224" s="49">
        <v>0</v>
      </c>
      <c r="V224" s="49">
        <v>0</v>
      </c>
      <c r="W224" s="49">
        <v>0</v>
      </c>
      <c r="X224" s="49">
        <v>1</v>
      </c>
      <c r="Y224" s="49">
        <v>0</v>
      </c>
      <c r="Z224" s="49" t="s">
        <v>13963</v>
      </c>
      <c r="AA224" s="68">
        <v>224</v>
      </c>
      <c r="AB224" s="68"/>
      <c r="AC224" s="69"/>
      <c r="AD224" s="84">
        <v>295</v>
      </c>
      <c r="AE224" s="84">
        <v>1098</v>
      </c>
      <c r="AF224" s="84">
        <v>5576</v>
      </c>
      <c r="AG224" s="84">
        <v>4504</v>
      </c>
      <c r="AH224" s="84"/>
      <c r="AI224" s="84" t="s">
        <v>7320</v>
      </c>
      <c r="AJ224" s="84" t="s">
        <v>8330</v>
      </c>
      <c r="AK224" s="92" t="s">
        <v>8690</v>
      </c>
      <c r="AL224" s="84"/>
      <c r="AM224" s="87">
        <v>42082.62572916667</v>
      </c>
      <c r="AN224" s="84" t="s">
        <v>10584</v>
      </c>
      <c r="AO224" s="92" t="s">
        <v>10806</v>
      </c>
      <c r="AP224" s="84" t="s">
        <v>66</v>
      </c>
      <c r="AQ224" s="48" t="s">
        <v>2693</v>
      </c>
      <c r="AR224" s="48" t="s">
        <v>2693</v>
      </c>
      <c r="AS224" s="48" t="s">
        <v>2911</v>
      </c>
      <c r="AT224" s="48" t="s">
        <v>2911</v>
      </c>
      <c r="AU224" s="48"/>
      <c r="AV224" s="48"/>
      <c r="AW224" s="107" t="s">
        <v>14166</v>
      </c>
      <c r="AX224" s="107" t="s">
        <v>14166</v>
      </c>
      <c r="AY224" s="107" t="s">
        <v>14966</v>
      </c>
      <c r="AZ224" s="107" t="s">
        <v>14966</v>
      </c>
      <c r="BA224" s="2"/>
      <c r="BB224" s="3"/>
      <c r="BC224" s="3"/>
      <c r="BD224" s="3"/>
      <c r="BE224" s="3"/>
    </row>
    <row r="225" spans="1:57" x14ac:dyDescent="0.25">
      <c r="A225" s="61" t="s">
        <v>339</v>
      </c>
      <c r="B225" s="62" t="s">
        <v>15539</v>
      </c>
      <c r="C225" s="62"/>
      <c r="D225" s="63">
        <v>5.097511914340533</v>
      </c>
      <c r="E225" s="65"/>
      <c r="F225" s="103" t="s">
        <v>9201</v>
      </c>
      <c r="G225" s="62"/>
      <c r="H225" s="66"/>
      <c r="I225" s="67"/>
      <c r="J225" s="67"/>
      <c r="K225" s="66" t="s">
        <v>12494</v>
      </c>
      <c r="L225" s="70"/>
      <c r="M225" s="71">
        <v>2051.90234375</v>
      </c>
      <c r="N225" s="71">
        <v>6209.94775390625</v>
      </c>
      <c r="O225" s="72"/>
      <c r="P225" s="73"/>
      <c r="Q225" s="73"/>
      <c r="R225" s="96"/>
      <c r="S225" s="48">
        <v>0</v>
      </c>
      <c r="T225" s="48">
        <v>1</v>
      </c>
      <c r="U225" s="49">
        <v>0</v>
      </c>
      <c r="V225" s="49">
        <v>2.0100000000000001E-4</v>
      </c>
      <c r="W225" s="49">
        <v>1.8600000000000001E-3</v>
      </c>
      <c r="X225" s="49">
        <v>0.465924</v>
      </c>
      <c r="Y225" s="49">
        <v>0</v>
      </c>
      <c r="Z225" s="49">
        <v>0</v>
      </c>
      <c r="AA225" s="68">
        <v>225</v>
      </c>
      <c r="AB225" s="68"/>
      <c r="AC225" s="69"/>
      <c r="AD225" s="84">
        <v>194</v>
      </c>
      <c r="AE225" s="84">
        <v>54</v>
      </c>
      <c r="AF225" s="84">
        <v>1938</v>
      </c>
      <c r="AG225" s="84">
        <v>4096</v>
      </c>
      <c r="AH225" s="84"/>
      <c r="AI225" s="84" t="s">
        <v>7321</v>
      </c>
      <c r="AJ225" s="84" t="s">
        <v>8331</v>
      </c>
      <c r="AK225" s="92" t="s">
        <v>8691</v>
      </c>
      <c r="AL225" s="84"/>
      <c r="AM225" s="87">
        <v>43444.721053240741</v>
      </c>
      <c r="AN225" s="84" t="s">
        <v>10584</v>
      </c>
      <c r="AO225" s="92" t="s">
        <v>10807</v>
      </c>
      <c r="AP225" s="84" t="s">
        <v>66</v>
      </c>
      <c r="AQ225" s="48"/>
      <c r="AR225" s="48"/>
      <c r="AS225" s="48"/>
      <c r="AT225" s="48"/>
      <c r="AU225" s="48" t="s">
        <v>2951</v>
      </c>
      <c r="AV225" s="48" t="s">
        <v>2951</v>
      </c>
      <c r="AW225" s="107" t="s">
        <v>14127</v>
      </c>
      <c r="AX225" s="107" t="s">
        <v>14127</v>
      </c>
      <c r="AY225" s="107" t="s">
        <v>14929</v>
      </c>
      <c r="AZ225" s="107" t="s">
        <v>14929</v>
      </c>
      <c r="BA225" s="2"/>
      <c r="BB225" s="3"/>
      <c r="BC225" s="3"/>
      <c r="BD225" s="3"/>
      <c r="BE225" s="3"/>
    </row>
    <row r="226" spans="1:57" x14ac:dyDescent="0.25">
      <c r="A226" s="61" t="s">
        <v>340</v>
      </c>
      <c r="B226" s="62" t="s">
        <v>15537</v>
      </c>
      <c r="C226" s="62"/>
      <c r="D226" s="63">
        <v>1.5</v>
      </c>
      <c r="E226" s="65"/>
      <c r="F226" s="103" t="s">
        <v>9202</v>
      </c>
      <c r="G226" s="62"/>
      <c r="H226" s="66"/>
      <c r="I226" s="67"/>
      <c r="J226" s="67"/>
      <c r="K226" s="66" t="s">
        <v>12495</v>
      </c>
      <c r="L226" s="70"/>
      <c r="M226" s="71">
        <v>7622.91552734375</v>
      </c>
      <c r="N226" s="71">
        <v>3025.968017578125</v>
      </c>
      <c r="O226" s="72"/>
      <c r="P226" s="73"/>
      <c r="Q226" s="73"/>
      <c r="R226" s="96"/>
      <c r="S226" s="48">
        <v>0</v>
      </c>
      <c r="T226" s="48">
        <v>1</v>
      </c>
      <c r="U226" s="49">
        <v>0</v>
      </c>
      <c r="V226" s="49">
        <v>9.5000000000000005E-5</v>
      </c>
      <c r="W226" s="49">
        <v>0</v>
      </c>
      <c r="X226" s="49">
        <v>0.56964999999999999</v>
      </c>
      <c r="Y226" s="49">
        <v>0</v>
      </c>
      <c r="Z226" s="49">
        <v>0</v>
      </c>
      <c r="AA226" s="68">
        <v>226</v>
      </c>
      <c r="AB226" s="68"/>
      <c r="AC226" s="69"/>
      <c r="AD226" s="84">
        <v>687</v>
      </c>
      <c r="AE226" s="84">
        <v>301</v>
      </c>
      <c r="AF226" s="84">
        <v>18632</v>
      </c>
      <c r="AG226" s="84">
        <v>43429</v>
      </c>
      <c r="AH226" s="84"/>
      <c r="AI226" s="84"/>
      <c r="AJ226" s="84"/>
      <c r="AK226" s="84"/>
      <c r="AL226" s="84"/>
      <c r="AM226" s="87">
        <v>41844.80872685185</v>
      </c>
      <c r="AN226" s="84" t="s">
        <v>10584</v>
      </c>
      <c r="AO226" s="92" t="s">
        <v>10808</v>
      </c>
      <c r="AP226" s="84" t="s">
        <v>66</v>
      </c>
      <c r="AQ226" s="48"/>
      <c r="AR226" s="48"/>
      <c r="AS226" s="48"/>
      <c r="AT226" s="48"/>
      <c r="AU226" s="48"/>
      <c r="AV226" s="48"/>
      <c r="AW226" s="107" t="s">
        <v>14167</v>
      </c>
      <c r="AX226" s="107" t="s">
        <v>14167</v>
      </c>
      <c r="AY226" s="107" t="s">
        <v>14967</v>
      </c>
      <c r="AZ226" s="107" t="s">
        <v>14967</v>
      </c>
      <c r="BA226" s="2"/>
      <c r="BB226" s="3"/>
      <c r="BC226" s="3"/>
      <c r="BD226" s="3"/>
      <c r="BE226" s="3"/>
    </row>
    <row r="227" spans="1:57" x14ac:dyDescent="0.25">
      <c r="A227" s="61" t="s">
        <v>1558</v>
      </c>
      <c r="B227" s="62" t="s">
        <v>15537</v>
      </c>
      <c r="C227" s="62"/>
      <c r="D227" s="63">
        <v>1.5</v>
      </c>
      <c r="E227" s="65"/>
      <c r="F227" s="103" t="s">
        <v>9203</v>
      </c>
      <c r="G227" s="62"/>
      <c r="H227" s="66"/>
      <c r="I227" s="67"/>
      <c r="J227" s="67"/>
      <c r="K227" s="66" t="s">
        <v>12496</v>
      </c>
      <c r="L227" s="70"/>
      <c r="M227" s="71">
        <v>5450.7236328125</v>
      </c>
      <c r="N227" s="71">
        <v>2363.749755859375</v>
      </c>
      <c r="O227" s="72"/>
      <c r="P227" s="73"/>
      <c r="Q227" s="73"/>
      <c r="R227" s="96"/>
      <c r="S227" s="48">
        <v>4</v>
      </c>
      <c r="T227" s="48">
        <v>0</v>
      </c>
      <c r="U227" s="49">
        <v>6084</v>
      </c>
      <c r="V227" s="49">
        <v>1.05E-4</v>
      </c>
      <c r="W227" s="49">
        <v>0</v>
      </c>
      <c r="X227" s="49">
        <v>1.9748220000000001</v>
      </c>
      <c r="Y227" s="49">
        <v>0</v>
      </c>
      <c r="Z227" s="49">
        <v>0</v>
      </c>
      <c r="AA227" s="68">
        <v>227</v>
      </c>
      <c r="AB227" s="68"/>
      <c r="AC227" s="69"/>
      <c r="AD227" s="84">
        <v>1640</v>
      </c>
      <c r="AE227" s="84">
        <v>34060</v>
      </c>
      <c r="AF227" s="84">
        <v>20272</v>
      </c>
      <c r="AG227" s="84">
        <v>7707</v>
      </c>
      <c r="AH227" s="84"/>
      <c r="AI227" s="84" t="s">
        <v>7322</v>
      </c>
      <c r="AJ227" s="84"/>
      <c r="AK227" s="84"/>
      <c r="AL227" s="84"/>
      <c r="AM227" s="87">
        <v>42449.888738425929</v>
      </c>
      <c r="AN227" s="84" t="s">
        <v>10584</v>
      </c>
      <c r="AO227" s="92" t="s">
        <v>10809</v>
      </c>
      <c r="AP227" s="84" t="s">
        <v>65</v>
      </c>
      <c r="AQ227" s="48"/>
      <c r="AR227" s="48"/>
      <c r="AS227" s="48"/>
      <c r="AT227" s="48"/>
      <c r="AU227" s="48"/>
      <c r="AV227" s="48"/>
      <c r="AW227" s="48"/>
      <c r="AX227" s="48"/>
      <c r="AY227" s="48"/>
      <c r="AZ227" s="48"/>
      <c r="BA227" s="2"/>
      <c r="BB227" s="3"/>
      <c r="BC227" s="3"/>
      <c r="BD227" s="3"/>
      <c r="BE227" s="3"/>
    </row>
    <row r="228" spans="1:57" x14ac:dyDescent="0.25">
      <c r="A228" s="61" t="s">
        <v>341</v>
      </c>
      <c r="B228" s="62" t="s">
        <v>15537</v>
      </c>
      <c r="C228" s="62"/>
      <c r="D228" s="63">
        <v>1.7262951042891626</v>
      </c>
      <c r="E228" s="65"/>
      <c r="F228" s="103" t="s">
        <v>9204</v>
      </c>
      <c r="G228" s="62"/>
      <c r="H228" s="66"/>
      <c r="I228" s="67"/>
      <c r="J228" s="67"/>
      <c r="K228" s="66" t="s">
        <v>12497</v>
      </c>
      <c r="L228" s="70"/>
      <c r="M228" s="71">
        <v>3784.781494140625</v>
      </c>
      <c r="N228" s="71">
        <v>2190.614990234375</v>
      </c>
      <c r="O228" s="72"/>
      <c r="P228" s="73"/>
      <c r="Q228" s="73"/>
      <c r="R228" s="96"/>
      <c r="S228" s="48">
        <v>0</v>
      </c>
      <c r="T228" s="48">
        <v>2</v>
      </c>
      <c r="U228" s="49">
        <v>14126</v>
      </c>
      <c r="V228" s="49">
        <v>1.84E-4</v>
      </c>
      <c r="W228" s="49">
        <v>1.17E-4</v>
      </c>
      <c r="X228" s="49">
        <v>0.874525</v>
      </c>
      <c r="Y228" s="49">
        <v>0</v>
      </c>
      <c r="Z228" s="49">
        <v>0</v>
      </c>
      <c r="AA228" s="68">
        <v>228</v>
      </c>
      <c r="AB228" s="68"/>
      <c r="AC228" s="69"/>
      <c r="AD228" s="84">
        <v>401</v>
      </c>
      <c r="AE228" s="84">
        <v>206</v>
      </c>
      <c r="AF228" s="84">
        <v>4386</v>
      </c>
      <c r="AG228" s="84">
        <v>10932</v>
      </c>
      <c r="AH228" s="84"/>
      <c r="AI228" s="84"/>
      <c r="AJ228" s="84" t="s">
        <v>8270</v>
      </c>
      <c r="AK228" s="84"/>
      <c r="AL228" s="84"/>
      <c r="AM228" s="87">
        <v>40452.543344907404</v>
      </c>
      <c r="AN228" s="84" t="s">
        <v>10584</v>
      </c>
      <c r="AO228" s="92" t="s">
        <v>10810</v>
      </c>
      <c r="AP228" s="84" t="s">
        <v>66</v>
      </c>
      <c r="AQ228" s="48" t="s">
        <v>2694</v>
      </c>
      <c r="AR228" s="48" t="s">
        <v>2694</v>
      </c>
      <c r="AS228" s="48" t="s">
        <v>13971</v>
      </c>
      <c r="AT228" s="48" t="s">
        <v>13971</v>
      </c>
      <c r="AU228" s="48"/>
      <c r="AV228" s="48"/>
      <c r="AW228" s="107" t="s">
        <v>14168</v>
      </c>
      <c r="AX228" s="107" t="s">
        <v>14731</v>
      </c>
      <c r="AY228" s="107" t="s">
        <v>14968</v>
      </c>
      <c r="AZ228" s="107" t="s">
        <v>14968</v>
      </c>
      <c r="BA228" s="2"/>
      <c r="BB228" s="3"/>
      <c r="BC228" s="3"/>
      <c r="BD228" s="3"/>
      <c r="BE228" s="3"/>
    </row>
    <row r="229" spans="1:57" x14ac:dyDescent="0.25">
      <c r="A229" s="61" t="s">
        <v>1559</v>
      </c>
      <c r="B229" s="62" t="s">
        <v>15537</v>
      </c>
      <c r="C229" s="62"/>
      <c r="D229" s="63">
        <v>1.5135390233335397</v>
      </c>
      <c r="E229" s="65"/>
      <c r="F229" s="103" t="s">
        <v>9205</v>
      </c>
      <c r="G229" s="62"/>
      <c r="H229" s="66"/>
      <c r="I229" s="67"/>
      <c r="J229" s="67"/>
      <c r="K229" s="66" t="s">
        <v>12498</v>
      </c>
      <c r="L229" s="70"/>
      <c r="M229" s="71">
        <v>3082.39599609375</v>
      </c>
      <c r="N229" s="71">
        <v>3876.861083984375</v>
      </c>
      <c r="O229" s="72"/>
      <c r="P229" s="73"/>
      <c r="Q229" s="73"/>
      <c r="R229" s="96"/>
      <c r="S229" s="48">
        <v>7</v>
      </c>
      <c r="T229" s="48">
        <v>0</v>
      </c>
      <c r="U229" s="49">
        <v>12150</v>
      </c>
      <c r="V229" s="49">
        <v>1.56E-4</v>
      </c>
      <c r="W229" s="49">
        <v>6.9999999999999999E-6</v>
      </c>
      <c r="X229" s="49">
        <v>3.3796279999999999</v>
      </c>
      <c r="Y229" s="49">
        <v>0</v>
      </c>
      <c r="Z229" s="49">
        <v>0</v>
      </c>
      <c r="AA229" s="68">
        <v>229</v>
      </c>
      <c r="AB229" s="68"/>
      <c r="AC229" s="69"/>
      <c r="AD229" s="84">
        <v>109810</v>
      </c>
      <c r="AE229" s="84">
        <v>111421</v>
      </c>
      <c r="AF229" s="84">
        <v>96057</v>
      </c>
      <c r="AG229" s="84">
        <v>34988</v>
      </c>
      <c r="AH229" s="84"/>
      <c r="AI229" s="84" t="s">
        <v>7323</v>
      </c>
      <c r="AJ229" s="84" t="s">
        <v>8270</v>
      </c>
      <c r="AK229" s="92" t="s">
        <v>8692</v>
      </c>
      <c r="AL229" s="84"/>
      <c r="AM229" s="87">
        <v>40073.77207175926</v>
      </c>
      <c r="AN229" s="84" t="s">
        <v>10584</v>
      </c>
      <c r="AO229" s="92" t="s">
        <v>10811</v>
      </c>
      <c r="AP229" s="84" t="s">
        <v>65</v>
      </c>
      <c r="AQ229" s="48"/>
      <c r="AR229" s="48"/>
      <c r="AS229" s="48"/>
      <c r="AT229" s="48"/>
      <c r="AU229" s="48"/>
      <c r="AV229" s="48"/>
      <c r="AW229" s="48"/>
      <c r="AX229" s="48"/>
      <c r="AY229" s="48"/>
      <c r="AZ229" s="48"/>
      <c r="BA229" s="2"/>
      <c r="BB229" s="3"/>
      <c r="BC229" s="3"/>
      <c r="BD229" s="3"/>
      <c r="BE229" s="3"/>
    </row>
    <row r="230" spans="1:57" x14ac:dyDescent="0.25">
      <c r="A230" s="61" t="s">
        <v>342</v>
      </c>
      <c r="B230" s="62" t="s">
        <v>15539</v>
      </c>
      <c r="C230" s="62"/>
      <c r="D230" s="63">
        <v>5.097511914340533</v>
      </c>
      <c r="E230" s="65"/>
      <c r="F230" s="103" t="s">
        <v>9206</v>
      </c>
      <c r="G230" s="62"/>
      <c r="H230" s="66"/>
      <c r="I230" s="67"/>
      <c r="J230" s="67"/>
      <c r="K230" s="66" t="s">
        <v>12499</v>
      </c>
      <c r="L230" s="70"/>
      <c r="M230" s="71">
        <v>3112.95068359375</v>
      </c>
      <c r="N230" s="71">
        <v>7972.49853515625</v>
      </c>
      <c r="O230" s="72"/>
      <c r="P230" s="73"/>
      <c r="Q230" s="73"/>
      <c r="R230" s="96"/>
      <c r="S230" s="48">
        <v>0</v>
      </c>
      <c r="T230" s="48">
        <v>1</v>
      </c>
      <c r="U230" s="49">
        <v>0</v>
      </c>
      <c r="V230" s="49">
        <v>2.0100000000000001E-4</v>
      </c>
      <c r="W230" s="49">
        <v>1.8600000000000001E-3</v>
      </c>
      <c r="X230" s="49">
        <v>0.465924</v>
      </c>
      <c r="Y230" s="49">
        <v>0</v>
      </c>
      <c r="Z230" s="49">
        <v>0</v>
      </c>
      <c r="AA230" s="68">
        <v>230</v>
      </c>
      <c r="AB230" s="68"/>
      <c r="AC230" s="69"/>
      <c r="AD230" s="84">
        <v>922</v>
      </c>
      <c r="AE230" s="84">
        <v>363</v>
      </c>
      <c r="AF230" s="84">
        <v>10819</v>
      </c>
      <c r="AG230" s="84">
        <v>8943</v>
      </c>
      <c r="AH230" s="84"/>
      <c r="AI230" s="84" t="s">
        <v>7324</v>
      </c>
      <c r="AJ230" s="84" t="s">
        <v>8284</v>
      </c>
      <c r="AK230" s="84"/>
      <c r="AL230" s="84"/>
      <c r="AM230" s="87">
        <v>43161.517534722225</v>
      </c>
      <c r="AN230" s="84" t="s">
        <v>10584</v>
      </c>
      <c r="AO230" s="92" t="s">
        <v>10812</v>
      </c>
      <c r="AP230" s="84" t="s">
        <v>66</v>
      </c>
      <c r="AQ230" s="48"/>
      <c r="AR230" s="48"/>
      <c r="AS230" s="48"/>
      <c r="AT230" s="48"/>
      <c r="AU230" s="48" t="s">
        <v>2951</v>
      </c>
      <c r="AV230" s="48" t="s">
        <v>2951</v>
      </c>
      <c r="AW230" s="107" t="s">
        <v>14127</v>
      </c>
      <c r="AX230" s="107" t="s">
        <v>14127</v>
      </c>
      <c r="AY230" s="107" t="s">
        <v>14929</v>
      </c>
      <c r="AZ230" s="107" t="s">
        <v>14929</v>
      </c>
      <c r="BA230" s="2"/>
      <c r="BB230" s="3"/>
      <c r="BC230" s="3"/>
      <c r="BD230" s="3"/>
      <c r="BE230" s="3"/>
    </row>
    <row r="231" spans="1:57" x14ac:dyDescent="0.25">
      <c r="A231" s="61" t="s">
        <v>343</v>
      </c>
      <c r="B231" s="62" t="s">
        <v>15537</v>
      </c>
      <c r="C231" s="62"/>
      <c r="D231" s="63">
        <v>1.5</v>
      </c>
      <c r="E231" s="65"/>
      <c r="F231" s="103" t="s">
        <v>9207</v>
      </c>
      <c r="G231" s="62"/>
      <c r="H231" s="66"/>
      <c r="I231" s="67"/>
      <c r="J231" s="67"/>
      <c r="K231" s="66" t="s">
        <v>12500</v>
      </c>
      <c r="L231" s="70"/>
      <c r="M231" s="71">
        <v>4428.1181640625</v>
      </c>
      <c r="N231" s="71">
        <v>8643.564453125</v>
      </c>
      <c r="O231" s="72"/>
      <c r="P231" s="73"/>
      <c r="Q231" s="73"/>
      <c r="R231" s="96"/>
      <c r="S231" s="48">
        <v>0</v>
      </c>
      <c r="T231" s="48">
        <v>2</v>
      </c>
      <c r="U231" s="49">
        <v>28</v>
      </c>
      <c r="V231" s="49">
        <v>5.8824000000000001E-2</v>
      </c>
      <c r="W231" s="49">
        <v>0</v>
      </c>
      <c r="X231" s="49">
        <v>1.072236</v>
      </c>
      <c r="Y231" s="49">
        <v>0</v>
      </c>
      <c r="Z231" s="49">
        <v>0</v>
      </c>
      <c r="AA231" s="68">
        <v>231</v>
      </c>
      <c r="AB231" s="68"/>
      <c r="AC231" s="69"/>
      <c r="AD231" s="84">
        <v>195</v>
      </c>
      <c r="AE231" s="84">
        <v>111</v>
      </c>
      <c r="AF231" s="84">
        <v>17356</v>
      </c>
      <c r="AG231" s="84">
        <v>18801</v>
      </c>
      <c r="AH231" s="84"/>
      <c r="AI231" s="92" t="s">
        <v>7325</v>
      </c>
      <c r="AJ231" s="84" t="s">
        <v>8332</v>
      </c>
      <c r="AK231" s="92" t="s">
        <v>8693</v>
      </c>
      <c r="AL231" s="84"/>
      <c r="AM231" s="87">
        <v>42694.483564814815</v>
      </c>
      <c r="AN231" s="84" t="s">
        <v>10584</v>
      </c>
      <c r="AO231" s="92" t="s">
        <v>10813</v>
      </c>
      <c r="AP231" s="84" t="s">
        <v>66</v>
      </c>
      <c r="AQ231" s="48" t="s">
        <v>2695</v>
      </c>
      <c r="AR231" s="48" t="s">
        <v>2695</v>
      </c>
      <c r="AS231" s="48" t="s">
        <v>2920</v>
      </c>
      <c r="AT231" s="48" t="s">
        <v>2920</v>
      </c>
      <c r="AU231" s="48"/>
      <c r="AV231" s="48"/>
      <c r="AW231" s="107" t="s">
        <v>14169</v>
      </c>
      <c r="AX231" s="107" t="s">
        <v>14732</v>
      </c>
      <c r="AY231" s="107" t="s">
        <v>14969</v>
      </c>
      <c r="AZ231" s="107" t="s">
        <v>15484</v>
      </c>
      <c r="BA231" s="2"/>
      <c r="BB231" s="3"/>
      <c r="BC231" s="3"/>
      <c r="BD231" s="3"/>
      <c r="BE231" s="3"/>
    </row>
    <row r="232" spans="1:57" x14ac:dyDescent="0.25">
      <c r="A232" s="61" t="s">
        <v>1560</v>
      </c>
      <c r="B232" s="62" t="s">
        <v>15537</v>
      </c>
      <c r="C232" s="62"/>
      <c r="D232" s="63">
        <v>1.5</v>
      </c>
      <c r="E232" s="65"/>
      <c r="F232" s="103" t="s">
        <v>9208</v>
      </c>
      <c r="G232" s="62"/>
      <c r="H232" s="66"/>
      <c r="I232" s="67"/>
      <c r="J232" s="67"/>
      <c r="K232" s="66" t="s">
        <v>12501</v>
      </c>
      <c r="L232" s="70"/>
      <c r="M232" s="71">
        <v>5260.2392578125</v>
      </c>
      <c r="N232" s="71">
        <v>8375.0498046875</v>
      </c>
      <c r="O232" s="72"/>
      <c r="P232" s="73"/>
      <c r="Q232" s="73"/>
      <c r="R232" s="96"/>
      <c r="S232" s="48">
        <v>2</v>
      </c>
      <c r="T232" s="48">
        <v>0</v>
      </c>
      <c r="U232" s="49">
        <v>16</v>
      </c>
      <c r="V232" s="49">
        <v>4.3478000000000003E-2</v>
      </c>
      <c r="W232" s="49">
        <v>0</v>
      </c>
      <c r="X232" s="49">
        <v>1.1478680000000001</v>
      </c>
      <c r="Y232" s="49">
        <v>0</v>
      </c>
      <c r="Z232" s="49">
        <v>0</v>
      </c>
      <c r="AA232" s="68">
        <v>232</v>
      </c>
      <c r="AB232" s="68"/>
      <c r="AC232" s="69"/>
      <c r="AD232" s="84">
        <v>797</v>
      </c>
      <c r="AE232" s="84">
        <v>21127</v>
      </c>
      <c r="AF232" s="84">
        <v>52851</v>
      </c>
      <c r="AG232" s="84">
        <v>1674</v>
      </c>
      <c r="AH232" s="84"/>
      <c r="AI232" s="84" t="s">
        <v>7326</v>
      </c>
      <c r="AJ232" s="84" t="s">
        <v>8267</v>
      </c>
      <c r="AK232" s="92" t="s">
        <v>8694</v>
      </c>
      <c r="AL232" s="84"/>
      <c r="AM232" s="87">
        <v>41017.821145833332</v>
      </c>
      <c r="AN232" s="84" t="s">
        <v>10584</v>
      </c>
      <c r="AO232" s="92" t="s">
        <v>10814</v>
      </c>
      <c r="AP232" s="84" t="s">
        <v>65</v>
      </c>
      <c r="AQ232" s="48"/>
      <c r="AR232" s="48"/>
      <c r="AS232" s="48"/>
      <c r="AT232" s="48"/>
      <c r="AU232" s="48"/>
      <c r="AV232" s="48"/>
      <c r="AW232" s="48"/>
      <c r="AX232" s="48"/>
      <c r="AY232" s="48"/>
      <c r="AZ232" s="48"/>
      <c r="BA232" s="2"/>
      <c r="BB232" s="3"/>
      <c r="BC232" s="3"/>
      <c r="BD232" s="3"/>
      <c r="BE232" s="3"/>
    </row>
    <row r="233" spans="1:57" x14ac:dyDescent="0.25">
      <c r="A233" s="61" t="s">
        <v>1561</v>
      </c>
      <c r="B233" s="62" t="s">
        <v>15537</v>
      </c>
      <c r="C233" s="62"/>
      <c r="D233" s="63">
        <v>1.5</v>
      </c>
      <c r="E233" s="65"/>
      <c r="F233" s="103" t="s">
        <v>9209</v>
      </c>
      <c r="G233" s="62"/>
      <c r="H233" s="66"/>
      <c r="I233" s="67"/>
      <c r="J233" s="67"/>
      <c r="K233" s="66" t="s">
        <v>12502</v>
      </c>
      <c r="L233" s="70"/>
      <c r="M233" s="71">
        <v>4692.01806640625</v>
      </c>
      <c r="N233" s="71">
        <v>6099.916015625</v>
      </c>
      <c r="O233" s="72"/>
      <c r="P233" s="73"/>
      <c r="Q233" s="73"/>
      <c r="R233" s="96"/>
      <c r="S233" s="48">
        <v>6</v>
      </c>
      <c r="T233" s="48">
        <v>0</v>
      </c>
      <c r="U233" s="49">
        <v>64</v>
      </c>
      <c r="V233" s="49">
        <v>7.6923000000000005E-2</v>
      </c>
      <c r="W233" s="49">
        <v>0</v>
      </c>
      <c r="X233" s="49">
        <v>3.0663019999999999</v>
      </c>
      <c r="Y233" s="49">
        <v>0</v>
      </c>
      <c r="Z233" s="49">
        <v>0</v>
      </c>
      <c r="AA233" s="68">
        <v>233</v>
      </c>
      <c r="AB233" s="68"/>
      <c r="AC233" s="69"/>
      <c r="AD233" s="84">
        <v>10</v>
      </c>
      <c r="AE233" s="84">
        <v>1251834</v>
      </c>
      <c r="AF233" s="84">
        <v>312232</v>
      </c>
      <c r="AG233" s="84">
        <v>168</v>
      </c>
      <c r="AH233" s="84"/>
      <c r="AI233" s="84" t="s">
        <v>7327</v>
      </c>
      <c r="AJ233" s="84" t="s">
        <v>8284</v>
      </c>
      <c r="AK233" s="92" t="s">
        <v>8695</v>
      </c>
      <c r="AL233" s="84"/>
      <c r="AM233" s="87">
        <v>40174.102430555555</v>
      </c>
      <c r="AN233" s="84" t="s">
        <v>10584</v>
      </c>
      <c r="AO233" s="92" t="s">
        <v>10815</v>
      </c>
      <c r="AP233" s="84" t="s">
        <v>65</v>
      </c>
      <c r="AQ233" s="48"/>
      <c r="AR233" s="48"/>
      <c r="AS233" s="48"/>
      <c r="AT233" s="48"/>
      <c r="AU233" s="48"/>
      <c r="AV233" s="48"/>
      <c r="AW233" s="48"/>
      <c r="AX233" s="48"/>
      <c r="AY233" s="48"/>
      <c r="AZ233" s="48"/>
      <c r="BA233" s="2"/>
      <c r="BB233" s="3"/>
      <c r="BC233" s="3"/>
      <c r="BD233" s="3"/>
      <c r="BE233" s="3"/>
    </row>
    <row r="234" spans="1:57" x14ac:dyDescent="0.25">
      <c r="A234" s="61" t="s">
        <v>344</v>
      </c>
      <c r="B234" s="62" t="s">
        <v>15537</v>
      </c>
      <c r="C234" s="62"/>
      <c r="D234" s="63">
        <v>1.5</v>
      </c>
      <c r="E234" s="65"/>
      <c r="F234" s="103" t="s">
        <v>9210</v>
      </c>
      <c r="G234" s="62"/>
      <c r="H234" s="66"/>
      <c r="I234" s="67"/>
      <c r="J234" s="67"/>
      <c r="K234" s="66" t="s">
        <v>12503</v>
      </c>
      <c r="L234" s="70"/>
      <c r="M234" s="71">
        <v>5476.34814453125</v>
      </c>
      <c r="N234" s="71">
        <v>517.491943359375</v>
      </c>
      <c r="O234" s="72"/>
      <c r="P234" s="73"/>
      <c r="Q234" s="73"/>
      <c r="R234" s="96"/>
      <c r="S234" s="48">
        <v>0</v>
      </c>
      <c r="T234" s="48">
        <v>1</v>
      </c>
      <c r="U234" s="49">
        <v>0</v>
      </c>
      <c r="V234" s="49">
        <v>0.14285700000000001</v>
      </c>
      <c r="W234" s="49">
        <v>0</v>
      </c>
      <c r="X234" s="49">
        <v>0.65540500000000002</v>
      </c>
      <c r="Y234" s="49">
        <v>0</v>
      </c>
      <c r="Z234" s="49">
        <v>0</v>
      </c>
      <c r="AA234" s="68">
        <v>234</v>
      </c>
      <c r="AB234" s="68"/>
      <c r="AC234" s="69"/>
      <c r="AD234" s="84">
        <v>910</v>
      </c>
      <c r="AE234" s="84">
        <v>955</v>
      </c>
      <c r="AF234" s="84">
        <v>27353</v>
      </c>
      <c r="AG234" s="84">
        <v>44101</v>
      </c>
      <c r="AH234" s="84"/>
      <c r="AI234" s="84" t="s">
        <v>7328</v>
      </c>
      <c r="AJ234" s="84" t="s">
        <v>8333</v>
      </c>
      <c r="AK234" s="84"/>
      <c r="AL234" s="84"/>
      <c r="AM234" s="87">
        <v>41365.594085648147</v>
      </c>
      <c r="AN234" s="84" t="s">
        <v>10584</v>
      </c>
      <c r="AO234" s="92" t="s">
        <v>10816</v>
      </c>
      <c r="AP234" s="84" t="s">
        <v>66</v>
      </c>
      <c r="AQ234" s="48"/>
      <c r="AR234" s="48"/>
      <c r="AS234" s="48"/>
      <c r="AT234" s="48"/>
      <c r="AU234" s="48"/>
      <c r="AV234" s="48"/>
      <c r="AW234" s="107" t="s">
        <v>14170</v>
      </c>
      <c r="AX234" s="107" t="s">
        <v>14170</v>
      </c>
      <c r="AY234" s="107" t="s">
        <v>14970</v>
      </c>
      <c r="AZ234" s="107" t="s">
        <v>14970</v>
      </c>
      <c r="BA234" s="2"/>
      <c r="BB234" s="3"/>
      <c r="BC234" s="3"/>
      <c r="BD234" s="3"/>
      <c r="BE234" s="3"/>
    </row>
    <row r="235" spans="1:57" x14ac:dyDescent="0.25">
      <c r="A235" s="61" t="s">
        <v>1562</v>
      </c>
      <c r="B235" s="62" t="s">
        <v>15537</v>
      </c>
      <c r="C235" s="62"/>
      <c r="D235" s="63">
        <v>1.5</v>
      </c>
      <c r="E235" s="65"/>
      <c r="F235" s="103" t="s">
        <v>9211</v>
      </c>
      <c r="G235" s="62"/>
      <c r="H235" s="66"/>
      <c r="I235" s="67"/>
      <c r="J235" s="67"/>
      <c r="K235" s="66" t="s">
        <v>12504</v>
      </c>
      <c r="L235" s="70"/>
      <c r="M235" s="71">
        <v>5156.2099609375</v>
      </c>
      <c r="N235" s="71">
        <v>3397.473876953125</v>
      </c>
      <c r="O235" s="72"/>
      <c r="P235" s="73"/>
      <c r="Q235" s="73"/>
      <c r="R235" s="96"/>
      <c r="S235" s="48">
        <v>4</v>
      </c>
      <c r="T235" s="48">
        <v>0</v>
      </c>
      <c r="U235" s="49">
        <v>12</v>
      </c>
      <c r="V235" s="49">
        <v>0.25</v>
      </c>
      <c r="W235" s="49">
        <v>0</v>
      </c>
      <c r="X235" s="49">
        <v>2.3783780000000001</v>
      </c>
      <c r="Y235" s="49">
        <v>0</v>
      </c>
      <c r="Z235" s="49">
        <v>0</v>
      </c>
      <c r="AA235" s="68">
        <v>235</v>
      </c>
      <c r="AB235" s="68"/>
      <c r="AC235" s="69"/>
      <c r="AD235" s="84">
        <v>38</v>
      </c>
      <c r="AE235" s="84">
        <v>7151064</v>
      </c>
      <c r="AF235" s="84">
        <v>226688</v>
      </c>
      <c r="AG235" s="84">
        <v>0</v>
      </c>
      <c r="AH235" s="84"/>
      <c r="AI235" s="84" t="s">
        <v>7329</v>
      </c>
      <c r="AJ235" s="84" t="s">
        <v>8310</v>
      </c>
      <c r="AK235" s="92" t="s">
        <v>8696</v>
      </c>
      <c r="AL235" s="84"/>
      <c r="AM235" s="87">
        <v>39604.420219907406</v>
      </c>
      <c r="AN235" s="84" t="s">
        <v>10584</v>
      </c>
      <c r="AO235" s="92" t="s">
        <v>10817</v>
      </c>
      <c r="AP235" s="84" t="s">
        <v>65</v>
      </c>
      <c r="AQ235" s="48"/>
      <c r="AR235" s="48"/>
      <c r="AS235" s="48"/>
      <c r="AT235" s="48"/>
      <c r="AU235" s="48"/>
      <c r="AV235" s="48"/>
      <c r="AW235" s="48"/>
      <c r="AX235" s="48"/>
      <c r="AY235" s="48"/>
      <c r="AZ235" s="48"/>
      <c r="BA235" s="2"/>
      <c r="BB235" s="3"/>
      <c r="BC235" s="3"/>
      <c r="BD235" s="3"/>
      <c r="BE235" s="3"/>
    </row>
    <row r="236" spans="1:57" x14ac:dyDescent="0.25">
      <c r="A236" s="61" t="s">
        <v>345</v>
      </c>
      <c r="B236" s="62" t="s">
        <v>15537</v>
      </c>
      <c r="C236" s="62"/>
      <c r="D236" s="63">
        <v>1.5</v>
      </c>
      <c r="E236" s="65"/>
      <c r="F236" s="103" t="s">
        <v>9212</v>
      </c>
      <c r="G236" s="62"/>
      <c r="H236" s="66"/>
      <c r="I236" s="67"/>
      <c r="J236" s="67"/>
      <c r="K236" s="66" t="s">
        <v>12505</v>
      </c>
      <c r="L236" s="70"/>
      <c r="M236" s="71">
        <v>8807.4599609375</v>
      </c>
      <c r="N236" s="71">
        <v>3849.367431640625</v>
      </c>
      <c r="O236" s="72"/>
      <c r="P236" s="73"/>
      <c r="Q236" s="73"/>
      <c r="R236" s="96"/>
      <c r="S236" s="48">
        <v>0</v>
      </c>
      <c r="T236" s="48">
        <v>1</v>
      </c>
      <c r="U236" s="49">
        <v>0</v>
      </c>
      <c r="V236" s="49">
        <v>1.2E-4</v>
      </c>
      <c r="W236" s="49">
        <v>0</v>
      </c>
      <c r="X236" s="49">
        <v>0.57686899999999997</v>
      </c>
      <c r="Y236" s="49">
        <v>0</v>
      </c>
      <c r="Z236" s="49">
        <v>0</v>
      </c>
      <c r="AA236" s="68">
        <v>236</v>
      </c>
      <c r="AB236" s="68"/>
      <c r="AC236" s="69"/>
      <c r="AD236" s="84">
        <v>727</v>
      </c>
      <c r="AE236" s="84">
        <v>341</v>
      </c>
      <c r="AF236" s="84">
        <v>20374</v>
      </c>
      <c r="AG236" s="84">
        <v>4914</v>
      </c>
      <c r="AH236" s="84"/>
      <c r="AI236" s="84" t="s">
        <v>7330</v>
      </c>
      <c r="AJ236" s="84" t="s">
        <v>8334</v>
      </c>
      <c r="AK236" s="84"/>
      <c r="AL236" s="84"/>
      <c r="AM236" s="87">
        <v>40791.492835648147</v>
      </c>
      <c r="AN236" s="84" t="s">
        <v>10584</v>
      </c>
      <c r="AO236" s="92" t="s">
        <v>10818</v>
      </c>
      <c r="AP236" s="84" t="s">
        <v>66</v>
      </c>
      <c r="AQ236" s="48"/>
      <c r="AR236" s="48"/>
      <c r="AS236" s="48"/>
      <c r="AT236" s="48"/>
      <c r="AU236" s="48"/>
      <c r="AV236" s="48"/>
      <c r="AW236" s="107" t="s">
        <v>14171</v>
      </c>
      <c r="AX236" s="107" t="s">
        <v>14171</v>
      </c>
      <c r="AY236" s="107" t="s">
        <v>14971</v>
      </c>
      <c r="AZ236" s="107" t="s">
        <v>14971</v>
      </c>
      <c r="BA236" s="2"/>
      <c r="BB236" s="3"/>
      <c r="BC236" s="3"/>
      <c r="BD236" s="3"/>
      <c r="BE236" s="3"/>
    </row>
    <row r="237" spans="1:57" x14ac:dyDescent="0.25">
      <c r="A237" s="61" t="s">
        <v>1563</v>
      </c>
      <c r="B237" s="62" t="s">
        <v>15537</v>
      </c>
      <c r="C237" s="62"/>
      <c r="D237" s="63">
        <v>1.5</v>
      </c>
      <c r="E237" s="65"/>
      <c r="F237" s="103" t="s">
        <v>9213</v>
      </c>
      <c r="G237" s="62"/>
      <c r="H237" s="66"/>
      <c r="I237" s="67"/>
      <c r="J237" s="67"/>
      <c r="K237" s="66" t="s">
        <v>12506</v>
      </c>
      <c r="L237" s="70"/>
      <c r="M237" s="71">
        <v>6765.75537109375</v>
      </c>
      <c r="N237" s="71">
        <v>6288.80029296875</v>
      </c>
      <c r="O237" s="72"/>
      <c r="P237" s="73"/>
      <c r="Q237" s="73"/>
      <c r="R237" s="96"/>
      <c r="S237" s="48">
        <v>5</v>
      </c>
      <c r="T237" s="48">
        <v>0</v>
      </c>
      <c r="U237" s="49">
        <v>8108</v>
      </c>
      <c r="V237" s="49">
        <v>1.37E-4</v>
      </c>
      <c r="W237" s="49">
        <v>0</v>
      </c>
      <c r="X237" s="49">
        <v>2.5109919999999999</v>
      </c>
      <c r="Y237" s="49">
        <v>0</v>
      </c>
      <c r="Z237" s="49">
        <v>0</v>
      </c>
      <c r="AA237" s="68">
        <v>237</v>
      </c>
      <c r="AB237" s="68"/>
      <c r="AC237" s="69"/>
      <c r="AD237" s="84">
        <v>138</v>
      </c>
      <c r="AE237" s="84">
        <v>102365</v>
      </c>
      <c r="AF237" s="84">
        <v>11386</v>
      </c>
      <c r="AG237" s="84">
        <v>441</v>
      </c>
      <c r="AH237" s="84"/>
      <c r="AI237" s="84" t="s">
        <v>7331</v>
      </c>
      <c r="AJ237" s="84" t="s">
        <v>8335</v>
      </c>
      <c r="AK237" s="92" t="s">
        <v>8697</v>
      </c>
      <c r="AL237" s="84"/>
      <c r="AM237" s="87">
        <v>40688.440532407411</v>
      </c>
      <c r="AN237" s="84" t="s">
        <v>10584</v>
      </c>
      <c r="AO237" s="92" t="s">
        <v>10819</v>
      </c>
      <c r="AP237" s="84" t="s">
        <v>65</v>
      </c>
      <c r="AQ237" s="48"/>
      <c r="AR237" s="48"/>
      <c r="AS237" s="48"/>
      <c r="AT237" s="48"/>
      <c r="AU237" s="48"/>
      <c r="AV237" s="48"/>
      <c r="AW237" s="48"/>
      <c r="AX237" s="48"/>
      <c r="AY237" s="48"/>
      <c r="AZ237" s="48"/>
      <c r="BA237" s="2"/>
      <c r="BB237" s="3"/>
      <c r="BC237" s="3"/>
      <c r="BD237" s="3"/>
      <c r="BE237" s="3"/>
    </row>
    <row r="238" spans="1:57" x14ac:dyDescent="0.25">
      <c r="A238" s="61" t="s">
        <v>346</v>
      </c>
      <c r="B238" s="62" t="s">
        <v>15537</v>
      </c>
      <c r="C238" s="62"/>
      <c r="D238" s="63">
        <v>1.5</v>
      </c>
      <c r="E238" s="65"/>
      <c r="F238" s="103" t="s">
        <v>9214</v>
      </c>
      <c r="G238" s="62"/>
      <c r="H238" s="66"/>
      <c r="I238" s="67"/>
      <c r="J238" s="67"/>
      <c r="K238" s="66" t="s">
        <v>12507</v>
      </c>
      <c r="L238" s="70"/>
      <c r="M238" s="71">
        <v>2141.9375</v>
      </c>
      <c r="N238" s="71">
        <v>2896.25244140625</v>
      </c>
      <c r="O238" s="72"/>
      <c r="P238" s="73"/>
      <c r="Q238" s="73"/>
      <c r="R238" s="96"/>
      <c r="S238" s="48">
        <v>1</v>
      </c>
      <c r="T238" s="48">
        <v>1</v>
      </c>
      <c r="U238" s="49">
        <v>0</v>
      </c>
      <c r="V238" s="49">
        <v>0</v>
      </c>
      <c r="W238" s="49">
        <v>0</v>
      </c>
      <c r="X238" s="49">
        <v>1</v>
      </c>
      <c r="Y238" s="49">
        <v>0</v>
      </c>
      <c r="Z238" s="49" t="s">
        <v>13963</v>
      </c>
      <c r="AA238" s="68">
        <v>238</v>
      </c>
      <c r="AB238" s="68"/>
      <c r="AC238" s="69"/>
      <c r="AD238" s="84">
        <v>4319</v>
      </c>
      <c r="AE238" s="84">
        <v>4657</v>
      </c>
      <c r="AF238" s="84">
        <v>43804</v>
      </c>
      <c r="AG238" s="84">
        <v>27736</v>
      </c>
      <c r="AH238" s="84"/>
      <c r="AI238" s="84" t="s">
        <v>7332</v>
      </c>
      <c r="AJ238" s="84"/>
      <c r="AK238" s="84"/>
      <c r="AL238" s="84"/>
      <c r="AM238" s="87">
        <v>43058.773761574077</v>
      </c>
      <c r="AN238" s="84" t="s">
        <v>10584</v>
      </c>
      <c r="AO238" s="92" t="s">
        <v>10820</v>
      </c>
      <c r="AP238" s="84" t="s">
        <v>66</v>
      </c>
      <c r="AQ238" s="48" t="s">
        <v>2696</v>
      </c>
      <c r="AR238" s="48" t="s">
        <v>2696</v>
      </c>
      <c r="AS238" s="48" t="s">
        <v>2911</v>
      </c>
      <c r="AT238" s="48" t="s">
        <v>2911</v>
      </c>
      <c r="AU238" s="48"/>
      <c r="AV238" s="48"/>
      <c r="AW238" s="107" t="s">
        <v>14172</v>
      </c>
      <c r="AX238" s="107" t="s">
        <v>14172</v>
      </c>
      <c r="AY238" s="107" t="s">
        <v>14972</v>
      </c>
      <c r="AZ238" s="107" t="s">
        <v>14972</v>
      </c>
      <c r="BA238" s="2"/>
      <c r="BB238" s="3"/>
      <c r="BC238" s="3"/>
      <c r="BD238" s="3"/>
      <c r="BE238" s="3"/>
    </row>
    <row r="239" spans="1:57" x14ac:dyDescent="0.25">
      <c r="A239" s="61" t="s">
        <v>347</v>
      </c>
      <c r="B239" s="62" t="s">
        <v>15537</v>
      </c>
      <c r="C239" s="62"/>
      <c r="D239" s="63">
        <v>1.5</v>
      </c>
      <c r="E239" s="65"/>
      <c r="F239" s="103" t="s">
        <v>9215</v>
      </c>
      <c r="G239" s="62"/>
      <c r="H239" s="66"/>
      <c r="I239" s="67"/>
      <c r="J239" s="67"/>
      <c r="K239" s="66" t="s">
        <v>12508</v>
      </c>
      <c r="L239" s="70"/>
      <c r="M239" s="71">
        <v>6360.77197265625</v>
      </c>
      <c r="N239" s="71">
        <v>2658.923095703125</v>
      </c>
      <c r="O239" s="72"/>
      <c r="P239" s="73"/>
      <c r="Q239" s="73"/>
      <c r="R239" s="96"/>
      <c r="S239" s="48">
        <v>0</v>
      </c>
      <c r="T239" s="48">
        <v>1</v>
      </c>
      <c r="U239" s="49">
        <v>0</v>
      </c>
      <c r="V239" s="49">
        <v>1.25E-4</v>
      </c>
      <c r="W239" s="49">
        <v>0</v>
      </c>
      <c r="X239" s="49">
        <v>0.47498299999999999</v>
      </c>
      <c r="Y239" s="49">
        <v>0</v>
      </c>
      <c r="Z239" s="49">
        <v>0</v>
      </c>
      <c r="AA239" s="68">
        <v>239</v>
      </c>
      <c r="AB239" s="68"/>
      <c r="AC239" s="69"/>
      <c r="AD239" s="84">
        <v>5878</v>
      </c>
      <c r="AE239" s="84">
        <v>6305</v>
      </c>
      <c r="AF239" s="84">
        <v>62111</v>
      </c>
      <c r="AG239" s="84">
        <v>60743</v>
      </c>
      <c r="AH239" s="84"/>
      <c r="AI239" s="84" t="s">
        <v>7333</v>
      </c>
      <c r="AJ239" s="84"/>
      <c r="AK239" s="84"/>
      <c r="AL239" s="84"/>
      <c r="AM239" s="87">
        <v>43026.429884259262</v>
      </c>
      <c r="AN239" s="84" t="s">
        <v>10584</v>
      </c>
      <c r="AO239" s="92" t="s">
        <v>10821</v>
      </c>
      <c r="AP239" s="84" t="s">
        <v>66</v>
      </c>
      <c r="AQ239" s="48"/>
      <c r="AR239" s="48"/>
      <c r="AS239" s="48"/>
      <c r="AT239" s="48"/>
      <c r="AU239" s="48"/>
      <c r="AV239" s="48"/>
      <c r="AW239" s="107" t="s">
        <v>14173</v>
      </c>
      <c r="AX239" s="107" t="s">
        <v>14173</v>
      </c>
      <c r="AY239" s="107" t="s">
        <v>14973</v>
      </c>
      <c r="AZ239" s="107" t="s">
        <v>14973</v>
      </c>
      <c r="BA239" s="2"/>
      <c r="BB239" s="3"/>
      <c r="BC239" s="3"/>
      <c r="BD239" s="3"/>
      <c r="BE239" s="3"/>
    </row>
    <row r="240" spans="1:57" x14ac:dyDescent="0.25">
      <c r="A240" s="61" t="s">
        <v>1564</v>
      </c>
      <c r="B240" s="62" t="s">
        <v>15537</v>
      </c>
      <c r="C240" s="62"/>
      <c r="D240" s="63">
        <v>1.5</v>
      </c>
      <c r="E240" s="65"/>
      <c r="F240" s="103" t="s">
        <v>9216</v>
      </c>
      <c r="G240" s="62"/>
      <c r="H240" s="66"/>
      <c r="I240" s="67"/>
      <c r="J240" s="67"/>
      <c r="K240" s="66" t="s">
        <v>12509</v>
      </c>
      <c r="L240" s="70"/>
      <c r="M240" s="71">
        <v>5664.59228515625</v>
      </c>
      <c r="N240" s="71">
        <v>4545.2783203125</v>
      </c>
      <c r="O240" s="72"/>
      <c r="P240" s="73"/>
      <c r="Q240" s="73"/>
      <c r="R240" s="96"/>
      <c r="S240" s="48">
        <v>14</v>
      </c>
      <c r="T240" s="48">
        <v>0</v>
      </c>
      <c r="U240" s="49">
        <v>178732.71015999999</v>
      </c>
      <c r="V240" s="49">
        <v>1.4300000000000001E-4</v>
      </c>
      <c r="W240" s="49">
        <v>0</v>
      </c>
      <c r="X240" s="49">
        <v>5.3526680000000004</v>
      </c>
      <c r="Y240" s="49">
        <v>0</v>
      </c>
      <c r="Z240" s="49">
        <v>0</v>
      </c>
      <c r="AA240" s="68">
        <v>240</v>
      </c>
      <c r="AB240" s="68"/>
      <c r="AC240" s="69"/>
      <c r="AD240" s="84">
        <v>5979</v>
      </c>
      <c r="AE240" s="84">
        <v>21148</v>
      </c>
      <c r="AF240" s="84">
        <v>24031</v>
      </c>
      <c r="AG240" s="84">
        <v>24040</v>
      </c>
      <c r="AH240" s="84"/>
      <c r="AI240" s="84" t="s">
        <v>7334</v>
      </c>
      <c r="AJ240" s="84" t="s">
        <v>8336</v>
      </c>
      <c r="AK240" s="84"/>
      <c r="AL240" s="84"/>
      <c r="AM240" s="87">
        <v>42472.429351851853</v>
      </c>
      <c r="AN240" s="84" t="s">
        <v>10584</v>
      </c>
      <c r="AO240" s="92" t="s">
        <v>10822</v>
      </c>
      <c r="AP240" s="84" t="s">
        <v>65</v>
      </c>
      <c r="AQ240" s="48"/>
      <c r="AR240" s="48"/>
      <c r="AS240" s="48"/>
      <c r="AT240" s="48"/>
      <c r="AU240" s="48"/>
      <c r="AV240" s="48"/>
      <c r="AW240" s="48"/>
      <c r="AX240" s="48"/>
      <c r="AY240" s="48"/>
      <c r="AZ240" s="48"/>
      <c r="BA240" s="2"/>
      <c r="BB240" s="3"/>
      <c r="BC240" s="3"/>
      <c r="BD240" s="3"/>
      <c r="BE240" s="3"/>
    </row>
    <row r="241" spans="1:57" x14ac:dyDescent="0.25">
      <c r="A241" s="61" t="s">
        <v>348</v>
      </c>
      <c r="B241" s="62" t="s">
        <v>15539</v>
      </c>
      <c r="C241" s="62"/>
      <c r="D241" s="63">
        <v>5.097511914340533</v>
      </c>
      <c r="E241" s="65"/>
      <c r="F241" s="103" t="s">
        <v>9217</v>
      </c>
      <c r="G241" s="62"/>
      <c r="H241" s="66"/>
      <c r="I241" s="67"/>
      <c r="J241" s="67"/>
      <c r="K241" s="66" t="s">
        <v>12510</v>
      </c>
      <c r="L241" s="70"/>
      <c r="M241" s="71">
        <v>2596.761962890625</v>
      </c>
      <c r="N241" s="71">
        <v>4608.861328125</v>
      </c>
      <c r="O241" s="72"/>
      <c r="P241" s="73"/>
      <c r="Q241" s="73"/>
      <c r="R241" s="96"/>
      <c r="S241" s="48">
        <v>0</v>
      </c>
      <c r="T241" s="48">
        <v>1</v>
      </c>
      <c r="U241" s="49">
        <v>0</v>
      </c>
      <c r="V241" s="49">
        <v>2.0100000000000001E-4</v>
      </c>
      <c r="W241" s="49">
        <v>1.8600000000000001E-3</v>
      </c>
      <c r="X241" s="49">
        <v>0.465924</v>
      </c>
      <c r="Y241" s="49">
        <v>0</v>
      </c>
      <c r="Z241" s="49">
        <v>0</v>
      </c>
      <c r="AA241" s="68">
        <v>241</v>
      </c>
      <c r="AB241" s="68"/>
      <c r="AC241" s="69"/>
      <c r="AD241" s="84">
        <v>587</v>
      </c>
      <c r="AE241" s="84">
        <v>206</v>
      </c>
      <c r="AF241" s="84">
        <v>23104</v>
      </c>
      <c r="AG241" s="84">
        <v>24045</v>
      </c>
      <c r="AH241" s="84"/>
      <c r="AI241" s="84" t="s">
        <v>7335</v>
      </c>
      <c r="AJ241" s="84" t="s">
        <v>8266</v>
      </c>
      <c r="AK241" s="84"/>
      <c r="AL241" s="84"/>
      <c r="AM241" s="87">
        <v>40728.916863425926</v>
      </c>
      <c r="AN241" s="84" t="s">
        <v>10584</v>
      </c>
      <c r="AO241" s="92" t="s">
        <v>10823</v>
      </c>
      <c r="AP241" s="84" t="s">
        <v>66</v>
      </c>
      <c r="AQ241" s="48"/>
      <c r="AR241" s="48"/>
      <c r="AS241" s="48"/>
      <c r="AT241" s="48"/>
      <c r="AU241" s="48" t="s">
        <v>2951</v>
      </c>
      <c r="AV241" s="48" t="s">
        <v>2951</v>
      </c>
      <c r="AW241" s="107" t="s">
        <v>14127</v>
      </c>
      <c r="AX241" s="107" t="s">
        <v>14127</v>
      </c>
      <c r="AY241" s="107" t="s">
        <v>14929</v>
      </c>
      <c r="AZ241" s="107" t="s">
        <v>14929</v>
      </c>
      <c r="BA241" s="2"/>
      <c r="BB241" s="3"/>
      <c r="BC241" s="3"/>
      <c r="BD241" s="3"/>
      <c r="BE241" s="3"/>
    </row>
    <row r="242" spans="1:57" x14ac:dyDescent="0.25">
      <c r="A242" s="61" t="s">
        <v>349</v>
      </c>
      <c r="B242" s="62" t="s">
        <v>15537</v>
      </c>
      <c r="C242" s="62"/>
      <c r="D242" s="63">
        <v>1.5</v>
      </c>
      <c r="E242" s="65"/>
      <c r="F242" s="103" t="s">
        <v>9218</v>
      </c>
      <c r="G242" s="62"/>
      <c r="H242" s="66"/>
      <c r="I242" s="67"/>
      <c r="J242" s="67"/>
      <c r="K242" s="66" t="s">
        <v>12511</v>
      </c>
      <c r="L242" s="70"/>
      <c r="M242" s="71">
        <v>2819.653564453125</v>
      </c>
      <c r="N242" s="71">
        <v>626.5299072265625</v>
      </c>
      <c r="O242" s="72"/>
      <c r="P242" s="73"/>
      <c r="Q242" s="73"/>
      <c r="R242" s="96"/>
      <c r="S242" s="48">
        <v>0</v>
      </c>
      <c r="T242" s="48">
        <v>1</v>
      </c>
      <c r="U242" s="49">
        <v>0</v>
      </c>
      <c r="V242" s="49">
        <v>1</v>
      </c>
      <c r="W242" s="49">
        <v>0</v>
      </c>
      <c r="X242" s="49">
        <v>1</v>
      </c>
      <c r="Y242" s="49">
        <v>0</v>
      </c>
      <c r="Z242" s="49">
        <v>0</v>
      </c>
      <c r="AA242" s="68">
        <v>242</v>
      </c>
      <c r="AB242" s="68"/>
      <c r="AC242" s="69"/>
      <c r="AD242" s="84">
        <v>78</v>
      </c>
      <c r="AE242" s="84">
        <v>18</v>
      </c>
      <c r="AF242" s="84">
        <v>1207</v>
      </c>
      <c r="AG242" s="84">
        <v>1382</v>
      </c>
      <c r="AH242" s="84"/>
      <c r="AI242" s="84"/>
      <c r="AJ242" s="84"/>
      <c r="AK242" s="84"/>
      <c r="AL242" s="84"/>
      <c r="AM242" s="87">
        <v>41638.518784722219</v>
      </c>
      <c r="AN242" s="84" t="s">
        <v>10584</v>
      </c>
      <c r="AO242" s="92" t="s">
        <v>10824</v>
      </c>
      <c r="AP242" s="84" t="s">
        <v>66</v>
      </c>
      <c r="AQ242" s="48"/>
      <c r="AR242" s="48"/>
      <c r="AS242" s="48"/>
      <c r="AT242" s="48"/>
      <c r="AU242" s="48"/>
      <c r="AV242" s="48"/>
      <c r="AW242" s="107" t="s">
        <v>14174</v>
      </c>
      <c r="AX242" s="107" t="s">
        <v>14174</v>
      </c>
      <c r="AY242" s="107" t="s">
        <v>14974</v>
      </c>
      <c r="AZ242" s="107" t="s">
        <v>14974</v>
      </c>
      <c r="BA242" s="2"/>
      <c r="BB242" s="3"/>
      <c r="BC242" s="3"/>
      <c r="BD242" s="3"/>
      <c r="BE242" s="3"/>
    </row>
    <row r="243" spans="1:57" x14ac:dyDescent="0.25">
      <c r="A243" s="61" t="s">
        <v>1565</v>
      </c>
      <c r="B243" s="62" t="s">
        <v>15537</v>
      </c>
      <c r="C243" s="62"/>
      <c r="D243" s="63">
        <v>1.5</v>
      </c>
      <c r="E243" s="65"/>
      <c r="F243" s="103" t="s">
        <v>9219</v>
      </c>
      <c r="G243" s="62"/>
      <c r="H243" s="66"/>
      <c r="I243" s="67"/>
      <c r="J243" s="67"/>
      <c r="K243" s="66" t="s">
        <v>12512</v>
      </c>
      <c r="L243" s="70"/>
      <c r="M243" s="71">
        <v>1584.9127197265625</v>
      </c>
      <c r="N243" s="71">
        <v>975.47662353515625</v>
      </c>
      <c r="O243" s="72"/>
      <c r="P243" s="73"/>
      <c r="Q243" s="73"/>
      <c r="R243" s="96"/>
      <c r="S243" s="48">
        <v>1</v>
      </c>
      <c r="T243" s="48">
        <v>0</v>
      </c>
      <c r="U243" s="49">
        <v>0</v>
      </c>
      <c r="V243" s="49">
        <v>1</v>
      </c>
      <c r="W243" s="49">
        <v>0</v>
      </c>
      <c r="X243" s="49">
        <v>1</v>
      </c>
      <c r="Y243" s="49">
        <v>0</v>
      </c>
      <c r="Z243" s="49">
        <v>0</v>
      </c>
      <c r="AA243" s="68">
        <v>243</v>
      </c>
      <c r="AB243" s="68"/>
      <c r="AC243" s="69"/>
      <c r="AD243" s="84">
        <v>1053</v>
      </c>
      <c r="AE243" s="84">
        <v>13134</v>
      </c>
      <c r="AF243" s="84">
        <v>3517</v>
      </c>
      <c r="AG243" s="84">
        <v>2972</v>
      </c>
      <c r="AH243" s="84"/>
      <c r="AI243" s="84" t="s">
        <v>7336</v>
      </c>
      <c r="AJ243" s="84" t="s">
        <v>8284</v>
      </c>
      <c r="AK243" s="92" t="s">
        <v>8698</v>
      </c>
      <c r="AL243" s="84"/>
      <c r="AM243" s="87">
        <v>40220.56690972222</v>
      </c>
      <c r="AN243" s="84" t="s">
        <v>10584</v>
      </c>
      <c r="AO243" s="92" t="s">
        <v>10825</v>
      </c>
      <c r="AP243" s="84" t="s">
        <v>65</v>
      </c>
      <c r="AQ243" s="48"/>
      <c r="AR243" s="48"/>
      <c r="AS243" s="48"/>
      <c r="AT243" s="48"/>
      <c r="AU243" s="48"/>
      <c r="AV243" s="48"/>
      <c r="AW243" s="48"/>
      <c r="AX243" s="48"/>
      <c r="AY243" s="48"/>
      <c r="AZ243" s="48"/>
      <c r="BA243" s="2"/>
      <c r="BB243" s="3"/>
      <c r="BC243" s="3"/>
      <c r="BD243" s="3"/>
      <c r="BE243" s="3"/>
    </row>
    <row r="244" spans="1:57" x14ac:dyDescent="0.25">
      <c r="A244" s="61" t="s">
        <v>350</v>
      </c>
      <c r="B244" s="62" t="s">
        <v>15537</v>
      </c>
      <c r="C244" s="62"/>
      <c r="D244" s="63">
        <v>1.5</v>
      </c>
      <c r="E244" s="65"/>
      <c r="F244" s="103" t="s">
        <v>9220</v>
      </c>
      <c r="G244" s="62"/>
      <c r="H244" s="66"/>
      <c r="I244" s="67"/>
      <c r="J244" s="67"/>
      <c r="K244" s="66" t="s">
        <v>12513</v>
      </c>
      <c r="L244" s="70"/>
      <c r="M244" s="71">
        <v>1710.681884765625</v>
      </c>
      <c r="N244" s="71">
        <v>7098.25439453125</v>
      </c>
      <c r="O244" s="72"/>
      <c r="P244" s="73"/>
      <c r="Q244" s="73"/>
      <c r="R244" s="96"/>
      <c r="S244" s="48">
        <v>1</v>
      </c>
      <c r="T244" s="48">
        <v>1</v>
      </c>
      <c r="U244" s="49">
        <v>0</v>
      </c>
      <c r="V244" s="49">
        <v>0</v>
      </c>
      <c r="W244" s="49">
        <v>0</v>
      </c>
      <c r="X244" s="49">
        <v>1</v>
      </c>
      <c r="Y244" s="49">
        <v>0</v>
      </c>
      <c r="Z244" s="49" t="s">
        <v>13963</v>
      </c>
      <c r="AA244" s="68">
        <v>244</v>
      </c>
      <c r="AB244" s="68"/>
      <c r="AC244" s="69"/>
      <c r="AD244" s="84">
        <v>189</v>
      </c>
      <c r="AE244" s="84">
        <v>72</v>
      </c>
      <c r="AF244" s="84">
        <v>350</v>
      </c>
      <c r="AG244" s="84">
        <v>233</v>
      </c>
      <c r="AH244" s="84"/>
      <c r="AI244" s="84" t="s">
        <v>7337</v>
      </c>
      <c r="AJ244" s="84" t="s">
        <v>8270</v>
      </c>
      <c r="AK244" s="92" t="s">
        <v>8699</v>
      </c>
      <c r="AL244" s="84"/>
      <c r="AM244" s="87">
        <v>40572.562800925924</v>
      </c>
      <c r="AN244" s="84" t="s">
        <v>10584</v>
      </c>
      <c r="AO244" s="92" t="s">
        <v>10826</v>
      </c>
      <c r="AP244" s="84" t="s">
        <v>66</v>
      </c>
      <c r="AQ244" s="48" t="s">
        <v>2697</v>
      </c>
      <c r="AR244" s="48" t="s">
        <v>2697</v>
      </c>
      <c r="AS244" s="48" t="s">
        <v>2911</v>
      </c>
      <c r="AT244" s="48" t="s">
        <v>2911</v>
      </c>
      <c r="AU244" s="48"/>
      <c r="AV244" s="48"/>
      <c r="AW244" s="107" t="s">
        <v>14175</v>
      </c>
      <c r="AX244" s="107" t="s">
        <v>14175</v>
      </c>
      <c r="AY244" s="107" t="s">
        <v>14975</v>
      </c>
      <c r="AZ244" s="107" t="s">
        <v>14975</v>
      </c>
      <c r="BA244" s="2"/>
      <c r="BB244" s="3"/>
      <c r="BC244" s="3"/>
      <c r="BD244" s="3"/>
      <c r="BE244" s="3"/>
    </row>
    <row r="245" spans="1:57" x14ac:dyDescent="0.25">
      <c r="A245" s="61" t="s">
        <v>351</v>
      </c>
      <c r="B245" s="62" t="s">
        <v>15537</v>
      </c>
      <c r="C245" s="62"/>
      <c r="D245" s="63">
        <v>1.5</v>
      </c>
      <c r="E245" s="65"/>
      <c r="F245" s="103" t="s">
        <v>9221</v>
      </c>
      <c r="G245" s="62"/>
      <c r="H245" s="66"/>
      <c r="I245" s="67"/>
      <c r="J245" s="67"/>
      <c r="K245" s="66" t="s">
        <v>12514</v>
      </c>
      <c r="L245" s="70"/>
      <c r="M245" s="71">
        <v>8226.2275390625</v>
      </c>
      <c r="N245" s="71">
        <v>1613.8878173828125</v>
      </c>
      <c r="O245" s="72"/>
      <c r="P245" s="73"/>
      <c r="Q245" s="73"/>
      <c r="R245" s="96"/>
      <c r="S245" s="48">
        <v>1</v>
      </c>
      <c r="T245" s="48">
        <v>1</v>
      </c>
      <c r="U245" s="49">
        <v>0</v>
      </c>
      <c r="V245" s="49">
        <v>0</v>
      </c>
      <c r="W245" s="49">
        <v>0</v>
      </c>
      <c r="X245" s="49">
        <v>1</v>
      </c>
      <c r="Y245" s="49">
        <v>0</v>
      </c>
      <c r="Z245" s="49" t="s">
        <v>13963</v>
      </c>
      <c r="AA245" s="68">
        <v>245</v>
      </c>
      <c r="AB245" s="68"/>
      <c r="AC245" s="69"/>
      <c r="AD245" s="84">
        <v>189</v>
      </c>
      <c r="AE245" s="84">
        <v>58</v>
      </c>
      <c r="AF245" s="84">
        <v>316</v>
      </c>
      <c r="AG245" s="84">
        <v>1440</v>
      </c>
      <c r="AH245" s="84"/>
      <c r="AI245" s="84"/>
      <c r="AJ245" s="84" t="s">
        <v>8337</v>
      </c>
      <c r="AK245" s="84"/>
      <c r="AL245" s="84"/>
      <c r="AM245" s="87">
        <v>40666.532939814817</v>
      </c>
      <c r="AN245" s="84" t="s">
        <v>10584</v>
      </c>
      <c r="AO245" s="92" t="s">
        <v>10827</v>
      </c>
      <c r="AP245" s="84" t="s">
        <v>66</v>
      </c>
      <c r="AQ245" s="48"/>
      <c r="AR245" s="48"/>
      <c r="AS245" s="48"/>
      <c r="AT245" s="48"/>
      <c r="AU245" s="48"/>
      <c r="AV245" s="48"/>
      <c r="AW245" s="107" t="s">
        <v>14176</v>
      </c>
      <c r="AX245" s="107" t="s">
        <v>14176</v>
      </c>
      <c r="AY245" s="107" t="s">
        <v>14976</v>
      </c>
      <c r="AZ245" s="107" t="s">
        <v>14976</v>
      </c>
      <c r="BA245" s="2"/>
      <c r="BB245" s="3"/>
      <c r="BC245" s="3"/>
      <c r="BD245" s="3"/>
      <c r="BE245" s="3"/>
    </row>
    <row r="246" spans="1:57" x14ac:dyDescent="0.25">
      <c r="A246" s="61" t="s">
        <v>352</v>
      </c>
      <c r="B246" s="62" t="s">
        <v>15537</v>
      </c>
      <c r="C246" s="62"/>
      <c r="D246" s="63">
        <v>1.5</v>
      </c>
      <c r="E246" s="65"/>
      <c r="F246" s="103" t="s">
        <v>9222</v>
      </c>
      <c r="G246" s="62"/>
      <c r="H246" s="66"/>
      <c r="I246" s="67"/>
      <c r="J246" s="67"/>
      <c r="K246" s="66" t="s">
        <v>12515</v>
      </c>
      <c r="L246" s="70"/>
      <c r="M246" s="71">
        <v>3297.8076171875</v>
      </c>
      <c r="N246" s="71">
        <v>3037.21728515625</v>
      </c>
      <c r="O246" s="72"/>
      <c r="P246" s="73"/>
      <c r="Q246" s="73"/>
      <c r="R246" s="96"/>
      <c r="S246" s="48">
        <v>0</v>
      </c>
      <c r="T246" s="48">
        <v>1</v>
      </c>
      <c r="U246" s="49">
        <v>0</v>
      </c>
      <c r="V246" s="49">
        <v>1.02E-4</v>
      </c>
      <c r="W246" s="49">
        <v>0</v>
      </c>
      <c r="X246" s="49">
        <v>0.54849199999999998</v>
      </c>
      <c r="Y246" s="49">
        <v>0</v>
      </c>
      <c r="Z246" s="49">
        <v>0</v>
      </c>
      <c r="AA246" s="68">
        <v>246</v>
      </c>
      <c r="AB246" s="68"/>
      <c r="AC246" s="69"/>
      <c r="AD246" s="84">
        <v>208</v>
      </c>
      <c r="AE246" s="84">
        <v>134</v>
      </c>
      <c r="AF246" s="84">
        <v>4070</v>
      </c>
      <c r="AG246" s="84">
        <v>1920</v>
      </c>
      <c r="AH246" s="84"/>
      <c r="AI246" s="84"/>
      <c r="AJ246" s="84" t="s">
        <v>8272</v>
      </c>
      <c r="AK246" s="84"/>
      <c r="AL246" s="84"/>
      <c r="AM246" s="87">
        <v>40351.38722222222</v>
      </c>
      <c r="AN246" s="84" t="s">
        <v>10584</v>
      </c>
      <c r="AO246" s="92" t="s">
        <v>10828</v>
      </c>
      <c r="AP246" s="84" t="s">
        <v>66</v>
      </c>
      <c r="AQ246" s="48"/>
      <c r="AR246" s="48"/>
      <c r="AS246" s="48"/>
      <c r="AT246" s="48"/>
      <c r="AU246" s="48"/>
      <c r="AV246" s="48"/>
      <c r="AW246" s="107" t="s">
        <v>14177</v>
      </c>
      <c r="AX246" s="107" t="s">
        <v>14177</v>
      </c>
      <c r="AY246" s="107" t="s">
        <v>14977</v>
      </c>
      <c r="AZ246" s="107" t="s">
        <v>14977</v>
      </c>
      <c r="BA246" s="2"/>
      <c r="BB246" s="3"/>
      <c r="BC246" s="3"/>
      <c r="BD246" s="3"/>
      <c r="BE246" s="3"/>
    </row>
    <row r="247" spans="1:57" x14ac:dyDescent="0.25">
      <c r="A247" s="61" t="s">
        <v>1566</v>
      </c>
      <c r="B247" s="62" t="s">
        <v>15537</v>
      </c>
      <c r="C247" s="62"/>
      <c r="D247" s="63">
        <v>1.5</v>
      </c>
      <c r="E247" s="65"/>
      <c r="F247" s="103" t="s">
        <v>9223</v>
      </c>
      <c r="G247" s="62"/>
      <c r="H247" s="66"/>
      <c r="I247" s="67"/>
      <c r="J247" s="67"/>
      <c r="K247" s="66" t="s">
        <v>12516</v>
      </c>
      <c r="L247" s="70"/>
      <c r="M247" s="71">
        <v>4716.62939453125</v>
      </c>
      <c r="N247" s="71">
        <v>4950.80908203125</v>
      </c>
      <c r="O247" s="72"/>
      <c r="P247" s="73"/>
      <c r="Q247" s="73"/>
      <c r="R247" s="96"/>
      <c r="S247" s="48">
        <v>3</v>
      </c>
      <c r="T247" s="48">
        <v>0</v>
      </c>
      <c r="U247" s="49">
        <v>7070.0898399999996</v>
      </c>
      <c r="V247" s="49">
        <v>1.13E-4</v>
      </c>
      <c r="W247" s="49">
        <v>0</v>
      </c>
      <c r="X247" s="49">
        <v>1.406444</v>
      </c>
      <c r="Y247" s="49">
        <v>0</v>
      </c>
      <c r="Z247" s="49">
        <v>0</v>
      </c>
      <c r="AA247" s="68">
        <v>247</v>
      </c>
      <c r="AB247" s="68"/>
      <c r="AC247" s="69"/>
      <c r="AD247" s="84">
        <v>42357</v>
      </c>
      <c r="AE247" s="84">
        <v>4140744</v>
      </c>
      <c r="AF247" s="84">
        <v>69799</v>
      </c>
      <c r="AG247" s="84">
        <v>681</v>
      </c>
      <c r="AH247" s="84"/>
      <c r="AI247" s="84" t="s">
        <v>7338</v>
      </c>
      <c r="AJ247" s="84"/>
      <c r="AK247" s="84"/>
      <c r="AL247" s="84"/>
      <c r="AM247" s="87">
        <v>40552.909270833334</v>
      </c>
      <c r="AN247" s="84" t="s">
        <v>10584</v>
      </c>
      <c r="AO247" s="92" t="s">
        <v>10829</v>
      </c>
      <c r="AP247" s="84" t="s">
        <v>65</v>
      </c>
      <c r="AQ247" s="48"/>
      <c r="AR247" s="48"/>
      <c r="AS247" s="48"/>
      <c r="AT247" s="48"/>
      <c r="AU247" s="48"/>
      <c r="AV247" s="48"/>
      <c r="AW247" s="48"/>
      <c r="AX247" s="48"/>
      <c r="AY247" s="48"/>
      <c r="AZ247" s="48"/>
      <c r="BA247" s="2"/>
      <c r="BB247" s="3"/>
      <c r="BC247" s="3"/>
      <c r="BD247" s="3"/>
      <c r="BE247" s="3"/>
    </row>
    <row r="248" spans="1:57" x14ac:dyDescent="0.25">
      <c r="A248" s="61" t="s">
        <v>353</v>
      </c>
      <c r="B248" s="62" t="s">
        <v>15539</v>
      </c>
      <c r="C248" s="62"/>
      <c r="D248" s="63">
        <v>5.097511914340533</v>
      </c>
      <c r="E248" s="65"/>
      <c r="F248" s="103" t="s">
        <v>9224</v>
      </c>
      <c r="G248" s="62"/>
      <c r="H248" s="66"/>
      <c r="I248" s="67"/>
      <c r="J248" s="67"/>
      <c r="K248" s="66" t="s">
        <v>12517</v>
      </c>
      <c r="L248" s="70"/>
      <c r="M248" s="71">
        <v>3622.231689453125</v>
      </c>
      <c r="N248" s="71">
        <v>3404.85791015625</v>
      </c>
      <c r="O248" s="72"/>
      <c r="P248" s="73"/>
      <c r="Q248" s="73"/>
      <c r="R248" s="96"/>
      <c r="S248" s="48">
        <v>0</v>
      </c>
      <c r="T248" s="48">
        <v>1</v>
      </c>
      <c r="U248" s="49">
        <v>0</v>
      </c>
      <c r="V248" s="49">
        <v>2.0100000000000001E-4</v>
      </c>
      <c r="W248" s="49">
        <v>1.8600000000000001E-3</v>
      </c>
      <c r="X248" s="49">
        <v>0.465924</v>
      </c>
      <c r="Y248" s="49">
        <v>0</v>
      </c>
      <c r="Z248" s="49">
        <v>0</v>
      </c>
      <c r="AA248" s="68">
        <v>248</v>
      </c>
      <c r="AB248" s="68"/>
      <c r="AC248" s="69"/>
      <c r="AD248" s="84">
        <v>122</v>
      </c>
      <c r="AE248" s="84">
        <v>249</v>
      </c>
      <c r="AF248" s="84">
        <v>11218</v>
      </c>
      <c r="AG248" s="84">
        <v>6594</v>
      </c>
      <c r="AH248" s="84"/>
      <c r="AI248" s="84"/>
      <c r="AJ248" s="84" t="s">
        <v>8338</v>
      </c>
      <c r="AK248" s="84"/>
      <c r="AL248" s="84"/>
      <c r="AM248" s="87">
        <v>42944.890601851854</v>
      </c>
      <c r="AN248" s="84" t="s">
        <v>10584</v>
      </c>
      <c r="AO248" s="92" t="s">
        <v>10830</v>
      </c>
      <c r="AP248" s="84" t="s">
        <v>66</v>
      </c>
      <c r="AQ248" s="48"/>
      <c r="AR248" s="48"/>
      <c r="AS248" s="48"/>
      <c r="AT248" s="48"/>
      <c r="AU248" s="48" t="s">
        <v>2951</v>
      </c>
      <c r="AV248" s="48" t="s">
        <v>2951</v>
      </c>
      <c r="AW248" s="107" t="s">
        <v>14127</v>
      </c>
      <c r="AX248" s="107" t="s">
        <v>14127</v>
      </c>
      <c r="AY248" s="107" t="s">
        <v>14929</v>
      </c>
      <c r="AZ248" s="107" t="s">
        <v>14929</v>
      </c>
      <c r="BA248" s="2"/>
      <c r="BB248" s="3"/>
      <c r="BC248" s="3"/>
      <c r="BD248" s="3"/>
      <c r="BE248" s="3"/>
    </row>
    <row r="249" spans="1:57" x14ac:dyDescent="0.25">
      <c r="A249" s="61" t="s">
        <v>354</v>
      </c>
      <c r="B249" s="62" t="s">
        <v>15537</v>
      </c>
      <c r="C249" s="62"/>
      <c r="D249" s="63">
        <v>1.5</v>
      </c>
      <c r="E249" s="65"/>
      <c r="F249" s="103" t="s">
        <v>9225</v>
      </c>
      <c r="G249" s="62"/>
      <c r="H249" s="66"/>
      <c r="I249" s="67"/>
      <c r="J249" s="67"/>
      <c r="K249" s="66" t="s">
        <v>12518</v>
      </c>
      <c r="L249" s="70"/>
      <c r="M249" s="71">
        <v>1990.5787353515625</v>
      </c>
      <c r="N249" s="71">
        <v>1420.9310302734375</v>
      </c>
      <c r="O249" s="72"/>
      <c r="P249" s="73"/>
      <c r="Q249" s="73"/>
      <c r="R249" s="96"/>
      <c r="S249" s="48">
        <v>0</v>
      </c>
      <c r="T249" s="48">
        <v>1</v>
      </c>
      <c r="U249" s="49">
        <v>0</v>
      </c>
      <c r="V249" s="49">
        <v>0.111111</v>
      </c>
      <c r="W249" s="49">
        <v>0</v>
      </c>
      <c r="X249" s="49">
        <v>0.63243199999999999</v>
      </c>
      <c r="Y249" s="49">
        <v>0</v>
      </c>
      <c r="Z249" s="49">
        <v>0</v>
      </c>
      <c r="AA249" s="68">
        <v>249</v>
      </c>
      <c r="AB249" s="68"/>
      <c r="AC249" s="69"/>
      <c r="AD249" s="84">
        <v>45</v>
      </c>
      <c r="AE249" s="84">
        <v>29</v>
      </c>
      <c r="AF249" s="84">
        <v>33</v>
      </c>
      <c r="AG249" s="84">
        <v>2546</v>
      </c>
      <c r="AH249" s="84"/>
      <c r="AI249" s="84" t="s">
        <v>7339</v>
      </c>
      <c r="AJ249" s="84" t="s">
        <v>8339</v>
      </c>
      <c r="AK249" s="84"/>
      <c r="AL249" s="84"/>
      <c r="AM249" s="87">
        <v>43712.250127314815</v>
      </c>
      <c r="AN249" s="84" t="s">
        <v>10584</v>
      </c>
      <c r="AO249" s="92" t="s">
        <v>10831</v>
      </c>
      <c r="AP249" s="84" t="s">
        <v>66</v>
      </c>
      <c r="AQ249" s="48"/>
      <c r="AR249" s="48"/>
      <c r="AS249" s="48"/>
      <c r="AT249" s="48"/>
      <c r="AU249" s="48" t="s">
        <v>2946</v>
      </c>
      <c r="AV249" s="48" t="s">
        <v>2946</v>
      </c>
      <c r="AW249" s="107" t="s">
        <v>14178</v>
      </c>
      <c r="AX249" s="107" t="s">
        <v>14178</v>
      </c>
      <c r="AY249" s="107" t="s">
        <v>14978</v>
      </c>
      <c r="AZ249" s="107" t="s">
        <v>14978</v>
      </c>
      <c r="BA249" s="2"/>
      <c r="BB249" s="3"/>
      <c r="BC249" s="3"/>
      <c r="BD249" s="3"/>
      <c r="BE249" s="3"/>
    </row>
    <row r="250" spans="1:57" x14ac:dyDescent="0.25">
      <c r="A250" s="61" t="s">
        <v>1567</v>
      </c>
      <c r="B250" s="62" t="s">
        <v>15537</v>
      </c>
      <c r="C250" s="62"/>
      <c r="D250" s="63">
        <v>1.5</v>
      </c>
      <c r="E250" s="65"/>
      <c r="F250" s="103" t="s">
        <v>9226</v>
      </c>
      <c r="G250" s="62"/>
      <c r="H250" s="66"/>
      <c r="I250" s="67"/>
      <c r="J250" s="67"/>
      <c r="K250" s="66" t="s">
        <v>12519</v>
      </c>
      <c r="L250" s="70"/>
      <c r="M250" s="71">
        <v>2979.223876953125</v>
      </c>
      <c r="N250" s="71">
        <v>4443.04443359375</v>
      </c>
      <c r="O250" s="72"/>
      <c r="P250" s="73"/>
      <c r="Q250" s="73"/>
      <c r="R250" s="96"/>
      <c r="S250" s="48">
        <v>5</v>
      </c>
      <c r="T250" s="48">
        <v>0</v>
      </c>
      <c r="U250" s="49">
        <v>20</v>
      </c>
      <c r="V250" s="49">
        <v>0.2</v>
      </c>
      <c r="W250" s="49">
        <v>0</v>
      </c>
      <c r="X250" s="49">
        <v>2.8378369999999999</v>
      </c>
      <c r="Y250" s="49">
        <v>0</v>
      </c>
      <c r="Z250" s="49">
        <v>0</v>
      </c>
      <c r="AA250" s="68">
        <v>250</v>
      </c>
      <c r="AB250" s="68"/>
      <c r="AC250" s="69"/>
      <c r="AD250" s="84">
        <v>3671</v>
      </c>
      <c r="AE250" s="84">
        <v>74393</v>
      </c>
      <c r="AF250" s="84">
        <v>27111</v>
      </c>
      <c r="AG250" s="84">
        <v>122236</v>
      </c>
      <c r="AH250" s="84"/>
      <c r="AI250" s="84" t="s">
        <v>7340</v>
      </c>
      <c r="AJ250" s="84"/>
      <c r="AK250" s="92" t="s">
        <v>8700</v>
      </c>
      <c r="AL250" s="84"/>
      <c r="AM250" s="87">
        <v>41692.371620370373</v>
      </c>
      <c r="AN250" s="84" t="s">
        <v>10584</v>
      </c>
      <c r="AO250" s="92" t="s">
        <v>10832</v>
      </c>
      <c r="AP250" s="84" t="s">
        <v>65</v>
      </c>
      <c r="AQ250" s="48"/>
      <c r="AR250" s="48"/>
      <c r="AS250" s="48"/>
      <c r="AT250" s="48"/>
      <c r="AU250" s="48"/>
      <c r="AV250" s="48"/>
      <c r="AW250" s="48"/>
      <c r="AX250" s="48"/>
      <c r="AY250" s="48"/>
      <c r="AZ250" s="48"/>
      <c r="BA250" s="2"/>
      <c r="BB250" s="3"/>
      <c r="BC250" s="3"/>
      <c r="BD250" s="3"/>
      <c r="BE250" s="3"/>
    </row>
    <row r="251" spans="1:57" x14ac:dyDescent="0.25">
      <c r="A251" s="61" t="s">
        <v>355</v>
      </c>
      <c r="B251" s="62" t="s">
        <v>15537</v>
      </c>
      <c r="C251" s="62"/>
      <c r="D251" s="63">
        <v>2.9293340347836851</v>
      </c>
      <c r="E251" s="65"/>
      <c r="F251" s="103" t="s">
        <v>9033</v>
      </c>
      <c r="G251" s="62"/>
      <c r="H251" s="66"/>
      <c r="I251" s="67"/>
      <c r="J251" s="67"/>
      <c r="K251" s="66" t="s">
        <v>12520</v>
      </c>
      <c r="L251" s="70"/>
      <c r="M251" s="71">
        <v>2383.68017578125</v>
      </c>
      <c r="N251" s="71">
        <v>2103.665283203125</v>
      </c>
      <c r="O251" s="72"/>
      <c r="P251" s="73"/>
      <c r="Q251" s="73"/>
      <c r="R251" s="96"/>
      <c r="S251" s="48">
        <v>0</v>
      </c>
      <c r="T251" s="48">
        <v>1</v>
      </c>
      <c r="U251" s="49">
        <v>0</v>
      </c>
      <c r="V251" s="49">
        <v>1.9799999999999999E-4</v>
      </c>
      <c r="W251" s="49">
        <v>7.3899999999999997E-4</v>
      </c>
      <c r="X251" s="49">
        <v>0.40701900000000002</v>
      </c>
      <c r="Y251" s="49">
        <v>0</v>
      </c>
      <c r="Z251" s="49">
        <v>0</v>
      </c>
      <c r="AA251" s="68">
        <v>251</v>
      </c>
      <c r="AB251" s="68"/>
      <c r="AC251" s="69"/>
      <c r="AD251" s="84">
        <v>1414</v>
      </c>
      <c r="AE251" s="84">
        <v>1184</v>
      </c>
      <c r="AF251" s="84">
        <v>46887</v>
      </c>
      <c r="AG251" s="84">
        <v>40994</v>
      </c>
      <c r="AH251" s="84"/>
      <c r="AI251" s="84"/>
      <c r="AJ251" s="84"/>
      <c r="AK251" s="84"/>
      <c r="AL251" s="84"/>
      <c r="AM251" s="87">
        <v>43457.650324074071</v>
      </c>
      <c r="AN251" s="84" t="s">
        <v>10584</v>
      </c>
      <c r="AO251" s="92" t="s">
        <v>10833</v>
      </c>
      <c r="AP251" s="84" t="s">
        <v>66</v>
      </c>
      <c r="AQ251" s="48"/>
      <c r="AR251" s="48"/>
      <c r="AS251" s="48"/>
      <c r="AT251" s="48"/>
      <c r="AU251" s="48"/>
      <c r="AV251" s="48"/>
      <c r="AW251" s="107" t="s">
        <v>14074</v>
      </c>
      <c r="AX251" s="107" t="s">
        <v>14074</v>
      </c>
      <c r="AY251" s="107" t="s">
        <v>14877</v>
      </c>
      <c r="AZ251" s="107" t="s">
        <v>14877</v>
      </c>
      <c r="BA251" s="2"/>
      <c r="BB251" s="3"/>
      <c r="BC251" s="3"/>
      <c r="BD251" s="3"/>
      <c r="BE251" s="3"/>
    </row>
    <row r="252" spans="1:57" x14ac:dyDescent="0.25">
      <c r="A252" s="61" t="s">
        <v>356</v>
      </c>
      <c r="B252" s="62" t="s">
        <v>15539</v>
      </c>
      <c r="C252" s="62"/>
      <c r="D252" s="63">
        <v>5.097511914340533</v>
      </c>
      <c r="E252" s="65"/>
      <c r="F252" s="103" t="s">
        <v>9227</v>
      </c>
      <c r="G252" s="62"/>
      <c r="H252" s="66"/>
      <c r="I252" s="67"/>
      <c r="J252" s="67"/>
      <c r="K252" s="66" t="s">
        <v>12521</v>
      </c>
      <c r="L252" s="70"/>
      <c r="M252" s="71">
        <v>2496.736083984375</v>
      </c>
      <c r="N252" s="71">
        <v>5657.431640625</v>
      </c>
      <c r="O252" s="72"/>
      <c r="P252" s="73"/>
      <c r="Q252" s="73"/>
      <c r="R252" s="96"/>
      <c r="S252" s="48">
        <v>0</v>
      </c>
      <c r="T252" s="48">
        <v>1</v>
      </c>
      <c r="U252" s="49">
        <v>0</v>
      </c>
      <c r="V252" s="49">
        <v>2.0100000000000001E-4</v>
      </c>
      <c r="W252" s="49">
        <v>1.8600000000000001E-3</v>
      </c>
      <c r="X252" s="49">
        <v>0.465924</v>
      </c>
      <c r="Y252" s="49">
        <v>0</v>
      </c>
      <c r="Z252" s="49">
        <v>0</v>
      </c>
      <c r="AA252" s="68">
        <v>252</v>
      </c>
      <c r="AB252" s="68"/>
      <c r="AC252" s="69"/>
      <c r="AD252" s="84">
        <v>559</v>
      </c>
      <c r="AE252" s="84">
        <v>255</v>
      </c>
      <c r="AF252" s="84">
        <v>1658</v>
      </c>
      <c r="AG252" s="84">
        <v>127</v>
      </c>
      <c r="AH252" s="84"/>
      <c r="AI252" s="84" t="s">
        <v>7341</v>
      </c>
      <c r="AJ252" s="84"/>
      <c r="AK252" s="84"/>
      <c r="AL252" s="84"/>
      <c r="AM252" s="87">
        <v>43616.668680555558</v>
      </c>
      <c r="AN252" s="84" t="s">
        <v>10584</v>
      </c>
      <c r="AO252" s="92" t="s">
        <v>10834</v>
      </c>
      <c r="AP252" s="84" t="s">
        <v>66</v>
      </c>
      <c r="AQ252" s="48"/>
      <c r="AR252" s="48"/>
      <c r="AS252" s="48"/>
      <c r="AT252" s="48"/>
      <c r="AU252" s="48" t="s">
        <v>2951</v>
      </c>
      <c r="AV252" s="48" t="s">
        <v>2951</v>
      </c>
      <c r="AW252" s="107" t="s">
        <v>14127</v>
      </c>
      <c r="AX252" s="107" t="s">
        <v>14127</v>
      </c>
      <c r="AY252" s="107" t="s">
        <v>14929</v>
      </c>
      <c r="AZ252" s="107" t="s">
        <v>14929</v>
      </c>
      <c r="BA252" s="2"/>
      <c r="BB252" s="3"/>
      <c r="BC252" s="3"/>
      <c r="BD252" s="3"/>
      <c r="BE252" s="3"/>
    </row>
    <row r="253" spans="1:57" x14ac:dyDescent="0.25">
      <c r="A253" s="61" t="s">
        <v>357</v>
      </c>
      <c r="B253" s="62" t="s">
        <v>15537</v>
      </c>
      <c r="C253" s="62"/>
      <c r="D253" s="63">
        <v>2.9293340347836851</v>
      </c>
      <c r="E253" s="65"/>
      <c r="F253" s="103" t="s">
        <v>9228</v>
      </c>
      <c r="G253" s="62"/>
      <c r="H253" s="66"/>
      <c r="I253" s="67"/>
      <c r="J253" s="67"/>
      <c r="K253" s="66" t="s">
        <v>12522</v>
      </c>
      <c r="L253" s="70"/>
      <c r="M253" s="71">
        <v>5838.009765625</v>
      </c>
      <c r="N253" s="71">
        <v>1740.4710693359375</v>
      </c>
      <c r="O253" s="72"/>
      <c r="P253" s="73"/>
      <c r="Q253" s="73"/>
      <c r="R253" s="96"/>
      <c r="S253" s="48">
        <v>0</v>
      </c>
      <c r="T253" s="48">
        <v>1</v>
      </c>
      <c r="U253" s="49">
        <v>0</v>
      </c>
      <c r="V253" s="49">
        <v>1.9799999999999999E-4</v>
      </c>
      <c r="W253" s="49">
        <v>7.3899999999999997E-4</v>
      </c>
      <c r="X253" s="49">
        <v>0.40701900000000002</v>
      </c>
      <c r="Y253" s="49">
        <v>0</v>
      </c>
      <c r="Z253" s="49">
        <v>0</v>
      </c>
      <c r="AA253" s="68">
        <v>253</v>
      </c>
      <c r="AB253" s="68"/>
      <c r="AC253" s="69"/>
      <c r="AD253" s="84">
        <v>15</v>
      </c>
      <c r="AE253" s="84">
        <v>2</v>
      </c>
      <c r="AF253" s="84">
        <v>71</v>
      </c>
      <c r="AG253" s="84">
        <v>84</v>
      </c>
      <c r="AH253" s="84"/>
      <c r="AI253" s="84" t="s">
        <v>7342</v>
      </c>
      <c r="AJ253" s="84"/>
      <c r="AK253" s="84"/>
      <c r="AL253" s="84"/>
      <c r="AM253" s="87">
        <v>43578.721192129633</v>
      </c>
      <c r="AN253" s="84" t="s">
        <v>10584</v>
      </c>
      <c r="AO253" s="92" t="s">
        <v>10835</v>
      </c>
      <c r="AP253" s="84" t="s">
        <v>66</v>
      </c>
      <c r="AQ253" s="48"/>
      <c r="AR253" s="48"/>
      <c r="AS253" s="48"/>
      <c r="AT253" s="48"/>
      <c r="AU253" s="48"/>
      <c r="AV253" s="48"/>
      <c r="AW253" s="107" t="s">
        <v>14074</v>
      </c>
      <c r="AX253" s="107" t="s">
        <v>14074</v>
      </c>
      <c r="AY253" s="107" t="s">
        <v>14877</v>
      </c>
      <c r="AZ253" s="107" t="s">
        <v>14877</v>
      </c>
      <c r="BA253" s="2"/>
      <c r="BB253" s="3"/>
      <c r="BC253" s="3"/>
      <c r="BD253" s="3"/>
      <c r="BE253" s="3"/>
    </row>
    <row r="254" spans="1:57" x14ac:dyDescent="0.25">
      <c r="A254" s="61" t="s">
        <v>358</v>
      </c>
      <c r="B254" s="62" t="s">
        <v>15539</v>
      </c>
      <c r="C254" s="62"/>
      <c r="D254" s="63">
        <v>5.097511914340533</v>
      </c>
      <c r="E254" s="65"/>
      <c r="F254" s="103" t="s">
        <v>9229</v>
      </c>
      <c r="G254" s="62"/>
      <c r="H254" s="66"/>
      <c r="I254" s="67"/>
      <c r="J254" s="67"/>
      <c r="K254" s="66" t="s">
        <v>12523</v>
      </c>
      <c r="L254" s="70"/>
      <c r="M254" s="71">
        <v>7442.51025390625</v>
      </c>
      <c r="N254" s="71">
        <v>5930.822265625</v>
      </c>
      <c r="O254" s="72"/>
      <c r="P254" s="73"/>
      <c r="Q254" s="73"/>
      <c r="R254" s="96"/>
      <c r="S254" s="48">
        <v>0</v>
      </c>
      <c r="T254" s="48">
        <v>1</v>
      </c>
      <c r="U254" s="49">
        <v>0</v>
      </c>
      <c r="V254" s="49">
        <v>2.0100000000000001E-4</v>
      </c>
      <c r="W254" s="49">
        <v>1.8600000000000001E-3</v>
      </c>
      <c r="X254" s="49">
        <v>0.465924</v>
      </c>
      <c r="Y254" s="49">
        <v>0</v>
      </c>
      <c r="Z254" s="49">
        <v>0</v>
      </c>
      <c r="AA254" s="68">
        <v>254</v>
      </c>
      <c r="AB254" s="68"/>
      <c r="AC254" s="69"/>
      <c r="AD254" s="84">
        <v>230</v>
      </c>
      <c r="AE254" s="84">
        <v>91</v>
      </c>
      <c r="AF254" s="84">
        <v>3881</v>
      </c>
      <c r="AG254" s="84">
        <v>10051</v>
      </c>
      <c r="AH254" s="84"/>
      <c r="AI254" s="84"/>
      <c r="AJ254" s="84"/>
      <c r="AK254" s="84"/>
      <c r="AL254" s="84"/>
      <c r="AM254" s="87">
        <v>41116.176944444444</v>
      </c>
      <c r="AN254" s="84" t="s">
        <v>10584</v>
      </c>
      <c r="AO254" s="92" t="s">
        <v>10836</v>
      </c>
      <c r="AP254" s="84" t="s">
        <v>66</v>
      </c>
      <c r="AQ254" s="48"/>
      <c r="AR254" s="48"/>
      <c r="AS254" s="48"/>
      <c r="AT254" s="48"/>
      <c r="AU254" s="48" t="s">
        <v>2951</v>
      </c>
      <c r="AV254" s="48" t="s">
        <v>2951</v>
      </c>
      <c r="AW254" s="107" t="s">
        <v>14127</v>
      </c>
      <c r="AX254" s="107" t="s">
        <v>14127</v>
      </c>
      <c r="AY254" s="107" t="s">
        <v>14929</v>
      </c>
      <c r="AZ254" s="107" t="s">
        <v>14929</v>
      </c>
      <c r="BA254" s="2"/>
      <c r="BB254" s="3"/>
      <c r="BC254" s="3"/>
      <c r="BD254" s="3"/>
      <c r="BE254" s="3"/>
    </row>
    <row r="255" spans="1:57" x14ac:dyDescent="0.25">
      <c r="A255" s="61" t="s">
        <v>359</v>
      </c>
      <c r="B255" s="62" t="s">
        <v>15537</v>
      </c>
      <c r="C255" s="62"/>
      <c r="D255" s="63">
        <v>1.5</v>
      </c>
      <c r="E255" s="65"/>
      <c r="F255" s="103" t="s">
        <v>9230</v>
      </c>
      <c r="G255" s="62"/>
      <c r="H255" s="66"/>
      <c r="I255" s="67"/>
      <c r="J255" s="67"/>
      <c r="K255" s="66" t="s">
        <v>12524</v>
      </c>
      <c r="L255" s="70"/>
      <c r="M255" s="71">
        <v>4530.3837890625</v>
      </c>
      <c r="N255" s="71">
        <v>2889.01806640625</v>
      </c>
      <c r="O255" s="72"/>
      <c r="P255" s="73"/>
      <c r="Q255" s="73"/>
      <c r="R255" s="96"/>
      <c r="S255" s="48">
        <v>0</v>
      </c>
      <c r="T255" s="48">
        <v>1</v>
      </c>
      <c r="U255" s="49">
        <v>0</v>
      </c>
      <c r="V255" s="49">
        <v>4.7619000000000002E-2</v>
      </c>
      <c r="W255" s="49">
        <v>0</v>
      </c>
      <c r="X255" s="49">
        <v>0.58439300000000005</v>
      </c>
      <c r="Y255" s="49">
        <v>0</v>
      </c>
      <c r="Z255" s="49">
        <v>0</v>
      </c>
      <c r="AA255" s="68">
        <v>255</v>
      </c>
      <c r="AB255" s="68"/>
      <c r="AC255" s="69"/>
      <c r="AD255" s="84">
        <v>66</v>
      </c>
      <c r="AE255" s="84">
        <v>75</v>
      </c>
      <c r="AF255" s="84">
        <v>46261</v>
      </c>
      <c r="AG255" s="84">
        <v>3829</v>
      </c>
      <c r="AH255" s="84"/>
      <c r="AI255" s="84"/>
      <c r="AJ255" s="84"/>
      <c r="AK255" s="84"/>
      <c r="AL255" s="84"/>
      <c r="AM255" s="87">
        <v>43131.727905092594</v>
      </c>
      <c r="AN255" s="84" t="s">
        <v>10584</v>
      </c>
      <c r="AO255" s="92" t="s">
        <v>10837</v>
      </c>
      <c r="AP255" s="84" t="s">
        <v>66</v>
      </c>
      <c r="AQ255" s="48" t="s">
        <v>2698</v>
      </c>
      <c r="AR255" s="48" t="s">
        <v>2698</v>
      </c>
      <c r="AS255" s="48" t="s">
        <v>2920</v>
      </c>
      <c r="AT255" s="48" t="s">
        <v>2920</v>
      </c>
      <c r="AU255" s="48"/>
      <c r="AV255" s="48"/>
      <c r="AW255" s="107" t="s">
        <v>14179</v>
      </c>
      <c r="AX255" s="107" t="s">
        <v>14179</v>
      </c>
      <c r="AY255" s="107" t="s">
        <v>14979</v>
      </c>
      <c r="AZ255" s="107" t="s">
        <v>14979</v>
      </c>
      <c r="BA255" s="2"/>
      <c r="BB255" s="3"/>
      <c r="BC255" s="3"/>
      <c r="BD255" s="3"/>
      <c r="BE255" s="3"/>
    </row>
    <row r="256" spans="1:57" x14ac:dyDescent="0.25">
      <c r="A256" s="61" t="s">
        <v>360</v>
      </c>
      <c r="B256" s="62" t="s">
        <v>15537</v>
      </c>
      <c r="C256" s="62"/>
      <c r="D256" s="63">
        <v>1.5</v>
      </c>
      <c r="E256" s="65"/>
      <c r="F256" s="103" t="s">
        <v>9231</v>
      </c>
      <c r="G256" s="62"/>
      <c r="H256" s="66"/>
      <c r="I256" s="67"/>
      <c r="J256" s="67"/>
      <c r="K256" s="66" t="s">
        <v>12525</v>
      </c>
      <c r="L256" s="70"/>
      <c r="M256" s="71">
        <v>443.13796997070313</v>
      </c>
      <c r="N256" s="71">
        <v>4204.50927734375</v>
      </c>
      <c r="O256" s="72"/>
      <c r="P256" s="73"/>
      <c r="Q256" s="73"/>
      <c r="R256" s="96"/>
      <c r="S256" s="48">
        <v>0</v>
      </c>
      <c r="T256" s="48">
        <v>1</v>
      </c>
      <c r="U256" s="49">
        <v>0</v>
      </c>
      <c r="V256" s="49">
        <v>1</v>
      </c>
      <c r="W256" s="49">
        <v>0</v>
      </c>
      <c r="X256" s="49">
        <v>1</v>
      </c>
      <c r="Y256" s="49">
        <v>0</v>
      </c>
      <c r="Z256" s="49">
        <v>0</v>
      </c>
      <c r="AA256" s="68">
        <v>256</v>
      </c>
      <c r="AB256" s="68"/>
      <c r="AC256" s="69"/>
      <c r="AD256" s="84">
        <v>149</v>
      </c>
      <c r="AE256" s="84">
        <v>52</v>
      </c>
      <c r="AF256" s="84">
        <v>1068</v>
      </c>
      <c r="AG256" s="84">
        <v>2128</v>
      </c>
      <c r="AH256" s="84"/>
      <c r="AI256" s="84"/>
      <c r="AJ256" s="84"/>
      <c r="AK256" s="84"/>
      <c r="AL256" s="84"/>
      <c r="AM256" s="87">
        <v>42191.759212962963</v>
      </c>
      <c r="AN256" s="84" t="s">
        <v>10584</v>
      </c>
      <c r="AO256" s="92" t="s">
        <v>10838</v>
      </c>
      <c r="AP256" s="84" t="s">
        <v>66</v>
      </c>
      <c r="AQ256" s="48"/>
      <c r="AR256" s="48"/>
      <c r="AS256" s="48"/>
      <c r="AT256" s="48"/>
      <c r="AU256" s="48"/>
      <c r="AV256" s="48"/>
      <c r="AW256" s="107" t="s">
        <v>14180</v>
      </c>
      <c r="AX256" s="107" t="s">
        <v>14180</v>
      </c>
      <c r="AY256" s="107" t="s">
        <v>14980</v>
      </c>
      <c r="AZ256" s="107" t="s">
        <v>14980</v>
      </c>
      <c r="BA256" s="2"/>
      <c r="BB256" s="3"/>
      <c r="BC256" s="3"/>
      <c r="BD256" s="3"/>
      <c r="BE256" s="3"/>
    </row>
    <row r="257" spans="1:57" x14ac:dyDescent="0.25">
      <c r="A257" s="61" t="s">
        <v>1568</v>
      </c>
      <c r="B257" s="62" t="s">
        <v>15537</v>
      </c>
      <c r="C257" s="62"/>
      <c r="D257" s="63">
        <v>1.5</v>
      </c>
      <c r="E257" s="65"/>
      <c r="F257" s="103" t="s">
        <v>9232</v>
      </c>
      <c r="G257" s="62"/>
      <c r="H257" s="66"/>
      <c r="I257" s="67"/>
      <c r="J257" s="67"/>
      <c r="K257" s="66" t="s">
        <v>12526</v>
      </c>
      <c r="L257" s="70"/>
      <c r="M257" s="71">
        <v>636.7325439453125</v>
      </c>
      <c r="N257" s="71">
        <v>4538.669921875</v>
      </c>
      <c r="O257" s="72"/>
      <c r="P257" s="73"/>
      <c r="Q257" s="73"/>
      <c r="R257" s="96"/>
      <c r="S257" s="48">
        <v>1</v>
      </c>
      <c r="T257" s="48">
        <v>0</v>
      </c>
      <c r="U257" s="49">
        <v>0</v>
      </c>
      <c r="V257" s="49">
        <v>1</v>
      </c>
      <c r="W257" s="49">
        <v>0</v>
      </c>
      <c r="X257" s="49">
        <v>1</v>
      </c>
      <c r="Y257" s="49">
        <v>0</v>
      </c>
      <c r="Z257" s="49">
        <v>0</v>
      </c>
      <c r="AA257" s="68">
        <v>257</v>
      </c>
      <c r="AB257" s="68"/>
      <c r="AC257" s="69"/>
      <c r="AD257" s="84">
        <v>264</v>
      </c>
      <c r="AE257" s="84">
        <v>2371</v>
      </c>
      <c r="AF257" s="84">
        <v>1555</v>
      </c>
      <c r="AG257" s="84">
        <v>1245</v>
      </c>
      <c r="AH257" s="84"/>
      <c r="AI257" s="84" t="s">
        <v>7343</v>
      </c>
      <c r="AJ257" s="84" t="s">
        <v>8284</v>
      </c>
      <c r="AK257" s="92" t="s">
        <v>8701</v>
      </c>
      <c r="AL257" s="84"/>
      <c r="AM257" s="87">
        <v>42210.467372685183</v>
      </c>
      <c r="AN257" s="84" t="s">
        <v>10584</v>
      </c>
      <c r="AO257" s="92" t="s">
        <v>10839</v>
      </c>
      <c r="AP257" s="84" t="s">
        <v>65</v>
      </c>
      <c r="AQ257" s="48"/>
      <c r="AR257" s="48"/>
      <c r="AS257" s="48"/>
      <c r="AT257" s="48"/>
      <c r="AU257" s="48"/>
      <c r="AV257" s="48"/>
      <c r="AW257" s="48"/>
      <c r="AX257" s="48"/>
      <c r="AY257" s="48"/>
      <c r="AZ257" s="48"/>
      <c r="BA257" s="2"/>
      <c r="BB257" s="3"/>
      <c r="BC257" s="3"/>
      <c r="BD257" s="3"/>
      <c r="BE257" s="3"/>
    </row>
    <row r="258" spans="1:57" x14ac:dyDescent="0.25">
      <c r="A258" s="61" t="s">
        <v>361</v>
      </c>
      <c r="B258" s="62" t="s">
        <v>15539</v>
      </c>
      <c r="C258" s="62"/>
      <c r="D258" s="63">
        <v>5.097511914340533</v>
      </c>
      <c r="E258" s="65"/>
      <c r="F258" s="103" t="s">
        <v>9233</v>
      </c>
      <c r="G258" s="62"/>
      <c r="H258" s="66"/>
      <c r="I258" s="67"/>
      <c r="J258" s="67"/>
      <c r="K258" s="66" t="s">
        <v>12527</v>
      </c>
      <c r="L258" s="70"/>
      <c r="M258" s="71">
        <v>2344.159912109375</v>
      </c>
      <c r="N258" s="71">
        <v>7371.4814453125</v>
      </c>
      <c r="O258" s="72"/>
      <c r="P258" s="73"/>
      <c r="Q258" s="73"/>
      <c r="R258" s="96"/>
      <c r="S258" s="48">
        <v>0</v>
      </c>
      <c r="T258" s="48">
        <v>1</v>
      </c>
      <c r="U258" s="49">
        <v>0</v>
      </c>
      <c r="V258" s="49">
        <v>2.0100000000000001E-4</v>
      </c>
      <c r="W258" s="49">
        <v>1.8600000000000001E-3</v>
      </c>
      <c r="X258" s="49">
        <v>0.465924</v>
      </c>
      <c r="Y258" s="49">
        <v>0</v>
      </c>
      <c r="Z258" s="49">
        <v>0</v>
      </c>
      <c r="AA258" s="68">
        <v>258</v>
      </c>
      <c r="AB258" s="68"/>
      <c r="AC258" s="69"/>
      <c r="AD258" s="84">
        <v>106</v>
      </c>
      <c r="AE258" s="84">
        <v>40</v>
      </c>
      <c r="AF258" s="84">
        <v>88</v>
      </c>
      <c r="AG258" s="84">
        <v>3479</v>
      </c>
      <c r="AH258" s="84"/>
      <c r="AI258" s="84"/>
      <c r="AJ258" s="84" t="s">
        <v>8219</v>
      </c>
      <c r="AK258" s="84"/>
      <c r="AL258" s="84"/>
      <c r="AM258" s="87">
        <v>43538.766932870371</v>
      </c>
      <c r="AN258" s="84" t="s">
        <v>10584</v>
      </c>
      <c r="AO258" s="92" t="s">
        <v>10840</v>
      </c>
      <c r="AP258" s="84" t="s">
        <v>66</v>
      </c>
      <c r="AQ258" s="48"/>
      <c r="AR258" s="48"/>
      <c r="AS258" s="48"/>
      <c r="AT258" s="48"/>
      <c r="AU258" s="48" t="s">
        <v>2951</v>
      </c>
      <c r="AV258" s="48" t="s">
        <v>2951</v>
      </c>
      <c r="AW258" s="107" t="s">
        <v>14127</v>
      </c>
      <c r="AX258" s="107" t="s">
        <v>14127</v>
      </c>
      <c r="AY258" s="107" t="s">
        <v>14929</v>
      </c>
      <c r="AZ258" s="107" t="s">
        <v>14929</v>
      </c>
      <c r="BA258" s="2"/>
      <c r="BB258" s="3"/>
      <c r="BC258" s="3"/>
      <c r="BD258" s="3"/>
      <c r="BE258" s="3"/>
    </row>
    <row r="259" spans="1:57" x14ac:dyDescent="0.25">
      <c r="A259" s="61" t="s">
        <v>362</v>
      </c>
      <c r="B259" s="62" t="s">
        <v>15539</v>
      </c>
      <c r="C259" s="62"/>
      <c r="D259" s="63">
        <v>5.097511914340533</v>
      </c>
      <c r="E259" s="65"/>
      <c r="F259" s="103" t="s">
        <v>9234</v>
      </c>
      <c r="G259" s="62"/>
      <c r="H259" s="66"/>
      <c r="I259" s="67"/>
      <c r="J259" s="67"/>
      <c r="K259" s="66" t="s">
        <v>12528</v>
      </c>
      <c r="L259" s="70"/>
      <c r="M259" s="71">
        <v>7456.5</v>
      </c>
      <c r="N259" s="71">
        <v>4079.177001953125</v>
      </c>
      <c r="O259" s="72"/>
      <c r="P259" s="73"/>
      <c r="Q259" s="73"/>
      <c r="R259" s="96"/>
      <c r="S259" s="48">
        <v>0</v>
      </c>
      <c r="T259" s="48">
        <v>1</v>
      </c>
      <c r="U259" s="49">
        <v>0</v>
      </c>
      <c r="V259" s="49">
        <v>2.0100000000000001E-4</v>
      </c>
      <c r="W259" s="49">
        <v>1.8600000000000001E-3</v>
      </c>
      <c r="X259" s="49">
        <v>0.465924</v>
      </c>
      <c r="Y259" s="49">
        <v>0</v>
      </c>
      <c r="Z259" s="49">
        <v>0</v>
      </c>
      <c r="AA259" s="68">
        <v>259</v>
      </c>
      <c r="AB259" s="68"/>
      <c r="AC259" s="69"/>
      <c r="AD259" s="84">
        <v>1535</v>
      </c>
      <c r="AE259" s="84">
        <v>230</v>
      </c>
      <c r="AF259" s="84">
        <v>7976</v>
      </c>
      <c r="AG259" s="84">
        <v>1496</v>
      </c>
      <c r="AH259" s="84"/>
      <c r="AI259" s="84" t="s">
        <v>7344</v>
      </c>
      <c r="AJ259" s="84"/>
      <c r="AK259" s="84"/>
      <c r="AL259" s="84"/>
      <c r="AM259" s="87">
        <v>41636.876840277779</v>
      </c>
      <c r="AN259" s="84" t="s">
        <v>10584</v>
      </c>
      <c r="AO259" s="92" t="s">
        <v>10841</v>
      </c>
      <c r="AP259" s="84" t="s">
        <v>66</v>
      </c>
      <c r="AQ259" s="48"/>
      <c r="AR259" s="48"/>
      <c r="AS259" s="48"/>
      <c r="AT259" s="48"/>
      <c r="AU259" s="48" t="s">
        <v>2951</v>
      </c>
      <c r="AV259" s="48" t="s">
        <v>2951</v>
      </c>
      <c r="AW259" s="107" t="s">
        <v>14127</v>
      </c>
      <c r="AX259" s="107" t="s">
        <v>14127</v>
      </c>
      <c r="AY259" s="107" t="s">
        <v>14929</v>
      </c>
      <c r="AZ259" s="107" t="s">
        <v>14929</v>
      </c>
      <c r="BA259" s="2"/>
      <c r="BB259" s="3"/>
      <c r="BC259" s="3"/>
      <c r="BD259" s="3"/>
      <c r="BE259" s="3"/>
    </row>
    <row r="260" spans="1:57" x14ac:dyDescent="0.25">
      <c r="A260" s="61" t="s">
        <v>363</v>
      </c>
      <c r="B260" s="62" t="s">
        <v>15537</v>
      </c>
      <c r="C260" s="62"/>
      <c r="D260" s="63">
        <v>1.5</v>
      </c>
      <c r="E260" s="65"/>
      <c r="F260" s="103" t="s">
        <v>9235</v>
      </c>
      <c r="G260" s="62"/>
      <c r="H260" s="66"/>
      <c r="I260" s="67"/>
      <c r="J260" s="67"/>
      <c r="K260" s="66" t="s">
        <v>12529</v>
      </c>
      <c r="L260" s="70"/>
      <c r="M260" s="71">
        <v>2247.93310546875</v>
      </c>
      <c r="N260" s="71">
        <v>1674.720703125</v>
      </c>
      <c r="O260" s="72"/>
      <c r="P260" s="73"/>
      <c r="Q260" s="73"/>
      <c r="R260" s="96"/>
      <c r="S260" s="48">
        <v>0</v>
      </c>
      <c r="T260" s="48">
        <v>1</v>
      </c>
      <c r="U260" s="49">
        <v>0</v>
      </c>
      <c r="V260" s="49">
        <v>1.2300000000000001E-4</v>
      </c>
      <c r="W260" s="49">
        <v>0</v>
      </c>
      <c r="X260" s="49">
        <v>0.53268899999999997</v>
      </c>
      <c r="Y260" s="49">
        <v>0</v>
      </c>
      <c r="Z260" s="49">
        <v>0</v>
      </c>
      <c r="AA260" s="68">
        <v>260</v>
      </c>
      <c r="AB260" s="68"/>
      <c r="AC260" s="69"/>
      <c r="AD260" s="84">
        <v>649</v>
      </c>
      <c r="AE260" s="84">
        <v>569</v>
      </c>
      <c r="AF260" s="84">
        <v>3012</v>
      </c>
      <c r="AG260" s="84">
        <v>19019</v>
      </c>
      <c r="AH260" s="84"/>
      <c r="AI260" s="84" t="s">
        <v>7345</v>
      </c>
      <c r="AJ260" s="84"/>
      <c r="AK260" s="84"/>
      <c r="AL260" s="84"/>
      <c r="AM260" s="87">
        <v>43686.801192129627</v>
      </c>
      <c r="AN260" s="84" t="s">
        <v>10584</v>
      </c>
      <c r="AO260" s="92" t="s">
        <v>10842</v>
      </c>
      <c r="AP260" s="84" t="s">
        <v>66</v>
      </c>
      <c r="AQ260" s="48"/>
      <c r="AR260" s="48"/>
      <c r="AS260" s="48"/>
      <c r="AT260" s="48"/>
      <c r="AU260" s="48"/>
      <c r="AV260" s="48"/>
      <c r="AW260" s="107" t="s">
        <v>14181</v>
      </c>
      <c r="AX260" s="107" t="s">
        <v>14181</v>
      </c>
      <c r="AY260" s="107" t="s">
        <v>14981</v>
      </c>
      <c r="AZ260" s="107" t="s">
        <v>14981</v>
      </c>
      <c r="BA260" s="2"/>
      <c r="BB260" s="3"/>
      <c r="BC260" s="3"/>
      <c r="BD260" s="3"/>
      <c r="BE260" s="3"/>
    </row>
    <row r="261" spans="1:57" x14ac:dyDescent="0.25">
      <c r="A261" s="61" t="s">
        <v>1569</v>
      </c>
      <c r="B261" s="62" t="s">
        <v>15537</v>
      </c>
      <c r="C261" s="62"/>
      <c r="D261" s="63">
        <v>1.5</v>
      </c>
      <c r="E261" s="65"/>
      <c r="F261" s="103" t="s">
        <v>9236</v>
      </c>
      <c r="G261" s="62"/>
      <c r="H261" s="66"/>
      <c r="I261" s="67"/>
      <c r="J261" s="67"/>
      <c r="K261" s="66" t="s">
        <v>12530</v>
      </c>
      <c r="L261" s="70"/>
      <c r="M261" s="71">
        <v>4207.9130859375</v>
      </c>
      <c r="N261" s="71">
        <v>4222.4150390625</v>
      </c>
      <c r="O261" s="72"/>
      <c r="P261" s="73"/>
      <c r="Q261" s="73"/>
      <c r="R261" s="96"/>
      <c r="S261" s="48">
        <v>21</v>
      </c>
      <c r="T261" s="48">
        <v>0</v>
      </c>
      <c r="U261" s="49">
        <v>62135.423173000003</v>
      </c>
      <c r="V261" s="49">
        <v>1.4100000000000001E-4</v>
      </c>
      <c r="W261" s="49">
        <v>0</v>
      </c>
      <c r="X261" s="49">
        <v>9.4546740000000007</v>
      </c>
      <c r="Y261" s="49">
        <v>0</v>
      </c>
      <c r="Z261" s="49">
        <v>0</v>
      </c>
      <c r="AA261" s="68">
        <v>261</v>
      </c>
      <c r="AB261" s="68"/>
      <c r="AC261" s="69"/>
      <c r="AD261" s="84">
        <v>7128</v>
      </c>
      <c r="AE261" s="84">
        <v>12848</v>
      </c>
      <c r="AF261" s="84">
        <v>8057</v>
      </c>
      <c r="AG261" s="84">
        <v>42330</v>
      </c>
      <c r="AH261" s="84"/>
      <c r="AI261" s="84" t="s">
        <v>7346</v>
      </c>
      <c r="AJ261" s="84"/>
      <c r="AK261" s="84"/>
      <c r="AL261" s="84"/>
      <c r="AM261" s="87">
        <v>40746.852916666663</v>
      </c>
      <c r="AN261" s="84" t="s">
        <v>10584</v>
      </c>
      <c r="AO261" s="92" t="s">
        <v>10843</v>
      </c>
      <c r="AP261" s="84" t="s">
        <v>65</v>
      </c>
      <c r="AQ261" s="48"/>
      <c r="AR261" s="48"/>
      <c r="AS261" s="48"/>
      <c r="AT261" s="48"/>
      <c r="AU261" s="48"/>
      <c r="AV261" s="48"/>
      <c r="AW261" s="48"/>
      <c r="AX261" s="48"/>
      <c r="AY261" s="48"/>
      <c r="AZ261" s="48"/>
      <c r="BA261" s="2"/>
      <c r="BB261" s="3"/>
      <c r="BC261" s="3"/>
      <c r="BD261" s="3"/>
      <c r="BE261" s="3"/>
    </row>
    <row r="262" spans="1:57" x14ac:dyDescent="0.25">
      <c r="A262" s="61" t="s">
        <v>364</v>
      </c>
      <c r="B262" s="62" t="s">
        <v>15537</v>
      </c>
      <c r="C262" s="62"/>
      <c r="D262" s="63">
        <v>1.5</v>
      </c>
      <c r="E262" s="65"/>
      <c r="F262" s="103" t="s">
        <v>9237</v>
      </c>
      <c r="G262" s="62"/>
      <c r="H262" s="66"/>
      <c r="I262" s="67"/>
      <c r="J262" s="67"/>
      <c r="K262" s="66" t="s">
        <v>12531</v>
      </c>
      <c r="L262" s="70"/>
      <c r="M262" s="71">
        <v>980.55364990234375</v>
      </c>
      <c r="N262" s="71">
        <v>7220.27978515625</v>
      </c>
      <c r="O262" s="72"/>
      <c r="P262" s="73"/>
      <c r="Q262" s="73"/>
      <c r="R262" s="96"/>
      <c r="S262" s="48">
        <v>0</v>
      </c>
      <c r="T262" s="48">
        <v>1</v>
      </c>
      <c r="U262" s="49">
        <v>0</v>
      </c>
      <c r="V262" s="49">
        <v>1.15E-4</v>
      </c>
      <c r="W262" s="49">
        <v>0</v>
      </c>
      <c r="X262" s="49">
        <v>0.58235400000000004</v>
      </c>
      <c r="Y262" s="49">
        <v>0</v>
      </c>
      <c r="Z262" s="49">
        <v>0</v>
      </c>
      <c r="AA262" s="68">
        <v>262</v>
      </c>
      <c r="AB262" s="68"/>
      <c r="AC262" s="69"/>
      <c r="AD262" s="84">
        <v>338</v>
      </c>
      <c r="AE262" s="84">
        <v>84</v>
      </c>
      <c r="AF262" s="84">
        <v>975</v>
      </c>
      <c r="AG262" s="84">
        <v>2258</v>
      </c>
      <c r="AH262" s="84"/>
      <c r="AI262" s="84" t="s">
        <v>7347</v>
      </c>
      <c r="AJ262" s="84"/>
      <c r="AK262" s="84"/>
      <c r="AL262" s="84"/>
      <c r="AM262" s="87">
        <v>43577.057835648149</v>
      </c>
      <c r="AN262" s="84" t="s">
        <v>10584</v>
      </c>
      <c r="AO262" s="92" t="s">
        <v>10844</v>
      </c>
      <c r="AP262" s="84" t="s">
        <v>66</v>
      </c>
      <c r="AQ262" s="48"/>
      <c r="AR262" s="48"/>
      <c r="AS262" s="48"/>
      <c r="AT262" s="48"/>
      <c r="AU262" s="48"/>
      <c r="AV262" s="48"/>
      <c r="AW262" s="107" t="s">
        <v>14182</v>
      </c>
      <c r="AX262" s="107" t="s">
        <v>14182</v>
      </c>
      <c r="AY262" s="107" t="s">
        <v>14982</v>
      </c>
      <c r="AZ262" s="107" t="s">
        <v>14982</v>
      </c>
      <c r="BA262" s="2"/>
      <c r="BB262" s="3"/>
      <c r="BC262" s="3"/>
      <c r="BD262" s="3"/>
      <c r="BE262" s="3"/>
    </row>
    <row r="263" spans="1:57" x14ac:dyDescent="0.25">
      <c r="A263" s="61" t="s">
        <v>1570</v>
      </c>
      <c r="B263" s="62" t="s">
        <v>15537</v>
      </c>
      <c r="C263" s="62"/>
      <c r="D263" s="63">
        <v>1.5</v>
      </c>
      <c r="E263" s="65"/>
      <c r="F263" s="103" t="s">
        <v>9238</v>
      </c>
      <c r="G263" s="62"/>
      <c r="H263" s="66"/>
      <c r="I263" s="67"/>
      <c r="J263" s="67"/>
      <c r="K263" s="66" t="s">
        <v>12532</v>
      </c>
      <c r="L263" s="70"/>
      <c r="M263" s="71">
        <v>2918.140625</v>
      </c>
      <c r="N263" s="71">
        <v>6629.39990234375</v>
      </c>
      <c r="O263" s="72"/>
      <c r="P263" s="73"/>
      <c r="Q263" s="73"/>
      <c r="R263" s="96"/>
      <c r="S263" s="48">
        <v>3</v>
      </c>
      <c r="T263" s="48">
        <v>0</v>
      </c>
      <c r="U263" s="49">
        <v>4058</v>
      </c>
      <c r="V263" s="49">
        <v>1.2999999999999999E-4</v>
      </c>
      <c r="W263" s="49">
        <v>0</v>
      </c>
      <c r="X263" s="49">
        <v>1.525957</v>
      </c>
      <c r="Y263" s="49">
        <v>0</v>
      </c>
      <c r="Z263" s="49">
        <v>0</v>
      </c>
      <c r="AA263" s="68">
        <v>263</v>
      </c>
      <c r="AB263" s="68"/>
      <c r="AC263" s="69"/>
      <c r="AD263" s="84">
        <v>353</v>
      </c>
      <c r="AE263" s="84">
        <v>128333</v>
      </c>
      <c r="AF263" s="84">
        <v>3948</v>
      </c>
      <c r="AG263" s="84">
        <v>2629</v>
      </c>
      <c r="AH263" s="84"/>
      <c r="AI263" s="84" t="s">
        <v>7348</v>
      </c>
      <c r="AJ263" s="84" t="s">
        <v>8266</v>
      </c>
      <c r="AK263" s="92" t="s">
        <v>8702</v>
      </c>
      <c r="AL263" s="84"/>
      <c r="AM263" s="87">
        <v>42725.544004629628</v>
      </c>
      <c r="AN263" s="84" t="s">
        <v>10584</v>
      </c>
      <c r="AO263" s="92" t="s">
        <v>10845</v>
      </c>
      <c r="AP263" s="84" t="s">
        <v>65</v>
      </c>
      <c r="AQ263" s="48"/>
      <c r="AR263" s="48"/>
      <c r="AS263" s="48"/>
      <c r="AT263" s="48"/>
      <c r="AU263" s="48"/>
      <c r="AV263" s="48"/>
      <c r="AW263" s="48"/>
      <c r="AX263" s="48"/>
      <c r="AY263" s="48"/>
      <c r="AZ263" s="48"/>
      <c r="BA263" s="2"/>
      <c r="BB263" s="3"/>
      <c r="BC263" s="3"/>
      <c r="BD263" s="3"/>
      <c r="BE263" s="3"/>
    </row>
    <row r="264" spans="1:57" x14ac:dyDescent="0.25">
      <c r="A264" s="61" t="s">
        <v>365</v>
      </c>
      <c r="B264" s="62" t="s">
        <v>15539</v>
      </c>
      <c r="C264" s="62"/>
      <c r="D264" s="63">
        <v>5.097511914340533</v>
      </c>
      <c r="E264" s="65"/>
      <c r="F264" s="103" t="s">
        <v>9239</v>
      </c>
      <c r="G264" s="62"/>
      <c r="H264" s="66"/>
      <c r="I264" s="67"/>
      <c r="J264" s="67"/>
      <c r="K264" s="66" t="s">
        <v>12533</v>
      </c>
      <c r="L264" s="70"/>
      <c r="M264" s="71">
        <v>6401.6884765625</v>
      </c>
      <c r="N264" s="71">
        <v>8769.0322265625</v>
      </c>
      <c r="O264" s="72"/>
      <c r="P264" s="73"/>
      <c r="Q264" s="73"/>
      <c r="R264" s="96"/>
      <c r="S264" s="48">
        <v>0</v>
      </c>
      <c r="T264" s="48">
        <v>1</v>
      </c>
      <c r="U264" s="49">
        <v>0</v>
      </c>
      <c r="V264" s="49">
        <v>2.0100000000000001E-4</v>
      </c>
      <c r="W264" s="49">
        <v>1.8600000000000001E-3</v>
      </c>
      <c r="X264" s="49">
        <v>0.465924</v>
      </c>
      <c r="Y264" s="49">
        <v>0</v>
      </c>
      <c r="Z264" s="49">
        <v>0</v>
      </c>
      <c r="AA264" s="68">
        <v>264</v>
      </c>
      <c r="AB264" s="68"/>
      <c r="AC264" s="69"/>
      <c r="AD264" s="84">
        <v>525</v>
      </c>
      <c r="AE264" s="84">
        <v>87</v>
      </c>
      <c r="AF264" s="84">
        <v>77</v>
      </c>
      <c r="AG264" s="84">
        <v>189</v>
      </c>
      <c r="AH264" s="84"/>
      <c r="AI264" s="84" t="s">
        <v>7349</v>
      </c>
      <c r="AJ264" s="84"/>
      <c r="AK264" s="92" t="s">
        <v>8703</v>
      </c>
      <c r="AL264" s="84"/>
      <c r="AM264" s="87">
        <v>43351.60359953704</v>
      </c>
      <c r="AN264" s="84" t="s">
        <v>10584</v>
      </c>
      <c r="AO264" s="92" t="s">
        <v>10846</v>
      </c>
      <c r="AP264" s="84" t="s">
        <v>66</v>
      </c>
      <c r="AQ264" s="48"/>
      <c r="AR264" s="48"/>
      <c r="AS264" s="48"/>
      <c r="AT264" s="48"/>
      <c r="AU264" s="48" t="s">
        <v>2951</v>
      </c>
      <c r="AV264" s="48" t="s">
        <v>2951</v>
      </c>
      <c r="AW264" s="107" t="s">
        <v>14127</v>
      </c>
      <c r="AX264" s="107" t="s">
        <v>14127</v>
      </c>
      <c r="AY264" s="107" t="s">
        <v>14929</v>
      </c>
      <c r="AZ264" s="107" t="s">
        <v>14929</v>
      </c>
      <c r="BA264" s="2"/>
      <c r="BB264" s="3"/>
      <c r="BC264" s="3"/>
      <c r="BD264" s="3"/>
      <c r="BE264" s="3"/>
    </row>
    <row r="265" spans="1:57" x14ac:dyDescent="0.25">
      <c r="A265" s="61" t="s">
        <v>366</v>
      </c>
      <c r="B265" s="62" t="s">
        <v>15539</v>
      </c>
      <c r="C265" s="62"/>
      <c r="D265" s="63">
        <v>5.097511914340533</v>
      </c>
      <c r="E265" s="65"/>
      <c r="F265" s="103" t="s">
        <v>9240</v>
      </c>
      <c r="G265" s="62"/>
      <c r="H265" s="66"/>
      <c r="I265" s="67"/>
      <c r="J265" s="67"/>
      <c r="K265" s="66" t="s">
        <v>12534</v>
      </c>
      <c r="L265" s="70"/>
      <c r="M265" s="71">
        <v>7784.2333984375</v>
      </c>
      <c r="N265" s="71">
        <v>5939.1630859375</v>
      </c>
      <c r="O265" s="72"/>
      <c r="P265" s="73"/>
      <c r="Q265" s="73"/>
      <c r="R265" s="96"/>
      <c r="S265" s="48">
        <v>0</v>
      </c>
      <c r="T265" s="48">
        <v>1</v>
      </c>
      <c r="U265" s="49">
        <v>0</v>
      </c>
      <c r="V265" s="49">
        <v>2.0100000000000001E-4</v>
      </c>
      <c r="W265" s="49">
        <v>1.8600000000000001E-3</v>
      </c>
      <c r="X265" s="49">
        <v>0.465924</v>
      </c>
      <c r="Y265" s="49">
        <v>0</v>
      </c>
      <c r="Z265" s="49">
        <v>0</v>
      </c>
      <c r="AA265" s="68">
        <v>265</v>
      </c>
      <c r="AB265" s="68"/>
      <c r="AC265" s="69"/>
      <c r="AD265" s="84">
        <v>348</v>
      </c>
      <c r="AE265" s="84">
        <v>77</v>
      </c>
      <c r="AF265" s="84">
        <v>6592</v>
      </c>
      <c r="AG265" s="84">
        <v>9435</v>
      </c>
      <c r="AH265" s="84"/>
      <c r="AI265" s="84" t="s">
        <v>7350</v>
      </c>
      <c r="AJ265" s="84" t="s">
        <v>8303</v>
      </c>
      <c r="AK265" s="84"/>
      <c r="AL265" s="84"/>
      <c r="AM265" s="87">
        <v>43382.31349537037</v>
      </c>
      <c r="AN265" s="84" t="s">
        <v>10584</v>
      </c>
      <c r="AO265" s="92" t="s">
        <v>10847</v>
      </c>
      <c r="AP265" s="84" t="s">
        <v>66</v>
      </c>
      <c r="AQ265" s="48"/>
      <c r="AR265" s="48"/>
      <c r="AS265" s="48"/>
      <c r="AT265" s="48"/>
      <c r="AU265" s="48" t="s">
        <v>2951</v>
      </c>
      <c r="AV265" s="48" t="s">
        <v>2951</v>
      </c>
      <c r="AW265" s="107" t="s">
        <v>14127</v>
      </c>
      <c r="AX265" s="107" t="s">
        <v>14127</v>
      </c>
      <c r="AY265" s="107" t="s">
        <v>14929</v>
      </c>
      <c r="AZ265" s="107" t="s">
        <v>14929</v>
      </c>
      <c r="BA265" s="2"/>
      <c r="BB265" s="3"/>
      <c r="BC265" s="3"/>
      <c r="BD265" s="3"/>
      <c r="BE265" s="3"/>
    </row>
    <row r="266" spans="1:57" x14ac:dyDescent="0.25">
      <c r="A266" s="61" t="s">
        <v>367</v>
      </c>
      <c r="B266" s="62" t="s">
        <v>15537</v>
      </c>
      <c r="C266" s="62"/>
      <c r="D266" s="63">
        <v>1.5</v>
      </c>
      <c r="E266" s="65"/>
      <c r="F266" s="103" t="s">
        <v>9241</v>
      </c>
      <c r="G266" s="62"/>
      <c r="H266" s="66"/>
      <c r="I266" s="67"/>
      <c r="J266" s="67"/>
      <c r="K266" s="66" t="s">
        <v>12535</v>
      </c>
      <c r="L266" s="70"/>
      <c r="M266" s="71">
        <v>6354.37060546875</v>
      </c>
      <c r="N266" s="71">
        <v>2300.778076171875</v>
      </c>
      <c r="O266" s="72"/>
      <c r="P266" s="73"/>
      <c r="Q266" s="73"/>
      <c r="R266" s="96"/>
      <c r="S266" s="48">
        <v>0</v>
      </c>
      <c r="T266" s="48">
        <v>1</v>
      </c>
      <c r="U266" s="49">
        <v>0</v>
      </c>
      <c r="V266" s="49">
        <v>0.1</v>
      </c>
      <c r="W266" s="49">
        <v>0</v>
      </c>
      <c r="X266" s="49">
        <v>0.63113200000000003</v>
      </c>
      <c r="Y266" s="49">
        <v>0</v>
      </c>
      <c r="Z266" s="49">
        <v>0</v>
      </c>
      <c r="AA266" s="68">
        <v>266</v>
      </c>
      <c r="AB266" s="68"/>
      <c r="AC266" s="69"/>
      <c r="AD266" s="84">
        <v>298</v>
      </c>
      <c r="AE266" s="84">
        <v>195</v>
      </c>
      <c r="AF266" s="84">
        <v>24399</v>
      </c>
      <c r="AG266" s="84">
        <v>49640</v>
      </c>
      <c r="AH266" s="84"/>
      <c r="AI266" s="84" t="s">
        <v>7351</v>
      </c>
      <c r="AJ266" s="84"/>
      <c r="AK266" s="84"/>
      <c r="AL266" s="84"/>
      <c r="AM266" s="87">
        <v>42075.839247685188</v>
      </c>
      <c r="AN266" s="84" t="s">
        <v>10584</v>
      </c>
      <c r="AO266" s="92" t="s">
        <v>10848</v>
      </c>
      <c r="AP266" s="84" t="s">
        <v>66</v>
      </c>
      <c r="AQ266" s="48"/>
      <c r="AR266" s="48"/>
      <c r="AS266" s="48"/>
      <c r="AT266" s="48"/>
      <c r="AU266" s="48"/>
      <c r="AV266" s="48"/>
      <c r="AW266" s="107" t="s">
        <v>14183</v>
      </c>
      <c r="AX266" s="107" t="s">
        <v>14183</v>
      </c>
      <c r="AY266" s="107" t="s">
        <v>14983</v>
      </c>
      <c r="AZ266" s="107" t="s">
        <v>14983</v>
      </c>
      <c r="BA266" s="2"/>
      <c r="BB266" s="3"/>
      <c r="BC266" s="3"/>
      <c r="BD266" s="3"/>
      <c r="BE266" s="3"/>
    </row>
    <row r="267" spans="1:57" x14ac:dyDescent="0.25">
      <c r="A267" s="61" t="s">
        <v>1571</v>
      </c>
      <c r="B267" s="62" t="s">
        <v>15537</v>
      </c>
      <c r="C267" s="62"/>
      <c r="D267" s="63">
        <v>1.5</v>
      </c>
      <c r="E267" s="65"/>
      <c r="F267" s="103" t="s">
        <v>9242</v>
      </c>
      <c r="G267" s="62"/>
      <c r="H267" s="66"/>
      <c r="I267" s="67"/>
      <c r="J267" s="67"/>
      <c r="K267" s="66" t="s">
        <v>12536</v>
      </c>
      <c r="L267" s="70"/>
      <c r="M267" s="71">
        <v>6331.12353515625</v>
      </c>
      <c r="N267" s="71">
        <v>3619.15478515625</v>
      </c>
      <c r="O267" s="72"/>
      <c r="P267" s="73"/>
      <c r="Q267" s="73"/>
      <c r="R267" s="96"/>
      <c r="S267" s="48">
        <v>4</v>
      </c>
      <c r="T267" s="48">
        <v>0</v>
      </c>
      <c r="U267" s="49">
        <v>18</v>
      </c>
      <c r="V267" s="49">
        <v>0.16666700000000001</v>
      </c>
      <c r="W267" s="49">
        <v>0</v>
      </c>
      <c r="X267" s="49">
        <v>2.2641529999999999</v>
      </c>
      <c r="Y267" s="49">
        <v>0</v>
      </c>
      <c r="Z267" s="49">
        <v>0</v>
      </c>
      <c r="AA267" s="68">
        <v>267</v>
      </c>
      <c r="AB267" s="68"/>
      <c r="AC267" s="69"/>
      <c r="AD267" s="84">
        <v>23</v>
      </c>
      <c r="AE267" s="84">
        <v>388382</v>
      </c>
      <c r="AF267" s="84">
        <v>560</v>
      </c>
      <c r="AG267" s="84">
        <v>11919</v>
      </c>
      <c r="AH267" s="84"/>
      <c r="AI267" s="84" t="s">
        <v>7352</v>
      </c>
      <c r="AJ267" s="84" t="s">
        <v>8340</v>
      </c>
      <c r="AK267" s="92" t="s">
        <v>8704</v>
      </c>
      <c r="AL267" s="84"/>
      <c r="AM267" s="87">
        <v>41545.846273148149</v>
      </c>
      <c r="AN267" s="84" t="s">
        <v>10584</v>
      </c>
      <c r="AO267" s="92" t="s">
        <v>10849</v>
      </c>
      <c r="AP267" s="84" t="s">
        <v>65</v>
      </c>
      <c r="AQ267" s="48"/>
      <c r="AR267" s="48"/>
      <c r="AS267" s="48"/>
      <c r="AT267" s="48"/>
      <c r="AU267" s="48"/>
      <c r="AV267" s="48"/>
      <c r="AW267" s="48"/>
      <c r="AX267" s="48"/>
      <c r="AY267" s="48"/>
      <c r="AZ267" s="48"/>
      <c r="BA267" s="2"/>
      <c r="BB267" s="3"/>
      <c r="BC267" s="3"/>
      <c r="BD267" s="3"/>
      <c r="BE267" s="3"/>
    </row>
    <row r="268" spans="1:57" x14ac:dyDescent="0.25">
      <c r="A268" s="61" t="s">
        <v>368</v>
      </c>
      <c r="B268" s="62" t="s">
        <v>15537</v>
      </c>
      <c r="C268" s="62"/>
      <c r="D268" s="63">
        <v>1.5</v>
      </c>
      <c r="E268" s="65"/>
      <c r="F268" s="103" t="s">
        <v>9243</v>
      </c>
      <c r="G268" s="62"/>
      <c r="H268" s="66"/>
      <c r="I268" s="67"/>
      <c r="J268" s="67"/>
      <c r="K268" s="66" t="s">
        <v>12537</v>
      </c>
      <c r="L268" s="70"/>
      <c r="M268" s="71">
        <v>8506.5087890625</v>
      </c>
      <c r="N268" s="71">
        <v>4877.23291015625</v>
      </c>
      <c r="O268" s="72"/>
      <c r="P268" s="73"/>
      <c r="Q268" s="73"/>
      <c r="R268" s="96"/>
      <c r="S268" s="48">
        <v>0</v>
      </c>
      <c r="T268" s="48">
        <v>1</v>
      </c>
      <c r="U268" s="49">
        <v>0</v>
      </c>
      <c r="V268" s="49">
        <v>1</v>
      </c>
      <c r="W268" s="49">
        <v>0</v>
      </c>
      <c r="X268" s="49">
        <v>1</v>
      </c>
      <c r="Y268" s="49">
        <v>0</v>
      </c>
      <c r="Z268" s="49">
        <v>0</v>
      </c>
      <c r="AA268" s="68">
        <v>268</v>
      </c>
      <c r="AB268" s="68"/>
      <c r="AC268" s="69"/>
      <c r="AD268" s="84">
        <v>11220</v>
      </c>
      <c r="AE268" s="84">
        <v>10760</v>
      </c>
      <c r="AF268" s="84">
        <v>5431</v>
      </c>
      <c r="AG268" s="84">
        <v>46587</v>
      </c>
      <c r="AH268" s="84"/>
      <c r="AI268" s="84" t="s">
        <v>7353</v>
      </c>
      <c r="AJ268" s="84" t="s">
        <v>8284</v>
      </c>
      <c r="AK268" s="84"/>
      <c r="AL268" s="84"/>
      <c r="AM268" s="87">
        <v>42787.730752314812</v>
      </c>
      <c r="AN268" s="84" t="s">
        <v>10584</v>
      </c>
      <c r="AO268" s="92" t="s">
        <v>10850</v>
      </c>
      <c r="AP268" s="84" t="s">
        <v>66</v>
      </c>
      <c r="AQ268" s="48"/>
      <c r="AR268" s="48"/>
      <c r="AS268" s="48"/>
      <c r="AT268" s="48"/>
      <c r="AU268" s="48"/>
      <c r="AV268" s="48"/>
      <c r="AW268" s="107" t="s">
        <v>14184</v>
      </c>
      <c r="AX268" s="107" t="s">
        <v>14184</v>
      </c>
      <c r="AY268" s="107" t="s">
        <v>14984</v>
      </c>
      <c r="AZ268" s="107" t="s">
        <v>14984</v>
      </c>
      <c r="BA268" s="2"/>
      <c r="BB268" s="3"/>
      <c r="BC268" s="3"/>
      <c r="BD268" s="3"/>
      <c r="BE268" s="3"/>
    </row>
    <row r="269" spans="1:57" x14ac:dyDescent="0.25">
      <c r="A269" s="61" t="s">
        <v>1572</v>
      </c>
      <c r="B269" s="62" t="s">
        <v>15537</v>
      </c>
      <c r="C269" s="62"/>
      <c r="D269" s="63">
        <v>1.5</v>
      </c>
      <c r="E269" s="65"/>
      <c r="F269" s="103" t="s">
        <v>9244</v>
      </c>
      <c r="G269" s="62"/>
      <c r="H269" s="66"/>
      <c r="I269" s="67"/>
      <c r="J269" s="67"/>
      <c r="K269" s="66" t="s">
        <v>12538</v>
      </c>
      <c r="L269" s="70"/>
      <c r="M269" s="71">
        <v>6688.69384765625</v>
      </c>
      <c r="N269" s="71">
        <v>3715.555419921875</v>
      </c>
      <c r="O269" s="72"/>
      <c r="P269" s="73"/>
      <c r="Q269" s="73"/>
      <c r="R269" s="96"/>
      <c r="S269" s="48">
        <v>1</v>
      </c>
      <c r="T269" s="48">
        <v>0</v>
      </c>
      <c r="U269" s="49">
        <v>0</v>
      </c>
      <c r="V269" s="49">
        <v>1</v>
      </c>
      <c r="W269" s="49">
        <v>0</v>
      </c>
      <c r="X269" s="49">
        <v>1</v>
      </c>
      <c r="Y269" s="49">
        <v>0</v>
      </c>
      <c r="Z269" s="49">
        <v>0</v>
      </c>
      <c r="AA269" s="68">
        <v>269</v>
      </c>
      <c r="AB269" s="68"/>
      <c r="AC269" s="69"/>
      <c r="AD269" s="84">
        <v>730</v>
      </c>
      <c r="AE269" s="84">
        <v>1658</v>
      </c>
      <c r="AF269" s="84">
        <v>16025</v>
      </c>
      <c r="AG269" s="84">
        <v>3129</v>
      </c>
      <c r="AH269" s="84"/>
      <c r="AI269" s="84" t="s">
        <v>7354</v>
      </c>
      <c r="AJ269" s="84" t="s">
        <v>8341</v>
      </c>
      <c r="AK269" s="92" t="s">
        <v>8705</v>
      </c>
      <c r="AL269" s="84"/>
      <c r="AM269" s="87">
        <v>41149.779664351852</v>
      </c>
      <c r="AN269" s="84" t="s">
        <v>10584</v>
      </c>
      <c r="AO269" s="92" t="s">
        <v>10851</v>
      </c>
      <c r="AP269" s="84" t="s">
        <v>65</v>
      </c>
      <c r="AQ269" s="48"/>
      <c r="AR269" s="48"/>
      <c r="AS269" s="48"/>
      <c r="AT269" s="48"/>
      <c r="AU269" s="48"/>
      <c r="AV269" s="48"/>
      <c r="AW269" s="48"/>
      <c r="AX269" s="48"/>
      <c r="AY269" s="48"/>
      <c r="AZ269" s="48"/>
      <c r="BA269" s="2"/>
      <c r="BB269" s="3"/>
      <c r="BC269" s="3"/>
      <c r="BD269" s="3"/>
      <c r="BE269" s="3"/>
    </row>
    <row r="270" spans="1:57" x14ac:dyDescent="0.25">
      <c r="A270" s="61" t="s">
        <v>369</v>
      </c>
      <c r="B270" s="62" t="s">
        <v>15537</v>
      </c>
      <c r="C270" s="62"/>
      <c r="D270" s="63">
        <v>1.5</v>
      </c>
      <c r="E270" s="65"/>
      <c r="F270" s="103" t="s">
        <v>9033</v>
      </c>
      <c r="G270" s="62"/>
      <c r="H270" s="66"/>
      <c r="I270" s="67"/>
      <c r="J270" s="67"/>
      <c r="K270" s="66" t="s">
        <v>12539</v>
      </c>
      <c r="L270" s="70"/>
      <c r="M270" s="71">
        <v>1480.8428955078125</v>
      </c>
      <c r="N270" s="71">
        <v>7741.4462890625</v>
      </c>
      <c r="O270" s="72"/>
      <c r="P270" s="73"/>
      <c r="Q270" s="73"/>
      <c r="R270" s="96"/>
      <c r="S270" s="48">
        <v>0</v>
      </c>
      <c r="T270" s="48">
        <v>1</v>
      </c>
      <c r="U270" s="49">
        <v>0</v>
      </c>
      <c r="V270" s="49">
        <v>0.33333299999999999</v>
      </c>
      <c r="W270" s="49">
        <v>0</v>
      </c>
      <c r="X270" s="49">
        <v>0.77027000000000001</v>
      </c>
      <c r="Y270" s="49">
        <v>0</v>
      </c>
      <c r="Z270" s="49">
        <v>0</v>
      </c>
      <c r="AA270" s="68">
        <v>270</v>
      </c>
      <c r="AB270" s="68"/>
      <c r="AC270" s="69"/>
      <c r="AD270" s="84">
        <v>49</v>
      </c>
      <c r="AE270" s="84">
        <v>1</v>
      </c>
      <c r="AF270" s="84">
        <v>151</v>
      </c>
      <c r="AG270" s="84">
        <v>143</v>
      </c>
      <c r="AH270" s="84"/>
      <c r="AI270" s="84"/>
      <c r="AJ270" s="84"/>
      <c r="AK270" s="84"/>
      <c r="AL270" s="84"/>
      <c r="AM270" s="87">
        <v>43245.675011574072</v>
      </c>
      <c r="AN270" s="84" t="s">
        <v>10584</v>
      </c>
      <c r="AO270" s="92" t="s">
        <v>10852</v>
      </c>
      <c r="AP270" s="84" t="s">
        <v>66</v>
      </c>
      <c r="AQ270" s="48"/>
      <c r="AR270" s="48"/>
      <c r="AS270" s="48"/>
      <c r="AT270" s="48"/>
      <c r="AU270" s="48"/>
      <c r="AV270" s="48"/>
      <c r="AW270" s="107" t="s">
        <v>14185</v>
      </c>
      <c r="AX270" s="107" t="s">
        <v>14185</v>
      </c>
      <c r="AY270" s="107" t="s">
        <v>14985</v>
      </c>
      <c r="AZ270" s="107" t="s">
        <v>14985</v>
      </c>
      <c r="BA270" s="2"/>
      <c r="BB270" s="3"/>
      <c r="BC270" s="3"/>
      <c r="BD270" s="3"/>
      <c r="BE270" s="3"/>
    </row>
    <row r="271" spans="1:57" x14ac:dyDescent="0.25">
      <c r="A271" s="61" t="s">
        <v>1573</v>
      </c>
      <c r="B271" s="62" t="s">
        <v>15537</v>
      </c>
      <c r="C271" s="62"/>
      <c r="D271" s="63">
        <v>1.5</v>
      </c>
      <c r="E271" s="65"/>
      <c r="F271" s="103" t="s">
        <v>9245</v>
      </c>
      <c r="G271" s="62"/>
      <c r="H271" s="66"/>
      <c r="I271" s="67"/>
      <c r="J271" s="67"/>
      <c r="K271" s="66" t="s">
        <v>12540</v>
      </c>
      <c r="L271" s="70"/>
      <c r="M271" s="71">
        <v>3334.8505859375</v>
      </c>
      <c r="N271" s="71">
        <v>7130</v>
      </c>
      <c r="O271" s="72"/>
      <c r="P271" s="73"/>
      <c r="Q271" s="73"/>
      <c r="R271" s="96"/>
      <c r="S271" s="48">
        <v>2</v>
      </c>
      <c r="T271" s="48">
        <v>0</v>
      </c>
      <c r="U271" s="49">
        <v>2</v>
      </c>
      <c r="V271" s="49">
        <v>0.5</v>
      </c>
      <c r="W271" s="49">
        <v>0</v>
      </c>
      <c r="X271" s="49">
        <v>1.4594590000000001</v>
      </c>
      <c r="Y271" s="49">
        <v>0</v>
      </c>
      <c r="Z271" s="49">
        <v>0</v>
      </c>
      <c r="AA271" s="68">
        <v>271</v>
      </c>
      <c r="AB271" s="68"/>
      <c r="AC271" s="69"/>
      <c r="AD271" s="84">
        <v>37</v>
      </c>
      <c r="AE271" s="84">
        <v>312</v>
      </c>
      <c r="AF271" s="84">
        <v>6963</v>
      </c>
      <c r="AG271" s="84">
        <v>3596</v>
      </c>
      <c r="AH271" s="84"/>
      <c r="AI271" s="84" t="s">
        <v>7355</v>
      </c>
      <c r="AJ271" s="84" t="s">
        <v>8342</v>
      </c>
      <c r="AK271" s="92" t="s">
        <v>8706</v>
      </c>
      <c r="AL271" s="84"/>
      <c r="AM271" s="87">
        <v>40155.352141203701</v>
      </c>
      <c r="AN271" s="84" t="s">
        <v>10584</v>
      </c>
      <c r="AO271" s="92" t="s">
        <v>10853</v>
      </c>
      <c r="AP271" s="84" t="s">
        <v>65</v>
      </c>
      <c r="AQ271" s="48"/>
      <c r="AR271" s="48"/>
      <c r="AS271" s="48"/>
      <c r="AT271" s="48"/>
      <c r="AU271" s="48"/>
      <c r="AV271" s="48"/>
      <c r="AW271" s="48"/>
      <c r="AX271" s="48"/>
      <c r="AY271" s="48"/>
      <c r="AZ271" s="48"/>
      <c r="BA271" s="2"/>
      <c r="BB271" s="3"/>
      <c r="BC271" s="3"/>
      <c r="BD271" s="3"/>
      <c r="BE271" s="3"/>
    </row>
    <row r="272" spans="1:57" x14ac:dyDescent="0.25">
      <c r="A272" s="61" t="s">
        <v>370</v>
      </c>
      <c r="B272" s="62" t="s">
        <v>15537</v>
      </c>
      <c r="C272" s="62"/>
      <c r="D272" s="63">
        <v>1.5</v>
      </c>
      <c r="E272" s="65"/>
      <c r="F272" s="103" t="s">
        <v>9033</v>
      </c>
      <c r="G272" s="62"/>
      <c r="H272" s="66"/>
      <c r="I272" s="67"/>
      <c r="J272" s="67"/>
      <c r="K272" s="66" t="s">
        <v>12541</v>
      </c>
      <c r="L272" s="70"/>
      <c r="M272" s="71">
        <v>7303.34326171875</v>
      </c>
      <c r="N272" s="71">
        <v>4402.23583984375</v>
      </c>
      <c r="O272" s="72"/>
      <c r="P272" s="73"/>
      <c r="Q272" s="73"/>
      <c r="R272" s="96"/>
      <c r="S272" s="48">
        <v>0</v>
      </c>
      <c r="T272" s="48">
        <v>1</v>
      </c>
      <c r="U272" s="49">
        <v>0</v>
      </c>
      <c r="V272" s="49">
        <v>0.2</v>
      </c>
      <c r="W272" s="49">
        <v>0</v>
      </c>
      <c r="X272" s="49">
        <v>0.693693</v>
      </c>
      <c r="Y272" s="49">
        <v>0</v>
      </c>
      <c r="Z272" s="49">
        <v>0</v>
      </c>
      <c r="AA272" s="68">
        <v>272</v>
      </c>
      <c r="AB272" s="68"/>
      <c r="AC272" s="69"/>
      <c r="AD272" s="84">
        <v>284</v>
      </c>
      <c r="AE272" s="84">
        <v>183</v>
      </c>
      <c r="AF272" s="84">
        <v>55176</v>
      </c>
      <c r="AG272" s="84">
        <v>54355</v>
      </c>
      <c r="AH272" s="84"/>
      <c r="AI272" s="84"/>
      <c r="AJ272" s="84" t="s">
        <v>8343</v>
      </c>
      <c r="AK272" s="84"/>
      <c r="AL272" s="84"/>
      <c r="AM272" s="87">
        <v>43155.862199074072</v>
      </c>
      <c r="AN272" s="84" t="s">
        <v>10584</v>
      </c>
      <c r="AO272" s="92" t="s">
        <v>10854</v>
      </c>
      <c r="AP272" s="84" t="s">
        <v>66</v>
      </c>
      <c r="AQ272" s="48"/>
      <c r="AR272" s="48"/>
      <c r="AS272" s="48"/>
      <c r="AT272" s="48"/>
      <c r="AU272" s="48"/>
      <c r="AV272" s="48"/>
      <c r="AW272" s="107" t="s">
        <v>14164</v>
      </c>
      <c r="AX272" s="107" t="s">
        <v>14164</v>
      </c>
      <c r="AY272" s="107" t="s">
        <v>14964</v>
      </c>
      <c r="AZ272" s="107" t="s">
        <v>14964</v>
      </c>
      <c r="BA272" s="2"/>
      <c r="BB272" s="3"/>
      <c r="BC272" s="3"/>
      <c r="BD272" s="3"/>
      <c r="BE272" s="3"/>
    </row>
    <row r="273" spans="1:57" x14ac:dyDescent="0.25">
      <c r="A273" s="61" t="s">
        <v>371</v>
      </c>
      <c r="B273" s="62" t="s">
        <v>15537</v>
      </c>
      <c r="C273" s="62"/>
      <c r="D273" s="63">
        <v>1.5</v>
      </c>
      <c r="E273" s="65"/>
      <c r="F273" s="103" t="s">
        <v>9246</v>
      </c>
      <c r="G273" s="62"/>
      <c r="H273" s="66"/>
      <c r="I273" s="67"/>
      <c r="J273" s="67"/>
      <c r="K273" s="66" t="s">
        <v>12542</v>
      </c>
      <c r="L273" s="70"/>
      <c r="M273" s="71">
        <v>8675.0810546875</v>
      </c>
      <c r="N273" s="71">
        <v>3729.9912109375</v>
      </c>
      <c r="O273" s="72"/>
      <c r="P273" s="73"/>
      <c r="Q273" s="73"/>
      <c r="R273" s="96"/>
      <c r="S273" s="48">
        <v>1</v>
      </c>
      <c r="T273" s="48">
        <v>1</v>
      </c>
      <c r="U273" s="49">
        <v>0</v>
      </c>
      <c r="V273" s="49">
        <v>0</v>
      </c>
      <c r="W273" s="49">
        <v>0</v>
      </c>
      <c r="X273" s="49">
        <v>1</v>
      </c>
      <c r="Y273" s="49">
        <v>0</v>
      </c>
      <c r="Z273" s="49" t="s">
        <v>13963</v>
      </c>
      <c r="AA273" s="68">
        <v>273</v>
      </c>
      <c r="AB273" s="68"/>
      <c r="AC273" s="69"/>
      <c r="AD273" s="84">
        <v>1445</v>
      </c>
      <c r="AE273" s="84">
        <v>14761</v>
      </c>
      <c r="AF273" s="84">
        <v>61166</v>
      </c>
      <c r="AG273" s="84">
        <v>6523</v>
      </c>
      <c r="AH273" s="84"/>
      <c r="AI273" s="84" t="s">
        <v>7356</v>
      </c>
      <c r="AJ273" s="84" t="s">
        <v>8270</v>
      </c>
      <c r="AK273" s="92" t="s">
        <v>8707</v>
      </c>
      <c r="AL273" s="84"/>
      <c r="AM273" s="87">
        <v>40074.393136574072</v>
      </c>
      <c r="AN273" s="84" t="s">
        <v>10584</v>
      </c>
      <c r="AO273" s="92" t="s">
        <v>10855</v>
      </c>
      <c r="AP273" s="84" t="s">
        <v>66</v>
      </c>
      <c r="AQ273" s="48" t="s">
        <v>14005</v>
      </c>
      <c r="AR273" s="48" t="s">
        <v>14005</v>
      </c>
      <c r="AS273" s="48" t="s">
        <v>2911</v>
      </c>
      <c r="AT273" s="48" t="s">
        <v>2911</v>
      </c>
      <c r="AU273" s="48" t="s">
        <v>2959</v>
      </c>
      <c r="AV273" s="48" t="s">
        <v>2959</v>
      </c>
      <c r="AW273" s="107" t="s">
        <v>14186</v>
      </c>
      <c r="AX273" s="107" t="s">
        <v>14186</v>
      </c>
      <c r="AY273" s="107" t="s">
        <v>14986</v>
      </c>
      <c r="AZ273" s="107" t="s">
        <v>14986</v>
      </c>
      <c r="BA273" s="2"/>
      <c r="BB273" s="3"/>
      <c r="BC273" s="3"/>
      <c r="BD273" s="3"/>
      <c r="BE273" s="3"/>
    </row>
    <row r="274" spans="1:57" x14ac:dyDescent="0.25">
      <c r="A274" s="61" t="s">
        <v>372</v>
      </c>
      <c r="B274" s="62" t="s">
        <v>15539</v>
      </c>
      <c r="C274" s="62"/>
      <c r="D274" s="63">
        <v>5.097511914340533</v>
      </c>
      <c r="E274" s="65"/>
      <c r="F274" s="103" t="s">
        <v>9247</v>
      </c>
      <c r="G274" s="62"/>
      <c r="H274" s="66"/>
      <c r="I274" s="67"/>
      <c r="J274" s="67"/>
      <c r="K274" s="66" t="s">
        <v>12543</v>
      </c>
      <c r="L274" s="70"/>
      <c r="M274" s="71">
        <v>2645.1591796875</v>
      </c>
      <c r="N274" s="71">
        <v>7803.20361328125</v>
      </c>
      <c r="O274" s="72"/>
      <c r="P274" s="73"/>
      <c r="Q274" s="73"/>
      <c r="R274" s="96"/>
      <c r="S274" s="48">
        <v>0</v>
      </c>
      <c r="T274" s="48">
        <v>1</v>
      </c>
      <c r="U274" s="49">
        <v>0</v>
      </c>
      <c r="V274" s="49">
        <v>2.0100000000000001E-4</v>
      </c>
      <c r="W274" s="49">
        <v>1.8600000000000001E-3</v>
      </c>
      <c r="X274" s="49">
        <v>0.465924</v>
      </c>
      <c r="Y274" s="49">
        <v>0</v>
      </c>
      <c r="Z274" s="49">
        <v>0</v>
      </c>
      <c r="AA274" s="68">
        <v>274</v>
      </c>
      <c r="AB274" s="68"/>
      <c r="AC274" s="69"/>
      <c r="AD274" s="84">
        <v>398</v>
      </c>
      <c r="AE274" s="84">
        <v>998</v>
      </c>
      <c r="AF274" s="84">
        <v>17260</v>
      </c>
      <c r="AG274" s="84">
        <v>41900</v>
      </c>
      <c r="AH274" s="84"/>
      <c r="AI274" s="84" t="s">
        <v>7357</v>
      </c>
      <c r="AJ274" s="84" t="s">
        <v>8284</v>
      </c>
      <c r="AK274" s="92" t="s">
        <v>8708</v>
      </c>
      <c r="AL274" s="84"/>
      <c r="AM274" s="87">
        <v>42646.776932870373</v>
      </c>
      <c r="AN274" s="84" t="s">
        <v>10584</v>
      </c>
      <c r="AO274" s="92" t="s">
        <v>10856</v>
      </c>
      <c r="AP274" s="84" t="s">
        <v>66</v>
      </c>
      <c r="AQ274" s="48"/>
      <c r="AR274" s="48"/>
      <c r="AS274" s="48"/>
      <c r="AT274" s="48"/>
      <c r="AU274" s="48" t="s">
        <v>2951</v>
      </c>
      <c r="AV274" s="48" t="s">
        <v>2951</v>
      </c>
      <c r="AW274" s="107" t="s">
        <v>14127</v>
      </c>
      <c r="AX274" s="107" t="s">
        <v>14127</v>
      </c>
      <c r="AY274" s="107" t="s">
        <v>14929</v>
      </c>
      <c r="AZ274" s="107" t="s">
        <v>14929</v>
      </c>
      <c r="BA274" s="2"/>
      <c r="BB274" s="3"/>
      <c r="BC274" s="3"/>
      <c r="BD274" s="3"/>
      <c r="BE274" s="3"/>
    </row>
    <row r="275" spans="1:57" x14ac:dyDescent="0.25">
      <c r="A275" s="61" t="s">
        <v>373</v>
      </c>
      <c r="B275" s="62" t="s">
        <v>15539</v>
      </c>
      <c r="C275" s="62"/>
      <c r="D275" s="63">
        <v>5.097511914340533</v>
      </c>
      <c r="E275" s="65"/>
      <c r="F275" s="103" t="s">
        <v>9033</v>
      </c>
      <c r="G275" s="62"/>
      <c r="H275" s="66"/>
      <c r="I275" s="67"/>
      <c r="J275" s="67"/>
      <c r="K275" s="66" t="s">
        <v>12544</v>
      </c>
      <c r="L275" s="70"/>
      <c r="M275" s="71">
        <v>5776.4111328125</v>
      </c>
      <c r="N275" s="71">
        <v>9142.734375</v>
      </c>
      <c r="O275" s="72"/>
      <c r="P275" s="73"/>
      <c r="Q275" s="73"/>
      <c r="R275" s="96"/>
      <c r="S275" s="48">
        <v>0</v>
      </c>
      <c r="T275" s="48">
        <v>1</v>
      </c>
      <c r="U275" s="49">
        <v>0</v>
      </c>
      <c r="V275" s="49">
        <v>2.0100000000000001E-4</v>
      </c>
      <c r="W275" s="49">
        <v>1.8600000000000001E-3</v>
      </c>
      <c r="X275" s="49">
        <v>0.465924</v>
      </c>
      <c r="Y275" s="49">
        <v>0</v>
      </c>
      <c r="Z275" s="49">
        <v>0</v>
      </c>
      <c r="AA275" s="68">
        <v>275</v>
      </c>
      <c r="AB275" s="68"/>
      <c r="AC275" s="69"/>
      <c r="AD275" s="84">
        <v>137</v>
      </c>
      <c r="AE275" s="84">
        <v>82</v>
      </c>
      <c r="AF275" s="84">
        <v>9806</v>
      </c>
      <c r="AG275" s="84">
        <v>14687</v>
      </c>
      <c r="AH275" s="84"/>
      <c r="AI275" s="84"/>
      <c r="AJ275" s="84"/>
      <c r="AK275" s="84"/>
      <c r="AL275" s="84"/>
      <c r="AM275" s="87">
        <v>43120.9065162037</v>
      </c>
      <c r="AN275" s="84" t="s">
        <v>10584</v>
      </c>
      <c r="AO275" s="92" t="s">
        <v>10857</v>
      </c>
      <c r="AP275" s="84" t="s">
        <v>66</v>
      </c>
      <c r="AQ275" s="48"/>
      <c r="AR275" s="48"/>
      <c r="AS275" s="48"/>
      <c r="AT275" s="48"/>
      <c r="AU275" s="48" t="s">
        <v>2951</v>
      </c>
      <c r="AV275" s="48" t="s">
        <v>2951</v>
      </c>
      <c r="AW275" s="107" t="s">
        <v>14127</v>
      </c>
      <c r="AX275" s="107" t="s">
        <v>14127</v>
      </c>
      <c r="AY275" s="107" t="s">
        <v>14929</v>
      </c>
      <c r="AZ275" s="107" t="s">
        <v>14929</v>
      </c>
      <c r="BA275" s="2"/>
      <c r="BB275" s="3"/>
      <c r="BC275" s="3"/>
      <c r="BD275" s="3"/>
      <c r="BE275" s="3"/>
    </row>
    <row r="276" spans="1:57" x14ac:dyDescent="0.25">
      <c r="A276" s="61" t="s">
        <v>374</v>
      </c>
      <c r="B276" s="62" t="s">
        <v>15539</v>
      </c>
      <c r="C276" s="62"/>
      <c r="D276" s="63">
        <v>5.097511914340533</v>
      </c>
      <c r="E276" s="65"/>
      <c r="F276" s="103" t="s">
        <v>9248</v>
      </c>
      <c r="G276" s="62"/>
      <c r="H276" s="66"/>
      <c r="I276" s="67"/>
      <c r="J276" s="67"/>
      <c r="K276" s="66" t="s">
        <v>12545</v>
      </c>
      <c r="L276" s="70"/>
      <c r="M276" s="71">
        <v>7678.2978515625</v>
      </c>
      <c r="N276" s="71">
        <v>6649.7763671875</v>
      </c>
      <c r="O276" s="72"/>
      <c r="P276" s="73"/>
      <c r="Q276" s="73"/>
      <c r="R276" s="96"/>
      <c r="S276" s="48">
        <v>0</v>
      </c>
      <c r="T276" s="48">
        <v>1</v>
      </c>
      <c r="U276" s="49">
        <v>0</v>
      </c>
      <c r="V276" s="49">
        <v>2.0100000000000001E-4</v>
      </c>
      <c r="W276" s="49">
        <v>1.8600000000000001E-3</v>
      </c>
      <c r="X276" s="49">
        <v>0.465924</v>
      </c>
      <c r="Y276" s="49">
        <v>0</v>
      </c>
      <c r="Z276" s="49">
        <v>0</v>
      </c>
      <c r="AA276" s="68">
        <v>276</v>
      </c>
      <c r="AB276" s="68"/>
      <c r="AC276" s="69"/>
      <c r="AD276" s="84">
        <v>4101</v>
      </c>
      <c r="AE276" s="84">
        <v>8610</v>
      </c>
      <c r="AF276" s="84">
        <v>21323</v>
      </c>
      <c r="AG276" s="84">
        <v>106799</v>
      </c>
      <c r="AH276" s="84"/>
      <c r="AI276" s="84" t="s">
        <v>7358</v>
      </c>
      <c r="AJ276" s="84"/>
      <c r="AK276" s="84"/>
      <c r="AL276" s="84"/>
      <c r="AM276" s="87">
        <v>42501.536192129628</v>
      </c>
      <c r="AN276" s="84" t="s">
        <v>10584</v>
      </c>
      <c r="AO276" s="92" t="s">
        <v>10858</v>
      </c>
      <c r="AP276" s="84" t="s">
        <v>66</v>
      </c>
      <c r="AQ276" s="48"/>
      <c r="AR276" s="48"/>
      <c r="AS276" s="48"/>
      <c r="AT276" s="48"/>
      <c r="AU276" s="48" t="s">
        <v>2951</v>
      </c>
      <c r="AV276" s="48" t="s">
        <v>2951</v>
      </c>
      <c r="AW276" s="107" t="s">
        <v>14127</v>
      </c>
      <c r="AX276" s="107" t="s">
        <v>14127</v>
      </c>
      <c r="AY276" s="107" t="s">
        <v>14929</v>
      </c>
      <c r="AZ276" s="107" t="s">
        <v>14929</v>
      </c>
      <c r="BA276" s="2"/>
      <c r="BB276" s="3"/>
      <c r="BC276" s="3"/>
      <c r="BD276" s="3"/>
      <c r="BE276" s="3"/>
    </row>
    <row r="277" spans="1:57" x14ac:dyDescent="0.25">
      <c r="A277" s="61" t="s">
        <v>375</v>
      </c>
      <c r="B277" s="62" t="s">
        <v>15537</v>
      </c>
      <c r="C277" s="62"/>
      <c r="D277" s="63">
        <v>1.7185585195271398</v>
      </c>
      <c r="E277" s="65"/>
      <c r="F277" s="103" t="s">
        <v>9249</v>
      </c>
      <c r="G277" s="62"/>
      <c r="H277" s="66"/>
      <c r="I277" s="67"/>
      <c r="J277" s="67"/>
      <c r="K277" s="66" t="s">
        <v>12546</v>
      </c>
      <c r="L277" s="70"/>
      <c r="M277" s="71">
        <v>8141.99755859375</v>
      </c>
      <c r="N277" s="71">
        <v>2849.893798828125</v>
      </c>
      <c r="O277" s="72"/>
      <c r="P277" s="73"/>
      <c r="Q277" s="73"/>
      <c r="R277" s="96"/>
      <c r="S277" s="48">
        <v>0</v>
      </c>
      <c r="T277" s="48">
        <v>1</v>
      </c>
      <c r="U277" s="49">
        <v>0</v>
      </c>
      <c r="V277" s="49">
        <v>1.63E-4</v>
      </c>
      <c r="W277" s="49">
        <v>1.13E-4</v>
      </c>
      <c r="X277" s="49">
        <v>0.48216999999999999</v>
      </c>
      <c r="Y277" s="49">
        <v>0</v>
      </c>
      <c r="Z277" s="49">
        <v>0</v>
      </c>
      <c r="AA277" s="68">
        <v>277</v>
      </c>
      <c r="AB277" s="68"/>
      <c r="AC277" s="69"/>
      <c r="AD277" s="84">
        <v>436</v>
      </c>
      <c r="AE277" s="84">
        <v>20</v>
      </c>
      <c r="AF277" s="84">
        <v>226</v>
      </c>
      <c r="AG277" s="84">
        <v>221</v>
      </c>
      <c r="AH277" s="84"/>
      <c r="AI277" s="84" t="s">
        <v>7359</v>
      </c>
      <c r="AJ277" s="84" t="s">
        <v>8272</v>
      </c>
      <c r="AK277" s="84"/>
      <c r="AL277" s="84"/>
      <c r="AM277" s="87">
        <v>43734.367974537039</v>
      </c>
      <c r="AN277" s="84" t="s">
        <v>10584</v>
      </c>
      <c r="AO277" s="92" t="s">
        <v>10859</v>
      </c>
      <c r="AP277" s="84" t="s">
        <v>66</v>
      </c>
      <c r="AQ277" s="48"/>
      <c r="AR277" s="48"/>
      <c r="AS277" s="48"/>
      <c r="AT277" s="48"/>
      <c r="AU277" s="48"/>
      <c r="AV277" s="48"/>
      <c r="AW277" s="107" t="s">
        <v>14091</v>
      </c>
      <c r="AX277" s="107" t="s">
        <v>14091</v>
      </c>
      <c r="AY277" s="107" t="s">
        <v>14892</v>
      </c>
      <c r="AZ277" s="107" t="s">
        <v>14892</v>
      </c>
      <c r="BA277" s="2"/>
      <c r="BB277" s="3"/>
      <c r="BC277" s="3"/>
      <c r="BD277" s="3"/>
      <c r="BE277" s="3"/>
    </row>
    <row r="278" spans="1:57" x14ac:dyDescent="0.25">
      <c r="A278" s="61" t="s">
        <v>376</v>
      </c>
      <c r="B278" s="62" t="s">
        <v>15537</v>
      </c>
      <c r="C278" s="62"/>
      <c r="D278" s="63">
        <v>1.5657609704771926</v>
      </c>
      <c r="E278" s="65"/>
      <c r="F278" s="103" t="s">
        <v>9250</v>
      </c>
      <c r="G278" s="62"/>
      <c r="H278" s="66"/>
      <c r="I278" s="67"/>
      <c r="J278" s="67"/>
      <c r="K278" s="66" t="s">
        <v>12547</v>
      </c>
      <c r="L278" s="70"/>
      <c r="M278" s="71">
        <v>5309.36474609375</v>
      </c>
      <c r="N278" s="71">
        <v>1854.915771484375</v>
      </c>
      <c r="O278" s="72"/>
      <c r="P278" s="73"/>
      <c r="Q278" s="73"/>
      <c r="R278" s="96"/>
      <c r="S278" s="48">
        <v>0</v>
      </c>
      <c r="T278" s="48">
        <v>2</v>
      </c>
      <c r="U278" s="49">
        <v>5413.6120780000001</v>
      </c>
      <c r="V278" s="49">
        <v>1.76E-4</v>
      </c>
      <c r="W278" s="49">
        <v>3.4E-5</v>
      </c>
      <c r="X278" s="49">
        <v>0.78344100000000005</v>
      </c>
      <c r="Y278" s="49">
        <v>0</v>
      </c>
      <c r="Z278" s="49">
        <v>0</v>
      </c>
      <c r="AA278" s="68">
        <v>278</v>
      </c>
      <c r="AB278" s="68"/>
      <c r="AC278" s="69"/>
      <c r="AD278" s="84">
        <v>884</v>
      </c>
      <c r="AE278" s="84">
        <v>1607</v>
      </c>
      <c r="AF278" s="84">
        <v>250248</v>
      </c>
      <c r="AG278" s="84">
        <v>85</v>
      </c>
      <c r="AH278" s="84"/>
      <c r="AI278" s="84" t="s">
        <v>7360</v>
      </c>
      <c r="AJ278" s="84"/>
      <c r="AK278" s="84"/>
      <c r="AL278" s="84"/>
      <c r="AM278" s="87">
        <v>41664.79923611111</v>
      </c>
      <c r="AN278" s="84" t="s">
        <v>10584</v>
      </c>
      <c r="AO278" s="92" t="s">
        <v>10860</v>
      </c>
      <c r="AP278" s="84" t="s">
        <v>66</v>
      </c>
      <c r="AQ278" s="48"/>
      <c r="AR278" s="48"/>
      <c r="AS278" s="48"/>
      <c r="AT278" s="48"/>
      <c r="AU278" s="48" t="s">
        <v>2956</v>
      </c>
      <c r="AV278" s="48" t="s">
        <v>2956</v>
      </c>
      <c r="AW278" s="107" t="s">
        <v>14187</v>
      </c>
      <c r="AX278" s="107" t="s">
        <v>14252</v>
      </c>
      <c r="AY278" s="107" t="s">
        <v>14987</v>
      </c>
      <c r="AZ278" s="107" t="s">
        <v>14987</v>
      </c>
      <c r="BA278" s="2"/>
      <c r="BB278" s="3"/>
      <c r="BC278" s="3"/>
      <c r="BD278" s="3"/>
      <c r="BE278" s="3"/>
    </row>
    <row r="279" spans="1:57" x14ac:dyDescent="0.25">
      <c r="A279" s="61" t="s">
        <v>1574</v>
      </c>
      <c r="B279" s="62" t="s">
        <v>15537</v>
      </c>
      <c r="C279" s="62"/>
      <c r="D279" s="63">
        <v>1.5212756080955623</v>
      </c>
      <c r="E279" s="65"/>
      <c r="F279" s="103" t="s">
        <v>9251</v>
      </c>
      <c r="G279" s="62"/>
      <c r="H279" s="66"/>
      <c r="I279" s="67"/>
      <c r="J279" s="67"/>
      <c r="K279" s="66" t="s">
        <v>12548</v>
      </c>
      <c r="L279" s="70"/>
      <c r="M279" s="71">
        <v>6757.23193359375</v>
      </c>
      <c r="N279" s="71">
        <v>3784.4755859375</v>
      </c>
      <c r="O279" s="72"/>
      <c r="P279" s="73"/>
      <c r="Q279" s="73"/>
      <c r="R279" s="96"/>
      <c r="S279" s="48">
        <v>10</v>
      </c>
      <c r="T279" s="48">
        <v>0</v>
      </c>
      <c r="U279" s="49">
        <v>14660.169309999999</v>
      </c>
      <c r="V279" s="49">
        <v>1.6100000000000001E-4</v>
      </c>
      <c r="W279" s="49">
        <v>1.1E-5</v>
      </c>
      <c r="X279" s="49">
        <v>4.0833729999999999</v>
      </c>
      <c r="Y279" s="49">
        <v>0</v>
      </c>
      <c r="Z279" s="49">
        <v>0</v>
      </c>
      <c r="AA279" s="68">
        <v>279</v>
      </c>
      <c r="AB279" s="68"/>
      <c r="AC279" s="69"/>
      <c r="AD279" s="84">
        <v>3505</v>
      </c>
      <c r="AE279" s="84">
        <v>116383</v>
      </c>
      <c r="AF279" s="84">
        <v>108902</v>
      </c>
      <c r="AG279" s="84">
        <v>9509</v>
      </c>
      <c r="AH279" s="84"/>
      <c r="AI279" s="84" t="s">
        <v>7361</v>
      </c>
      <c r="AJ279" s="84" t="s">
        <v>8344</v>
      </c>
      <c r="AK279" s="84"/>
      <c r="AL279" s="84"/>
      <c r="AM279" s="87">
        <v>40574.863078703704</v>
      </c>
      <c r="AN279" s="84" t="s">
        <v>10584</v>
      </c>
      <c r="AO279" s="92" t="s">
        <v>10861</v>
      </c>
      <c r="AP279" s="84" t="s">
        <v>65</v>
      </c>
      <c r="AQ279" s="48"/>
      <c r="AR279" s="48"/>
      <c r="AS279" s="48"/>
      <c r="AT279" s="48"/>
      <c r="AU279" s="48"/>
      <c r="AV279" s="48"/>
      <c r="AW279" s="48"/>
      <c r="AX279" s="48"/>
      <c r="AY279" s="48"/>
      <c r="AZ279" s="48"/>
      <c r="BA279" s="2"/>
      <c r="BB279" s="3"/>
      <c r="BC279" s="3"/>
      <c r="BD279" s="3"/>
      <c r="BE279" s="3"/>
    </row>
    <row r="280" spans="1:57" x14ac:dyDescent="0.25">
      <c r="A280" s="61" t="s">
        <v>377</v>
      </c>
      <c r="B280" s="62" t="s">
        <v>15537</v>
      </c>
      <c r="C280" s="62"/>
      <c r="D280" s="63">
        <v>1.5386829238101132</v>
      </c>
      <c r="E280" s="65"/>
      <c r="F280" s="103" t="s">
        <v>9252</v>
      </c>
      <c r="G280" s="62"/>
      <c r="H280" s="66"/>
      <c r="I280" s="67"/>
      <c r="J280" s="67"/>
      <c r="K280" s="66" t="s">
        <v>12549</v>
      </c>
      <c r="L280" s="70"/>
      <c r="M280" s="71">
        <v>5298.62060546875</v>
      </c>
      <c r="N280" s="71">
        <v>6761.37158203125</v>
      </c>
      <c r="O280" s="72"/>
      <c r="P280" s="73"/>
      <c r="Q280" s="73"/>
      <c r="R280" s="96"/>
      <c r="S280" s="48">
        <v>0</v>
      </c>
      <c r="T280" s="48">
        <v>2</v>
      </c>
      <c r="U280" s="49">
        <v>5016.2068730000001</v>
      </c>
      <c r="V280" s="49">
        <v>1.8000000000000001E-4</v>
      </c>
      <c r="W280" s="49">
        <v>2.0000000000000002E-5</v>
      </c>
      <c r="X280" s="49">
        <v>0.82675100000000001</v>
      </c>
      <c r="Y280" s="49">
        <v>0</v>
      </c>
      <c r="Z280" s="49">
        <v>0</v>
      </c>
      <c r="AA280" s="68">
        <v>280</v>
      </c>
      <c r="AB280" s="68"/>
      <c r="AC280" s="69"/>
      <c r="AD280" s="84">
        <v>896</v>
      </c>
      <c r="AE280" s="84">
        <v>160</v>
      </c>
      <c r="AF280" s="84">
        <v>6205</v>
      </c>
      <c r="AG280" s="84">
        <v>12625</v>
      </c>
      <c r="AH280" s="84"/>
      <c r="AI280" s="84"/>
      <c r="AJ280" s="84"/>
      <c r="AK280" s="84"/>
      <c r="AL280" s="84"/>
      <c r="AM280" s="87">
        <v>41441.362592592595</v>
      </c>
      <c r="AN280" s="84" t="s">
        <v>10584</v>
      </c>
      <c r="AO280" s="92" t="s">
        <v>10862</v>
      </c>
      <c r="AP280" s="84" t="s">
        <v>66</v>
      </c>
      <c r="AQ280" s="48"/>
      <c r="AR280" s="48"/>
      <c r="AS280" s="48"/>
      <c r="AT280" s="48"/>
      <c r="AU280" s="48"/>
      <c r="AV280" s="48"/>
      <c r="AW280" s="107" t="s">
        <v>14188</v>
      </c>
      <c r="AX280" s="107" t="s">
        <v>14733</v>
      </c>
      <c r="AY280" s="107" t="s">
        <v>14988</v>
      </c>
      <c r="AZ280" s="107" t="s">
        <v>14988</v>
      </c>
      <c r="BA280" s="2"/>
      <c r="BB280" s="3"/>
      <c r="BC280" s="3"/>
      <c r="BD280" s="3"/>
      <c r="BE280" s="3"/>
    </row>
    <row r="281" spans="1:57" x14ac:dyDescent="0.25">
      <c r="A281" s="61" t="s">
        <v>1575</v>
      </c>
      <c r="B281" s="62" t="s">
        <v>15537</v>
      </c>
      <c r="C281" s="62"/>
      <c r="D281" s="63">
        <v>1.7456365661942193</v>
      </c>
      <c r="E281" s="65"/>
      <c r="F281" s="103" t="s">
        <v>9253</v>
      </c>
      <c r="G281" s="62"/>
      <c r="H281" s="66"/>
      <c r="I281" s="67"/>
      <c r="J281" s="67"/>
      <c r="K281" s="66" t="s">
        <v>12550</v>
      </c>
      <c r="L281" s="70"/>
      <c r="M281" s="71">
        <v>4689.78515625</v>
      </c>
      <c r="N281" s="71">
        <v>4384.1416015625</v>
      </c>
      <c r="O281" s="72"/>
      <c r="P281" s="73"/>
      <c r="Q281" s="73"/>
      <c r="R281" s="96"/>
      <c r="S281" s="48">
        <v>12</v>
      </c>
      <c r="T281" s="48">
        <v>0</v>
      </c>
      <c r="U281" s="49">
        <v>51319.244334000003</v>
      </c>
      <c r="V281" s="49">
        <v>1.8100000000000001E-4</v>
      </c>
      <c r="W281" s="49">
        <v>1.27E-4</v>
      </c>
      <c r="X281" s="49">
        <v>4.6477810000000002</v>
      </c>
      <c r="Y281" s="49">
        <v>0</v>
      </c>
      <c r="Z281" s="49">
        <v>0</v>
      </c>
      <c r="AA281" s="68">
        <v>281</v>
      </c>
      <c r="AB281" s="68"/>
      <c r="AC281" s="69"/>
      <c r="AD281" s="84">
        <v>95</v>
      </c>
      <c r="AE281" s="84">
        <v>27193</v>
      </c>
      <c r="AF281" s="84">
        <v>14599</v>
      </c>
      <c r="AG281" s="84">
        <v>8916</v>
      </c>
      <c r="AH281" s="84"/>
      <c r="AI281" s="84" t="s">
        <v>7362</v>
      </c>
      <c r="AJ281" s="84" t="s">
        <v>8345</v>
      </c>
      <c r="AK281" s="84"/>
      <c r="AL281" s="84"/>
      <c r="AM281" s="87">
        <v>41063.799479166664</v>
      </c>
      <c r="AN281" s="84" t="s">
        <v>10584</v>
      </c>
      <c r="AO281" s="92" t="s">
        <v>10863</v>
      </c>
      <c r="AP281" s="84" t="s">
        <v>65</v>
      </c>
      <c r="AQ281" s="48"/>
      <c r="AR281" s="48"/>
      <c r="AS281" s="48"/>
      <c r="AT281" s="48"/>
      <c r="AU281" s="48"/>
      <c r="AV281" s="48"/>
      <c r="AW281" s="48"/>
      <c r="AX281" s="48"/>
      <c r="AY281" s="48"/>
      <c r="AZ281" s="48"/>
      <c r="BA281" s="2"/>
      <c r="BB281" s="3"/>
      <c r="BC281" s="3"/>
      <c r="BD281" s="3"/>
      <c r="BE281" s="3"/>
    </row>
    <row r="282" spans="1:57" x14ac:dyDescent="0.25">
      <c r="A282" s="61" t="s">
        <v>378</v>
      </c>
      <c r="B282" s="62" t="s">
        <v>15537</v>
      </c>
      <c r="C282" s="62"/>
      <c r="D282" s="63">
        <v>2.9293340347836851</v>
      </c>
      <c r="E282" s="65"/>
      <c r="F282" s="103" t="s">
        <v>9254</v>
      </c>
      <c r="G282" s="62"/>
      <c r="H282" s="66"/>
      <c r="I282" s="67"/>
      <c r="J282" s="67"/>
      <c r="K282" s="66" t="s">
        <v>12551</v>
      </c>
      <c r="L282" s="70"/>
      <c r="M282" s="71">
        <v>5392.70458984375</v>
      </c>
      <c r="N282" s="71">
        <v>1209.830810546875</v>
      </c>
      <c r="O282" s="72"/>
      <c r="P282" s="73"/>
      <c r="Q282" s="73"/>
      <c r="R282" s="96"/>
      <c r="S282" s="48">
        <v>0</v>
      </c>
      <c r="T282" s="48">
        <v>1</v>
      </c>
      <c r="U282" s="49">
        <v>0</v>
      </c>
      <c r="V282" s="49">
        <v>1.9799999999999999E-4</v>
      </c>
      <c r="W282" s="49">
        <v>7.3899999999999997E-4</v>
      </c>
      <c r="X282" s="49">
        <v>0.40701900000000002</v>
      </c>
      <c r="Y282" s="49">
        <v>0</v>
      </c>
      <c r="Z282" s="49">
        <v>0</v>
      </c>
      <c r="AA282" s="68">
        <v>282</v>
      </c>
      <c r="AB282" s="68"/>
      <c r="AC282" s="69"/>
      <c r="AD282" s="84">
        <v>204</v>
      </c>
      <c r="AE282" s="84">
        <v>238</v>
      </c>
      <c r="AF282" s="84">
        <v>5698</v>
      </c>
      <c r="AG282" s="84">
        <v>908</v>
      </c>
      <c r="AH282" s="84"/>
      <c r="AI282" s="84" t="s">
        <v>7363</v>
      </c>
      <c r="AJ282" s="84"/>
      <c r="AK282" s="84"/>
      <c r="AL282" s="84"/>
      <c r="AM282" s="87">
        <v>40727.596307870372</v>
      </c>
      <c r="AN282" s="84" t="s">
        <v>10584</v>
      </c>
      <c r="AO282" s="92" t="s">
        <v>10864</v>
      </c>
      <c r="AP282" s="84" t="s">
        <v>66</v>
      </c>
      <c r="AQ282" s="48"/>
      <c r="AR282" s="48"/>
      <c r="AS282" s="48"/>
      <c r="AT282" s="48"/>
      <c r="AU282" s="48"/>
      <c r="AV282" s="48"/>
      <c r="AW282" s="107" t="s">
        <v>14074</v>
      </c>
      <c r="AX282" s="107" t="s">
        <v>14074</v>
      </c>
      <c r="AY282" s="107" t="s">
        <v>14877</v>
      </c>
      <c r="AZ282" s="107" t="s">
        <v>14877</v>
      </c>
      <c r="BA282" s="2"/>
      <c r="BB282" s="3"/>
      <c r="BC282" s="3"/>
      <c r="BD282" s="3"/>
      <c r="BE282" s="3"/>
    </row>
    <row r="283" spans="1:57" x14ac:dyDescent="0.25">
      <c r="A283" s="61" t="s">
        <v>379</v>
      </c>
      <c r="B283" s="62" t="s">
        <v>15537</v>
      </c>
      <c r="C283" s="62"/>
      <c r="D283" s="63">
        <v>1.5309463390480906</v>
      </c>
      <c r="E283" s="65"/>
      <c r="F283" s="103" t="s">
        <v>9255</v>
      </c>
      <c r="G283" s="62"/>
      <c r="H283" s="66"/>
      <c r="I283" s="67"/>
      <c r="J283" s="67"/>
      <c r="K283" s="66" t="s">
        <v>12552</v>
      </c>
      <c r="L283" s="70"/>
      <c r="M283" s="71">
        <v>2438.123291015625</v>
      </c>
      <c r="N283" s="71">
        <v>5358.4345703125</v>
      </c>
      <c r="O283" s="72"/>
      <c r="P283" s="73"/>
      <c r="Q283" s="73"/>
      <c r="R283" s="96"/>
      <c r="S283" s="48">
        <v>0</v>
      </c>
      <c r="T283" s="48">
        <v>2</v>
      </c>
      <c r="U283" s="49">
        <v>5807.2262360000004</v>
      </c>
      <c r="V283" s="49">
        <v>1.6799999999999999E-4</v>
      </c>
      <c r="W283" s="49">
        <v>1.5999999999999999E-5</v>
      </c>
      <c r="X283" s="49">
        <v>0.85040800000000005</v>
      </c>
      <c r="Y283" s="49">
        <v>0</v>
      </c>
      <c r="Z283" s="49">
        <v>0</v>
      </c>
      <c r="AA283" s="68">
        <v>283</v>
      </c>
      <c r="AB283" s="68"/>
      <c r="AC283" s="69"/>
      <c r="AD283" s="84">
        <v>3800</v>
      </c>
      <c r="AE283" s="84">
        <v>893</v>
      </c>
      <c r="AF283" s="84">
        <v>17021</v>
      </c>
      <c r="AG283" s="84">
        <v>25789</v>
      </c>
      <c r="AH283" s="84"/>
      <c r="AI283" s="84"/>
      <c r="AJ283" s="84"/>
      <c r="AK283" s="84"/>
      <c r="AL283" s="84"/>
      <c r="AM283" s="87">
        <v>39963.369421296295</v>
      </c>
      <c r="AN283" s="84" t="s">
        <v>10584</v>
      </c>
      <c r="AO283" s="92" t="s">
        <v>10865</v>
      </c>
      <c r="AP283" s="84" t="s">
        <v>66</v>
      </c>
      <c r="AQ283" s="48"/>
      <c r="AR283" s="48"/>
      <c r="AS283" s="48"/>
      <c r="AT283" s="48"/>
      <c r="AU283" s="48"/>
      <c r="AV283" s="48"/>
      <c r="AW283" s="107" t="s">
        <v>14189</v>
      </c>
      <c r="AX283" s="107" t="s">
        <v>14165</v>
      </c>
      <c r="AY283" s="107" t="s">
        <v>14965</v>
      </c>
      <c r="AZ283" s="107" t="s">
        <v>14965</v>
      </c>
      <c r="BA283" s="2"/>
      <c r="BB283" s="3"/>
      <c r="BC283" s="3"/>
      <c r="BD283" s="3"/>
      <c r="BE283" s="3"/>
    </row>
    <row r="284" spans="1:57" x14ac:dyDescent="0.25">
      <c r="A284" s="61" t="s">
        <v>380</v>
      </c>
      <c r="B284" s="62" t="s">
        <v>15537</v>
      </c>
      <c r="C284" s="62"/>
      <c r="D284" s="63">
        <v>1.5</v>
      </c>
      <c r="E284" s="65"/>
      <c r="F284" s="103" t="s">
        <v>9256</v>
      </c>
      <c r="G284" s="62"/>
      <c r="H284" s="66"/>
      <c r="I284" s="67"/>
      <c r="J284" s="67"/>
      <c r="K284" s="66" t="s">
        <v>12553</v>
      </c>
      <c r="L284" s="70"/>
      <c r="M284" s="71">
        <v>7420.07763671875</v>
      </c>
      <c r="N284" s="71">
        <v>2183.84326171875</v>
      </c>
      <c r="O284" s="72"/>
      <c r="P284" s="73"/>
      <c r="Q284" s="73"/>
      <c r="R284" s="96"/>
      <c r="S284" s="48">
        <v>0</v>
      </c>
      <c r="T284" s="48">
        <v>1</v>
      </c>
      <c r="U284" s="49">
        <v>0</v>
      </c>
      <c r="V284" s="49">
        <v>1.27E-4</v>
      </c>
      <c r="W284" s="49">
        <v>0</v>
      </c>
      <c r="X284" s="49">
        <v>0.56820999999999999</v>
      </c>
      <c r="Y284" s="49">
        <v>0</v>
      </c>
      <c r="Z284" s="49">
        <v>0</v>
      </c>
      <c r="AA284" s="68">
        <v>284</v>
      </c>
      <c r="AB284" s="68"/>
      <c r="AC284" s="69"/>
      <c r="AD284" s="84">
        <v>482</v>
      </c>
      <c r="AE284" s="84">
        <v>125</v>
      </c>
      <c r="AF284" s="84">
        <v>5090</v>
      </c>
      <c r="AG284" s="84">
        <v>29097</v>
      </c>
      <c r="AH284" s="84"/>
      <c r="AI284" s="84"/>
      <c r="AJ284" s="84"/>
      <c r="AK284" s="84"/>
      <c r="AL284" s="84"/>
      <c r="AM284" s="87">
        <v>41617.722118055557</v>
      </c>
      <c r="AN284" s="84" t="s">
        <v>10584</v>
      </c>
      <c r="AO284" s="92" t="s">
        <v>10866</v>
      </c>
      <c r="AP284" s="84" t="s">
        <v>66</v>
      </c>
      <c r="AQ284" s="48" t="s">
        <v>2701</v>
      </c>
      <c r="AR284" s="48" t="s">
        <v>2701</v>
      </c>
      <c r="AS284" s="48" t="s">
        <v>2911</v>
      </c>
      <c r="AT284" s="48" t="s">
        <v>2911</v>
      </c>
      <c r="AU284" s="48"/>
      <c r="AV284" s="48"/>
      <c r="AW284" s="107" t="s">
        <v>14190</v>
      </c>
      <c r="AX284" s="107" t="s">
        <v>14190</v>
      </c>
      <c r="AY284" s="107" t="s">
        <v>14989</v>
      </c>
      <c r="AZ284" s="107" t="s">
        <v>14989</v>
      </c>
      <c r="BA284" s="2"/>
      <c r="BB284" s="3"/>
      <c r="BC284" s="3"/>
      <c r="BD284" s="3"/>
      <c r="BE284" s="3"/>
    </row>
    <row r="285" spans="1:57" x14ac:dyDescent="0.25">
      <c r="A285" s="61" t="s">
        <v>1576</v>
      </c>
      <c r="B285" s="62" t="s">
        <v>15537</v>
      </c>
      <c r="C285" s="62"/>
      <c r="D285" s="63">
        <v>1.5019341461905056</v>
      </c>
      <c r="E285" s="65"/>
      <c r="F285" s="103" t="s">
        <v>9257</v>
      </c>
      <c r="G285" s="62"/>
      <c r="H285" s="66"/>
      <c r="I285" s="67"/>
      <c r="J285" s="67"/>
      <c r="K285" s="66" t="s">
        <v>12554</v>
      </c>
      <c r="L285" s="70"/>
      <c r="M285" s="71">
        <v>6613.29052734375</v>
      </c>
      <c r="N285" s="71">
        <v>4636.4775390625</v>
      </c>
      <c r="O285" s="72"/>
      <c r="P285" s="73"/>
      <c r="Q285" s="73"/>
      <c r="R285" s="96"/>
      <c r="S285" s="48">
        <v>4</v>
      </c>
      <c r="T285" s="48">
        <v>0</v>
      </c>
      <c r="U285" s="49">
        <v>8106</v>
      </c>
      <c r="V285" s="49">
        <v>1.45E-4</v>
      </c>
      <c r="W285" s="49">
        <v>9.9999999999999995E-7</v>
      </c>
      <c r="X285" s="49">
        <v>1.9680470000000001</v>
      </c>
      <c r="Y285" s="49">
        <v>0</v>
      </c>
      <c r="Z285" s="49">
        <v>0</v>
      </c>
      <c r="AA285" s="68">
        <v>285</v>
      </c>
      <c r="AB285" s="68"/>
      <c r="AC285" s="69"/>
      <c r="AD285" s="84">
        <v>8</v>
      </c>
      <c r="AE285" s="84">
        <v>2568118</v>
      </c>
      <c r="AF285" s="84">
        <v>515644</v>
      </c>
      <c r="AG285" s="84">
        <v>260</v>
      </c>
      <c r="AH285" s="84"/>
      <c r="AI285" s="84" t="s">
        <v>7364</v>
      </c>
      <c r="AJ285" s="84"/>
      <c r="AK285" s="92" t="s">
        <v>8709</v>
      </c>
      <c r="AL285" s="84"/>
      <c r="AM285" s="87">
        <v>40434.323807870373</v>
      </c>
      <c r="AN285" s="84" t="s">
        <v>10584</v>
      </c>
      <c r="AO285" s="92" t="s">
        <v>10867</v>
      </c>
      <c r="AP285" s="84" t="s">
        <v>65</v>
      </c>
      <c r="AQ285" s="48"/>
      <c r="AR285" s="48"/>
      <c r="AS285" s="48"/>
      <c r="AT285" s="48"/>
      <c r="AU285" s="48"/>
      <c r="AV285" s="48"/>
      <c r="AW285" s="48"/>
      <c r="AX285" s="48"/>
      <c r="AY285" s="48"/>
      <c r="AZ285" s="48"/>
      <c r="BA285" s="2"/>
      <c r="BB285" s="3"/>
      <c r="BC285" s="3"/>
      <c r="BD285" s="3"/>
      <c r="BE285" s="3"/>
    </row>
    <row r="286" spans="1:57" x14ac:dyDescent="0.25">
      <c r="A286" s="61" t="s">
        <v>381</v>
      </c>
      <c r="B286" s="62" t="s">
        <v>15537</v>
      </c>
      <c r="C286" s="62"/>
      <c r="D286" s="63">
        <v>1.5</v>
      </c>
      <c r="E286" s="65"/>
      <c r="F286" s="103" t="s">
        <v>9258</v>
      </c>
      <c r="G286" s="62"/>
      <c r="H286" s="66"/>
      <c r="I286" s="67"/>
      <c r="J286" s="67"/>
      <c r="K286" s="66" t="s">
        <v>12555</v>
      </c>
      <c r="L286" s="70"/>
      <c r="M286" s="71">
        <v>8152.99462890625</v>
      </c>
      <c r="N286" s="71">
        <v>9261.771484375</v>
      </c>
      <c r="O286" s="72"/>
      <c r="P286" s="73"/>
      <c r="Q286" s="73"/>
      <c r="R286" s="96"/>
      <c r="S286" s="48">
        <v>0</v>
      </c>
      <c r="T286" s="48">
        <v>1</v>
      </c>
      <c r="U286" s="49">
        <v>0</v>
      </c>
      <c r="V286" s="49">
        <v>1</v>
      </c>
      <c r="W286" s="49">
        <v>0</v>
      </c>
      <c r="X286" s="49">
        <v>1</v>
      </c>
      <c r="Y286" s="49">
        <v>0</v>
      </c>
      <c r="Z286" s="49">
        <v>0</v>
      </c>
      <c r="AA286" s="68">
        <v>286</v>
      </c>
      <c r="AB286" s="68"/>
      <c r="AC286" s="69"/>
      <c r="AD286" s="84">
        <v>508</v>
      </c>
      <c r="AE286" s="84">
        <v>68</v>
      </c>
      <c r="AF286" s="84">
        <v>302</v>
      </c>
      <c r="AG286" s="84">
        <v>1997</v>
      </c>
      <c r="AH286" s="84"/>
      <c r="AI286" s="84"/>
      <c r="AJ286" s="84" t="s">
        <v>8295</v>
      </c>
      <c r="AK286" s="84"/>
      <c r="AL286" s="84"/>
      <c r="AM286" s="87">
        <v>42484.61954861111</v>
      </c>
      <c r="AN286" s="84" t="s">
        <v>10584</v>
      </c>
      <c r="AO286" s="92" t="s">
        <v>10868</v>
      </c>
      <c r="AP286" s="84" t="s">
        <v>66</v>
      </c>
      <c r="AQ286" s="48"/>
      <c r="AR286" s="48"/>
      <c r="AS286" s="48"/>
      <c r="AT286" s="48"/>
      <c r="AU286" s="48" t="s">
        <v>2946</v>
      </c>
      <c r="AV286" s="48" t="s">
        <v>2946</v>
      </c>
      <c r="AW286" s="107" t="s">
        <v>14191</v>
      </c>
      <c r="AX286" s="107" t="s">
        <v>14191</v>
      </c>
      <c r="AY286" s="107" t="s">
        <v>14990</v>
      </c>
      <c r="AZ286" s="107" t="s">
        <v>14990</v>
      </c>
      <c r="BA286" s="2"/>
      <c r="BB286" s="3"/>
      <c r="BC286" s="3"/>
      <c r="BD286" s="3"/>
      <c r="BE286" s="3"/>
    </row>
    <row r="287" spans="1:57" x14ac:dyDescent="0.25">
      <c r="A287" s="61" t="s">
        <v>1577</v>
      </c>
      <c r="B287" s="62" t="s">
        <v>15537</v>
      </c>
      <c r="C287" s="62"/>
      <c r="D287" s="63">
        <v>1.5</v>
      </c>
      <c r="E287" s="65"/>
      <c r="F287" s="103" t="s">
        <v>9259</v>
      </c>
      <c r="G287" s="62"/>
      <c r="H287" s="66"/>
      <c r="I287" s="67"/>
      <c r="J287" s="67"/>
      <c r="K287" s="66" t="s">
        <v>12556</v>
      </c>
      <c r="L287" s="70"/>
      <c r="M287" s="71">
        <v>6180.40087890625</v>
      </c>
      <c r="N287" s="71">
        <v>9582.2041015625</v>
      </c>
      <c r="O287" s="72"/>
      <c r="P287" s="73"/>
      <c r="Q287" s="73"/>
      <c r="R287" s="96"/>
      <c r="S287" s="48">
        <v>1</v>
      </c>
      <c r="T287" s="48">
        <v>0</v>
      </c>
      <c r="U287" s="49">
        <v>0</v>
      </c>
      <c r="V287" s="49">
        <v>1</v>
      </c>
      <c r="W287" s="49">
        <v>0</v>
      </c>
      <c r="X287" s="49">
        <v>1</v>
      </c>
      <c r="Y287" s="49">
        <v>0</v>
      </c>
      <c r="Z287" s="49">
        <v>0</v>
      </c>
      <c r="AA287" s="68">
        <v>287</v>
      </c>
      <c r="AB287" s="68"/>
      <c r="AC287" s="69"/>
      <c r="AD287" s="84">
        <v>1</v>
      </c>
      <c r="AE287" s="84">
        <v>638705</v>
      </c>
      <c r="AF287" s="84">
        <v>12001</v>
      </c>
      <c r="AG287" s="84">
        <v>49113</v>
      </c>
      <c r="AH287" s="84"/>
      <c r="AI287" s="84" t="s">
        <v>7365</v>
      </c>
      <c r="AJ287" s="84"/>
      <c r="AK287" s="92" t="s">
        <v>8710</v>
      </c>
      <c r="AL287" s="84"/>
      <c r="AM287" s="87">
        <v>40893.989062499997</v>
      </c>
      <c r="AN287" s="84" t="s">
        <v>10584</v>
      </c>
      <c r="AO287" s="92" t="s">
        <v>10869</v>
      </c>
      <c r="AP287" s="84" t="s">
        <v>65</v>
      </c>
      <c r="AQ287" s="48"/>
      <c r="AR287" s="48"/>
      <c r="AS287" s="48"/>
      <c r="AT287" s="48"/>
      <c r="AU287" s="48"/>
      <c r="AV287" s="48"/>
      <c r="AW287" s="48"/>
      <c r="AX287" s="48"/>
      <c r="AY287" s="48"/>
      <c r="AZ287" s="48"/>
      <c r="BA287" s="2"/>
      <c r="BB287" s="3"/>
      <c r="BC287" s="3"/>
      <c r="BD287" s="3"/>
      <c r="BE287" s="3"/>
    </row>
    <row r="288" spans="1:57" x14ac:dyDescent="0.25">
      <c r="A288" s="61" t="s">
        <v>382</v>
      </c>
      <c r="B288" s="62" t="s">
        <v>15539</v>
      </c>
      <c r="C288" s="62"/>
      <c r="D288" s="63">
        <v>5.1613387386272205</v>
      </c>
      <c r="E288" s="65"/>
      <c r="F288" s="103" t="s">
        <v>9260</v>
      </c>
      <c r="G288" s="62"/>
      <c r="H288" s="66"/>
      <c r="I288" s="67"/>
      <c r="J288" s="67"/>
      <c r="K288" s="66" t="s">
        <v>12557</v>
      </c>
      <c r="L288" s="70"/>
      <c r="M288" s="71">
        <v>5853.2919921875</v>
      </c>
      <c r="N288" s="71">
        <v>3617.290283203125</v>
      </c>
      <c r="O288" s="72"/>
      <c r="P288" s="73"/>
      <c r="Q288" s="73"/>
      <c r="R288" s="96"/>
      <c r="S288" s="48">
        <v>0</v>
      </c>
      <c r="T288" s="48">
        <v>2</v>
      </c>
      <c r="U288" s="49">
        <v>1924.2511790000001</v>
      </c>
      <c r="V288" s="49">
        <v>2.03E-4</v>
      </c>
      <c r="W288" s="49">
        <v>1.8929999999999999E-3</v>
      </c>
      <c r="X288" s="49">
        <v>0.752278</v>
      </c>
      <c r="Y288" s="49">
        <v>0</v>
      </c>
      <c r="Z288" s="49">
        <v>0</v>
      </c>
      <c r="AA288" s="68">
        <v>288</v>
      </c>
      <c r="AB288" s="68"/>
      <c r="AC288" s="69"/>
      <c r="AD288" s="84">
        <v>533</v>
      </c>
      <c r="AE288" s="84">
        <v>118</v>
      </c>
      <c r="AF288" s="84">
        <v>1565</v>
      </c>
      <c r="AG288" s="84">
        <v>6523</v>
      </c>
      <c r="AH288" s="84"/>
      <c r="AI288" s="84" t="s">
        <v>7366</v>
      </c>
      <c r="AJ288" s="84"/>
      <c r="AK288" s="84"/>
      <c r="AL288" s="84"/>
      <c r="AM288" s="87">
        <v>42911.455393518518</v>
      </c>
      <c r="AN288" s="84" t="s">
        <v>10584</v>
      </c>
      <c r="AO288" s="92" t="s">
        <v>10870</v>
      </c>
      <c r="AP288" s="84" t="s">
        <v>66</v>
      </c>
      <c r="AQ288" s="48"/>
      <c r="AR288" s="48"/>
      <c r="AS288" s="48"/>
      <c r="AT288" s="48"/>
      <c r="AU288" s="48" t="s">
        <v>14029</v>
      </c>
      <c r="AV288" s="48" t="s">
        <v>14054</v>
      </c>
      <c r="AW288" s="107" t="s">
        <v>14192</v>
      </c>
      <c r="AX288" s="107" t="s">
        <v>14734</v>
      </c>
      <c r="AY288" s="107" t="s">
        <v>14991</v>
      </c>
      <c r="AZ288" s="107" t="s">
        <v>15485</v>
      </c>
      <c r="BA288" s="2"/>
      <c r="BB288" s="3"/>
      <c r="BC288" s="3"/>
      <c r="BD288" s="3"/>
      <c r="BE288" s="3"/>
    </row>
    <row r="289" spans="1:57" x14ac:dyDescent="0.25">
      <c r="A289" s="61" t="s">
        <v>383</v>
      </c>
      <c r="B289" s="62" t="s">
        <v>15537</v>
      </c>
      <c r="C289" s="62"/>
      <c r="D289" s="63">
        <v>2.9293340347836851</v>
      </c>
      <c r="E289" s="65"/>
      <c r="F289" s="103" t="s">
        <v>9261</v>
      </c>
      <c r="G289" s="62"/>
      <c r="H289" s="66"/>
      <c r="I289" s="67"/>
      <c r="J289" s="67"/>
      <c r="K289" s="66" t="s">
        <v>12558</v>
      </c>
      <c r="L289" s="70"/>
      <c r="M289" s="71">
        <v>3650.700439453125</v>
      </c>
      <c r="N289" s="71">
        <v>7415.7236328125</v>
      </c>
      <c r="O289" s="72"/>
      <c r="P289" s="73"/>
      <c r="Q289" s="73"/>
      <c r="R289" s="96"/>
      <c r="S289" s="48">
        <v>0</v>
      </c>
      <c r="T289" s="48">
        <v>1</v>
      </c>
      <c r="U289" s="49">
        <v>0</v>
      </c>
      <c r="V289" s="49">
        <v>1.9799999999999999E-4</v>
      </c>
      <c r="W289" s="49">
        <v>7.3899999999999997E-4</v>
      </c>
      <c r="X289" s="49">
        <v>0.40701900000000002</v>
      </c>
      <c r="Y289" s="49">
        <v>0</v>
      </c>
      <c r="Z289" s="49">
        <v>0</v>
      </c>
      <c r="AA289" s="68">
        <v>289</v>
      </c>
      <c r="AB289" s="68"/>
      <c r="AC289" s="69"/>
      <c r="AD289" s="84">
        <v>1143</v>
      </c>
      <c r="AE289" s="84">
        <v>200</v>
      </c>
      <c r="AF289" s="84">
        <v>19778</v>
      </c>
      <c r="AG289" s="84">
        <v>17521</v>
      </c>
      <c r="AH289" s="84"/>
      <c r="AI289" s="84"/>
      <c r="AJ289" s="84"/>
      <c r="AK289" s="84"/>
      <c r="AL289" s="84"/>
      <c r="AM289" s="87">
        <v>40921.581944444442</v>
      </c>
      <c r="AN289" s="84" t="s">
        <v>10584</v>
      </c>
      <c r="AO289" s="92" t="s">
        <v>10871</v>
      </c>
      <c r="AP289" s="84" t="s">
        <v>66</v>
      </c>
      <c r="AQ289" s="48"/>
      <c r="AR289" s="48"/>
      <c r="AS289" s="48"/>
      <c r="AT289" s="48"/>
      <c r="AU289" s="48"/>
      <c r="AV289" s="48"/>
      <c r="AW289" s="107" t="s">
        <v>14074</v>
      </c>
      <c r="AX289" s="107" t="s">
        <v>14074</v>
      </c>
      <c r="AY289" s="107" t="s">
        <v>14877</v>
      </c>
      <c r="AZ289" s="107" t="s">
        <v>14877</v>
      </c>
      <c r="BA289" s="2"/>
      <c r="BB289" s="3"/>
      <c r="BC289" s="3"/>
      <c r="BD289" s="3"/>
      <c r="BE289" s="3"/>
    </row>
    <row r="290" spans="1:57" x14ac:dyDescent="0.25">
      <c r="A290" s="61" t="s">
        <v>384</v>
      </c>
      <c r="B290" s="62" t="s">
        <v>15537</v>
      </c>
      <c r="C290" s="62"/>
      <c r="D290" s="63">
        <v>1.5</v>
      </c>
      <c r="E290" s="65"/>
      <c r="F290" s="103" t="s">
        <v>9262</v>
      </c>
      <c r="G290" s="62"/>
      <c r="H290" s="66"/>
      <c r="I290" s="67"/>
      <c r="J290" s="67"/>
      <c r="K290" s="66" t="s">
        <v>12559</v>
      </c>
      <c r="L290" s="70"/>
      <c r="M290" s="71">
        <v>3556.677978515625</v>
      </c>
      <c r="N290" s="71">
        <v>3996.95703125</v>
      </c>
      <c r="O290" s="72"/>
      <c r="P290" s="73"/>
      <c r="Q290" s="73"/>
      <c r="R290" s="96"/>
      <c r="S290" s="48">
        <v>0</v>
      </c>
      <c r="T290" s="48">
        <v>1</v>
      </c>
      <c r="U290" s="49">
        <v>0</v>
      </c>
      <c r="V290" s="49">
        <v>0.2</v>
      </c>
      <c r="W290" s="49">
        <v>0</v>
      </c>
      <c r="X290" s="49">
        <v>0.693693</v>
      </c>
      <c r="Y290" s="49">
        <v>0</v>
      </c>
      <c r="Z290" s="49">
        <v>0</v>
      </c>
      <c r="AA290" s="68">
        <v>290</v>
      </c>
      <c r="AB290" s="68"/>
      <c r="AC290" s="69"/>
      <c r="AD290" s="84">
        <v>233</v>
      </c>
      <c r="AE290" s="84">
        <v>843</v>
      </c>
      <c r="AF290" s="84">
        <v>107478</v>
      </c>
      <c r="AG290" s="84">
        <v>309163</v>
      </c>
      <c r="AH290" s="84"/>
      <c r="AI290" s="84" t="s">
        <v>7367</v>
      </c>
      <c r="AJ290" s="84"/>
      <c r="AK290" s="84"/>
      <c r="AL290" s="84"/>
      <c r="AM290" s="87">
        <v>40682.385416666664</v>
      </c>
      <c r="AN290" s="84" t="s">
        <v>10584</v>
      </c>
      <c r="AO290" s="92" t="s">
        <v>10872</v>
      </c>
      <c r="AP290" s="84" t="s">
        <v>66</v>
      </c>
      <c r="AQ290" s="48"/>
      <c r="AR290" s="48"/>
      <c r="AS290" s="48"/>
      <c r="AT290" s="48"/>
      <c r="AU290" s="48" t="s">
        <v>2959</v>
      </c>
      <c r="AV290" s="48" t="s">
        <v>2959</v>
      </c>
      <c r="AW290" s="107" t="s">
        <v>14193</v>
      </c>
      <c r="AX290" s="107" t="s">
        <v>14193</v>
      </c>
      <c r="AY290" s="107" t="s">
        <v>14992</v>
      </c>
      <c r="AZ290" s="107" t="s">
        <v>14992</v>
      </c>
      <c r="BA290" s="2"/>
      <c r="BB290" s="3"/>
      <c r="BC290" s="3"/>
      <c r="BD290" s="3"/>
      <c r="BE290" s="3"/>
    </row>
    <row r="291" spans="1:57" x14ac:dyDescent="0.25">
      <c r="A291" s="61" t="s">
        <v>1578</v>
      </c>
      <c r="B291" s="62" t="s">
        <v>15537</v>
      </c>
      <c r="C291" s="62"/>
      <c r="D291" s="63">
        <v>1.5</v>
      </c>
      <c r="E291" s="65"/>
      <c r="F291" s="103" t="s">
        <v>9263</v>
      </c>
      <c r="G291" s="62"/>
      <c r="H291" s="66"/>
      <c r="I291" s="67"/>
      <c r="J291" s="67"/>
      <c r="K291" s="66" t="s">
        <v>12560</v>
      </c>
      <c r="L291" s="70"/>
      <c r="M291" s="71">
        <v>3599.102294921875</v>
      </c>
      <c r="N291" s="71">
        <v>6675.1806640625</v>
      </c>
      <c r="O291" s="72"/>
      <c r="P291" s="73"/>
      <c r="Q291" s="73"/>
      <c r="R291" s="96"/>
      <c r="S291" s="48">
        <v>3</v>
      </c>
      <c r="T291" s="48">
        <v>0</v>
      </c>
      <c r="U291" s="49">
        <v>6</v>
      </c>
      <c r="V291" s="49">
        <v>0.33333299999999999</v>
      </c>
      <c r="W291" s="49">
        <v>0</v>
      </c>
      <c r="X291" s="49">
        <v>1.9189179999999999</v>
      </c>
      <c r="Y291" s="49">
        <v>0</v>
      </c>
      <c r="Z291" s="49">
        <v>0</v>
      </c>
      <c r="AA291" s="68">
        <v>291</v>
      </c>
      <c r="AB291" s="68"/>
      <c r="AC291" s="69"/>
      <c r="AD291" s="84">
        <v>7</v>
      </c>
      <c r="AE291" s="84">
        <v>366</v>
      </c>
      <c r="AF291" s="84">
        <v>71</v>
      </c>
      <c r="AG291" s="84">
        <v>0</v>
      </c>
      <c r="AH291" s="84"/>
      <c r="AI291" s="84" t="s">
        <v>7368</v>
      </c>
      <c r="AJ291" s="84" t="s">
        <v>8284</v>
      </c>
      <c r="AK291" s="84"/>
      <c r="AL291" s="84"/>
      <c r="AM291" s="87">
        <v>43557.83258101852</v>
      </c>
      <c r="AN291" s="84" t="s">
        <v>10584</v>
      </c>
      <c r="AO291" s="92" t="s">
        <v>10873</v>
      </c>
      <c r="AP291" s="84" t="s">
        <v>65</v>
      </c>
      <c r="AQ291" s="48"/>
      <c r="AR291" s="48"/>
      <c r="AS291" s="48"/>
      <c r="AT291" s="48"/>
      <c r="AU291" s="48"/>
      <c r="AV291" s="48"/>
      <c r="AW291" s="48"/>
      <c r="AX291" s="48"/>
      <c r="AY291" s="48"/>
      <c r="AZ291" s="48"/>
      <c r="BA291" s="2"/>
      <c r="BB291" s="3"/>
      <c r="BC291" s="3"/>
      <c r="BD291" s="3"/>
      <c r="BE291" s="3"/>
    </row>
    <row r="292" spans="1:57" x14ac:dyDescent="0.25">
      <c r="A292" s="61" t="s">
        <v>385</v>
      </c>
      <c r="B292" s="62" t="s">
        <v>15537</v>
      </c>
      <c r="C292" s="62"/>
      <c r="D292" s="63">
        <v>1.5038682923810114</v>
      </c>
      <c r="E292" s="65"/>
      <c r="F292" s="103" t="s">
        <v>9264</v>
      </c>
      <c r="G292" s="62"/>
      <c r="H292" s="66"/>
      <c r="I292" s="67"/>
      <c r="J292" s="67"/>
      <c r="K292" s="66" t="s">
        <v>12561</v>
      </c>
      <c r="L292" s="70"/>
      <c r="M292" s="71">
        <v>3704.574951171875</v>
      </c>
      <c r="N292" s="71">
        <v>1405.646240234375</v>
      </c>
      <c r="O292" s="72"/>
      <c r="P292" s="73"/>
      <c r="Q292" s="73"/>
      <c r="R292" s="96"/>
      <c r="S292" s="48">
        <v>0</v>
      </c>
      <c r="T292" s="48">
        <v>3</v>
      </c>
      <c r="U292" s="49">
        <v>39851.333333000002</v>
      </c>
      <c r="V292" s="49">
        <v>1.37E-4</v>
      </c>
      <c r="W292" s="49">
        <v>1.9999999999999999E-6</v>
      </c>
      <c r="X292" s="49">
        <v>1.146155</v>
      </c>
      <c r="Y292" s="49">
        <v>0</v>
      </c>
      <c r="Z292" s="49">
        <v>0</v>
      </c>
      <c r="AA292" s="68">
        <v>292</v>
      </c>
      <c r="AB292" s="68"/>
      <c r="AC292" s="69"/>
      <c r="AD292" s="84">
        <v>3765</v>
      </c>
      <c r="AE292" s="84">
        <v>1594</v>
      </c>
      <c r="AF292" s="84">
        <v>11297</v>
      </c>
      <c r="AG292" s="84">
        <v>14437</v>
      </c>
      <c r="AH292" s="84"/>
      <c r="AI292" s="84" t="s">
        <v>7369</v>
      </c>
      <c r="AJ292" s="84" t="s">
        <v>8346</v>
      </c>
      <c r="AK292" s="84"/>
      <c r="AL292" s="84"/>
      <c r="AM292" s="87">
        <v>43581.793043981481</v>
      </c>
      <c r="AN292" s="84" t="s">
        <v>10584</v>
      </c>
      <c r="AO292" s="92" t="s">
        <v>10874</v>
      </c>
      <c r="AP292" s="84" t="s">
        <v>66</v>
      </c>
      <c r="AQ292" s="48"/>
      <c r="AR292" s="48"/>
      <c r="AS292" s="48"/>
      <c r="AT292" s="48"/>
      <c r="AU292" s="48"/>
      <c r="AV292" s="48"/>
      <c r="AW292" s="107" t="s">
        <v>14194</v>
      </c>
      <c r="AX292" s="107" t="s">
        <v>14194</v>
      </c>
      <c r="AY292" s="107" t="s">
        <v>14993</v>
      </c>
      <c r="AZ292" s="107" t="s">
        <v>14993</v>
      </c>
      <c r="BA292" s="2"/>
      <c r="BB292" s="3"/>
      <c r="BC292" s="3"/>
      <c r="BD292" s="3"/>
      <c r="BE292" s="3"/>
    </row>
    <row r="293" spans="1:57" x14ac:dyDescent="0.25">
      <c r="A293" s="61" t="s">
        <v>1579</v>
      </c>
      <c r="B293" s="62" t="s">
        <v>15537</v>
      </c>
      <c r="C293" s="62"/>
      <c r="D293" s="63">
        <v>1.5541560933341585</v>
      </c>
      <c r="E293" s="65"/>
      <c r="F293" s="103" t="s">
        <v>9265</v>
      </c>
      <c r="G293" s="62"/>
      <c r="H293" s="66"/>
      <c r="I293" s="67"/>
      <c r="J293" s="67"/>
      <c r="K293" s="66" t="s">
        <v>12562</v>
      </c>
      <c r="L293" s="70"/>
      <c r="M293" s="71">
        <v>3634.04296875</v>
      </c>
      <c r="N293" s="71">
        <v>1957.996337890625</v>
      </c>
      <c r="O293" s="72"/>
      <c r="P293" s="73"/>
      <c r="Q293" s="73"/>
      <c r="R293" s="96"/>
      <c r="S293" s="48">
        <v>3</v>
      </c>
      <c r="T293" s="48">
        <v>0</v>
      </c>
      <c r="U293" s="49">
        <v>42422.288718000003</v>
      </c>
      <c r="V293" s="49">
        <v>1.5799999999999999E-4</v>
      </c>
      <c r="W293" s="49">
        <v>2.8E-5</v>
      </c>
      <c r="X293" s="49">
        <v>1.0715570000000001</v>
      </c>
      <c r="Y293" s="49">
        <v>0</v>
      </c>
      <c r="Z293" s="49">
        <v>0</v>
      </c>
      <c r="AA293" s="68">
        <v>293</v>
      </c>
      <c r="AB293" s="68"/>
      <c r="AC293" s="69"/>
      <c r="AD293" s="84">
        <v>48145</v>
      </c>
      <c r="AE293" s="84">
        <v>256243</v>
      </c>
      <c r="AF293" s="84">
        <v>11279</v>
      </c>
      <c r="AG293" s="84">
        <v>25728</v>
      </c>
      <c r="AH293" s="84"/>
      <c r="AI293" s="84" t="s">
        <v>7370</v>
      </c>
      <c r="AJ293" s="84"/>
      <c r="AK293" s="92" t="s">
        <v>8711</v>
      </c>
      <c r="AL293" s="84"/>
      <c r="AM293" s="87">
        <v>41752.809328703705</v>
      </c>
      <c r="AN293" s="84" t="s">
        <v>10584</v>
      </c>
      <c r="AO293" s="92" t="s">
        <v>10875</v>
      </c>
      <c r="AP293" s="84" t="s">
        <v>65</v>
      </c>
      <c r="AQ293" s="48"/>
      <c r="AR293" s="48"/>
      <c r="AS293" s="48"/>
      <c r="AT293" s="48"/>
      <c r="AU293" s="48"/>
      <c r="AV293" s="48"/>
      <c r="AW293" s="48"/>
      <c r="AX293" s="48"/>
      <c r="AY293" s="48"/>
      <c r="AZ293" s="48"/>
      <c r="BA293" s="2"/>
      <c r="BB293" s="3"/>
      <c r="BC293" s="3"/>
      <c r="BD293" s="3"/>
      <c r="BE293" s="3"/>
    </row>
    <row r="294" spans="1:57" x14ac:dyDescent="0.25">
      <c r="A294" s="61" t="s">
        <v>386</v>
      </c>
      <c r="B294" s="62" t="s">
        <v>15539</v>
      </c>
      <c r="C294" s="62"/>
      <c r="D294" s="63">
        <v>5.097511914340533</v>
      </c>
      <c r="E294" s="65"/>
      <c r="F294" s="103" t="s">
        <v>9266</v>
      </c>
      <c r="G294" s="62"/>
      <c r="H294" s="66"/>
      <c r="I294" s="67"/>
      <c r="J294" s="67"/>
      <c r="K294" s="66" t="s">
        <v>12563</v>
      </c>
      <c r="L294" s="70"/>
      <c r="M294" s="71">
        <v>7406.4609375</v>
      </c>
      <c r="N294" s="71">
        <v>7647.87109375</v>
      </c>
      <c r="O294" s="72"/>
      <c r="P294" s="73"/>
      <c r="Q294" s="73"/>
      <c r="R294" s="96"/>
      <c r="S294" s="48">
        <v>0</v>
      </c>
      <c r="T294" s="48">
        <v>1</v>
      </c>
      <c r="U294" s="49">
        <v>0</v>
      </c>
      <c r="V294" s="49">
        <v>2.0100000000000001E-4</v>
      </c>
      <c r="W294" s="49">
        <v>1.8600000000000001E-3</v>
      </c>
      <c r="X294" s="49">
        <v>0.465924</v>
      </c>
      <c r="Y294" s="49">
        <v>0</v>
      </c>
      <c r="Z294" s="49">
        <v>0</v>
      </c>
      <c r="AA294" s="68">
        <v>294</v>
      </c>
      <c r="AB294" s="68"/>
      <c r="AC294" s="69"/>
      <c r="AD294" s="84">
        <v>296</v>
      </c>
      <c r="AE294" s="84">
        <v>80</v>
      </c>
      <c r="AF294" s="84">
        <v>1892</v>
      </c>
      <c r="AG294" s="84">
        <v>9328</v>
      </c>
      <c r="AH294" s="84"/>
      <c r="AI294" s="84"/>
      <c r="AJ294" s="84"/>
      <c r="AK294" s="84"/>
      <c r="AL294" s="84"/>
      <c r="AM294" s="87">
        <v>43201.390011574076</v>
      </c>
      <c r="AN294" s="84" t="s">
        <v>10584</v>
      </c>
      <c r="AO294" s="92" t="s">
        <v>10876</v>
      </c>
      <c r="AP294" s="84" t="s">
        <v>66</v>
      </c>
      <c r="AQ294" s="48"/>
      <c r="AR294" s="48"/>
      <c r="AS294" s="48"/>
      <c r="AT294" s="48"/>
      <c r="AU294" s="48" t="s">
        <v>2951</v>
      </c>
      <c r="AV294" s="48" t="s">
        <v>2951</v>
      </c>
      <c r="AW294" s="107" t="s">
        <v>14127</v>
      </c>
      <c r="AX294" s="107" t="s">
        <v>14127</v>
      </c>
      <c r="AY294" s="107" t="s">
        <v>14929</v>
      </c>
      <c r="AZ294" s="107" t="s">
        <v>14929</v>
      </c>
      <c r="BA294" s="2"/>
      <c r="BB294" s="3"/>
      <c r="BC294" s="3"/>
      <c r="BD294" s="3"/>
      <c r="BE294" s="3"/>
    </row>
    <row r="295" spans="1:57" x14ac:dyDescent="0.25">
      <c r="A295" s="61" t="s">
        <v>387</v>
      </c>
      <c r="B295" s="62" t="s">
        <v>15537</v>
      </c>
      <c r="C295" s="62"/>
      <c r="D295" s="63">
        <v>1.5193414619050567</v>
      </c>
      <c r="E295" s="65"/>
      <c r="F295" s="103" t="s">
        <v>9267</v>
      </c>
      <c r="G295" s="62"/>
      <c r="H295" s="66"/>
      <c r="I295" s="67"/>
      <c r="J295" s="67"/>
      <c r="K295" s="66" t="s">
        <v>12564</v>
      </c>
      <c r="L295" s="70"/>
      <c r="M295" s="71">
        <v>3142.295166015625</v>
      </c>
      <c r="N295" s="71">
        <v>8638.8544921875</v>
      </c>
      <c r="O295" s="72"/>
      <c r="P295" s="73"/>
      <c r="Q295" s="73"/>
      <c r="R295" s="96"/>
      <c r="S295" s="48">
        <v>0</v>
      </c>
      <c r="T295" s="48">
        <v>1</v>
      </c>
      <c r="U295" s="49">
        <v>0</v>
      </c>
      <c r="V295" s="49">
        <v>1.7000000000000001E-4</v>
      </c>
      <c r="W295" s="49">
        <v>1.0000000000000001E-5</v>
      </c>
      <c r="X295" s="49">
        <v>0.47191499999999997</v>
      </c>
      <c r="Y295" s="49">
        <v>0</v>
      </c>
      <c r="Z295" s="49">
        <v>0</v>
      </c>
      <c r="AA295" s="68">
        <v>295</v>
      </c>
      <c r="AB295" s="68"/>
      <c r="AC295" s="69"/>
      <c r="AD295" s="84">
        <v>1278</v>
      </c>
      <c r="AE295" s="84">
        <v>64</v>
      </c>
      <c r="AF295" s="84">
        <v>527</v>
      </c>
      <c r="AG295" s="84">
        <v>539</v>
      </c>
      <c r="AH295" s="84"/>
      <c r="AI295" s="84"/>
      <c r="AJ295" s="84"/>
      <c r="AK295" s="84"/>
      <c r="AL295" s="84"/>
      <c r="AM295" s="87">
        <v>41693.668541666666</v>
      </c>
      <c r="AN295" s="84" t="s">
        <v>10584</v>
      </c>
      <c r="AO295" s="92" t="s">
        <v>10877</v>
      </c>
      <c r="AP295" s="84" t="s">
        <v>66</v>
      </c>
      <c r="AQ295" s="48"/>
      <c r="AR295" s="48"/>
      <c r="AS295" s="48"/>
      <c r="AT295" s="48"/>
      <c r="AU295" s="48"/>
      <c r="AV295" s="48"/>
      <c r="AW295" s="107" t="s">
        <v>14094</v>
      </c>
      <c r="AX295" s="107" t="s">
        <v>14094</v>
      </c>
      <c r="AY295" s="107" t="s">
        <v>14896</v>
      </c>
      <c r="AZ295" s="107" t="s">
        <v>14896</v>
      </c>
      <c r="BA295" s="2"/>
      <c r="BB295" s="3"/>
      <c r="BC295" s="3"/>
      <c r="BD295" s="3"/>
      <c r="BE295" s="3"/>
    </row>
    <row r="296" spans="1:57" x14ac:dyDescent="0.25">
      <c r="A296" s="61" t="s">
        <v>388</v>
      </c>
      <c r="B296" s="62" t="s">
        <v>15537</v>
      </c>
      <c r="C296" s="62"/>
      <c r="D296" s="63">
        <v>2.9293340347836851</v>
      </c>
      <c r="E296" s="65"/>
      <c r="F296" s="103" t="s">
        <v>9268</v>
      </c>
      <c r="G296" s="62"/>
      <c r="H296" s="66"/>
      <c r="I296" s="67"/>
      <c r="J296" s="67"/>
      <c r="K296" s="66" t="s">
        <v>12565</v>
      </c>
      <c r="L296" s="70"/>
      <c r="M296" s="71">
        <v>7004.931640625</v>
      </c>
      <c r="N296" s="71">
        <v>4058.057373046875</v>
      </c>
      <c r="O296" s="72"/>
      <c r="P296" s="73"/>
      <c r="Q296" s="73"/>
      <c r="R296" s="96"/>
      <c r="S296" s="48">
        <v>0</v>
      </c>
      <c r="T296" s="48">
        <v>1</v>
      </c>
      <c r="U296" s="49">
        <v>0</v>
      </c>
      <c r="V296" s="49">
        <v>1.9799999999999999E-4</v>
      </c>
      <c r="W296" s="49">
        <v>7.3899999999999997E-4</v>
      </c>
      <c r="X296" s="49">
        <v>0.40701900000000002</v>
      </c>
      <c r="Y296" s="49">
        <v>0</v>
      </c>
      <c r="Z296" s="49">
        <v>0</v>
      </c>
      <c r="AA296" s="68">
        <v>296</v>
      </c>
      <c r="AB296" s="68"/>
      <c r="AC296" s="69"/>
      <c r="AD296" s="84">
        <v>149</v>
      </c>
      <c r="AE296" s="84">
        <v>166</v>
      </c>
      <c r="AF296" s="84">
        <v>5910</v>
      </c>
      <c r="AG296" s="84">
        <v>756</v>
      </c>
      <c r="AH296" s="84"/>
      <c r="AI296" s="84" t="s">
        <v>7371</v>
      </c>
      <c r="AJ296" s="84" t="s">
        <v>8347</v>
      </c>
      <c r="AK296" s="92" t="s">
        <v>8712</v>
      </c>
      <c r="AL296" s="84"/>
      <c r="AM296" s="87">
        <v>40730.740381944444</v>
      </c>
      <c r="AN296" s="84" t="s">
        <v>10584</v>
      </c>
      <c r="AO296" s="92" t="s">
        <v>10878</v>
      </c>
      <c r="AP296" s="84" t="s">
        <v>66</v>
      </c>
      <c r="AQ296" s="48"/>
      <c r="AR296" s="48"/>
      <c r="AS296" s="48"/>
      <c r="AT296" s="48"/>
      <c r="AU296" s="48"/>
      <c r="AV296" s="48"/>
      <c r="AW296" s="107" t="s">
        <v>14074</v>
      </c>
      <c r="AX296" s="107" t="s">
        <v>14074</v>
      </c>
      <c r="AY296" s="107" t="s">
        <v>14877</v>
      </c>
      <c r="AZ296" s="107" t="s">
        <v>14877</v>
      </c>
      <c r="BA296" s="2"/>
      <c r="BB296" s="3"/>
      <c r="BC296" s="3"/>
      <c r="BD296" s="3"/>
      <c r="BE296" s="3"/>
    </row>
    <row r="297" spans="1:57" x14ac:dyDescent="0.25">
      <c r="A297" s="61" t="s">
        <v>389</v>
      </c>
      <c r="B297" s="62" t="s">
        <v>15537</v>
      </c>
      <c r="C297" s="62"/>
      <c r="D297" s="63">
        <v>1.724360958098657</v>
      </c>
      <c r="E297" s="65"/>
      <c r="F297" s="103" t="s">
        <v>9269</v>
      </c>
      <c r="G297" s="62"/>
      <c r="H297" s="66"/>
      <c r="I297" s="67"/>
      <c r="J297" s="67"/>
      <c r="K297" s="66" t="s">
        <v>12566</v>
      </c>
      <c r="L297" s="70"/>
      <c r="M297" s="71">
        <v>4417.53759765625</v>
      </c>
      <c r="N297" s="71">
        <v>586.49609375</v>
      </c>
      <c r="O297" s="72"/>
      <c r="P297" s="73"/>
      <c r="Q297" s="73"/>
      <c r="R297" s="96"/>
      <c r="S297" s="48">
        <v>0</v>
      </c>
      <c r="T297" s="48">
        <v>1</v>
      </c>
      <c r="U297" s="49">
        <v>0</v>
      </c>
      <c r="V297" s="49">
        <v>1.84E-4</v>
      </c>
      <c r="W297" s="49">
        <v>1.16E-4</v>
      </c>
      <c r="X297" s="49">
        <v>0.46414100000000003</v>
      </c>
      <c r="Y297" s="49">
        <v>0</v>
      </c>
      <c r="Z297" s="49">
        <v>0</v>
      </c>
      <c r="AA297" s="68">
        <v>297</v>
      </c>
      <c r="AB297" s="68"/>
      <c r="AC297" s="69"/>
      <c r="AD297" s="84">
        <v>4941</v>
      </c>
      <c r="AE297" s="84">
        <v>1212</v>
      </c>
      <c r="AF297" s="84">
        <v>27646</v>
      </c>
      <c r="AG297" s="84">
        <v>90191</v>
      </c>
      <c r="AH297" s="84"/>
      <c r="AI297" s="84" t="s">
        <v>7372</v>
      </c>
      <c r="AJ297" s="84" t="s">
        <v>8284</v>
      </c>
      <c r="AK297" s="84"/>
      <c r="AL297" s="84"/>
      <c r="AM297" s="87">
        <v>41833.561712962961</v>
      </c>
      <c r="AN297" s="84" t="s">
        <v>10584</v>
      </c>
      <c r="AO297" s="92" t="s">
        <v>10879</v>
      </c>
      <c r="AP297" s="84" t="s">
        <v>66</v>
      </c>
      <c r="AQ297" s="48"/>
      <c r="AR297" s="48"/>
      <c r="AS297" s="48"/>
      <c r="AT297" s="48"/>
      <c r="AU297" s="48"/>
      <c r="AV297" s="48"/>
      <c r="AW297" s="107" t="s">
        <v>14080</v>
      </c>
      <c r="AX297" s="107" t="s">
        <v>14080</v>
      </c>
      <c r="AY297" s="107" t="s">
        <v>14883</v>
      </c>
      <c r="AZ297" s="107" t="s">
        <v>14883</v>
      </c>
      <c r="BA297" s="2"/>
      <c r="BB297" s="3"/>
      <c r="BC297" s="3"/>
      <c r="BD297" s="3"/>
      <c r="BE297" s="3"/>
    </row>
    <row r="298" spans="1:57" x14ac:dyDescent="0.25">
      <c r="A298" s="61" t="s">
        <v>390</v>
      </c>
      <c r="B298" s="62" t="s">
        <v>15537</v>
      </c>
      <c r="C298" s="62"/>
      <c r="D298" s="63">
        <v>1.7185585195271398</v>
      </c>
      <c r="E298" s="65"/>
      <c r="F298" s="103" t="s">
        <v>9270</v>
      </c>
      <c r="G298" s="62"/>
      <c r="H298" s="66"/>
      <c r="I298" s="67"/>
      <c r="J298" s="67"/>
      <c r="K298" s="66" t="s">
        <v>12567</v>
      </c>
      <c r="L298" s="70"/>
      <c r="M298" s="71">
        <v>5075.43359375</v>
      </c>
      <c r="N298" s="71">
        <v>2459.2021484375</v>
      </c>
      <c r="O298" s="72"/>
      <c r="P298" s="73"/>
      <c r="Q298" s="73"/>
      <c r="R298" s="96"/>
      <c r="S298" s="48">
        <v>0</v>
      </c>
      <c r="T298" s="48">
        <v>1</v>
      </c>
      <c r="U298" s="49">
        <v>0</v>
      </c>
      <c r="V298" s="49">
        <v>1.63E-4</v>
      </c>
      <c r="W298" s="49">
        <v>1.13E-4</v>
      </c>
      <c r="X298" s="49">
        <v>0.48216999999999999</v>
      </c>
      <c r="Y298" s="49">
        <v>0</v>
      </c>
      <c r="Z298" s="49">
        <v>0</v>
      </c>
      <c r="AA298" s="68">
        <v>298</v>
      </c>
      <c r="AB298" s="68"/>
      <c r="AC298" s="69"/>
      <c r="AD298" s="84">
        <v>278</v>
      </c>
      <c r="AE298" s="84">
        <v>28</v>
      </c>
      <c r="AF298" s="84">
        <v>4666</v>
      </c>
      <c r="AG298" s="84">
        <v>4671</v>
      </c>
      <c r="AH298" s="84"/>
      <c r="AI298" s="84"/>
      <c r="AJ298" s="84"/>
      <c r="AK298" s="84"/>
      <c r="AL298" s="84"/>
      <c r="AM298" s="87">
        <v>43323.704768518517</v>
      </c>
      <c r="AN298" s="84" t="s">
        <v>10584</v>
      </c>
      <c r="AO298" s="92" t="s">
        <v>10880</v>
      </c>
      <c r="AP298" s="84" t="s">
        <v>66</v>
      </c>
      <c r="AQ298" s="48"/>
      <c r="AR298" s="48"/>
      <c r="AS298" s="48"/>
      <c r="AT298" s="48"/>
      <c r="AU298" s="48"/>
      <c r="AV298" s="48"/>
      <c r="AW298" s="107" t="s">
        <v>14091</v>
      </c>
      <c r="AX298" s="107" t="s">
        <v>14091</v>
      </c>
      <c r="AY298" s="107" t="s">
        <v>14892</v>
      </c>
      <c r="AZ298" s="107" t="s">
        <v>14892</v>
      </c>
      <c r="BA298" s="2"/>
      <c r="BB298" s="3"/>
      <c r="BC298" s="3"/>
      <c r="BD298" s="3"/>
      <c r="BE298" s="3"/>
    </row>
    <row r="299" spans="1:57" x14ac:dyDescent="0.25">
      <c r="A299" s="61" t="s">
        <v>391</v>
      </c>
      <c r="B299" s="62" t="s">
        <v>15537</v>
      </c>
      <c r="C299" s="62"/>
      <c r="D299" s="63">
        <v>1.5</v>
      </c>
      <c r="E299" s="65"/>
      <c r="F299" s="103" t="s">
        <v>9271</v>
      </c>
      <c r="G299" s="62"/>
      <c r="H299" s="66"/>
      <c r="I299" s="67"/>
      <c r="J299" s="67"/>
      <c r="K299" s="66" t="s">
        <v>12568</v>
      </c>
      <c r="L299" s="70"/>
      <c r="M299" s="71">
        <v>823.1290283203125</v>
      </c>
      <c r="N299" s="71">
        <v>8183.49560546875</v>
      </c>
      <c r="O299" s="72"/>
      <c r="P299" s="73"/>
      <c r="Q299" s="73"/>
      <c r="R299" s="96"/>
      <c r="S299" s="48">
        <v>1</v>
      </c>
      <c r="T299" s="48">
        <v>1</v>
      </c>
      <c r="U299" s="49">
        <v>0</v>
      </c>
      <c r="V299" s="49">
        <v>0</v>
      </c>
      <c r="W299" s="49">
        <v>0</v>
      </c>
      <c r="X299" s="49">
        <v>1</v>
      </c>
      <c r="Y299" s="49">
        <v>0</v>
      </c>
      <c r="Z299" s="49" t="s">
        <v>13963</v>
      </c>
      <c r="AA299" s="68">
        <v>299</v>
      </c>
      <c r="AB299" s="68"/>
      <c r="AC299" s="69"/>
      <c r="AD299" s="84">
        <v>7</v>
      </c>
      <c r="AE299" s="84">
        <v>127120</v>
      </c>
      <c r="AF299" s="84">
        <v>140002</v>
      </c>
      <c r="AG299" s="84">
        <v>0</v>
      </c>
      <c r="AH299" s="84"/>
      <c r="AI299" s="84" t="s">
        <v>7373</v>
      </c>
      <c r="AJ299" s="84" t="s">
        <v>8270</v>
      </c>
      <c r="AK299" s="92" t="s">
        <v>8713</v>
      </c>
      <c r="AL299" s="84"/>
      <c r="AM299" s="87">
        <v>40169.289224537039</v>
      </c>
      <c r="AN299" s="84" t="s">
        <v>10584</v>
      </c>
      <c r="AO299" s="92" t="s">
        <v>10881</v>
      </c>
      <c r="AP299" s="84" t="s">
        <v>66</v>
      </c>
      <c r="AQ299" s="48" t="s">
        <v>2702</v>
      </c>
      <c r="AR299" s="48" t="s">
        <v>2702</v>
      </c>
      <c r="AS299" s="48" t="s">
        <v>2911</v>
      </c>
      <c r="AT299" s="48" t="s">
        <v>2911</v>
      </c>
      <c r="AU299" s="48"/>
      <c r="AV299" s="48"/>
      <c r="AW299" s="107" t="s">
        <v>14195</v>
      </c>
      <c r="AX299" s="107" t="s">
        <v>14195</v>
      </c>
      <c r="AY299" s="107" t="s">
        <v>14994</v>
      </c>
      <c r="AZ299" s="107" t="s">
        <v>14994</v>
      </c>
      <c r="BA299" s="2"/>
      <c r="BB299" s="3"/>
      <c r="BC299" s="3"/>
      <c r="BD299" s="3"/>
      <c r="BE299" s="3"/>
    </row>
    <row r="300" spans="1:57" x14ac:dyDescent="0.25">
      <c r="A300" s="61" t="s">
        <v>392</v>
      </c>
      <c r="B300" s="62" t="s">
        <v>15537</v>
      </c>
      <c r="C300" s="62"/>
      <c r="D300" s="63">
        <v>1.5</v>
      </c>
      <c r="E300" s="65"/>
      <c r="F300" s="103" t="s">
        <v>9272</v>
      </c>
      <c r="G300" s="62"/>
      <c r="H300" s="66"/>
      <c r="I300" s="67"/>
      <c r="J300" s="67"/>
      <c r="K300" s="66" t="s">
        <v>12569</v>
      </c>
      <c r="L300" s="70"/>
      <c r="M300" s="71">
        <v>7644.27099609375</v>
      </c>
      <c r="N300" s="71">
        <v>7196.8505859375</v>
      </c>
      <c r="O300" s="72"/>
      <c r="P300" s="73"/>
      <c r="Q300" s="73"/>
      <c r="R300" s="96"/>
      <c r="S300" s="48">
        <v>0</v>
      </c>
      <c r="T300" s="48">
        <v>1</v>
      </c>
      <c r="U300" s="49">
        <v>0</v>
      </c>
      <c r="V300" s="49">
        <v>7.6923000000000005E-2</v>
      </c>
      <c r="W300" s="49">
        <v>0</v>
      </c>
      <c r="X300" s="49">
        <v>0.60617699999999997</v>
      </c>
      <c r="Y300" s="49">
        <v>0</v>
      </c>
      <c r="Z300" s="49">
        <v>0</v>
      </c>
      <c r="AA300" s="68">
        <v>300</v>
      </c>
      <c r="AB300" s="68"/>
      <c r="AC300" s="69"/>
      <c r="AD300" s="84">
        <v>3417</v>
      </c>
      <c r="AE300" s="84">
        <v>3387</v>
      </c>
      <c r="AF300" s="84">
        <v>70011</v>
      </c>
      <c r="AG300" s="84">
        <v>76026</v>
      </c>
      <c r="AH300" s="84"/>
      <c r="AI300" s="84" t="s">
        <v>7374</v>
      </c>
      <c r="AJ300" s="84"/>
      <c r="AK300" s="84"/>
      <c r="AL300" s="84"/>
      <c r="AM300" s="87">
        <v>42558.443287037036</v>
      </c>
      <c r="AN300" s="84" t="s">
        <v>10584</v>
      </c>
      <c r="AO300" s="92" t="s">
        <v>10882</v>
      </c>
      <c r="AP300" s="84" t="s">
        <v>66</v>
      </c>
      <c r="AQ300" s="48"/>
      <c r="AR300" s="48"/>
      <c r="AS300" s="48"/>
      <c r="AT300" s="48"/>
      <c r="AU300" s="48" t="s">
        <v>2960</v>
      </c>
      <c r="AV300" s="48" t="s">
        <v>2960</v>
      </c>
      <c r="AW300" s="107" t="s">
        <v>14196</v>
      </c>
      <c r="AX300" s="107" t="s">
        <v>14196</v>
      </c>
      <c r="AY300" s="107" t="s">
        <v>14995</v>
      </c>
      <c r="AZ300" s="107" t="s">
        <v>14995</v>
      </c>
      <c r="BA300" s="2"/>
      <c r="BB300" s="3"/>
      <c r="BC300" s="3"/>
      <c r="BD300" s="3"/>
      <c r="BE300" s="3"/>
    </row>
    <row r="301" spans="1:57" x14ac:dyDescent="0.25">
      <c r="A301" s="61" t="s">
        <v>1580</v>
      </c>
      <c r="B301" s="62" t="s">
        <v>15537</v>
      </c>
      <c r="C301" s="62"/>
      <c r="D301" s="63">
        <v>1.5</v>
      </c>
      <c r="E301" s="65"/>
      <c r="F301" s="103" t="s">
        <v>9273</v>
      </c>
      <c r="G301" s="62"/>
      <c r="H301" s="66"/>
      <c r="I301" s="67"/>
      <c r="J301" s="67"/>
      <c r="K301" s="66" t="s">
        <v>12570</v>
      </c>
      <c r="L301" s="70"/>
      <c r="M301" s="71">
        <v>7321.7548828125</v>
      </c>
      <c r="N301" s="71">
        <v>4952.453125</v>
      </c>
      <c r="O301" s="72"/>
      <c r="P301" s="73"/>
      <c r="Q301" s="73"/>
      <c r="R301" s="96"/>
      <c r="S301" s="48">
        <v>7</v>
      </c>
      <c r="T301" s="48">
        <v>0</v>
      </c>
      <c r="U301" s="49">
        <v>42</v>
      </c>
      <c r="V301" s="49">
        <v>0.14285700000000001</v>
      </c>
      <c r="W301" s="49">
        <v>0</v>
      </c>
      <c r="X301" s="49">
        <v>3.7567560000000002</v>
      </c>
      <c r="Y301" s="49">
        <v>0</v>
      </c>
      <c r="Z301" s="49">
        <v>0</v>
      </c>
      <c r="AA301" s="68">
        <v>301</v>
      </c>
      <c r="AB301" s="68"/>
      <c r="AC301" s="69"/>
      <c r="AD301" s="84">
        <v>8994</v>
      </c>
      <c r="AE301" s="84">
        <v>13077</v>
      </c>
      <c r="AF301" s="84">
        <v>42156</v>
      </c>
      <c r="AG301" s="84">
        <v>5664</v>
      </c>
      <c r="AH301" s="84"/>
      <c r="AI301" s="84"/>
      <c r="AJ301" s="84" t="s">
        <v>8284</v>
      </c>
      <c r="AK301" s="84"/>
      <c r="AL301" s="84"/>
      <c r="AM301" s="87">
        <v>41944.446296296293</v>
      </c>
      <c r="AN301" s="84" t="s">
        <v>10584</v>
      </c>
      <c r="AO301" s="92" t="s">
        <v>10883</v>
      </c>
      <c r="AP301" s="84" t="s">
        <v>65</v>
      </c>
      <c r="AQ301" s="48"/>
      <c r="AR301" s="48"/>
      <c r="AS301" s="48"/>
      <c r="AT301" s="48"/>
      <c r="AU301" s="48"/>
      <c r="AV301" s="48"/>
      <c r="AW301" s="48"/>
      <c r="AX301" s="48"/>
      <c r="AY301" s="48"/>
      <c r="AZ301" s="48"/>
      <c r="BA301" s="2"/>
      <c r="BB301" s="3"/>
      <c r="BC301" s="3"/>
      <c r="BD301" s="3"/>
      <c r="BE301" s="3"/>
    </row>
    <row r="302" spans="1:57" x14ac:dyDescent="0.25">
      <c r="A302" s="61" t="s">
        <v>393</v>
      </c>
      <c r="B302" s="62" t="s">
        <v>15539</v>
      </c>
      <c r="C302" s="62"/>
      <c r="D302" s="63">
        <v>5.097511914340533</v>
      </c>
      <c r="E302" s="65"/>
      <c r="F302" s="103" t="s">
        <v>9274</v>
      </c>
      <c r="G302" s="62"/>
      <c r="H302" s="66"/>
      <c r="I302" s="67"/>
      <c r="J302" s="67"/>
      <c r="K302" s="66" t="s">
        <v>12571</v>
      </c>
      <c r="L302" s="70"/>
      <c r="M302" s="71">
        <v>5250.09326171875</v>
      </c>
      <c r="N302" s="71">
        <v>9345.126953125</v>
      </c>
      <c r="O302" s="72"/>
      <c r="P302" s="73"/>
      <c r="Q302" s="73"/>
      <c r="R302" s="96"/>
      <c r="S302" s="48">
        <v>0</v>
      </c>
      <c r="T302" s="48">
        <v>1</v>
      </c>
      <c r="U302" s="49">
        <v>0</v>
      </c>
      <c r="V302" s="49">
        <v>2.0100000000000001E-4</v>
      </c>
      <c r="W302" s="49">
        <v>1.8600000000000001E-3</v>
      </c>
      <c r="X302" s="49">
        <v>0.465924</v>
      </c>
      <c r="Y302" s="49">
        <v>0</v>
      </c>
      <c r="Z302" s="49">
        <v>0</v>
      </c>
      <c r="AA302" s="68">
        <v>302</v>
      </c>
      <c r="AB302" s="68"/>
      <c r="AC302" s="69"/>
      <c r="AD302" s="84">
        <v>551</v>
      </c>
      <c r="AE302" s="84">
        <v>19</v>
      </c>
      <c r="AF302" s="84">
        <v>1777</v>
      </c>
      <c r="AG302" s="84">
        <v>3190</v>
      </c>
      <c r="AH302" s="84"/>
      <c r="AI302" s="84"/>
      <c r="AJ302" s="84"/>
      <c r="AK302" s="84"/>
      <c r="AL302" s="84"/>
      <c r="AM302" s="87">
        <v>42960.466111111113</v>
      </c>
      <c r="AN302" s="84" t="s">
        <v>10584</v>
      </c>
      <c r="AO302" s="92" t="s">
        <v>10884</v>
      </c>
      <c r="AP302" s="84" t="s">
        <v>66</v>
      </c>
      <c r="AQ302" s="48"/>
      <c r="AR302" s="48"/>
      <c r="AS302" s="48"/>
      <c r="AT302" s="48"/>
      <c r="AU302" s="48" t="s">
        <v>2951</v>
      </c>
      <c r="AV302" s="48" t="s">
        <v>2951</v>
      </c>
      <c r="AW302" s="107" t="s">
        <v>14127</v>
      </c>
      <c r="AX302" s="107" t="s">
        <v>14127</v>
      </c>
      <c r="AY302" s="107" t="s">
        <v>14929</v>
      </c>
      <c r="AZ302" s="107" t="s">
        <v>14929</v>
      </c>
      <c r="BA302" s="2"/>
      <c r="BB302" s="3"/>
      <c r="BC302" s="3"/>
      <c r="BD302" s="3"/>
      <c r="BE302" s="3"/>
    </row>
    <row r="303" spans="1:57" x14ac:dyDescent="0.25">
      <c r="A303" s="61" t="s">
        <v>394</v>
      </c>
      <c r="B303" s="62" t="s">
        <v>15537</v>
      </c>
      <c r="C303" s="62"/>
      <c r="D303" s="63">
        <v>1.724360958098657</v>
      </c>
      <c r="E303" s="65"/>
      <c r="F303" s="103" t="s">
        <v>9275</v>
      </c>
      <c r="G303" s="62"/>
      <c r="H303" s="66"/>
      <c r="I303" s="67"/>
      <c r="J303" s="67"/>
      <c r="K303" s="66" t="s">
        <v>12572</v>
      </c>
      <c r="L303" s="70"/>
      <c r="M303" s="71">
        <v>3743.447998046875</v>
      </c>
      <c r="N303" s="71">
        <v>951.89739990234375</v>
      </c>
      <c r="O303" s="72"/>
      <c r="P303" s="73"/>
      <c r="Q303" s="73"/>
      <c r="R303" s="96"/>
      <c r="S303" s="48">
        <v>0</v>
      </c>
      <c r="T303" s="48">
        <v>1</v>
      </c>
      <c r="U303" s="49">
        <v>0</v>
      </c>
      <c r="V303" s="49">
        <v>1.84E-4</v>
      </c>
      <c r="W303" s="49">
        <v>1.16E-4</v>
      </c>
      <c r="X303" s="49">
        <v>0.46414100000000003</v>
      </c>
      <c r="Y303" s="49">
        <v>0</v>
      </c>
      <c r="Z303" s="49">
        <v>0</v>
      </c>
      <c r="AA303" s="68">
        <v>303</v>
      </c>
      <c r="AB303" s="68"/>
      <c r="AC303" s="69"/>
      <c r="AD303" s="84">
        <v>1580</v>
      </c>
      <c r="AE303" s="84">
        <v>840</v>
      </c>
      <c r="AF303" s="84">
        <v>26910</v>
      </c>
      <c r="AG303" s="84">
        <v>80111</v>
      </c>
      <c r="AH303" s="84"/>
      <c r="AI303" s="84" t="s">
        <v>7375</v>
      </c>
      <c r="AJ303" s="84" t="s">
        <v>8266</v>
      </c>
      <c r="AK303" s="84"/>
      <c r="AL303" s="84"/>
      <c r="AM303" s="87">
        <v>41990.421793981484</v>
      </c>
      <c r="AN303" s="84" t="s">
        <v>10584</v>
      </c>
      <c r="AO303" s="92" t="s">
        <v>10885</v>
      </c>
      <c r="AP303" s="84" t="s">
        <v>66</v>
      </c>
      <c r="AQ303" s="48"/>
      <c r="AR303" s="48"/>
      <c r="AS303" s="48"/>
      <c r="AT303" s="48"/>
      <c r="AU303" s="48"/>
      <c r="AV303" s="48"/>
      <c r="AW303" s="107" t="s">
        <v>14080</v>
      </c>
      <c r="AX303" s="107" t="s">
        <v>14080</v>
      </c>
      <c r="AY303" s="107" t="s">
        <v>14883</v>
      </c>
      <c r="AZ303" s="107" t="s">
        <v>14883</v>
      </c>
      <c r="BA303" s="2"/>
      <c r="BB303" s="3"/>
      <c r="BC303" s="3"/>
      <c r="BD303" s="3"/>
      <c r="BE303" s="3"/>
    </row>
    <row r="304" spans="1:57" x14ac:dyDescent="0.25">
      <c r="A304" s="61" t="s">
        <v>395</v>
      </c>
      <c r="B304" s="62" t="s">
        <v>15537</v>
      </c>
      <c r="C304" s="62"/>
      <c r="D304" s="63">
        <v>1.5</v>
      </c>
      <c r="E304" s="65"/>
      <c r="F304" s="103" t="s">
        <v>9276</v>
      </c>
      <c r="G304" s="62"/>
      <c r="H304" s="66"/>
      <c r="I304" s="67"/>
      <c r="J304" s="67"/>
      <c r="K304" s="66" t="s">
        <v>12573</v>
      </c>
      <c r="L304" s="70"/>
      <c r="M304" s="71">
        <v>9765.6748046875</v>
      </c>
      <c r="N304" s="71">
        <v>3251.65966796875</v>
      </c>
      <c r="O304" s="72"/>
      <c r="P304" s="73"/>
      <c r="Q304" s="73"/>
      <c r="R304" s="96"/>
      <c r="S304" s="48">
        <v>1</v>
      </c>
      <c r="T304" s="48">
        <v>1</v>
      </c>
      <c r="U304" s="49">
        <v>0</v>
      </c>
      <c r="V304" s="49">
        <v>0</v>
      </c>
      <c r="W304" s="49">
        <v>0</v>
      </c>
      <c r="X304" s="49">
        <v>1</v>
      </c>
      <c r="Y304" s="49">
        <v>0</v>
      </c>
      <c r="Z304" s="49" t="s">
        <v>13963</v>
      </c>
      <c r="AA304" s="68">
        <v>304</v>
      </c>
      <c r="AB304" s="68"/>
      <c r="AC304" s="69"/>
      <c r="AD304" s="84">
        <v>470</v>
      </c>
      <c r="AE304" s="84">
        <v>921</v>
      </c>
      <c r="AF304" s="84">
        <v>6002</v>
      </c>
      <c r="AG304" s="84">
        <v>30228</v>
      </c>
      <c r="AH304" s="84"/>
      <c r="AI304" s="84" t="s">
        <v>7376</v>
      </c>
      <c r="AJ304" s="84"/>
      <c r="AK304" s="84"/>
      <c r="AL304" s="84"/>
      <c r="AM304" s="87">
        <v>41704.909085648149</v>
      </c>
      <c r="AN304" s="84" t="s">
        <v>10584</v>
      </c>
      <c r="AO304" s="92" t="s">
        <v>10886</v>
      </c>
      <c r="AP304" s="84" t="s">
        <v>66</v>
      </c>
      <c r="AQ304" s="48" t="s">
        <v>2703</v>
      </c>
      <c r="AR304" s="48" t="s">
        <v>2703</v>
      </c>
      <c r="AS304" s="48" t="s">
        <v>2911</v>
      </c>
      <c r="AT304" s="48" t="s">
        <v>2911</v>
      </c>
      <c r="AU304" s="48"/>
      <c r="AV304" s="48"/>
      <c r="AW304" s="107" t="s">
        <v>14197</v>
      </c>
      <c r="AX304" s="107" t="s">
        <v>14197</v>
      </c>
      <c r="AY304" s="107" t="s">
        <v>14996</v>
      </c>
      <c r="AZ304" s="107" t="s">
        <v>14996</v>
      </c>
      <c r="BA304" s="2"/>
      <c r="BB304" s="3"/>
      <c r="BC304" s="3"/>
      <c r="BD304" s="3"/>
      <c r="BE304" s="3"/>
    </row>
    <row r="305" spans="1:57" x14ac:dyDescent="0.25">
      <c r="A305" s="61" t="s">
        <v>396</v>
      </c>
      <c r="B305" s="62" t="s">
        <v>15537</v>
      </c>
      <c r="C305" s="62"/>
      <c r="D305" s="63">
        <v>1.5</v>
      </c>
      <c r="E305" s="65"/>
      <c r="F305" s="103" t="s">
        <v>9277</v>
      </c>
      <c r="G305" s="62"/>
      <c r="H305" s="66"/>
      <c r="I305" s="67"/>
      <c r="J305" s="67"/>
      <c r="K305" s="66" t="s">
        <v>12574</v>
      </c>
      <c r="L305" s="70"/>
      <c r="M305" s="71">
        <v>5821.09423828125</v>
      </c>
      <c r="N305" s="71">
        <v>6836.44921875</v>
      </c>
      <c r="O305" s="72"/>
      <c r="P305" s="73"/>
      <c r="Q305" s="73"/>
      <c r="R305" s="96"/>
      <c r="S305" s="48">
        <v>0</v>
      </c>
      <c r="T305" s="48">
        <v>1</v>
      </c>
      <c r="U305" s="49">
        <v>0</v>
      </c>
      <c r="V305" s="49">
        <v>0.2</v>
      </c>
      <c r="W305" s="49">
        <v>0</v>
      </c>
      <c r="X305" s="49">
        <v>0.693693</v>
      </c>
      <c r="Y305" s="49">
        <v>0</v>
      </c>
      <c r="Z305" s="49">
        <v>0</v>
      </c>
      <c r="AA305" s="68">
        <v>305</v>
      </c>
      <c r="AB305" s="68"/>
      <c r="AC305" s="69"/>
      <c r="AD305" s="84">
        <v>3381</v>
      </c>
      <c r="AE305" s="84">
        <v>3422</v>
      </c>
      <c r="AF305" s="84">
        <v>33541</v>
      </c>
      <c r="AG305" s="84">
        <v>38882</v>
      </c>
      <c r="AH305" s="84"/>
      <c r="AI305" s="84"/>
      <c r="AJ305" s="84"/>
      <c r="AK305" s="84"/>
      <c r="AL305" s="84"/>
      <c r="AM305" s="87">
        <v>42356.622662037036</v>
      </c>
      <c r="AN305" s="84" t="s">
        <v>10584</v>
      </c>
      <c r="AO305" s="92" t="s">
        <v>10887</v>
      </c>
      <c r="AP305" s="84" t="s">
        <v>66</v>
      </c>
      <c r="AQ305" s="48"/>
      <c r="AR305" s="48"/>
      <c r="AS305" s="48"/>
      <c r="AT305" s="48"/>
      <c r="AU305" s="48"/>
      <c r="AV305" s="48"/>
      <c r="AW305" s="107" t="s">
        <v>14076</v>
      </c>
      <c r="AX305" s="107" t="s">
        <v>14076</v>
      </c>
      <c r="AY305" s="107" t="s">
        <v>14879</v>
      </c>
      <c r="AZ305" s="107" t="s">
        <v>14879</v>
      </c>
      <c r="BA305" s="2"/>
      <c r="BB305" s="3"/>
      <c r="BC305" s="3"/>
      <c r="BD305" s="3"/>
      <c r="BE305" s="3"/>
    </row>
    <row r="306" spans="1:57" x14ac:dyDescent="0.25">
      <c r="A306" s="61" t="s">
        <v>397</v>
      </c>
      <c r="B306" s="62" t="s">
        <v>15537</v>
      </c>
      <c r="C306" s="62"/>
      <c r="D306" s="63">
        <v>1.5</v>
      </c>
      <c r="E306" s="65"/>
      <c r="F306" s="103" t="s">
        <v>9033</v>
      </c>
      <c r="G306" s="62"/>
      <c r="H306" s="66"/>
      <c r="I306" s="67"/>
      <c r="J306" s="67"/>
      <c r="K306" s="66" t="s">
        <v>12575</v>
      </c>
      <c r="L306" s="70"/>
      <c r="M306" s="71">
        <v>3083.9541015625</v>
      </c>
      <c r="N306" s="71">
        <v>5188.10498046875</v>
      </c>
      <c r="O306" s="72"/>
      <c r="P306" s="73"/>
      <c r="Q306" s="73"/>
      <c r="R306" s="96"/>
      <c r="S306" s="48">
        <v>0</v>
      </c>
      <c r="T306" s="48">
        <v>2</v>
      </c>
      <c r="U306" s="49">
        <v>96</v>
      </c>
      <c r="V306" s="49">
        <v>2.9412000000000001E-2</v>
      </c>
      <c r="W306" s="49">
        <v>0</v>
      </c>
      <c r="X306" s="49">
        <v>0.98868999999999996</v>
      </c>
      <c r="Y306" s="49">
        <v>0</v>
      </c>
      <c r="Z306" s="49">
        <v>0</v>
      </c>
      <c r="AA306" s="68">
        <v>306</v>
      </c>
      <c r="AB306" s="68"/>
      <c r="AC306" s="69"/>
      <c r="AD306" s="84">
        <v>362</v>
      </c>
      <c r="AE306" s="84">
        <v>76</v>
      </c>
      <c r="AF306" s="84">
        <v>13470</v>
      </c>
      <c r="AG306" s="84">
        <v>1211</v>
      </c>
      <c r="AH306" s="84"/>
      <c r="AI306" s="84"/>
      <c r="AJ306" s="84"/>
      <c r="AK306" s="84"/>
      <c r="AL306" s="84"/>
      <c r="AM306" s="87">
        <v>42574.3672337963</v>
      </c>
      <c r="AN306" s="84" t="s">
        <v>10584</v>
      </c>
      <c r="AO306" s="92" t="s">
        <v>10888</v>
      </c>
      <c r="AP306" s="84" t="s">
        <v>66</v>
      </c>
      <c r="AQ306" s="48"/>
      <c r="AR306" s="48"/>
      <c r="AS306" s="48"/>
      <c r="AT306" s="48"/>
      <c r="AU306" s="48"/>
      <c r="AV306" s="48"/>
      <c r="AW306" s="107" t="s">
        <v>14198</v>
      </c>
      <c r="AX306" s="107" t="s">
        <v>14735</v>
      </c>
      <c r="AY306" s="107" t="s">
        <v>14997</v>
      </c>
      <c r="AZ306" s="107" t="s">
        <v>14997</v>
      </c>
      <c r="BA306" s="2"/>
      <c r="BB306" s="3"/>
      <c r="BC306" s="3"/>
      <c r="BD306" s="3"/>
      <c r="BE306" s="3"/>
    </row>
    <row r="307" spans="1:57" x14ac:dyDescent="0.25">
      <c r="A307" s="61" t="s">
        <v>1581</v>
      </c>
      <c r="B307" s="62" t="s">
        <v>15537</v>
      </c>
      <c r="C307" s="62"/>
      <c r="D307" s="63">
        <v>1.5</v>
      </c>
      <c r="E307" s="65"/>
      <c r="F307" s="103" t="s">
        <v>9278</v>
      </c>
      <c r="G307" s="62"/>
      <c r="H307" s="66"/>
      <c r="I307" s="67"/>
      <c r="J307" s="67"/>
      <c r="K307" s="66" t="s">
        <v>12576</v>
      </c>
      <c r="L307" s="70"/>
      <c r="M307" s="71">
        <v>3990.688720703125</v>
      </c>
      <c r="N307" s="71">
        <v>5757.51123046875</v>
      </c>
      <c r="O307" s="72"/>
      <c r="P307" s="73"/>
      <c r="Q307" s="73"/>
      <c r="R307" s="96"/>
      <c r="S307" s="48">
        <v>3</v>
      </c>
      <c r="T307" s="48">
        <v>0</v>
      </c>
      <c r="U307" s="49">
        <v>122</v>
      </c>
      <c r="V307" s="49">
        <v>3.0303E-2</v>
      </c>
      <c r="W307" s="49">
        <v>0</v>
      </c>
      <c r="X307" s="49">
        <v>1.4425619999999999</v>
      </c>
      <c r="Y307" s="49">
        <v>0</v>
      </c>
      <c r="Z307" s="49">
        <v>0</v>
      </c>
      <c r="AA307" s="68">
        <v>307</v>
      </c>
      <c r="AB307" s="68"/>
      <c r="AC307" s="69"/>
      <c r="AD307" s="84">
        <v>48</v>
      </c>
      <c r="AE307" s="84">
        <v>345896</v>
      </c>
      <c r="AF307" s="84">
        <v>160722</v>
      </c>
      <c r="AG307" s="84">
        <v>0</v>
      </c>
      <c r="AH307" s="84"/>
      <c r="AI307" s="84" t="s">
        <v>7377</v>
      </c>
      <c r="AJ307" s="84"/>
      <c r="AK307" s="92" t="s">
        <v>8714</v>
      </c>
      <c r="AL307" s="84"/>
      <c r="AM307" s="87">
        <v>42537.478854166664</v>
      </c>
      <c r="AN307" s="84" t="s">
        <v>10584</v>
      </c>
      <c r="AO307" s="92" t="s">
        <v>10889</v>
      </c>
      <c r="AP307" s="84" t="s">
        <v>65</v>
      </c>
      <c r="AQ307" s="48"/>
      <c r="AR307" s="48"/>
      <c r="AS307" s="48"/>
      <c r="AT307" s="48"/>
      <c r="AU307" s="48"/>
      <c r="AV307" s="48"/>
      <c r="AW307" s="48"/>
      <c r="AX307" s="48"/>
      <c r="AY307" s="48"/>
      <c r="AZ307" s="48"/>
      <c r="BA307" s="2"/>
      <c r="BB307" s="3"/>
      <c r="BC307" s="3"/>
      <c r="BD307" s="3"/>
      <c r="BE307" s="3"/>
    </row>
    <row r="308" spans="1:57" x14ac:dyDescent="0.25">
      <c r="A308" s="61" t="s">
        <v>1582</v>
      </c>
      <c r="B308" s="62" t="s">
        <v>15537</v>
      </c>
      <c r="C308" s="62"/>
      <c r="D308" s="63">
        <v>1.5</v>
      </c>
      <c r="E308" s="65"/>
      <c r="F308" s="103" t="s">
        <v>9279</v>
      </c>
      <c r="G308" s="62"/>
      <c r="H308" s="66"/>
      <c r="I308" s="67"/>
      <c r="J308" s="67"/>
      <c r="K308" s="66" t="s">
        <v>12577</v>
      </c>
      <c r="L308" s="70"/>
      <c r="M308" s="71">
        <v>4958.68505859375</v>
      </c>
      <c r="N308" s="71">
        <v>5823.23291015625</v>
      </c>
      <c r="O308" s="72"/>
      <c r="P308" s="73"/>
      <c r="Q308" s="73"/>
      <c r="R308" s="96"/>
      <c r="S308" s="48">
        <v>6</v>
      </c>
      <c r="T308" s="48">
        <v>0</v>
      </c>
      <c r="U308" s="49">
        <v>110</v>
      </c>
      <c r="V308" s="49">
        <v>2.7026999999999999E-2</v>
      </c>
      <c r="W308" s="49">
        <v>0</v>
      </c>
      <c r="X308" s="49">
        <v>3.03504</v>
      </c>
      <c r="Y308" s="49">
        <v>0</v>
      </c>
      <c r="Z308" s="49">
        <v>0</v>
      </c>
      <c r="AA308" s="68">
        <v>308</v>
      </c>
      <c r="AB308" s="68"/>
      <c r="AC308" s="69"/>
      <c r="AD308" s="84">
        <v>140</v>
      </c>
      <c r="AE308" s="84">
        <v>27324</v>
      </c>
      <c r="AF308" s="84">
        <v>3788</v>
      </c>
      <c r="AG308" s="84">
        <v>3</v>
      </c>
      <c r="AH308" s="84"/>
      <c r="AI308" s="92" t="s">
        <v>7378</v>
      </c>
      <c r="AJ308" s="84" t="s">
        <v>8284</v>
      </c>
      <c r="AK308" s="84"/>
      <c r="AL308" s="84"/>
      <c r="AM308" s="87">
        <v>41157.365868055553</v>
      </c>
      <c r="AN308" s="84" t="s">
        <v>10584</v>
      </c>
      <c r="AO308" s="92" t="s">
        <v>10890</v>
      </c>
      <c r="AP308" s="84" t="s">
        <v>65</v>
      </c>
      <c r="AQ308" s="48"/>
      <c r="AR308" s="48"/>
      <c r="AS308" s="48"/>
      <c r="AT308" s="48"/>
      <c r="AU308" s="48"/>
      <c r="AV308" s="48"/>
      <c r="AW308" s="48"/>
      <c r="AX308" s="48"/>
      <c r="AY308" s="48"/>
      <c r="AZ308" s="48"/>
      <c r="BA308" s="2"/>
      <c r="BB308" s="3"/>
      <c r="BC308" s="3"/>
      <c r="BD308" s="3"/>
      <c r="BE308" s="3"/>
    </row>
    <row r="309" spans="1:57" x14ac:dyDescent="0.25">
      <c r="A309" s="61" t="s">
        <v>398</v>
      </c>
      <c r="B309" s="62" t="s">
        <v>15537</v>
      </c>
      <c r="C309" s="62"/>
      <c r="D309" s="63">
        <v>1.5251439004765737</v>
      </c>
      <c r="E309" s="65"/>
      <c r="F309" s="103" t="s">
        <v>9280</v>
      </c>
      <c r="G309" s="62"/>
      <c r="H309" s="66"/>
      <c r="I309" s="67"/>
      <c r="J309" s="67"/>
      <c r="K309" s="66" t="s">
        <v>12578</v>
      </c>
      <c r="L309" s="70"/>
      <c r="M309" s="71">
        <v>2572.26025390625</v>
      </c>
      <c r="N309" s="71">
        <v>2556.030029296875</v>
      </c>
      <c r="O309" s="72"/>
      <c r="P309" s="73"/>
      <c r="Q309" s="73"/>
      <c r="R309" s="96"/>
      <c r="S309" s="48">
        <v>0</v>
      </c>
      <c r="T309" s="48">
        <v>1</v>
      </c>
      <c r="U309" s="49">
        <v>0</v>
      </c>
      <c r="V309" s="49">
        <v>1.47E-4</v>
      </c>
      <c r="W309" s="49">
        <v>1.2999999999999999E-5</v>
      </c>
      <c r="X309" s="49">
        <v>0.46972700000000001</v>
      </c>
      <c r="Y309" s="49">
        <v>0</v>
      </c>
      <c r="Z309" s="49">
        <v>0</v>
      </c>
      <c r="AA309" s="68">
        <v>309</v>
      </c>
      <c r="AB309" s="68"/>
      <c r="AC309" s="69"/>
      <c r="AD309" s="84">
        <v>1484</v>
      </c>
      <c r="AE309" s="84">
        <v>1009</v>
      </c>
      <c r="AF309" s="84">
        <v>54573</v>
      </c>
      <c r="AG309" s="84">
        <v>68242</v>
      </c>
      <c r="AH309" s="84"/>
      <c r="AI309" s="84" t="s">
        <v>7379</v>
      </c>
      <c r="AJ309" s="84" t="s">
        <v>8316</v>
      </c>
      <c r="AK309" s="84"/>
      <c r="AL309" s="84"/>
      <c r="AM309" s="87">
        <v>42445.8440625</v>
      </c>
      <c r="AN309" s="84" t="s">
        <v>10584</v>
      </c>
      <c r="AO309" s="92" t="s">
        <v>10891</v>
      </c>
      <c r="AP309" s="84" t="s">
        <v>66</v>
      </c>
      <c r="AQ309" s="48"/>
      <c r="AR309" s="48"/>
      <c r="AS309" s="48"/>
      <c r="AT309" s="48"/>
      <c r="AU309" s="48" t="s">
        <v>2947</v>
      </c>
      <c r="AV309" s="48" t="s">
        <v>2947</v>
      </c>
      <c r="AW309" s="107" t="s">
        <v>14157</v>
      </c>
      <c r="AX309" s="107" t="s">
        <v>14157</v>
      </c>
      <c r="AY309" s="107" t="s">
        <v>14957</v>
      </c>
      <c r="AZ309" s="107" t="s">
        <v>14957</v>
      </c>
      <c r="BA309" s="2"/>
      <c r="BB309" s="3"/>
      <c r="BC309" s="3"/>
      <c r="BD309" s="3"/>
      <c r="BE309" s="3"/>
    </row>
    <row r="310" spans="1:57" x14ac:dyDescent="0.25">
      <c r="A310" s="61" t="s">
        <v>399</v>
      </c>
      <c r="B310" s="62" t="s">
        <v>15539</v>
      </c>
      <c r="C310" s="62"/>
      <c r="D310" s="63">
        <v>5.097511914340533</v>
      </c>
      <c r="E310" s="65"/>
      <c r="F310" s="103" t="s">
        <v>9281</v>
      </c>
      <c r="G310" s="62"/>
      <c r="H310" s="66"/>
      <c r="I310" s="67"/>
      <c r="J310" s="67"/>
      <c r="K310" s="66" t="s">
        <v>12579</v>
      </c>
      <c r="L310" s="70"/>
      <c r="M310" s="71">
        <v>2272.74755859375</v>
      </c>
      <c r="N310" s="71">
        <v>6876.3173828125</v>
      </c>
      <c r="O310" s="72"/>
      <c r="P310" s="73"/>
      <c r="Q310" s="73"/>
      <c r="R310" s="96"/>
      <c r="S310" s="48">
        <v>0</v>
      </c>
      <c r="T310" s="48">
        <v>1</v>
      </c>
      <c r="U310" s="49">
        <v>0</v>
      </c>
      <c r="V310" s="49">
        <v>2.0100000000000001E-4</v>
      </c>
      <c r="W310" s="49">
        <v>1.8600000000000001E-3</v>
      </c>
      <c r="X310" s="49">
        <v>0.465924</v>
      </c>
      <c r="Y310" s="49">
        <v>0</v>
      </c>
      <c r="Z310" s="49">
        <v>0</v>
      </c>
      <c r="AA310" s="68">
        <v>310</v>
      </c>
      <c r="AB310" s="68"/>
      <c r="AC310" s="69"/>
      <c r="AD310" s="84">
        <v>126</v>
      </c>
      <c r="AE310" s="84">
        <v>271</v>
      </c>
      <c r="AF310" s="84">
        <v>2025</v>
      </c>
      <c r="AG310" s="84">
        <v>8279</v>
      </c>
      <c r="AH310" s="84"/>
      <c r="AI310" s="84"/>
      <c r="AJ310" s="84"/>
      <c r="AK310" s="84"/>
      <c r="AL310" s="84"/>
      <c r="AM310" s="87">
        <v>41256.975451388891</v>
      </c>
      <c r="AN310" s="84" t="s">
        <v>10584</v>
      </c>
      <c r="AO310" s="92" t="s">
        <v>10892</v>
      </c>
      <c r="AP310" s="84" t="s">
        <v>66</v>
      </c>
      <c r="AQ310" s="48"/>
      <c r="AR310" s="48"/>
      <c r="AS310" s="48"/>
      <c r="AT310" s="48"/>
      <c r="AU310" s="48" t="s">
        <v>2951</v>
      </c>
      <c r="AV310" s="48" t="s">
        <v>2951</v>
      </c>
      <c r="AW310" s="107" t="s">
        <v>14127</v>
      </c>
      <c r="AX310" s="107" t="s">
        <v>14127</v>
      </c>
      <c r="AY310" s="107" t="s">
        <v>14929</v>
      </c>
      <c r="AZ310" s="107" t="s">
        <v>14929</v>
      </c>
      <c r="BA310" s="2"/>
      <c r="BB310" s="3"/>
      <c r="BC310" s="3"/>
      <c r="BD310" s="3"/>
      <c r="BE310" s="3"/>
    </row>
    <row r="311" spans="1:57" x14ac:dyDescent="0.25">
      <c r="A311" s="61" t="s">
        <v>400</v>
      </c>
      <c r="B311" s="62" t="s">
        <v>15537</v>
      </c>
      <c r="C311" s="62"/>
      <c r="D311" s="63">
        <v>1.724360958098657</v>
      </c>
      <c r="E311" s="65"/>
      <c r="F311" s="103" t="s">
        <v>9282</v>
      </c>
      <c r="G311" s="62"/>
      <c r="H311" s="66"/>
      <c r="I311" s="67"/>
      <c r="J311" s="67"/>
      <c r="K311" s="66" t="s">
        <v>12580</v>
      </c>
      <c r="L311" s="70"/>
      <c r="M311" s="71">
        <v>7162.9404296875</v>
      </c>
      <c r="N311" s="71">
        <v>5685.09326171875</v>
      </c>
      <c r="O311" s="72"/>
      <c r="P311" s="73"/>
      <c r="Q311" s="73"/>
      <c r="R311" s="96"/>
      <c r="S311" s="48">
        <v>0</v>
      </c>
      <c r="T311" s="48">
        <v>1</v>
      </c>
      <c r="U311" s="49">
        <v>0</v>
      </c>
      <c r="V311" s="49">
        <v>1.84E-4</v>
      </c>
      <c r="W311" s="49">
        <v>1.16E-4</v>
      </c>
      <c r="X311" s="49">
        <v>0.46414100000000003</v>
      </c>
      <c r="Y311" s="49">
        <v>0</v>
      </c>
      <c r="Z311" s="49">
        <v>0</v>
      </c>
      <c r="AA311" s="68">
        <v>311</v>
      </c>
      <c r="AB311" s="68"/>
      <c r="AC311" s="69"/>
      <c r="AD311" s="84">
        <v>134</v>
      </c>
      <c r="AE311" s="84">
        <v>740</v>
      </c>
      <c r="AF311" s="84">
        <v>23956</v>
      </c>
      <c r="AG311" s="84">
        <v>307</v>
      </c>
      <c r="AH311" s="84"/>
      <c r="AI311" s="84" t="s">
        <v>7380</v>
      </c>
      <c r="AJ311" s="84" t="s">
        <v>8284</v>
      </c>
      <c r="AK311" s="84"/>
      <c r="AL311" s="84"/>
      <c r="AM311" s="87">
        <v>40185.04488425926</v>
      </c>
      <c r="AN311" s="84" t="s">
        <v>10584</v>
      </c>
      <c r="AO311" s="92" t="s">
        <v>10893</v>
      </c>
      <c r="AP311" s="84" t="s">
        <v>66</v>
      </c>
      <c r="AQ311" s="48"/>
      <c r="AR311" s="48"/>
      <c r="AS311" s="48"/>
      <c r="AT311" s="48"/>
      <c r="AU311" s="48"/>
      <c r="AV311" s="48"/>
      <c r="AW311" s="107" t="s">
        <v>14080</v>
      </c>
      <c r="AX311" s="107" t="s">
        <v>14080</v>
      </c>
      <c r="AY311" s="107" t="s">
        <v>14883</v>
      </c>
      <c r="AZ311" s="107" t="s">
        <v>14883</v>
      </c>
      <c r="BA311" s="2"/>
      <c r="BB311" s="3"/>
      <c r="BC311" s="3"/>
      <c r="BD311" s="3"/>
      <c r="BE311" s="3"/>
    </row>
    <row r="312" spans="1:57" x14ac:dyDescent="0.25">
      <c r="A312" s="61" t="s">
        <v>401</v>
      </c>
      <c r="B312" s="62" t="s">
        <v>15537</v>
      </c>
      <c r="C312" s="62"/>
      <c r="D312" s="63">
        <v>1.724360958098657</v>
      </c>
      <c r="E312" s="65"/>
      <c r="F312" s="103" t="s">
        <v>9283</v>
      </c>
      <c r="G312" s="62"/>
      <c r="H312" s="66"/>
      <c r="I312" s="67"/>
      <c r="J312" s="67"/>
      <c r="K312" s="66" t="s">
        <v>12581</v>
      </c>
      <c r="L312" s="70"/>
      <c r="M312" s="71">
        <v>7399.5439453125</v>
      </c>
      <c r="N312" s="71">
        <v>1463.490478515625</v>
      </c>
      <c r="O312" s="72"/>
      <c r="P312" s="73"/>
      <c r="Q312" s="73"/>
      <c r="R312" s="96"/>
      <c r="S312" s="48">
        <v>0</v>
      </c>
      <c r="T312" s="48">
        <v>1</v>
      </c>
      <c r="U312" s="49">
        <v>0</v>
      </c>
      <c r="V312" s="49">
        <v>1.84E-4</v>
      </c>
      <c r="W312" s="49">
        <v>1.16E-4</v>
      </c>
      <c r="X312" s="49">
        <v>0.46414100000000003</v>
      </c>
      <c r="Y312" s="49">
        <v>0</v>
      </c>
      <c r="Z312" s="49">
        <v>0</v>
      </c>
      <c r="AA312" s="68">
        <v>312</v>
      </c>
      <c r="AB312" s="68"/>
      <c r="AC312" s="69"/>
      <c r="AD312" s="84">
        <v>162</v>
      </c>
      <c r="AE312" s="84">
        <v>31</v>
      </c>
      <c r="AF312" s="84">
        <v>350</v>
      </c>
      <c r="AG312" s="84">
        <v>1075</v>
      </c>
      <c r="AH312" s="84"/>
      <c r="AI312" s="84" t="s">
        <v>7381</v>
      </c>
      <c r="AJ312" s="84" t="s">
        <v>8348</v>
      </c>
      <c r="AK312" s="84"/>
      <c r="AL312" s="84"/>
      <c r="AM312" s="87">
        <v>40338.343495370369</v>
      </c>
      <c r="AN312" s="84" t="s">
        <v>10584</v>
      </c>
      <c r="AO312" s="92" t="s">
        <v>10894</v>
      </c>
      <c r="AP312" s="84" t="s">
        <v>66</v>
      </c>
      <c r="AQ312" s="48"/>
      <c r="AR312" s="48"/>
      <c r="AS312" s="48"/>
      <c r="AT312" s="48"/>
      <c r="AU312" s="48"/>
      <c r="AV312" s="48"/>
      <c r="AW312" s="107" t="s">
        <v>14080</v>
      </c>
      <c r="AX312" s="107" t="s">
        <v>14080</v>
      </c>
      <c r="AY312" s="107" t="s">
        <v>14883</v>
      </c>
      <c r="AZ312" s="107" t="s">
        <v>14883</v>
      </c>
      <c r="BA312" s="2"/>
      <c r="BB312" s="3"/>
      <c r="BC312" s="3"/>
      <c r="BD312" s="3"/>
      <c r="BE312" s="3"/>
    </row>
    <row r="313" spans="1:57" x14ac:dyDescent="0.25">
      <c r="A313" s="61" t="s">
        <v>402</v>
      </c>
      <c r="B313" s="62" t="s">
        <v>15539</v>
      </c>
      <c r="C313" s="62"/>
      <c r="D313" s="63">
        <v>5.097511914340533</v>
      </c>
      <c r="E313" s="65"/>
      <c r="F313" s="103" t="s">
        <v>9284</v>
      </c>
      <c r="G313" s="62"/>
      <c r="H313" s="66"/>
      <c r="I313" s="67"/>
      <c r="J313" s="67"/>
      <c r="K313" s="66" t="s">
        <v>12582</v>
      </c>
      <c r="L313" s="70"/>
      <c r="M313" s="71">
        <v>2193.01171875</v>
      </c>
      <c r="N313" s="71">
        <v>6912.4169921875</v>
      </c>
      <c r="O313" s="72"/>
      <c r="P313" s="73"/>
      <c r="Q313" s="73"/>
      <c r="R313" s="96"/>
      <c r="S313" s="48">
        <v>0</v>
      </c>
      <c r="T313" s="48">
        <v>1</v>
      </c>
      <c r="U313" s="49">
        <v>0</v>
      </c>
      <c r="V313" s="49">
        <v>2.0100000000000001E-4</v>
      </c>
      <c r="W313" s="49">
        <v>1.8600000000000001E-3</v>
      </c>
      <c r="X313" s="49">
        <v>0.465924</v>
      </c>
      <c r="Y313" s="49">
        <v>0</v>
      </c>
      <c r="Z313" s="49">
        <v>0</v>
      </c>
      <c r="AA313" s="68">
        <v>313</v>
      </c>
      <c r="AB313" s="68"/>
      <c r="AC313" s="69"/>
      <c r="AD313" s="84">
        <v>230</v>
      </c>
      <c r="AE313" s="84">
        <v>88</v>
      </c>
      <c r="AF313" s="84">
        <v>1172</v>
      </c>
      <c r="AG313" s="84">
        <v>20136</v>
      </c>
      <c r="AH313" s="84"/>
      <c r="AI313" s="84"/>
      <c r="AJ313" s="84"/>
      <c r="AK313" s="84"/>
      <c r="AL313" s="84"/>
      <c r="AM313" s="87">
        <v>40971.381111111114</v>
      </c>
      <c r="AN313" s="84" t="s">
        <v>10584</v>
      </c>
      <c r="AO313" s="92" t="s">
        <v>10895</v>
      </c>
      <c r="AP313" s="84" t="s">
        <v>66</v>
      </c>
      <c r="AQ313" s="48"/>
      <c r="AR313" s="48"/>
      <c r="AS313" s="48"/>
      <c r="AT313" s="48"/>
      <c r="AU313" s="48" t="s">
        <v>2951</v>
      </c>
      <c r="AV313" s="48" t="s">
        <v>2951</v>
      </c>
      <c r="AW313" s="107" t="s">
        <v>14127</v>
      </c>
      <c r="AX313" s="107" t="s">
        <v>14127</v>
      </c>
      <c r="AY313" s="107" t="s">
        <v>14929</v>
      </c>
      <c r="AZ313" s="107" t="s">
        <v>14929</v>
      </c>
      <c r="BA313" s="2"/>
      <c r="BB313" s="3"/>
      <c r="BC313" s="3"/>
      <c r="BD313" s="3"/>
      <c r="BE313" s="3"/>
    </row>
    <row r="314" spans="1:57" x14ac:dyDescent="0.25">
      <c r="A314" s="61" t="s">
        <v>403</v>
      </c>
      <c r="B314" s="62" t="s">
        <v>15541</v>
      </c>
      <c r="C314" s="62"/>
      <c r="D314" s="63">
        <v>3.6410998328897688</v>
      </c>
      <c r="E314" s="65"/>
      <c r="F314" s="103" t="s">
        <v>9285</v>
      </c>
      <c r="G314" s="62"/>
      <c r="H314" s="66"/>
      <c r="I314" s="67"/>
      <c r="J314" s="67"/>
      <c r="K314" s="66" t="s">
        <v>12583</v>
      </c>
      <c r="L314" s="70"/>
      <c r="M314" s="71">
        <v>7717.1416015625</v>
      </c>
      <c r="N314" s="71">
        <v>5029.29736328125</v>
      </c>
      <c r="O314" s="72"/>
      <c r="P314" s="73"/>
      <c r="Q314" s="73"/>
      <c r="R314" s="96"/>
      <c r="S314" s="48">
        <v>0</v>
      </c>
      <c r="T314" s="48">
        <v>2</v>
      </c>
      <c r="U314" s="49">
        <v>0</v>
      </c>
      <c r="V314" s="49">
        <v>1.7799999999999999E-4</v>
      </c>
      <c r="W314" s="49">
        <v>1.1069999999999999E-3</v>
      </c>
      <c r="X314" s="49">
        <v>0.54048099999999999</v>
      </c>
      <c r="Y314" s="49">
        <v>0.5</v>
      </c>
      <c r="Z314" s="49">
        <v>0</v>
      </c>
      <c r="AA314" s="68">
        <v>314</v>
      </c>
      <c r="AB314" s="68"/>
      <c r="AC314" s="69"/>
      <c r="AD314" s="84">
        <v>5720</v>
      </c>
      <c r="AE314" s="84">
        <v>8077</v>
      </c>
      <c r="AF314" s="84">
        <v>61586</v>
      </c>
      <c r="AG314" s="84">
        <v>54559</v>
      </c>
      <c r="AH314" s="84"/>
      <c r="AI314" s="84" t="s">
        <v>7382</v>
      </c>
      <c r="AJ314" s="84"/>
      <c r="AK314" s="84"/>
      <c r="AL314" s="84"/>
      <c r="AM314" s="87">
        <v>43224.66988425926</v>
      </c>
      <c r="AN314" s="84" t="s">
        <v>10584</v>
      </c>
      <c r="AO314" s="92" t="s">
        <v>10896</v>
      </c>
      <c r="AP314" s="84" t="s">
        <v>66</v>
      </c>
      <c r="AQ314" s="48"/>
      <c r="AR314" s="48"/>
      <c r="AS314" s="48"/>
      <c r="AT314" s="48"/>
      <c r="AU314" s="48" t="s">
        <v>2955</v>
      </c>
      <c r="AV314" s="48" t="s">
        <v>2955</v>
      </c>
      <c r="AW314" s="107" t="s">
        <v>14199</v>
      </c>
      <c r="AX314" s="107" t="s">
        <v>14199</v>
      </c>
      <c r="AY314" s="107" t="s">
        <v>14998</v>
      </c>
      <c r="AZ314" s="107" t="s">
        <v>14998</v>
      </c>
      <c r="BA314" s="2"/>
      <c r="BB314" s="3"/>
      <c r="BC314" s="3"/>
      <c r="BD314" s="3"/>
      <c r="BE314" s="3"/>
    </row>
    <row r="315" spans="1:57" x14ac:dyDescent="0.25">
      <c r="A315" s="61" t="s">
        <v>1372</v>
      </c>
      <c r="B315" s="62" t="s">
        <v>15541</v>
      </c>
      <c r="C315" s="62"/>
      <c r="D315" s="63">
        <v>3.9911802933712939</v>
      </c>
      <c r="E315" s="65"/>
      <c r="F315" s="103" t="s">
        <v>9286</v>
      </c>
      <c r="G315" s="62"/>
      <c r="H315" s="66"/>
      <c r="I315" s="67"/>
      <c r="J315" s="67"/>
      <c r="K315" s="66" t="s">
        <v>12584</v>
      </c>
      <c r="L315" s="70"/>
      <c r="M315" s="71">
        <v>6490.62841796875</v>
      </c>
      <c r="N315" s="71">
        <v>5401.16552734375</v>
      </c>
      <c r="O315" s="72"/>
      <c r="P315" s="73"/>
      <c r="Q315" s="73"/>
      <c r="R315" s="96"/>
      <c r="S315" s="48">
        <v>4</v>
      </c>
      <c r="T315" s="48">
        <v>1</v>
      </c>
      <c r="U315" s="49">
        <v>6</v>
      </c>
      <c r="V315" s="49">
        <v>1.7799999999999999E-4</v>
      </c>
      <c r="W315" s="49">
        <v>1.2880000000000001E-3</v>
      </c>
      <c r="X315" s="49">
        <v>1.2472639999999999</v>
      </c>
      <c r="Y315" s="49">
        <v>0.2</v>
      </c>
      <c r="Z315" s="49">
        <v>0</v>
      </c>
      <c r="AA315" s="68">
        <v>315</v>
      </c>
      <c r="AB315" s="68"/>
      <c r="AC315" s="69"/>
      <c r="AD315" s="84">
        <v>5915</v>
      </c>
      <c r="AE315" s="84">
        <v>10351</v>
      </c>
      <c r="AF315" s="84">
        <v>24051</v>
      </c>
      <c r="AG315" s="84">
        <v>20104</v>
      </c>
      <c r="AH315" s="84"/>
      <c r="AI315" s="84" t="s">
        <v>7383</v>
      </c>
      <c r="AJ315" s="84"/>
      <c r="AK315" s="84"/>
      <c r="AL315" s="84"/>
      <c r="AM315" s="87">
        <v>43187.722222222219</v>
      </c>
      <c r="AN315" s="84" t="s">
        <v>10584</v>
      </c>
      <c r="AO315" s="92" t="s">
        <v>10897</v>
      </c>
      <c r="AP315" s="84" t="s">
        <v>66</v>
      </c>
      <c r="AQ315" s="48" t="s">
        <v>14006</v>
      </c>
      <c r="AR315" s="48" t="s">
        <v>14006</v>
      </c>
      <c r="AS315" s="48" t="s">
        <v>2911</v>
      </c>
      <c r="AT315" s="48" t="s">
        <v>2911</v>
      </c>
      <c r="AU315" s="48" t="s">
        <v>2955</v>
      </c>
      <c r="AV315" s="48" t="s">
        <v>2955</v>
      </c>
      <c r="AW315" s="107" t="s">
        <v>14200</v>
      </c>
      <c r="AX315" s="107" t="s">
        <v>14736</v>
      </c>
      <c r="AY315" s="107" t="s">
        <v>14999</v>
      </c>
      <c r="AZ315" s="107" t="s">
        <v>15486</v>
      </c>
      <c r="BA315" s="2"/>
      <c r="BB315" s="3"/>
      <c r="BC315" s="3"/>
      <c r="BD315" s="3"/>
      <c r="BE315" s="3"/>
    </row>
    <row r="316" spans="1:57" x14ac:dyDescent="0.25">
      <c r="A316" s="61" t="s">
        <v>404</v>
      </c>
      <c r="B316" s="62" t="s">
        <v>15537</v>
      </c>
      <c r="C316" s="62"/>
      <c r="D316" s="63">
        <v>1.5</v>
      </c>
      <c r="E316" s="65"/>
      <c r="F316" s="103" t="s">
        <v>9287</v>
      </c>
      <c r="G316" s="62"/>
      <c r="H316" s="66"/>
      <c r="I316" s="67"/>
      <c r="J316" s="67"/>
      <c r="K316" s="66" t="s">
        <v>12585</v>
      </c>
      <c r="L316" s="70"/>
      <c r="M316" s="71">
        <v>7844.25244140625</v>
      </c>
      <c r="N316" s="71">
        <v>6524.81640625</v>
      </c>
      <c r="O316" s="72"/>
      <c r="P316" s="73"/>
      <c r="Q316" s="73"/>
      <c r="R316" s="96"/>
      <c r="S316" s="48">
        <v>0</v>
      </c>
      <c r="T316" s="48">
        <v>1</v>
      </c>
      <c r="U316" s="49">
        <v>0</v>
      </c>
      <c r="V316" s="49">
        <v>9.0909000000000004E-2</v>
      </c>
      <c r="W316" s="49">
        <v>0</v>
      </c>
      <c r="X316" s="49">
        <v>0.57851200000000003</v>
      </c>
      <c r="Y316" s="49">
        <v>0</v>
      </c>
      <c r="Z316" s="49">
        <v>0</v>
      </c>
      <c r="AA316" s="68">
        <v>316</v>
      </c>
      <c r="AB316" s="68"/>
      <c r="AC316" s="69"/>
      <c r="AD316" s="84">
        <v>772</v>
      </c>
      <c r="AE316" s="84">
        <v>49910</v>
      </c>
      <c r="AF316" s="84">
        <v>59836</v>
      </c>
      <c r="AG316" s="84">
        <v>243326</v>
      </c>
      <c r="AH316" s="84"/>
      <c r="AI316" s="84" t="s">
        <v>7384</v>
      </c>
      <c r="AJ316" s="84" t="s">
        <v>8266</v>
      </c>
      <c r="AK316" s="92" t="s">
        <v>8715</v>
      </c>
      <c r="AL316" s="84"/>
      <c r="AM316" s="87">
        <v>40220.532430555555</v>
      </c>
      <c r="AN316" s="84" t="s">
        <v>10584</v>
      </c>
      <c r="AO316" s="92" t="s">
        <v>10898</v>
      </c>
      <c r="AP316" s="84" t="s">
        <v>66</v>
      </c>
      <c r="AQ316" s="48"/>
      <c r="AR316" s="48"/>
      <c r="AS316" s="48"/>
      <c r="AT316" s="48"/>
      <c r="AU316" s="48"/>
      <c r="AV316" s="48"/>
      <c r="AW316" s="107" t="s">
        <v>14201</v>
      </c>
      <c r="AX316" s="107" t="s">
        <v>14201</v>
      </c>
      <c r="AY316" s="107" t="s">
        <v>15000</v>
      </c>
      <c r="AZ316" s="107" t="s">
        <v>15000</v>
      </c>
      <c r="BA316" s="2"/>
      <c r="BB316" s="3"/>
      <c r="BC316" s="3"/>
      <c r="BD316" s="3"/>
      <c r="BE316" s="3"/>
    </row>
    <row r="317" spans="1:57" x14ac:dyDescent="0.25">
      <c r="A317" s="61" t="s">
        <v>1025</v>
      </c>
      <c r="B317" s="62" t="s">
        <v>15537</v>
      </c>
      <c r="C317" s="62"/>
      <c r="D317" s="63">
        <v>1.5</v>
      </c>
      <c r="E317" s="65"/>
      <c r="F317" s="103" t="s">
        <v>9288</v>
      </c>
      <c r="G317" s="62"/>
      <c r="H317" s="66"/>
      <c r="I317" s="67"/>
      <c r="J317" s="67"/>
      <c r="K317" s="66" t="s">
        <v>12586</v>
      </c>
      <c r="L317" s="70"/>
      <c r="M317" s="71">
        <v>6523.0615234375</v>
      </c>
      <c r="N317" s="71">
        <v>3437.36669921875</v>
      </c>
      <c r="O317" s="72"/>
      <c r="P317" s="73"/>
      <c r="Q317" s="73"/>
      <c r="R317" s="96"/>
      <c r="S317" s="48">
        <v>7</v>
      </c>
      <c r="T317" s="48">
        <v>1</v>
      </c>
      <c r="U317" s="49">
        <v>30</v>
      </c>
      <c r="V317" s="49">
        <v>0.16666700000000001</v>
      </c>
      <c r="W317" s="49">
        <v>0</v>
      </c>
      <c r="X317" s="49">
        <v>3.5289239999999999</v>
      </c>
      <c r="Y317" s="49">
        <v>0</v>
      </c>
      <c r="Z317" s="49">
        <v>0</v>
      </c>
      <c r="AA317" s="68">
        <v>317</v>
      </c>
      <c r="AB317" s="68"/>
      <c r="AC317" s="69"/>
      <c r="AD317" s="84">
        <v>699</v>
      </c>
      <c r="AE317" s="84">
        <v>44634</v>
      </c>
      <c r="AF317" s="84">
        <v>95374</v>
      </c>
      <c r="AG317" s="84">
        <v>40967</v>
      </c>
      <c r="AH317" s="84"/>
      <c r="AI317" s="84" t="s">
        <v>7385</v>
      </c>
      <c r="AJ317" s="84"/>
      <c r="AK317" s="92" t="s">
        <v>8716</v>
      </c>
      <c r="AL317" s="84"/>
      <c r="AM317" s="87">
        <v>40187.540960648148</v>
      </c>
      <c r="AN317" s="84" t="s">
        <v>10584</v>
      </c>
      <c r="AO317" s="92" t="s">
        <v>10899</v>
      </c>
      <c r="AP317" s="84" t="s">
        <v>66</v>
      </c>
      <c r="AQ317" s="48" t="s">
        <v>2801</v>
      </c>
      <c r="AR317" s="48" t="s">
        <v>2801</v>
      </c>
      <c r="AS317" s="48" t="s">
        <v>2911</v>
      </c>
      <c r="AT317" s="48" t="s">
        <v>2911</v>
      </c>
      <c r="AU317" s="48"/>
      <c r="AV317" s="48"/>
      <c r="AW317" s="107" t="s">
        <v>14202</v>
      </c>
      <c r="AX317" s="107" t="s">
        <v>14202</v>
      </c>
      <c r="AY317" s="107" t="s">
        <v>15001</v>
      </c>
      <c r="AZ317" s="107" t="s">
        <v>15001</v>
      </c>
      <c r="BA317" s="2"/>
      <c r="BB317" s="3"/>
      <c r="BC317" s="3"/>
      <c r="BD317" s="3"/>
      <c r="BE317" s="3"/>
    </row>
    <row r="318" spans="1:57" x14ac:dyDescent="0.25">
      <c r="A318" s="61" t="s">
        <v>405</v>
      </c>
      <c r="B318" s="62" t="s">
        <v>15537</v>
      </c>
      <c r="C318" s="62"/>
      <c r="D318" s="63">
        <v>1.5</v>
      </c>
      <c r="E318" s="65"/>
      <c r="F318" s="103" t="s">
        <v>9289</v>
      </c>
      <c r="G318" s="62"/>
      <c r="H318" s="66"/>
      <c r="I318" s="67"/>
      <c r="J318" s="67"/>
      <c r="K318" s="66" t="s">
        <v>12587</v>
      </c>
      <c r="L318" s="70"/>
      <c r="M318" s="71">
        <v>8568.2060546875</v>
      </c>
      <c r="N318" s="71">
        <v>5021.341796875</v>
      </c>
      <c r="O318" s="72"/>
      <c r="P318" s="73"/>
      <c r="Q318" s="73"/>
      <c r="R318" s="96"/>
      <c r="S318" s="48">
        <v>0</v>
      </c>
      <c r="T318" s="48">
        <v>1</v>
      </c>
      <c r="U318" s="49">
        <v>0</v>
      </c>
      <c r="V318" s="49">
        <v>1</v>
      </c>
      <c r="W318" s="49">
        <v>0</v>
      </c>
      <c r="X318" s="49">
        <v>1</v>
      </c>
      <c r="Y318" s="49">
        <v>0</v>
      </c>
      <c r="Z318" s="49">
        <v>0</v>
      </c>
      <c r="AA318" s="68">
        <v>318</v>
      </c>
      <c r="AB318" s="68"/>
      <c r="AC318" s="69"/>
      <c r="AD318" s="84">
        <v>259</v>
      </c>
      <c r="AE318" s="84">
        <v>496</v>
      </c>
      <c r="AF318" s="84">
        <v>55594</v>
      </c>
      <c r="AG318" s="84">
        <v>48345</v>
      </c>
      <c r="AH318" s="84"/>
      <c r="AI318" s="84" t="s">
        <v>7386</v>
      </c>
      <c r="AJ318" s="84"/>
      <c r="AK318" s="84"/>
      <c r="AL318" s="84"/>
      <c r="AM318" s="87">
        <v>43398.772245370368</v>
      </c>
      <c r="AN318" s="84" t="s">
        <v>10584</v>
      </c>
      <c r="AO318" s="92" t="s">
        <v>10900</v>
      </c>
      <c r="AP318" s="84" t="s">
        <v>66</v>
      </c>
      <c r="AQ318" s="48"/>
      <c r="AR318" s="48"/>
      <c r="AS318" s="48"/>
      <c r="AT318" s="48"/>
      <c r="AU318" s="48"/>
      <c r="AV318" s="48"/>
      <c r="AW318" s="107" t="s">
        <v>14203</v>
      </c>
      <c r="AX318" s="107" t="s">
        <v>14203</v>
      </c>
      <c r="AY318" s="107" t="s">
        <v>15002</v>
      </c>
      <c r="AZ318" s="107" t="s">
        <v>15002</v>
      </c>
      <c r="BA318" s="2"/>
      <c r="BB318" s="3"/>
      <c r="BC318" s="3"/>
      <c r="BD318" s="3"/>
      <c r="BE318" s="3"/>
    </row>
    <row r="319" spans="1:57" x14ac:dyDescent="0.25">
      <c r="A319" s="61" t="s">
        <v>1583</v>
      </c>
      <c r="B319" s="62" t="s">
        <v>15537</v>
      </c>
      <c r="C319" s="62"/>
      <c r="D319" s="63">
        <v>1.5</v>
      </c>
      <c r="E319" s="65"/>
      <c r="F319" s="103" t="s">
        <v>9290</v>
      </c>
      <c r="G319" s="62"/>
      <c r="H319" s="66"/>
      <c r="I319" s="67"/>
      <c r="J319" s="67"/>
      <c r="K319" s="66" t="s">
        <v>12588</v>
      </c>
      <c r="L319" s="70"/>
      <c r="M319" s="71">
        <v>9572.7490234375</v>
      </c>
      <c r="N319" s="71">
        <v>6491.0537109375</v>
      </c>
      <c r="O319" s="72"/>
      <c r="P319" s="73"/>
      <c r="Q319" s="73"/>
      <c r="R319" s="96"/>
      <c r="S319" s="48">
        <v>1</v>
      </c>
      <c r="T319" s="48">
        <v>0</v>
      </c>
      <c r="U319" s="49">
        <v>0</v>
      </c>
      <c r="V319" s="49">
        <v>1</v>
      </c>
      <c r="W319" s="49">
        <v>0</v>
      </c>
      <c r="X319" s="49">
        <v>1</v>
      </c>
      <c r="Y319" s="49">
        <v>0</v>
      </c>
      <c r="Z319" s="49">
        <v>0</v>
      </c>
      <c r="AA319" s="68">
        <v>319</v>
      </c>
      <c r="AB319" s="68"/>
      <c r="AC319" s="69"/>
      <c r="AD319" s="84">
        <v>1086</v>
      </c>
      <c r="AE319" s="84">
        <v>3743</v>
      </c>
      <c r="AF319" s="84">
        <v>116693</v>
      </c>
      <c r="AG319" s="84">
        <v>105217</v>
      </c>
      <c r="AH319" s="84"/>
      <c r="AI319" s="84" t="s">
        <v>7387</v>
      </c>
      <c r="AJ319" s="84" t="s">
        <v>8349</v>
      </c>
      <c r="AK319" s="84"/>
      <c r="AL319" s="84"/>
      <c r="AM319" s="87">
        <v>43035.754861111112</v>
      </c>
      <c r="AN319" s="84" t="s">
        <v>10584</v>
      </c>
      <c r="AO319" s="92" t="s">
        <v>10901</v>
      </c>
      <c r="AP319" s="84" t="s">
        <v>65</v>
      </c>
      <c r="AQ319" s="48"/>
      <c r="AR319" s="48"/>
      <c r="AS319" s="48"/>
      <c r="AT319" s="48"/>
      <c r="AU319" s="48"/>
      <c r="AV319" s="48"/>
      <c r="AW319" s="48"/>
      <c r="AX319" s="48"/>
      <c r="AY319" s="48"/>
      <c r="AZ319" s="48"/>
      <c r="BA319" s="2"/>
      <c r="BB319" s="3"/>
      <c r="BC319" s="3"/>
      <c r="BD319" s="3"/>
      <c r="BE319" s="3"/>
    </row>
    <row r="320" spans="1:57" x14ac:dyDescent="0.25">
      <c r="A320" s="61" t="s">
        <v>406</v>
      </c>
      <c r="B320" s="62" t="s">
        <v>15537</v>
      </c>
      <c r="C320" s="62"/>
      <c r="D320" s="63">
        <v>1.5</v>
      </c>
      <c r="E320" s="65"/>
      <c r="F320" s="103" t="s">
        <v>9291</v>
      </c>
      <c r="G320" s="62"/>
      <c r="H320" s="66"/>
      <c r="I320" s="67"/>
      <c r="J320" s="67"/>
      <c r="K320" s="66" t="s">
        <v>12589</v>
      </c>
      <c r="L320" s="70"/>
      <c r="M320" s="71">
        <v>5809.25830078125</v>
      </c>
      <c r="N320" s="71">
        <v>2263.653564453125</v>
      </c>
      <c r="O320" s="72"/>
      <c r="P320" s="73"/>
      <c r="Q320" s="73"/>
      <c r="R320" s="96"/>
      <c r="S320" s="48">
        <v>0</v>
      </c>
      <c r="T320" s="48">
        <v>1</v>
      </c>
      <c r="U320" s="49">
        <v>0</v>
      </c>
      <c r="V320" s="49">
        <v>0.111111</v>
      </c>
      <c r="W320" s="49">
        <v>0</v>
      </c>
      <c r="X320" s="49">
        <v>0.63243199999999999</v>
      </c>
      <c r="Y320" s="49">
        <v>0</v>
      </c>
      <c r="Z320" s="49">
        <v>0</v>
      </c>
      <c r="AA320" s="68">
        <v>320</v>
      </c>
      <c r="AB320" s="68"/>
      <c r="AC320" s="69"/>
      <c r="AD320" s="84">
        <v>27</v>
      </c>
      <c r="AE320" s="84">
        <v>15</v>
      </c>
      <c r="AF320" s="84">
        <v>652</v>
      </c>
      <c r="AG320" s="84">
        <v>1193</v>
      </c>
      <c r="AH320" s="84"/>
      <c r="AI320" s="84" t="s">
        <v>7388</v>
      </c>
      <c r="AJ320" s="84"/>
      <c r="AK320" s="84"/>
      <c r="AL320" s="84"/>
      <c r="AM320" s="87">
        <v>43587.869085648148</v>
      </c>
      <c r="AN320" s="84" t="s">
        <v>10584</v>
      </c>
      <c r="AO320" s="92" t="s">
        <v>10902</v>
      </c>
      <c r="AP320" s="84" t="s">
        <v>66</v>
      </c>
      <c r="AQ320" s="48"/>
      <c r="AR320" s="48"/>
      <c r="AS320" s="48"/>
      <c r="AT320" s="48"/>
      <c r="AU320" s="48" t="s">
        <v>2946</v>
      </c>
      <c r="AV320" s="48" t="s">
        <v>2946</v>
      </c>
      <c r="AW320" s="107" t="s">
        <v>14178</v>
      </c>
      <c r="AX320" s="107" t="s">
        <v>14178</v>
      </c>
      <c r="AY320" s="107" t="s">
        <v>14978</v>
      </c>
      <c r="AZ320" s="107" t="s">
        <v>14978</v>
      </c>
      <c r="BA320" s="2"/>
      <c r="BB320" s="3"/>
      <c r="BC320" s="3"/>
      <c r="BD320" s="3"/>
      <c r="BE320" s="3"/>
    </row>
    <row r="321" spans="1:57" x14ac:dyDescent="0.25">
      <c r="A321" s="61" t="s">
        <v>407</v>
      </c>
      <c r="B321" s="62" t="s">
        <v>15537</v>
      </c>
      <c r="C321" s="62"/>
      <c r="D321" s="63">
        <v>1.5</v>
      </c>
      <c r="E321" s="65"/>
      <c r="F321" s="103" t="s">
        <v>9292</v>
      </c>
      <c r="G321" s="62"/>
      <c r="H321" s="66"/>
      <c r="I321" s="67"/>
      <c r="J321" s="67"/>
      <c r="K321" s="66" t="s">
        <v>12590</v>
      </c>
      <c r="L321" s="70"/>
      <c r="M321" s="71">
        <v>8639.5</v>
      </c>
      <c r="N321" s="71">
        <v>8442.6826171875</v>
      </c>
      <c r="O321" s="72"/>
      <c r="P321" s="73"/>
      <c r="Q321" s="73"/>
      <c r="R321" s="96"/>
      <c r="S321" s="48">
        <v>0</v>
      </c>
      <c r="T321" s="48">
        <v>1</v>
      </c>
      <c r="U321" s="49">
        <v>0</v>
      </c>
      <c r="V321" s="49">
        <v>0.16666700000000001</v>
      </c>
      <c r="W321" s="49">
        <v>0</v>
      </c>
      <c r="X321" s="49">
        <v>0.70175399999999999</v>
      </c>
      <c r="Y321" s="49">
        <v>0</v>
      </c>
      <c r="Z321" s="49">
        <v>0</v>
      </c>
      <c r="AA321" s="68">
        <v>321</v>
      </c>
      <c r="AB321" s="68"/>
      <c r="AC321" s="69"/>
      <c r="AD321" s="84">
        <v>312</v>
      </c>
      <c r="AE321" s="84">
        <v>65</v>
      </c>
      <c r="AF321" s="84">
        <v>493</v>
      </c>
      <c r="AG321" s="84">
        <v>409</v>
      </c>
      <c r="AH321" s="84"/>
      <c r="AI321" s="84" t="s">
        <v>7389</v>
      </c>
      <c r="AJ321" s="84" t="s">
        <v>8350</v>
      </c>
      <c r="AK321" s="92" t="s">
        <v>8717</v>
      </c>
      <c r="AL321" s="84"/>
      <c r="AM321" s="87">
        <v>40505.354224537034</v>
      </c>
      <c r="AN321" s="84" t="s">
        <v>10584</v>
      </c>
      <c r="AO321" s="92" t="s">
        <v>10903</v>
      </c>
      <c r="AP321" s="84" t="s">
        <v>66</v>
      </c>
      <c r="AQ321" s="48" t="s">
        <v>2704</v>
      </c>
      <c r="AR321" s="48" t="s">
        <v>2704</v>
      </c>
      <c r="AS321" s="48" t="s">
        <v>2911</v>
      </c>
      <c r="AT321" s="48" t="s">
        <v>2911</v>
      </c>
      <c r="AU321" s="48"/>
      <c r="AV321" s="48"/>
      <c r="AW321" s="107" t="s">
        <v>14204</v>
      </c>
      <c r="AX321" s="107" t="s">
        <v>14204</v>
      </c>
      <c r="AY321" s="107" t="s">
        <v>15003</v>
      </c>
      <c r="AZ321" s="107" t="s">
        <v>15003</v>
      </c>
      <c r="BA321" s="2"/>
      <c r="BB321" s="3"/>
      <c r="BC321" s="3"/>
      <c r="BD321" s="3"/>
      <c r="BE321" s="3"/>
    </row>
    <row r="322" spans="1:57" x14ac:dyDescent="0.25">
      <c r="A322" s="61" t="s">
        <v>1584</v>
      </c>
      <c r="B322" s="62" t="s">
        <v>15537</v>
      </c>
      <c r="C322" s="62"/>
      <c r="D322" s="63">
        <v>1.5</v>
      </c>
      <c r="E322" s="65"/>
      <c r="F322" s="103" t="s">
        <v>9293</v>
      </c>
      <c r="G322" s="62"/>
      <c r="H322" s="66"/>
      <c r="I322" s="67"/>
      <c r="J322" s="67"/>
      <c r="K322" s="66" t="s">
        <v>12591</v>
      </c>
      <c r="L322" s="70"/>
      <c r="M322" s="71">
        <v>6197.5537109375</v>
      </c>
      <c r="N322" s="71">
        <v>6830.84326171875</v>
      </c>
      <c r="O322" s="72"/>
      <c r="P322" s="73"/>
      <c r="Q322" s="73"/>
      <c r="R322" s="96"/>
      <c r="S322" s="48">
        <v>2</v>
      </c>
      <c r="T322" s="48">
        <v>0</v>
      </c>
      <c r="U322" s="49">
        <v>4</v>
      </c>
      <c r="V322" s="49">
        <v>0.25</v>
      </c>
      <c r="W322" s="49">
        <v>0</v>
      </c>
      <c r="X322" s="49">
        <v>1.2982450000000001</v>
      </c>
      <c r="Y322" s="49">
        <v>0</v>
      </c>
      <c r="Z322" s="49">
        <v>0</v>
      </c>
      <c r="AA322" s="68">
        <v>322</v>
      </c>
      <c r="AB322" s="68"/>
      <c r="AC322" s="69"/>
      <c r="AD322" s="84">
        <v>2069</v>
      </c>
      <c r="AE322" s="84">
        <v>953916</v>
      </c>
      <c r="AF322" s="84">
        <v>33101</v>
      </c>
      <c r="AG322" s="84">
        <v>1507</v>
      </c>
      <c r="AH322" s="84"/>
      <c r="AI322" s="84" t="s">
        <v>7390</v>
      </c>
      <c r="AJ322" s="84"/>
      <c r="AK322" s="84"/>
      <c r="AL322" s="84"/>
      <c r="AM322" s="87">
        <v>40596.660416666666</v>
      </c>
      <c r="AN322" s="84" t="s">
        <v>10584</v>
      </c>
      <c r="AO322" s="92" t="s">
        <v>10904</v>
      </c>
      <c r="AP322" s="84" t="s">
        <v>65</v>
      </c>
      <c r="AQ322" s="48"/>
      <c r="AR322" s="48"/>
      <c r="AS322" s="48"/>
      <c r="AT322" s="48"/>
      <c r="AU322" s="48"/>
      <c r="AV322" s="48"/>
      <c r="AW322" s="48"/>
      <c r="AX322" s="48"/>
      <c r="AY322" s="48"/>
      <c r="AZ322" s="48"/>
      <c r="BA322" s="2"/>
      <c r="BB322" s="3"/>
      <c r="BC322" s="3"/>
      <c r="BD322" s="3"/>
      <c r="BE322" s="3"/>
    </row>
    <row r="323" spans="1:57" x14ac:dyDescent="0.25">
      <c r="A323" s="61" t="s">
        <v>408</v>
      </c>
      <c r="B323" s="62" t="s">
        <v>15539</v>
      </c>
      <c r="C323" s="62"/>
      <c r="D323" s="63">
        <v>5.097511914340533</v>
      </c>
      <c r="E323" s="65"/>
      <c r="F323" s="103" t="s">
        <v>9033</v>
      </c>
      <c r="G323" s="62"/>
      <c r="H323" s="66"/>
      <c r="I323" s="67"/>
      <c r="J323" s="67"/>
      <c r="K323" s="66" t="s">
        <v>12592</v>
      </c>
      <c r="L323" s="70"/>
      <c r="M323" s="71">
        <v>5743.3486328125</v>
      </c>
      <c r="N323" s="71">
        <v>8983.1044921875</v>
      </c>
      <c r="O323" s="72"/>
      <c r="P323" s="73"/>
      <c r="Q323" s="73"/>
      <c r="R323" s="96"/>
      <c r="S323" s="48">
        <v>0</v>
      </c>
      <c r="T323" s="48">
        <v>1</v>
      </c>
      <c r="U323" s="49">
        <v>0</v>
      </c>
      <c r="V323" s="49">
        <v>2.0100000000000001E-4</v>
      </c>
      <c r="W323" s="49">
        <v>1.8600000000000001E-3</v>
      </c>
      <c r="X323" s="49">
        <v>0.465924</v>
      </c>
      <c r="Y323" s="49">
        <v>0</v>
      </c>
      <c r="Z323" s="49">
        <v>0</v>
      </c>
      <c r="AA323" s="68">
        <v>323</v>
      </c>
      <c r="AB323" s="68"/>
      <c r="AC323" s="69"/>
      <c r="AD323" s="84">
        <v>210</v>
      </c>
      <c r="AE323" s="84">
        <v>77</v>
      </c>
      <c r="AF323" s="84">
        <v>3169</v>
      </c>
      <c r="AG323" s="84">
        <v>11428</v>
      </c>
      <c r="AH323" s="84"/>
      <c r="AI323" s="84"/>
      <c r="AJ323" s="84"/>
      <c r="AK323" s="84"/>
      <c r="AL323" s="84"/>
      <c r="AM323" s="87">
        <v>42199.207025462965</v>
      </c>
      <c r="AN323" s="84" t="s">
        <v>10584</v>
      </c>
      <c r="AO323" s="92" t="s">
        <v>10905</v>
      </c>
      <c r="AP323" s="84" t="s">
        <v>66</v>
      </c>
      <c r="AQ323" s="48"/>
      <c r="AR323" s="48"/>
      <c r="AS323" s="48"/>
      <c r="AT323" s="48"/>
      <c r="AU323" s="48" t="s">
        <v>2951</v>
      </c>
      <c r="AV323" s="48" t="s">
        <v>2951</v>
      </c>
      <c r="AW323" s="107" t="s">
        <v>14127</v>
      </c>
      <c r="AX323" s="107" t="s">
        <v>14127</v>
      </c>
      <c r="AY323" s="107" t="s">
        <v>14929</v>
      </c>
      <c r="AZ323" s="107" t="s">
        <v>14929</v>
      </c>
      <c r="BA323" s="2"/>
      <c r="BB323" s="3"/>
      <c r="BC323" s="3"/>
      <c r="BD323" s="3"/>
      <c r="BE323" s="3"/>
    </row>
    <row r="324" spans="1:57" x14ac:dyDescent="0.25">
      <c r="A324" s="61" t="s">
        <v>409</v>
      </c>
      <c r="B324" s="62" t="s">
        <v>15537</v>
      </c>
      <c r="C324" s="62"/>
      <c r="D324" s="63">
        <v>1.5</v>
      </c>
      <c r="E324" s="65"/>
      <c r="F324" s="103" t="s">
        <v>9294</v>
      </c>
      <c r="G324" s="62"/>
      <c r="H324" s="66"/>
      <c r="I324" s="67"/>
      <c r="J324" s="67"/>
      <c r="K324" s="66" t="s">
        <v>12593</v>
      </c>
      <c r="L324" s="70"/>
      <c r="M324" s="71">
        <v>559.6524658203125</v>
      </c>
      <c r="N324" s="71">
        <v>3376.802490234375</v>
      </c>
      <c r="O324" s="72"/>
      <c r="P324" s="73"/>
      <c r="Q324" s="73"/>
      <c r="R324" s="96"/>
      <c r="S324" s="48">
        <v>1</v>
      </c>
      <c r="T324" s="48">
        <v>1</v>
      </c>
      <c r="U324" s="49">
        <v>0</v>
      </c>
      <c r="V324" s="49">
        <v>0</v>
      </c>
      <c r="W324" s="49">
        <v>0</v>
      </c>
      <c r="X324" s="49">
        <v>1</v>
      </c>
      <c r="Y324" s="49">
        <v>0</v>
      </c>
      <c r="Z324" s="49" t="s">
        <v>13963</v>
      </c>
      <c r="AA324" s="68">
        <v>324</v>
      </c>
      <c r="AB324" s="68"/>
      <c r="AC324" s="69"/>
      <c r="AD324" s="84">
        <v>1786</v>
      </c>
      <c r="AE324" s="84">
        <v>833</v>
      </c>
      <c r="AF324" s="84">
        <v>2675</v>
      </c>
      <c r="AG324" s="84">
        <v>52</v>
      </c>
      <c r="AH324" s="84"/>
      <c r="AI324" s="84" t="s">
        <v>7391</v>
      </c>
      <c r="AJ324" s="84" t="s">
        <v>8351</v>
      </c>
      <c r="AK324" s="92" t="s">
        <v>8718</v>
      </c>
      <c r="AL324" s="84"/>
      <c r="AM324" s="87">
        <v>40626.582615740743</v>
      </c>
      <c r="AN324" s="84" t="s">
        <v>10584</v>
      </c>
      <c r="AO324" s="92" t="s">
        <v>10906</v>
      </c>
      <c r="AP324" s="84" t="s">
        <v>66</v>
      </c>
      <c r="AQ324" s="48" t="s">
        <v>2705</v>
      </c>
      <c r="AR324" s="48" t="s">
        <v>2705</v>
      </c>
      <c r="AS324" s="48" t="s">
        <v>2911</v>
      </c>
      <c r="AT324" s="48" t="s">
        <v>2911</v>
      </c>
      <c r="AU324" s="48"/>
      <c r="AV324" s="48"/>
      <c r="AW324" s="107" t="s">
        <v>14205</v>
      </c>
      <c r="AX324" s="107" t="s">
        <v>14205</v>
      </c>
      <c r="AY324" s="107" t="s">
        <v>15004</v>
      </c>
      <c r="AZ324" s="107" t="s">
        <v>15004</v>
      </c>
      <c r="BA324" s="2"/>
      <c r="BB324" s="3"/>
      <c r="BC324" s="3"/>
      <c r="BD324" s="3"/>
      <c r="BE324" s="3"/>
    </row>
    <row r="325" spans="1:57" x14ac:dyDescent="0.25">
      <c r="A325" s="61" t="s">
        <v>410</v>
      </c>
      <c r="B325" s="62" t="s">
        <v>15539</v>
      </c>
      <c r="C325" s="62"/>
      <c r="D325" s="63">
        <v>5.097511914340533</v>
      </c>
      <c r="E325" s="65"/>
      <c r="F325" s="103" t="s">
        <v>9295</v>
      </c>
      <c r="G325" s="62"/>
      <c r="H325" s="66"/>
      <c r="I325" s="67"/>
      <c r="J325" s="67"/>
      <c r="K325" s="66" t="s">
        <v>12594</v>
      </c>
      <c r="L325" s="70"/>
      <c r="M325" s="71">
        <v>7444.67236328125</v>
      </c>
      <c r="N325" s="71">
        <v>4492.5537109375</v>
      </c>
      <c r="O325" s="72"/>
      <c r="P325" s="73"/>
      <c r="Q325" s="73"/>
      <c r="R325" s="96"/>
      <c r="S325" s="48">
        <v>0</v>
      </c>
      <c r="T325" s="48">
        <v>1</v>
      </c>
      <c r="U325" s="49">
        <v>0</v>
      </c>
      <c r="V325" s="49">
        <v>2.0100000000000001E-4</v>
      </c>
      <c r="W325" s="49">
        <v>1.8600000000000001E-3</v>
      </c>
      <c r="X325" s="49">
        <v>0.465924</v>
      </c>
      <c r="Y325" s="49">
        <v>0</v>
      </c>
      <c r="Z325" s="49">
        <v>0</v>
      </c>
      <c r="AA325" s="68">
        <v>325</v>
      </c>
      <c r="AB325" s="68"/>
      <c r="AC325" s="69"/>
      <c r="AD325" s="84">
        <v>356</v>
      </c>
      <c r="AE325" s="84">
        <v>163</v>
      </c>
      <c r="AF325" s="84">
        <v>417</v>
      </c>
      <c r="AG325" s="84">
        <v>3252</v>
      </c>
      <c r="AH325" s="84"/>
      <c r="AI325" s="84" t="s">
        <v>7392</v>
      </c>
      <c r="AJ325" s="84" t="s">
        <v>8352</v>
      </c>
      <c r="AK325" s="84"/>
      <c r="AL325" s="84"/>
      <c r="AM325" s="87">
        <v>43578.885150462964</v>
      </c>
      <c r="AN325" s="84" t="s">
        <v>10584</v>
      </c>
      <c r="AO325" s="92" t="s">
        <v>10907</v>
      </c>
      <c r="AP325" s="84" t="s">
        <v>66</v>
      </c>
      <c r="AQ325" s="48"/>
      <c r="AR325" s="48"/>
      <c r="AS325" s="48"/>
      <c r="AT325" s="48"/>
      <c r="AU325" s="48" t="s">
        <v>2951</v>
      </c>
      <c r="AV325" s="48" t="s">
        <v>2951</v>
      </c>
      <c r="AW325" s="107" t="s">
        <v>14127</v>
      </c>
      <c r="AX325" s="107" t="s">
        <v>14127</v>
      </c>
      <c r="AY325" s="107" t="s">
        <v>14929</v>
      </c>
      <c r="AZ325" s="107" t="s">
        <v>14929</v>
      </c>
      <c r="BA325" s="2"/>
      <c r="BB325" s="3"/>
      <c r="BC325" s="3"/>
      <c r="BD325" s="3"/>
      <c r="BE325" s="3"/>
    </row>
    <row r="326" spans="1:57" x14ac:dyDescent="0.25">
      <c r="A326" s="61" t="s">
        <v>411</v>
      </c>
      <c r="B326" s="62" t="s">
        <v>15537</v>
      </c>
      <c r="C326" s="62"/>
      <c r="D326" s="63">
        <v>1.5</v>
      </c>
      <c r="E326" s="65"/>
      <c r="F326" s="103" t="s">
        <v>9296</v>
      </c>
      <c r="G326" s="62"/>
      <c r="H326" s="66"/>
      <c r="I326" s="67"/>
      <c r="J326" s="67"/>
      <c r="K326" s="66" t="s">
        <v>12595</v>
      </c>
      <c r="L326" s="70"/>
      <c r="M326" s="71">
        <v>916.75128173828125</v>
      </c>
      <c r="N326" s="71">
        <v>6734.57568359375</v>
      </c>
      <c r="O326" s="72"/>
      <c r="P326" s="73"/>
      <c r="Q326" s="73"/>
      <c r="R326" s="96"/>
      <c r="S326" s="48">
        <v>0</v>
      </c>
      <c r="T326" s="48">
        <v>1</v>
      </c>
      <c r="U326" s="49">
        <v>0</v>
      </c>
      <c r="V326" s="49">
        <v>1</v>
      </c>
      <c r="W326" s="49">
        <v>0</v>
      </c>
      <c r="X326" s="49">
        <v>1</v>
      </c>
      <c r="Y326" s="49">
        <v>0</v>
      </c>
      <c r="Z326" s="49">
        <v>0</v>
      </c>
      <c r="AA326" s="68">
        <v>326</v>
      </c>
      <c r="AB326" s="68"/>
      <c r="AC326" s="69"/>
      <c r="AD326" s="84">
        <v>183</v>
      </c>
      <c r="AE326" s="84">
        <v>127</v>
      </c>
      <c r="AF326" s="84">
        <v>4507</v>
      </c>
      <c r="AG326" s="84">
        <v>21747</v>
      </c>
      <c r="AH326" s="84"/>
      <c r="AI326" s="84" t="s">
        <v>7393</v>
      </c>
      <c r="AJ326" s="84" t="s">
        <v>8353</v>
      </c>
      <c r="AK326" s="84"/>
      <c r="AL326" s="84"/>
      <c r="AM326" s="87">
        <v>42541.978263888886</v>
      </c>
      <c r="AN326" s="84" t="s">
        <v>10584</v>
      </c>
      <c r="AO326" s="92" t="s">
        <v>10908</v>
      </c>
      <c r="AP326" s="84" t="s">
        <v>66</v>
      </c>
      <c r="AQ326" s="48"/>
      <c r="AR326" s="48"/>
      <c r="AS326" s="48"/>
      <c r="AT326" s="48"/>
      <c r="AU326" s="48"/>
      <c r="AV326" s="48"/>
      <c r="AW326" s="107" t="s">
        <v>14206</v>
      </c>
      <c r="AX326" s="107" t="s">
        <v>14206</v>
      </c>
      <c r="AY326" s="107" t="s">
        <v>15005</v>
      </c>
      <c r="AZ326" s="107" t="s">
        <v>15005</v>
      </c>
      <c r="BA326" s="2"/>
      <c r="BB326" s="3"/>
      <c r="BC326" s="3"/>
      <c r="BD326" s="3"/>
      <c r="BE326" s="3"/>
    </row>
    <row r="327" spans="1:57" x14ac:dyDescent="0.25">
      <c r="A327" s="61" t="s">
        <v>1585</v>
      </c>
      <c r="B327" s="62" t="s">
        <v>15537</v>
      </c>
      <c r="C327" s="62"/>
      <c r="D327" s="63">
        <v>1.5</v>
      </c>
      <c r="E327" s="65"/>
      <c r="F327" s="103" t="s">
        <v>9297</v>
      </c>
      <c r="G327" s="62"/>
      <c r="H327" s="66"/>
      <c r="I327" s="67"/>
      <c r="J327" s="67"/>
      <c r="K327" s="66" t="s">
        <v>12596</v>
      </c>
      <c r="L327" s="70"/>
      <c r="M327" s="71">
        <v>405.68869018554688</v>
      </c>
      <c r="N327" s="71">
        <v>7835.0439453125</v>
      </c>
      <c r="O327" s="72"/>
      <c r="P327" s="73"/>
      <c r="Q327" s="73"/>
      <c r="R327" s="96"/>
      <c r="S327" s="48">
        <v>1</v>
      </c>
      <c r="T327" s="48">
        <v>0</v>
      </c>
      <c r="U327" s="49">
        <v>0</v>
      </c>
      <c r="V327" s="49">
        <v>1</v>
      </c>
      <c r="W327" s="49">
        <v>0</v>
      </c>
      <c r="X327" s="49">
        <v>1</v>
      </c>
      <c r="Y327" s="49">
        <v>0</v>
      </c>
      <c r="Z327" s="49">
        <v>0</v>
      </c>
      <c r="AA327" s="68">
        <v>327</v>
      </c>
      <c r="AB327" s="68"/>
      <c r="AC327" s="69"/>
      <c r="AD327" s="84">
        <v>23</v>
      </c>
      <c r="AE327" s="84">
        <v>424791</v>
      </c>
      <c r="AF327" s="84">
        <v>2929</v>
      </c>
      <c r="AG327" s="84">
        <v>19</v>
      </c>
      <c r="AH327" s="84"/>
      <c r="AI327" s="84" t="s">
        <v>7394</v>
      </c>
      <c r="AJ327" s="84"/>
      <c r="AK327" s="92" t="s">
        <v>8719</v>
      </c>
      <c r="AL327" s="84"/>
      <c r="AM327" s="87">
        <v>40850.003553240742</v>
      </c>
      <c r="AN327" s="84" t="s">
        <v>10584</v>
      </c>
      <c r="AO327" s="92" t="s">
        <v>10909</v>
      </c>
      <c r="AP327" s="84" t="s">
        <v>65</v>
      </c>
      <c r="AQ327" s="48"/>
      <c r="AR327" s="48"/>
      <c r="AS327" s="48"/>
      <c r="AT327" s="48"/>
      <c r="AU327" s="48"/>
      <c r="AV327" s="48"/>
      <c r="AW327" s="48"/>
      <c r="AX327" s="48"/>
      <c r="AY327" s="48"/>
      <c r="AZ327" s="48"/>
      <c r="BA327" s="2"/>
      <c r="BB327" s="3"/>
      <c r="BC327" s="3"/>
      <c r="BD327" s="3"/>
      <c r="BE327" s="3"/>
    </row>
    <row r="328" spans="1:57" x14ac:dyDescent="0.25">
      <c r="A328" s="61" t="s">
        <v>412</v>
      </c>
      <c r="B328" s="62" t="s">
        <v>15539</v>
      </c>
      <c r="C328" s="62"/>
      <c r="D328" s="63">
        <v>5.097511914340533</v>
      </c>
      <c r="E328" s="65"/>
      <c r="F328" s="103" t="s">
        <v>9033</v>
      </c>
      <c r="G328" s="62"/>
      <c r="H328" s="66"/>
      <c r="I328" s="67"/>
      <c r="J328" s="67"/>
      <c r="K328" s="66" t="s">
        <v>12597</v>
      </c>
      <c r="L328" s="70"/>
      <c r="M328" s="71">
        <v>7547.3125</v>
      </c>
      <c r="N328" s="71">
        <v>5067.39794921875</v>
      </c>
      <c r="O328" s="72"/>
      <c r="P328" s="73"/>
      <c r="Q328" s="73"/>
      <c r="R328" s="96"/>
      <c r="S328" s="48">
        <v>0</v>
      </c>
      <c r="T328" s="48">
        <v>1</v>
      </c>
      <c r="U328" s="49">
        <v>0</v>
      </c>
      <c r="V328" s="49">
        <v>2.0100000000000001E-4</v>
      </c>
      <c r="W328" s="49">
        <v>1.8600000000000001E-3</v>
      </c>
      <c r="X328" s="49">
        <v>0.465924</v>
      </c>
      <c r="Y328" s="49">
        <v>0</v>
      </c>
      <c r="Z328" s="49">
        <v>0</v>
      </c>
      <c r="AA328" s="68">
        <v>328</v>
      </c>
      <c r="AB328" s="68"/>
      <c r="AC328" s="69"/>
      <c r="AD328" s="84">
        <v>376</v>
      </c>
      <c r="AE328" s="84">
        <v>163</v>
      </c>
      <c r="AF328" s="84">
        <v>5104</v>
      </c>
      <c r="AG328" s="84">
        <v>44208</v>
      </c>
      <c r="AH328" s="84"/>
      <c r="AI328" s="84"/>
      <c r="AJ328" s="84"/>
      <c r="AK328" s="84"/>
      <c r="AL328" s="84"/>
      <c r="AM328" s="87">
        <v>42986.851006944446</v>
      </c>
      <c r="AN328" s="84" t="s">
        <v>10584</v>
      </c>
      <c r="AO328" s="92" t="s">
        <v>10910</v>
      </c>
      <c r="AP328" s="84" t="s">
        <v>66</v>
      </c>
      <c r="AQ328" s="48"/>
      <c r="AR328" s="48"/>
      <c r="AS328" s="48"/>
      <c r="AT328" s="48"/>
      <c r="AU328" s="48" t="s">
        <v>2951</v>
      </c>
      <c r="AV328" s="48" t="s">
        <v>2951</v>
      </c>
      <c r="AW328" s="107" t="s">
        <v>14127</v>
      </c>
      <c r="AX328" s="107" t="s">
        <v>14127</v>
      </c>
      <c r="AY328" s="107" t="s">
        <v>14929</v>
      </c>
      <c r="AZ328" s="107" t="s">
        <v>14929</v>
      </c>
      <c r="BA328" s="2"/>
      <c r="BB328" s="3"/>
      <c r="BC328" s="3"/>
      <c r="BD328" s="3"/>
      <c r="BE328" s="3"/>
    </row>
    <row r="329" spans="1:57" x14ac:dyDescent="0.25">
      <c r="A329" s="61" t="s">
        <v>413</v>
      </c>
      <c r="B329" s="62" t="s">
        <v>15537</v>
      </c>
      <c r="C329" s="62"/>
      <c r="D329" s="63">
        <v>1.5</v>
      </c>
      <c r="E329" s="65"/>
      <c r="F329" s="103" t="s">
        <v>9033</v>
      </c>
      <c r="G329" s="62"/>
      <c r="H329" s="66"/>
      <c r="I329" s="67"/>
      <c r="J329" s="67"/>
      <c r="K329" s="66" t="s">
        <v>12598</v>
      </c>
      <c r="L329" s="70"/>
      <c r="M329" s="71">
        <v>5659.29736328125</v>
      </c>
      <c r="N329" s="71">
        <v>1332.9288330078125</v>
      </c>
      <c r="O329" s="72"/>
      <c r="P329" s="73"/>
      <c r="Q329" s="73"/>
      <c r="R329" s="96"/>
      <c r="S329" s="48">
        <v>0</v>
      </c>
      <c r="T329" s="48">
        <v>1</v>
      </c>
      <c r="U329" s="49">
        <v>0</v>
      </c>
      <c r="V329" s="49">
        <v>1E-4</v>
      </c>
      <c r="W329" s="49">
        <v>0</v>
      </c>
      <c r="X329" s="49">
        <v>0.557647</v>
      </c>
      <c r="Y329" s="49">
        <v>0</v>
      </c>
      <c r="Z329" s="49">
        <v>0</v>
      </c>
      <c r="AA329" s="68">
        <v>329</v>
      </c>
      <c r="AB329" s="68"/>
      <c r="AC329" s="69"/>
      <c r="AD329" s="84">
        <v>349</v>
      </c>
      <c r="AE329" s="84">
        <v>74</v>
      </c>
      <c r="AF329" s="84">
        <v>3183</v>
      </c>
      <c r="AG329" s="84">
        <v>6609</v>
      </c>
      <c r="AH329" s="84"/>
      <c r="AI329" s="84"/>
      <c r="AJ329" s="84" t="s">
        <v>8266</v>
      </c>
      <c r="AK329" s="84"/>
      <c r="AL329" s="84"/>
      <c r="AM329" s="87">
        <v>42572.889374999999</v>
      </c>
      <c r="AN329" s="84" t="s">
        <v>10584</v>
      </c>
      <c r="AO329" s="92" t="s">
        <v>10911</v>
      </c>
      <c r="AP329" s="84" t="s">
        <v>66</v>
      </c>
      <c r="AQ329" s="48"/>
      <c r="AR329" s="48"/>
      <c r="AS329" s="48"/>
      <c r="AT329" s="48"/>
      <c r="AU329" s="48"/>
      <c r="AV329" s="48"/>
      <c r="AW329" s="107" t="s">
        <v>14207</v>
      </c>
      <c r="AX329" s="107" t="s">
        <v>14207</v>
      </c>
      <c r="AY329" s="107" t="s">
        <v>15006</v>
      </c>
      <c r="AZ329" s="107" t="s">
        <v>15006</v>
      </c>
      <c r="BA329" s="2"/>
      <c r="BB329" s="3"/>
      <c r="BC329" s="3"/>
      <c r="BD329" s="3"/>
      <c r="BE329" s="3"/>
    </row>
    <row r="330" spans="1:57" x14ac:dyDescent="0.25">
      <c r="A330" s="61" t="s">
        <v>1586</v>
      </c>
      <c r="B330" s="62" t="s">
        <v>15537</v>
      </c>
      <c r="C330" s="62"/>
      <c r="D330" s="63">
        <v>1.5</v>
      </c>
      <c r="E330" s="65"/>
      <c r="F330" s="103" t="s">
        <v>9298</v>
      </c>
      <c r="G330" s="62"/>
      <c r="H330" s="66"/>
      <c r="I330" s="67"/>
      <c r="J330" s="67"/>
      <c r="K330" s="66" t="s">
        <v>12599</v>
      </c>
      <c r="L330" s="70"/>
      <c r="M330" s="71">
        <v>4372.15283203125</v>
      </c>
      <c r="N330" s="71">
        <v>3775.0205078125</v>
      </c>
      <c r="O330" s="72"/>
      <c r="P330" s="73"/>
      <c r="Q330" s="73"/>
      <c r="R330" s="96"/>
      <c r="S330" s="48">
        <v>5</v>
      </c>
      <c r="T330" s="48">
        <v>0</v>
      </c>
      <c r="U330" s="49">
        <v>8108</v>
      </c>
      <c r="V330" s="49">
        <v>1.11E-4</v>
      </c>
      <c r="W330" s="49">
        <v>0</v>
      </c>
      <c r="X330" s="49">
        <v>2.3979270000000001</v>
      </c>
      <c r="Y330" s="49">
        <v>0</v>
      </c>
      <c r="Z330" s="49">
        <v>0</v>
      </c>
      <c r="AA330" s="68">
        <v>330</v>
      </c>
      <c r="AB330" s="68"/>
      <c r="AC330" s="69"/>
      <c r="AD330" s="84">
        <v>2823</v>
      </c>
      <c r="AE330" s="84">
        <v>5222</v>
      </c>
      <c r="AF330" s="84">
        <v>1889</v>
      </c>
      <c r="AG330" s="84">
        <v>11010</v>
      </c>
      <c r="AH330" s="84"/>
      <c r="AI330" s="84" t="s">
        <v>7395</v>
      </c>
      <c r="AJ330" s="84"/>
      <c r="AK330" s="84"/>
      <c r="AL330" s="84"/>
      <c r="AM330" s="87">
        <v>43719.512233796297</v>
      </c>
      <c r="AN330" s="84" t="s">
        <v>10584</v>
      </c>
      <c r="AO330" s="92" t="s">
        <v>10912</v>
      </c>
      <c r="AP330" s="84" t="s">
        <v>65</v>
      </c>
      <c r="AQ330" s="48"/>
      <c r="AR330" s="48"/>
      <c r="AS330" s="48"/>
      <c r="AT330" s="48"/>
      <c r="AU330" s="48"/>
      <c r="AV330" s="48"/>
      <c r="AW330" s="48"/>
      <c r="AX330" s="48"/>
      <c r="AY330" s="48"/>
      <c r="AZ330" s="48"/>
      <c r="BA330" s="2"/>
      <c r="BB330" s="3"/>
      <c r="BC330" s="3"/>
      <c r="BD330" s="3"/>
      <c r="BE330" s="3"/>
    </row>
    <row r="331" spans="1:57" x14ac:dyDescent="0.25">
      <c r="A331" s="61" t="s">
        <v>414</v>
      </c>
      <c r="B331" s="62" t="s">
        <v>15537</v>
      </c>
      <c r="C331" s="62"/>
      <c r="D331" s="63">
        <v>1.5</v>
      </c>
      <c r="E331" s="65"/>
      <c r="F331" s="103" t="s">
        <v>9299</v>
      </c>
      <c r="G331" s="62"/>
      <c r="H331" s="66"/>
      <c r="I331" s="67"/>
      <c r="J331" s="67"/>
      <c r="K331" s="66" t="s">
        <v>12600</v>
      </c>
      <c r="L331" s="70"/>
      <c r="M331" s="71">
        <v>415.70034790039063</v>
      </c>
      <c r="N331" s="71">
        <v>5026.0390625</v>
      </c>
      <c r="O331" s="72"/>
      <c r="P331" s="73"/>
      <c r="Q331" s="73"/>
      <c r="R331" s="96"/>
      <c r="S331" s="48">
        <v>0</v>
      </c>
      <c r="T331" s="48">
        <v>1</v>
      </c>
      <c r="U331" s="49">
        <v>0</v>
      </c>
      <c r="V331" s="49">
        <v>0.111111</v>
      </c>
      <c r="W331" s="49">
        <v>0</v>
      </c>
      <c r="X331" s="49">
        <v>0.63243199999999999</v>
      </c>
      <c r="Y331" s="49">
        <v>0</v>
      </c>
      <c r="Z331" s="49">
        <v>0</v>
      </c>
      <c r="AA331" s="68">
        <v>331</v>
      </c>
      <c r="AB331" s="68"/>
      <c r="AC331" s="69"/>
      <c r="AD331" s="84">
        <v>156</v>
      </c>
      <c r="AE331" s="84">
        <v>109</v>
      </c>
      <c r="AF331" s="84">
        <v>6925</v>
      </c>
      <c r="AG331" s="84">
        <v>29646</v>
      </c>
      <c r="AH331" s="84"/>
      <c r="AI331" s="84" t="s">
        <v>7396</v>
      </c>
      <c r="AJ331" s="84" t="s">
        <v>8284</v>
      </c>
      <c r="AK331" s="84"/>
      <c r="AL331" s="84"/>
      <c r="AM331" s="87">
        <v>43505.497893518521</v>
      </c>
      <c r="AN331" s="84" t="s">
        <v>10584</v>
      </c>
      <c r="AO331" s="92" t="s">
        <v>10913</v>
      </c>
      <c r="AP331" s="84" t="s">
        <v>66</v>
      </c>
      <c r="AQ331" s="48"/>
      <c r="AR331" s="48"/>
      <c r="AS331" s="48"/>
      <c r="AT331" s="48"/>
      <c r="AU331" s="48" t="s">
        <v>2946</v>
      </c>
      <c r="AV331" s="48" t="s">
        <v>2946</v>
      </c>
      <c r="AW331" s="107" t="s">
        <v>14178</v>
      </c>
      <c r="AX331" s="107" t="s">
        <v>14178</v>
      </c>
      <c r="AY331" s="107" t="s">
        <v>14978</v>
      </c>
      <c r="AZ331" s="107" t="s">
        <v>14978</v>
      </c>
      <c r="BA331" s="2"/>
      <c r="BB331" s="3"/>
      <c r="BC331" s="3"/>
      <c r="BD331" s="3"/>
      <c r="BE331" s="3"/>
    </row>
    <row r="332" spans="1:57" x14ac:dyDescent="0.25">
      <c r="A332" s="61" t="s">
        <v>415</v>
      </c>
      <c r="B332" s="62" t="s">
        <v>15537</v>
      </c>
      <c r="C332" s="62"/>
      <c r="D332" s="63">
        <v>1.5</v>
      </c>
      <c r="E332" s="65"/>
      <c r="F332" s="103" t="s">
        <v>9300</v>
      </c>
      <c r="G332" s="62"/>
      <c r="H332" s="66"/>
      <c r="I332" s="67"/>
      <c r="J332" s="67"/>
      <c r="K332" s="66" t="s">
        <v>12601</v>
      </c>
      <c r="L332" s="70"/>
      <c r="M332" s="71">
        <v>9497.7314453125</v>
      </c>
      <c r="N332" s="71">
        <v>3696.273193359375</v>
      </c>
      <c r="O332" s="72"/>
      <c r="P332" s="73"/>
      <c r="Q332" s="73"/>
      <c r="R332" s="96"/>
      <c r="S332" s="48">
        <v>0</v>
      </c>
      <c r="T332" s="48">
        <v>1</v>
      </c>
      <c r="U332" s="49">
        <v>0</v>
      </c>
      <c r="V332" s="49">
        <v>8.3333000000000004E-2</v>
      </c>
      <c r="W332" s="49">
        <v>0</v>
      </c>
      <c r="X332" s="49">
        <v>0.65476500000000004</v>
      </c>
      <c r="Y332" s="49">
        <v>0</v>
      </c>
      <c r="Z332" s="49">
        <v>0</v>
      </c>
      <c r="AA332" s="68">
        <v>332</v>
      </c>
      <c r="AB332" s="68"/>
      <c r="AC332" s="69"/>
      <c r="AD332" s="84">
        <v>547</v>
      </c>
      <c r="AE332" s="84">
        <v>173</v>
      </c>
      <c r="AF332" s="84">
        <v>2764</v>
      </c>
      <c r="AG332" s="84">
        <v>56</v>
      </c>
      <c r="AH332" s="84"/>
      <c r="AI332" s="84" t="s">
        <v>7397</v>
      </c>
      <c r="AJ332" s="84" t="s">
        <v>8354</v>
      </c>
      <c r="AK332" s="84"/>
      <c r="AL332" s="84"/>
      <c r="AM332" s="87">
        <v>41108.298206018517</v>
      </c>
      <c r="AN332" s="84" t="s">
        <v>10584</v>
      </c>
      <c r="AO332" s="92" t="s">
        <v>10914</v>
      </c>
      <c r="AP332" s="84" t="s">
        <v>66</v>
      </c>
      <c r="AQ332" s="48" t="s">
        <v>2706</v>
      </c>
      <c r="AR332" s="48" t="s">
        <v>2706</v>
      </c>
      <c r="AS332" s="48" t="s">
        <v>2911</v>
      </c>
      <c r="AT332" s="48" t="s">
        <v>2911</v>
      </c>
      <c r="AU332" s="48"/>
      <c r="AV332" s="48"/>
      <c r="AW332" s="107" t="s">
        <v>14208</v>
      </c>
      <c r="AX332" s="107" t="s">
        <v>14208</v>
      </c>
      <c r="AY332" s="107" t="s">
        <v>15007</v>
      </c>
      <c r="AZ332" s="107" t="s">
        <v>15007</v>
      </c>
      <c r="BA332" s="2"/>
      <c r="BB332" s="3"/>
      <c r="BC332" s="3"/>
      <c r="BD332" s="3"/>
      <c r="BE332" s="3"/>
    </row>
    <row r="333" spans="1:57" x14ac:dyDescent="0.25">
      <c r="A333" s="61" t="s">
        <v>1587</v>
      </c>
      <c r="B333" s="62" t="s">
        <v>15537</v>
      </c>
      <c r="C333" s="62"/>
      <c r="D333" s="63">
        <v>1.5</v>
      </c>
      <c r="E333" s="65"/>
      <c r="F333" s="103" t="s">
        <v>9301</v>
      </c>
      <c r="G333" s="62"/>
      <c r="H333" s="66"/>
      <c r="I333" s="67"/>
      <c r="J333" s="67"/>
      <c r="K333" s="66" t="s">
        <v>12602</v>
      </c>
      <c r="L333" s="70"/>
      <c r="M333" s="71">
        <v>7606.24267578125</v>
      </c>
      <c r="N333" s="71">
        <v>5755.22412109375</v>
      </c>
      <c r="O333" s="72"/>
      <c r="P333" s="73"/>
      <c r="Q333" s="73"/>
      <c r="R333" s="96"/>
      <c r="S333" s="48">
        <v>2</v>
      </c>
      <c r="T333" s="48">
        <v>0</v>
      </c>
      <c r="U333" s="49">
        <v>8</v>
      </c>
      <c r="V333" s="49">
        <v>0.125</v>
      </c>
      <c r="W333" s="49">
        <v>0</v>
      </c>
      <c r="X333" s="49">
        <v>1.187683</v>
      </c>
      <c r="Y333" s="49">
        <v>0</v>
      </c>
      <c r="Z333" s="49">
        <v>0</v>
      </c>
      <c r="AA333" s="68">
        <v>333</v>
      </c>
      <c r="AB333" s="68"/>
      <c r="AC333" s="69"/>
      <c r="AD333" s="84">
        <v>731</v>
      </c>
      <c r="AE333" s="84">
        <v>112055</v>
      </c>
      <c r="AF333" s="84">
        <v>39263</v>
      </c>
      <c r="AG333" s="84">
        <v>2331</v>
      </c>
      <c r="AH333" s="84"/>
      <c r="AI333" s="84" t="s">
        <v>7398</v>
      </c>
      <c r="AJ333" s="84" t="s">
        <v>8284</v>
      </c>
      <c r="AK333" s="92" t="s">
        <v>8720</v>
      </c>
      <c r="AL333" s="84"/>
      <c r="AM333" s="87">
        <v>40271.834675925929</v>
      </c>
      <c r="AN333" s="84" t="s">
        <v>10584</v>
      </c>
      <c r="AO333" s="92" t="s">
        <v>10915</v>
      </c>
      <c r="AP333" s="84" t="s">
        <v>65</v>
      </c>
      <c r="AQ333" s="48"/>
      <c r="AR333" s="48"/>
      <c r="AS333" s="48"/>
      <c r="AT333" s="48"/>
      <c r="AU333" s="48"/>
      <c r="AV333" s="48"/>
      <c r="AW333" s="48"/>
      <c r="AX333" s="48"/>
      <c r="AY333" s="48"/>
      <c r="AZ333" s="48"/>
      <c r="BA333" s="2"/>
      <c r="BB333" s="3"/>
      <c r="BC333" s="3"/>
      <c r="BD333" s="3"/>
      <c r="BE333" s="3"/>
    </row>
    <row r="334" spans="1:57" x14ac:dyDescent="0.25">
      <c r="A334" s="61" t="s">
        <v>416</v>
      </c>
      <c r="B334" s="62" t="s">
        <v>15537</v>
      </c>
      <c r="C334" s="62"/>
      <c r="D334" s="63">
        <v>1.5</v>
      </c>
      <c r="E334" s="65"/>
      <c r="F334" s="103" t="s">
        <v>9302</v>
      </c>
      <c r="G334" s="62"/>
      <c r="H334" s="66"/>
      <c r="I334" s="67"/>
      <c r="J334" s="67"/>
      <c r="K334" s="66" t="s">
        <v>12603</v>
      </c>
      <c r="L334" s="70"/>
      <c r="M334" s="71">
        <v>9902.8115234375</v>
      </c>
      <c r="N334" s="71">
        <v>7015.4462890625</v>
      </c>
      <c r="O334" s="72"/>
      <c r="P334" s="73"/>
      <c r="Q334" s="73"/>
      <c r="R334" s="96"/>
      <c r="S334" s="48">
        <v>0</v>
      </c>
      <c r="T334" s="48">
        <v>1</v>
      </c>
      <c r="U334" s="49">
        <v>0</v>
      </c>
      <c r="V334" s="49">
        <v>1</v>
      </c>
      <c r="W334" s="49">
        <v>0</v>
      </c>
      <c r="X334" s="49">
        <v>1</v>
      </c>
      <c r="Y334" s="49">
        <v>0</v>
      </c>
      <c r="Z334" s="49">
        <v>0</v>
      </c>
      <c r="AA334" s="68">
        <v>334</v>
      </c>
      <c r="AB334" s="68"/>
      <c r="AC334" s="69"/>
      <c r="AD334" s="84">
        <v>2055</v>
      </c>
      <c r="AE334" s="84">
        <v>1837</v>
      </c>
      <c r="AF334" s="84">
        <v>6239</v>
      </c>
      <c r="AG334" s="84">
        <v>15467</v>
      </c>
      <c r="AH334" s="84"/>
      <c r="AI334" s="84" t="s">
        <v>7399</v>
      </c>
      <c r="AJ334" s="84" t="s">
        <v>8284</v>
      </c>
      <c r="AK334" s="84"/>
      <c r="AL334" s="84"/>
      <c r="AM334" s="87">
        <v>43461.916261574072</v>
      </c>
      <c r="AN334" s="84" t="s">
        <v>10584</v>
      </c>
      <c r="AO334" s="92" t="s">
        <v>10916</v>
      </c>
      <c r="AP334" s="84" t="s">
        <v>66</v>
      </c>
      <c r="AQ334" s="48"/>
      <c r="AR334" s="48"/>
      <c r="AS334" s="48"/>
      <c r="AT334" s="48"/>
      <c r="AU334" s="48"/>
      <c r="AV334" s="48"/>
      <c r="AW334" s="107" t="s">
        <v>14209</v>
      </c>
      <c r="AX334" s="107" t="s">
        <v>14209</v>
      </c>
      <c r="AY334" s="107" t="s">
        <v>15008</v>
      </c>
      <c r="AZ334" s="107" t="s">
        <v>15008</v>
      </c>
      <c r="BA334" s="2"/>
      <c r="BB334" s="3"/>
      <c r="BC334" s="3"/>
      <c r="BD334" s="3"/>
      <c r="BE334" s="3"/>
    </row>
    <row r="335" spans="1:57" x14ac:dyDescent="0.25">
      <c r="A335" s="61" t="s">
        <v>1588</v>
      </c>
      <c r="B335" s="62" t="s">
        <v>15537</v>
      </c>
      <c r="C335" s="62"/>
      <c r="D335" s="63">
        <v>1.5</v>
      </c>
      <c r="E335" s="65"/>
      <c r="F335" s="103" t="s">
        <v>9303</v>
      </c>
      <c r="G335" s="62"/>
      <c r="H335" s="66"/>
      <c r="I335" s="67"/>
      <c r="J335" s="67"/>
      <c r="K335" s="66" t="s">
        <v>12604</v>
      </c>
      <c r="L335" s="70"/>
      <c r="M335" s="71">
        <v>9668.4736328125</v>
      </c>
      <c r="N335" s="71">
        <v>5311.91845703125</v>
      </c>
      <c r="O335" s="72"/>
      <c r="P335" s="73"/>
      <c r="Q335" s="73"/>
      <c r="R335" s="96"/>
      <c r="S335" s="48">
        <v>1</v>
      </c>
      <c r="T335" s="48">
        <v>0</v>
      </c>
      <c r="U335" s="49">
        <v>0</v>
      </c>
      <c r="V335" s="49">
        <v>1</v>
      </c>
      <c r="W335" s="49">
        <v>0</v>
      </c>
      <c r="X335" s="49">
        <v>1</v>
      </c>
      <c r="Y335" s="49">
        <v>0</v>
      </c>
      <c r="Z335" s="49">
        <v>0</v>
      </c>
      <c r="AA335" s="68">
        <v>335</v>
      </c>
      <c r="AB335" s="68"/>
      <c r="AC335" s="69"/>
      <c r="AD335" s="84">
        <v>1757</v>
      </c>
      <c r="AE335" s="84">
        <v>1992</v>
      </c>
      <c r="AF335" s="84">
        <v>14943</v>
      </c>
      <c r="AG335" s="84">
        <v>26794</v>
      </c>
      <c r="AH335" s="84"/>
      <c r="AI335" s="84" t="s">
        <v>7400</v>
      </c>
      <c r="AJ335" s="84" t="s">
        <v>8355</v>
      </c>
      <c r="AK335" s="84"/>
      <c r="AL335" s="84"/>
      <c r="AM335" s="87">
        <v>43379.637673611112</v>
      </c>
      <c r="AN335" s="84" t="s">
        <v>10584</v>
      </c>
      <c r="AO335" s="92" t="s">
        <v>10917</v>
      </c>
      <c r="AP335" s="84" t="s">
        <v>65</v>
      </c>
      <c r="AQ335" s="48"/>
      <c r="AR335" s="48"/>
      <c r="AS335" s="48"/>
      <c r="AT335" s="48"/>
      <c r="AU335" s="48"/>
      <c r="AV335" s="48"/>
      <c r="AW335" s="48"/>
      <c r="AX335" s="48"/>
      <c r="AY335" s="48"/>
      <c r="AZ335" s="48"/>
      <c r="BA335" s="2"/>
      <c r="BB335" s="3"/>
      <c r="BC335" s="3"/>
      <c r="BD335" s="3"/>
      <c r="BE335" s="3"/>
    </row>
    <row r="336" spans="1:57" x14ac:dyDescent="0.25">
      <c r="A336" s="61" t="s">
        <v>417</v>
      </c>
      <c r="B336" s="62" t="s">
        <v>15537</v>
      </c>
      <c r="C336" s="62"/>
      <c r="D336" s="63">
        <v>1.5</v>
      </c>
      <c r="E336" s="65"/>
      <c r="F336" s="103" t="s">
        <v>9304</v>
      </c>
      <c r="G336" s="62"/>
      <c r="H336" s="66"/>
      <c r="I336" s="67"/>
      <c r="J336" s="67"/>
      <c r="K336" s="66" t="s">
        <v>12605</v>
      </c>
      <c r="L336" s="70"/>
      <c r="M336" s="71">
        <v>4250.10205078125</v>
      </c>
      <c r="N336" s="71">
        <v>6550.1318359375</v>
      </c>
      <c r="O336" s="72"/>
      <c r="P336" s="73"/>
      <c r="Q336" s="73"/>
      <c r="R336" s="96"/>
      <c r="S336" s="48">
        <v>0</v>
      </c>
      <c r="T336" s="48">
        <v>3</v>
      </c>
      <c r="U336" s="49">
        <v>9028.8035650000002</v>
      </c>
      <c r="V336" s="49">
        <v>1.25E-4</v>
      </c>
      <c r="W336" s="49">
        <v>0</v>
      </c>
      <c r="X336" s="49">
        <v>1.1790750000000001</v>
      </c>
      <c r="Y336" s="49">
        <v>0</v>
      </c>
      <c r="Z336" s="49">
        <v>0</v>
      </c>
      <c r="AA336" s="68">
        <v>336</v>
      </c>
      <c r="AB336" s="68"/>
      <c r="AC336" s="69"/>
      <c r="AD336" s="84">
        <v>468</v>
      </c>
      <c r="AE336" s="84">
        <v>356</v>
      </c>
      <c r="AF336" s="84">
        <v>632</v>
      </c>
      <c r="AG336" s="84">
        <v>700</v>
      </c>
      <c r="AH336" s="84"/>
      <c r="AI336" s="84"/>
      <c r="AJ336" s="84"/>
      <c r="AK336" s="84"/>
      <c r="AL336" s="84"/>
      <c r="AM336" s="87">
        <v>42164.241990740738</v>
      </c>
      <c r="AN336" s="84" t="s">
        <v>10584</v>
      </c>
      <c r="AO336" s="92" t="s">
        <v>10918</v>
      </c>
      <c r="AP336" s="84" t="s">
        <v>66</v>
      </c>
      <c r="AQ336" s="48"/>
      <c r="AR336" s="48"/>
      <c r="AS336" s="48"/>
      <c r="AT336" s="48"/>
      <c r="AU336" s="48"/>
      <c r="AV336" s="48"/>
      <c r="AW336" s="107" t="s">
        <v>14210</v>
      </c>
      <c r="AX336" s="107" t="s">
        <v>14358</v>
      </c>
      <c r="AY336" s="107" t="s">
        <v>15009</v>
      </c>
      <c r="AZ336" s="107" t="s">
        <v>15009</v>
      </c>
      <c r="BA336" s="2"/>
      <c r="BB336" s="3"/>
      <c r="BC336" s="3"/>
      <c r="BD336" s="3"/>
      <c r="BE336" s="3"/>
    </row>
    <row r="337" spans="1:57" x14ac:dyDescent="0.25">
      <c r="A337" s="61" t="s">
        <v>1589</v>
      </c>
      <c r="B337" s="62" t="s">
        <v>15537</v>
      </c>
      <c r="C337" s="62"/>
      <c r="D337" s="63">
        <v>1.5</v>
      </c>
      <c r="E337" s="65"/>
      <c r="F337" s="103" t="s">
        <v>9305</v>
      </c>
      <c r="G337" s="62"/>
      <c r="H337" s="66"/>
      <c r="I337" s="67"/>
      <c r="J337" s="67"/>
      <c r="K337" s="66" t="s">
        <v>12606</v>
      </c>
      <c r="L337" s="70"/>
      <c r="M337" s="71">
        <v>4376.640625</v>
      </c>
      <c r="N337" s="71">
        <v>6434.94775390625</v>
      </c>
      <c r="O337" s="72"/>
      <c r="P337" s="73"/>
      <c r="Q337" s="73"/>
      <c r="R337" s="96"/>
      <c r="S337" s="48">
        <v>3</v>
      </c>
      <c r="T337" s="48">
        <v>0</v>
      </c>
      <c r="U337" s="49">
        <v>6154.00713</v>
      </c>
      <c r="V337" s="49">
        <v>1.12E-4</v>
      </c>
      <c r="W337" s="49">
        <v>0</v>
      </c>
      <c r="X337" s="49">
        <v>1.179775</v>
      </c>
      <c r="Y337" s="49">
        <v>0</v>
      </c>
      <c r="Z337" s="49">
        <v>0</v>
      </c>
      <c r="AA337" s="68">
        <v>337</v>
      </c>
      <c r="AB337" s="68"/>
      <c r="AC337" s="69"/>
      <c r="AD337" s="84">
        <v>4541</v>
      </c>
      <c r="AE337" s="84">
        <v>4012</v>
      </c>
      <c r="AF337" s="84">
        <v>62128</v>
      </c>
      <c r="AG337" s="84">
        <v>52377</v>
      </c>
      <c r="AH337" s="84"/>
      <c r="AI337" s="84" t="s">
        <v>7401</v>
      </c>
      <c r="AJ337" s="84" t="s">
        <v>8284</v>
      </c>
      <c r="AK337" s="84"/>
      <c r="AL337" s="84"/>
      <c r="AM337" s="87">
        <v>40548.359571759262</v>
      </c>
      <c r="AN337" s="84" t="s">
        <v>10584</v>
      </c>
      <c r="AO337" s="92" t="s">
        <v>10919</v>
      </c>
      <c r="AP337" s="84" t="s">
        <v>65</v>
      </c>
      <c r="AQ337" s="48"/>
      <c r="AR337" s="48"/>
      <c r="AS337" s="48"/>
      <c r="AT337" s="48"/>
      <c r="AU337" s="48"/>
      <c r="AV337" s="48"/>
      <c r="AW337" s="48"/>
      <c r="AX337" s="48"/>
      <c r="AY337" s="48"/>
      <c r="AZ337" s="48"/>
      <c r="BA337" s="2"/>
      <c r="BB337" s="3"/>
      <c r="BC337" s="3"/>
      <c r="BD337" s="3"/>
      <c r="BE337" s="3"/>
    </row>
    <row r="338" spans="1:57" x14ac:dyDescent="0.25">
      <c r="A338" s="61" t="s">
        <v>1590</v>
      </c>
      <c r="B338" s="62" t="s">
        <v>15537</v>
      </c>
      <c r="C338" s="62"/>
      <c r="D338" s="63">
        <v>1.5</v>
      </c>
      <c r="E338" s="65"/>
      <c r="F338" s="103" t="s">
        <v>9306</v>
      </c>
      <c r="G338" s="62"/>
      <c r="H338" s="66"/>
      <c r="I338" s="67"/>
      <c r="J338" s="67"/>
      <c r="K338" s="66" t="s">
        <v>12607</v>
      </c>
      <c r="L338" s="70"/>
      <c r="M338" s="71">
        <v>3282.65869140625</v>
      </c>
      <c r="N338" s="71">
        <v>6770.4130859375</v>
      </c>
      <c r="O338" s="72"/>
      <c r="P338" s="73"/>
      <c r="Q338" s="73"/>
      <c r="R338" s="96"/>
      <c r="S338" s="48">
        <v>6</v>
      </c>
      <c r="T338" s="48">
        <v>0</v>
      </c>
      <c r="U338" s="49">
        <v>8115.0666670000001</v>
      </c>
      <c r="V338" s="49">
        <v>1.11E-4</v>
      </c>
      <c r="W338" s="49">
        <v>0</v>
      </c>
      <c r="X338" s="49">
        <v>2.6105079999999998</v>
      </c>
      <c r="Y338" s="49">
        <v>0</v>
      </c>
      <c r="Z338" s="49">
        <v>0</v>
      </c>
      <c r="AA338" s="68">
        <v>338</v>
      </c>
      <c r="AB338" s="68"/>
      <c r="AC338" s="69"/>
      <c r="AD338" s="84">
        <v>121721</v>
      </c>
      <c r="AE338" s="84">
        <v>128258</v>
      </c>
      <c r="AF338" s="84">
        <v>18792</v>
      </c>
      <c r="AG338" s="84">
        <v>40057</v>
      </c>
      <c r="AH338" s="84"/>
      <c r="AI338" s="84" t="s">
        <v>7402</v>
      </c>
      <c r="AJ338" s="84" t="s">
        <v>8284</v>
      </c>
      <c r="AK338" s="92" t="s">
        <v>8721</v>
      </c>
      <c r="AL338" s="84"/>
      <c r="AM338" s="87">
        <v>40056.85423611111</v>
      </c>
      <c r="AN338" s="84" t="s">
        <v>10584</v>
      </c>
      <c r="AO338" s="92" t="s">
        <v>10920</v>
      </c>
      <c r="AP338" s="84" t="s">
        <v>65</v>
      </c>
      <c r="AQ338" s="48"/>
      <c r="AR338" s="48"/>
      <c r="AS338" s="48"/>
      <c r="AT338" s="48"/>
      <c r="AU338" s="48"/>
      <c r="AV338" s="48"/>
      <c r="AW338" s="48"/>
      <c r="AX338" s="48"/>
      <c r="AY338" s="48"/>
      <c r="AZ338" s="48"/>
      <c r="BA338" s="2"/>
      <c r="BB338" s="3"/>
      <c r="BC338" s="3"/>
      <c r="BD338" s="3"/>
      <c r="BE338" s="3"/>
    </row>
    <row r="339" spans="1:57" x14ac:dyDescent="0.25">
      <c r="A339" s="61" t="s">
        <v>418</v>
      </c>
      <c r="B339" s="62" t="s">
        <v>15537</v>
      </c>
      <c r="C339" s="62"/>
      <c r="D339" s="63">
        <v>1.5232097542860679</v>
      </c>
      <c r="E339" s="65"/>
      <c r="F339" s="103" t="s">
        <v>9307</v>
      </c>
      <c r="G339" s="62"/>
      <c r="H339" s="66"/>
      <c r="I339" s="67"/>
      <c r="J339" s="67"/>
      <c r="K339" s="66" t="s">
        <v>12608</v>
      </c>
      <c r="L339" s="70"/>
      <c r="M339" s="71">
        <v>9268.2080078125</v>
      </c>
      <c r="N339" s="71">
        <v>7228.86083984375</v>
      </c>
      <c r="O339" s="72"/>
      <c r="P339" s="73"/>
      <c r="Q339" s="73"/>
      <c r="R339" s="96"/>
      <c r="S339" s="48">
        <v>0</v>
      </c>
      <c r="T339" s="48">
        <v>1</v>
      </c>
      <c r="U339" s="49">
        <v>0</v>
      </c>
      <c r="V339" s="49">
        <v>1.7000000000000001E-4</v>
      </c>
      <c r="W339" s="49">
        <v>1.2E-5</v>
      </c>
      <c r="X339" s="49">
        <v>0.49753399999999998</v>
      </c>
      <c r="Y339" s="49">
        <v>0</v>
      </c>
      <c r="Z339" s="49">
        <v>0</v>
      </c>
      <c r="AA339" s="68">
        <v>339</v>
      </c>
      <c r="AB339" s="68"/>
      <c r="AC339" s="69"/>
      <c r="AD339" s="84">
        <v>433</v>
      </c>
      <c r="AE339" s="84">
        <v>193</v>
      </c>
      <c r="AF339" s="84">
        <v>8551</v>
      </c>
      <c r="AG339" s="84">
        <v>13985</v>
      </c>
      <c r="AH339" s="84"/>
      <c r="AI339" s="84" t="s">
        <v>7403</v>
      </c>
      <c r="AJ339" s="84" t="s">
        <v>8356</v>
      </c>
      <c r="AK339" s="92" t="s">
        <v>8722</v>
      </c>
      <c r="AL339" s="84"/>
      <c r="AM339" s="87">
        <v>40444.807395833333</v>
      </c>
      <c r="AN339" s="84" t="s">
        <v>10584</v>
      </c>
      <c r="AO339" s="92" t="s">
        <v>10921</v>
      </c>
      <c r="AP339" s="84" t="s">
        <v>66</v>
      </c>
      <c r="AQ339" s="48"/>
      <c r="AR339" s="48"/>
      <c r="AS339" s="48"/>
      <c r="AT339" s="48"/>
      <c r="AU339" s="48"/>
      <c r="AV339" s="48"/>
      <c r="AW339" s="107" t="s">
        <v>14086</v>
      </c>
      <c r="AX339" s="107" t="s">
        <v>14086</v>
      </c>
      <c r="AY339" s="107" t="s">
        <v>14889</v>
      </c>
      <c r="AZ339" s="107" t="s">
        <v>14889</v>
      </c>
      <c r="BA339" s="2"/>
      <c r="BB339" s="3"/>
      <c r="BC339" s="3"/>
      <c r="BD339" s="3"/>
      <c r="BE339" s="3"/>
    </row>
    <row r="340" spans="1:57" x14ac:dyDescent="0.25">
      <c r="A340" s="61" t="s">
        <v>419</v>
      </c>
      <c r="B340" s="62" t="s">
        <v>15537</v>
      </c>
      <c r="C340" s="62"/>
      <c r="D340" s="63">
        <v>1.9274463081017514</v>
      </c>
      <c r="E340" s="65"/>
      <c r="F340" s="103" t="s">
        <v>9308</v>
      </c>
      <c r="G340" s="62"/>
      <c r="H340" s="66"/>
      <c r="I340" s="67"/>
      <c r="J340" s="67"/>
      <c r="K340" s="66" t="s">
        <v>12609</v>
      </c>
      <c r="L340" s="70"/>
      <c r="M340" s="71">
        <v>4859.41259765625</v>
      </c>
      <c r="N340" s="71">
        <v>3293.52294921875</v>
      </c>
      <c r="O340" s="72"/>
      <c r="P340" s="73"/>
      <c r="Q340" s="73"/>
      <c r="R340" s="96"/>
      <c r="S340" s="48">
        <v>0</v>
      </c>
      <c r="T340" s="48">
        <v>5</v>
      </c>
      <c r="U340" s="49">
        <v>2760.3313669999998</v>
      </c>
      <c r="V340" s="49">
        <v>1.8699999999999999E-4</v>
      </c>
      <c r="W340" s="49">
        <v>2.2100000000000001E-4</v>
      </c>
      <c r="X340" s="49">
        <v>1.60684</v>
      </c>
      <c r="Y340" s="49">
        <v>0</v>
      </c>
      <c r="Z340" s="49">
        <v>0</v>
      </c>
      <c r="AA340" s="68">
        <v>340</v>
      </c>
      <c r="AB340" s="68"/>
      <c r="AC340" s="69"/>
      <c r="AD340" s="84">
        <v>307</v>
      </c>
      <c r="AE340" s="84">
        <v>171</v>
      </c>
      <c r="AF340" s="84">
        <v>10082</v>
      </c>
      <c r="AG340" s="84">
        <v>11119</v>
      </c>
      <c r="AH340" s="84"/>
      <c r="AI340" s="84" t="s">
        <v>7404</v>
      </c>
      <c r="AJ340" s="84" t="s">
        <v>8265</v>
      </c>
      <c r="AK340" s="84"/>
      <c r="AL340" s="84"/>
      <c r="AM340" s="87">
        <v>40229.326342592591</v>
      </c>
      <c r="AN340" s="84" t="s">
        <v>10584</v>
      </c>
      <c r="AO340" s="92" t="s">
        <v>10922</v>
      </c>
      <c r="AP340" s="84" t="s">
        <v>66</v>
      </c>
      <c r="AQ340" s="48"/>
      <c r="AR340" s="48"/>
      <c r="AS340" s="48"/>
      <c r="AT340" s="48"/>
      <c r="AU340" s="48" t="s">
        <v>2956</v>
      </c>
      <c r="AV340" s="48" t="s">
        <v>14055</v>
      </c>
      <c r="AW340" s="107" t="s">
        <v>14211</v>
      </c>
      <c r="AX340" s="107" t="s">
        <v>14737</v>
      </c>
      <c r="AY340" s="107" t="s">
        <v>15010</v>
      </c>
      <c r="AZ340" s="107" t="s">
        <v>15487</v>
      </c>
      <c r="BA340" s="2"/>
      <c r="BB340" s="3"/>
      <c r="BC340" s="3"/>
      <c r="BD340" s="3"/>
      <c r="BE340" s="3"/>
    </row>
    <row r="341" spans="1:57" x14ac:dyDescent="0.25">
      <c r="A341" s="61" t="s">
        <v>1591</v>
      </c>
      <c r="B341" s="62" t="s">
        <v>15537</v>
      </c>
      <c r="C341" s="62"/>
      <c r="D341" s="63">
        <v>2.3239462771554127</v>
      </c>
      <c r="E341" s="65"/>
      <c r="F341" s="103" t="s">
        <v>9309</v>
      </c>
      <c r="G341" s="62"/>
      <c r="H341" s="66"/>
      <c r="I341" s="67"/>
      <c r="J341" s="67"/>
      <c r="K341" s="66" t="s">
        <v>12610</v>
      </c>
      <c r="L341" s="70"/>
      <c r="M341" s="71">
        <v>3738.002685546875</v>
      </c>
      <c r="N341" s="71">
        <v>4016.387451171875</v>
      </c>
      <c r="O341" s="72"/>
      <c r="P341" s="73"/>
      <c r="Q341" s="73"/>
      <c r="R341" s="96"/>
      <c r="S341" s="48">
        <v>6</v>
      </c>
      <c r="T341" s="48">
        <v>0</v>
      </c>
      <c r="U341" s="49">
        <v>2158.4203189999998</v>
      </c>
      <c r="V341" s="49">
        <v>1.8000000000000001E-4</v>
      </c>
      <c r="W341" s="49">
        <v>4.26E-4</v>
      </c>
      <c r="X341" s="49">
        <v>1.8451169999999999</v>
      </c>
      <c r="Y341" s="49">
        <v>0</v>
      </c>
      <c r="Z341" s="49">
        <v>0</v>
      </c>
      <c r="AA341" s="68">
        <v>341</v>
      </c>
      <c r="AB341" s="68"/>
      <c r="AC341" s="69"/>
      <c r="AD341" s="84">
        <v>1888</v>
      </c>
      <c r="AE341" s="84">
        <v>3699</v>
      </c>
      <c r="AF341" s="84">
        <v>1516</v>
      </c>
      <c r="AG341" s="84">
        <v>23154</v>
      </c>
      <c r="AH341" s="84"/>
      <c r="AI341" s="84"/>
      <c r="AJ341" s="84" t="s">
        <v>8272</v>
      </c>
      <c r="AK341" s="84"/>
      <c r="AL341" s="84"/>
      <c r="AM341" s="87">
        <v>42420.739479166667</v>
      </c>
      <c r="AN341" s="84" t="s">
        <v>10584</v>
      </c>
      <c r="AO341" s="92" t="s">
        <v>10923</v>
      </c>
      <c r="AP341" s="84" t="s">
        <v>65</v>
      </c>
      <c r="AQ341" s="48"/>
      <c r="AR341" s="48"/>
      <c r="AS341" s="48"/>
      <c r="AT341" s="48"/>
      <c r="AU341" s="48"/>
      <c r="AV341" s="48"/>
      <c r="AW341" s="48"/>
      <c r="AX341" s="48"/>
      <c r="AY341" s="48"/>
      <c r="AZ341" s="48"/>
      <c r="BA341" s="2"/>
      <c r="BB341" s="3"/>
      <c r="BC341" s="3"/>
      <c r="BD341" s="3"/>
      <c r="BE341" s="3"/>
    </row>
    <row r="342" spans="1:57" x14ac:dyDescent="0.25">
      <c r="A342" s="61" t="s">
        <v>420</v>
      </c>
      <c r="B342" s="62" t="s">
        <v>15537</v>
      </c>
      <c r="C342" s="62"/>
      <c r="D342" s="63">
        <v>1.5</v>
      </c>
      <c r="E342" s="65"/>
      <c r="F342" s="103" t="s">
        <v>9310</v>
      </c>
      <c r="G342" s="62"/>
      <c r="H342" s="66"/>
      <c r="I342" s="67"/>
      <c r="J342" s="67"/>
      <c r="K342" s="66" t="s">
        <v>12611</v>
      </c>
      <c r="L342" s="70"/>
      <c r="M342" s="71">
        <v>8473.7041015625</v>
      </c>
      <c r="N342" s="71">
        <v>8899.4169921875</v>
      </c>
      <c r="O342" s="72"/>
      <c r="P342" s="73"/>
      <c r="Q342" s="73"/>
      <c r="R342" s="96"/>
      <c r="S342" s="48">
        <v>1</v>
      </c>
      <c r="T342" s="48">
        <v>1</v>
      </c>
      <c r="U342" s="49">
        <v>0</v>
      </c>
      <c r="V342" s="49">
        <v>0</v>
      </c>
      <c r="W342" s="49">
        <v>0</v>
      </c>
      <c r="X342" s="49">
        <v>1</v>
      </c>
      <c r="Y342" s="49">
        <v>0</v>
      </c>
      <c r="Z342" s="49" t="s">
        <v>13963</v>
      </c>
      <c r="AA342" s="68">
        <v>342</v>
      </c>
      <c r="AB342" s="68"/>
      <c r="AC342" s="69"/>
      <c r="AD342" s="84">
        <v>339</v>
      </c>
      <c r="AE342" s="84">
        <v>321</v>
      </c>
      <c r="AF342" s="84">
        <v>5030</v>
      </c>
      <c r="AG342" s="84">
        <v>1855</v>
      </c>
      <c r="AH342" s="84"/>
      <c r="AI342" s="84" t="s">
        <v>7405</v>
      </c>
      <c r="AJ342" s="84" t="s">
        <v>8284</v>
      </c>
      <c r="AK342" s="92" t="s">
        <v>8723</v>
      </c>
      <c r="AL342" s="84"/>
      <c r="AM342" s="87">
        <v>41022.299131944441</v>
      </c>
      <c r="AN342" s="84" t="s">
        <v>10584</v>
      </c>
      <c r="AO342" s="92" t="s">
        <v>10924</v>
      </c>
      <c r="AP342" s="84" t="s">
        <v>66</v>
      </c>
      <c r="AQ342" s="48" t="s">
        <v>2707</v>
      </c>
      <c r="AR342" s="48" t="s">
        <v>2707</v>
      </c>
      <c r="AS342" s="48" t="s">
        <v>2911</v>
      </c>
      <c r="AT342" s="48" t="s">
        <v>2911</v>
      </c>
      <c r="AU342" s="48"/>
      <c r="AV342" s="48"/>
      <c r="AW342" s="107" t="s">
        <v>14212</v>
      </c>
      <c r="AX342" s="107" t="s">
        <v>14212</v>
      </c>
      <c r="AY342" s="107" t="s">
        <v>15011</v>
      </c>
      <c r="AZ342" s="107" t="s">
        <v>15011</v>
      </c>
      <c r="BA342" s="2"/>
      <c r="BB342" s="3"/>
      <c r="BC342" s="3"/>
      <c r="BD342" s="3"/>
      <c r="BE342" s="3"/>
    </row>
    <row r="343" spans="1:57" x14ac:dyDescent="0.25">
      <c r="A343" s="61" t="s">
        <v>421</v>
      </c>
      <c r="B343" s="62" t="s">
        <v>15537</v>
      </c>
      <c r="C343" s="62"/>
      <c r="D343" s="63">
        <v>1.5</v>
      </c>
      <c r="E343" s="65"/>
      <c r="F343" s="103" t="s">
        <v>9311</v>
      </c>
      <c r="G343" s="62"/>
      <c r="H343" s="66"/>
      <c r="I343" s="67"/>
      <c r="J343" s="67"/>
      <c r="K343" s="66" t="s">
        <v>12612</v>
      </c>
      <c r="L343" s="70"/>
      <c r="M343" s="71">
        <v>7904.671875</v>
      </c>
      <c r="N343" s="71">
        <v>8399.1962890625</v>
      </c>
      <c r="O343" s="72"/>
      <c r="P343" s="73"/>
      <c r="Q343" s="73"/>
      <c r="R343" s="96"/>
      <c r="S343" s="48">
        <v>0</v>
      </c>
      <c r="T343" s="48">
        <v>1</v>
      </c>
      <c r="U343" s="49">
        <v>0</v>
      </c>
      <c r="V343" s="49">
        <v>1</v>
      </c>
      <c r="W343" s="49">
        <v>0</v>
      </c>
      <c r="X343" s="49">
        <v>1</v>
      </c>
      <c r="Y343" s="49">
        <v>0</v>
      </c>
      <c r="Z343" s="49">
        <v>0</v>
      </c>
      <c r="AA343" s="68">
        <v>343</v>
      </c>
      <c r="AB343" s="68"/>
      <c r="AC343" s="69"/>
      <c r="AD343" s="84">
        <v>332</v>
      </c>
      <c r="AE343" s="84">
        <v>55</v>
      </c>
      <c r="AF343" s="84">
        <v>573</v>
      </c>
      <c r="AG343" s="84">
        <v>25</v>
      </c>
      <c r="AH343" s="84"/>
      <c r="AI343" s="84" t="s">
        <v>7406</v>
      </c>
      <c r="AJ343" s="84" t="s">
        <v>8357</v>
      </c>
      <c r="AK343" s="92" t="s">
        <v>8724</v>
      </c>
      <c r="AL343" s="84"/>
      <c r="AM343" s="87">
        <v>43705.766423611109</v>
      </c>
      <c r="AN343" s="84" t="s">
        <v>10584</v>
      </c>
      <c r="AO343" s="92" t="s">
        <v>10925</v>
      </c>
      <c r="AP343" s="84" t="s">
        <v>66</v>
      </c>
      <c r="AQ343" s="48"/>
      <c r="AR343" s="48"/>
      <c r="AS343" s="48"/>
      <c r="AT343" s="48"/>
      <c r="AU343" s="48"/>
      <c r="AV343" s="48"/>
      <c r="AW343" s="107" t="s">
        <v>14213</v>
      </c>
      <c r="AX343" s="107" t="s">
        <v>14213</v>
      </c>
      <c r="AY343" s="107" t="s">
        <v>15012</v>
      </c>
      <c r="AZ343" s="107" t="s">
        <v>15012</v>
      </c>
      <c r="BA343" s="2"/>
      <c r="BB343" s="3"/>
      <c r="BC343" s="3"/>
      <c r="BD343" s="3"/>
      <c r="BE343" s="3"/>
    </row>
    <row r="344" spans="1:57" x14ac:dyDescent="0.25">
      <c r="A344" s="61" t="s">
        <v>1592</v>
      </c>
      <c r="B344" s="62" t="s">
        <v>15537</v>
      </c>
      <c r="C344" s="62"/>
      <c r="D344" s="63">
        <v>1.5</v>
      </c>
      <c r="E344" s="65"/>
      <c r="F344" s="103" t="s">
        <v>9312</v>
      </c>
      <c r="G344" s="62"/>
      <c r="H344" s="66"/>
      <c r="I344" s="67"/>
      <c r="J344" s="67"/>
      <c r="K344" s="66" t="s">
        <v>12613</v>
      </c>
      <c r="L344" s="70"/>
      <c r="M344" s="71">
        <v>5721.56591796875</v>
      </c>
      <c r="N344" s="71">
        <v>7111.95849609375</v>
      </c>
      <c r="O344" s="72"/>
      <c r="P344" s="73"/>
      <c r="Q344" s="73"/>
      <c r="R344" s="96"/>
      <c r="S344" s="48">
        <v>1</v>
      </c>
      <c r="T344" s="48">
        <v>0</v>
      </c>
      <c r="U344" s="49">
        <v>0</v>
      </c>
      <c r="V344" s="49">
        <v>1</v>
      </c>
      <c r="W344" s="49">
        <v>0</v>
      </c>
      <c r="X344" s="49">
        <v>1</v>
      </c>
      <c r="Y344" s="49">
        <v>0</v>
      </c>
      <c r="Z344" s="49">
        <v>0</v>
      </c>
      <c r="AA344" s="68">
        <v>344</v>
      </c>
      <c r="AB344" s="68"/>
      <c r="AC344" s="69"/>
      <c r="AD344" s="84">
        <v>56</v>
      </c>
      <c r="AE344" s="84">
        <v>95</v>
      </c>
      <c r="AF344" s="84">
        <v>5364</v>
      </c>
      <c r="AG344" s="84">
        <v>4788</v>
      </c>
      <c r="AH344" s="84"/>
      <c r="AI344" s="84" t="s">
        <v>7407</v>
      </c>
      <c r="AJ344" s="84" t="s">
        <v>8358</v>
      </c>
      <c r="AK344" s="84"/>
      <c r="AL344" s="84"/>
      <c r="AM344" s="87">
        <v>40829.735358796293</v>
      </c>
      <c r="AN344" s="84" t="s">
        <v>10584</v>
      </c>
      <c r="AO344" s="92" t="s">
        <v>10926</v>
      </c>
      <c r="AP344" s="84" t="s">
        <v>65</v>
      </c>
      <c r="AQ344" s="48"/>
      <c r="AR344" s="48"/>
      <c r="AS344" s="48"/>
      <c r="AT344" s="48"/>
      <c r="AU344" s="48"/>
      <c r="AV344" s="48"/>
      <c r="AW344" s="48"/>
      <c r="AX344" s="48"/>
      <c r="AY344" s="48"/>
      <c r="AZ344" s="48"/>
      <c r="BA344" s="2"/>
      <c r="BB344" s="3"/>
      <c r="BC344" s="3"/>
      <c r="BD344" s="3"/>
      <c r="BE344" s="3"/>
    </row>
    <row r="345" spans="1:57" x14ac:dyDescent="0.25">
      <c r="A345" s="61" t="s">
        <v>422</v>
      </c>
      <c r="B345" s="62" t="s">
        <v>15537</v>
      </c>
      <c r="C345" s="62"/>
      <c r="D345" s="63">
        <v>1.5</v>
      </c>
      <c r="E345" s="65"/>
      <c r="F345" s="103" t="s">
        <v>9313</v>
      </c>
      <c r="G345" s="62"/>
      <c r="H345" s="66"/>
      <c r="I345" s="67"/>
      <c r="J345" s="67"/>
      <c r="K345" s="66" t="s">
        <v>12614</v>
      </c>
      <c r="L345" s="70"/>
      <c r="M345" s="71">
        <v>5104.60400390625</v>
      </c>
      <c r="N345" s="71">
        <v>9825.0546875</v>
      </c>
      <c r="O345" s="72"/>
      <c r="P345" s="73"/>
      <c r="Q345" s="73"/>
      <c r="R345" s="96"/>
      <c r="S345" s="48">
        <v>0</v>
      </c>
      <c r="T345" s="48">
        <v>1</v>
      </c>
      <c r="U345" s="49">
        <v>0</v>
      </c>
      <c r="V345" s="49">
        <v>1</v>
      </c>
      <c r="W345" s="49">
        <v>0</v>
      </c>
      <c r="X345" s="49">
        <v>1</v>
      </c>
      <c r="Y345" s="49">
        <v>0</v>
      </c>
      <c r="Z345" s="49">
        <v>0</v>
      </c>
      <c r="AA345" s="68">
        <v>345</v>
      </c>
      <c r="AB345" s="68"/>
      <c r="AC345" s="69"/>
      <c r="AD345" s="84">
        <v>130</v>
      </c>
      <c r="AE345" s="84">
        <v>4</v>
      </c>
      <c r="AF345" s="84">
        <v>250</v>
      </c>
      <c r="AG345" s="84">
        <v>42</v>
      </c>
      <c r="AH345" s="84"/>
      <c r="AI345" s="84" t="s">
        <v>7408</v>
      </c>
      <c r="AJ345" s="84" t="s">
        <v>8359</v>
      </c>
      <c r="AK345" s="84"/>
      <c r="AL345" s="84"/>
      <c r="AM345" s="87">
        <v>43506.678298611114</v>
      </c>
      <c r="AN345" s="84" t="s">
        <v>10584</v>
      </c>
      <c r="AO345" s="92" t="s">
        <v>10927</v>
      </c>
      <c r="AP345" s="84" t="s">
        <v>66</v>
      </c>
      <c r="AQ345" s="48"/>
      <c r="AR345" s="48"/>
      <c r="AS345" s="48"/>
      <c r="AT345" s="48"/>
      <c r="AU345" s="48" t="s">
        <v>2961</v>
      </c>
      <c r="AV345" s="48" t="s">
        <v>2961</v>
      </c>
      <c r="AW345" s="107" t="s">
        <v>14214</v>
      </c>
      <c r="AX345" s="107" t="s">
        <v>14214</v>
      </c>
      <c r="AY345" s="107" t="s">
        <v>15013</v>
      </c>
      <c r="AZ345" s="107" t="s">
        <v>15013</v>
      </c>
      <c r="BA345" s="2"/>
      <c r="BB345" s="3"/>
      <c r="BC345" s="3"/>
      <c r="BD345" s="3"/>
      <c r="BE345" s="3"/>
    </row>
    <row r="346" spans="1:57" x14ac:dyDescent="0.25">
      <c r="A346" s="61" t="s">
        <v>1593</v>
      </c>
      <c r="B346" s="62" t="s">
        <v>15537</v>
      </c>
      <c r="C346" s="62"/>
      <c r="D346" s="63">
        <v>1.5</v>
      </c>
      <c r="E346" s="65"/>
      <c r="F346" s="103" t="s">
        <v>9314</v>
      </c>
      <c r="G346" s="62"/>
      <c r="H346" s="66"/>
      <c r="I346" s="67"/>
      <c r="J346" s="67"/>
      <c r="K346" s="66" t="s">
        <v>12615</v>
      </c>
      <c r="L346" s="70"/>
      <c r="M346" s="71">
        <v>6717.00537109375</v>
      </c>
      <c r="N346" s="71">
        <v>9306.5849609375</v>
      </c>
      <c r="O346" s="72"/>
      <c r="P346" s="73"/>
      <c r="Q346" s="73"/>
      <c r="R346" s="96"/>
      <c r="S346" s="48">
        <v>1</v>
      </c>
      <c r="T346" s="48">
        <v>0</v>
      </c>
      <c r="U346" s="49">
        <v>0</v>
      </c>
      <c r="V346" s="49">
        <v>1</v>
      </c>
      <c r="W346" s="49">
        <v>0</v>
      </c>
      <c r="X346" s="49">
        <v>1</v>
      </c>
      <c r="Y346" s="49">
        <v>0</v>
      </c>
      <c r="Z346" s="49">
        <v>0</v>
      </c>
      <c r="AA346" s="68">
        <v>346</v>
      </c>
      <c r="AB346" s="68"/>
      <c r="AC346" s="69"/>
      <c r="AD346" s="84">
        <v>96966</v>
      </c>
      <c r="AE346" s="84">
        <v>152652</v>
      </c>
      <c r="AF346" s="84">
        <v>79182</v>
      </c>
      <c r="AG346" s="84">
        <v>38202</v>
      </c>
      <c r="AH346" s="84"/>
      <c r="AI346" s="84" t="s">
        <v>7409</v>
      </c>
      <c r="AJ346" s="84" t="s">
        <v>8283</v>
      </c>
      <c r="AK346" s="92" t="s">
        <v>8725</v>
      </c>
      <c r="AL346" s="84"/>
      <c r="AM346" s="87">
        <v>40692.578020833331</v>
      </c>
      <c r="AN346" s="84" t="s">
        <v>10584</v>
      </c>
      <c r="AO346" s="92" t="s">
        <v>10928</v>
      </c>
      <c r="AP346" s="84" t="s">
        <v>65</v>
      </c>
      <c r="AQ346" s="48"/>
      <c r="AR346" s="48"/>
      <c r="AS346" s="48"/>
      <c r="AT346" s="48"/>
      <c r="AU346" s="48"/>
      <c r="AV346" s="48"/>
      <c r="AW346" s="48"/>
      <c r="AX346" s="48"/>
      <c r="AY346" s="48"/>
      <c r="AZ346" s="48"/>
      <c r="BA346" s="2"/>
      <c r="BB346" s="3"/>
      <c r="BC346" s="3"/>
      <c r="BD346" s="3"/>
      <c r="BE346" s="3"/>
    </row>
    <row r="347" spans="1:57" x14ac:dyDescent="0.25">
      <c r="A347" s="61" t="s">
        <v>423</v>
      </c>
      <c r="B347" s="62" t="s">
        <v>15537</v>
      </c>
      <c r="C347" s="62"/>
      <c r="D347" s="63">
        <v>1.724360958098657</v>
      </c>
      <c r="E347" s="65"/>
      <c r="F347" s="103" t="s">
        <v>9315</v>
      </c>
      <c r="G347" s="62"/>
      <c r="H347" s="66"/>
      <c r="I347" s="67"/>
      <c r="J347" s="67"/>
      <c r="K347" s="66" t="s">
        <v>12616</v>
      </c>
      <c r="L347" s="70"/>
      <c r="M347" s="71">
        <v>5267.77392578125</v>
      </c>
      <c r="N347" s="71">
        <v>6404.88623046875</v>
      </c>
      <c r="O347" s="72"/>
      <c r="P347" s="73"/>
      <c r="Q347" s="73"/>
      <c r="R347" s="96"/>
      <c r="S347" s="48">
        <v>0</v>
      </c>
      <c r="T347" s="48">
        <v>1</v>
      </c>
      <c r="U347" s="49">
        <v>0</v>
      </c>
      <c r="V347" s="49">
        <v>1.84E-4</v>
      </c>
      <c r="W347" s="49">
        <v>1.16E-4</v>
      </c>
      <c r="X347" s="49">
        <v>0.46414100000000003</v>
      </c>
      <c r="Y347" s="49">
        <v>0</v>
      </c>
      <c r="Z347" s="49">
        <v>0</v>
      </c>
      <c r="AA347" s="68">
        <v>347</v>
      </c>
      <c r="AB347" s="68"/>
      <c r="AC347" s="69"/>
      <c r="AD347" s="84">
        <v>1043</v>
      </c>
      <c r="AE347" s="84">
        <v>1062</v>
      </c>
      <c r="AF347" s="84">
        <v>3569</v>
      </c>
      <c r="AG347" s="84">
        <v>6061</v>
      </c>
      <c r="AH347" s="84"/>
      <c r="AI347" s="84" t="s">
        <v>7410</v>
      </c>
      <c r="AJ347" s="84" t="s">
        <v>8360</v>
      </c>
      <c r="AK347" s="92" t="s">
        <v>8726</v>
      </c>
      <c r="AL347" s="84"/>
      <c r="AM347" s="87">
        <v>40829.884745370371</v>
      </c>
      <c r="AN347" s="84" t="s">
        <v>10584</v>
      </c>
      <c r="AO347" s="92" t="s">
        <v>10929</v>
      </c>
      <c r="AP347" s="84" t="s">
        <v>66</v>
      </c>
      <c r="AQ347" s="48"/>
      <c r="AR347" s="48"/>
      <c r="AS347" s="48"/>
      <c r="AT347" s="48"/>
      <c r="AU347" s="48"/>
      <c r="AV347" s="48"/>
      <c r="AW347" s="107" t="s">
        <v>14080</v>
      </c>
      <c r="AX347" s="107" t="s">
        <v>14080</v>
      </c>
      <c r="AY347" s="107" t="s">
        <v>14883</v>
      </c>
      <c r="AZ347" s="107" t="s">
        <v>14883</v>
      </c>
      <c r="BA347" s="2"/>
      <c r="BB347" s="3"/>
      <c r="BC347" s="3"/>
      <c r="BD347" s="3"/>
      <c r="BE347" s="3"/>
    </row>
    <row r="348" spans="1:57" x14ac:dyDescent="0.25">
      <c r="A348" s="61" t="s">
        <v>424</v>
      </c>
      <c r="B348" s="62" t="s">
        <v>15539</v>
      </c>
      <c r="C348" s="62"/>
      <c r="D348" s="63">
        <v>5.097511914340533</v>
      </c>
      <c r="E348" s="65"/>
      <c r="F348" s="103" t="s">
        <v>9316</v>
      </c>
      <c r="G348" s="62"/>
      <c r="H348" s="66"/>
      <c r="I348" s="67"/>
      <c r="J348" s="67"/>
      <c r="K348" s="66" t="s">
        <v>12617</v>
      </c>
      <c r="L348" s="70"/>
      <c r="M348" s="71">
        <v>7480.12060546875</v>
      </c>
      <c r="N348" s="71">
        <v>6376.85595703125</v>
      </c>
      <c r="O348" s="72"/>
      <c r="P348" s="73"/>
      <c r="Q348" s="73"/>
      <c r="R348" s="96"/>
      <c r="S348" s="48">
        <v>0</v>
      </c>
      <c r="T348" s="48">
        <v>1</v>
      </c>
      <c r="U348" s="49">
        <v>0</v>
      </c>
      <c r="V348" s="49">
        <v>2.0100000000000001E-4</v>
      </c>
      <c r="W348" s="49">
        <v>1.8600000000000001E-3</v>
      </c>
      <c r="X348" s="49">
        <v>0.465924</v>
      </c>
      <c r="Y348" s="49">
        <v>0</v>
      </c>
      <c r="Z348" s="49">
        <v>0</v>
      </c>
      <c r="AA348" s="68">
        <v>348</v>
      </c>
      <c r="AB348" s="68"/>
      <c r="AC348" s="69"/>
      <c r="AD348" s="84">
        <v>49</v>
      </c>
      <c r="AE348" s="84">
        <v>209</v>
      </c>
      <c r="AF348" s="84">
        <v>1449</v>
      </c>
      <c r="AG348" s="84">
        <v>74</v>
      </c>
      <c r="AH348" s="84"/>
      <c r="AI348" s="84" t="s">
        <v>7411</v>
      </c>
      <c r="AJ348" s="84"/>
      <c r="AK348" s="84"/>
      <c r="AL348" s="84"/>
      <c r="AM348" s="87">
        <v>40867.920173611114</v>
      </c>
      <c r="AN348" s="84" t="s">
        <v>10584</v>
      </c>
      <c r="AO348" s="92" t="s">
        <v>10930</v>
      </c>
      <c r="AP348" s="84" t="s">
        <v>66</v>
      </c>
      <c r="AQ348" s="48"/>
      <c r="AR348" s="48"/>
      <c r="AS348" s="48"/>
      <c r="AT348" s="48"/>
      <c r="AU348" s="48" t="s">
        <v>2951</v>
      </c>
      <c r="AV348" s="48" t="s">
        <v>2951</v>
      </c>
      <c r="AW348" s="107" t="s">
        <v>14127</v>
      </c>
      <c r="AX348" s="107" t="s">
        <v>14127</v>
      </c>
      <c r="AY348" s="107" t="s">
        <v>14929</v>
      </c>
      <c r="AZ348" s="107" t="s">
        <v>14929</v>
      </c>
      <c r="BA348" s="2"/>
      <c r="BB348" s="3"/>
      <c r="BC348" s="3"/>
      <c r="BD348" s="3"/>
      <c r="BE348" s="3"/>
    </row>
    <row r="349" spans="1:57" x14ac:dyDescent="0.25">
      <c r="A349" s="61" t="s">
        <v>425</v>
      </c>
      <c r="B349" s="62" t="s">
        <v>15537</v>
      </c>
      <c r="C349" s="62"/>
      <c r="D349" s="63">
        <v>1.5870365785727549</v>
      </c>
      <c r="E349" s="65"/>
      <c r="F349" s="103" t="s">
        <v>9317</v>
      </c>
      <c r="G349" s="62"/>
      <c r="H349" s="66"/>
      <c r="I349" s="67"/>
      <c r="J349" s="67"/>
      <c r="K349" s="66" t="s">
        <v>12618</v>
      </c>
      <c r="L349" s="70"/>
      <c r="M349" s="71">
        <v>1618.7685546875</v>
      </c>
      <c r="N349" s="71">
        <v>5326.27197265625</v>
      </c>
      <c r="O349" s="72"/>
      <c r="P349" s="73"/>
      <c r="Q349" s="73"/>
      <c r="R349" s="96"/>
      <c r="S349" s="48">
        <v>0</v>
      </c>
      <c r="T349" s="48">
        <v>1</v>
      </c>
      <c r="U349" s="49">
        <v>0</v>
      </c>
      <c r="V349" s="49">
        <v>1.76E-4</v>
      </c>
      <c r="W349" s="49">
        <v>4.5000000000000003E-5</v>
      </c>
      <c r="X349" s="49">
        <v>0.44630199999999998</v>
      </c>
      <c r="Y349" s="49">
        <v>0</v>
      </c>
      <c r="Z349" s="49">
        <v>0</v>
      </c>
      <c r="AA349" s="68">
        <v>349</v>
      </c>
      <c r="AB349" s="68"/>
      <c r="AC349" s="69"/>
      <c r="AD349" s="84">
        <v>2198</v>
      </c>
      <c r="AE349" s="84">
        <v>2186</v>
      </c>
      <c r="AF349" s="84">
        <v>3971</v>
      </c>
      <c r="AG349" s="84">
        <v>3985</v>
      </c>
      <c r="AH349" s="84"/>
      <c r="AI349" s="84" t="s">
        <v>7412</v>
      </c>
      <c r="AJ349" s="84" t="s">
        <v>8361</v>
      </c>
      <c r="AK349" s="84"/>
      <c r="AL349" s="84"/>
      <c r="AM349" s="87">
        <v>40525.828726851854</v>
      </c>
      <c r="AN349" s="84" t="s">
        <v>10584</v>
      </c>
      <c r="AO349" s="92" t="s">
        <v>10931</v>
      </c>
      <c r="AP349" s="84" t="s">
        <v>66</v>
      </c>
      <c r="AQ349" s="48"/>
      <c r="AR349" s="48"/>
      <c r="AS349" s="48"/>
      <c r="AT349" s="48"/>
      <c r="AU349" s="48" t="s">
        <v>2947</v>
      </c>
      <c r="AV349" s="48" t="s">
        <v>2947</v>
      </c>
      <c r="AW349" s="107" t="s">
        <v>14123</v>
      </c>
      <c r="AX349" s="107" t="s">
        <v>14123</v>
      </c>
      <c r="AY349" s="107" t="s">
        <v>14925</v>
      </c>
      <c r="AZ349" s="107" t="s">
        <v>14925</v>
      </c>
      <c r="BA349" s="2"/>
      <c r="BB349" s="3"/>
      <c r="BC349" s="3"/>
      <c r="BD349" s="3"/>
      <c r="BE349" s="3"/>
    </row>
    <row r="350" spans="1:57" x14ac:dyDescent="0.25">
      <c r="A350" s="61" t="s">
        <v>426</v>
      </c>
      <c r="B350" s="62" t="s">
        <v>15537</v>
      </c>
      <c r="C350" s="62"/>
      <c r="D350" s="63">
        <v>1.5</v>
      </c>
      <c r="E350" s="65"/>
      <c r="F350" s="103" t="s">
        <v>9318</v>
      </c>
      <c r="G350" s="62"/>
      <c r="H350" s="66"/>
      <c r="I350" s="67"/>
      <c r="J350" s="67"/>
      <c r="K350" s="66" t="s">
        <v>12619</v>
      </c>
      <c r="L350" s="70"/>
      <c r="M350" s="71">
        <v>2840.126953125</v>
      </c>
      <c r="N350" s="71">
        <v>2437.103515625</v>
      </c>
      <c r="O350" s="72"/>
      <c r="P350" s="73"/>
      <c r="Q350" s="73"/>
      <c r="R350" s="96"/>
      <c r="S350" s="48">
        <v>1</v>
      </c>
      <c r="T350" s="48">
        <v>1</v>
      </c>
      <c r="U350" s="49">
        <v>0</v>
      </c>
      <c r="V350" s="49">
        <v>0</v>
      </c>
      <c r="W350" s="49">
        <v>0</v>
      </c>
      <c r="X350" s="49">
        <v>1</v>
      </c>
      <c r="Y350" s="49">
        <v>0</v>
      </c>
      <c r="Z350" s="49" t="s">
        <v>13963</v>
      </c>
      <c r="AA350" s="68">
        <v>350</v>
      </c>
      <c r="AB350" s="68"/>
      <c r="AC350" s="69"/>
      <c r="AD350" s="84">
        <v>738</v>
      </c>
      <c r="AE350" s="84">
        <v>989</v>
      </c>
      <c r="AF350" s="84">
        <v>14906</v>
      </c>
      <c r="AG350" s="84">
        <v>6469</v>
      </c>
      <c r="AH350" s="84"/>
      <c r="AI350" s="84"/>
      <c r="AJ350" s="84"/>
      <c r="AK350" s="92" t="s">
        <v>8727</v>
      </c>
      <c r="AL350" s="84"/>
      <c r="AM350" s="87">
        <v>40000.010625000003</v>
      </c>
      <c r="AN350" s="84" t="s">
        <v>10584</v>
      </c>
      <c r="AO350" s="92" t="s">
        <v>10932</v>
      </c>
      <c r="AP350" s="84" t="s">
        <v>66</v>
      </c>
      <c r="AQ350" s="48" t="s">
        <v>2708</v>
      </c>
      <c r="AR350" s="48" t="s">
        <v>2708</v>
      </c>
      <c r="AS350" s="48" t="s">
        <v>2911</v>
      </c>
      <c r="AT350" s="48" t="s">
        <v>2911</v>
      </c>
      <c r="AU350" s="48"/>
      <c r="AV350" s="48"/>
      <c r="AW350" s="107" t="s">
        <v>14215</v>
      </c>
      <c r="AX350" s="107" t="s">
        <v>14215</v>
      </c>
      <c r="AY350" s="107" t="s">
        <v>15014</v>
      </c>
      <c r="AZ350" s="107" t="s">
        <v>15014</v>
      </c>
      <c r="BA350" s="2"/>
      <c r="BB350" s="3"/>
      <c r="BC350" s="3"/>
      <c r="BD350" s="3"/>
      <c r="BE350" s="3"/>
    </row>
    <row r="351" spans="1:57" x14ac:dyDescent="0.25">
      <c r="A351" s="61" t="s">
        <v>427</v>
      </c>
      <c r="B351" s="62" t="s">
        <v>15537</v>
      </c>
      <c r="C351" s="62"/>
      <c r="D351" s="63">
        <v>1.7204926657176456</v>
      </c>
      <c r="E351" s="65"/>
      <c r="F351" s="103" t="s">
        <v>9319</v>
      </c>
      <c r="G351" s="62"/>
      <c r="H351" s="66"/>
      <c r="I351" s="67"/>
      <c r="J351" s="67"/>
      <c r="K351" s="66" t="s">
        <v>12620</v>
      </c>
      <c r="L351" s="70"/>
      <c r="M351" s="71">
        <v>5645.88427734375</v>
      </c>
      <c r="N351" s="71">
        <v>2888.6474609375</v>
      </c>
      <c r="O351" s="72"/>
      <c r="P351" s="73"/>
      <c r="Q351" s="73"/>
      <c r="R351" s="96"/>
      <c r="S351" s="48">
        <v>0</v>
      </c>
      <c r="T351" s="48">
        <v>2</v>
      </c>
      <c r="U351" s="49">
        <v>2030</v>
      </c>
      <c r="V351" s="49">
        <v>1.63E-4</v>
      </c>
      <c r="W351" s="49">
        <v>1.1400000000000001E-4</v>
      </c>
      <c r="X351" s="49">
        <v>0.95447300000000002</v>
      </c>
      <c r="Y351" s="49">
        <v>0</v>
      </c>
      <c r="Z351" s="49">
        <v>0</v>
      </c>
      <c r="AA351" s="68">
        <v>351</v>
      </c>
      <c r="AB351" s="68"/>
      <c r="AC351" s="69"/>
      <c r="AD351" s="84">
        <v>241</v>
      </c>
      <c r="AE351" s="84">
        <v>339</v>
      </c>
      <c r="AF351" s="84">
        <v>12379</v>
      </c>
      <c r="AG351" s="84">
        <v>215</v>
      </c>
      <c r="AH351" s="84"/>
      <c r="AI351" s="84"/>
      <c r="AJ351" s="84"/>
      <c r="AK351" s="84"/>
      <c r="AL351" s="84"/>
      <c r="AM351" s="87">
        <v>41765.39334490741</v>
      </c>
      <c r="AN351" s="84" t="s">
        <v>10584</v>
      </c>
      <c r="AO351" s="92" t="s">
        <v>10933</v>
      </c>
      <c r="AP351" s="84" t="s">
        <v>66</v>
      </c>
      <c r="AQ351" s="48"/>
      <c r="AR351" s="48"/>
      <c r="AS351" s="48"/>
      <c r="AT351" s="48"/>
      <c r="AU351" s="48"/>
      <c r="AV351" s="48"/>
      <c r="AW351" s="107" t="s">
        <v>14216</v>
      </c>
      <c r="AX351" s="107" t="s">
        <v>14738</v>
      </c>
      <c r="AY351" s="107" t="s">
        <v>15015</v>
      </c>
      <c r="AZ351" s="107" t="s">
        <v>15015</v>
      </c>
      <c r="BA351" s="2"/>
      <c r="BB351" s="3"/>
      <c r="BC351" s="3"/>
      <c r="BD351" s="3"/>
      <c r="BE351" s="3"/>
    </row>
    <row r="352" spans="1:57" x14ac:dyDescent="0.25">
      <c r="A352" s="61" t="s">
        <v>1594</v>
      </c>
      <c r="B352" s="62" t="s">
        <v>15537</v>
      </c>
      <c r="C352" s="62"/>
      <c r="D352" s="63">
        <v>1.5135390233335397</v>
      </c>
      <c r="E352" s="65"/>
      <c r="F352" s="103" t="s">
        <v>9320</v>
      </c>
      <c r="G352" s="62"/>
      <c r="H352" s="66"/>
      <c r="I352" s="67"/>
      <c r="J352" s="67"/>
      <c r="K352" s="66" t="s">
        <v>12621</v>
      </c>
      <c r="L352" s="70"/>
      <c r="M352" s="71">
        <v>4526.19677734375</v>
      </c>
      <c r="N352" s="71">
        <v>4222.71875</v>
      </c>
      <c r="O352" s="72"/>
      <c r="P352" s="73"/>
      <c r="Q352" s="73"/>
      <c r="R352" s="96"/>
      <c r="S352" s="48">
        <v>1</v>
      </c>
      <c r="T352" s="48">
        <v>0</v>
      </c>
      <c r="U352" s="49">
        <v>0</v>
      </c>
      <c r="V352" s="49">
        <v>1.3999999999999999E-4</v>
      </c>
      <c r="W352" s="49">
        <v>6.9999999999999999E-6</v>
      </c>
      <c r="X352" s="49">
        <v>0.55565100000000001</v>
      </c>
      <c r="Y352" s="49">
        <v>0</v>
      </c>
      <c r="Z352" s="49">
        <v>0</v>
      </c>
      <c r="AA352" s="68">
        <v>352</v>
      </c>
      <c r="AB352" s="68"/>
      <c r="AC352" s="69"/>
      <c r="AD352" s="84">
        <v>1842</v>
      </c>
      <c r="AE352" s="84">
        <v>1532</v>
      </c>
      <c r="AF352" s="84">
        <v>8545</v>
      </c>
      <c r="AG352" s="84">
        <v>6132</v>
      </c>
      <c r="AH352" s="84"/>
      <c r="AI352" s="84" t="s">
        <v>7413</v>
      </c>
      <c r="AJ352" s="84"/>
      <c r="AK352" s="84"/>
      <c r="AL352" s="84"/>
      <c r="AM352" s="87">
        <v>42499.360775462963</v>
      </c>
      <c r="AN352" s="84" t="s">
        <v>10584</v>
      </c>
      <c r="AO352" s="92" t="s">
        <v>10934</v>
      </c>
      <c r="AP352" s="84" t="s">
        <v>65</v>
      </c>
      <c r="AQ352" s="48"/>
      <c r="AR352" s="48"/>
      <c r="AS352" s="48"/>
      <c r="AT352" s="48"/>
      <c r="AU352" s="48"/>
      <c r="AV352" s="48"/>
      <c r="AW352" s="48"/>
      <c r="AX352" s="48"/>
      <c r="AY352" s="48"/>
      <c r="AZ352" s="48"/>
      <c r="BA352" s="2"/>
      <c r="BB352" s="3"/>
      <c r="BC352" s="3"/>
      <c r="BD352" s="3"/>
      <c r="BE352" s="3"/>
    </row>
    <row r="353" spans="1:57" x14ac:dyDescent="0.25">
      <c r="A353" s="61" t="s">
        <v>428</v>
      </c>
      <c r="B353" s="62" t="s">
        <v>15537</v>
      </c>
      <c r="C353" s="62"/>
      <c r="D353" s="63">
        <v>1.5</v>
      </c>
      <c r="E353" s="65"/>
      <c r="F353" s="103" t="s">
        <v>9321</v>
      </c>
      <c r="G353" s="62"/>
      <c r="H353" s="66"/>
      <c r="I353" s="67"/>
      <c r="J353" s="67"/>
      <c r="K353" s="66" t="s">
        <v>12622</v>
      </c>
      <c r="L353" s="70"/>
      <c r="M353" s="71">
        <v>1697.421875</v>
      </c>
      <c r="N353" s="71">
        <v>626.36383056640625</v>
      </c>
      <c r="O353" s="72"/>
      <c r="P353" s="73"/>
      <c r="Q353" s="73"/>
      <c r="R353" s="96"/>
      <c r="S353" s="48">
        <v>1</v>
      </c>
      <c r="T353" s="48">
        <v>1</v>
      </c>
      <c r="U353" s="49">
        <v>0</v>
      </c>
      <c r="V353" s="49">
        <v>0</v>
      </c>
      <c r="W353" s="49">
        <v>0</v>
      </c>
      <c r="X353" s="49">
        <v>1</v>
      </c>
      <c r="Y353" s="49">
        <v>0</v>
      </c>
      <c r="Z353" s="49" t="s">
        <v>13963</v>
      </c>
      <c r="AA353" s="68">
        <v>353</v>
      </c>
      <c r="AB353" s="68"/>
      <c r="AC353" s="69"/>
      <c r="AD353" s="84">
        <v>434</v>
      </c>
      <c r="AE353" s="84">
        <v>364</v>
      </c>
      <c r="AF353" s="84">
        <v>3306</v>
      </c>
      <c r="AG353" s="84">
        <v>6976</v>
      </c>
      <c r="AH353" s="84"/>
      <c r="AI353" s="84" t="s">
        <v>7414</v>
      </c>
      <c r="AJ353" s="84"/>
      <c r="AK353" s="84"/>
      <c r="AL353" s="84"/>
      <c r="AM353" s="87">
        <v>43560.379027777781</v>
      </c>
      <c r="AN353" s="84" t="s">
        <v>10584</v>
      </c>
      <c r="AO353" s="92" t="s">
        <v>10935</v>
      </c>
      <c r="AP353" s="84" t="s">
        <v>66</v>
      </c>
      <c r="AQ353" s="48" t="s">
        <v>2709</v>
      </c>
      <c r="AR353" s="48" t="s">
        <v>2709</v>
      </c>
      <c r="AS353" s="48" t="s">
        <v>2911</v>
      </c>
      <c r="AT353" s="48" t="s">
        <v>2911</v>
      </c>
      <c r="AU353" s="48"/>
      <c r="AV353" s="48"/>
      <c r="AW353" s="107" t="s">
        <v>14217</v>
      </c>
      <c r="AX353" s="107" t="s">
        <v>14217</v>
      </c>
      <c r="AY353" s="107" t="s">
        <v>15016</v>
      </c>
      <c r="AZ353" s="107" t="s">
        <v>15016</v>
      </c>
      <c r="BA353" s="2"/>
      <c r="BB353" s="3"/>
      <c r="BC353" s="3"/>
      <c r="BD353" s="3"/>
      <c r="BE353" s="3"/>
    </row>
    <row r="354" spans="1:57" x14ac:dyDescent="0.25">
      <c r="A354" s="61" t="s">
        <v>429</v>
      </c>
      <c r="B354" s="62" t="s">
        <v>15537</v>
      </c>
      <c r="C354" s="62"/>
      <c r="D354" s="63">
        <v>1.5</v>
      </c>
      <c r="E354" s="65"/>
      <c r="F354" s="103" t="s">
        <v>9033</v>
      </c>
      <c r="G354" s="62"/>
      <c r="H354" s="66"/>
      <c r="I354" s="67"/>
      <c r="J354" s="67"/>
      <c r="K354" s="66" t="s">
        <v>12623</v>
      </c>
      <c r="L354" s="70"/>
      <c r="M354" s="71">
        <v>3556.2998046875</v>
      </c>
      <c r="N354" s="71">
        <v>2747.559814453125</v>
      </c>
      <c r="O354" s="72"/>
      <c r="P354" s="73"/>
      <c r="Q354" s="73"/>
      <c r="R354" s="96"/>
      <c r="S354" s="48">
        <v>0</v>
      </c>
      <c r="T354" s="48">
        <v>1</v>
      </c>
      <c r="U354" s="49">
        <v>0</v>
      </c>
      <c r="V354" s="49">
        <v>0.125</v>
      </c>
      <c r="W354" s="49">
        <v>0</v>
      </c>
      <c r="X354" s="49">
        <v>0.65654000000000001</v>
      </c>
      <c r="Y354" s="49">
        <v>0</v>
      </c>
      <c r="Z354" s="49">
        <v>0</v>
      </c>
      <c r="AA354" s="68">
        <v>354</v>
      </c>
      <c r="AB354" s="68"/>
      <c r="AC354" s="69"/>
      <c r="AD354" s="84">
        <v>312</v>
      </c>
      <c r="AE354" s="84">
        <v>1</v>
      </c>
      <c r="AF354" s="84">
        <v>297</v>
      </c>
      <c r="AG354" s="84">
        <v>252</v>
      </c>
      <c r="AH354" s="84"/>
      <c r="AI354" s="84"/>
      <c r="AJ354" s="84"/>
      <c r="AK354" s="84"/>
      <c r="AL354" s="84"/>
      <c r="AM354" s="87">
        <v>42736.371793981481</v>
      </c>
      <c r="AN354" s="84" t="s">
        <v>10584</v>
      </c>
      <c r="AO354" s="92" t="s">
        <v>10936</v>
      </c>
      <c r="AP354" s="84" t="s">
        <v>66</v>
      </c>
      <c r="AQ354" s="48"/>
      <c r="AR354" s="48"/>
      <c r="AS354" s="48"/>
      <c r="AT354" s="48"/>
      <c r="AU354" s="48"/>
      <c r="AV354" s="48"/>
      <c r="AW354" s="107" t="s">
        <v>14218</v>
      </c>
      <c r="AX354" s="107" t="s">
        <v>14218</v>
      </c>
      <c r="AY354" s="107" t="s">
        <v>15017</v>
      </c>
      <c r="AZ354" s="107" t="s">
        <v>15017</v>
      </c>
      <c r="BA354" s="2"/>
      <c r="BB354" s="3"/>
      <c r="BC354" s="3"/>
      <c r="BD354" s="3"/>
      <c r="BE354" s="3"/>
    </row>
    <row r="355" spans="1:57" x14ac:dyDescent="0.25">
      <c r="A355" s="61" t="s">
        <v>1595</v>
      </c>
      <c r="B355" s="62" t="s">
        <v>15537</v>
      </c>
      <c r="C355" s="62"/>
      <c r="D355" s="63">
        <v>1.5</v>
      </c>
      <c r="E355" s="65"/>
      <c r="F355" s="103" t="s">
        <v>9322</v>
      </c>
      <c r="G355" s="62"/>
      <c r="H355" s="66"/>
      <c r="I355" s="67"/>
      <c r="J355" s="67"/>
      <c r="K355" s="66" t="s">
        <v>12624</v>
      </c>
      <c r="L355" s="70"/>
      <c r="M355" s="71">
        <v>3100.048095703125</v>
      </c>
      <c r="N355" s="71">
        <v>5832.732421875</v>
      </c>
      <c r="O355" s="72"/>
      <c r="P355" s="73"/>
      <c r="Q355" s="73"/>
      <c r="R355" s="96"/>
      <c r="S355" s="48">
        <v>3</v>
      </c>
      <c r="T355" s="48">
        <v>0</v>
      </c>
      <c r="U355" s="49">
        <v>10</v>
      </c>
      <c r="V355" s="49">
        <v>0.2</v>
      </c>
      <c r="W355" s="49">
        <v>0</v>
      </c>
      <c r="X355" s="49">
        <v>1.7877879999999999</v>
      </c>
      <c r="Y355" s="49">
        <v>0</v>
      </c>
      <c r="Z355" s="49">
        <v>0</v>
      </c>
      <c r="AA355" s="68">
        <v>355</v>
      </c>
      <c r="AB355" s="68"/>
      <c r="AC355" s="69"/>
      <c r="AD355" s="84">
        <v>214</v>
      </c>
      <c r="AE355" s="84">
        <v>1969</v>
      </c>
      <c r="AF355" s="84">
        <v>442</v>
      </c>
      <c r="AG355" s="84">
        <v>59</v>
      </c>
      <c r="AH355" s="84"/>
      <c r="AI355" s="84" t="s">
        <v>7415</v>
      </c>
      <c r="AJ355" s="84" t="s">
        <v>8315</v>
      </c>
      <c r="AK355" s="84"/>
      <c r="AL355" s="84"/>
      <c r="AM355" s="87">
        <v>40689.334849537037</v>
      </c>
      <c r="AN355" s="84" t="s">
        <v>10584</v>
      </c>
      <c r="AO355" s="92" t="s">
        <v>10937</v>
      </c>
      <c r="AP355" s="84" t="s">
        <v>65</v>
      </c>
      <c r="AQ355" s="48"/>
      <c r="AR355" s="48"/>
      <c r="AS355" s="48"/>
      <c r="AT355" s="48"/>
      <c r="AU355" s="48"/>
      <c r="AV355" s="48"/>
      <c r="AW355" s="48"/>
      <c r="AX355" s="48"/>
      <c r="AY355" s="48"/>
      <c r="AZ355" s="48"/>
      <c r="BA355" s="2"/>
      <c r="BB355" s="3"/>
      <c r="BC355" s="3"/>
      <c r="BD355" s="3"/>
      <c r="BE355" s="3"/>
    </row>
    <row r="356" spans="1:57" x14ac:dyDescent="0.25">
      <c r="A356" s="61" t="s">
        <v>430</v>
      </c>
      <c r="B356" s="62" t="s">
        <v>15537</v>
      </c>
      <c r="C356" s="62"/>
      <c r="D356" s="63">
        <v>1.5</v>
      </c>
      <c r="E356" s="65"/>
      <c r="F356" s="103" t="s">
        <v>9323</v>
      </c>
      <c r="G356" s="62"/>
      <c r="H356" s="66"/>
      <c r="I356" s="67"/>
      <c r="J356" s="67"/>
      <c r="K356" s="66" t="s">
        <v>12625</v>
      </c>
      <c r="L356" s="70"/>
      <c r="M356" s="71">
        <v>7866.73876953125</v>
      </c>
      <c r="N356" s="71">
        <v>6540.0234375</v>
      </c>
      <c r="O356" s="72"/>
      <c r="P356" s="73"/>
      <c r="Q356" s="73"/>
      <c r="R356" s="96"/>
      <c r="S356" s="48">
        <v>0</v>
      </c>
      <c r="T356" s="48">
        <v>1</v>
      </c>
      <c r="U356" s="49">
        <v>0</v>
      </c>
      <c r="V356" s="49">
        <v>4.7619000000000002E-2</v>
      </c>
      <c r="W356" s="49">
        <v>0</v>
      </c>
      <c r="X356" s="49">
        <v>0.58230899999999997</v>
      </c>
      <c r="Y356" s="49">
        <v>0</v>
      </c>
      <c r="Z356" s="49">
        <v>0</v>
      </c>
      <c r="AA356" s="68">
        <v>356</v>
      </c>
      <c r="AB356" s="68"/>
      <c r="AC356" s="69"/>
      <c r="AD356" s="84">
        <v>7507</v>
      </c>
      <c r="AE356" s="84">
        <v>8343</v>
      </c>
      <c r="AF356" s="84">
        <v>38955</v>
      </c>
      <c r="AG356" s="84">
        <v>38411</v>
      </c>
      <c r="AH356" s="84"/>
      <c r="AI356" s="84" t="s">
        <v>7416</v>
      </c>
      <c r="AJ356" s="84" t="s">
        <v>8362</v>
      </c>
      <c r="AK356" s="84"/>
      <c r="AL356" s="84"/>
      <c r="AM356" s="87">
        <v>42439.138321759259</v>
      </c>
      <c r="AN356" s="84" t="s">
        <v>10584</v>
      </c>
      <c r="AO356" s="92" t="s">
        <v>10938</v>
      </c>
      <c r="AP356" s="84" t="s">
        <v>66</v>
      </c>
      <c r="AQ356" s="48"/>
      <c r="AR356" s="48"/>
      <c r="AS356" s="48"/>
      <c r="AT356" s="48"/>
      <c r="AU356" s="48"/>
      <c r="AV356" s="48"/>
      <c r="AW356" s="107" t="s">
        <v>14219</v>
      </c>
      <c r="AX356" s="107" t="s">
        <v>14219</v>
      </c>
      <c r="AY356" s="107" t="s">
        <v>15018</v>
      </c>
      <c r="AZ356" s="107" t="s">
        <v>15018</v>
      </c>
      <c r="BA356" s="2"/>
      <c r="BB356" s="3"/>
      <c r="BC356" s="3"/>
      <c r="BD356" s="3"/>
      <c r="BE356" s="3"/>
    </row>
    <row r="357" spans="1:57" x14ac:dyDescent="0.25">
      <c r="A357" s="61" t="s">
        <v>1596</v>
      </c>
      <c r="B357" s="62" t="s">
        <v>15537</v>
      </c>
      <c r="C357" s="62"/>
      <c r="D357" s="63">
        <v>1.5</v>
      </c>
      <c r="E357" s="65"/>
      <c r="F357" s="103" t="s">
        <v>9324</v>
      </c>
      <c r="G357" s="62"/>
      <c r="H357" s="66"/>
      <c r="I357" s="67"/>
      <c r="J357" s="67"/>
      <c r="K357" s="66" t="s">
        <v>12626</v>
      </c>
      <c r="L357" s="70"/>
      <c r="M357" s="71">
        <v>5427.1162109375</v>
      </c>
      <c r="N357" s="71">
        <v>7578.73486328125</v>
      </c>
      <c r="O357" s="72"/>
      <c r="P357" s="73"/>
      <c r="Q357" s="73"/>
      <c r="R357" s="96"/>
      <c r="S357" s="48">
        <v>11</v>
      </c>
      <c r="T357" s="48">
        <v>0</v>
      </c>
      <c r="U357" s="49">
        <v>110</v>
      </c>
      <c r="V357" s="49">
        <v>9.0909000000000004E-2</v>
      </c>
      <c r="W357" s="49">
        <v>0</v>
      </c>
      <c r="X357" s="49">
        <v>5.5945929999999997</v>
      </c>
      <c r="Y357" s="49">
        <v>0</v>
      </c>
      <c r="Z357" s="49">
        <v>0</v>
      </c>
      <c r="AA357" s="68">
        <v>357</v>
      </c>
      <c r="AB357" s="68"/>
      <c r="AC357" s="69"/>
      <c r="AD357" s="84">
        <v>162</v>
      </c>
      <c r="AE357" s="84">
        <v>5133</v>
      </c>
      <c r="AF357" s="84">
        <v>1225</v>
      </c>
      <c r="AG357" s="84">
        <v>23336</v>
      </c>
      <c r="AH357" s="84"/>
      <c r="AI357" s="92" t="s">
        <v>7417</v>
      </c>
      <c r="AJ357" s="84" t="s">
        <v>8363</v>
      </c>
      <c r="AK357" s="92" t="s">
        <v>8728</v>
      </c>
      <c r="AL357" s="84"/>
      <c r="AM357" s="87">
        <v>42913.728726851848</v>
      </c>
      <c r="AN357" s="84" t="s">
        <v>10584</v>
      </c>
      <c r="AO357" s="92" t="s">
        <v>10939</v>
      </c>
      <c r="AP357" s="84" t="s">
        <v>65</v>
      </c>
      <c r="AQ357" s="48"/>
      <c r="AR357" s="48"/>
      <c r="AS357" s="48"/>
      <c r="AT357" s="48"/>
      <c r="AU357" s="48"/>
      <c r="AV357" s="48"/>
      <c r="AW357" s="48"/>
      <c r="AX357" s="48"/>
      <c r="AY357" s="48"/>
      <c r="AZ357" s="48"/>
      <c r="BA357" s="2"/>
      <c r="BB357" s="3"/>
      <c r="BC357" s="3"/>
      <c r="BD357" s="3"/>
      <c r="BE357" s="3"/>
    </row>
    <row r="358" spans="1:57" x14ac:dyDescent="0.25">
      <c r="A358" s="61" t="s">
        <v>431</v>
      </c>
      <c r="B358" s="62" t="s">
        <v>15537</v>
      </c>
      <c r="C358" s="62"/>
      <c r="D358" s="63">
        <v>1.7340316890511853</v>
      </c>
      <c r="E358" s="65"/>
      <c r="F358" s="103" t="s">
        <v>9325</v>
      </c>
      <c r="G358" s="62"/>
      <c r="H358" s="66"/>
      <c r="I358" s="67"/>
      <c r="J358" s="67"/>
      <c r="K358" s="66" t="s">
        <v>12627</v>
      </c>
      <c r="L358" s="70"/>
      <c r="M358" s="71">
        <v>4919.15576171875</v>
      </c>
      <c r="N358" s="71">
        <v>3845.140380859375</v>
      </c>
      <c r="O358" s="72"/>
      <c r="P358" s="73"/>
      <c r="Q358" s="73"/>
      <c r="R358" s="96"/>
      <c r="S358" s="48">
        <v>0</v>
      </c>
      <c r="T358" s="48">
        <v>3</v>
      </c>
      <c r="U358" s="49">
        <v>16707.999365</v>
      </c>
      <c r="V358" s="49">
        <v>1.64E-4</v>
      </c>
      <c r="W358" s="49">
        <v>1.21E-4</v>
      </c>
      <c r="X358" s="49">
        <v>1.220132</v>
      </c>
      <c r="Y358" s="49">
        <v>0</v>
      </c>
      <c r="Z358" s="49">
        <v>0</v>
      </c>
      <c r="AA358" s="68">
        <v>358</v>
      </c>
      <c r="AB358" s="68"/>
      <c r="AC358" s="69"/>
      <c r="AD358" s="84">
        <v>294</v>
      </c>
      <c r="AE358" s="84">
        <v>49</v>
      </c>
      <c r="AF358" s="84">
        <v>17479</v>
      </c>
      <c r="AG358" s="84">
        <v>15250</v>
      </c>
      <c r="AH358" s="84"/>
      <c r="AI358" s="84"/>
      <c r="AJ358" s="84"/>
      <c r="AK358" s="84"/>
      <c r="AL358" s="84"/>
      <c r="AM358" s="87">
        <v>43253.351423611108</v>
      </c>
      <c r="AN358" s="84" t="s">
        <v>10584</v>
      </c>
      <c r="AO358" s="92" t="s">
        <v>10940</v>
      </c>
      <c r="AP358" s="84" t="s">
        <v>66</v>
      </c>
      <c r="AQ358" s="48"/>
      <c r="AR358" s="48"/>
      <c r="AS358" s="48"/>
      <c r="AT358" s="48"/>
      <c r="AU358" s="48"/>
      <c r="AV358" s="48"/>
      <c r="AW358" s="107" t="s">
        <v>14220</v>
      </c>
      <c r="AX358" s="107" t="s">
        <v>14739</v>
      </c>
      <c r="AY358" s="107" t="s">
        <v>15019</v>
      </c>
      <c r="AZ358" s="107" t="s">
        <v>15019</v>
      </c>
      <c r="BA358" s="2"/>
      <c r="BB358" s="3"/>
      <c r="BC358" s="3"/>
      <c r="BD358" s="3"/>
      <c r="BE358" s="3"/>
    </row>
    <row r="359" spans="1:57" x14ac:dyDescent="0.25">
      <c r="A359" s="61" t="s">
        <v>1014</v>
      </c>
      <c r="B359" s="62" t="s">
        <v>15537</v>
      </c>
      <c r="C359" s="62"/>
      <c r="D359" s="63">
        <v>1.7495048585752304</v>
      </c>
      <c r="E359" s="65"/>
      <c r="F359" s="103" t="s">
        <v>9326</v>
      </c>
      <c r="G359" s="62"/>
      <c r="H359" s="66"/>
      <c r="I359" s="67"/>
      <c r="J359" s="67"/>
      <c r="K359" s="66" t="s">
        <v>12628</v>
      </c>
      <c r="L359" s="70"/>
      <c r="M359" s="71">
        <v>3262.31982421875</v>
      </c>
      <c r="N359" s="71">
        <v>3069.13037109375</v>
      </c>
      <c r="O359" s="72"/>
      <c r="P359" s="73"/>
      <c r="Q359" s="73"/>
      <c r="R359" s="96"/>
      <c r="S359" s="48">
        <v>5</v>
      </c>
      <c r="T359" s="48">
        <v>1</v>
      </c>
      <c r="U359" s="49">
        <v>4895.408015</v>
      </c>
      <c r="V359" s="49">
        <v>1.74E-4</v>
      </c>
      <c r="W359" s="49">
        <v>1.2899999999999999E-4</v>
      </c>
      <c r="X359" s="49">
        <v>1.9820709999999999</v>
      </c>
      <c r="Y359" s="49">
        <v>0</v>
      </c>
      <c r="Z359" s="49">
        <v>0</v>
      </c>
      <c r="AA359" s="68">
        <v>359</v>
      </c>
      <c r="AB359" s="68"/>
      <c r="AC359" s="69"/>
      <c r="AD359" s="84">
        <v>1057</v>
      </c>
      <c r="AE359" s="84">
        <v>194641</v>
      </c>
      <c r="AF359" s="84">
        <v>36231</v>
      </c>
      <c r="AG359" s="84">
        <v>1741</v>
      </c>
      <c r="AH359" s="84"/>
      <c r="AI359" s="84" t="s">
        <v>7418</v>
      </c>
      <c r="AJ359" s="84" t="s">
        <v>8364</v>
      </c>
      <c r="AK359" s="92" t="s">
        <v>8729</v>
      </c>
      <c r="AL359" s="84"/>
      <c r="AM359" s="87">
        <v>40221.490833333337</v>
      </c>
      <c r="AN359" s="84" t="s">
        <v>10584</v>
      </c>
      <c r="AO359" s="92" t="s">
        <v>10941</v>
      </c>
      <c r="AP359" s="84" t="s">
        <v>66</v>
      </c>
      <c r="AQ359" s="48" t="s">
        <v>2799</v>
      </c>
      <c r="AR359" s="48" t="s">
        <v>2799</v>
      </c>
      <c r="AS359" s="48" t="s">
        <v>2911</v>
      </c>
      <c r="AT359" s="48" t="s">
        <v>2911</v>
      </c>
      <c r="AU359" s="48"/>
      <c r="AV359" s="48"/>
      <c r="AW359" s="107" t="s">
        <v>14221</v>
      </c>
      <c r="AX359" s="107" t="s">
        <v>14221</v>
      </c>
      <c r="AY359" s="107" t="s">
        <v>15020</v>
      </c>
      <c r="AZ359" s="107" t="s">
        <v>15020</v>
      </c>
      <c r="BA359" s="2"/>
      <c r="BB359" s="3"/>
      <c r="BC359" s="3"/>
      <c r="BD359" s="3"/>
      <c r="BE359" s="3"/>
    </row>
    <row r="360" spans="1:57" x14ac:dyDescent="0.25">
      <c r="A360" s="61" t="s">
        <v>432</v>
      </c>
      <c r="B360" s="62" t="s">
        <v>15537</v>
      </c>
      <c r="C360" s="62"/>
      <c r="D360" s="63">
        <v>1.5464195085721359</v>
      </c>
      <c r="E360" s="65"/>
      <c r="F360" s="103" t="s">
        <v>9327</v>
      </c>
      <c r="G360" s="62"/>
      <c r="H360" s="66"/>
      <c r="I360" s="67"/>
      <c r="J360" s="67"/>
      <c r="K360" s="66" t="s">
        <v>12629</v>
      </c>
      <c r="L360" s="70"/>
      <c r="M360" s="71">
        <v>7105.1572265625</v>
      </c>
      <c r="N360" s="71">
        <v>5001.02197265625</v>
      </c>
      <c r="O360" s="72"/>
      <c r="P360" s="73"/>
      <c r="Q360" s="73"/>
      <c r="R360" s="96"/>
      <c r="S360" s="48">
        <v>0</v>
      </c>
      <c r="T360" s="48">
        <v>3</v>
      </c>
      <c r="U360" s="49">
        <v>2758.7864460000001</v>
      </c>
      <c r="V360" s="49">
        <v>1.7899999999999999E-4</v>
      </c>
      <c r="W360" s="49">
        <v>2.4000000000000001E-5</v>
      </c>
      <c r="X360" s="49">
        <v>1.183044</v>
      </c>
      <c r="Y360" s="49">
        <v>0</v>
      </c>
      <c r="Z360" s="49">
        <v>0</v>
      </c>
      <c r="AA360" s="68">
        <v>360</v>
      </c>
      <c r="AB360" s="68"/>
      <c r="AC360" s="69"/>
      <c r="AD360" s="84">
        <v>5034</v>
      </c>
      <c r="AE360" s="84">
        <v>6171</v>
      </c>
      <c r="AF360" s="84">
        <v>28562</v>
      </c>
      <c r="AG360" s="84">
        <v>96223</v>
      </c>
      <c r="AH360" s="84"/>
      <c r="AI360" s="84"/>
      <c r="AJ360" s="84"/>
      <c r="AK360" s="84"/>
      <c r="AL360" s="84"/>
      <c r="AM360" s="87">
        <v>40891.479479166665</v>
      </c>
      <c r="AN360" s="84" t="s">
        <v>10584</v>
      </c>
      <c r="AO360" s="92" t="s">
        <v>10942</v>
      </c>
      <c r="AP360" s="84" t="s">
        <v>66</v>
      </c>
      <c r="AQ360" s="48" t="s">
        <v>2710</v>
      </c>
      <c r="AR360" s="48" t="s">
        <v>2710</v>
      </c>
      <c r="AS360" s="48" t="s">
        <v>2911</v>
      </c>
      <c r="AT360" s="48" t="s">
        <v>2911</v>
      </c>
      <c r="AU360" s="48"/>
      <c r="AV360" s="48"/>
      <c r="AW360" s="107" t="s">
        <v>14222</v>
      </c>
      <c r="AX360" s="107" t="s">
        <v>14740</v>
      </c>
      <c r="AY360" s="107" t="s">
        <v>15021</v>
      </c>
      <c r="AZ360" s="107" t="s">
        <v>15021</v>
      </c>
      <c r="BA360" s="2"/>
      <c r="BB360" s="3"/>
      <c r="BC360" s="3"/>
      <c r="BD360" s="3"/>
      <c r="BE360" s="3"/>
    </row>
    <row r="361" spans="1:57" x14ac:dyDescent="0.25">
      <c r="A361" s="61" t="s">
        <v>1597</v>
      </c>
      <c r="B361" s="62" t="s">
        <v>15537</v>
      </c>
      <c r="C361" s="62"/>
      <c r="D361" s="63">
        <v>1.5019341461905056</v>
      </c>
      <c r="E361" s="65"/>
      <c r="F361" s="103" t="s">
        <v>9328</v>
      </c>
      <c r="G361" s="62"/>
      <c r="H361" s="66"/>
      <c r="I361" s="67"/>
      <c r="J361" s="67"/>
      <c r="K361" s="66" t="s">
        <v>12630</v>
      </c>
      <c r="L361" s="70"/>
      <c r="M361" s="71">
        <v>9166.25390625</v>
      </c>
      <c r="N361" s="71">
        <v>4574.93359375</v>
      </c>
      <c r="O361" s="72"/>
      <c r="P361" s="73"/>
      <c r="Q361" s="73"/>
      <c r="R361" s="96"/>
      <c r="S361" s="48">
        <v>1</v>
      </c>
      <c r="T361" s="48">
        <v>0</v>
      </c>
      <c r="U361" s="49">
        <v>0</v>
      </c>
      <c r="V361" s="49">
        <v>1.5200000000000001E-4</v>
      </c>
      <c r="W361" s="49">
        <v>9.9999999999999995E-7</v>
      </c>
      <c r="X361" s="49">
        <v>0.48519600000000002</v>
      </c>
      <c r="Y361" s="49">
        <v>0</v>
      </c>
      <c r="Z361" s="49">
        <v>0</v>
      </c>
      <c r="AA361" s="68">
        <v>361</v>
      </c>
      <c r="AB361" s="68"/>
      <c r="AC361" s="69"/>
      <c r="AD361" s="84">
        <v>2343</v>
      </c>
      <c r="AE361" s="84">
        <v>2588</v>
      </c>
      <c r="AF361" s="84">
        <v>13107</v>
      </c>
      <c r="AG361" s="84">
        <v>23921</v>
      </c>
      <c r="AH361" s="84"/>
      <c r="AI361" s="84" t="s">
        <v>7419</v>
      </c>
      <c r="AJ361" s="84"/>
      <c r="AK361" s="84"/>
      <c r="AL361" s="84"/>
      <c r="AM361" s="87">
        <v>43632.819351851853</v>
      </c>
      <c r="AN361" s="84" t="s">
        <v>10584</v>
      </c>
      <c r="AO361" s="92" t="s">
        <v>10943</v>
      </c>
      <c r="AP361" s="84" t="s">
        <v>65</v>
      </c>
      <c r="AQ361" s="48"/>
      <c r="AR361" s="48"/>
      <c r="AS361" s="48"/>
      <c r="AT361" s="48"/>
      <c r="AU361" s="48"/>
      <c r="AV361" s="48"/>
      <c r="AW361" s="48"/>
      <c r="AX361" s="48"/>
      <c r="AY361" s="48"/>
      <c r="AZ361" s="48"/>
      <c r="BA361" s="2"/>
      <c r="BB361" s="3"/>
      <c r="BC361" s="3"/>
      <c r="BD361" s="3"/>
      <c r="BE361" s="3"/>
    </row>
    <row r="362" spans="1:57" x14ac:dyDescent="0.25">
      <c r="A362" s="61" t="s">
        <v>1598</v>
      </c>
      <c r="B362" s="62" t="s">
        <v>15537</v>
      </c>
      <c r="C362" s="62"/>
      <c r="D362" s="63">
        <v>1.9603267933403479</v>
      </c>
      <c r="E362" s="65"/>
      <c r="F362" s="103" t="s">
        <v>9329</v>
      </c>
      <c r="G362" s="62"/>
      <c r="H362" s="66"/>
      <c r="I362" s="67"/>
      <c r="J362" s="67"/>
      <c r="K362" s="66" t="s">
        <v>12631</v>
      </c>
      <c r="L362" s="70"/>
      <c r="M362" s="71">
        <v>6638.26416015625</v>
      </c>
      <c r="N362" s="71">
        <v>3002.88427734375</v>
      </c>
      <c r="O362" s="72"/>
      <c r="P362" s="73"/>
      <c r="Q362" s="73"/>
      <c r="R362" s="96"/>
      <c r="S362" s="48">
        <v>6</v>
      </c>
      <c r="T362" s="48">
        <v>0</v>
      </c>
      <c r="U362" s="49">
        <v>5870.7266989999998</v>
      </c>
      <c r="V362" s="49">
        <v>1.85E-4</v>
      </c>
      <c r="W362" s="49">
        <v>2.3800000000000001E-4</v>
      </c>
      <c r="X362" s="49">
        <v>2.1085600000000002</v>
      </c>
      <c r="Y362" s="49">
        <v>0</v>
      </c>
      <c r="Z362" s="49">
        <v>0</v>
      </c>
      <c r="AA362" s="68">
        <v>362</v>
      </c>
      <c r="AB362" s="68"/>
      <c r="AC362" s="69"/>
      <c r="AD362" s="84">
        <v>3624</v>
      </c>
      <c r="AE362" s="84">
        <v>96709</v>
      </c>
      <c r="AF362" s="84">
        <v>1964</v>
      </c>
      <c r="AG362" s="84">
        <v>10602</v>
      </c>
      <c r="AH362" s="84"/>
      <c r="AI362" s="84" t="s">
        <v>7420</v>
      </c>
      <c r="AJ362" s="84" t="s">
        <v>8284</v>
      </c>
      <c r="AK362" s="92" t="s">
        <v>8730</v>
      </c>
      <c r="AL362" s="84"/>
      <c r="AM362" s="87">
        <v>41225.677407407406</v>
      </c>
      <c r="AN362" s="84" t="s">
        <v>10584</v>
      </c>
      <c r="AO362" s="92" t="s">
        <v>10944</v>
      </c>
      <c r="AP362" s="84" t="s">
        <v>65</v>
      </c>
      <c r="AQ362" s="48"/>
      <c r="AR362" s="48"/>
      <c r="AS362" s="48"/>
      <c r="AT362" s="48"/>
      <c r="AU362" s="48"/>
      <c r="AV362" s="48"/>
      <c r="AW362" s="48"/>
      <c r="AX362" s="48"/>
      <c r="AY362" s="48"/>
      <c r="AZ362" s="48"/>
      <c r="BA362" s="2"/>
      <c r="BB362" s="3"/>
      <c r="BC362" s="3"/>
      <c r="BD362" s="3"/>
      <c r="BE362" s="3"/>
    </row>
    <row r="363" spans="1:57" x14ac:dyDescent="0.25">
      <c r="A363" s="61" t="s">
        <v>433</v>
      </c>
      <c r="B363" s="62" t="s">
        <v>15537</v>
      </c>
      <c r="C363" s="62"/>
      <c r="D363" s="63">
        <v>1.5</v>
      </c>
      <c r="E363" s="65"/>
      <c r="F363" s="103" t="s">
        <v>9330</v>
      </c>
      <c r="G363" s="62"/>
      <c r="H363" s="66"/>
      <c r="I363" s="67"/>
      <c r="J363" s="67"/>
      <c r="K363" s="66" t="s">
        <v>12632</v>
      </c>
      <c r="L363" s="70"/>
      <c r="M363" s="71">
        <v>8689.5966796875</v>
      </c>
      <c r="N363" s="71">
        <v>4249.01953125</v>
      </c>
      <c r="O363" s="72"/>
      <c r="P363" s="73"/>
      <c r="Q363" s="73"/>
      <c r="R363" s="96"/>
      <c r="S363" s="48">
        <v>0</v>
      </c>
      <c r="T363" s="48">
        <v>1</v>
      </c>
      <c r="U363" s="49">
        <v>0</v>
      </c>
      <c r="V363" s="49">
        <v>9.8999999999999994E-5</v>
      </c>
      <c r="W363" s="49">
        <v>0</v>
      </c>
      <c r="X363" s="49">
        <v>0.575322</v>
      </c>
      <c r="Y363" s="49">
        <v>0</v>
      </c>
      <c r="Z363" s="49">
        <v>0</v>
      </c>
      <c r="AA363" s="68">
        <v>363</v>
      </c>
      <c r="AB363" s="68"/>
      <c r="AC363" s="69"/>
      <c r="AD363" s="84">
        <v>99</v>
      </c>
      <c r="AE363" s="84">
        <v>7</v>
      </c>
      <c r="AF363" s="84">
        <v>73</v>
      </c>
      <c r="AG363" s="84">
        <v>124</v>
      </c>
      <c r="AH363" s="84"/>
      <c r="AI363" s="84"/>
      <c r="AJ363" s="84"/>
      <c r="AK363" s="84"/>
      <c r="AL363" s="84"/>
      <c r="AM363" s="87">
        <v>41304.335601851853</v>
      </c>
      <c r="AN363" s="84" t="s">
        <v>10584</v>
      </c>
      <c r="AO363" s="92" t="s">
        <v>10945</v>
      </c>
      <c r="AP363" s="84" t="s">
        <v>66</v>
      </c>
      <c r="AQ363" s="48"/>
      <c r="AR363" s="48"/>
      <c r="AS363" s="48"/>
      <c r="AT363" s="48"/>
      <c r="AU363" s="48"/>
      <c r="AV363" s="48"/>
      <c r="AW363" s="107" t="s">
        <v>14223</v>
      </c>
      <c r="AX363" s="107" t="s">
        <v>14223</v>
      </c>
      <c r="AY363" s="107" t="s">
        <v>15022</v>
      </c>
      <c r="AZ363" s="107" t="s">
        <v>15022</v>
      </c>
      <c r="BA363" s="2"/>
      <c r="BB363" s="3"/>
      <c r="BC363" s="3"/>
      <c r="BD363" s="3"/>
      <c r="BE363" s="3"/>
    </row>
    <row r="364" spans="1:57" x14ac:dyDescent="0.25">
      <c r="A364" s="61" t="s">
        <v>1599</v>
      </c>
      <c r="B364" s="62" t="s">
        <v>15537</v>
      </c>
      <c r="C364" s="62"/>
      <c r="D364" s="63">
        <v>1.5</v>
      </c>
      <c r="E364" s="65"/>
      <c r="F364" s="103" t="s">
        <v>9331</v>
      </c>
      <c r="G364" s="62"/>
      <c r="H364" s="66"/>
      <c r="I364" s="67"/>
      <c r="J364" s="67"/>
      <c r="K364" s="66" t="s">
        <v>12633</v>
      </c>
      <c r="L364" s="70"/>
      <c r="M364" s="71">
        <v>6050.0751953125</v>
      </c>
      <c r="N364" s="71">
        <v>2975.174072265625</v>
      </c>
      <c r="O364" s="72"/>
      <c r="P364" s="73"/>
      <c r="Q364" s="73"/>
      <c r="R364" s="96"/>
      <c r="S364" s="48">
        <v>6</v>
      </c>
      <c r="T364" s="48">
        <v>0</v>
      </c>
      <c r="U364" s="49">
        <v>10130</v>
      </c>
      <c r="V364" s="49">
        <v>1.1E-4</v>
      </c>
      <c r="W364" s="49">
        <v>0</v>
      </c>
      <c r="X364" s="49">
        <v>3.0022730000000002</v>
      </c>
      <c r="Y364" s="49">
        <v>0</v>
      </c>
      <c r="Z364" s="49">
        <v>0</v>
      </c>
      <c r="AA364" s="68">
        <v>364</v>
      </c>
      <c r="AB364" s="68"/>
      <c r="AC364" s="69"/>
      <c r="AD364" s="84">
        <v>780</v>
      </c>
      <c r="AE364" s="84">
        <v>54490</v>
      </c>
      <c r="AF364" s="84">
        <v>69199</v>
      </c>
      <c r="AG364" s="84">
        <v>30374</v>
      </c>
      <c r="AH364" s="84"/>
      <c r="AI364" s="84" t="s">
        <v>7421</v>
      </c>
      <c r="AJ364" s="84"/>
      <c r="AK364" s="92" t="s">
        <v>8731</v>
      </c>
      <c r="AL364" s="84"/>
      <c r="AM364" s="87">
        <v>40513.853576388887</v>
      </c>
      <c r="AN364" s="84" t="s">
        <v>10584</v>
      </c>
      <c r="AO364" s="92" t="s">
        <v>10946</v>
      </c>
      <c r="AP364" s="84" t="s">
        <v>65</v>
      </c>
      <c r="AQ364" s="48"/>
      <c r="AR364" s="48"/>
      <c r="AS364" s="48"/>
      <c r="AT364" s="48"/>
      <c r="AU364" s="48"/>
      <c r="AV364" s="48"/>
      <c r="AW364" s="48"/>
      <c r="AX364" s="48"/>
      <c r="AY364" s="48"/>
      <c r="AZ364" s="48"/>
      <c r="BA364" s="2"/>
      <c r="BB364" s="3"/>
      <c r="BC364" s="3"/>
      <c r="BD364" s="3"/>
      <c r="BE364" s="3"/>
    </row>
    <row r="365" spans="1:57" x14ac:dyDescent="0.25">
      <c r="A365" s="61" t="s">
        <v>434</v>
      </c>
      <c r="B365" s="62" t="s">
        <v>15537</v>
      </c>
      <c r="C365" s="62"/>
      <c r="D365" s="63">
        <v>1.5135390233335397</v>
      </c>
      <c r="E365" s="65"/>
      <c r="F365" s="103" t="s">
        <v>9033</v>
      </c>
      <c r="G365" s="62"/>
      <c r="H365" s="66"/>
      <c r="I365" s="67"/>
      <c r="J365" s="67"/>
      <c r="K365" s="66" t="s">
        <v>12634</v>
      </c>
      <c r="L365" s="70"/>
      <c r="M365" s="71">
        <v>6394.1640625</v>
      </c>
      <c r="N365" s="71">
        <v>1348.644775390625</v>
      </c>
      <c r="O365" s="72"/>
      <c r="P365" s="73"/>
      <c r="Q365" s="73"/>
      <c r="R365" s="96"/>
      <c r="S365" s="48">
        <v>0</v>
      </c>
      <c r="T365" s="48">
        <v>1</v>
      </c>
      <c r="U365" s="49">
        <v>0</v>
      </c>
      <c r="V365" s="49">
        <v>1.4999999999999999E-4</v>
      </c>
      <c r="W365" s="49">
        <v>6.9999999999999999E-6</v>
      </c>
      <c r="X365" s="49">
        <v>0.475773</v>
      </c>
      <c r="Y365" s="49">
        <v>0</v>
      </c>
      <c r="Z365" s="49">
        <v>0</v>
      </c>
      <c r="AA365" s="68">
        <v>365</v>
      </c>
      <c r="AB365" s="68"/>
      <c r="AC365" s="69"/>
      <c r="AD365" s="84">
        <v>308</v>
      </c>
      <c r="AE365" s="84">
        <v>242</v>
      </c>
      <c r="AF365" s="84">
        <v>17730</v>
      </c>
      <c r="AG365" s="84">
        <v>25889</v>
      </c>
      <c r="AH365" s="84"/>
      <c r="AI365" s="84" t="s">
        <v>7422</v>
      </c>
      <c r="AJ365" s="84" t="s">
        <v>8314</v>
      </c>
      <c r="AK365" s="84"/>
      <c r="AL365" s="84"/>
      <c r="AM365" s="87">
        <v>43250.351875</v>
      </c>
      <c r="AN365" s="84" t="s">
        <v>10584</v>
      </c>
      <c r="AO365" s="92" t="s">
        <v>10947</v>
      </c>
      <c r="AP365" s="84" t="s">
        <v>66</v>
      </c>
      <c r="AQ365" s="48"/>
      <c r="AR365" s="48"/>
      <c r="AS365" s="48"/>
      <c r="AT365" s="48"/>
      <c r="AU365" s="48"/>
      <c r="AV365" s="48"/>
      <c r="AW365" s="107" t="s">
        <v>14224</v>
      </c>
      <c r="AX365" s="107" t="s">
        <v>14224</v>
      </c>
      <c r="AY365" s="107" t="s">
        <v>15023</v>
      </c>
      <c r="AZ365" s="107" t="s">
        <v>15023</v>
      </c>
      <c r="BA365" s="2"/>
      <c r="BB365" s="3"/>
      <c r="BC365" s="3"/>
      <c r="BD365" s="3"/>
      <c r="BE365" s="3"/>
    </row>
    <row r="366" spans="1:57" x14ac:dyDescent="0.25">
      <c r="A366" s="61" t="s">
        <v>1600</v>
      </c>
      <c r="B366" s="62" t="s">
        <v>15537</v>
      </c>
      <c r="C366" s="62"/>
      <c r="D366" s="63">
        <v>1.7320975428606795</v>
      </c>
      <c r="E366" s="65"/>
      <c r="F366" s="103" t="s">
        <v>9332</v>
      </c>
      <c r="G366" s="62"/>
      <c r="H366" s="66"/>
      <c r="I366" s="67"/>
      <c r="J366" s="67"/>
      <c r="K366" s="66" t="s">
        <v>12635</v>
      </c>
      <c r="L366" s="70"/>
      <c r="M366" s="71">
        <v>5363.16796875</v>
      </c>
      <c r="N366" s="71">
        <v>4456.6337890625</v>
      </c>
      <c r="O366" s="72"/>
      <c r="P366" s="73"/>
      <c r="Q366" s="73"/>
      <c r="R366" s="96"/>
      <c r="S366" s="48">
        <v>9</v>
      </c>
      <c r="T366" s="48">
        <v>0</v>
      </c>
      <c r="U366" s="49">
        <v>23391.282879999999</v>
      </c>
      <c r="V366" s="49">
        <v>1.7699999999999999E-4</v>
      </c>
      <c r="W366" s="49">
        <v>1.2E-4</v>
      </c>
      <c r="X366" s="49">
        <v>3.4493649999999998</v>
      </c>
      <c r="Y366" s="49">
        <v>0</v>
      </c>
      <c r="Z366" s="49">
        <v>0</v>
      </c>
      <c r="AA366" s="68">
        <v>366</v>
      </c>
      <c r="AB366" s="68"/>
      <c r="AC366" s="69"/>
      <c r="AD366" s="84">
        <v>145</v>
      </c>
      <c r="AE366" s="84">
        <v>152871</v>
      </c>
      <c r="AF366" s="84">
        <v>3665</v>
      </c>
      <c r="AG366" s="84">
        <v>1412</v>
      </c>
      <c r="AH366" s="84"/>
      <c r="AI366" s="84" t="s">
        <v>7423</v>
      </c>
      <c r="AJ366" s="84" t="s">
        <v>8284</v>
      </c>
      <c r="AK366" s="92" t="s">
        <v>8732</v>
      </c>
      <c r="AL366" s="84"/>
      <c r="AM366" s="87">
        <v>41754.526446759257</v>
      </c>
      <c r="AN366" s="84" t="s">
        <v>10584</v>
      </c>
      <c r="AO366" s="92" t="s">
        <v>10948</v>
      </c>
      <c r="AP366" s="84" t="s">
        <v>65</v>
      </c>
      <c r="AQ366" s="48"/>
      <c r="AR366" s="48"/>
      <c r="AS366" s="48"/>
      <c r="AT366" s="48"/>
      <c r="AU366" s="48"/>
      <c r="AV366" s="48"/>
      <c r="AW366" s="48"/>
      <c r="AX366" s="48"/>
      <c r="AY366" s="48"/>
      <c r="AZ366" s="48"/>
      <c r="BA366" s="2"/>
      <c r="BB366" s="3"/>
      <c r="BC366" s="3"/>
      <c r="BD366" s="3"/>
      <c r="BE366" s="3"/>
    </row>
    <row r="367" spans="1:57" x14ac:dyDescent="0.25">
      <c r="A367" s="61" t="s">
        <v>435</v>
      </c>
      <c r="B367" s="62" t="s">
        <v>15539</v>
      </c>
      <c r="C367" s="62"/>
      <c r="D367" s="63">
        <v>5.3218728724391902</v>
      </c>
      <c r="E367" s="65"/>
      <c r="F367" s="103" t="s">
        <v>9333</v>
      </c>
      <c r="G367" s="62"/>
      <c r="H367" s="66"/>
      <c r="I367" s="67"/>
      <c r="J367" s="67"/>
      <c r="K367" s="66" t="s">
        <v>12636</v>
      </c>
      <c r="L367" s="70"/>
      <c r="M367" s="71">
        <v>6519.6904296875</v>
      </c>
      <c r="N367" s="71">
        <v>5015.18212890625</v>
      </c>
      <c r="O367" s="72"/>
      <c r="P367" s="73"/>
      <c r="Q367" s="73"/>
      <c r="R367" s="96"/>
      <c r="S367" s="48">
        <v>0</v>
      </c>
      <c r="T367" s="48">
        <v>2</v>
      </c>
      <c r="U367" s="49">
        <v>4374.61841</v>
      </c>
      <c r="V367" s="49">
        <v>2.0900000000000001E-4</v>
      </c>
      <c r="W367" s="49">
        <v>1.9759999999999999E-3</v>
      </c>
      <c r="X367" s="49">
        <v>0.78006600000000004</v>
      </c>
      <c r="Y367" s="49">
        <v>0</v>
      </c>
      <c r="Z367" s="49">
        <v>0</v>
      </c>
      <c r="AA367" s="68">
        <v>367</v>
      </c>
      <c r="AB367" s="68"/>
      <c r="AC367" s="69"/>
      <c r="AD367" s="84">
        <v>284</v>
      </c>
      <c r="AE367" s="84">
        <v>47</v>
      </c>
      <c r="AF367" s="84">
        <v>4043</v>
      </c>
      <c r="AG367" s="84">
        <v>2510</v>
      </c>
      <c r="AH367" s="84"/>
      <c r="AI367" s="84" t="s">
        <v>7424</v>
      </c>
      <c r="AJ367" s="84" t="s">
        <v>8284</v>
      </c>
      <c r="AK367" s="84"/>
      <c r="AL367" s="84"/>
      <c r="AM367" s="87">
        <v>41421.524305555555</v>
      </c>
      <c r="AN367" s="84" t="s">
        <v>10584</v>
      </c>
      <c r="AO367" s="92" t="s">
        <v>10949</v>
      </c>
      <c r="AP367" s="84" t="s">
        <v>66</v>
      </c>
      <c r="AQ367" s="48"/>
      <c r="AR367" s="48"/>
      <c r="AS367" s="48"/>
      <c r="AT367" s="48"/>
      <c r="AU367" s="48" t="s">
        <v>2951</v>
      </c>
      <c r="AV367" s="48" t="s">
        <v>2951</v>
      </c>
      <c r="AW367" s="107" t="s">
        <v>14225</v>
      </c>
      <c r="AX367" s="107" t="s">
        <v>14741</v>
      </c>
      <c r="AY367" s="107" t="s">
        <v>14883</v>
      </c>
      <c r="AZ367" s="107" t="s">
        <v>14883</v>
      </c>
      <c r="BA367" s="2"/>
      <c r="BB367" s="3"/>
      <c r="BC367" s="3"/>
      <c r="BD367" s="3"/>
      <c r="BE367" s="3"/>
    </row>
    <row r="368" spans="1:57" x14ac:dyDescent="0.25">
      <c r="A368" s="61" t="s">
        <v>436</v>
      </c>
      <c r="B368" s="62" t="s">
        <v>15537</v>
      </c>
      <c r="C368" s="62"/>
      <c r="D368" s="63">
        <v>1.7185585195271398</v>
      </c>
      <c r="E368" s="65"/>
      <c r="F368" s="103" t="s">
        <v>9334</v>
      </c>
      <c r="G368" s="62"/>
      <c r="H368" s="66"/>
      <c r="I368" s="67"/>
      <c r="J368" s="67"/>
      <c r="K368" s="66" t="s">
        <v>12637</v>
      </c>
      <c r="L368" s="70"/>
      <c r="M368" s="71">
        <v>8506.052734375</v>
      </c>
      <c r="N368" s="71">
        <v>3975.798583984375</v>
      </c>
      <c r="O368" s="72"/>
      <c r="P368" s="73"/>
      <c r="Q368" s="73"/>
      <c r="R368" s="96"/>
      <c r="S368" s="48">
        <v>0</v>
      </c>
      <c r="T368" s="48">
        <v>1</v>
      </c>
      <c r="U368" s="49">
        <v>0</v>
      </c>
      <c r="V368" s="49">
        <v>1.63E-4</v>
      </c>
      <c r="W368" s="49">
        <v>1.13E-4</v>
      </c>
      <c r="X368" s="49">
        <v>0.48216999999999999</v>
      </c>
      <c r="Y368" s="49">
        <v>0</v>
      </c>
      <c r="Z368" s="49">
        <v>0</v>
      </c>
      <c r="AA368" s="68">
        <v>368</v>
      </c>
      <c r="AB368" s="68"/>
      <c r="AC368" s="69"/>
      <c r="AD368" s="84">
        <v>1229</v>
      </c>
      <c r="AE368" s="84">
        <v>272</v>
      </c>
      <c r="AF368" s="84">
        <v>24484</v>
      </c>
      <c r="AG368" s="84">
        <v>19208</v>
      </c>
      <c r="AH368" s="84"/>
      <c r="AI368" s="84" t="s">
        <v>7425</v>
      </c>
      <c r="AJ368" s="84" t="s">
        <v>8284</v>
      </c>
      <c r="AK368" s="84"/>
      <c r="AL368" s="84"/>
      <c r="AM368" s="87">
        <v>40501.777627314812</v>
      </c>
      <c r="AN368" s="84" t="s">
        <v>10584</v>
      </c>
      <c r="AO368" s="92" t="s">
        <v>10950</v>
      </c>
      <c r="AP368" s="84" t="s">
        <v>66</v>
      </c>
      <c r="AQ368" s="48"/>
      <c r="AR368" s="48"/>
      <c r="AS368" s="48"/>
      <c r="AT368" s="48"/>
      <c r="AU368" s="48"/>
      <c r="AV368" s="48"/>
      <c r="AW368" s="107" t="s">
        <v>14090</v>
      </c>
      <c r="AX368" s="107" t="s">
        <v>14726</v>
      </c>
      <c r="AY368" s="107" t="s">
        <v>14893</v>
      </c>
      <c r="AZ368" s="107" t="s">
        <v>15482</v>
      </c>
      <c r="BA368" s="2"/>
      <c r="BB368" s="3"/>
      <c r="BC368" s="3"/>
      <c r="BD368" s="3"/>
      <c r="BE368" s="3"/>
    </row>
    <row r="369" spans="1:57" x14ac:dyDescent="0.25">
      <c r="A369" s="61" t="s">
        <v>437</v>
      </c>
      <c r="B369" s="62" t="s">
        <v>15537</v>
      </c>
      <c r="C369" s="62"/>
      <c r="D369" s="63">
        <v>1.5</v>
      </c>
      <c r="E369" s="65"/>
      <c r="F369" s="103" t="s">
        <v>9335</v>
      </c>
      <c r="G369" s="62"/>
      <c r="H369" s="66"/>
      <c r="I369" s="67"/>
      <c r="J369" s="67"/>
      <c r="K369" s="66" t="s">
        <v>12638</v>
      </c>
      <c r="L369" s="70"/>
      <c r="M369" s="71">
        <v>5744.0849609375</v>
      </c>
      <c r="N369" s="71">
        <v>1791.7191162109375</v>
      </c>
      <c r="O369" s="72"/>
      <c r="P369" s="73"/>
      <c r="Q369" s="73"/>
      <c r="R369" s="96"/>
      <c r="S369" s="48">
        <v>0</v>
      </c>
      <c r="T369" s="48">
        <v>1</v>
      </c>
      <c r="U369" s="49">
        <v>0</v>
      </c>
      <c r="V369" s="49">
        <v>1</v>
      </c>
      <c r="W369" s="49">
        <v>0</v>
      </c>
      <c r="X369" s="49">
        <v>1</v>
      </c>
      <c r="Y369" s="49">
        <v>0</v>
      </c>
      <c r="Z369" s="49">
        <v>0</v>
      </c>
      <c r="AA369" s="68">
        <v>369</v>
      </c>
      <c r="AB369" s="68"/>
      <c r="AC369" s="69"/>
      <c r="AD369" s="84">
        <v>497</v>
      </c>
      <c r="AE369" s="84">
        <v>112</v>
      </c>
      <c r="AF369" s="84">
        <v>10347</v>
      </c>
      <c r="AG369" s="84">
        <v>31674</v>
      </c>
      <c r="AH369" s="84"/>
      <c r="AI369" s="84" t="s">
        <v>7426</v>
      </c>
      <c r="AJ369" s="84" t="s">
        <v>8310</v>
      </c>
      <c r="AK369" s="84"/>
      <c r="AL369" s="84"/>
      <c r="AM369" s="87">
        <v>42763.68310185185</v>
      </c>
      <c r="AN369" s="84" t="s">
        <v>10584</v>
      </c>
      <c r="AO369" s="92" t="s">
        <v>10951</v>
      </c>
      <c r="AP369" s="84" t="s">
        <v>66</v>
      </c>
      <c r="AQ369" s="48"/>
      <c r="AR369" s="48"/>
      <c r="AS369" s="48"/>
      <c r="AT369" s="48"/>
      <c r="AU369" s="48"/>
      <c r="AV369" s="48"/>
      <c r="AW369" s="107" t="s">
        <v>14226</v>
      </c>
      <c r="AX369" s="107" t="s">
        <v>14226</v>
      </c>
      <c r="AY369" s="107" t="s">
        <v>15024</v>
      </c>
      <c r="AZ369" s="107" t="s">
        <v>15024</v>
      </c>
      <c r="BA369" s="2"/>
      <c r="BB369" s="3"/>
      <c r="BC369" s="3"/>
      <c r="BD369" s="3"/>
      <c r="BE369" s="3"/>
    </row>
    <row r="370" spans="1:57" x14ac:dyDescent="0.25">
      <c r="A370" s="61" t="s">
        <v>1601</v>
      </c>
      <c r="B370" s="62" t="s">
        <v>15537</v>
      </c>
      <c r="C370" s="62"/>
      <c r="D370" s="63">
        <v>1.5</v>
      </c>
      <c r="E370" s="65"/>
      <c r="F370" s="103" t="s">
        <v>9336</v>
      </c>
      <c r="G370" s="62"/>
      <c r="H370" s="66"/>
      <c r="I370" s="67"/>
      <c r="J370" s="67"/>
      <c r="K370" s="66" t="s">
        <v>12639</v>
      </c>
      <c r="L370" s="70"/>
      <c r="M370" s="71">
        <v>7638.19140625</v>
      </c>
      <c r="N370" s="71">
        <v>264.54931640625</v>
      </c>
      <c r="O370" s="72"/>
      <c r="P370" s="73"/>
      <c r="Q370" s="73"/>
      <c r="R370" s="96"/>
      <c r="S370" s="48">
        <v>1</v>
      </c>
      <c r="T370" s="48">
        <v>0</v>
      </c>
      <c r="U370" s="49">
        <v>0</v>
      </c>
      <c r="V370" s="49">
        <v>1</v>
      </c>
      <c r="W370" s="49">
        <v>0</v>
      </c>
      <c r="X370" s="49">
        <v>1</v>
      </c>
      <c r="Y370" s="49">
        <v>0</v>
      </c>
      <c r="Z370" s="49">
        <v>0</v>
      </c>
      <c r="AA370" s="68">
        <v>370</v>
      </c>
      <c r="AB370" s="68"/>
      <c r="AC370" s="69"/>
      <c r="AD370" s="84">
        <v>406</v>
      </c>
      <c r="AE370" s="84">
        <v>22278</v>
      </c>
      <c r="AF370" s="84">
        <v>2591</v>
      </c>
      <c r="AG370" s="84">
        <v>2190</v>
      </c>
      <c r="AH370" s="84"/>
      <c r="AI370" s="84" t="s">
        <v>7427</v>
      </c>
      <c r="AJ370" s="84" t="s">
        <v>8284</v>
      </c>
      <c r="AK370" s="92" t="s">
        <v>8733</v>
      </c>
      <c r="AL370" s="84"/>
      <c r="AM370" s="87">
        <v>41685.633842592593</v>
      </c>
      <c r="AN370" s="84" t="s">
        <v>10584</v>
      </c>
      <c r="AO370" s="92" t="s">
        <v>10952</v>
      </c>
      <c r="AP370" s="84" t="s">
        <v>65</v>
      </c>
      <c r="AQ370" s="48"/>
      <c r="AR370" s="48"/>
      <c r="AS370" s="48"/>
      <c r="AT370" s="48"/>
      <c r="AU370" s="48"/>
      <c r="AV370" s="48"/>
      <c r="AW370" s="48"/>
      <c r="AX370" s="48"/>
      <c r="AY370" s="48"/>
      <c r="AZ370" s="48"/>
      <c r="BA370" s="2"/>
      <c r="BB370" s="3"/>
      <c r="BC370" s="3"/>
      <c r="BD370" s="3"/>
      <c r="BE370" s="3"/>
    </row>
    <row r="371" spans="1:57" x14ac:dyDescent="0.25">
      <c r="A371" s="61" t="s">
        <v>438</v>
      </c>
      <c r="B371" s="62" t="s">
        <v>15537</v>
      </c>
      <c r="C371" s="62"/>
      <c r="D371" s="63">
        <v>1.5</v>
      </c>
      <c r="E371" s="65"/>
      <c r="F371" s="103" t="s">
        <v>9337</v>
      </c>
      <c r="G371" s="62"/>
      <c r="H371" s="66"/>
      <c r="I371" s="67"/>
      <c r="J371" s="67"/>
      <c r="K371" s="66" t="s">
        <v>12640</v>
      </c>
      <c r="L371" s="70"/>
      <c r="M371" s="71">
        <v>8302.828125</v>
      </c>
      <c r="N371" s="71">
        <v>3111.81201171875</v>
      </c>
      <c r="O371" s="72"/>
      <c r="P371" s="73"/>
      <c r="Q371" s="73"/>
      <c r="R371" s="96"/>
      <c r="S371" s="48">
        <v>0</v>
      </c>
      <c r="T371" s="48">
        <v>1</v>
      </c>
      <c r="U371" s="49">
        <v>0</v>
      </c>
      <c r="V371" s="49">
        <v>0.111111</v>
      </c>
      <c r="W371" s="49">
        <v>0</v>
      </c>
      <c r="X371" s="49">
        <v>0.67166999999999999</v>
      </c>
      <c r="Y371" s="49">
        <v>0</v>
      </c>
      <c r="Z371" s="49">
        <v>0</v>
      </c>
      <c r="AA371" s="68">
        <v>371</v>
      </c>
      <c r="AB371" s="68"/>
      <c r="AC371" s="69"/>
      <c r="AD371" s="84">
        <v>491</v>
      </c>
      <c r="AE371" s="84">
        <v>94</v>
      </c>
      <c r="AF371" s="84">
        <v>1497</v>
      </c>
      <c r="AG371" s="84">
        <v>6735</v>
      </c>
      <c r="AH371" s="84"/>
      <c r="AI371" s="84"/>
      <c r="AJ371" s="84"/>
      <c r="AK371" s="84"/>
      <c r="AL371" s="84"/>
      <c r="AM371" s="87">
        <v>41476.881076388891</v>
      </c>
      <c r="AN371" s="84" t="s">
        <v>10584</v>
      </c>
      <c r="AO371" s="92" t="s">
        <v>10953</v>
      </c>
      <c r="AP371" s="84" t="s">
        <v>66</v>
      </c>
      <c r="AQ371" s="48"/>
      <c r="AR371" s="48"/>
      <c r="AS371" s="48"/>
      <c r="AT371" s="48"/>
      <c r="AU371" s="48" t="s">
        <v>2962</v>
      </c>
      <c r="AV371" s="48" t="s">
        <v>2962</v>
      </c>
      <c r="AW371" s="107" t="s">
        <v>14227</v>
      </c>
      <c r="AX371" s="107" t="s">
        <v>14227</v>
      </c>
      <c r="AY371" s="107" t="s">
        <v>15025</v>
      </c>
      <c r="AZ371" s="107" t="s">
        <v>15025</v>
      </c>
      <c r="BA371" s="2"/>
      <c r="BB371" s="3"/>
      <c r="BC371" s="3"/>
      <c r="BD371" s="3"/>
      <c r="BE371" s="3"/>
    </row>
    <row r="372" spans="1:57" x14ac:dyDescent="0.25">
      <c r="A372" s="61" t="s">
        <v>1602</v>
      </c>
      <c r="B372" s="62" t="s">
        <v>15537</v>
      </c>
      <c r="C372" s="62"/>
      <c r="D372" s="63">
        <v>1.5</v>
      </c>
      <c r="E372" s="65"/>
      <c r="F372" s="103" t="s">
        <v>9338</v>
      </c>
      <c r="G372" s="62"/>
      <c r="H372" s="66"/>
      <c r="I372" s="67"/>
      <c r="J372" s="67"/>
      <c r="K372" s="66" t="s">
        <v>12641</v>
      </c>
      <c r="L372" s="70"/>
      <c r="M372" s="71">
        <v>6723.9677734375</v>
      </c>
      <c r="N372" s="71">
        <v>791.67596435546875</v>
      </c>
      <c r="O372" s="72"/>
      <c r="P372" s="73"/>
      <c r="Q372" s="73"/>
      <c r="R372" s="96"/>
      <c r="S372" s="48">
        <v>2</v>
      </c>
      <c r="T372" s="48">
        <v>0</v>
      </c>
      <c r="U372" s="49">
        <v>6</v>
      </c>
      <c r="V372" s="49">
        <v>0.16666700000000001</v>
      </c>
      <c r="W372" s="49">
        <v>0</v>
      </c>
      <c r="X372" s="49">
        <v>1.22746</v>
      </c>
      <c r="Y372" s="49">
        <v>0</v>
      </c>
      <c r="Z372" s="49">
        <v>0</v>
      </c>
      <c r="AA372" s="68">
        <v>372</v>
      </c>
      <c r="AB372" s="68"/>
      <c r="AC372" s="69"/>
      <c r="AD372" s="84">
        <v>137</v>
      </c>
      <c r="AE372" s="84">
        <v>13898</v>
      </c>
      <c r="AF372" s="84">
        <v>9107</v>
      </c>
      <c r="AG372" s="84">
        <v>2557</v>
      </c>
      <c r="AH372" s="84"/>
      <c r="AI372" s="84" t="s">
        <v>7428</v>
      </c>
      <c r="AJ372" s="84" t="s">
        <v>8365</v>
      </c>
      <c r="AK372" s="92" t="s">
        <v>8734</v>
      </c>
      <c r="AL372" s="84"/>
      <c r="AM372" s="87">
        <v>41751.503067129626</v>
      </c>
      <c r="AN372" s="84" t="s">
        <v>10584</v>
      </c>
      <c r="AO372" s="92" t="s">
        <v>10954</v>
      </c>
      <c r="AP372" s="84" t="s">
        <v>65</v>
      </c>
      <c r="AQ372" s="48"/>
      <c r="AR372" s="48"/>
      <c r="AS372" s="48"/>
      <c r="AT372" s="48"/>
      <c r="AU372" s="48"/>
      <c r="AV372" s="48"/>
      <c r="AW372" s="48"/>
      <c r="AX372" s="48"/>
      <c r="AY372" s="48"/>
      <c r="AZ372" s="48"/>
      <c r="BA372" s="2"/>
      <c r="BB372" s="3"/>
      <c r="BC372" s="3"/>
      <c r="BD372" s="3"/>
      <c r="BE372" s="3"/>
    </row>
    <row r="373" spans="1:57" x14ac:dyDescent="0.25">
      <c r="A373" s="61" t="s">
        <v>439</v>
      </c>
      <c r="B373" s="62" t="s">
        <v>15537</v>
      </c>
      <c r="C373" s="62"/>
      <c r="D373" s="63">
        <v>1.5</v>
      </c>
      <c r="E373" s="65"/>
      <c r="F373" s="103" t="s">
        <v>9339</v>
      </c>
      <c r="G373" s="62"/>
      <c r="H373" s="66"/>
      <c r="I373" s="67"/>
      <c r="J373" s="67"/>
      <c r="K373" s="66" t="s">
        <v>12642</v>
      </c>
      <c r="L373" s="70"/>
      <c r="M373" s="71">
        <v>2373.16064453125</v>
      </c>
      <c r="N373" s="71">
        <v>8591.701171875</v>
      </c>
      <c r="O373" s="72"/>
      <c r="P373" s="73"/>
      <c r="Q373" s="73"/>
      <c r="R373" s="96"/>
      <c r="S373" s="48">
        <v>1</v>
      </c>
      <c r="T373" s="48">
        <v>1</v>
      </c>
      <c r="U373" s="49">
        <v>0</v>
      </c>
      <c r="V373" s="49">
        <v>0</v>
      </c>
      <c r="W373" s="49">
        <v>0</v>
      </c>
      <c r="X373" s="49">
        <v>1</v>
      </c>
      <c r="Y373" s="49">
        <v>0</v>
      </c>
      <c r="Z373" s="49" t="s">
        <v>13963</v>
      </c>
      <c r="AA373" s="68">
        <v>373</v>
      </c>
      <c r="AB373" s="68"/>
      <c r="AC373" s="69"/>
      <c r="AD373" s="84">
        <v>128</v>
      </c>
      <c r="AE373" s="84">
        <v>153</v>
      </c>
      <c r="AF373" s="84">
        <v>2086</v>
      </c>
      <c r="AG373" s="84">
        <v>3038</v>
      </c>
      <c r="AH373" s="84"/>
      <c r="AI373" s="84" t="s">
        <v>7429</v>
      </c>
      <c r="AJ373" s="84" t="s">
        <v>8366</v>
      </c>
      <c r="AK373" s="84"/>
      <c r="AL373" s="84"/>
      <c r="AM373" s="87">
        <v>43046.400717592594</v>
      </c>
      <c r="AN373" s="84" t="s">
        <v>10584</v>
      </c>
      <c r="AO373" s="92" t="s">
        <v>10955</v>
      </c>
      <c r="AP373" s="84" t="s">
        <v>66</v>
      </c>
      <c r="AQ373" s="48"/>
      <c r="AR373" s="48"/>
      <c r="AS373" s="48"/>
      <c r="AT373" s="48"/>
      <c r="AU373" s="48"/>
      <c r="AV373" s="48"/>
      <c r="AW373" s="107" t="s">
        <v>14228</v>
      </c>
      <c r="AX373" s="107" t="s">
        <v>14228</v>
      </c>
      <c r="AY373" s="107" t="s">
        <v>15026</v>
      </c>
      <c r="AZ373" s="107" t="s">
        <v>15026</v>
      </c>
      <c r="BA373" s="2"/>
      <c r="BB373" s="3"/>
      <c r="BC373" s="3"/>
      <c r="BD373" s="3"/>
      <c r="BE373" s="3"/>
    </row>
    <row r="374" spans="1:57" x14ac:dyDescent="0.25">
      <c r="A374" s="61" t="s">
        <v>440</v>
      </c>
      <c r="B374" s="62" t="s">
        <v>15537</v>
      </c>
      <c r="C374" s="62"/>
      <c r="D374" s="63">
        <v>1.5</v>
      </c>
      <c r="E374" s="65"/>
      <c r="F374" s="103" t="s">
        <v>9340</v>
      </c>
      <c r="G374" s="62"/>
      <c r="H374" s="66"/>
      <c r="I374" s="67"/>
      <c r="J374" s="67"/>
      <c r="K374" s="66" t="s">
        <v>12643</v>
      </c>
      <c r="L374" s="70"/>
      <c r="M374" s="71">
        <v>6494.49951171875</v>
      </c>
      <c r="N374" s="71">
        <v>8485.1767578125</v>
      </c>
      <c r="O374" s="72"/>
      <c r="P374" s="73"/>
      <c r="Q374" s="73"/>
      <c r="R374" s="96"/>
      <c r="S374" s="48">
        <v>0</v>
      </c>
      <c r="T374" s="48">
        <v>1</v>
      </c>
      <c r="U374" s="49">
        <v>0</v>
      </c>
      <c r="V374" s="49">
        <v>0.33333299999999999</v>
      </c>
      <c r="W374" s="49">
        <v>0</v>
      </c>
      <c r="X374" s="49">
        <v>0.77027000000000001</v>
      </c>
      <c r="Y374" s="49">
        <v>0</v>
      </c>
      <c r="Z374" s="49">
        <v>0</v>
      </c>
      <c r="AA374" s="68">
        <v>374</v>
      </c>
      <c r="AB374" s="68"/>
      <c r="AC374" s="69"/>
      <c r="AD374" s="84">
        <v>460</v>
      </c>
      <c r="AE374" s="84">
        <v>76</v>
      </c>
      <c r="AF374" s="84">
        <v>14601</v>
      </c>
      <c r="AG374" s="84">
        <v>21655</v>
      </c>
      <c r="AH374" s="84"/>
      <c r="AI374" s="84" t="s">
        <v>7430</v>
      </c>
      <c r="AJ374" s="84"/>
      <c r="AK374" s="84"/>
      <c r="AL374" s="84"/>
      <c r="AM374" s="87">
        <v>41701.41747685185</v>
      </c>
      <c r="AN374" s="84" t="s">
        <v>10584</v>
      </c>
      <c r="AO374" s="92" t="s">
        <v>10956</v>
      </c>
      <c r="AP374" s="84" t="s">
        <v>66</v>
      </c>
      <c r="AQ374" s="48"/>
      <c r="AR374" s="48"/>
      <c r="AS374" s="48"/>
      <c r="AT374" s="48"/>
      <c r="AU374" s="48"/>
      <c r="AV374" s="48"/>
      <c r="AW374" s="107" t="s">
        <v>14229</v>
      </c>
      <c r="AX374" s="107" t="s">
        <v>14229</v>
      </c>
      <c r="AY374" s="107" t="s">
        <v>15027</v>
      </c>
      <c r="AZ374" s="107" t="s">
        <v>15027</v>
      </c>
      <c r="BA374" s="2"/>
      <c r="BB374" s="3"/>
      <c r="BC374" s="3"/>
      <c r="BD374" s="3"/>
      <c r="BE374" s="3"/>
    </row>
    <row r="375" spans="1:57" x14ac:dyDescent="0.25">
      <c r="A375" s="61" t="s">
        <v>1603</v>
      </c>
      <c r="B375" s="62" t="s">
        <v>15537</v>
      </c>
      <c r="C375" s="62"/>
      <c r="D375" s="63">
        <v>1.5</v>
      </c>
      <c r="E375" s="65"/>
      <c r="F375" s="103" t="s">
        <v>9341</v>
      </c>
      <c r="G375" s="62"/>
      <c r="H375" s="66"/>
      <c r="I375" s="67"/>
      <c r="J375" s="67"/>
      <c r="K375" s="66" t="s">
        <v>12644</v>
      </c>
      <c r="L375" s="70"/>
      <c r="M375" s="71">
        <v>6861.81494140625</v>
      </c>
      <c r="N375" s="71">
        <v>6433.55419921875</v>
      </c>
      <c r="O375" s="72"/>
      <c r="P375" s="73"/>
      <c r="Q375" s="73"/>
      <c r="R375" s="96"/>
      <c r="S375" s="48">
        <v>2</v>
      </c>
      <c r="T375" s="48">
        <v>0</v>
      </c>
      <c r="U375" s="49">
        <v>2</v>
      </c>
      <c r="V375" s="49">
        <v>0.5</v>
      </c>
      <c r="W375" s="49">
        <v>0</v>
      </c>
      <c r="X375" s="49">
        <v>1.4594590000000001</v>
      </c>
      <c r="Y375" s="49">
        <v>0</v>
      </c>
      <c r="Z375" s="49">
        <v>0</v>
      </c>
      <c r="AA375" s="68">
        <v>375</v>
      </c>
      <c r="AB375" s="68"/>
      <c r="AC375" s="69"/>
      <c r="AD375" s="84">
        <v>0</v>
      </c>
      <c r="AE375" s="84">
        <v>10376</v>
      </c>
      <c r="AF375" s="84">
        <v>3174</v>
      </c>
      <c r="AG375" s="84">
        <v>79</v>
      </c>
      <c r="AH375" s="84"/>
      <c r="AI375" s="84" t="s">
        <v>7431</v>
      </c>
      <c r="AJ375" s="84" t="s">
        <v>8266</v>
      </c>
      <c r="AK375" s="92" t="s">
        <v>8735</v>
      </c>
      <c r="AL375" s="84"/>
      <c r="AM375" s="87">
        <v>43423.613078703704</v>
      </c>
      <c r="AN375" s="84" t="s">
        <v>10584</v>
      </c>
      <c r="AO375" s="92" t="s">
        <v>10957</v>
      </c>
      <c r="AP375" s="84" t="s">
        <v>65</v>
      </c>
      <c r="AQ375" s="48"/>
      <c r="AR375" s="48"/>
      <c r="AS375" s="48"/>
      <c r="AT375" s="48"/>
      <c r="AU375" s="48"/>
      <c r="AV375" s="48"/>
      <c r="AW375" s="48"/>
      <c r="AX375" s="48"/>
      <c r="AY375" s="48"/>
      <c r="AZ375" s="48"/>
      <c r="BA375" s="2"/>
      <c r="BB375" s="3"/>
      <c r="BC375" s="3"/>
      <c r="BD375" s="3"/>
      <c r="BE375" s="3"/>
    </row>
    <row r="376" spans="1:57" x14ac:dyDescent="0.25">
      <c r="A376" s="61" t="s">
        <v>441</v>
      </c>
      <c r="B376" s="62" t="s">
        <v>15537</v>
      </c>
      <c r="C376" s="62"/>
      <c r="D376" s="63">
        <v>1.5580243857151699</v>
      </c>
      <c r="E376" s="65"/>
      <c r="F376" s="103" t="s">
        <v>9342</v>
      </c>
      <c r="G376" s="62"/>
      <c r="H376" s="66"/>
      <c r="I376" s="67"/>
      <c r="J376" s="67"/>
      <c r="K376" s="66" t="s">
        <v>12645</v>
      </c>
      <c r="L376" s="70"/>
      <c r="M376" s="71">
        <v>3721.224853515625</v>
      </c>
      <c r="N376" s="71">
        <v>4542.9345703125</v>
      </c>
      <c r="O376" s="72"/>
      <c r="P376" s="73"/>
      <c r="Q376" s="73"/>
      <c r="R376" s="96"/>
      <c r="S376" s="48">
        <v>0</v>
      </c>
      <c r="T376" s="48">
        <v>2</v>
      </c>
      <c r="U376" s="49">
        <v>759.78094899999996</v>
      </c>
      <c r="V376" s="49">
        <v>1.75E-4</v>
      </c>
      <c r="W376" s="49">
        <v>3.0000000000000001E-5</v>
      </c>
      <c r="X376" s="49">
        <v>0.77843799999999996</v>
      </c>
      <c r="Y376" s="49">
        <v>0</v>
      </c>
      <c r="Z376" s="49">
        <v>0</v>
      </c>
      <c r="AA376" s="68">
        <v>376</v>
      </c>
      <c r="AB376" s="68"/>
      <c r="AC376" s="69"/>
      <c r="AD376" s="84">
        <v>86</v>
      </c>
      <c r="AE376" s="84">
        <v>97</v>
      </c>
      <c r="AF376" s="84">
        <v>9118</v>
      </c>
      <c r="AG376" s="84">
        <v>52118</v>
      </c>
      <c r="AH376" s="84"/>
      <c r="AI376" s="84"/>
      <c r="AJ376" s="84"/>
      <c r="AK376" s="84"/>
      <c r="AL376" s="84"/>
      <c r="AM376" s="87">
        <v>41710.875057870369</v>
      </c>
      <c r="AN376" s="84" t="s">
        <v>10584</v>
      </c>
      <c r="AO376" s="92" t="s">
        <v>10958</v>
      </c>
      <c r="AP376" s="84" t="s">
        <v>66</v>
      </c>
      <c r="AQ376" s="48"/>
      <c r="AR376" s="48"/>
      <c r="AS376" s="48"/>
      <c r="AT376" s="48"/>
      <c r="AU376" s="48"/>
      <c r="AV376" s="48"/>
      <c r="AW376" s="107" t="s">
        <v>14230</v>
      </c>
      <c r="AX376" s="107" t="s">
        <v>14742</v>
      </c>
      <c r="AY376" s="107" t="s">
        <v>15028</v>
      </c>
      <c r="AZ376" s="107" t="s">
        <v>15028</v>
      </c>
      <c r="BA376" s="2"/>
      <c r="BB376" s="3"/>
      <c r="BC376" s="3"/>
      <c r="BD376" s="3"/>
      <c r="BE376" s="3"/>
    </row>
    <row r="377" spans="1:57" x14ac:dyDescent="0.25">
      <c r="A377" s="61" t="s">
        <v>1604</v>
      </c>
      <c r="B377" s="62" t="s">
        <v>15537</v>
      </c>
      <c r="C377" s="62"/>
      <c r="D377" s="63">
        <v>1.9757999628643932</v>
      </c>
      <c r="E377" s="65"/>
      <c r="F377" s="103" t="s">
        <v>9343</v>
      </c>
      <c r="G377" s="62"/>
      <c r="H377" s="66"/>
      <c r="I377" s="67"/>
      <c r="J377" s="67"/>
      <c r="K377" s="66" t="s">
        <v>12646</v>
      </c>
      <c r="L377" s="70"/>
      <c r="M377" s="71">
        <v>6368.79296875</v>
      </c>
      <c r="N377" s="71">
        <v>5358.68701171875</v>
      </c>
      <c r="O377" s="72"/>
      <c r="P377" s="73"/>
      <c r="Q377" s="73"/>
      <c r="R377" s="96"/>
      <c r="S377" s="48">
        <v>12</v>
      </c>
      <c r="T377" s="48">
        <v>0</v>
      </c>
      <c r="U377" s="49">
        <v>14654.664134000001</v>
      </c>
      <c r="V377" s="49">
        <v>1.84E-4</v>
      </c>
      <c r="W377" s="49">
        <v>2.4600000000000002E-4</v>
      </c>
      <c r="X377" s="49">
        <v>4.37826</v>
      </c>
      <c r="Y377" s="49">
        <v>0</v>
      </c>
      <c r="Z377" s="49">
        <v>0</v>
      </c>
      <c r="AA377" s="68">
        <v>377</v>
      </c>
      <c r="AB377" s="68"/>
      <c r="AC377" s="69"/>
      <c r="AD377" s="84">
        <v>1101</v>
      </c>
      <c r="AE377" s="84">
        <v>118058</v>
      </c>
      <c r="AF377" s="84">
        <v>32080</v>
      </c>
      <c r="AG377" s="84">
        <v>3296</v>
      </c>
      <c r="AH377" s="84"/>
      <c r="AI377" s="84" t="s">
        <v>7432</v>
      </c>
      <c r="AJ377" s="84"/>
      <c r="AK377" s="92" t="s">
        <v>8736</v>
      </c>
      <c r="AL377" s="84"/>
      <c r="AM377" s="87">
        <v>41863.859583333331</v>
      </c>
      <c r="AN377" s="84" t="s">
        <v>10584</v>
      </c>
      <c r="AO377" s="92" t="s">
        <v>10959</v>
      </c>
      <c r="AP377" s="84" t="s">
        <v>65</v>
      </c>
      <c r="AQ377" s="48"/>
      <c r="AR377" s="48"/>
      <c r="AS377" s="48"/>
      <c r="AT377" s="48"/>
      <c r="AU377" s="48"/>
      <c r="AV377" s="48"/>
      <c r="AW377" s="48"/>
      <c r="AX377" s="48"/>
      <c r="AY377" s="48"/>
      <c r="AZ377" s="48"/>
      <c r="BA377" s="2"/>
      <c r="BB377" s="3"/>
      <c r="BC377" s="3"/>
      <c r="BD377" s="3"/>
      <c r="BE377" s="3"/>
    </row>
    <row r="378" spans="1:57" x14ac:dyDescent="0.25">
      <c r="A378" s="61" t="s">
        <v>442</v>
      </c>
      <c r="B378" s="62" t="s">
        <v>15537</v>
      </c>
      <c r="C378" s="62"/>
      <c r="D378" s="63">
        <v>1.7185585195271398</v>
      </c>
      <c r="E378" s="65"/>
      <c r="F378" s="103" t="s">
        <v>9344</v>
      </c>
      <c r="G378" s="62"/>
      <c r="H378" s="66"/>
      <c r="I378" s="67"/>
      <c r="J378" s="67"/>
      <c r="K378" s="66" t="s">
        <v>12647</v>
      </c>
      <c r="L378" s="70"/>
      <c r="M378" s="71">
        <v>8724.5498046875</v>
      </c>
      <c r="N378" s="71">
        <v>3715.3515625</v>
      </c>
      <c r="O378" s="72"/>
      <c r="P378" s="73"/>
      <c r="Q378" s="73"/>
      <c r="R378" s="96"/>
      <c r="S378" s="48">
        <v>0</v>
      </c>
      <c r="T378" s="48">
        <v>1</v>
      </c>
      <c r="U378" s="49">
        <v>0</v>
      </c>
      <c r="V378" s="49">
        <v>1.63E-4</v>
      </c>
      <c r="W378" s="49">
        <v>1.13E-4</v>
      </c>
      <c r="X378" s="49">
        <v>0.48216999999999999</v>
      </c>
      <c r="Y378" s="49">
        <v>0</v>
      </c>
      <c r="Z378" s="49">
        <v>0</v>
      </c>
      <c r="AA378" s="68">
        <v>378</v>
      </c>
      <c r="AB378" s="68"/>
      <c r="AC378" s="69"/>
      <c r="AD378" s="84">
        <v>657</v>
      </c>
      <c r="AE378" s="84">
        <v>287</v>
      </c>
      <c r="AF378" s="84">
        <v>20687</v>
      </c>
      <c r="AG378" s="84">
        <v>16213</v>
      </c>
      <c r="AH378" s="84"/>
      <c r="AI378" s="84"/>
      <c r="AJ378" s="84" t="s">
        <v>8284</v>
      </c>
      <c r="AK378" s="84"/>
      <c r="AL378" s="84"/>
      <c r="AM378" s="87">
        <v>40763.282858796294</v>
      </c>
      <c r="AN378" s="84" t="s">
        <v>10584</v>
      </c>
      <c r="AO378" s="92" t="s">
        <v>10960</v>
      </c>
      <c r="AP378" s="84" t="s">
        <v>66</v>
      </c>
      <c r="AQ378" s="48"/>
      <c r="AR378" s="48"/>
      <c r="AS378" s="48"/>
      <c r="AT378" s="48"/>
      <c r="AU378" s="48"/>
      <c r="AV378" s="48"/>
      <c r="AW378" s="107" t="s">
        <v>14090</v>
      </c>
      <c r="AX378" s="107" t="s">
        <v>14726</v>
      </c>
      <c r="AY378" s="107" t="s">
        <v>14893</v>
      </c>
      <c r="AZ378" s="107" t="s">
        <v>15482</v>
      </c>
      <c r="BA378" s="2"/>
      <c r="BB378" s="3"/>
      <c r="BC378" s="3"/>
      <c r="BD378" s="3"/>
      <c r="BE378" s="3"/>
    </row>
    <row r="379" spans="1:57" x14ac:dyDescent="0.25">
      <c r="A379" s="61" t="s">
        <v>443</v>
      </c>
      <c r="B379" s="62" t="s">
        <v>15537</v>
      </c>
      <c r="C379" s="62"/>
      <c r="D379" s="63">
        <v>1.5</v>
      </c>
      <c r="E379" s="65"/>
      <c r="F379" s="103" t="s">
        <v>9345</v>
      </c>
      <c r="G379" s="62"/>
      <c r="H379" s="66"/>
      <c r="I379" s="67"/>
      <c r="J379" s="67"/>
      <c r="K379" s="66" t="s">
        <v>12648</v>
      </c>
      <c r="L379" s="70"/>
      <c r="M379" s="71">
        <v>2389.982177734375</v>
      </c>
      <c r="N379" s="71">
        <v>1446.6605224609375</v>
      </c>
      <c r="O379" s="72"/>
      <c r="P379" s="73"/>
      <c r="Q379" s="73"/>
      <c r="R379" s="96"/>
      <c r="S379" s="48">
        <v>0</v>
      </c>
      <c r="T379" s="48">
        <v>1</v>
      </c>
      <c r="U379" s="49">
        <v>0</v>
      </c>
      <c r="V379" s="49">
        <v>1</v>
      </c>
      <c r="W379" s="49">
        <v>0</v>
      </c>
      <c r="X379" s="49">
        <v>1</v>
      </c>
      <c r="Y379" s="49">
        <v>0</v>
      </c>
      <c r="Z379" s="49">
        <v>0</v>
      </c>
      <c r="AA379" s="68">
        <v>379</v>
      </c>
      <c r="AB379" s="68"/>
      <c r="AC379" s="69"/>
      <c r="AD379" s="84">
        <v>32</v>
      </c>
      <c r="AE379" s="84">
        <v>10</v>
      </c>
      <c r="AF379" s="84">
        <v>348</v>
      </c>
      <c r="AG379" s="84">
        <v>1285</v>
      </c>
      <c r="AH379" s="84"/>
      <c r="AI379" s="84"/>
      <c r="AJ379" s="84"/>
      <c r="AK379" s="84"/>
      <c r="AL379" s="84"/>
      <c r="AM379" s="87">
        <v>43553.605312500003</v>
      </c>
      <c r="AN379" s="84" t="s">
        <v>10584</v>
      </c>
      <c r="AO379" s="92" t="s">
        <v>10961</v>
      </c>
      <c r="AP379" s="84" t="s">
        <v>66</v>
      </c>
      <c r="AQ379" s="48"/>
      <c r="AR379" s="48"/>
      <c r="AS379" s="48"/>
      <c r="AT379" s="48"/>
      <c r="AU379" s="48"/>
      <c r="AV379" s="48"/>
      <c r="AW379" s="107" t="s">
        <v>14231</v>
      </c>
      <c r="AX379" s="107" t="s">
        <v>14231</v>
      </c>
      <c r="AY379" s="107" t="s">
        <v>15029</v>
      </c>
      <c r="AZ379" s="107" t="s">
        <v>15029</v>
      </c>
      <c r="BA379" s="2"/>
      <c r="BB379" s="3"/>
      <c r="BC379" s="3"/>
      <c r="BD379" s="3"/>
      <c r="BE379" s="3"/>
    </row>
    <row r="380" spans="1:57" x14ac:dyDescent="0.25">
      <c r="A380" s="61" t="s">
        <v>1605</v>
      </c>
      <c r="B380" s="62" t="s">
        <v>15537</v>
      </c>
      <c r="C380" s="62"/>
      <c r="D380" s="63">
        <v>1.5</v>
      </c>
      <c r="E380" s="65"/>
      <c r="F380" s="103" t="s">
        <v>9346</v>
      </c>
      <c r="G380" s="62"/>
      <c r="H380" s="66"/>
      <c r="I380" s="67"/>
      <c r="J380" s="67"/>
      <c r="K380" s="66" t="s">
        <v>12649</v>
      </c>
      <c r="L380" s="70"/>
      <c r="M380" s="71">
        <v>2385.939208984375</v>
      </c>
      <c r="N380" s="71">
        <v>2357.271728515625</v>
      </c>
      <c r="O380" s="72"/>
      <c r="P380" s="73"/>
      <c r="Q380" s="73"/>
      <c r="R380" s="96"/>
      <c r="S380" s="48">
        <v>1</v>
      </c>
      <c r="T380" s="48">
        <v>0</v>
      </c>
      <c r="U380" s="49">
        <v>0</v>
      </c>
      <c r="V380" s="49">
        <v>1</v>
      </c>
      <c r="W380" s="49">
        <v>0</v>
      </c>
      <c r="X380" s="49">
        <v>1</v>
      </c>
      <c r="Y380" s="49">
        <v>0</v>
      </c>
      <c r="Z380" s="49">
        <v>0</v>
      </c>
      <c r="AA380" s="68">
        <v>380</v>
      </c>
      <c r="AB380" s="68"/>
      <c r="AC380" s="69"/>
      <c r="AD380" s="84">
        <v>5</v>
      </c>
      <c r="AE380" s="84">
        <v>123392</v>
      </c>
      <c r="AF380" s="84">
        <v>261486</v>
      </c>
      <c r="AG380" s="84">
        <v>0</v>
      </c>
      <c r="AH380" s="84"/>
      <c r="AI380" s="84" t="s">
        <v>7433</v>
      </c>
      <c r="AJ380" s="84"/>
      <c r="AK380" s="92" t="s">
        <v>8737</v>
      </c>
      <c r="AL380" s="84"/>
      <c r="AM380" s="87">
        <v>41857.729699074072</v>
      </c>
      <c r="AN380" s="84" t="s">
        <v>10584</v>
      </c>
      <c r="AO380" s="92" t="s">
        <v>10962</v>
      </c>
      <c r="AP380" s="84" t="s">
        <v>65</v>
      </c>
      <c r="AQ380" s="48"/>
      <c r="AR380" s="48"/>
      <c r="AS380" s="48"/>
      <c r="AT380" s="48"/>
      <c r="AU380" s="48"/>
      <c r="AV380" s="48"/>
      <c r="AW380" s="48"/>
      <c r="AX380" s="48"/>
      <c r="AY380" s="48"/>
      <c r="AZ380" s="48"/>
      <c r="BA380" s="2"/>
      <c r="BB380" s="3"/>
      <c r="BC380" s="3"/>
      <c r="BD380" s="3"/>
      <c r="BE380" s="3"/>
    </row>
    <row r="381" spans="1:57" x14ac:dyDescent="0.25">
      <c r="A381" s="61" t="s">
        <v>444</v>
      </c>
      <c r="B381" s="62" t="s">
        <v>15537</v>
      </c>
      <c r="C381" s="62"/>
      <c r="D381" s="63">
        <v>1.7185585195271398</v>
      </c>
      <c r="E381" s="65"/>
      <c r="F381" s="103" t="s">
        <v>9347</v>
      </c>
      <c r="G381" s="62"/>
      <c r="H381" s="66"/>
      <c r="I381" s="67"/>
      <c r="J381" s="67"/>
      <c r="K381" s="66" t="s">
        <v>12650</v>
      </c>
      <c r="L381" s="70"/>
      <c r="M381" s="71">
        <v>5475.0625</v>
      </c>
      <c r="N381" s="71">
        <v>2974.646728515625</v>
      </c>
      <c r="O381" s="72"/>
      <c r="P381" s="73"/>
      <c r="Q381" s="73"/>
      <c r="R381" s="96"/>
      <c r="S381" s="48">
        <v>0</v>
      </c>
      <c r="T381" s="48">
        <v>1</v>
      </c>
      <c r="U381" s="49">
        <v>0</v>
      </c>
      <c r="V381" s="49">
        <v>1.63E-4</v>
      </c>
      <c r="W381" s="49">
        <v>1.13E-4</v>
      </c>
      <c r="X381" s="49">
        <v>0.48216999999999999</v>
      </c>
      <c r="Y381" s="49">
        <v>0</v>
      </c>
      <c r="Z381" s="49">
        <v>0</v>
      </c>
      <c r="AA381" s="68">
        <v>381</v>
      </c>
      <c r="AB381" s="68"/>
      <c r="AC381" s="69"/>
      <c r="AD381" s="84">
        <v>474</v>
      </c>
      <c r="AE381" s="84">
        <v>293</v>
      </c>
      <c r="AF381" s="84">
        <v>13962</v>
      </c>
      <c r="AG381" s="84">
        <v>10523</v>
      </c>
      <c r="AH381" s="84"/>
      <c r="AI381" s="84"/>
      <c r="AJ381" s="84" t="s">
        <v>8367</v>
      </c>
      <c r="AK381" s="84"/>
      <c r="AL381" s="84"/>
      <c r="AM381" s="87">
        <v>43229.266851851855</v>
      </c>
      <c r="AN381" s="84" t="s">
        <v>10584</v>
      </c>
      <c r="AO381" s="92" t="s">
        <v>10963</v>
      </c>
      <c r="AP381" s="84" t="s">
        <v>66</v>
      </c>
      <c r="AQ381" s="48"/>
      <c r="AR381" s="48"/>
      <c r="AS381" s="48"/>
      <c r="AT381" s="48"/>
      <c r="AU381" s="48"/>
      <c r="AV381" s="48"/>
      <c r="AW381" s="107" t="s">
        <v>14090</v>
      </c>
      <c r="AX381" s="107" t="s">
        <v>14726</v>
      </c>
      <c r="AY381" s="107" t="s">
        <v>14893</v>
      </c>
      <c r="AZ381" s="107" t="s">
        <v>15482</v>
      </c>
      <c r="BA381" s="2"/>
      <c r="BB381" s="3"/>
      <c r="BC381" s="3"/>
      <c r="BD381" s="3"/>
      <c r="BE381" s="3"/>
    </row>
    <row r="382" spans="1:57" x14ac:dyDescent="0.25">
      <c r="A382" s="61" t="s">
        <v>445</v>
      </c>
      <c r="B382" s="62" t="s">
        <v>15537</v>
      </c>
      <c r="C382" s="62"/>
      <c r="D382" s="63">
        <v>1.5</v>
      </c>
      <c r="E382" s="65"/>
      <c r="F382" s="103" t="s">
        <v>9348</v>
      </c>
      <c r="G382" s="62"/>
      <c r="H382" s="66"/>
      <c r="I382" s="67"/>
      <c r="J382" s="67"/>
      <c r="K382" s="66" t="s">
        <v>12651</v>
      </c>
      <c r="L382" s="70"/>
      <c r="M382" s="71">
        <v>1457.394287109375</v>
      </c>
      <c r="N382" s="71">
        <v>2706.606689453125</v>
      </c>
      <c r="O382" s="72"/>
      <c r="P382" s="73"/>
      <c r="Q382" s="73"/>
      <c r="R382" s="96"/>
      <c r="S382" s="48">
        <v>1</v>
      </c>
      <c r="T382" s="48">
        <v>1</v>
      </c>
      <c r="U382" s="49">
        <v>0</v>
      </c>
      <c r="V382" s="49">
        <v>0</v>
      </c>
      <c r="W382" s="49">
        <v>0</v>
      </c>
      <c r="X382" s="49">
        <v>1</v>
      </c>
      <c r="Y382" s="49">
        <v>0</v>
      </c>
      <c r="Z382" s="49" t="s">
        <v>13963</v>
      </c>
      <c r="AA382" s="68">
        <v>382</v>
      </c>
      <c r="AB382" s="68"/>
      <c r="AC382" s="69"/>
      <c r="AD382" s="84">
        <v>679</v>
      </c>
      <c r="AE382" s="84">
        <v>2831</v>
      </c>
      <c r="AF382" s="84">
        <v>3292</v>
      </c>
      <c r="AG382" s="84">
        <v>1178</v>
      </c>
      <c r="AH382" s="84"/>
      <c r="AI382" s="84" t="s">
        <v>7434</v>
      </c>
      <c r="AJ382" s="84" t="s">
        <v>8368</v>
      </c>
      <c r="AK382" s="84"/>
      <c r="AL382" s="84"/>
      <c r="AM382" s="87">
        <v>41634.717569444445</v>
      </c>
      <c r="AN382" s="84" t="s">
        <v>10584</v>
      </c>
      <c r="AO382" s="92" t="s">
        <v>10964</v>
      </c>
      <c r="AP382" s="84" t="s">
        <v>66</v>
      </c>
      <c r="AQ382" s="48" t="s">
        <v>2711</v>
      </c>
      <c r="AR382" s="48" t="s">
        <v>2711</v>
      </c>
      <c r="AS382" s="48" t="s">
        <v>2911</v>
      </c>
      <c r="AT382" s="48" t="s">
        <v>2911</v>
      </c>
      <c r="AU382" s="48"/>
      <c r="AV382" s="48"/>
      <c r="AW382" s="107" t="s">
        <v>14232</v>
      </c>
      <c r="AX382" s="107" t="s">
        <v>14232</v>
      </c>
      <c r="AY382" s="107" t="s">
        <v>15030</v>
      </c>
      <c r="AZ382" s="107" t="s">
        <v>15030</v>
      </c>
      <c r="BA382" s="2"/>
      <c r="BB382" s="3"/>
      <c r="BC382" s="3"/>
      <c r="BD382" s="3"/>
      <c r="BE382" s="3"/>
    </row>
    <row r="383" spans="1:57" x14ac:dyDescent="0.25">
      <c r="A383" s="61" t="s">
        <v>446</v>
      </c>
      <c r="B383" s="62" t="s">
        <v>15537</v>
      </c>
      <c r="C383" s="62"/>
      <c r="D383" s="63">
        <v>1.5</v>
      </c>
      <c r="E383" s="65"/>
      <c r="F383" s="103" t="s">
        <v>9349</v>
      </c>
      <c r="G383" s="62"/>
      <c r="H383" s="66"/>
      <c r="I383" s="67"/>
      <c r="J383" s="67"/>
      <c r="K383" s="66" t="s">
        <v>12652</v>
      </c>
      <c r="L383" s="70"/>
      <c r="M383" s="71">
        <v>3649.433349609375</v>
      </c>
      <c r="N383" s="71">
        <v>8067.51953125</v>
      </c>
      <c r="O383" s="72"/>
      <c r="P383" s="73"/>
      <c r="Q383" s="73"/>
      <c r="R383" s="96"/>
      <c r="S383" s="48">
        <v>0</v>
      </c>
      <c r="T383" s="48">
        <v>1</v>
      </c>
      <c r="U383" s="49">
        <v>0</v>
      </c>
      <c r="V383" s="49">
        <v>1.2300000000000001E-4</v>
      </c>
      <c r="W383" s="49">
        <v>0</v>
      </c>
      <c r="X383" s="49">
        <v>0.55101</v>
      </c>
      <c r="Y383" s="49">
        <v>0</v>
      </c>
      <c r="Z383" s="49">
        <v>0</v>
      </c>
      <c r="AA383" s="68">
        <v>383</v>
      </c>
      <c r="AB383" s="68"/>
      <c r="AC383" s="69"/>
      <c r="AD383" s="84">
        <v>159</v>
      </c>
      <c r="AE383" s="84">
        <v>114</v>
      </c>
      <c r="AF383" s="84">
        <v>19594</v>
      </c>
      <c r="AG383" s="84">
        <v>18153</v>
      </c>
      <c r="AH383" s="84"/>
      <c r="AI383" s="84" t="s">
        <v>7435</v>
      </c>
      <c r="AJ383" s="84" t="s">
        <v>8369</v>
      </c>
      <c r="AK383" s="92" t="s">
        <v>8738</v>
      </c>
      <c r="AL383" s="84"/>
      <c r="AM383" s="87">
        <v>40445.310844907406</v>
      </c>
      <c r="AN383" s="84" t="s">
        <v>10584</v>
      </c>
      <c r="AO383" s="92" t="s">
        <v>10965</v>
      </c>
      <c r="AP383" s="84" t="s">
        <v>66</v>
      </c>
      <c r="AQ383" s="48"/>
      <c r="AR383" s="48"/>
      <c r="AS383" s="48"/>
      <c r="AT383" s="48"/>
      <c r="AU383" s="48"/>
      <c r="AV383" s="48"/>
      <c r="AW383" s="107" t="s">
        <v>14132</v>
      </c>
      <c r="AX383" s="107" t="s">
        <v>14132</v>
      </c>
      <c r="AY383" s="107" t="s">
        <v>14934</v>
      </c>
      <c r="AZ383" s="107" t="s">
        <v>14934</v>
      </c>
      <c r="BA383" s="2"/>
      <c r="BB383" s="3"/>
      <c r="BC383" s="3"/>
      <c r="BD383" s="3"/>
      <c r="BE383" s="3"/>
    </row>
    <row r="384" spans="1:57" x14ac:dyDescent="0.25">
      <c r="A384" s="61" t="s">
        <v>447</v>
      </c>
      <c r="B384" s="62" t="s">
        <v>15537</v>
      </c>
      <c r="C384" s="62"/>
      <c r="D384" s="63">
        <v>1.5</v>
      </c>
      <c r="E384" s="65"/>
      <c r="F384" s="103" t="s">
        <v>9350</v>
      </c>
      <c r="G384" s="62"/>
      <c r="H384" s="66"/>
      <c r="I384" s="67"/>
      <c r="J384" s="67"/>
      <c r="K384" s="66" t="s">
        <v>12653</v>
      </c>
      <c r="L384" s="70"/>
      <c r="M384" s="71">
        <v>6544.23681640625</v>
      </c>
      <c r="N384" s="71">
        <v>8941.01953125</v>
      </c>
      <c r="O384" s="72"/>
      <c r="P384" s="73"/>
      <c r="Q384" s="73"/>
      <c r="R384" s="96"/>
      <c r="S384" s="48">
        <v>1</v>
      </c>
      <c r="T384" s="48">
        <v>1</v>
      </c>
      <c r="U384" s="49">
        <v>0</v>
      </c>
      <c r="V384" s="49">
        <v>0</v>
      </c>
      <c r="W384" s="49">
        <v>0</v>
      </c>
      <c r="X384" s="49">
        <v>1</v>
      </c>
      <c r="Y384" s="49">
        <v>0</v>
      </c>
      <c r="Z384" s="49" t="s">
        <v>13963</v>
      </c>
      <c r="AA384" s="68">
        <v>384</v>
      </c>
      <c r="AB384" s="68"/>
      <c r="AC384" s="69"/>
      <c r="AD384" s="84">
        <v>1232</v>
      </c>
      <c r="AE384" s="84">
        <v>1958</v>
      </c>
      <c r="AF384" s="84">
        <v>1403</v>
      </c>
      <c r="AG384" s="84">
        <v>69348</v>
      </c>
      <c r="AH384" s="84"/>
      <c r="AI384" s="84"/>
      <c r="AJ384" s="84" t="s">
        <v>8370</v>
      </c>
      <c r="AK384" s="92" t="s">
        <v>8739</v>
      </c>
      <c r="AL384" s="84"/>
      <c r="AM384" s="87">
        <v>43299.92423611111</v>
      </c>
      <c r="AN384" s="84" t="s">
        <v>10584</v>
      </c>
      <c r="AO384" s="92" t="s">
        <v>10966</v>
      </c>
      <c r="AP384" s="84" t="s">
        <v>66</v>
      </c>
      <c r="AQ384" s="48"/>
      <c r="AR384" s="48"/>
      <c r="AS384" s="48"/>
      <c r="AT384" s="48"/>
      <c r="AU384" s="48"/>
      <c r="AV384" s="48"/>
      <c r="AW384" s="107" t="s">
        <v>14233</v>
      </c>
      <c r="AX384" s="107" t="s">
        <v>14233</v>
      </c>
      <c r="AY384" s="107" t="s">
        <v>15031</v>
      </c>
      <c r="AZ384" s="107" t="s">
        <v>15031</v>
      </c>
      <c r="BA384" s="2"/>
      <c r="BB384" s="3"/>
      <c r="BC384" s="3"/>
      <c r="BD384" s="3"/>
      <c r="BE384" s="3"/>
    </row>
    <row r="385" spans="1:57" x14ac:dyDescent="0.25">
      <c r="A385" s="61" t="s">
        <v>448</v>
      </c>
      <c r="B385" s="62" t="s">
        <v>15537</v>
      </c>
      <c r="C385" s="62"/>
      <c r="D385" s="63">
        <v>1.5870365785727549</v>
      </c>
      <c r="E385" s="65"/>
      <c r="F385" s="103" t="s">
        <v>9351</v>
      </c>
      <c r="G385" s="62"/>
      <c r="H385" s="66"/>
      <c r="I385" s="67"/>
      <c r="J385" s="67"/>
      <c r="K385" s="66" t="s">
        <v>12654</v>
      </c>
      <c r="L385" s="70"/>
      <c r="M385" s="71">
        <v>2026.7525634765625</v>
      </c>
      <c r="N385" s="71">
        <v>1958.090087890625</v>
      </c>
      <c r="O385" s="72"/>
      <c r="P385" s="73"/>
      <c r="Q385" s="73"/>
      <c r="R385" s="96"/>
      <c r="S385" s="48">
        <v>0</v>
      </c>
      <c r="T385" s="48">
        <v>1</v>
      </c>
      <c r="U385" s="49">
        <v>0</v>
      </c>
      <c r="V385" s="49">
        <v>1.76E-4</v>
      </c>
      <c r="W385" s="49">
        <v>4.5000000000000003E-5</v>
      </c>
      <c r="X385" s="49">
        <v>0.44630199999999998</v>
      </c>
      <c r="Y385" s="49">
        <v>0</v>
      </c>
      <c r="Z385" s="49">
        <v>0</v>
      </c>
      <c r="AA385" s="68">
        <v>385</v>
      </c>
      <c r="AB385" s="68"/>
      <c r="AC385" s="69"/>
      <c r="AD385" s="84">
        <v>2395</v>
      </c>
      <c r="AE385" s="84">
        <v>27594</v>
      </c>
      <c r="AF385" s="84">
        <v>30669</v>
      </c>
      <c r="AG385" s="84">
        <v>28568</v>
      </c>
      <c r="AH385" s="84"/>
      <c r="AI385" s="84" t="s">
        <v>7436</v>
      </c>
      <c r="AJ385" s="84"/>
      <c r="AK385" s="84"/>
      <c r="AL385" s="84"/>
      <c r="AM385" s="87">
        <v>42148.668738425928</v>
      </c>
      <c r="AN385" s="84" t="s">
        <v>10584</v>
      </c>
      <c r="AO385" s="92" t="s">
        <v>10967</v>
      </c>
      <c r="AP385" s="84" t="s">
        <v>66</v>
      </c>
      <c r="AQ385" s="48"/>
      <c r="AR385" s="48"/>
      <c r="AS385" s="48"/>
      <c r="AT385" s="48"/>
      <c r="AU385" s="48" t="s">
        <v>2947</v>
      </c>
      <c r="AV385" s="48" t="s">
        <v>2947</v>
      </c>
      <c r="AW385" s="107" t="s">
        <v>14123</v>
      </c>
      <c r="AX385" s="107" t="s">
        <v>14123</v>
      </c>
      <c r="AY385" s="107" t="s">
        <v>14925</v>
      </c>
      <c r="AZ385" s="107" t="s">
        <v>14925</v>
      </c>
      <c r="BA385" s="2"/>
      <c r="BB385" s="3"/>
      <c r="BC385" s="3"/>
      <c r="BD385" s="3"/>
      <c r="BE385" s="3"/>
    </row>
    <row r="386" spans="1:57" x14ac:dyDescent="0.25">
      <c r="A386" s="61" t="s">
        <v>449</v>
      </c>
      <c r="B386" s="62" t="s">
        <v>15537</v>
      </c>
      <c r="C386" s="62"/>
      <c r="D386" s="63">
        <v>1.7185585195271398</v>
      </c>
      <c r="E386" s="65"/>
      <c r="F386" s="103" t="s">
        <v>9352</v>
      </c>
      <c r="G386" s="62"/>
      <c r="H386" s="66"/>
      <c r="I386" s="67"/>
      <c r="J386" s="67"/>
      <c r="K386" s="66" t="s">
        <v>12655</v>
      </c>
      <c r="L386" s="70"/>
      <c r="M386" s="71">
        <v>6703.83740234375</v>
      </c>
      <c r="N386" s="71">
        <v>1261.8182373046875</v>
      </c>
      <c r="O386" s="72"/>
      <c r="P386" s="73"/>
      <c r="Q386" s="73"/>
      <c r="R386" s="96"/>
      <c r="S386" s="48">
        <v>0</v>
      </c>
      <c r="T386" s="48">
        <v>1</v>
      </c>
      <c r="U386" s="49">
        <v>0</v>
      </c>
      <c r="V386" s="49">
        <v>1.63E-4</v>
      </c>
      <c r="W386" s="49">
        <v>1.13E-4</v>
      </c>
      <c r="X386" s="49">
        <v>0.48216999999999999</v>
      </c>
      <c r="Y386" s="49">
        <v>0</v>
      </c>
      <c r="Z386" s="49">
        <v>0</v>
      </c>
      <c r="AA386" s="68">
        <v>386</v>
      </c>
      <c r="AB386" s="68"/>
      <c r="AC386" s="69"/>
      <c r="AD386" s="84">
        <v>153</v>
      </c>
      <c r="AE386" s="84">
        <v>124</v>
      </c>
      <c r="AF386" s="84">
        <v>2953</v>
      </c>
      <c r="AG386" s="84">
        <v>7694</v>
      </c>
      <c r="AH386" s="84"/>
      <c r="AI386" s="84" t="s">
        <v>7437</v>
      </c>
      <c r="AJ386" s="84"/>
      <c r="AK386" s="84"/>
      <c r="AL386" s="84"/>
      <c r="AM386" s="87">
        <v>41799.392592592594</v>
      </c>
      <c r="AN386" s="84" t="s">
        <v>10584</v>
      </c>
      <c r="AO386" s="92" t="s">
        <v>10968</v>
      </c>
      <c r="AP386" s="84" t="s">
        <v>66</v>
      </c>
      <c r="AQ386" s="48"/>
      <c r="AR386" s="48"/>
      <c r="AS386" s="48"/>
      <c r="AT386" s="48"/>
      <c r="AU386" s="48"/>
      <c r="AV386" s="48"/>
      <c r="AW386" s="107" t="s">
        <v>14145</v>
      </c>
      <c r="AX386" s="107" t="s">
        <v>14145</v>
      </c>
      <c r="AY386" s="107" t="s">
        <v>14893</v>
      </c>
      <c r="AZ386" s="107" t="s">
        <v>14893</v>
      </c>
      <c r="BA386" s="2"/>
      <c r="BB386" s="3"/>
      <c r="BC386" s="3"/>
      <c r="BD386" s="3"/>
      <c r="BE386" s="3"/>
    </row>
    <row r="387" spans="1:57" x14ac:dyDescent="0.25">
      <c r="A387" s="61" t="s">
        <v>450</v>
      </c>
      <c r="B387" s="62" t="s">
        <v>15539</v>
      </c>
      <c r="C387" s="62"/>
      <c r="D387" s="63">
        <v>5.097511914340533</v>
      </c>
      <c r="E387" s="65"/>
      <c r="F387" s="103" t="s">
        <v>9353</v>
      </c>
      <c r="G387" s="62"/>
      <c r="H387" s="66"/>
      <c r="I387" s="67"/>
      <c r="J387" s="67"/>
      <c r="K387" s="66" t="s">
        <v>12656</v>
      </c>
      <c r="L387" s="70"/>
      <c r="M387" s="71">
        <v>7199.267578125</v>
      </c>
      <c r="N387" s="71">
        <v>4019.296630859375</v>
      </c>
      <c r="O387" s="72"/>
      <c r="P387" s="73"/>
      <c r="Q387" s="73"/>
      <c r="R387" s="96"/>
      <c r="S387" s="48">
        <v>0</v>
      </c>
      <c r="T387" s="48">
        <v>1</v>
      </c>
      <c r="U387" s="49">
        <v>0</v>
      </c>
      <c r="V387" s="49">
        <v>2.0100000000000001E-4</v>
      </c>
      <c r="W387" s="49">
        <v>1.8600000000000001E-3</v>
      </c>
      <c r="X387" s="49">
        <v>0.465924</v>
      </c>
      <c r="Y387" s="49">
        <v>0</v>
      </c>
      <c r="Z387" s="49">
        <v>0</v>
      </c>
      <c r="AA387" s="68">
        <v>387</v>
      </c>
      <c r="AB387" s="68"/>
      <c r="AC387" s="69"/>
      <c r="AD387" s="84">
        <v>62</v>
      </c>
      <c r="AE387" s="84">
        <v>11</v>
      </c>
      <c r="AF387" s="84">
        <v>148</v>
      </c>
      <c r="AG387" s="84">
        <v>1170</v>
      </c>
      <c r="AH387" s="84"/>
      <c r="AI387" s="84" t="s">
        <v>7438</v>
      </c>
      <c r="AJ387" s="84" t="s">
        <v>8371</v>
      </c>
      <c r="AK387" s="84"/>
      <c r="AL387" s="84"/>
      <c r="AM387" s="87">
        <v>43717.384525462963</v>
      </c>
      <c r="AN387" s="84" t="s">
        <v>10584</v>
      </c>
      <c r="AO387" s="92" t="s">
        <v>10969</v>
      </c>
      <c r="AP387" s="84" t="s">
        <v>66</v>
      </c>
      <c r="AQ387" s="48"/>
      <c r="AR387" s="48"/>
      <c r="AS387" s="48"/>
      <c r="AT387" s="48"/>
      <c r="AU387" s="48" t="s">
        <v>2951</v>
      </c>
      <c r="AV387" s="48" t="s">
        <v>2951</v>
      </c>
      <c r="AW387" s="107" t="s">
        <v>14127</v>
      </c>
      <c r="AX387" s="107" t="s">
        <v>14127</v>
      </c>
      <c r="AY387" s="107" t="s">
        <v>14929</v>
      </c>
      <c r="AZ387" s="107" t="s">
        <v>14929</v>
      </c>
      <c r="BA387" s="2"/>
      <c r="BB387" s="3"/>
      <c r="BC387" s="3"/>
      <c r="BD387" s="3"/>
      <c r="BE387" s="3"/>
    </row>
    <row r="388" spans="1:57" x14ac:dyDescent="0.25">
      <c r="A388" s="61" t="s">
        <v>451</v>
      </c>
      <c r="B388" s="62" t="s">
        <v>15539</v>
      </c>
      <c r="C388" s="62"/>
      <c r="D388" s="63">
        <v>5.097511914340533</v>
      </c>
      <c r="E388" s="65"/>
      <c r="F388" s="103" t="s">
        <v>9354</v>
      </c>
      <c r="G388" s="62"/>
      <c r="H388" s="66"/>
      <c r="I388" s="67"/>
      <c r="J388" s="67"/>
      <c r="K388" s="66" t="s">
        <v>12657</v>
      </c>
      <c r="L388" s="70"/>
      <c r="M388" s="71">
        <v>7135.6103515625</v>
      </c>
      <c r="N388" s="71">
        <v>7753.84423828125</v>
      </c>
      <c r="O388" s="72"/>
      <c r="P388" s="73"/>
      <c r="Q388" s="73"/>
      <c r="R388" s="96"/>
      <c r="S388" s="48">
        <v>0</v>
      </c>
      <c r="T388" s="48">
        <v>1</v>
      </c>
      <c r="U388" s="49">
        <v>0</v>
      </c>
      <c r="V388" s="49">
        <v>2.0100000000000001E-4</v>
      </c>
      <c r="W388" s="49">
        <v>1.8600000000000001E-3</v>
      </c>
      <c r="X388" s="49">
        <v>0.465924</v>
      </c>
      <c r="Y388" s="49">
        <v>0</v>
      </c>
      <c r="Z388" s="49">
        <v>0</v>
      </c>
      <c r="AA388" s="68">
        <v>388</v>
      </c>
      <c r="AB388" s="68"/>
      <c r="AC388" s="69"/>
      <c r="AD388" s="84">
        <v>1412</v>
      </c>
      <c r="AE388" s="84">
        <v>496</v>
      </c>
      <c r="AF388" s="84">
        <v>37562</v>
      </c>
      <c r="AG388" s="84">
        <v>20505</v>
      </c>
      <c r="AH388" s="84"/>
      <c r="AI388" s="84" t="s">
        <v>7439</v>
      </c>
      <c r="AJ388" s="84"/>
      <c r="AK388" s="84"/>
      <c r="AL388" s="84"/>
      <c r="AM388" s="87">
        <v>41255.637476851851</v>
      </c>
      <c r="AN388" s="84" t="s">
        <v>10584</v>
      </c>
      <c r="AO388" s="92" t="s">
        <v>10970</v>
      </c>
      <c r="AP388" s="84" t="s">
        <v>66</v>
      </c>
      <c r="AQ388" s="48"/>
      <c r="AR388" s="48"/>
      <c r="AS388" s="48"/>
      <c r="AT388" s="48"/>
      <c r="AU388" s="48" t="s">
        <v>2951</v>
      </c>
      <c r="AV388" s="48" t="s">
        <v>2951</v>
      </c>
      <c r="AW388" s="107" t="s">
        <v>14127</v>
      </c>
      <c r="AX388" s="107" t="s">
        <v>14127</v>
      </c>
      <c r="AY388" s="107" t="s">
        <v>14929</v>
      </c>
      <c r="AZ388" s="107" t="s">
        <v>14929</v>
      </c>
      <c r="BA388" s="2"/>
      <c r="BB388" s="3"/>
      <c r="BC388" s="3"/>
      <c r="BD388" s="3"/>
      <c r="BE388" s="3"/>
    </row>
    <row r="389" spans="1:57" x14ac:dyDescent="0.25">
      <c r="A389" s="61" t="s">
        <v>452</v>
      </c>
      <c r="B389" s="62" t="s">
        <v>15537</v>
      </c>
      <c r="C389" s="62"/>
      <c r="D389" s="63">
        <v>1.5019341461905056</v>
      </c>
      <c r="E389" s="65"/>
      <c r="F389" s="103" t="s">
        <v>9355</v>
      </c>
      <c r="G389" s="62"/>
      <c r="H389" s="66"/>
      <c r="I389" s="67"/>
      <c r="J389" s="67"/>
      <c r="K389" s="66" t="s">
        <v>12658</v>
      </c>
      <c r="L389" s="70"/>
      <c r="M389" s="71">
        <v>4932.5859375</v>
      </c>
      <c r="N389" s="71">
        <v>1961.643310546875</v>
      </c>
      <c r="O389" s="72"/>
      <c r="P389" s="73"/>
      <c r="Q389" s="73"/>
      <c r="R389" s="96"/>
      <c r="S389" s="48">
        <v>0</v>
      </c>
      <c r="T389" s="48">
        <v>2</v>
      </c>
      <c r="U389" s="49">
        <v>2030</v>
      </c>
      <c r="V389" s="49">
        <v>1.2300000000000001E-4</v>
      </c>
      <c r="W389" s="49">
        <v>9.9999999999999995E-7</v>
      </c>
      <c r="X389" s="49">
        <v>0.97417299999999996</v>
      </c>
      <c r="Y389" s="49">
        <v>0</v>
      </c>
      <c r="Z389" s="49">
        <v>0</v>
      </c>
      <c r="AA389" s="68">
        <v>389</v>
      </c>
      <c r="AB389" s="68"/>
      <c r="AC389" s="69"/>
      <c r="AD389" s="84">
        <v>178</v>
      </c>
      <c r="AE389" s="84">
        <v>1352</v>
      </c>
      <c r="AF389" s="84">
        <v>4630</v>
      </c>
      <c r="AG389" s="84">
        <v>506</v>
      </c>
      <c r="AH389" s="84"/>
      <c r="AI389" s="84" t="s">
        <v>7440</v>
      </c>
      <c r="AJ389" s="84" t="s">
        <v>8372</v>
      </c>
      <c r="AK389" s="84"/>
      <c r="AL389" s="84"/>
      <c r="AM389" s="87">
        <v>41136.761458333334</v>
      </c>
      <c r="AN389" s="84" t="s">
        <v>10584</v>
      </c>
      <c r="AO389" s="92" t="s">
        <v>10971</v>
      </c>
      <c r="AP389" s="84" t="s">
        <v>66</v>
      </c>
      <c r="AQ389" s="48"/>
      <c r="AR389" s="48"/>
      <c r="AS389" s="48"/>
      <c r="AT389" s="48"/>
      <c r="AU389" s="48"/>
      <c r="AV389" s="48"/>
      <c r="AW389" s="107" t="s">
        <v>14234</v>
      </c>
      <c r="AX389" s="107" t="s">
        <v>14234</v>
      </c>
      <c r="AY389" s="107" t="s">
        <v>15032</v>
      </c>
      <c r="AZ389" s="107" t="s">
        <v>15032</v>
      </c>
      <c r="BA389" s="2"/>
      <c r="BB389" s="3"/>
      <c r="BC389" s="3"/>
      <c r="BD389" s="3"/>
      <c r="BE389" s="3"/>
    </row>
    <row r="390" spans="1:57" x14ac:dyDescent="0.25">
      <c r="A390" s="61" t="s">
        <v>1606</v>
      </c>
      <c r="B390" s="62" t="s">
        <v>15537</v>
      </c>
      <c r="C390" s="62"/>
      <c r="D390" s="63">
        <v>1.5</v>
      </c>
      <c r="E390" s="65"/>
      <c r="F390" s="103" t="s">
        <v>9356</v>
      </c>
      <c r="G390" s="62"/>
      <c r="H390" s="66"/>
      <c r="I390" s="67"/>
      <c r="J390" s="67"/>
      <c r="K390" s="66" t="s">
        <v>12659</v>
      </c>
      <c r="L390" s="70"/>
      <c r="M390" s="71">
        <v>6711.1259765625</v>
      </c>
      <c r="N390" s="71">
        <v>1753.101318359375</v>
      </c>
      <c r="O390" s="72"/>
      <c r="P390" s="73"/>
      <c r="Q390" s="73"/>
      <c r="R390" s="96"/>
      <c r="S390" s="48">
        <v>1</v>
      </c>
      <c r="T390" s="48">
        <v>0</v>
      </c>
      <c r="U390" s="49">
        <v>0</v>
      </c>
      <c r="V390" s="49">
        <v>1.0900000000000001E-4</v>
      </c>
      <c r="W390" s="49">
        <v>0</v>
      </c>
      <c r="X390" s="49">
        <v>0.56402399999999997</v>
      </c>
      <c r="Y390" s="49">
        <v>0</v>
      </c>
      <c r="Z390" s="49">
        <v>0</v>
      </c>
      <c r="AA390" s="68">
        <v>390</v>
      </c>
      <c r="AB390" s="68"/>
      <c r="AC390" s="69"/>
      <c r="AD390" s="84">
        <v>974</v>
      </c>
      <c r="AE390" s="84">
        <v>24675</v>
      </c>
      <c r="AF390" s="84">
        <v>2413</v>
      </c>
      <c r="AG390" s="84">
        <v>5825</v>
      </c>
      <c r="AH390" s="84"/>
      <c r="AI390" s="84" t="s">
        <v>7441</v>
      </c>
      <c r="AJ390" s="84" t="s">
        <v>8270</v>
      </c>
      <c r="AK390" s="92" t="s">
        <v>8740</v>
      </c>
      <c r="AL390" s="84"/>
      <c r="AM390" s="87">
        <v>40491.024780092594</v>
      </c>
      <c r="AN390" s="84" t="s">
        <v>10584</v>
      </c>
      <c r="AO390" s="92" t="s">
        <v>10972</v>
      </c>
      <c r="AP390" s="84" t="s">
        <v>65</v>
      </c>
      <c r="AQ390" s="48"/>
      <c r="AR390" s="48"/>
      <c r="AS390" s="48"/>
      <c r="AT390" s="48"/>
      <c r="AU390" s="48"/>
      <c r="AV390" s="48"/>
      <c r="AW390" s="48"/>
      <c r="AX390" s="48"/>
      <c r="AY390" s="48"/>
      <c r="AZ390" s="48"/>
      <c r="BA390" s="2"/>
      <c r="BB390" s="3"/>
      <c r="BC390" s="3"/>
      <c r="BD390" s="3"/>
      <c r="BE390" s="3"/>
    </row>
    <row r="391" spans="1:57" x14ac:dyDescent="0.25">
      <c r="A391" s="61" t="s">
        <v>1051</v>
      </c>
      <c r="B391" s="62" t="s">
        <v>15537</v>
      </c>
      <c r="C391" s="62"/>
      <c r="D391" s="63">
        <v>1.5174073157145509</v>
      </c>
      <c r="E391" s="65"/>
      <c r="F391" s="103" t="s">
        <v>9357</v>
      </c>
      <c r="G391" s="62"/>
      <c r="H391" s="66"/>
      <c r="I391" s="67"/>
      <c r="J391" s="67"/>
      <c r="K391" s="66" t="s">
        <v>12660</v>
      </c>
      <c r="L391" s="70"/>
      <c r="M391" s="71">
        <v>4073.742919921875</v>
      </c>
      <c r="N391" s="71">
        <v>4423.14404296875</v>
      </c>
      <c r="O391" s="72"/>
      <c r="P391" s="73"/>
      <c r="Q391" s="73"/>
      <c r="R391" s="96"/>
      <c r="S391" s="48">
        <v>3</v>
      </c>
      <c r="T391" s="48">
        <v>1</v>
      </c>
      <c r="U391" s="49">
        <v>4056</v>
      </c>
      <c r="V391" s="49">
        <v>1.3999999999999999E-4</v>
      </c>
      <c r="W391" s="49">
        <v>9.0000000000000002E-6</v>
      </c>
      <c r="X391" s="49">
        <v>1.2167760000000001</v>
      </c>
      <c r="Y391" s="49">
        <v>0</v>
      </c>
      <c r="Z391" s="49">
        <v>0</v>
      </c>
      <c r="AA391" s="68">
        <v>391</v>
      </c>
      <c r="AB391" s="68"/>
      <c r="AC391" s="69"/>
      <c r="AD391" s="84">
        <v>26</v>
      </c>
      <c r="AE391" s="84">
        <v>1219662</v>
      </c>
      <c r="AF391" s="84">
        <v>259925</v>
      </c>
      <c r="AG391" s="84">
        <v>1</v>
      </c>
      <c r="AH391" s="84"/>
      <c r="AI391" s="84" t="s">
        <v>7442</v>
      </c>
      <c r="AJ391" s="84" t="s">
        <v>8284</v>
      </c>
      <c r="AK391" s="92" t="s">
        <v>8741</v>
      </c>
      <c r="AL391" s="84"/>
      <c r="AM391" s="87">
        <v>41017.302245370367</v>
      </c>
      <c r="AN391" s="84" t="s">
        <v>10584</v>
      </c>
      <c r="AO391" s="92" t="s">
        <v>10973</v>
      </c>
      <c r="AP391" s="84" t="s">
        <v>66</v>
      </c>
      <c r="AQ391" s="48" t="s">
        <v>2806</v>
      </c>
      <c r="AR391" s="48" t="s">
        <v>2806</v>
      </c>
      <c r="AS391" s="48" t="s">
        <v>2911</v>
      </c>
      <c r="AT391" s="48" t="s">
        <v>2911</v>
      </c>
      <c r="AU391" s="48"/>
      <c r="AV391" s="48"/>
      <c r="AW391" s="107" t="s">
        <v>14235</v>
      </c>
      <c r="AX391" s="107" t="s">
        <v>14235</v>
      </c>
      <c r="AY391" s="107" t="s">
        <v>15033</v>
      </c>
      <c r="AZ391" s="107" t="s">
        <v>15033</v>
      </c>
      <c r="BA391" s="2"/>
      <c r="BB391" s="3"/>
      <c r="BC391" s="3"/>
      <c r="BD391" s="3"/>
      <c r="BE391" s="3"/>
    </row>
    <row r="392" spans="1:57" x14ac:dyDescent="0.25">
      <c r="A392" s="61" t="s">
        <v>453</v>
      </c>
      <c r="B392" s="62" t="s">
        <v>15537</v>
      </c>
      <c r="C392" s="62"/>
      <c r="D392" s="63">
        <v>1.5</v>
      </c>
      <c r="E392" s="65"/>
      <c r="F392" s="103" t="s">
        <v>9358</v>
      </c>
      <c r="G392" s="62"/>
      <c r="H392" s="66"/>
      <c r="I392" s="67"/>
      <c r="J392" s="67"/>
      <c r="K392" s="66" t="s">
        <v>12661</v>
      </c>
      <c r="L392" s="70"/>
      <c r="M392" s="71">
        <v>8776.2666015625</v>
      </c>
      <c r="N392" s="71">
        <v>2986.35302734375</v>
      </c>
      <c r="O392" s="72"/>
      <c r="P392" s="73"/>
      <c r="Q392" s="73"/>
      <c r="R392" s="96"/>
      <c r="S392" s="48">
        <v>0</v>
      </c>
      <c r="T392" s="48">
        <v>1</v>
      </c>
      <c r="U392" s="49">
        <v>0</v>
      </c>
      <c r="V392" s="49">
        <v>1</v>
      </c>
      <c r="W392" s="49">
        <v>0</v>
      </c>
      <c r="X392" s="49">
        <v>1</v>
      </c>
      <c r="Y392" s="49">
        <v>0</v>
      </c>
      <c r="Z392" s="49">
        <v>0</v>
      </c>
      <c r="AA392" s="68">
        <v>392</v>
      </c>
      <c r="AB392" s="68"/>
      <c r="AC392" s="69"/>
      <c r="AD392" s="84">
        <v>616</v>
      </c>
      <c r="AE392" s="84">
        <v>771</v>
      </c>
      <c r="AF392" s="84">
        <v>190079</v>
      </c>
      <c r="AG392" s="84">
        <v>76469</v>
      </c>
      <c r="AH392" s="84"/>
      <c r="AI392" s="84" t="s">
        <v>7443</v>
      </c>
      <c r="AJ392" s="84"/>
      <c r="AK392" s="84"/>
      <c r="AL392" s="84"/>
      <c r="AM392" s="87">
        <v>42554.29178240741</v>
      </c>
      <c r="AN392" s="84" t="s">
        <v>10584</v>
      </c>
      <c r="AO392" s="92" t="s">
        <v>10974</v>
      </c>
      <c r="AP392" s="84" t="s">
        <v>66</v>
      </c>
      <c r="AQ392" s="48" t="s">
        <v>2712</v>
      </c>
      <c r="AR392" s="48" t="s">
        <v>2712</v>
      </c>
      <c r="AS392" s="48" t="s">
        <v>2911</v>
      </c>
      <c r="AT392" s="48" t="s">
        <v>2911</v>
      </c>
      <c r="AU392" s="48"/>
      <c r="AV392" s="48"/>
      <c r="AW392" s="107" t="s">
        <v>14236</v>
      </c>
      <c r="AX392" s="107" t="s">
        <v>14236</v>
      </c>
      <c r="AY392" s="107" t="s">
        <v>15034</v>
      </c>
      <c r="AZ392" s="107" t="s">
        <v>15034</v>
      </c>
      <c r="BA392" s="2"/>
      <c r="BB392" s="3"/>
      <c r="BC392" s="3"/>
      <c r="BD392" s="3"/>
      <c r="BE392" s="3"/>
    </row>
    <row r="393" spans="1:57" x14ac:dyDescent="0.25">
      <c r="A393" s="61" t="s">
        <v>1607</v>
      </c>
      <c r="B393" s="62" t="s">
        <v>15537</v>
      </c>
      <c r="C393" s="62"/>
      <c r="D393" s="63">
        <v>1.5</v>
      </c>
      <c r="E393" s="65"/>
      <c r="F393" s="103" t="s">
        <v>9359</v>
      </c>
      <c r="G393" s="62"/>
      <c r="H393" s="66"/>
      <c r="I393" s="67"/>
      <c r="J393" s="67"/>
      <c r="K393" s="66" t="s">
        <v>12662</v>
      </c>
      <c r="L393" s="70"/>
      <c r="M393" s="71">
        <v>9270.97265625</v>
      </c>
      <c r="N393" s="71">
        <v>4688.8154296875</v>
      </c>
      <c r="O393" s="72"/>
      <c r="P393" s="73"/>
      <c r="Q393" s="73"/>
      <c r="R393" s="96"/>
      <c r="S393" s="48">
        <v>1</v>
      </c>
      <c r="T393" s="48">
        <v>0</v>
      </c>
      <c r="U393" s="49">
        <v>0</v>
      </c>
      <c r="V393" s="49">
        <v>1</v>
      </c>
      <c r="W393" s="49">
        <v>0</v>
      </c>
      <c r="X393" s="49">
        <v>1</v>
      </c>
      <c r="Y393" s="49">
        <v>0</v>
      </c>
      <c r="Z393" s="49">
        <v>0</v>
      </c>
      <c r="AA393" s="68">
        <v>393</v>
      </c>
      <c r="AB393" s="68"/>
      <c r="AC393" s="69"/>
      <c r="AD393" s="84">
        <v>584</v>
      </c>
      <c r="AE393" s="84">
        <v>323</v>
      </c>
      <c r="AF393" s="84">
        <v>10869</v>
      </c>
      <c r="AG393" s="84">
        <v>13656</v>
      </c>
      <c r="AH393" s="84"/>
      <c r="AI393" s="84"/>
      <c r="AJ393" s="84"/>
      <c r="AK393" s="84"/>
      <c r="AL393" s="84"/>
      <c r="AM393" s="87">
        <v>43536.766134259262</v>
      </c>
      <c r="AN393" s="84" t="s">
        <v>10584</v>
      </c>
      <c r="AO393" s="92" t="s">
        <v>10975</v>
      </c>
      <c r="AP393" s="84" t="s">
        <v>65</v>
      </c>
      <c r="AQ393" s="48"/>
      <c r="AR393" s="48"/>
      <c r="AS393" s="48"/>
      <c r="AT393" s="48"/>
      <c r="AU393" s="48"/>
      <c r="AV393" s="48"/>
      <c r="AW393" s="48"/>
      <c r="AX393" s="48"/>
      <c r="AY393" s="48"/>
      <c r="AZ393" s="48"/>
      <c r="BA393" s="2"/>
      <c r="BB393" s="3"/>
      <c r="BC393" s="3"/>
      <c r="BD393" s="3"/>
      <c r="BE393" s="3"/>
    </row>
    <row r="394" spans="1:57" x14ac:dyDescent="0.25">
      <c r="A394" s="61" t="s">
        <v>454</v>
      </c>
      <c r="B394" s="62" t="s">
        <v>15537</v>
      </c>
      <c r="C394" s="62"/>
      <c r="D394" s="63">
        <v>1.5</v>
      </c>
      <c r="E394" s="65"/>
      <c r="F394" s="103" t="s">
        <v>9360</v>
      </c>
      <c r="G394" s="62"/>
      <c r="H394" s="66"/>
      <c r="I394" s="67"/>
      <c r="J394" s="67"/>
      <c r="K394" s="66" t="s">
        <v>12663</v>
      </c>
      <c r="L394" s="70"/>
      <c r="M394" s="71">
        <v>7461.70751953125</v>
      </c>
      <c r="N394" s="71">
        <v>9153.71484375</v>
      </c>
      <c r="O394" s="72"/>
      <c r="P394" s="73"/>
      <c r="Q394" s="73"/>
      <c r="R394" s="96"/>
      <c r="S394" s="48">
        <v>0</v>
      </c>
      <c r="T394" s="48">
        <v>1</v>
      </c>
      <c r="U394" s="49">
        <v>0</v>
      </c>
      <c r="V394" s="49">
        <v>0.33333299999999999</v>
      </c>
      <c r="W394" s="49">
        <v>0</v>
      </c>
      <c r="X394" s="49">
        <v>0.77027000000000001</v>
      </c>
      <c r="Y394" s="49">
        <v>0</v>
      </c>
      <c r="Z394" s="49">
        <v>0</v>
      </c>
      <c r="AA394" s="68">
        <v>394</v>
      </c>
      <c r="AB394" s="68"/>
      <c r="AC394" s="69"/>
      <c r="AD394" s="84">
        <v>1547</v>
      </c>
      <c r="AE394" s="84">
        <v>1714</v>
      </c>
      <c r="AF394" s="84">
        <v>92533</v>
      </c>
      <c r="AG394" s="84">
        <v>19049</v>
      </c>
      <c r="AH394" s="84"/>
      <c r="AI394" s="84"/>
      <c r="AJ394" s="84" t="s">
        <v>8266</v>
      </c>
      <c r="AK394" s="84"/>
      <c r="AL394" s="84"/>
      <c r="AM394" s="87">
        <v>40430.635127314818</v>
      </c>
      <c r="AN394" s="84" t="s">
        <v>10584</v>
      </c>
      <c r="AO394" s="92" t="s">
        <v>10976</v>
      </c>
      <c r="AP394" s="84" t="s">
        <v>66</v>
      </c>
      <c r="AQ394" s="48" t="s">
        <v>2713</v>
      </c>
      <c r="AR394" s="48" t="s">
        <v>2713</v>
      </c>
      <c r="AS394" s="48" t="s">
        <v>2921</v>
      </c>
      <c r="AT394" s="48" t="s">
        <v>2921</v>
      </c>
      <c r="AU394" s="48"/>
      <c r="AV394" s="48"/>
      <c r="AW394" s="107" t="s">
        <v>14237</v>
      </c>
      <c r="AX394" s="107" t="s">
        <v>14237</v>
      </c>
      <c r="AY394" s="107" t="s">
        <v>15035</v>
      </c>
      <c r="AZ394" s="107" t="s">
        <v>15035</v>
      </c>
      <c r="BA394" s="2"/>
      <c r="BB394" s="3"/>
      <c r="BC394" s="3"/>
      <c r="BD394" s="3"/>
      <c r="BE394" s="3"/>
    </row>
    <row r="395" spans="1:57" x14ac:dyDescent="0.25">
      <c r="A395" s="61" t="s">
        <v>1608</v>
      </c>
      <c r="B395" s="62" t="s">
        <v>15537</v>
      </c>
      <c r="C395" s="62"/>
      <c r="D395" s="63">
        <v>1.5</v>
      </c>
      <c r="E395" s="65"/>
      <c r="F395" s="103" t="s">
        <v>9361</v>
      </c>
      <c r="G395" s="62"/>
      <c r="H395" s="66"/>
      <c r="I395" s="67"/>
      <c r="J395" s="67"/>
      <c r="K395" s="66" t="s">
        <v>12664</v>
      </c>
      <c r="L395" s="70"/>
      <c r="M395" s="71">
        <v>4884.439453125</v>
      </c>
      <c r="N395" s="71">
        <v>8315.740234375</v>
      </c>
      <c r="O395" s="72"/>
      <c r="P395" s="73"/>
      <c r="Q395" s="73"/>
      <c r="R395" s="96"/>
      <c r="S395" s="48">
        <v>2</v>
      </c>
      <c r="T395" s="48">
        <v>0</v>
      </c>
      <c r="U395" s="49">
        <v>2</v>
      </c>
      <c r="V395" s="49">
        <v>0.5</v>
      </c>
      <c r="W395" s="49">
        <v>0</v>
      </c>
      <c r="X395" s="49">
        <v>1.4594590000000001</v>
      </c>
      <c r="Y395" s="49">
        <v>0</v>
      </c>
      <c r="Z395" s="49">
        <v>0</v>
      </c>
      <c r="AA395" s="68">
        <v>395</v>
      </c>
      <c r="AB395" s="68"/>
      <c r="AC395" s="69"/>
      <c r="AD395" s="84">
        <v>11</v>
      </c>
      <c r="AE395" s="84">
        <v>666953</v>
      </c>
      <c r="AF395" s="84">
        <v>371721</v>
      </c>
      <c r="AG395" s="84">
        <v>6</v>
      </c>
      <c r="AH395" s="84"/>
      <c r="AI395" s="84" t="s">
        <v>7444</v>
      </c>
      <c r="AJ395" s="84" t="s">
        <v>8310</v>
      </c>
      <c r="AK395" s="92" t="s">
        <v>8742</v>
      </c>
      <c r="AL395" s="84"/>
      <c r="AM395" s="87">
        <v>39956.000891203701</v>
      </c>
      <c r="AN395" s="84" t="s">
        <v>10584</v>
      </c>
      <c r="AO395" s="92" t="s">
        <v>10977</v>
      </c>
      <c r="AP395" s="84" t="s">
        <v>65</v>
      </c>
      <c r="AQ395" s="48"/>
      <c r="AR395" s="48"/>
      <c r="AS395" s="48"/>
      <c r="AT395" s="48"/>
      <c r="AU395" s="48"/>
      <c r="AV395" s="48"/>
      <c r="AW395" s="48"/>
      <c r="AX395" s="48"/>
      <c r="AY395" s="48"/>
      <c r="AZ395" s="48"/>
      <c r="BA395" s="2"/>
      <c r="BB395" s="3"/>
      <c r="BC395" s="3"/>
      <c r="BD395" s="3"/>
      <c r="BE395" s="3"/>
    </row>
    <row r="396" spans="1:57" x14ac:dyDescent="0.25">
      <c r="A396" s="61" t="s">
        <v>455</v>
      </c>
      <c r="B396" s="62" t="s">
        <v>15537</v>
      </c>
      <c r="C396" s="62"/>
      <c r="D396" s="63">
        <v>1.5</v>
      </c>
      <c r="E396" s="65"/>
      <c r="F396" s="103" t="s">
        <v>9362</v>
      </c>
      <c r="G396" s="62"/>
      <c r="H396" s="66"/>
      <c r="I396" s="67"/>
      <c r="J396" s="67"/>
      <c r="K396" s="66" t="s">
        <v>12665</v>
      </c>
      <c r="L396" s="70"/>
      <c r="M396" s="71">
        <v>1231.3641357421875</v>
      </c>
      <c r="N396" s="71">
        <v>5722.26953125</v>
      </c>
      <c r="O396" s="72"/>
      <c r="P396" s="73"/>
      <c r="Q396" s="73"/>
      <c r="R396" s="96"/>
      <c r="S396" s="48">
        <v>0</v>
      </c>
      <c r="T396" s="48">
        <v>2</v>
      </c>
      <c r="U396" s="49">
        <v>6</v>
      </c>
      <c r="V396" s="49">
        <v>0.16666700000000001</v>
      </c>
      <c r="W396" s="49">
        <v>0</v>
      </c>
      <c r="X396" s="49">
        <v>1.22746</v>
      </c>
      <c r="Y396" s="49">
        <v>0</v>
      </c>
      <c r="Z396" s="49">
        <v>0</v>
      </c>
      <c r="AA396" s="68">
        <v>396</v>
      </c>
      <c r="AB396" s="68"/>
      <c r="AC396" s="69"/>
      <c r="AD396" s="84">
        <v>276</v>
      </c>
      <c r="AE396" s="84">
        <v>586</v>
      </c>
      <c r="AF396" s="84">
        <v>11580</v>
      </c>
      <c r="AG396" s="84">
        <v>469</v>
      </c>
      <c r="AH396" s="84"/>
      <c r="AI396" s="84" t="s">
        <v>7445</v>
      </c>
      <c r="AJ396" s="84" t="s">
        <v>8267</v>
      </c>
      <c r="AK396" s="84"/>
      <c r="AL396" s="84"/>
      <c r="AM396" s="87">
        <v>40210.844236111108</v>
      </c>
      <c r="AN396" s="84" t="s">
        <v>10584</v>
      </c>
      <c r="AO396" s="92" t="s">
        <v>10978</v>
      </c>
      <c r="AP396" s="84" t="s">
        <v>66</v>
      </c>
      <c r="AQ396" s="48" t="s">
        <v>2714</v>
      </c>
      <c r="AR396" s="48" t="s">
        <v>2714</v>
      </c>
      <c r="AS396" s="48" t="s">
        <v>2911</v>
      </c>
      <c r="AT396" s="48" t="s">
        <v>2911</v>
      </c>
      <c r="AU396" s="48"/>
      <c r="AV396" s="48"/>
      <c r="AW396" s="107" t="s">
        <v>14238</v>
      </c>
      <c r="AX396" s="107" t="s">
        <v>14238</v>
      </c>
      <c r="AY396" s="107" t="s">
        <v>15036</v>
      </c>
      <c r="AZ396" s="107" t="s">
        <v>15036</v>
      </c>
      <c r="BA396" s="2"/>
      <c r="BB396" s="3"/>
      <c r="BC396" s="3"/>
      <c r="BD396" s="3"/>
      <c r="BE396" s="3"/>
    </row>
    <row r="397" spans="1:57" x14ac:dyDescent="0.25">
      <c r="A397" s="61" t="s">
        <v>1609</v>
      </c>
      <c r="B397" s="62" t="s">
        <v>15537</v>
      </c>
      <c r="C397" s="62"/>
      <c r="D397" s="63">
        <v>1.5</v>
      </c>
      <c r="E397" s="65"/>
      <c r="F397" s="103" t="s">
        <v>9363</v>
      </c>
      <c r="G397" s="62"/>
      <c r="H397" s="66"/>
      <c r="I397" s="67"/>
      <c r="J397" s="67"/>
      <c r="K397" s="66" t="s">
        <v>12666</v>
      </c>
      <c r="L397" s="70"/>
      <c r="M397" s="71">
        <v>1866.6732177734375</v>
      </c>
      <c r="N397" s="71">
        <v>6860.5478515625</v>
      </c>
      <c r="O397" s="72"/>
      <c r="P397" s="73"/>
      <c r="Q397" s="73"/>
      <c r="R397" s="96"/>
      <c r="S397" s="48">
        <v>1</v>
      </c>
      <c r="T397" s="48">
        <v>0</v>
      </c>
      <c r="U397" s="49">
        <v>0</v>
      </c>
      <c r="V397" s="49">
        <v>0.111111</v>
      </c>
      <c r="W397" s="49">
        <v>0</v>
      </c>
      <c r="X397" s="49">
        <v>0.67166999999999999</v>
      </c>
      <c r="Y397" s="49">
        <v>0</v>
      </c>
      <c r="Z397" s="49">
        <v>0</v>
      </c>
      <c r="AA397" s="68">
        <v>397</v>
      </c>
      <c r="AB397" s="68"/>
      <c r="AC397" s="69"/>
      <c r="AD397" s="84">
        <v>2315</v>
      </c>
      <c r="AE397" s="84">
        <v>209216</v>
      </c>
      <c r="AF397" s="84">
        <v>14868</v>
      </c>
      <c r="AG397" s="84">
        <v>1368</v>
      </c>
      <c r="AH397" s="84"/>
      <c r="AI397" s="84" t="s">
        <v>7446</v>
      </c>
      <c r="AJ397" s="84" t="s">
        <v>8310</v>
      </c>
      <c r="AK397" s="84"/>
      <c r="AL397" s="84"/>
      <c r="AM397" s="87">
        <v>40177.18240740741</v>
      </c>
      <c r="AN397" s="84" t="s">
        <v>10584</v>
      </c>
      <c r="AO397" s="92" t="s">
        <v>10979</v>
      </c>
      <c r="AP397" s="84" t="s">
        <v>65</v>
      </c>
      <c r="AQ397" s="48"/>
      <c r="AR397" s="48"/>
      <c r="AS397" s="48"/>
      <c r="AT397" s="48"/>
      <c r="AU397" s="48"/>
      <c r="AV397" s="48"/>
      <c r="AW397" s="48"/>
      <c r="AX397" s="48"/>
      <c r="AY397" s="48"/>
      <c r="AZ397" s="48"/>
      <c r="BA397" s="2"/>
      <c r="BB397" s="3"/>
      <c r="BC397" s="3"/>
      <c r="BD397" s="3"/>
      <c r="BE397" s="3"/>
    </row>
    <row r="398" spans="1:57" x14ac:dyDescent="0.25">
      <c r="A398" s="61" t="s">
        <v>456</v>
      </c>
      <c r="B398" s="62" t="s">
        <v>15537</v>
      </c>
      <c r="C398" s="62"/>
      <c r="D398" s="63">
        <v>1.5</v>
      </c>
      <c r="E398" s="65"/>
      <c r="F398" s="103" t="s">
        <v>9364</v>
      </c>
      <c r="G398" s="62"/>
      <c r="H398" s="66"/>
      <c r="I398" s="67"/>
      <c r="J398" s="67"/>
      <c r="K398" s="66" t="s">
        <v>12667</v>
      </c>
      <c r="L398" s="70"/>
      <c r="M398" s="71">
        <v>8411.4873046875</v>
      </c>
      <c r="N398" s="71">
        <v>9035.111328125</v>
      </c>
      <c r="O398" s="72"/>
      <c r="P398" s="73"/>
      <c r="Q398" s="73"/>
      <c r="R398" s="96"/>
      <c r="S398" s="48">
        <v>1</v>
      </c>
      <c r="T398" s="48">
        <v>1</v>
      </c>
      <c r="U398" s="49">
        <v>0</v>
      </c>
      <c r="V398" s="49">
        <v>0</v>
      </c>
      <c r="W398" s="49">
        <v>0</v>
      </c>
      <c r="X398" s="49">
        <v>1</v>
      </c>
      <c r="Y398" s="49">
        <v>0</v>
      </c>
      <c r="Z398" s="49" t="s">
        <v>13963</v>
      </c>
      <c r="AA398" s="68">
        <v>398</v>
      </c>
      <c r="AB398" s="68"/>
      <c r="AC398" s="69"/>
      <c r="AD398" s="84">
        <v>21</v>
      </c>
      <c r="AE398" s="84">
        <v>3</v>
      </c>
      <c r="AF398" s="84">
        <v>118</v>
      </c>
      <c r="AG398" s="84">
        <v>164</v>
      </c>
      <c r="AH398" s="84"/>
      <c r="AI398" s="84"/>
      <c r="AJ398" s="84"/>
      <c r="AK398" s="84"/>
      <c r="AL398" s="84"/>
      <c r="AM398" s="87">
        <v>43654.325960648152</v>
      </c>
      <c r="AN398" s="84" t="s">
        <v>10584</v>
      </c>
      <c r="AO398" s="92" t="s">
        <v>10980</v>
      </c>
      <c r="AP398" s="84" t="s">
        <v>66</v>
      </c>
      <c r="AQ398" s="48" t="s">
        <v>2715</v>
      </c>
      <c r="AR398" s="48" t="s">
        <v>2715</v>
      </c>
      <c r="AS398" s="48" t="s">
        <v>2911</v>
      </c>
      <c r="AT398" s="48" t="s">
        <v>2911</v>
      </c>
      <c r="AU398" s="48"/>
      <c r="AV398" s="48"/>
      <c r="AW398" s="107" t="s">
        <v>14239</v>
      </c>
      <c r="AX398" s="107" t="s">
        <v>14743</v>
      </c>
      <c r="AY398" s="107" t="s">
        <v>15037</v>
      </c>
      <c r="AZ398" s="107" t="s">
        <v>15037</v>
      </c>
      <c r="BA398" s="2"/>
      <c r="BB398" s="3"/>
      <c r="BC398" s="3"/>
      <c r="BD398" s="3"/>
      <c r="BE398" s="3"/>
    </row>
    <row r="399" spans="1:57" x14ac:dyDescent="0.25">
      <c r="A399" s="61" t="s">
        <v>457</v>
      </c>
      <c r="B399" s="62" t="s">
        <v>15537</v>
      </c>
      <c r="C399" s="62"/>
      <c r="D399" s="63">
        <v>1.5135390233335397</v>
      </c>
      <c r="E399" s="65"/>
      <c r="F399" s="103" t="s">
        <v>9365</v>
      </c>
      <c r="G399" s="62"/>
      <c r="H399" s="66"/>
      <c r="I399" s="67"/>
      <c r="J399" s="67"/>
      <c r="K399" s="66" t="s">
        <v>12668</v>
      </c>
      <c r="L399" s="70"/>
      <c r="M399" s="71">
        <v>2876.38623046875</v>
      </c>
      <c r="N399" s="71">
        <v>9167.830078125</v>
      </c>
      <c r="O399" s="72"/>
      <c r="P399" s="73"/>
      <c r="Q399" s="73"/>
      <c r="R399" s="96"/>
      <c r="S399" s="48">
        <v>0</v>
      </c>
      <c r="T399" s="48">
        <v>1</v>
      </c>
      <c r="U399" s="49">
        <v>0</v>
      </c>
      <c r="V399" s="49">
        <v>1.4300000000000001E-4</v>
      </c>
      <c r="W399" s="49">
        <v>6.9999999999999999E-6</v>
      </c>
      <c r="X399" s="49">
        <v>0.53300099999999995</v>
      </c>
      <c r="Y399" s="49">
        <v>0</v>
      </c>
      <c r="Z399" s="49">
        <v>0</v>
      </c>
      <c r="AA399" s="68">
        <v>399</v>
      </c>
      <c r="AB399" s="68"/>
      <c r="AC399" s="69"/>
      <c r="AD399" s="84">
        <v>964</v>
      </c>
      <c r="AE399" s="84">
        <v>708</v>
      </c>
      <c r="AF399" s="84">
        <v>14941</v>
      </c>
      <c r="AG399" s="84">
        <v>57161</v>
      </c>
      <c r="AH399" s="84"/>
      <c r="AI399" s="84" t="s">
        <v>7447</v>
      </c>
      <c r="AJ399" s="84" t="s">
        <v>8266</v>
      </c>
      <c r="AK399" s="84"/>
      <c r="AL399" s="84"/>
      <c r="AM399" s="87">
        <v>42954.591273148151</v>
      </c>
      <c r="AN399" s="84" t="s">
        <v>10584</v>
      </c>
      <c r="AO399" s="92" t="s">
        <v>10981</v>
      </c>
      <c r="AP399" s="84" t="s">
        <v>66</v>
      </c>
      <c r="AQ399" s="48"/>
      <c r="AR399" s="48"/>
      <c r="AS399" s="48"/>
      <c r="AT399" s="48"/>
      <c r="AU399" s="48"/>
      <c r="AV399" s="48"/>
      <c r="AW399" s="107" t="s">
        <v>14240</v>
      </c>
      <c r="AX399" s="107" t="s">
        <v>14240</v>
      </c>
      <c r="AY399" s="107" t="s">
        <v>15038</v>
      </c>
      <c r="AZ399" s="107" t="s">
        <v>15038</v>
      </c>
      <c r="BA399" s="2"/>
      <c r="BB399" s="3"/>
      <c r="BC399" s="3"/>
      <c r="BD399" s="3"/>
      <c r="BE399" s="3"/>
    </row>
    <row r="400" spans="1:57" x14ac:dyDescent="0.25">
      <c r="A400" s="61" t="s">
        <v>1405</v>
      </c>
      <c r="B400" s="62" t="s">
        <v>15537</v>
      </c>
      <c r="C400" s="62"/>
      <c r="D400" s="63">
        <v>1.7224268119081512</v>
      </c>
      <c r="E400" s="65"/>
      <c r="F400" s="103" t="s">
        <v>9366</v>
      </c>
      <c r="G400" s="62"/>
      <c r="H400" s="66"/>
      <c r="I400" s="67"/>
      <c r="J400" s="67"/>
      <c r="K400" s="66" t="s">
        <v>12669</v>
      </c>
      <c r="L400" s="70"/>
      <c r="M400" s="71">
        <v>3254.40771484375</v>
      </c>
      <c r="N400" s="71">
        <v>7612.517578125</v>
      </c>
      <c r="O400" s="72"/>
      <c r="P400" s="73"/>
      <c r="Q400" s="73"/>
      <c r="R400" s="96"/>
      <c r="S400" s="48">
        <v>5</v>
      </c>
      <c r="T400" s="48">
        <v>1</v>
      </c>
      <c r="U400" s="49">
        <v>6084</v>
      </c>
      <c r="V400" s="49">
        <v>1.6699999999999999E-4</v>
      </c>
      <c r="W400" s="49">
        <v>1.15E-4</v>
      </c>
      <c r="X400" s="49">
        <v>2.2529460000000001</v>
      </c>
      <c r="Y400" s="49">
        <v>0</v>
      </c>
      <c r="Z400" s="49">
        <v>0</v>
      </c>
      <c r="AA400" s="68">
        <v>400</v>
      </c>
      <c r="AB400" s="68"/>
      <c r="AC400" s="69"/>
      <c r="AD400" s="84">
        <v>16189</v>
      </c>
      <c r="AE400" s="84">
        <v>27334</v>
      </c>
      <c r="AF400" s="84">
        <v>6638</v>
      </c>
      <c r="AG400" s="84">
        <v>23523</v>
      </c>
      <c r="AH400" s="84"/>
      <c r="AI400" s="84" t="s">
        <v>7448</v>
      </c>
      <c r="AJ400" s="84" t="s">
        <v>8266</v>
      </c>
      <c r="AK400" s="84"/>
      <c r="AL400" s="84"/>
      <c r="AM400" s="87">
        <v>42715.886782407404</v>
      </c>
      <c r="AN400" s="84" t="s">
        <v>10584</v>
      </c>
      <c r="AO400" s="92" t="s">
        <v>10982</v>
      </c>
      <c r="AP400" s="84" t="s">
        <v>66</v>
      </c>
      <c r="AQ400" s="48" t="s">
        <v>14007</v>
      </c>
      <c r="AR400" s="48" t="s">
        <v>14007</v>
      </c>
      <c r="AS400" s="48" t="s">
        <v>2911</v>
      </c>
      <c r="AT400" s="48" t="s">
        <v>2911</v>
      </c>
      <c r="AU400" s="48"/>
      <c r="AV400" s="48"/>
      <c r="AW400" s="107" t="s">
        <v>14241</v>
      </c>
      <c r="AX400" s="107" t="s">
        <v>14744</v>
      </c>
      <c r="AY400" s="107" t="s">
        <v>15039</v>
      </c>
      <c r="AZ400" s="107" t="s">
        <v>15039</v>
      </c>
      <c r="BA400" s="2"/>
      <c r="BB400" s="3"/>
      <c r="BC400" s="3"/>
      <c r="BD400" s="3"/>
      <c r="BE400" s="3"/>
    </row>
    <row r="401" spans="1:57" x14ac:dyDescent="0.25">
      <c r="A401" s="61" t="s">
        <v>458</v>
      </c>
      <c r="B401" s="62" t="s">
        <v>15541</v>
      </c>
      <c r="C401" s="62"/>
      <c r="D401" s="63">
        <v>3.8577242062264032</v>
      </c>
      <c r="E401" s="65"/>
      <c r="F401" s="103" t="s">
        <v>9367</v>
      </c>
      <c r="G401" s="62"/>
      <c r="H401" s="66"/>
      <c r="I401" s="67"/>
      <c r="J401" s="67"/>
      <c r="K401" s="66" t="s">
        <v>12670</v>
      </c>
      <c r="L401" s="70"/>
      <c r="M401" s="71">
        <v>4567.7451171875</v>
      </c>
      <c r="N401" s="71">
        <v>4220.59423828125</v>
      </c>
      <c r="O401" s="72"/>
      <c r="P401" s="73"/>
      <c r="Q401" s="73"/>
      <c r="R401" s="96"/>
      <c r="S401" s="48">
        <v>0</v>
      </c>
      <c r="T401" s="48">
        <v>4</v>
      </c>
      <c r="U401" s="49">
        <v>9107.736707</v>
      </c>
      <c r="V401" s="49">
        <v>1.94E-4</v>
      </c>
      <c r="W401" s="49">
        <v>1.219E-3</v>
      </c>
      <c r="X401" s="49">
        <v>1.2002809999999999</v>
      </c>
      <c r="Y401" s="49">
        <v>0</v>
      </c>
      <c r="Z401" s="49">
        <v>0</v>
      </c>
      <c r="AA401" s="68">
        <v>401</v>
      </c>
      <c r="AB401" s="68"/>
      <c r="AC401" s="69"/>
      <c r="AD401" s="84">
        <v>1433</v>
      </c>
      <c r="AE401" s="84">
        <v>865</v>
      </c>
      <c r="AF401" s="84">
        <v>17855</v>
      </c>
      <c r="AG401" s="84">
        <v>8260</v>
      </c>
      <c r="AH401" s="84"/>
      <c r="AI401" s="84"/>
      <c r="AJ401" s="84" t="s">
        <v>8373</v>
      </c>
      <c r="AK401" s="84"/>
      <c r="AL401" s="84"/>
      <c r="AM401" s="87">
        <v>42761.738877314812</v>
      </c>
      <c r="AN401" s="84" t="s">
        <v>10584</v>
      </c>
      <c r="AO401" s="92" t="s">
        <v>10983</v>
      </c>
      <c r="AP401" s="84" t="s">
        <v>66</v>
      </c>
      <c r="AQ401" s="48"/>
      <c r="AR401" s="48"/>
      <c r="AS401" s="48"/>
      <c r="AT401" s="48"/>
      <c r="AU401" s="48" t="s">
        <v>14030</v>
      </c>
      <c r="AV401" s="48" t="s">
        <v>14030</v>
      </c>
      <c r="AW401" s="107" t="s">
        <v>14242</v>
      </c>
      <c r="AX401" s="107" t="s">
        <v>14745</v>
      </c>
      <c r="AY401" s="107" t="s">
        <v>15040</v>
      </c>
      <c r="AZ401" s="107" t="s">
        <v>15040</v>
      </c>
      <c r="BA401" s="2"/>
      <c r="BB401" s="3"/>
      <c r="BC401" s="3"/>
      <c r="BD401" s="3"/>
      <c r="BE401" s="3"/>
    </row>
    <row r="402" spans="1:57" x14ac:dyDescent="0.25">
      <c r="A402" s="61" t="s">
        <v>459</v>
      </c>
      <c r="B402" s="62" t="s">
        <v>15537</v>
      </c>
      <c r="C402" s="62"/>
      <c r="D402" s="63">
        <v>1.5</v>
      </c>
      <c r="E402" s="65"/>
      <c r="F402" s="103" t="s">
        <v>9368</v>
      </c>
      <c r="G402" s="62"/>
      <c r="H402" s="66"/>
      <c r="I402" s="67"/>
      <c r="J402" s="67"/>
      <c r="K402" s="66" t="s">
        <v>12671</v>
      </c>
      <c r="L402" s="70"/>
      <c r="M402" s="71">
        <v>6460.8056640625</v>
      </c>
      <c r="N402" s="71">
        <v>9374.5947265625</v>
      </c>
      <c r="O402" s="72"/>
      <c r="P402" s="73"/>
      <c r="Q402" s="73"/>
      <c r="R402" s="96"/>
      <c r="S402" s="48">
        <v>0</v>
      </c>
      <c r="T402" s="48">
        <v>1</v>
      </c>
      <c r="U402" s="49">
        <v>0</v>
      </c>
      <c r="V402" s="49">
        <v>1</v>
      </c>
      <c r="W402" s="49">
        <v>0</v>
      </c>
      <c r="X402" s="49">
        <v>1</v>
      </c>
      <c r="Y402" s="49">
        <v>0</v>
      </c>
      <c r="Z402" s="49">
        <v>0</v>
      </c>
      <c r="AA402" s="68">
        <v>402</v>
      </c>
      <c r="AB402" s="68"/>
      <c r="AC402" s="69"/>
      <c r="AD402" s="84">
        <v>80</v>
      </c>
      <c r="AE402" s="84">
        <v>47</v>
      </c>
      <c r="AF402" s="84">
        <v>127</v>
      </c>
      <c r="AG402" s="84">
        <v>29</v>
      </c>
      <c r="AH402" s="84"/>
      <c r="AI402" s="84" t="s">
        <v>7449</v>
      </c>
      <c r="AJ402" s="84" t="s">
        <v>8313</v>
      </c>
      <c r="AK402" s="84"/>
      <c r="AL402" s="84"/>
      <c r="AM402" s="87">
        <v>43714.336319444446</v>
      </c>
      <c r="AN402" s="84" t="s">
        <v>10584</v>
      </c>
      <c r="AO402" s="92" t="s">
        <v>10984</v>
      </c>
      <c r="AP402" s="84" t="s">
        <v>66</v>
      </c>
      <c r="AQ402" s="48"/>
      <c r="AR402" s="48"/>
      <c r="AS402" s="48"/>
      <c r="AT402" s="48"/>
      <c r="AU402" s="48"/>
      <c r="AV402" s="48"/>
      <c r="AW402" s="107" t="s">
        <v>14243</v>
      </c>
      <c r="AX402" s="107" t="s">
        <v>14243</v>
      </c>
      <c r="AY402" s="107" t="s">
        <v>15041</v>
      </c>
      <c r="AZ402" s="107" t="s">
        <v>15041</v>
      </c>
      <c r="BA402" s="2"/>
      <c r="BB402" s="3"/>
      <c r="BC402" s="3"/>
      <c r="BD402" s="3"/>
      <c r="BE402" s="3"/>
    </row>
    <row r="403" spans="1:57" x14ac:dyDescent="0.25">
      <c r="A403" s="61" t="s">
        <v>1610</v>
      </c>
      <c r="B403" s="62" t="s">
        <v>15537</v>
      </c>
      <c r="C403" s="62"/>
      <c r="D403" s="63">
        <v>1.5</v>
      </c>
      <c r="E403" s="65"/>
      <c r="F403" s="103" t="s">
        <v>9369</v>
      </c>
      <c r="G403" s="62"/>
      <c r="H403" s="66"/>
      <c r="I403" s="67"/>
      <c r="J403" s="67"/>
      <c r="K403" s="66" t="s">
        <v>12672</v>
      </c>
      <c r="L403" s="70"/>
      <c r="M403" s="71">
        <v>4539.3701171875</v>
      </c>
      <c r="N403" s="71">
        <v>8752.0009765625</v>
      </c>
      <c r="O403" s="72"/>
      <c r="P403" s="73"/>
      <c r="Q403" s="73"/>
      <c r="R403" s="96"/>
      <c r="S403" s="48">
        <v>1</v>
      </c>
      <c r="T403" s="48">
        <v>0</v>
      </c>
      <c r="U403" s="49">
        <v>0</v>
      </c>
      <c r="V403" s="49">
        <v>1</v>
      </c>
      <c r="W403" s="49">
        <v>0</v>
      </c>
      <c r="X403" s="49">
        <v>1</v>
      </c>
      <c r="Y403" s="49">
        <v>0</v>
      </c>
      <c r="Z403" s="49">
        <v>0</v>
      </c>
      <c r="AA403" s="68">
        <v>403</v>
      </c>
      <c r="AB403" s="68"/>
      <c r="AC403" s="69"/>
      <c r="AD403" s="84">
        <v>2620</v>
      </c>
      <c r="AE403" s="84">
        <v>54746</v>
      </c>
      <c r="AF403" s="84">
        <v>36966</v>
      </c>
      <c r="AG403" s="84">
        <v>2875</v>
      </c>
      <c r="AH403" s="84"/>
      <c r="AI403" s="84" t="s">
        <v>7450</v>
      </c>
      <c r="AJ403" s="84" t="s">
        <v>8267</v>
      </c>
      <c r="AK403" s="92" t="s">
        <v>8743</v>
      </c>
      <c r="AL403" s="84"/>
      <c r="AM403" s="87">
        <v>40414.527766203704</v>
      </c>
      <c r="AN403" s="84" t="s">
        <v>10584</v>
      </c>
      <c r="AO403" s="92" t="s">
        <v>10985</v>
      </c>
      <c r="AP403" s="84" t="s">
        <v>65</v>
      </c>
      <c r="AQ403" s="48"/>
      <c r="AR403" s="48"/>
      <c r="AS403" s="48"/>
      <c r="AT403" s="48"/>
      <c r="AU403" s="48"/>
      <c r="AV403" s="48"/>
      <c r="AW403" s="48"/>
      <c r="AX403" s="48"/>
      <c r="AY403" s="48"/>
      <c r="AZ403" s="48"/>
      <c r="BA403" s="2"/>
      <c r="BB403" s="3"/>
      <c r="BC403" s="3"/>
      <c r="BD403" s="3"/>
      <c r="BE403" s="3"/>
    </row>
    <row r="404" spans="1:57" x14ac:dyDescent="0.25">
      <c r="A404" s="61" t="s">
        <v>460</v>
      </c>
      <c r="B404" s="62" t="s">
        <v>15537</v>
      </c>
      <c r="C404" s="62"/>
      <c r="D404" s="63">
        <v>1.5</v>
      </c>
      <c r="E404" s="65"/>
      <c r="F404" s="103" t="s">
        <v>9370</v>
      </c>
      <c r="G404" s="62"/>
      <c r="H404" s="66"/>
      <c r="I404" s="67"/>
      <c r="J404" s="67"/>
      <c r="K404" s="66" t="s">
        <v>12673</v>
      </c>
      <c r="L404" s="70"/>
      <c r="M404" s="71">
        <v>7451.1826171875</v>
      </c>
      <c r="N404" s="71">
        <v>2269.4794921875</v>
      </c>
      <c r="O404" s="72"/>
      <c r="P404" s="73"/>
      <c r="Q404" s="73"/>
      <c r="R404" s="96"/>
      <c r="S404" s="48">
        <v>1</v>
      </c>
      <c r="T404" s="48">
        <v>1</v>
      </c>
      <c r="U404" s="49">
        <v>0</v>
      </c>
      <c r="V404" s="49">
        <v>0</v>
      </c>
      <c r="W404" s="49">
        <v>0</v>
      </c>
      <c r="X404" s="49">
        <v>1</v>
      </c>
      <c r="Y404" s="49">
        <v>0</v>
      </c>
      <c r="Z404" s="49" t="s">
        <v>13963</v>
      </c>
      <c r="AA404" s="68">
        <v>404</v>
      </c>
      <c r="AB404" s="68"/>
      <c r="AC404" s="69"/>
      <c r="AD404" s="84">
        <v>461</v>
      </c>
      <c r="AE404" s="84">
        <v>362</v>
      </c>
      <c r="AF404" s="84">
        <v>9230</v>
      </c>
      <c r="AG404" s="84">
        <v>6614</v>
      </c>
      <c r="AH404" s="84"/>
      <c r="AI404" s="84" t="s">
        <v>7451</v>
      </c>
      <c r="AJ404" s="84" t="s">
        <v>8284</v>
      </c>
      <c r="AK404" s="84"/>
      <c r="AL404" s="84"/>
      <c r="AM404" s="87">
        <v>42138.691435185188</v>
      </c>
      <c r="AN404" s="84" t="s">
        <v>10584</v>
      </c>
      <c r="AO404" s="92" t="s">
        <v>10986</v>
      </c>
      <c r="AP404" s="84" t="s">
        <v>66</v>
      </c>
      <c r="AQ404" s="48" t="s">
        <v>2716</v>
      </c>
      <c r="AR404" s="48" t="s">
        <v>2716</v>
      </c>
      <c r="AS404" s="48" t="s">
        <v>2911</v>
      </c>
      <c r="AT404" s="48" t="s">
        <v>2911</v>
      </c>
      <c r="AU404" s="48"/>
      <c r="AV404" s="48"/>
      <c r="AW404" s="107" t="s">
        <v>14244</v>
      </c>
      <c r="AX404" s="107" t="s">
        <v>14244</v>
      </c>
      <c r="AY404" s="107" t="s">
        <v>15042</v>
      </c>
      <c r="AZ404" s="107" t="s">
        <v>15042</v>
      </c>
      <c r="BA404" s="2"/>
      <c r="BB404" s="3"/>
      <c r="BC404" s="3"/>
      <c r="BD404" s="3"/>
      <c r="BE404" s="3"/>
    </row>
    <row r="405" spans="1:57" x14ac:dyDescent="0.25">
      <c r="A405" s="61" t="s">
        <v>461</v>
      </c>
      <c r="B405" s="62" t="s">
        <v>15537</v>
      </c>
      <c r="C405" s="62"/>
      <c r="D405" s="63">
        <v>1.5</v>
      </c>
      <c r="E405" s="65"/>
      <c r="F405" s="103" t="s">
        <v>9371</v>
      </c>
      <c r="G405" s="62"/>
      <c r="H405" s="66"/>
      <c r="I405" s="67"/>
      <c r="J405" s="67"/>
      <c r="K405" s="66" t="s">
        <v>12674</v>
      </c>
      <c r="L405" s="70"/>
      <c r="M405" s="71">
        <v>4762.53515625</v>
      </c>
      <c r="N405" s="71">
        <v>6164.3125</v>
      </c>
      <c r="O405" s="72"/>
      <c r="P405" s="73"/>
      <c r="Q405" s="73"/>
      <c r="R405" s="96"/>
      <c r="S405" s="48">
        <v>0</v>
      </c>
      <c r="T405" s="48">
        <v>1</v>
      </c>
      <c r="U405" s="49">
        <v>0</v>
      </c>
      <c r="V405" s="49">
        <v>7.6923000000000005E-2</v>
      </c>
      <c r="W405" s="49">
        <v>0</v>
      </c>
      <c r="X405" s="49">
        <v>0.60617699999999997</v>
      </c>
      <c r="Y405" s="49">
        <v>0</v>
      </c>
      <c r="Z405" s="49">
        <v>0</v>
      </c>
      <c r="AA405" s="68">
        <v>405</v>
      </c>
      <c r="AB405" s="68"/>
      <c r="AC405" s="69"/>
      <c r="AD405" s="84">
        <v>215</v>
      </c>
      <c r="AE405" s="84">
        <v>217</v>
      </c>
      <c r="AF405" s="84">
        <v>7316</v>
      </c>
      <c r="AG405" s="84">
        <v>7271</v>
      </c>
      <c r="AH405" s="84"/>
      <c r="AI405" s="84" t="s">
        <v>7374</v>
      </c>
      <c r="AJ405" s="84"/>
      <c r="AK405" s="84"/>
      <c r="AL405" s="84"/>
      <c r="AM405" s="87">
        <v>42660.976053240738</v>
      </c>
      <c r="AN405" s="84" t="s">
        <v>10584</v>
      </c>
      <c r="AO405" s="92" t="s">
        <v>10987</v>
      </c>
      <c r="AP405" s="84" t="s">
        <v>66</v>
      </c>
      <c r="AQ405" s="48"/>
      <c r="AR405" s="48"/>
      <c r="AS405" s="48"/>
      <c r="AT405" s="48"/>
      <c r="AU405" s="48" t="s">
        <v>2960</v>
      </c>
      <c r="AV405" s="48" t="s">
        <v>2960</v>
      </c>
      <c r="AW405" s="107" t="s">
        <v>14196</v>
      </c>
      <c r="AX405" s="107" t="s">
        <v>14196</v>
      </c>
      <c r="AY405" s="107" t="s">
        <v>14995</v>
      </c>
      <c r="AZ405" s="107" t="s">
        <v>14995</v>
      </c>
      <c r="BA405" s="2"/>
      <c r="BB405" s="3"/>
      <c r="BC405" s="3"/>
      <c r="BD405" s="3"/>
      <c r="BE405" s="3"/>
    </row>
    <row r="406" spans="1:57" x14ac:dyDescent="0.25">
      <c r="A406" s="61" t="s">
        <v>462</v>
      </c>
      <c r="B406" s="62" t="s">
        <v>15537</v>
      </c>
      <c r="C406" s="62"/>
      <c r="D406" s="63">
        <v>1.5</v>
      </c>
      <c r="E406" s="65"/>
      <c r="F406" s="103" t="s">
        <v>9372</v>
      </c>
      <c r="G406" s="62"/>
      <c r="H406" s="66"/>
      <c r="I406" s="67"/>
      <c r="J406" s="67"/>
      <c r="K406" s="66" t="s">
        <v>12675</v>
      </c>
      <c r="L406" s="70"/>
      <c r="M406" s="71">
        <v>7706.98974609375</v>
      </c>
      <c r="N406" s="71">
        <v>3472.901611328125</v>
      </c>
      <c r="O406" s="72"/>
      <c r="P406" s="73"/>
      <c r="Q406" s="73"/>
      <c r="R406" s="96"/>
      <c r="S406" s="48">
        <v>0</v>
      </c>
      <c r="T406" s="48">
        <v>3</v>
      </c>
      <c r="U406" s="49">
        <v>6</v>
      </c>
      <c r="V406" s="49">
        <v>0.33333299999999999</v>
      </c>
      <c r="W406" s="49">
        <v>0</v>
      </c>
      <c r="X406" s="49">
        <v>1.9189179999999999</v>
      </c>
      <c r="Y406" s="49">
        <v>0</v>
      </c>
      <c r="Z406" s="49">
        <v>0</v>
      </c>
      <c r="AA406" s="68">
        <v>406</v>
      </c>
      <c r="AB406" s="68"/>
      <c r="AC406" s="69"/>
      <c r="AD406" s="84">
        <v>13</v>
      </c>
      <c r="AE406" s="84">
        <v>17</v>
      </c>
      <c r="AF406" s="84">
        <v>437</v>
      </c>
      <c r="AG406" s="84">
        <v>789</v>
      </c>
      <c r="AH406" s="84"/>
      <c r="AI406" s="84" t="s">
        <v>7452</v>
      </c>
      <c r="AJ406" s="84" t="s">
        <v>8374</v>
      </c>
      <c r="AK406" s="84"/>
      <c r="AL406" s="84"/>
      <c r="AM406" s="87">
        <v>43208.608275462961</v>
      </c>
      <c r="AN406" s="84" t="s">
        <v>10584</v>
      </c>
      <c r="AO406" s="92" t="s">
        <v>10988</v>
      </c>
      <c r="AP406" s="84" t="s">
        <v>66</v>
      </c>
      <c r="AQ406" s="48"/>
      <c r="AR406" s="48"/>
      <c r="AS406" s="48"/>
      <c r="AT406" s="48"/>
      <c r="AU406" s="48"/>
      <c r="AV406" s="48"/>
      <c r="AW406" s="107" t="s">
        <v>14245</v>
      </c>
      <c r="AX406" s="107" t="s">
        <v>14245</v>
      </c>
      <c r="AY406" s="107" t="s">
        <v>15043</v>
      </c>
      <c r="AZ406" s="107" t="s">
        <v>15043</v>
      </c>
      <c r="BA406" s="2"/>
      <c r="BB406" s="3"/>
      <c r="BC406" s="3"/>
      <c r="BD406" s="3"/>
      <c r="BE406" s="3"/>
    </row>
    <row r="407" spans="1:57" x14ac:dyDescent="0.25">
      <c r="A407" s="61" t="s">
        <v>1611</v>
      </c>
      <c r="B407" s="62" t="s">
        <v>15537</v>
      </c>
      <c r="C407" s="62"/>
      <c r="D407" s="63">
        <v>1.5</v>
      </c>
      <c r="E407" s="65"/>
      <c r="F407" s="103" t="s">
        <v>9373</v>
      </c>
      <c r="G407" s="62"/>
      <c r="H407" s="66"/>
      <c r="I407" s="67"/>
      <c r="J407" s="67"/>
      <c r="K407" s="66" t="s">
        <v>12676</v>
      </c>
      <c r="L407" s="70"/>
      <c r="M407" s="71">
        <v>4692.7744140625</v>
      </c>
      <c r="N407" s="71">
        <v>2272.41455078125</v>
      </c>
      <c r="O407" s="72"/>
      <c r="P407" s="73"/>
      <c r="Q407" s="73"/>
      <c r="R407" s="96"/>
      <c r="S407" s="48">
        <v>1</v>
      </c>
      <c r="T407" s="48">
        <v>0</v>
      </c>
      <c r="U407" s="49">
        <v>0</v>
      </c>
      <c r="V407" s="49">
        <v>0.2</v>
      </c>
      <c r="W407" s="49">
        <v>0</v>
      </c>
      <c r="X407" s="49">
        <v>0.693693</v>
      </c>
      <c r="Y407" s="49">
        <v>0</v>
      </c>
      <c r="Z407" s="49">
        <v>0</v>
      </c>
      <c r="AA407" s="68">
        <v>407</v>
      </c>
      <c r="AB407" s="68"/>
      <c r="AC407" s="69"/>
      <c r="AD407" s="84">
        <v>339</v>
      </c>
      <c r="AE407" s="84">
        <v>10173</v>
      </c>
      <c r="AF407" s="84">
        <v>29362</v>
      </c>
      <c r="AG407" s="84">
        <v>7477</v>
      </c>
      <c r="AH407" s="84"/>
      <c r="AI407" s="84" t="s">
        <v>7453</v>
      </c>
      <c r="AJ407" s="84" t="s">
        <v>8375</v>
      </c>
      <c r="AK407" s="84"/>
      <c r="AL407" s="84"/>
      <c r="AM407" s="87">
        <v>42110.791597222225</v>
      </c>
      <c r="AN407" s="84" t="s">
        <v>10584</v>
      </c>
      <c r="AO407" s="92" t="s">
        <v>10989</v>
      </c>
      <c r="AP407" s="84" t="s">
        <v>65</v>
      </c>
      <c r="AQ407" s="48"/>
      <c r="AR407" s="48"/>
      <c r="AS407" s="48"/>
      <c r="AT407" s="48"/>
      <c r="AU407" s="48"/>
      <c r="AV407" s="48"/>
      <c r="AW407" s="48"/>
      <c r="AX407" s="48"/>
      <c r="AY407" s="48"/>
      <c r="AZ407" s="48"/>
      <c r="BA407" s="2"/>
      <c r="BB407" s="3"/>
      <c r="BC407" s="3"/>
      <c r="BD407" s="3"/>
      <c r="BE407" s="3"/>
    </row>
    <row r="408" spans="1:57" x14ac:dyDescent="0.25">
      <c r="A408" s="61" t="s">
        <v>1612</v>
      </c>
      <c r="B408" s="62" t="s">
        <v>15537</v>
      </c>
      <c r="C408" s="62"/>
      <c r="D408" s="63">
        <v>1.5</v>
      </c>
      <c r="E408" s="65"/>
      <c r="F408" s="103" t="s">
        <v>9374</v>
      </c>
      <c r="G408" s="62"/>
      <c r="H408" s="66"/>
      <c r="I408" s="67"/>
      <c r="J408" s="67"/>
      <c r="K408" s="66" t="s">
        <v>12677</v>
      </c>
      <c r="L408" s="70"/>
      <c r="M408" s="71">
        <v>8082.7998046875</v>
      </c>
      <c r="N408" s="71">
        <v>5898.75439453125</v>
      </c>
      <c r="O408" s="72"/>
      <c r="P408" s="73"/>
      <c r="Q408" s="73"/>
      <c r="R408" s="96"/>
      <c r="S408" s="48">
        <v>1</v>
      </c>
      <c r="T408" s="48">
        <v>0</v>
      </c>
      <c r="U408" s="49">
        <v>0</v>
      </c>
      <c r="V408" s="49">
        <v>0.2</v>
      </c>
      <c r="W408" s="49">
        <v>0</v>
      </c>
      <c r="X408" s="49">
        <v>0.693693</v>
      </c>
      <c r="Y408" s="49">
        <v>0</v>
      </c>
      <c r="Z408" s="49">
        <v>0</v>
      </c>
      <c r="AA408" s="68">
        <v>408</v>
      </c>
      <c r="AB408" s="68"/>
      <c r="AC408" s="69"/>
      <c r="AD408" s="84">
        <v>197</v>
      </c>
      <c r="AE408" s="84">
        <v>35208</v>
      </c>
      <c r="AF408" s="84">
        <v>7398</v>
      </c>
      <c r="AG408" s="84">
        <v>5334</v>
      </c>
      <c r="AH408" s="84"/>
      <c r="AI408" s="84" t="s">
        <v>7454</v>
      </c>
      <c r="AJ408" s="84"/>
      <c r="AK408" s="92" t="s">
        <v>8744</v>
      </c>
      <c r="AL408" s="84"/>
      <c r="AM408" s="87">
        <v>42087.78020833333</v>
      </c>
      <c r="AN408" s="84" t="s">
        <v>10584</v>
      </c>
      <c r="AO408" s="92" t="s">
        <v>10990</v>
      </c>
      <c r="AP408" s="84" t="s">
        <v>65</v>
      </c>
      <c r="AQ408" s="48"/>
      <c r="AR408" s="48"/>
      <c r="AS408" s="48"/>
      <c r="AT408" s="48"/>
      <c r="AU408" s="48"/>
      <c r="AV408" s="48"/>
      <c r="AW408" s="48"/>
      <c r="AX408" s="48"/>
      <c r="AY408" s="48"/>
      <c r="AZ408" s="48"/>
      <c r="BA408" s="2"/>
      <c r="BB408" s="3"/>
      <c r="BC408" s="3"/>
      <c r="BD408" s="3"/>
      <c r="BE408" s="3"/>
    </row>
    <row r="409" spans="1:57" x14ac:dyDescent="0.25">
      <c r="A409" s="61" t="s">
        <v>1613</v>
      </c>
      <c r="B409" s="62" t="s">
        <v>15537</v>
      </c>
      <c r="C409" s="62"/>
      <c r="D409" s="63">
        <v>1.5</v>
      </c>
      <c r="E409" s="65"/>
      <c r="F409" s="103" t="s">
        <v>9375</v>
      </c>
      <c r="G409" s="62"/>
      <c r="H409" s="66"/>
      <c r="I409" s="67"/>
      <c r="J409" s="67"/>
      <c r="K409" s="66" t="s">
        <v>12678</v>
      </c>
      <c r="L409" s="70"/>
      <c r="M409" s="71">
        <v>9756.7041015625</v>
      </c>
      <c r="N409" s="71">
        <v>4392.56787109375</v>
      </c>
      <c r="O409" s="72"/>
      <c r="P409" s="73"/>
      <c r="Q409" s="73"/>
      <c r="R409" s="96"/>
      <c r="S409" s="48">
        <v>1</v>
      </c>
      <c r="T409" s="48">
        <v>0</v>
      </c>
      <c r="U409" s="49">
        <v>0</v>
      </c>
      <c r="V409" s="49">
        <v>0.2</v>
      </c>
      <c r="W409" s="49">
        <v>0</v>
      </c>
      <c r="X409" s="49">
        <v>0.693693</v>
      </c>
      <c r="Y409" s="49">
        <v>0</v>
      </c>
      <c r="Z409" s="49">
        <v>0</v>
      </c>
      <c r="AA409" s="68">
        <v>409</v>
      </c>
      <c r="AB409" s="68"/>
      <c r="AC409" s="69"/>
      <c r="AD409" s="84">
        <v>87</v>
      </c>
      <c r="AE409" s="84">
        <v>73659</v>
      </c>
      <c r="AF409" s="84">
        <v>26643</v>
      </c>
      <c r="AG409" s="84">
        <v>1810</v>
      </c>
      <c r="AH409" s="84"/>
      <c r="AI409" s="84" t="s">
        <v>7455</v>
      </c>
      <c r="AJ409" s="84" t="s">
        <v>8270</v>
      </c>
      <c r="AK409" s="92" t="s">
        <v>8745</v>
      </c>
      <c r="AL409" s="84"/>
      <c r="AM409" s="87">
        <v>41198.5858912037</v>
      </c>
      <c r="AN409" s="84" t="s">
        <v>10584</v>
      </c>
      <c r="AO409" s="92" t="s">
        <v>10991</v>
      </c>
      <c r="AP409" s="84" t="s">
        <v>65</v>
      </c>
      <c r="AQ409" s="48"/>
      <c r="AR409" s="48"/>
      <c r="AS409" s="48"/>
      <c r="AT409" s="48"/>
      <c r="AU409" s="48"/>
      <c r="AV409" s="48"/>
      <c r="AW409" s="48"/>
      <c r="AX409" s="48"/>
      <c r="AY409" s="48"/>
      <c r="AZ409" s="48"/>
      <c r="BA409" s="2"/>
      <c r="BB409" s="3"/>
      <c r="BC409" s="3"/>
      <c r="BD409" s="3"/>
      <c r="BE409" s="3"/>
    </row>
    <row r="410" spans="1:57" x14ac:dyDescent="0.25">
      <c r="A410" s="61" t="s">
        <v>463</v>
      </c>
      <c r="B410" s="62" t="s">
        <v>15539</v>
      </c>
      <c r="C410" s="62"/>
      <c r="D410" s="63">
        <v>5.097511914340533</v>
      </c>
      <c r="E410" s="65"/>
      <c r="F410" s="103" t="s">
        <v>9376</v>
      </c>
      <c r="G410" s="62"/>
      <c r="H410" s="66"/>
      <c r="I410" s="67"/>
      <c r="J410" s="67"/>
      <c r="K410" s="66" t="s">
        <v>12679</v>
      </c>
      <c r="L410" s="70"/>
      <c r="M410" s="71">
        <v>6465.52587890625</v>
      </c>
      <c r="N410" s="71">
        <v>8691.0263671875</v>
      </c>
      <c r="O410" s="72"/>
      <c r="P410" s="73"/>
      <c r="Q410" s="73"/>
      <c r="R410" s="96"/>
      <c r="S410" s="48">
        <v>0</v>
      </c>
      <c r="T410" s="48">
        <v>1</v>
      </c>
      <c r="U410" s="49">
        <v>0</v>
      </c>
      <c r="V410" s="49">
        <v>2.0100000000000001E-4</v>
      </c>
      <c r="W410" s="49">
        <v>1.8600000000000001E-3</v>
      </c>
      <c r="X410" s="49">
        <v>0.465924</v>
      </c>
      <c r="Y410" s="49">
        <v>0</v>
      </c>
      <c r="Z410" s="49">
        <v>0</v>
      </c>
      <c r="AA410" s="68">
        <v>410</v>
      </c>
      <c r="AB410" s="68"/>
      <c r="AC410" s="69"/>
      <c r="AD410" s="84">
        <v>510</v>
      </c>
      <c r="AE410" s="84">
        <v>87</v>
      </c>
      <c r="AF410" s="84">
        <v>24430</v>
      </c>
      <c r="AG410" s="84">
        <v>20118</v>
      </c>
      <c r="AH410" s="84"/>
      <c r="AI410" s="84"/>
      <c r="AJ410" s="84"/>
      <c r="AK410" s="84"/>
      <c r="AL410" s="84"/>
      <c r="AM410" s="87">
        <v>40941.930659722224</v>
      </c>
      <c r="AN410" s="84" t="s">
        <v>10584</v>
      </c>
      <c r="AO410" s="92" t="s">
        <v>10992</v>
      </c>
      <c r="AP410" s="84" t="s">
        <v>66</v>
      </c>
      <c r="AQ410" s="48"/>
      <c r="AR410" s="48"/>
      <c r="AS410" s="48"/>
      <c r="AT410" s="48"/>
      <c r="AU410" s="48" t="s">
        <v>2951</v>
      </c>
      <c r="AV410" s="48" t="s">
        <v>2951</v>
      </c>
      <c r="AW410" s="107" t="s">
        <v>14127</v>
      </c>
      <c r="AX410" s="107" t="s">
        <v>14127</v>
      </c>
      <c r="AY410" s="107" t="s">
        <v>14929</v>
      </c>
      <c r="AZ410" s="107" t="s">
        <v>14929</v>
      </c>
      <c r="BA410" s="2"/>
      <c r="BB410" s="3"/>
      <c r="BC410" s="3"/>
      <c r="BD410" s="3"/>
      <c r="BE410" s="3"/>
    </row>
    <row r="411" spans="1:57" x14ac:dyDescent="0.25">
      <c r="A411" s="61" t="s">
        <v>464</v>
      </c>
      <c r="B411" s="62" t="s">
        <v>15537</v>
      </c>
      <c r="C411" s="62"/>
      <c r="D411" s="63">
        <v>1.5</v>
      </c>
      <c r="E411" s="65"/>
      <c r="F411" s="103" t="s">
        <v>9377</v>
      </c>
      <c r="G411" s="62"/>
      <c r="H411" s="66"/>
      <c r="I411" s="67"/>
      <c r="J411" s="67"/>
      <c r="K411" s="66" t="s">
        <v>12680</v>
      </c>
      <c r="L411" s="70"/>
      <c r="M411" s="71">
        <v>3848.348388671875</v>
      </c>
      <c r="N411" s="71">
        <v>7645.07275390625</v>
      </c>
      <c r="O411" s="72"/>
      <c r="P411" s="73"/>
      <c r="Q411" s="73"/>
      <c r="R411" s="96"/>
      <c r="S411" s="48">
        <v>0</v>
      </c>
      <c r="T411" s="48">
        <v>1</v>
      </c>
      <c r="U411" s="49">
        <v>0</v>
      </c>
      <c r="V411" s="49">
        <v>1</v>
      </c>
      <c r="W411" s="49">
        <v>0</v>
      </c>
      <c r="X411" s="49">
        <v>1</v>
      </c>
      <c r="Y411" s="49">
        <v>0</v>
      </c>
      <c r="Z411" s="49">
        <v>0</v>
      </c>
      <c r="AA411" s="68">
        <v>411</v>
      </c>
      <c r="AB411" s="68"/>
      <c r="AC411" s="69"/>
      <c r="AD411" s="84">
        <v>221</v>
      </c>
      <c r="AE411" s="84">
        <v>53</v>
      </c>
      <c r="AF411" s="84">
        <v>28936</v>
      </c>
      <c r="AG411" s="84">
        <v>42733</v>
      </c>
      <c r="AH411" s="84"/>
      <c r="AI411" s="84" t="s">
        <v>7456</v>
      </c>
      <c r="AJ411" s="84" t="s">
        <v>8376</v>
      </c>
      <c r="AK411" s="84"/>
      <c r="AL411" s="84"/>
      <c r="AM411" s="87">
        <v>40806.464016203703</v>
      </c>
      <c r="AN411" s="84" t="s">
        <v>10584</v>
      </c>
      <c r="AO411" s="92" t="s">
        <v>10993</v>
      </c>
      <c r="AP411" s="84" t="s">
        <v>66</v>
      </c>
      <c r="AQ411" s="48"/>
      <c r="AR411" s="48"/>
      <c r="AS411" s="48"/>
      <c r="AT411" s="48"/>
      <c r="AU411" s="48"/>
      <c r="AV411" s="48"/>
      <c r="AW411" s="107" t="s">
        <v>14246</v>
      </c>
      <c r="AX411" s="107" t="s">
        <v>14246</v>
      </c>
      <c r="AY411" s="107" t="s">
        <v>15044</v>
      </c>
      <c r="AZ411" s="107" t="s">
        <v>15044</v>
      </c>
      <c r="BA411" s="2"/>
      <c r="BB411" s="3"/>
      <c r="BC411" s="3"/>
      <c r="BD411" s="3"/>
      <c r="BE411" s="3"/>
    </row>
    <row r="412" spans="1:57" x14ac:dyDescent="0.25">
      <c r="A412" s="61" t="s">
        <v>1614</v>
      </c>
      <c r="B412" s="62" t="s">
        <v>15537</v>
      </c>
      <c r="C412" s="62"/>
      <c r="D412" s="63">
        <v>1.5</v>
      </c>
      <c r="E412" s="65"/>
      <c r="F412" s="103" t="s">
        <v>9378</v>
      </c>
      <c r="G412" s="62"/>
      <c r="H412" s="66"/>
      <c r="I412" s="67"/>
      <c r="J412" s="67"/>
      <c r="K412" s="66" t="s">
        <v>12681</v>
      </c>
      <c r="L412" s="70"/>
      <c r="M412" s="71">
        <v>4472.0087890625</v>
      </c>
      <c r="N412" s="71">
        <v>9787.0927734375</v>
      </c>
      <c r="O412" s="72"/>
      <c r="P412" s="73"/>
      <c r="Q412" s="73"/>
      <c r="R412" s="96"/>
      <c r="S412" s="48">
        <v>1</v>
      </c>
      <c r="T412" s="48">
        <v>0</v>
      </c>
      <c r="U412" s="49">
        <v>0</v>
      </c>
      <c r="V412" s="49">
        <v>1</v>
      </c>
      <c r="W412" s="49">
        <v>0</v>
      </c>
      <c r="X412" s="49">
        <v>1</v>
      </c>
      <c r="Y412" s="49">
        <v>0</v>
      </c>
      <c r="Z412" s="49">
        <v>0</v>
      </c>
      <c r="AA412" s="68">
        <v>412</v>
      </c>
      <c r="AB412" s="68"/>
      <c r="AC412" s="69"/>
      <c r="AD412" s="84">
        <v>1251</v>
      </c>
      <c r="AE412" s="84">
        <v>78693</v>
      </c>
      <c r="AF412" s="84">
        <v>4319</v>
      </c>
      <c r="AG412" s="84">
        <v>99</v>
      </c>
      <c r="AH412" s="84"/>
      <c r="AI412" s="84" t="s">
        <v>7457</v>
      </c>
      <c r="AJ412" s="84"/>
      <c r="AK412" s="92" t="s">
        <v>8746</v>
      </c>
      <c r="AL412" s="84"/>
      <c r="AM412" s="87">
        <v>41925.295752314814</v>
      </c>
      <c r="AN412" s="84" t="s">
        <v>10584</v>
      </c>
      <c r="AO412" s="92" t="s">
        <v>10994</v>
      </c>
      <c r="AP412" s="84" t="s">
        <v>65</v>
      </c>
      <c r="AQ412" s="48"/>
      <c r="AR412" s="48"/>
      <c r="AS412" s="48"/>
      <c r="AT412" s="48"/>
      <c r="AU412" s="48"/>
      <c r="AV412" s="48"/>
      <c r="AW412" s="48"/>
      <c r="AX412" s="48"/>
      <c r="AY412" s="48"/>
      <c r="AZ412" s="48"/>
      <c r="BA412" s="2"/>
      <c r="BB412" s="3"/>
      <c r="BC412" s="3"/>
      <c r="BD412" s="3"/>
      <c r="BE412" s="3"/>
    </row>
    <row r="413" spans="1:57" x14ac:dyDescent="0.25">
      <c r="A413" s="61" t="s">
        <v>465</v>
      </c>
      <c r="B413" s="62" t="s">
        <v>15537</v>
      </c>
      <c r="C413" s="62"/>
      <c r="D413" s="63">
        <v>1.5</v>
      </c>
      <c r="E413" s="65"/>
      <c r="F413" s="103" t="s">
        <v>9379</v>
      </c>
      <c r="G413" s="62"/>
      <c r="H413" s="66"/>
      <c r="I413" s="67"/>
      <c r="J413" s="67"/>
      <c r="K413" s="66" t="s">
        <v>12682</v>
      </c>
      <c r="L413" s="70"/>
      <c r="M413" s="71">
        <v>5487.02587890625</v>
      </c>
      <c r="N413" s="71">
        <v>9871.2001953125</v>
      </c>
      <c r="O413" s="72"/>
      <c r="P413" s="73"/>
      <c r="Q413" s="73"/>
      <c r="R413" s="96"/>
      <c r="S413" s="48">
        <v>0</v>
      </c>
      <c r="T413" s="48">
        <v>1</v>
      </c>
      <c r="U413" s="49">
        <v>0</v>
      </c>
      <c r="V413" s="49">
        <v>1</v>
      </c>
      <c r="W413" s="49">
        <v>0</v>
      </c>
      <c r="X413" s="49">
        <v>1</v>
      </c>
      <c r="Y413" s="49">
        <v>0</v>
      </c>
      <c r="Z413" s="49">
        <v>0</v>
      </c>
      <c r="AA413" s="68">
        <v>413</v>
      </c>
      <c r="AB413" s="68"/>
      <c r="AC413" s="69"/>
      <c r="AD413" s="84">
        <v>3805</v>
      </c>
      <c r="AE413" s="84">
        <v>4341</v>
      </c>
      <c r="AF413" s="84">
        <v>308095</v>
      </c>
      <c r="AG413" s="84">
        <v>298682</v>
      </c>
      <c r="AH413" s="84"/>
      <c r="AI413" s="84" t="s">
        <v>7458</v>
      </c>
      <c r="AJ413" s="84" t="s">
        <v>8266</v>
      </c>
      <c r="AK413" s="84"/>
      <c r="AL413" s="84"/>
      <c r="AM413" s="87">
        <v>42709.790868055556</v>
      </c>
      <c r="AN413" s="84" t="s">
        <v>10584</v>
      </c>
      <c r="AO413" s="92" t="s">
        <v>10995</v>
      </c>
      <c r="AP413" s="84" t="s">
        <v>66</v>
      </c>
      <c r="AQ413" s="48"/>
      <c r="AR413" s="48"/>
      <c r="AS413" s="48"/>
      <c r="AT413" s="48"/>
      <c r="AU413" s="48"/>
      <c r="AV413" s="48"/>
      <c r="AW413" s="107" t="s">
        <v>14247</v>
      </c>
      <c r="AX413" s="107" t="s">
        <v>14247</v>
      </c>
      <c r="AY413" s="107" t="s">
        <v>15045</v>
      </c>
      <c r="AZ413" s="107" t="s">
        <v>15045</v>
      </c>
      <c r="BA413" s="2"/>
      <c r="BB413" s="3"/>
      <c r="BC413" s="3"/>
      <c r="BD413" s="3"/>
      <c r="BE413" s="3"/>
    </row>
    <row r="414" spans="1:57" x14ac:dyDescent="0.25">
      <c r="A414" s="61" t="s">
        <v>1615</v>
      </c>
      <c r="B414" s="62" t="s">
        <v>15537</v>
      </c>
      <c r="C414" s="62"/>
      <c r="D414" s="63">
        <v>1.5</v>
      </c>
      <c r="E414" s="65"/>
      <c r="F414" s="103" t="s">
        <v>9380</v>
      </c>
      <c r="G414" s="62"/>
      <c r="H414" s="66"/>
      <c r="I414" s="67"/>
      <c r="J414" s="67"/>
      <c r="K414" s="66" t="s">
        <v>12683</v>
      </c>
      <c r="L414" s="70"/>
      <c r="M414" s="71">
        <v>4833.27490234375</v>
      </c>
      <c r="N414" s="71">
        <v>6949.1396484375</v>
      </c>
      <c r="O414" s="72"/>
      <c r="P414" s="73"/>
      <c r="Q414" s="73"/>
      <c r="R414" s="96"/>
      <c r="S414" s="48">
        <v>1</v>
      </c>
      <c r="T414" s="48">
        <v>0</v>
      </c>
      <c r="U414" s="49">
        <v>0</v>
      </c>
      <c r="V414" s="49">
        <v>1</v>
      </c>
      <c r="W414" s="49">
        <v>0</v>
      </c>
      <c r="X414" s="49">
        <v>1</v>
      </c>
      <c r="Y414" s="49">
        <v>0</v>
      </c>
      <c r="Z414" s="49">
        <v>0</v>
      </c>
      <c r="AA414" s="68">
        <v>414</v>
      </c>
      <c r="AB414" s="68"/>
      <c r="AC414" s="69"/>
      <c r="AD414" s="84">
        <v>342</v>
      </c>
      <c r="AE414" s="84">
        <v>839</v>
      </c>
      <c r="AF414" s="84">
        <v>357</v>
      </c>
      <c r="AG414" s="84">
        <v>9148</v>
      </c>
      <c r="AH414" s="84"/>
      <c r="AI414" s="84" t="s">
        <v>7459</v>
      </c>
      <c r="AJ414" s="84"/>
      <c r="AK414" s="84"/>
      <c r="AL414" s="84"/>
      <c r="AM414" s="87">
        <v>43686.723796296297</v>
      </c>
      <c r="AN414" s="84" t="s">
        <v>10584</v>
      </c>
      <c r="AO414" s="92" t="s">
        <v>10996</v>
      </c>
      <c r="AP414" s="84" t="s">
        <v>65</v>
      </c>
      <c r="AQ414" s="48"/>
      <c r="AR414" s="48"/>
      <c r="AS414" s="48"/>
      <c r="AT414" s="48"/>
      <c r="AU414" s="48"/>
      <c r="AV414" s="48"/>
      <c r="AW414" s="48"/>
      <c r="AX414" s="48"/>
      <c r="AY414" s="48"/>
      <c r="AZ414" s="48"/>
      <c r="BA414" s="2"/>
      <c r="BB414" s="3"/>
      <c r="BC414" s="3"/>
      <c r="BD414" s="3"/>
      <c r="BE414" s="3"/>
    </row>
    <row r="415" spans="1:57" x14ac:dyDescent="0.25">
      <c r="A415" s="61" t="s">
        <v>466</v>
      </c>
      <c r="B415" s="62" t="s">
        <v>15537</v>
      </c>
      <c r="C415" s="62"/>
      <c r="D415" s="63">
        <v>1.5</v>
      </c>
      <c r="E415" s="65"/>
      <c r="F415" s="103" t="s">
        <v>9381</v>
      </c>
      <c r="G415" s="62"/>
      <c r="H415" s="66"/>
      <c r="I415" s="67"/>
      <c r="J415" s="67"/>
      <c r="K415" s="66" t="s">
        <v>12684</v>
      </c>
      <c r="L415" s="70"/>
      <c r="M415" s="71">
        <v>1583.1368408203125</v>
      </c>
      <c r="N415" s="71">
        <v>2859.614501953125</v>
      </c>
      <c r="O415" s="72"/>
      <c r="P415" s="73"/>
      <c r="Q415" s="73"/>
      <c r="R415" s="96"/>
      <c r="S415" s="48">
        <v>0</v>
      </c>
      <c r="T415" s="48">
        <v>1</v>
      </c>
      <c r="U415" s="49">
        <v>0</v>
      </c>
      <c r="V415" s="49">
        <v>1.2300000000000001E-4</v>
      </c>
      <c r="W415" s="49">
        <v>0</v>
      </c>
      <c r="X415" s="49">
        <v>0.53268899999999997</v>
      </c>
      <c r="Y415" s="49">
        <v>0</v>
      </c>
      <c r="Z415" s="49">
        <v>0</v>
      </c>
      <c r="AA415" s="68">
        <v>415</v>
      </c>
      <c r="AB415" s="68"/>
      <c r="AC415" s="69"/>
      <c r="AD415" s="84">
        <v>1058</v>
      </c>
      <c r="AE415" s="84">
        <v>2630</v>
      </c>
      <c r="AF415" s="84">
        <v>1162</v>
      </c>
      <c r="AG415" s="84">
        <v>1341</v>
      </c>
      <c r="AH415" s="84"/>
      <c r="AI415" s="84" t="s">
        <v>7349</v>
      </c>
      <c r="AJ415" s="84"/>
      <c r="AK415" s="84"/>
      <c r="AL415" s="84"/>
      <c r="AM415" s="87">
        <v>40544.279236111113</v>
      </c>
      <c r="AN415" s="84" t="s">
        <v>10584</v>
      </c>
      <c r="AO415" s="92" t="s">
        <v>10997</v>
      </c>
      <c r="AP415" s="84" t="s">
        <v>66</v>
      </c>
      <c r="AQ415" s="48"/>
      <c r="AR415" s="48"/>
      <c r="AS415" s="48"/>
      <c r="AT415" s="48"/>
      <c r="AU415" s="48"/>
      <c r="AV415" s="48"/>
      <c r="AW415" s="107" t="s">
        <v>14181</v>
      </c>
      <c r="AX415" s="107" t="s">
        <v>14181</v>
      </c>
      <c r="AY415" s="107" t="s">
        <v>14981</v>
      </c>
      <c r="AZ415" s="107" t="s">
        <v>14981</v>
      </c>
      <c r="BA415" s="2"/>
      <c r="BB415" s="3"/>
      <c r="BC415" s="3"/>
      <c r="BD415" s="3"/>
      <c r="BE415" s="3"/>
    </row>
    <row r="416" spans="1:57" x14ac:dyDescent="0.25">
      <c r="A416" s="61" t="s">
        <v>467</v>
      </c>
      <c r="B416" s="62" t="s">
        <v>15539</v>
      </c>
      <c r="C416" s="62"/>
      <c r="D416" s="63">
        <v>5.097511914340533</v>
      </c>
      <c r="E416" s="65"/>
      <c r="F416" s="103" t="s">
        <v>9382</v>
      </c>
      <c r="G416" s="62"/>
      <c r="H416" s="66"/>
      <c r="I416" s="67"/>
      <c r="J416" s="67"/>
      <c r="K416" s="66" t="s">
        <v>12685</v>
      </c>
      <c r="L416" s="70"/>
      <c r="M416" s="71">
        <v>1998.242431640625</v>
      </c>
      <c r="N416" s="71">
        <v>5294.5048828125</v>
      </c>
      <c r="O416" s="72"/>
      <c r="P416" s="73"/>
      <c r="Q416" s="73"/>
      <c r="R416" s="96"/>
      <c r="S416" s="48">
        <v>0</v>
      </c>
      <c r="T416" s="48">
        <v>1</v>
      </c>
      <c r="U416" s="49">
        <v>0</v>
      </c>
      <c r="V416" s="49">
        <v>2.0100000000000001E-4</v>
      </c>
      <c r="W416" s="49">
        <v>1.8600000000000001E-3</v>
      </c>
      <c r="X416" s="49">
        <v>0.465924</v>
      </c>
      <c r="Y416" s="49">
        <v>0</v>
      </c>
      <c r="Z416" s="49">
        <v>0</v>
      </c>
      <c r="AA416" s="68">
        <v>416</v>
      </c>
      <c r="AB416" s="68"/>
      <c r="AC416" s="69"/>
      <c r="AD416" s="84">
        <v>1223</v>
      </c>
      <c r="AE416" s="84">
        <v>370</v>
      </c>
      <c r="AF416" s="84">
        <v>13903</v>
      </c>
      <c r="AG416" s="84">
        <v>69413</v>
      </c>
      <c r="AH416" s="84"/>
      <c r="AI416" s="84" t="s">
        <v>7460</v>
      </c>
      <c r="AJ416" s="84" t="s">
        <v>8377</v>
      </c>
      <c r="AK416" s="84"/>
      <c r="AL416" s="84"/>
      <c r="AM416" s="87">
        <v>41428.690752314818</v>
      </c>
      <c r="AN416" s="84" t="s">
        <v>10584</v>
      </c>
      <c r="AO416" s="92" t="s">
        <v>10998</v>
      </c>
      <c r="AP416" s="84" t="s">
        <v>66</v>
      </c>
      <c r="AQ416" s="48"/>
      <c r="AR416" s="48"/>
      <c r="AS416" s="48"/>
      <c r="AT416" s="48"/>
      <c r="AU416" s="48" t="s">
        <v>2951</v>
      </c>
      <c r="AV416" s="48" t="s">
        <v>2951</v>
      </c>
      <c r="AW416" s="107" t="s">
        <v>14127</v>
      </c>
      <c r="AX416" s="107" t="s">
        <v>14127</v>
      </c>
      <c r="AY416" s="107" t="s">
        <v>14929</v>
      </c>
      <c r="AZ416" s="107" t="s">
        <v>14929</v>
      </c>
      <c r="BA416" s="2"/>
      <c r="BB416" s="3"/>
      <c r="BC416" s="3"/>
      <c r="BD416" s="3"/>
      <c r="BE416" s="3"/>
    </row>
    <row r="417" spans="1:57" x14ac:dyDescent="0.25">
      <c r="A417" s="61" t="s">
        <v>468</v>
      </c>
      <c r="B417" s="62" t="s">
        <v>15537</v>
      </c>
      <c r="C417" s="62"/>
      <c r="D417" s="63">
        <v>1.505802438571517</v>
      </c>
      <c r="E417" s="65"/>
      <c r="F417" s="103" t="s">
        <v>9383</v>
      </c>
      <c r="G417" s="62"/>
      <c r="H417" s="66"/>
      <c r="I417" s="67"/>
      <c r="J417" s="67"/>
      <c r="K417" s="66" t="s">
        <v>12686</v>
      </c>
      <c r="L417" s="70"/>
      <c r="M417" s="71">
        <v>2864.27197265625</v>
      </c>
      <c r="N417" s="71">
        <v>3623.47802734375</v>
      </c>
      <c r="O417" s="72"/>
      <c r="P417" s="73"/>
      <c r="Q417" s="73"/>
      <c r="R417" s="96"/>
      <c r="S417" s="48">
        <v>0</v>
      </c>
      <c r="T417" s="48">
        <v>1</v>
      </c>
      <c r="U417" s="49">
        <v>0</v>
      </c>
      <c r="V417" s="49">
        <v>1.5899999999999999E-4</v>
      </c>
      <c r="W417" s="49">
        <v>3.0000000000000001E-6</v>
      </c>
      <c r="X417" s="49">
        <v>0.51345799999999997</v>
      </c>
      <c r="Y417" s="49">
        <v>0</v>
      </c>
      <c r="Z417" s="49">
        <v>0</v>
      </c>
      <c r="AA417" s="68">
        <v>417</v>
      </c>
      <c r="AB417" s="68"/>
      <c r="AC417" s="69"/>
      <c r="AD417" s="84">
        <v>3636</v>
      </c>
      <c r="AE417" s="84">
        <v>2557</v>
      </c>
      <c r="AF417" s="84">
        <v>81663</v>
      </c>
      <c r="AG417" s="84">
        <v>50590</v>
      </c>
      <c r="AH417" s="84"/>
      <c r="AI417" s="84"/>
      <c r="AJ417" s="84"/>
      <c r="AK417" s="84"/>
      <c r="AL417" s="84"/>
      <c r="AM417" s="87">
        <v>42257.842581018522</v>
      </c>
      <c r="AN417" s="84" t="s">
        <v>10584</v>
      </c>
      <c r="AO417" s="92" t="s">
        <v>10999</v>
      </c>
      <c r="AP417" s="84" t="s">
        <v>66</v>
      </c>
      <c r="AQ417" s="48"/>
      <c r="AR417" s="48"/>
      <c r="AS417" s="48"/>
      <c r="AT417" s="48"/>
      <c r="AU417" s="48"/>
      <c r="AV417" s="48"/>
      <c r="AW417" s="107" t="s">
        <v>14135</v>
      </c>
      <c r="AX417" s="107" t="s">
        <v>14135</v>
      </c>
      <c r="AY417" s="107" t="s">
        <v>14887</v>
      </c>
      <c r="AZ417" s="107" t="s">
        <v>14887</v>
      </c>
      <c r="BA417" s="2"/>
      <c r="BB417" s="3"/>
      <c r="BC417" s="3"/>
      <c r="BD417" s="3"/>
      <c r="BE417" s="3"/>
    </row>
    <row r="418" spans="1:57" x14ac:dyDescent="0.25">
      <c r="A418" s="61" t="s">
        <v>469</v>
      </c>
      <c r="B418" s="62" t="s">
        <v>15537</v>
      </c>
      <c r="C418" s="62"/>
      <c r="D418" s="63">
        <v>1.505802438571517</v>
      </c>
      <c r="E418" s="65"/>
      <c r="F418" s="103" t="s">
        <v>9384</v>
      </c>
      <c r="G418" s="62"/>
      <c r="H418" s="66"/>
      <c r="I418" s="67"/>
      <c r="J418" s="67"/>
      <c r="K418" s="66" t="s">
        <v>12687</v>
      </c>
      <c r="L418" s="70"/>
      <c r="M418" s="71">
        <v>3148.461181640625</v>
      </c>
      <c r="N418" s="71">
        <v>2942.141357421875</v>
      </c>
      <c r="O418" s="72"/>
      <c r="P418" s="73"/>
      <c r="Q418" s="73"/>
      <c r="R418" s="96"/>
      <c r="S418" s="48">
        <v>0</v>
      </c>
      <c r="T418" s="48">
        <v>1</v>
      </c>
      <c r="U418" s="49">
        <v>0</v>
      </c>
      <c r="V418" s="49">
        <v>1.5899999999999999E-4</v>
      </c>
      <c r="W418" s="49">
        <v>3.0000000000000001E-6</v>
      </c>
      <c r="X418" s="49">
        <v>0.51345799999999997</v>
      </c>
      <c r="Y418" s="49">
        <v>0</v>
      </c>
      <c r="Z418" s="49">
        <v>0</v>
      </c>
      <c r="AA418" s="68">
        <v>418</v>
      </c>
      <c r="AB418" s="68"/>
      <c r="AC418" s="69"/>
      <c r="AD418" s="84">
        <v>265</v>
      </c>
      <c r="AE418" s="84">
        <v>185</v>
      </c>
      <c r="AF418" s="84">
        <v>7940</v>
      </c>
      <c r="AG418" s="84">
        <v>11982</v>
      </c>
      <c r="AH418" s="84"/>
      <c r="AI418" s="84" t="s">
        <v>7461</v>
      </c>
      <c r="AJ418" s="84"/>
      <c r="AK418" s="84"/>
      <c r="AL418" s="84"/>
      <c r="AM418" s="87">
        <v>40160.987430555557</v>
      </c>
      <c r="AN418" s="84" t="s">
        <v>10584</v>
      </c>
      <c r="AO418" s="92" t="s">
        <v>11000</v>
      </c>
      <c r="AP418" s="84" t="s">
        <v>66</v>
      </c>
      <c r="AQ418" s="48"/>
      <c r="AR418" s="48"/>
      <c r="AS418" s="48"/>
      <c r="AT418" s="48"/>
      <c r="AU418" s="48"/>
      <c r="AV418" s="48"/>
      <c r="AW418" s="107" t="s">
        <v>14077</v>
      </c>
      <c r="AX418" s="107" t="s">
        <v>14077</v>
      </c>
      <c r="AY418" s="107" t="s">
        <v>14880</v>
      </c>
      <c r="AZ418" s="107" t="s">
        <v>14880</v>
      </c>
      <c r="BA418" s="2"/>
      <c r="BB418" s="3"/>
      <c r="BC418" s="3"/>
      <c r="BD418" s="3"/>
      <c r="BE418" s="3"/>
    </row>
    <row r="419" spans="1:57" x14ac:dyDescent="0.25">
      <c r="A419" s="61" t="s">
        <v>470</v>
      </c>
      <c r="B419" s="62" t="s">
        <v>15537</v>
      </c>
      <c r="C419" s="62"/>
      <c r="D419" s="63">
        <v>2.9293340347836851</v>
      </c>
      <c r="E419" s="65"/>
      <c r="F419" s="103" t="s">
        <v>9385</v>
      </c>
      <c r="G419" s="62"/>
      <c r="H419" s="66"/>
      <c r="I419" s="67"/>
      <c r="J419" s="67"/>
      <c r="K419" s="66" t="s">
        <v>12688</v>
      </c>
      <c r="L419" s="70"/>
      <c r="M419" s="71">
        <v>6942.76171875</v>
      </c>
      <c r="N419" s="71">
        <v>2588.931640625</v>
      </c>
      <c r="O419" s="72"/>
      <c r="P419" s="73"/>
      <c r="Q419" s="73"/>
      <c r="R419" s="96"/>
      <c r="S419" s="48">
        <v>0</v>
      </c>
      <c r="T419" s="48">
        <v>1</v>
      </c>
      <c r="U419" s="49">
        <v>0</v>
      </c>
      <c r="V419" s="49">
        <v>1.9799999999999999E-4</v>
      </c>
      <c r="W419" s="49">
        <v>7.3899999999999997E-4</v>
      </c>
      <c r="X419" s="49">
        <v>0.40701900000000002</v>
      </c>
      <c r="Y419" s="49">
        <v>0</v>
      </c>
      <c r="Z419" s="49">
        <v>0</v>
      </c>
      <c r="AA419" s="68">
        <v>419</v>
      </c>
      <c r="AB419" s="68"/>
      <c r="AC419" s="69"/>
      <c r="AD419" s="84">
        <v>26</v>
      </c>
      <c r="AE419" s="84">
        <v>1</v>
      </c>
      <c r="AF419" s="84">
        <v>90</v>
      </c>
      <c r="AG419" s="84">
        <v>11</v>
      </c>
      <c r="AH419" s="84"/>
      <c r="AI419" s="84"/>
      <c r="AJ419" s="84"/>
      <c r="AK419" s="84"/>
      <c r="AL419" s="84"/>
      <c r="AM419" s="87">
        <v>43425.860729166663</v>
      </c>
      <c r="AN419" s="84" t="s">
        <v>10584</v>
      </c>
      <c r="AO419" s="92" t="s">
        <v>11001</v>
      </c>
      <c r="AP419" s="84" t="s">
        <v>66</v>
      </c>
      <c r="AQ419" s="48"/>
      <c r="AR419" s="48"/>
      <c r="AS419" s="48"/>
      <c r="AT419" s="48"/>
      <c r="AU419" s="48"/>
      <c r="AV419" s="48"/>
      <c r="AW419" s="107" t="s">
        <v>14074</v>
      </c>
      <c r="AX419" s="107" t="s">
        <v>14074</v>
      </c>
      <c r="AY419" s="107" t="s">
        <v>14877</v>
      </c>
      <c r="AZ419" s="107" t="s">
        <v>14877</v>
      </c>
      <c r="BA419" s="2"/>
      <c r="BB419" s="3"/>
      <c r="BC419" s="3"/>
      <c r="BD419" s="3"/>
      <c r="BE419" s="3"/>
    </row>
    <row r="420" spans="1:57" x14ac:dyDescent="0.25">
      <c r="A420" s="61" t="s">
        <v>471</v>
      </c>
      <c r="B420" s="62" t="s">
        <v>15539</v>
      </c>
      <c r="C420" s="62"/>
      <c r="D420" s="63">
        <v>5.097511914340533</v>
      </c>
      <c r="E420" s="65"/>
      <c r="F420" s="103" t="s">
        <v>9386</v>
      </c>
      <c r="G420" s="62"/>
      <c r="H420" s="66"/>
      <c r="I420" s="67"/>
      <c r="J420" s="67"/>
      <c r="K420" s="66" t="s">
        <v>12689</v>
      </c>
      <c r="L420" s="70"/>
      <c r="M420" s="71">
        <v>5372.85595703125</v>
      </c>
      <c r="N420" s="71">
        <v>6936.10205078125</v>
      </c>
      <c r="O420" s="72"/>
      <c r="P420" s="73"/>
      <c r="Q420" s="73"/>
      <c r="R420" s="96"/>
      <c r="S420" s="48">
        <v>0</v>
      </c>
      <c r="T420" s="48">
        <v>1</v>
      </c>
      <c r="U420" s="49">
        <v>0</v>
      </c>
      <c r="V420" s="49">
        <v>2.0100000000000001E-4</v>
      </c>
      <c r="W420" s="49">
        <v>1.8600000000000001E-3</v>
      </c>
      <c r="X420" s="49">
        <v>0.465924</v>
      </c>
      <c r="Y420" s="49">
        <v>0</v>
      </c>
      <c r="Z420" s="49">
        <v>0</v>
      </c>
      <c r="AA420" s="68">
        <v>420</v>
      </c>
      <c r="AB420" s="68"/>
      <c r="AC420" s="69"/>
      <c r="AD420" s="84">
        <v>445</v>
      </c>
      <c r="AE420" s="84">
        <v>227</v>
      </c>
      <c r="AF420" s="84">
        <v>30671</v>
      </c>
      <c r="AG420" s="84">
        <v>20841</v>
      </c>
      <c r="AH420" s="84"/>
      <c r="AI420" s="84" t="s">
        <v>7462</v>
      </c>
      <c r="AJ420" s="84" t="s">
        <v>8284</v>
      </c>
      <c r="AK420" s="84"/>
      <c r="AL420" s="84"/>
      <c r="AM420" s="87">
        <v>40710.739421296297</v>
      </c>
      <c r="AN420" s="84" t="s">
        <v>10584</v>
      </c>
      <c r="AO420" s="92" t="s">
        <v>11002</v>
      </c>
      <c r="AP420" s="84" t="s">
        <v>66</v>
      </c>
      <c r="AQ420" s="48"/>
      <c r="AR420" s="48"/>
      <c r="AS420" s="48"/>
      <c r="AT420" s="48"/>
      <c r="AU420" s="48" t="s">
        <v>2951</v>
      </c>
      <c r="AV420" s="48" t="s">
        <v>2951</v>
      </c>
      <c r="AW420" s="107" t="s">
        <v>14127</v>
      </c>
      <c r="AX420" s="107" t="s">
        <v>14127</v>
      </c>
      <c r="AY420" s="107" t="s">
        <v>14929</v>
      </c>
      <c r="AZ420" s="107" t="s">
        <v>14929</v>
      </c>
      <c r="BA420" s="2"/>
      <c r="BB420" s="3"/>
      <c r="BC420" s="3"/>
      <c r="BD420" s="3"/>
      <c r="BE420" s="3"/>
    </row>
    <row r="421" spans="1:57" x14ac:dyDescent="0.25">
      <c r="A421" s="61" t="s">
        <v>472</v>
      </c>
      <c r="B421" s="62" t="s">
        <v>15543</v>
      </c>
      <c r="C421" s="62"/>
      <c r="D421" s="63">
        <v>6.526845949124219</v>
      </c>
      <c r="E421" s="65"/>
      <c r="F421" s="103" t="s">
        <v>9387</v>
      </c>
      <c r="G421" s="62"/>
      <c r="H421" s="66"/>
      <c r="I421" s="67"/>
      <c r="J421" s="67"/>
      <c r="K421" s="66" t="s">
        <v>12690</v>
      </c>
      <c r="L421" s="70"/>
      <c r="M421" s="71">
        <v>5880.7431640625</v>
      </c>
      <c r="N421" s="71">
        <v>6084.8671875</v>
      </c>
      <c r="O421" s="72"/>
      <c r="P421" s="73"/>
      <c r="Q421" s="73"/>
      <c r="R421" s="96"/>
      <c r="S421" s="48">
        <v>0</v>
      </c>
      <c r="T421" s="48">
        <v>2</v>
      </c>
      <c r="U421" s="49">
        <v>22120.947883000001</v>
      </c>
      <c r="V421" s="49">
        <v>2.32E-4</v>
      </c>
      <c r="W421" s="49">
        <v>2.5990000000000002E-3</v>
      </c>
      <c r="X421" s="49">
        <v>0.72294400000000003</v>
      </c>
      <c r="Y421" s="49">
        <v>0</v>
      </c>
      <c r="Z421" s="49">
        <v>0</v>
      </c>
      <c r="AA421" s="68">
        <v>421</v>
      </c>
      <c r="AB421" s="68"/>
      <c r="AC421" s="69"/>
      <c r="AD421" s="84">
        <v>127</v>
      </c>
      <c r="AE421" s="84">
        <v>27</v>
      </c>
      <c r="AF421" s="84">
        <v>1905</v>
      </c>
      <c r="AG421" s="84">
        <v>3</v>
      </c>
      <c r="AH421" s="84"/>
      <c r="AI421" s="84"/>
      <c r="AJ421" s="84"/>
      <c r="AK421" s="84"/>
      <c r="AL421" s="84"/>
      <c r="AM421" s="87">
        <v>43292.248680555553</v>
      </c>
      <c r="AN421" s="84" t="s">
        <v>10584</v>
      </c>
      <c r="AO421" s="92" t="s">
        <v>11003</v>
      </c>
      <c r="AP421" s="84" t="s">
        <v>66</v>
      </c>
      <c r="AQ421" s="48"/>
      <c r="AR421" s="48"/>
      <c r="AS421" s="48"/>
      <c r="AT421" s="48"/>
      <c r="AU421" s="48" t="s">
        <v>2951</v>
      </c>
      <c r="AV421" s="48" t="s">
        <v>2951</v>
      </c>
      <c r="AW421" s="107" t="s">
        <v>14248</v>
      </c>
      <c r="AX421" s="107" t="s">
        <v>14746</v>
      </c>
      <c r="AY421" s="107" t="s">
        <v>14929</v>
      </c>
      <c r="AZ421" s="107" t="s">
        <v>14929</v>
      </c>
      <c r="BA421" s="2"/>
      <c r="BB421" s="3"/>
      <c r="BC421" s="3"/>
      <c r="BD421" s="3"/>
      <c r="BE421" s="3"/>
    </row>
    <row r="422" spans="1:57" x14ac:dyDescent="0.25">
      <c r="A422" s="61" t="s">
        <v>473</v>
      </c>
      <c r="B422" s="62" t="s">
        <v>15537</v>
      </c>
      <c r="C422" s="62"/>
      <c r="D422" s="63">
        <v>1.5</v>
      </c>
      <c r="E422" s="65"/>
      <c r="F422" s="103" t="s">
        <v>9388</v>
      </c>
      <c r="G422" s="62"/>
      <c r="H422" s="66"/>
      <c r="I422" s="67"/>
      <c r="J422" s="67"/>
      <c r="K422" s="66" t="s">
        <v>12691</v>
      </c>
      <c r="L422" s="70"/>
      <c r="M422" s="71">
        <v>4790.884765625</v>
      </c>
      <c r="N422" s="71">
        <v>4039.648193359375</v>
      </c>
      <c r="O422" s="72"/>
      <c r="P422" s="73"/>
      <c r="Q422" s="73"/>
      <c r="R422" s="96"/>
      <c r="S422" s="48">
        <v>0</v>
      </c>
      <c r="T422" s="48">
        <v>1</v>
      </c>
      <c r="U422" s="49">
        <v>0</v>
      </c>
      <c r="V422" s="49">
        <v>0.111111</v>
      </c>
      <c r="W422" s="49">
        <v>0</v>
      </c>
      <c r="X422" s="49">
        <v>0.58536600000000005</v>
      </c>
      <c r="Y422" s="49">
        <v>0</v>
      </c>
      <c r="Z422" s="49">
        <v>0</v>
      </c>
      <c r="AA422" s="68">
        <v>422</v>
      </c>
      <c r="AB422" s="68"/>
      <c r="AC422" s="69"/>
      <c r="AD422" s="84">
        <v>526</v>
      </c>
      <c r="AE422" s="84">
        <v>37</v>
      </c>
      <c r="AF422" s="84">
        <v>136</v>
      </c>
      <c r="AG422" s="84">
        <v>264</v>
      </c>
      <c r="AH422" s="84"/>
      <c r="AI422" s="84"/>
      <c r="AJ422" s="84" t="s">
        <v>8378</v>
      </c>
      <c r="AK422" s="84"/>
      <c r="AL422" s="84"/>
      <c r="AM422" s="87">
        <v>43175.964108796295</v>
      </c>
      <c r="AN422" s="84" t="s">
        <v>10584</v>
      </c>
      <c r="AO422" s="92" t="s">
        <v>11004</v>
      </c>
      <c r="AP422" s="84" t="s">
        <v>66</v>
      </c>
      <c r="AQ422" s="48"/>
      <c r="AR422" s="48"/>
      <c r="AS422" s="48"/>
      <c r="AT422" s="48"/>
      <c r="AU422" s="48"/>
      <c r="AV422" s="48"/>
      <c r="AW422" s="107" t="s">
        <v>14151</v>
      </c>
      <c r="AX422" s="107" t="s">
        <v>14151</v>
      </c>
      <c r="AY422" s="107" t="s">
        <v>14951</v>
      </c>
      <c r="AZ422" s="107" t="s">
        <v>14951</v>
      </c>
      <c r="BA422" s="2"/>
      <c r="BB422" s="3"/>
      <c r="BC422" s="3"/>
      <c r="BD422" s="3"/>
      <c r="BE422" s="3"/>
    </row>
    <row r="423" spans="1:57" x14ac:dyDescent="0.25">
      <c r="A423" s="61" t="s">
        <v>474</v>
      </c>
      <c r="B423" s="62" t="s">
        <v>15537</v>
      </c>
      <c r="C423" s="62"/>
      <c r="D423" s="63">
        <v>1.5</v>
      </c>
      <c r="E423" s="65"/>
      <c r="F423" s="103" t="s">
        <v>9389</v>
      </c>
      <c r="G423" s="62"/>
      <c r="H423" s="66"/>
      <c r="I423" s="67"/>
      <c r="J423" s="67"/>
      <c r="K423" s="66" t="s">
        <v>12692</v>
      </c>
      <c r="L423" s="70"/>
      <c r="M423" s="71">
        <v>3227.996337890625</v>
      </c>
      <c r="N423" s="71">
        <v>2351.333984375</v>
      </c>
      <c r="O423" s="72"/>
      <c r="P423" s="73"/>
      <c r="Q423" s="73"/>
      <c r="R423" s="96"/>
      <c r="S423" s="48">
        <v>0</v>
      </c>
      <c r="T423" s="48">
        <v>1</v>
      </c>
      <c r="U423" s="49">
        <v>0</v>
      </c>
      <c r="V423" s="49">
        <v>1</v>
      </c>
      <c r="W423" s="49">
        <v>0</v>
      </c>
      <c r="X423" s="49">
        <v>1</v>
      </c>
      <c r="Y423" s="49">
        <v>0</v>
      </c>
      <c r="Z423" s="49">
        <v>0</v>
      </c>
      <c r="AA423" s="68">
        <v>423</v>
      </c>
      <c r="AB423" s="68"/>
      <c r="AC423" s="69"/>
      <c r="AD423" s="84">
        <v>3942</v>
      </c>
      <c r="AE423" s="84">
        <v>3240</v>
      </c>
      <c r="AF423" s="84">
        <v>49565</v>
      </c>
      <c r="AG423" s="84">
        <v>157958</v>
      </c>
      <c r="AH423" s="84"/>
      <c r="AI423" s="84" t="s">
        <v>7463</v>
      </c>
      <c r="AJ423" s="84"/>
      <c r="AK423" s="84"/>
      <c r="AL423" s="84"/>
      <c r="AM423" s="87">
        <v>42235.559618055559</v>
      </c>
      <c r="AN423" s="84" t="s">
        <v>10584</v>
      </c>
      <c r="AO423" s="92" t="s">
        <v>11005</v>
      </c>
      <c r="AP423" s="84" t="s">
        <v>66</v>
      </c>
      <c r="AQ423" s="48"/>
      <c r="AR423" s="48"/>
      <c r="AS423" s="48"/>
      <c r="AT423" s="48"/>
      <c r="AU423" s="48"/>
      <c r="AV423" s="48"/>
      <c r="AW423" s="107" t="s">
        <v>14249</v>
      </c>
      <c r="AX423" s="107" t="s">
        <v>14249</v>
      </c>
      <c r="AY423" s="107" t="s">
        <v>15046</v>
      </c>
      <c r="AZ423" s="107" t="s">
        <v>15046</v>
      </c>
      <c r="BA423" s="2"/>
      <c r="BB423" s="3"/>
      <c r="BC423" s="3"/>
      <c r="BD423" s="3"/>
      <c r="BE423" s="3"/>
    </row>
    <row r="424" spans="1:57" x14ac:dyDescent="0.25">
      <c r="A424" s="61" t="s">
        <v>1616</v>
      </c>
      <c r="B424" s="62" t="s">
        <v>15537</v>
      </c>
      <c r="C424" s="62"/>
      <c r="D424" s="63">
        <v>1.5</v>
      </c>
      <c r="E424" s="65"/>
      <c r="F424" s="103" t="s">
        <v>9390</v>
      </c>
      <c r="G424" s="62"/>
      <c r="H424" s="66"/>
      <c r="I424" s="67"/>
      <c r="J424" s="67"/>
      <c r="K424" s="66" t="s">
        <v>12693</v>
      </c>
      <c r="L424" s="70"/>
      <c r="M424" s="71">
        <v>2669.98095703125</v>
      </c>
      <c r="N424" s="71">
        <v>2239.044189453125</v>
      </c>
      <c r="O424" s="72"/>
      <c r="P424" s="73"/>
      <c r="Q424" s="73"/>
      <c r="R424" s="96"/>
      <c r="S424" s="48">
        <v>1</v>
      </c>
      <c r="T424" s="48">
        <v>0</v>
      </c>
      <c r="U424" s="49">
        <v>0</v>
      </c>
      <c r="V424" s="49">
        <v>1</v>
      </c>
      <c r="W424" s="49">
        <v>0</v>
      </c>
      <c r="X424" s="49">
        <v>1</v>
      </c>
      <c r="Y424" s="49">
        <v>0</v>
      </c>
      <c r="Z424" s="49">
        <v>0</v>
      </c>
      <c r="AA424" s="68">
        <v>424</v>
      </c>
      <c r="AB424" s="68"/>
      <c r="AC424" s="69"/>
      <c r="AD424" s="84">
        <v>391</v>
      </c>
      <c r="AE424" s="84">
        <v>1070</v>
      </c>
      <c r="AF424" s="84">
        <v>181228</v>
      </c>
      <c r="AG424" s="84">
        <v>47129</v>
      </c>
      <c r="AH424" s="84"/>
      <c r="AI424" s="84" t="s">
        <v>7464</v>
      </c>
      <c r="AJ424" s="84" t="s">
        <v>8266</v>
      </c>
      <c r="AK424" s="84"/>
      <c r="AL424" s="84"/>
      <c r="AM424" s="87">
        <v>40706.849317129629</v>
      </c>
      <c r="AN424" s="84" t="s">
        <v>10584</v>
      </c>
      <c r="AO424" s="92" t="s">
        <v>11006</v>
      </c>
      <c r="AP424" s="84" t="s">
        <v>65</v>
      </c>
      <c r="AQ424" s="48"/>
      <c r="AR424" s="48"/>
      <c r="AS424" s="48"/>
      <c r="AT424" s="48"/>
      <c r="AU424" s="48"/>
      <c r="AV424" s="48"/>
      <c r="AW424" s="48"/>
      <c r="AX424" s="48"/>
      <c r="AY424" s="48"/>
      <c r="AZ424" s="48"/>
      <c r="BA424" s="2"/>
      <c r="BB424" s="3"/>
      <c r="BC424" s="3"/>
      <c r="BD424" s="3"/>
      <c r="BE424" s="3"/>
    </row>
    <row r="425" spans="1:57" x14ac:dyDescent="0.25">
      <c r="A425" s="61" t="s">
        <v>475</v>
      </c>
      <c r="B425" s="62" t="s">
        <v>15537</v>
      </c>
      <c r="C425" s="62"/>
      <c r="D425" s="63">
        <v>1.5</v>
      </c>
      <c r="E425" s="65"/>
      <c r="F425" s="103" t="s">
        <v>9391</v>
      </c>
      <c r="G425" s="62"/>
      <c r="H425" s="66"/>
      <c r="I425" s="67"/>
      <c r="J425" s="67"/>
      <c r="K425" s="66" t="s">
        <v>12694</v>
      </c>
      <c r="L425" s="70"/>
      <c r="M425" s="71">
        <v>8177.62548828125</v>
      </c>
      <c r="N425" s="71">
        <v>3930.424072265625</v>
      </c>
      <c r="O425" s="72"/>
      <c r="P425" s="73"/>
      <c r="Q425" s="73"/>
      <c r="R425" s="96"/>
      <c r="S425" s="48">
        <v>0</v>
      </c>
      <c r="T425" s="48">
        <v>1</v>
      </c>
      <c r="U425" s="49">
        <v>0</v>
      </c>
      <c r="V425" s="49">
        <v>0.111111</v>
      </c>
      <c r="W425" s="49">
        <v>0</v>
      </c>
      <c r="X425" s="49">
        <v>0.58536600000000005</v>
      </c>
      <c r="Y425" s="49">
        <v>0</v>
      </c>
      <c r="Z425" s="49">
        <v>0</v>
      </c>
      <c r="AA425" s="68">
        <v>425</v>
      </c>
      <c r="AB425" s="68"/>
      <c r="AC425" s="69"/>
      <c r="AD425" s="84">
        <v>242</v>
      </c>
      <c r="AE425" s="84">
        <v>181</v>
      </c>
      <c r="AF425" s="84">
        <v>7209</v>
      </c>
      <c r="AG425" s="84">
        <v>9559</v>
      </c>
      <c r="AH425" s="84"/>
      <c r="AI425" s="84" t="s">
        <v>7465</v>
      </c>
      <c r="AJ425" s="84" t="s">
        <v>8379</v>
      </c>
      <c r="AK425" s="84"/>
      <c r="AL425" s="84"/>
      <c r="AM425" s="87">
        <v>41645.535532407404</v>
      </c>
      <c r="AN425" s="84" t="s">
        <v>10584</v>
      </c>
      <c r="AO425" s="92" t="s">
        <v>11007</v>
      </c>
      <c r="AP425" s="84" t="s">
        <v>66</v>
      </c>
      <c r="AQ425" s="48"/>
      <c r="AR425" s="48"/>
      <c r="AS425" s="48"/>
      <c r="AT425" s="48"/>
      <c r="AU425" s="48"/>
      <c r="AV425" s="48"/>
      <c r="AW425" s="107" t="s">
        <v>14151</v>
      </c>
      <c r="AX425" s="107" t="s">
        <v>14151</v>
      </c>
      <c r="AY425" s="107" t="s">
        <v>14951</v>
      </c>
      <c r="AZ425" s="107" t="s">
        <v>14951</v>
      </c>
      <c r="BA425" s="2"/>
      <c r="BB425" s="3"/>
      <c r="BC425" s="3"/>
      <c r="BD425" s="3"/>
      <c r="BE425" s="3"/>
    </row>
    <row r="426" spans="1:57" x14ac:dyDescent="0.25">
      <c r="A426" s="61" t="s">
        <v>476</v>
      </c>
      <c r="B426" s="62" t="s">
        <v>15537</v>
      </c>
      <c r="C426" s="62"/>
      <c r="D426" s="63">
        <v>1.5</v>
      </c>
      <c r="E426" s="65"/>
      <c r="F426" s="103" t="s">
        <v>9392</v>
      </c>
      <c r="G426" s="62"/>
      <c r="H426" s="66"/>
      <c r="I426" s="67"/>
      <c r="J426" s="67"/>
      <c r="K426" s="66" t="s">
        <v>12695</v>
      </c>
      <c r="L426" s="70"/>
      <c r="M426" s="71">
        <v>2554.04296875</v>
      </c>
      <c r="N426" s="71">
        <v>2878.65185546875</v>
      </c>
      <c r="O426" s="72"/>
      <c r="P426" s="73"/>
      <c r="Q426" s="73"/>
      <c r="R426" s="96"/>
      <c r="S426" s="48">
        <v>0</v>
      </c>
      <c r="T426" s="48">
        <v>1</v>
      </c>
      <c r="U426" s="49">
        <v>0</v>
      </c>
      <c r="V426" s="49">
        <v>1E-4</v>
      </c>
      <c r="W426" s="49">
        <v>0</v>
      </c>
      <c r="X426" s="49">
        <v>0.56083700000000003</v>
      </c>
      <c r="Y426" s="49">
        <v>0</v>
      </c>
      <c r="Z426" s="49">
        <v>0</v>
      </c>
      <c r="AA426" s="68">
        <v>426</v>
      </c>
      <c r="AB426" s="68"/>
      <c r="AC426" s="69"/>
      <c r="AD426" s="84">
        <v>1115</v>
      </c>
      <c r="AE426" s="84">
        <v>689</v>
      </c>
      <c r="AF426" s="84">
        <v>3121</v>
      </c>
      <c r="AG426" s="84">
        <v>4898</v>
      </c>
      <c r="AH426" s="84"/>
      <c r="AI426" s="84"/>
      <c r="AJ426" s="84"/>
      <c r="AK426" s="84"/>
      <c r="AL426" s="84"/>
      <c r="AM426" s="87">
        <v>41812.692511574074</v>
      </c>
      <c r="AN426" s="84" t="s">
        <v>10584</v>
      </c>
      <c r="AO426" s="92" t="s">
        <v>11008</v>
      </c>
      <c r="AP426" s="84" t="s">
        <v>66</v>
      </c>
      <c r="AQ426" s="48"/>
      <c r="AR426" s="48"/>
      <c r="AS426" s="48"/>
      <c r="AT426" s="48"/>
      <c r="AU426" s="48"/>
      <c r="AV426" s="48"/>
      <c r="AW426" s="107" t="s">
        <v>14250</v>
      </c>
      <c r="AX426" s="107" t="s">
        <v>14250</v>
      </c>
      <c r="AY426" s="107" t="s">
        <v>15047</v>
      </c>
      <c r="AZ426" s="107" t="s">
        <v>15047</v>
      </c>
      <c r="BA426" s="2"/>
      <c r="BB426" s="3"/>
      <c r="BC426" s="3"/>
      <c r="BD426" s="3"/>
      <c r="BE426" s="3"/>
    </row>
    <row r="427" spans="1:57" x14ac:dyDescent="0.25">
      <c r="A427" s="61" t="s">
        <v>1617</v>
      </c>
      <c r="B427" s="62" t="s">
        <v>15537</v>
      </c>
      <c r="C427" s="62"/>
      <c r="D427" s="63">
        <v>1.5</v>
      </c>
      <c r="E427" s="65"/>
      <c r="F427" s="103" t="s">
        <v>9393</v>
      </c>
      <c r="G427" s="62"/>
      <c r="H427" s="66"/>
      <c r="I427" s="67"/>
      <c r="J427" s="67"/>
      <c r="K427" s="66" t="s">
        <v>12696</v>
      </c>
      <c r="L427" s="70"/>
      <c r="M427" s="71">
        <v>5317.68017578125</v>
      </c>
      <c r="N427" s="71">
        <v>3745.0849609375</v>
      </c>
      <c r="O427" s="72"/>
      <c r="P427" s="73"/>
      <c r="Q427" s="73"/>
      <c r="R427" s="96"/>
      <c r="S427" s="48">
        <v>3</v>
      </c>
      <c r="T427" s="48">
        <v>0</v>
      </c>
      <c r="U427" s="49">
        <v>4058</v>
      </c>
      <c r="V427" s="49">
        <v>1.12E-4</v>
      </c>
      <c r="W427" s="49">
        <v>0</v>
      </c>
      <c r="X427" s="49">
        <v>1.450013</v>
      </c>
      <c r="Y427" s="49">
        <v>0</v>
      </c>
      <c r="Z427" s="49">
        <v>0</v>
      </c>
      <c r="AA427" s="68">
        <v>427</v>
      </c>
      <c r="AB427" s="68"/>
      <c r="AC427" s="69"/>
      <c r="AD427" s="84">
        <v>4168</v>
      </c>
      <c r="AE427" s="84">
        <v>4709</v>
      </c>
      <c r="AF427" s="84">
        <v>976</v>
      </c>
      <c r="AG427" s="84">
        <v>2276</v>
      </c>
      <c r="AH427" s="84"/>
      <c r="AI427" s="84" t="s">
        <v>7466</v>
      </c>
      <c r="AJ427" s="84" t="s">
        <v>8289</v>
      </c>
      <c r="AK427" s="92" t="s">
        <v>8747</v>
      </c>
      <c r="AL427" s="84"/>
      <c r="AM427" s="87">
        <v>42947.681967592594</v>
      </c>
      <c r="AN427" s="84" t="s">
        <v>10584</v>
      </c>
      <c r="AO427" s="92" t="s">
        <v>11009</v>
      </c>
      <c r="AP427" s="84" t="s">
        <v>65</v>
      </c>
      <c r="AQ427" s="48"/>
      <c r="AR427" s="48"/>
      <c r="AS427" s="48"/>
      <c r="AT427" s="48"/>
      <c r="AU427" s="48"/>
      <c r="AV427" s="48"/>
      <c r="AW427" s="48"/>
      <c r="AX427" s="48"/>
      <c r="AY427" s="48"/>
      <c r="AZ427" s="48"/>
      <c r="BA427" s="2"/>
      <c r="BB427" s="3"/>
      <c r="BC427" s="3"/>
      <c r="BD427" s="3"/>
      <c r="BE427" s="3"/>
    </row>
    <row r="428" spans="1:57" x14ac:dyDescent="0.25">
      <c r="A428" s="61" t="s">
        <v>477</v>
      </c>
      <c r="B428" s="62" t="s">
        <v>15537</v>
      </c>
      <c r="C428" s="62"/>
      <c r="D428" s="63">
        <v>1.5734975552392152</v>
      </c>
      <c r="E428" s="65"/>
      <c r="F428" s="103" t="s">
        <v>9394</v>
      </c>
      <c r="G428" s="62"/>
      <c r="H428" s="66"/>
      <c r="I428" s="67"/>
      <c r="J428" s="67"/>
      <c r="K428" s="66" t="s">
        <v>12697</v>
      </c>
      <c r="L428" s="70"/>
      <c r="M428" s="71">
        <v>3443.573974609375</v>
      </c>
      <c r="N428" s="71">
        <v>2789.822998046875</v>
      </c>
      <c r="O428" s="72"/>
      <c r="P428" s="73"/>
      <c r="Q428" s="73"/>
      <c r="R428" s="96"/>
      <c r="S428" s="48">
        <v>0</v>
      </c>
      <c r="T428" s="48">
        <v>2</v>
      </c>
      <c r="U428" s="49">
        <v>139.19878</v>
      </c>
      <c r="V428" s="49">
        <v>1.5300000000000001E-4</v>
      </c>
      <c r="W428" s="49">
        <v>3.8000000000000002E-5</v>
      </c>
      <c r="X428" s="49">
        <v>0.73111899999999996</v>
      </c>
      <c r="Y428" s="49">
        <v>0</v>
      </c>
      <c r="Z428" s="49">
        <v>0</v>
      </c>
      <c r="AA428" s="68">
        <v>428</v>
      </c>
      <c r="AB428" s="68"/>
      <c r="AC428" s="69"/>
      <c r="AD428" s="84">
        <v>5001</v>
      </c>
      <c r="AE428" s="84">
        <v>3644</v>
      </c>
      <c r="AF428" s="84">
        <v>44680</v>
      </c>
      <c r="AG428" s="84">
        <v>31659</v>
      </c>
      <c r="AH428" s="84"/>
      <c r="AI428" s="84"/>
      <c r="AJ428" s="84"/>
      <c r="AK428" s="84"/>
      <c r="AL428" s="84"/>
      <c r="AM428" s="87">
        <v>41429.999467592592</v>
      </c>
      <c r="AN428" s="84" t="s">
        <v>10584</v>
      </c>
      <c r="AO428" s="92" t="s">
        <v>11010</v>
      </c>
      <c r="AP428" s="84" t="s">
        <v>66</v>
      </c>
      <c r="AQ428" s="48"/>
      <c r="AR428" s="48"/>
      <c r="AS428" s="48"/>
      <c r="AT428" s="48"/>
      <c r="AU428" s="48" t="s">
        <v>2947</v>
      </c>
      <c r="AV428" s="48" t="s">
        <v>2947</v>
      </c>
      <c r="AW428" s="107" t="s">
        <v>14251</v>
      </c>
      <c r="AX428" s="107" t="s">
        <v>14157</v>
      </c>
      <c r="AY428" s="107" t="s">
        <v>14957</v>
      </c>
      <c r="AZ428" s="107" t="s">
        <v>14957</v>
      </c>
      <c r="BA428" s="2"/>
      <c r="BB428" s="3"/>
      <c r="BC428" s="3"/>
      <c r="BD428" s="3"/>
      <c r="BE428" s="3"/>
    </row>
    <row r="429" spans="1:57" x14ac:dyDescent="0.25">
      <c r="A429" s="61" t="s">
        <v>478</v>
      </c>
      <c r="B429" s="62" t="s">
        <v>15537</v>
      </c>
      <c r="C429" s="62"/>
      <c r="D429" s="63">
        <v>1.5019341461905056</v>
      </c>
      <c r="E429" s="65"/>
      <c r="F429" s="103" t="s">
        <v>9395</v>
      </c>
      <c r="G429" s="62"/>
      <c r="H429" s="66"/>
      <c r="I429" s="67"/>
      <c r="J429" s="67"/>
      <c r="K429" s="66" t="s">
        <v>12698</v>
      </c>
      <c r="L429" s="70"/>
      <c r="M429" s="71">
        <v>7599.3486328125</v>
      </c>
      <c r="N429" s="71">
        <v>1255.7041015625</v>
      </c>
      <c r="O429" s="72"/>
      <c r="P429" s="73"/>
      <c r="Q429" s="73"/>
      <c r="R429" s="96"/>
      <c r="S429" s="48">
        <v>0</v>
      </c>
      <c r="T429" s="48">
        <v>1</v>
      </c>
      <c r="U429" s="49">
        <v>0</v>
      </c>
      <c r="V429" s="49">
        <v>1.3799999999999999E-4</v>
      </c>
      <c r="W429" s="49">
        <v>9.9999999999999995E-7</v>
      </c>
      <c r="X429" s="49">
        <v>0.497087</v>
      </c>
      <c r="Y429" s="49">
        <v>0</v>
      </c>
      <c r="Z429" s="49">
        <v>0</v>
      </c>
      <c r="AA429" s="68">
        <v>429</v>
      </c>
      <c r="AB429" s="68"/>
      <c r="AC429" s="69"/>
      <c r="AD429" s="84">
        <v>1918</v>
      </c>
      <c r="AE429" s="84">
        <v>442</v>
      </c>
      <c r="AF429" s="84">
        <v>8596</v>
      </c>
      <c r="AG429" s="84">
        <v>10531</v>
      </c>
      <c r="AH429" s="84"/>
      <c r="AI429" s="84"/>
      <c r="AJ429" s="84"/>
      <c r="AK429" s="84"/>
      <c r="AL429" s="84"/>
      <c r="AM429" s="87">
        <v>40180.46056712963</v>
      </c>
      <c r="AN429" s="84" t="s">
        <v>10584</v>
      </c>
      <c r="AO429" s="92" t="s">
        <v>11011</v>
      </c>
      <c r="AP429" s="84" t="s">
        <v>66</v>
      </c>
      <c r="AQ429" s="48"/>
      <c r="AR429" s="48"/>
      <c r="AS429" s="48"/>
      <c r="AT429" s="48"/>
      <c r="AU429" s="48"/>
      <c r="AV429" s="48"/>
      <c r="AW429" s="107" t="s">
        <v>14252</v>
      </c>
      <c r="AX429" s="107" t="s">
        <v>14252</v>
      </c>
      <c r="AY429" s="107" t="s">
        <v>14987</v>
      </c>
      <c r="AZ429" s="107" t="s">
        <v>14987</v>
      </c>
      <c r="BA429" s="2"/>
      <c r="BB429" s="3"/>
      <c r="BC429" s="3"/>
      <c r="BD429" s="3"/>
      <c r="BE429" s="3"/>
    </row>
    <row r="430" spans="1:57" x14ac:dyDescent="0.25">
      <c r="A430" s="61" t="s">
        <v>479</v>
      </c>
      <c r="B430" s="62" t="s">
        <v>15537</v>
      </c>
      <c r="C430" s="62"/>
      <c r="D430" s="63">
        <v>1.5</v>
      </c>
      <c r="E430" s="65"/>
      <c r="F430" s="103" t="s">
        <v>9033</v>
      </c>
      <c r="G430" s="62"/>
      <c r="H430" s="66"/>
      <c r="I430" s="67"/>
      <c r="J430" s="67"/>
      <c r="K430" s="66" t="s">
        <v>12699</v>
      </c>
      <c r="L430" s="70"/>
      <c r="M430" s="71">
        <v>4553.95703125</v>
      </c>
      <c r="N430" s="71">
        <v>9167.685546875</v>
      </c>
      <c r="O430" s="72"/>
      <c r="P430" s="73"/>
      <c r="Q430" s="73"/>
      <c r="R430" s="96"/>
      <c r="S430" s="48">
        <v>1</v>
      </c>
      <c r="T430" s="48">
        <v>1</v>
      </c>
      <c r="U430" s="49">
        <v>0</v>
      </c>
      <c r="V430" s="49">
        <v>0</v>
      </c>
      <c r="W430" s="49">
        <v>0</v>
      </c>
      <c r="X430" s="49">
        <v>1</v>
      </c>
      <c r="Y430" s="49">
        <v>0</v>
      </c>
      <c r="Z430" s="49" t="s">
        <v>13963</v>
      </c>
      <c r="AA430" s="68">
        <v>430</v>
      </c>
      <c r="AB430" s="68"/>
      <c r="AC430" s="69"/>
      <c r="AD430" s="84">
        <v>36</v>
      </c>
      <c r="AE430" s="84">
        <v>11</v>
      </c>
      <c r="AF430" s="84">
        <v>23</v>
      </c>
      <c r="AG430" s="84">
        <v>8</v>
      </c>
      <c r="AH430" s="84"/>
      <c r="AI430" s="84"/>
      <c r="AJ430" s="84"/>
      <c r="AK430" s="84"/>
      <c r="AL430" s="84"/>
      <c r="AM430" s="87">
        <v>40321.404305555552</v>
      </c>
      <c r="AN430" s="84" t="s">
        <v>10584</v>
      </c>
      <c r="AO430" s="92" t="s">
        <v>11012</v>
      </c>
      <c r="AP430" s="84" t="s">
        <v>66</v>
      </c>
      <c r="AQ430" s="48" t="s">
        <v>2717</v>
      </c>
      <c r="AR430" s="48" t="s">
        <v>2717</v>
      </c>
      <c r="AS430" s="48" t="s">
        <v>2911</v>
      </c>
      <c r="AT430" s="48" t="s">
        <v>2911</v>
      </c>
      <c r="AU430" s="48"/>
      <c r="AV430" s="48"/>
      <c r="AW430" s="107" t="s">
        <v>14253</v>
      </c>
      <c r="AX430" s="107" t="s">
        <v>14253</v>
      </c>
      <c r="AY430" s="107" t="s">
        <v>15048</v>
      </c>
      <c r="AZ430" s="107" t="s">
        <v>15048</v>
      </c>
      <c r="BA430" s="2"/>
      <c r="BB430" s="3"/>
      <c r="BC430" s="3"/>
      <c r="BD430" s="3"/>
      <c r="BE430" s="3"/>
    </row>
    <row r="431" spans="1:57" x14ac:dyDescent="0.25">
      <c r="A431" s="61" t="s">
        <v>480</v>
      </c>
      <c r="B431" s="62" t="s">
        <v>15537</v>
      </c>
      <c r="C431" s="62"/>
      <c r="D431" s="63">
        <v>1.5</v>
      </c>
      <c r="E431" s="65"/>
      <c r="F431" s="103" t="s">
        <v>9396</v>
      </c>
      <c r="G431" s="62"/>
      <c r="H431" s="66"/>
      <c r="I431" s="67"/>
      <c r="J431" s="67"/>
      <c r="K431" s="66" t="s">
        <v>12700</v>
      </c>
      <c r="L431" s="70"/>
      <c r="M431" s="71">
        <v>7578.09228515625</v>
      </c>
      <c r="N431" s="71">
        <v>9168.3115234375</v>
      </c>
      <c r="O431" s="72"/>
      <c r="P431" s="73"/>
      <c r="Q431" s="73"/>
      <c r="R431" s="96"/>
      <c r="S431" s="48">
        <v>0</v>
      </c>
      <c r="T431" s="48">
        <v>1</v>
      </c>
      <c r="U431" s="49">
        <v>0</v>
      </c>
      <c r="V431" s="49">
        <v>1</v>
      </c>
      <c r="W431" s="49">
        <v>0</v>
      </c>
      <c r="X431" s="49">
        <v>1</v>
      </c>
      <c r="Y431" s="49">
        <v>0</v>
      </c>
      <c r="Z431" s="49">
        <v>0</v>
      </c>
      <c r="AA431" s="68">
        <v>431</v>
      </c>
      <c r="AB431" s="68"/>
      <c r="AC431" s="69"/>
      <c r="AD431" s="84">
        <v>95</v>
      </c>
      <c r="AE431" s="84">
        <v>16</v>
      </c>
      <c r="AF431" s="84">
        <v>11187</v>
      </c>
      <c r="AG431" s="84">
        <v>3604</v>
      </c>
      <c r="AH431" s="84"/>
      <c r="AI431" s="84"/>
      <c r="AJ431" s="84"/>
      <c r="AK431" s="84"/>
      <c r="AL431" s="84"/>
      <c r="AM431" s="87">
        <v>42960.608958333331</v>
      </c>
      <c r="AN431" s="84" t="s">
        <v>10584</v>
      </c>
      <c r="AO431" s="92" t="s">
        <v>11013</v>
      </c>
      <c r="AP431" s="84" t="s">
        <v>66</v>
      </c>
      <c r="AQ431" s="48"/>
      <c r="AR431" s="48"/>
      <c r="AS431" s="48"/>
      <c r="AT431" s="48"/>
      <c r="AU431" s="48"/>
      <c r="AV431" s="48"/>
      <c r="AW431" s="107" t="s">
        <v>14254</v>
      </c>
      <c r="AX431" s="107" t="s">
        <v>14254</v>
      </c>
      <c r="AY431" s="107" t="s">
        <v>15049</v>
      </c>
      <c r="AZ431" s="107" t="s">
        <v>15049</v>
      </c>
      <c r="BA431" s="2"/>
      <c r="BB431" s="3"/>
      <c r="BC431" s="3"/>
      <c r="BD431" s="3"/>
      <c r="BE431" s="3"/>
    </row>
    <row r="432" spans="1:57" x14ac:dyDescent="0.25">
      <c r="A432" s="61" t="s">
        <v>1618</v>
      </c>
      <c r="B432" s="62" t="s">
        <v>15537</v>
      </c>
      <c r="C432" s="62"/>
      <c r="D432" s="63">
        <v>1.5</v>
      </c>
      <c r="E432" s="65"/>
      <c r="F432" s="103" t="s">
        <v>9397</v>
      </c>
      <c r="G432" s="62"/>
      <c r="H432" s="66"/>
      <c r="I432" s="67"/>
      <c r="J432" s="67"/>
      <c r="K432" s="66" t="s">
        <v>12701</v>
      </c>
      <c r="L432" s="70"/>
      <c r="M432" s="71">
        <v>7043.60791015625</v>
      </c>
      <c r="N432" s="71">
        <v>8134.05029296875</v>
      </c>
      <c r="O432" s="72"/>
      <c r="P432" s="73"/>
      <c r="Q432" s="73"/>
      <c r="R432" s="96"/>
      <c r="S432" s="48">
        <v>1</v>
      </c>
      <c r="T432" s="48">
        <v>0</v>
      </c>
      <c r="U432" s="49">
        <v>0</v>
      </c>
      <c r="V432" s="49">
        <v>1</v>
      </c>
      <c r="W432" s="49">
        <v>0</v>
      </c>
      <c r="X432" s="49">
        <v>1</v>
      </c>
      <c r="Y432" s="49">
        <v>0</v>
      </c>
      <c r="Z432" s="49">
        <v>0</v>
      </c>
      <c r="AA432" s="68">
        <v>432</v>
      </c>
      <c r="AB432" s="68"/>
      <c r="AC432" s="69"/>
      <c r="AD432" s="84">
        <v>776</v>
      </c>
      <c r="AE432" s="84">
        <v>18894</v>
      </c>
      <c r="AF432" s="84">
        <v>9537</v>
      </c>
      <c r="AG432" s="84">
        <v>1209</v>
      </c>
      <c r="AH432" s="84"/>
      <c r="AI432" s="84"/>
      <c r="AJ432" s="84"/>
      <c r="AK432" s="84"/>
      <c r="AL432" s="84"/>
      <c r="AM432" s="87">
        <v>41318.854629629626</v>
      </c>
      <c r="AN432" s="84" t="s">
        <v>10584</v>
      </c>
      <c r="AO432" s="92" t="s">
        <v>11014</v>
      </c>
      <c r="AP432" s="84" t="s">
        <v>65</v>
      </c>
      <c r="AQ432" s="48"/>
      <c r="AR432" s="48"/>
      <c r="AS432" s="48"/>
      <c r="AT432" s="48"/>
      <c r="AU432" s="48"/>
      <c r="AV432" s="48"/>
      <c r="AW432" s="48"/>
      <c r="AX432" s="48"/>
      <c r="AY432" s="48"/>
      <c r="AZ432" s="48"/>
      <c r="BA432" s="2"/>
      <c r="BB432" s="3"/>
      <c r="BC432" s="3"/>
      <c r="BD432" s="3"/>
      <c r="BE432" s="3"/>
    </row>
    <row r="433" spans="1:57" x14ac:dyDescent="0.25">
      <c r="A433" s="61" t="s">
        <v>481</v>
      </c>
      <c r="B433" s="62" t="s">
        <v>15539</v>
      </c>
      <c r="C433" s="62"/>
      <c r="D433" s="63">
        <v>5.097511914340533</v>
      </c>
      <c r="E433" s="65"/>
      <c r="F433" s="103" t="s">
        <v>9398</v>
      </c>
      <c r="G433" s="62"/>
      <c r="H433" s="66"/>
      <c r="I433" s="67"/>
      <c r="J433" s="67"/>
      <c r="K433" s="66" t="s">
        <v>12702</v>
      </c>
      <c r="L433" s="70"/>
      <c r="M433" s="71">
        <v>4201.10595703125</v>
      </c>
      <c r="N433" s="71">
        <v>9113.9345703125</v>
      </c>
      <c r="O433" s="72"/>
      <c r="P433" s="73"/>
      <c r="Q433" s="73"/>
      <c r="R433" s="96"/>
      <c r="S433" s="48">
        <v>0</v>
      </c>
      <c r="T433" s="48">
        <v>1</v>
      </c>
      <c r="U433" s="49">
        <v>0</v>
      </c>
      <c r="V433" s="49">
        <v>2.0100000000000001E-4</v>
      </c>
      <c r="W433" s="49">
        <v>1.8600000000000001E-3</v>
      </c>
      <c r="X433" s="49">
        <v>0.465924</v>
      </c>
      <c r="Y433" s="49">
        <v>0</v>
      </c>
      <c r="Z433" s="49">
        <v>0</v>
      </c>
      <c r="AA433" s="68">
        <v>433</v>
      </c>
      <c r="AB433" s="68"/>
      <c r="AC433" s="69"/>
      <c r="AD433" s="84">
        <v>285</v>
      </c>
      <c r="AE433" s="84">
        <v>284</v>
      </c>
      <c r="AF433" s="84">
        <v>24394</v>
      </c>
      <c r="AG433" s="84">
        <v>27649</v>
      </c>
      <c r="AH433" s="84"/>
      <c r="AI433" s="84" t="s">
        <v>7467</v>
      </c>
      <c r="AJ433" s="84" t="s">
        <v>8380</v>
      </c>
      <c r="AK433" s="84"/>
      <c r="AL433" s="84"/>
      <c r="AM433" s="87">
        <v>40827.91369212963</v>
      </c>
      <c r="AN433" s="84" t="s">
        <v>10584</v>
      </c>
      <c r="AO433" s="92" t="s">
        <v>11015</v>
      </c>
      <c r="AP433" s="84" t="s">
        <v>66</v>
      </c>
      <c r="AQ433" s="48"/>
      <c r="AR433" s="48"/>
      <c r="AS433" s="48"/>
      <c r="AT433" s="48"/>
      <c r="AU433" s="48" t="s">
        <v>2951</v>
      </c>
      <c r="AV433" s="48" t="s">
        <v>2951</v>
      </c>
      <c r="AW433" s="107" t="s">
        <v>14127</v>
      </c>
      <c r="AX433" s="107" t="s">
        <v>14127</v>
      </c>
      <c r="AY433" s="107" t="s">
        <v>14929</v>
      </c>
      <c r="AZ433" s="107" t="s">
        <v>14929</v>
      </c>
      <c r="BA433" s="2"/>
      <c r="BB433" s="3"/>
      <c r="BC433" s="3"/>
      <c r="BD433" s="3"/>
      <c r="BE433" s="3"/>
    </row>
    <row r="434" spans="1:57" x14ac:dyDescent="0.25">
      <c r="A434" s="61" t="s">
        <v>482</v>
      </c>
      <c r="B434" s="62" t="s">
        <v>15537</v>
      </c>
      <c r="C434" s="62"/>
      <c r="D434" s="63">
        <v>1.5638268242866868</v>
      </c>
      <c r="E434" s="65"/>
      <c r="F434" s="103" t="s">
        <v>9399</v>
      </c>
      <c r="G434" s="62"/>
      <c r="H434" s="66"/>
      <c r="I434" s="67"/>
      <c r="J434" s="67"/>
      <c r="K434" s="66" t="s">
        <v>12703</v>
      </c>
      <c r="L434" s="70"/>
      <c r="M434" s="71">
        <v>1966.774169921875</v>
      </c>
      <c r="N434" s="71">
        <v>3120.4951171875</v>
      </c>
      <c r="O434" s="72"/>
      <c r="P434" s="73"/>
      <c r="Q434" s="73"/>
      <c r="R434" s="96"/>
      <c r="S434" s="48">
        <v>0</v>
      </c>
      <c r="T434" s="48">
        <v>1</v>
      </c>
      <c r="U434" s="49">
        <v>0</v>
      </c>
      <c r="V434" s="49">
        <v>1.74E-4</v>
      </c>
      <c r="W434" s="49">
        <v>3.3000000000000003E-5</v>
      </c>
      <c r="X434" s="49">
        <v>0.43635400000000002</v>
      </c>
      <c r="Y434" s="49">
        <v>0</v>
      </c>
      <c r="Z434" s="49">
        <v>0</v>
      </c>
      <c r="AA434" s="68">
        <v>434</v>
      </c>
      <c r="AB434" s="68"/>
      <c r="AC434" s="69"/>
      <c r="AD434" s="84">
        <v>45</v>
      </c>
      <c r="AE434" s="84">
        <v>1</v>
      </c>
      <c r="AF434" s="84">
        <v>199</v>
      </c>
      <c r="AG434" s="84">
        <v>230</v>
      </c>
      <c r="AH434" s="84"/>
      <c r="AI434" s="84" t="s">
        <v>7468</v>
      </c>
      <c r="AJ434" s="84"/>
      <c r="AK434" s="92" t="s">
        <v>8748</v>
      </c>
      <c r="AL434" s="84"/>
      <c r="AM434" s="87">
        <v>40030.356388888889</v>
      </c>
      <c r="AN434" s="84" t="s">
        <v>10584</v>
      </c>
      <c r="AO434" s="92" t="s">
        <v>11016</v>
      </c>
      <c r="AP434" s="84" t="s">
        <v>66</v>
      </c>
      <c r="AQ434" s="48"/>
      <c r="AR434" s="48"/>
      <c r="AS434" s="48"/>
      <c r="AT434" s="48"/>
      <c r="AU434" s="48" t="s">
        <v>2956</v>
      </c>
      <c r="AV434" s="48" t="s">
        <v>2956</v>
      </c>
      <c r="AW434" s="107" t="s">
        <v>14148</v>
      </c>
      <c r="AX434" s="107" t="s">
        <v>14148</v>
      </c>
      <c r="AY434" s="107" t="s">
        <v>14948</v>
      </c>
      <c r="AZ434" s="107" t="s">
        <v>14948</v>
      </c>
      <c r="BA434" s="2"/>
      <c r="BB434" s="3"/>
      <c r="BC434" s="3"/>
      <c r="BD434" s="3"/>
      <c r="BE434" s="3"/>
    </row>
    <row r="435" spans="1:57" x14ac:dyDescent="0.25">
      <c r="A435" s="61" t="s">
        <v>483</v>
      </c>
      <c r="B435" s="62" t="s">
        <v>15537</v>
      </c>
      <c r="C435" s="62"/>
      <c r="D435" s="63">
        <v>1.5232097542860679</v>
      </c>
      <c r="E435" s="65"/>
      <c r="F435" s="103" t="s">
        <v>9400</v>
      </c>
      <c r="G435" s="62"/>
      <c r="H435" s="66"/>
      <c r="I435" s="67"/>
      <c r="J435" s="67"/>
      <c r="K435" s="66" t="s">
        <v>12704</v>
      </c>
      <c r="L435" s="70"/>
      <c r="M435" s="71">
        <v>7355.623046875</v>
      </c>
      <c r="N435" s="71">
        <v>3925.662841796875</v>
      </c>
      <c r="O435" s="72"/>
      <c r="P435" s="73"/>
      <c r="Q435" s="73"/>
      <c r="R435" s="96"/>
      <c r="S435" s="48">
        <v>0</v>
      </c>
      <c r="T435" s="48">
        <v>1</v>
      </c>
      <c r="U435" s="49">
        <v>0</v>
      </c>
      <c r="V435" s="49">
        <v>1.7000000000000001E-4</v>
      </c>
      <c r="W435" s="49">
        <v>1.2E-5</v>
      </c>
      <c r="X435" s="49">
        <v>0.49753399999999998</v>
      </c>
      <c r="Y435" s="49">
        <v>0</v>
      </c>
      <c r="Z435" s="49">
        <v>0</v>
      </c>
      <c r="AA435" s="68">
        <v>435</v>
      </c>
      <c r="AB435" s="68"/>
      <c r="AC435" s="69"/>
      <c r="AD435" s="84">
        <v>297</v>
      </c>
      <c r="AE435" s="84">
        <v>22</v>
      </c>
      <c r="AF435" s="84">
        <v>1291</v>
      </c>
      <c r="AG435" s="84">
        <v>1143</v>
      </c>
      <c r="AH435" s="84"/>
      <c r="AI435" s="84" t="s">
        <v>7469</v>
      </c>
      <c r="AJ435" s="84"/>
      <c r="AK435" s="84"/>
      <c r="AL435" s="84"/>
      <c r="AM435" s="87">
        <v>43550.29042824074</v>
      </c>
      <c r="AN435" s="84" t="s">
        <v>10584</v>
      </c>
      <c r="AO435" s="92" t="s">
        <v>11017</v>
      </c>
      <c r="AP435" s="84" t="s">
        <v>66</v>
      </c>
      <c r="AQ435" s="48"/>
      <c r="AR435" s="48"/>
      <c r="AS435" s="48"/>
      <c r="AT435" s="48"/>
      <c r="AU435" s="48"/>
      <c r="AV435" s="48"/>
      <c r="AW435" s="107" t="s">
        <v>14086</v>
      </c>
      <c r="AX435" s="107" t="s">
        <v>14086</v>
      </c>
      <c r="AY435" s="107" t="s">
        <v>14889</v>
      </c>
      <c r="AZ435" s="107" t="s">
        <v>14889</v>
      </c>
      <c r="BA435" s="2"/>
      <c r="BB435" s="3"/>
      <c r="BC435" s="3"/>
      <c r="BD435" s="3"/>
      <c r="BE435" s="3"/>
    </row>
    <row r="436" spans="1:57" x14ac:dyDescent="0.25">
      <c r="A436" s="61" t="s">
        <v>484</v>
      </c>
      <c r="B436" s="62" t="s">
        <v>15537</v>
      </c>
      <c r="C436" s="62"/>
      <c r="D436" s="63">
        <v>1.5</v>
      </c>
      <c r="E436" s="65"/>
      <c r="F436" s="103" t="s">
        <v>9401</v>
      </c>
      <c r="G436" s="62"/>
      <c r="H436" s="66"/>
      <c r="I436" s="67"/>
      <c r="J436" s="67"/>
      <c r="K436" s="66" t="s">
        <v>12705</v>
      </c>
      <c r="L436" s="70"/>
      <c r="M436" s="71">
        <v>6029.44970703125</v>
      </c>
      <c r="N436" s="71">
        <v>6261.77001953125</v>
      </c>
      <c r="O436" s="72"/>
      <c r="P436" s="73"/>
      <c r="Q436" s="73"/>
      <c r="R436" s="96"/>
      <c r="S436" s="48">
        <v>0</v>
      </c>
      <c r="T436" s="48">
        <v>10</v>
      </c>
      <c r="U436" s="49">
        <v>35185</v>
      </c>
      <c r="V436" s="49">
        <v>1.25E-4</v>
      </c>
      <c r="W436" s="49">
        <v>0</v>
      </c>
      <c r="X436" s="49">
        <v>4.1402960000000002</v>
      </c>
      <c r="Y436" s="49">
        <v>0</v>
      </c>
      <c r="Z436" s="49">
        <v>0</v>
      </c>
      <c r="AA436" s="68">
        <v>436</v>
      </c>
      <c r="AB436" s="68"/>
      <c r="AC436" s="69"/>
      <c r="AD436" s="84">
        <v>1421</v>
      </c>
      <c r="AE436" s="84">
        <v>1201</v>
      </c>
      <c r="AF436" s="84">
        <v>7605</v>
      </c>
      <c r="AG436" s="84">
        <v>7828</v>
      </c>
      <c r="AH436" s="84"/>
      <c r="AI436" s="84" t="s">
        <v>7470</v>
      </c>
      <c r="AJ436" s="84"/>
      <c r="AK436" s="84"/>
      <c r="AL436" s="84"/>
      <c r="AM436" s="87">
        <v>43628.759259259263</v>
      </c>
      <c r="AN436" s="84" t="s">
        <v>10584</v>
      </c>
      <c r="AO436" s="92" t="s">
        <v>11018</v>
      </c>
      <c r="AP436" s="84" t="s">
        <v>66</v>
      </c>
      <c r="AQ436" s="48"/>
      <c r="AR436" s="48"/>
      <c r="AS436" s="48"/>
      <c r="AT436" s="48"/>
      <c r="AU436" s="48" t="s">
        <v>14031</v>
      </c>
      <c r="AV436" s="48" t="s">
        <v>14056</v>
      </c>
      <c r="AW436" s="107" t="s">
        <v>14255</v>
      </c>
      <c r="AX436" s="107" t="s">
        <v>14747</v>
      </c>
      <c r="AY436" s="107" t="s">
        <v>15050</v>
      </c>
      <c r="AZ436" s="107" t="s">
        <v>15050</v>
      </c>
      <c r="BA436" s="2"/>
      <c r="BB436" s="3"/>
      <c r="BC436" s="3"/>
      <c r="BD436" s="3"/>
      <c r="BE436" s="3"/>
    </row>
    <row r="437" spans="1:57" x14ac:dyDescent="0.25">
      <c r="A437" s="61" t="s">
        <v>1619</v>
      </c>
      <c r="B437" s="62" t="s">
        <v>15537</v>
      </c>
      <c r="C437" s="62"/>
      <c r="D437" s="63">
        <v>1.5</v>
      </c>
      <c r="E437" s="65"/>
      <c r="F437" s="103" t="s">
        <v>9402</v>
      </c>
      <c r="G437" s="62"/>
      <c r="H437" s="66"/>
      <c r="I437" s="67"/>
      <c r="J437" s="67"/>
      <c r="K437" s="66" t="s">
        <v>12706</v>
      </c>
      <c r="L437" s="70"/>
      <c r="M437" s="71">
        <v>8495.8408203125</v>
      </c>
      <c r="N437" s="71">
        <v>8184.4951171875</v>
      </c>
      <c r="O437" s="72"/>
      <c r="P437" s="73"/>
      <c r="Q437" s="73"/>
      <c r="R437" s="96"/>
      <c r="S437" s="48">
        <v>1</v>
      </c>
      <c r="T437" s="48">
        <v>0</v>
      </c>
      <c r="U437" s="49">
        <v>0</v>
      </c>
      <c r="V437" s="49">
        <v>1.11E-4</v>
      </c>
      <c r="W437" s="49">
        <v>0</v>
      </c>
      <c r="X437" s="49">
        <v>0.50192499999999995</v>
      </c>
      <c r="Y437" s="49">
        <v>0</v>
      </c>
      <c r="Z437" s="49">
        <v>0</v>
      </c>
      <c r="AA437" s="68">
        <v>437</v>
      </c>
      <c r="AB437" s="68"/>
      <c r="AC437" s="69"/>
      <c r="AD437" s="84">
        <v>9860</v>
      </c>
      <c r="AE437" s="84">
        <v>11677</v>
      </c>
      <c r="AF437" s="84">
        <v>76527</v>
      </c>
      <c r="AG437" s="84">
        <v>77162</v>
      </c>
      <c r="AH437" s="84"/>
      <c r="AI437" s="84" t="s">
        <v>7471</v>
      </c>
      <c r="AJ437" s="84"/>
      <c r="AK437" s="84"/>
      <c r="AL437" s="84"/>
      <c r="AM437" s="87">
        <v>42657.254444444443</v>
      </c>
      <c r="AN437" s="84" t="s">
        <v>10584</v>
      </c>
      <c r="AO437" s="92" t="s">
        <v>11019</v>
      </c>
      <c r="AP437" s="84" t="s">
        <v>65</v>
      </c>
      <c r="AQ437" s="48"/>
      <c r="AR437" s="48"/>
      <c r="AS437" s="48"/>
      <c r="AT437" s="48"/>
      <c r="AU437" s="48"/>
      <c r="AV437" s="48"/>
      <c r="AW437" s="48"/>
      <c r="AX437" s="48"/>
      <c r="AY437" s="48"/>
      <c r="AZ437" s="48"/>
      <c r="BA437" s="2"/>
      <c r="BB437" s="3"/>
      <c r="BC437" s="3"/>
      <c r="BD437" s="3"/>
      <c r="BE437" s="3"/>
    </row>
    <row r="438" spans="1:57" x14ac:dyDescent="0.25">
      <c r="A438" s="61" t="s">
        <v>1620</v>
      </c>
      <c r="B438" s="62" t="s">
        <v>15537</v>
      </c>
      <c r="C438" s="62"/>
      <c r="D438" s="63">
        <v>1.5</v>
      </c>
      <c r="E438" s="65"/>
      <c r="F438" s="103" t="s">
        <v>9403</v>
      </c>
      <c r="G438" s="62"/>
      <c r="H438" s="66"/>
      <c r="I438" s="67"/>
      <c r="J438" s="67"/>
      <c r="K438" s="66" t="s">
        <v>12707</v>
      </c>
      <c r="L438" s="70"/>
      <c r="M438" s="71">
        <v>3754.180419921875</v>
      </c>
      <c r="N438" s="71">
        <v>8410.861328125</v>
      </c>
      <c r="O438" s="72"/>
      <c r="P438" s="73"/>
      <c r="Q438" s="73"/>
      <c r="R438" s="96"/>
      <c r="S438" s="48">
        <v>1</v>
      </c>
      <c r="T438" s="48">
        <v>0</v>
      </c>
      <c r="U438" s="49">
        <v>0</v>
      </c>
      <c r="V438" s="49">
        <v>1.11E-4</v>
      </c>
      <c r="W438" s="49">
        <v>0</v>
      </c>
      <c r="X438" s="49">
        <v>0.50192499999999995</v>
      </c>
      <c r="Y438" s="49">
        <v>0</v>
      </c>
      <c r="Z438" s="49">
        <v>0</v>
      </c>
      <c r="AA438" s="68">
        <v>438</v>
      </c>
      <c r="AB438" s="68"/>
      <c r="AC438" s="69"/>
      <c r="AD438" s="84">
        <v>4937</v>
      </c>
      <c r="AE438" s="84">
        <v>4348</v>
      </c>
      <c r="AF438" s="84">
        <v>83750</v>
      </c>
      <c r="AG438" s="84">
        <v>80718</v>
      </c>
      <c r="AH438" s="84"/>
      <c r="AI438" s="84" t="s">
        <v>7472</v>
      </c>
      <c r="AJ438" s="84"/>
      <c r="AK438" s="84"/>
      <c r="AL438" s="84"/>
      <c r="AM438" s="87">
        <v>43478.422754629632</v>
      </c>
      <c r="AN438" s="84" t="s">
        <v>10584</v>
      </c>
      <c r="AO438" s="92" t="s">
        <v>11020</v>
      </c>
      <c r="AP438" s="84" t="s">
        <v>65</v>
      </c>
      <c r="AQ438" s="48"/>
      <c r="AR438" s="48"/>
      <c r="AS438" s="48"/>
      <c r="AT438" s="48"/>
      <c r="AU438" s="48"/>
      <c r="AV438" s="48"/>
      <c r="AW438" s="48"/>
      <c r="AX438" s="48"/>
      <c r="AY438" s="48"/>
      <c r="AZ438" s="48"/>
      <c r="BA438" s="2"/>
      <c r="BB438" s="3"/>
      <c r="BC438" s="3"/>
      <c r="BD438" s="3"/>
      <c r="BE438" s="3"/>
    </row>
    <row r="439" spans="1:57" x14ac:dyDescent="0.25">
      <c r="A439" s="61" t="s">
        <v>1621</v>
      </c>
      <c r="B439" s="62" t="s">
        <v>15537</v>
      </c>
      <c r="C439" s="62"/>
      <c r="D439" s="63">
        <v>1.5</v>
      </c>
      <c r="E439" s="65"/>
      <c r="F439" s="103" t="s">
        <v>9404</v>
      </c>
      <c r="G439" s="62"/>
      <c r="H439" s="66"/>
      <c r="I439" s="67"/>
      <c r="J439" s="67"/>
      <c r="K439" s="66" t="s">
        <v>12708</v>
      </c>
      <c r="L439" s="70"/>
      <c r="M439" s="71">
        <v>4650.31005859375</v>
      </c>
      <c r="N439" s="71">
        <v>8371.501953125</v>
      </c>
      <c r="O439" s="72"/>
      <c r="P439" s="73"/>
      <c r="Q439" s="73"/>
      <c r="R439" s="96"/>
      <c r="S439" s="48">
        <v>1</v>
      </c>
      <c r="T439" s="48">
        <v>0</v>
      </c>
      <c r="U439" s="49">
        <v>0</v>
      </c>
      <c r="V439" s="49">
        <v>1.11E-4</v>
      </c>
      <c r="W439" s="49">
        <v>0</v>
      </c>
      <c r="X439" s="49">
        <v>0.50192499999999995</v>
      </c>
      <c r="Y439" s="49">
        <v>0</v>
      </c>
      <c r="Z439" s="49">
        <v>0</v>
      </c>
      <c r="AA439" s="68">
        <v>439</v>
      </c>
      <c r="AB439" s="68"/>
      <c r="AC439" s="69"/>
      <c r="AD439" s="84">
        <v>3401</v>
      </c>
      <c r="AE439" s="84">
        <v>2923</v>
      </c>
      <c r="AF439" s="84">
        <v>7325</v>
      </c>
      <c r="AG439" s="84">
        <v>16004</v>
      </c>
      <c r="AH439" s="84"/>
      <c r="AI439" s="84" t="s">
        <v>7473</v>
      </c>
      <c r="AJ439" s="84" t="s">
        <v>8381</v>
      </c>
      <c r="AK439" s="84"/>
      <c r="AL439" s="84"/>
      <c r="AM439" s="87">
        <v>43166.227824074071</v>
      </c>
      <c r="AN439" s="84" t="s">
        <v>10584</v>
      </c>
      <c r="AO439" s="92" t="s">
        <v>11021</v>
      </c>
      <c r="AP439" s="84" t="s">
        <v>65</v>
      </c>
      <c r="AQ439" s="48"/>
      <c r="AR439" s="48"/>
      <c r="AS439" s="48"/>
      <c r="AT439" s="48"/>
      <c r="AU439" s="48"/>
      <c r="AV439" s="48"/>
      <c r="AW439" s="48"/>
      <c r="AX439" s="48"/>
      <c r="AY439" s="48"/>
      <c r="AZ439" s="48"/>
      <c r="BA439" s="2"/>
      <c r="BB439" s="3"/>
      <c r="BC439" s="3"/>
      <c r="BD439" s="3"/>
      <c r="BE439" s="3"/>
    </row>
    <row r="440" spans="1:57" x14ac:dyDescent="0.25">
      <c r="A440" s="61" t="s">
        <v>1622</v>
      </c>
      <c r="B440" s="62" t="s">
        <v>15537</v>
      </c>
      <c r="C440" s="62"/>
      <c r="D440" s="63">
        <v>1.5</v>
      </c>
      <c r="E440" s="65"/>
      <c r="F440" s="103" t="s">
        <v>9405</v>
      </c>
      <c r="G440" s="62"/>
      <c r="H440" s="66"/>
      <c r="I440" s="67"/>
      <c r="J440" s="67"/>
      <c r="K440" s="66" t="s">
        <v>12709</v>
      </c>
      <c r="L440" s="70"/>
      <c r="M440" s="71">
        <v>5974.2705078125</v>
      </c>
      <c r="N440" s="71">
        <v>9483.359375</v>
      </c>
      <c r="O440" s="72"/>
      <c r="P440" s="73"/>
      <c r="Q440" s="73"/>
      <c r="R440" s="96"/>
      <c r="S440" s="48">
        <v>1</v>
      </c>
      <c r="T440" s="48">
        <v>0</v>
      </c>
      <c r="U440" s="49">
        <v>0</v>
      </c>
      <c r="V440" s="49">
        <v>1.11E-4</v>
      </c>
      <c r="W440" s="49">
        <v>0</v>
      </c>
      <c r="X440" s="49">
        <v>0.50192499999999995</v>
      </c>
      <c r="Y440" s="49">
        <v>0</v>
      </c>
      <c r="Z440" s="49">
        <v>0</v>
      </c>
      <c r="AA440" s="68">
        <v>440</v>
      </c>
      <c r="AB440" s="68"/>
      <c r="AC440" s="69"/>
      <c r="AD440" s="84">
        <v>4190</v>
      </c>
      <c r="AE440" s="84">
        <v>4596</v>
      </c>
      <c r="AF440" s="84">
        <v>20529</v>
      </c>
      <c r="AG440" s="84">
        <v>16201</v>
      </c>
      <c r="AH440" s="84"/>
      <c r="AI440" s="84"/>
      <c r="AJ440" s="84"/>
      <c r="AK440" s="84"/>
      <c r="AL440" s="84"/>
      <c r="AM440" s="87">
        <v>43652.712187500001</v>
      </c>
      <c r="AN440" s="84" t="s">
        <v>10584</v>
      </c>
      <c r="AO440" s="92" t="s">
        <v>11022</v>
      </c>
      <c r="AP440" s="84" t="s">
        <v>65</v>
      </c>
      <c r="AQ440" s="48"/>
      <c r="AR440" s="48"/>
      <c r="AS440" s="48"/>
      <c r="AT440" s="48"/>
      <c r="AU440" s="48"/>
      <c r="AV440" s="48"/>
      <c r="AW440" s="48"/>
      <c r="AX440" s="48"/>
      <c r="AY440" s="48"/>
      <c r="AZ440" s="48"/>
      <c r="BA440" s="2"/>
      <c r="BB440" s="3"/>
      <c r="BC440" s="3"/>
      <c r="BD440" s="3"/>
      <c r="BE440" s="3"/>
    </row>
    <row r="441" spans="1:57" x14ac:dyDescent="0.25">
      <c r="A441" s="61" t="s">
        <v>1623</v>
      </c>
      <c r="B441" s="62" t="s">
        <v>15537</v>
      </c>
      <c r="C441" s="62"/>
      <c r="D441" s="63">
        <v>1.5</v>
      </c>
      <c r="E441" s="65"/>
      <c r="F441" s="103" t="s">
        <v>9406</v>
      </c>
      <c r="G441" s="62"/>
      <c r="H441" s="66"/>
      <c r="I441" s="67"/>
      <c r="J441" s="67"/>
      <c r="K441" s="66" t="s">
        <v>12710</v>
      </c>
      <c r="L441" s="70"/>
      <c r="M441" s="71">
        <v>6901.54345703125</v>
      </c>
      <c r="N441" s="71">
        <v>3045.853759765625</v>
      </c>
      <c r="O441" s="72"/>
      <c r="P441" s="73"/>
      <c r="Q441" s="73"/>
      <c r="R441" s="96"/>
      <c r="S441" s="48">
        <v>1</v>
      </c>
      <c r="T441" s="48">
        <v>0</v>
      </c>
      <c r="U441" s="49">
        <v>0</v>
      </c>
      <c r="V441" s="49">
        <v>1.11E-4</v>
      </c>
      <c r="W441" s="49">
        <v>0</v>
      </c>
      <c r="X441" s="49">
        <v>0.50192499999999995</v>
      </c>
      <c r="Y441" s="49">
        <v>0</v>
      </c>
      <c r="Z441" s="49">
        <v>0</v>
      </c>
      <c r="AA441" s="68">
        <v>441</v>
      </c>
      <c r="AB441" s="68"/>
      <c r="AC441" s="69"/>
      <c r="AD441" s="84">
        <v>35856</v>
      </c>
      <c r="AE441" s="84">
        <v>32630</v>
      </c>
      <c r="AF441" s="84">
        <v>113734</v>
      </c>
      <c r="AG441" s="84">
        <v>120599</v>
      </c>
      <c r="AH441" s="84"/>
      <c r="AI441" s="84" t="s">
        <v>7474</v>
      </c>
      <c r="AJ441" s="84" t="s">
        <v>8266</v>
      </c>
      <c r="AK441" s="84"/>
      <c r="AL441" s="84"/>
      <c r="AM441" s="87">
        <v>40463.262488425928</v>
      </c>
      <c r="AN441" s="84" t="s">
        <v>10584</v>
      </c>
      <c r="AO441" s="92" t="s">
        <v>11023</v>
      </c>
      <c r="AP441" s="84" t="s">
        <v>65</v>
      </c>
      <c r="AQ441" s="48"/>
      <c r="AR441" s="48"/>
      <c r="AS441" s="48"/>
      <c r="AT441" s="48"/>
      <c r="AU441" s="48"/>
      <c r="AV441" s="48"/>
      <c r="AW441" s="48"/>
      <c r="AX441" s="48"/>
      <c r="AY441" s="48"/>
      <c r="AZ441" s="48"/>
      <c r="BA441" s="2"/>
      <c r="BB441" s="3"/>
      <c r="BC441" s="3"/>
      <c r="BD441" s="3"/>
      <c r="BE441" s="3"/>
    </row>
    <row r="442" spans="1:57" x14ac:dyDescent="0.25">
      <c r="A442" s="61" t="s">
        <v>1624</v>
      </c>
      <c r="B442" s="62" t="s">
        <v>15537</v>
      </c>
      <c r="C442" s="62"/>
      <c r="D442" s="63">
        <v>1.5</v>
      </c>
      <c r="E442" s="65"/>
      <c r="F442" s="103" t="s">
        <v>9407</v>
      </c>
      <c r="G442" s="62"/>
      <c r="H442" s="66"/>
      <c r="I442" s="67"/>
      <c r="J442" s="67"/>
      <c r="K442" s="66" t="s">
        <v>12711</v>
      </c>
      <c r="L442" s="70"/>
      <c r="M442" s="71">
        <v>8902.376953125</v>
      </c>
      <c r="N442" s="71">
        <v>5889.9130859375</v>
      </c>
      <c r="O442" s="72"/>
      <c r="P442" s="73"/>
      <c r="Q442" s="73"/>
      <c r="R442" s="96"/>
      <c r="S442" s="48">
        <v>1</v>
      </c>
      <c r="T442" s="48">
        <v>0</v>
      </c>
      <c r="U442" s="49">
        <v>0</v>
      </c>
      <c r="V442" s="49">
        <v>1.11E-4</v>
      </c>
      <c r="W442" s="49">
        <v>0</v>
      </c>
      <c r="X442" s="49">
        <v>0.50192499999999995</v>
      </c>
      <c r="Y442" s="49">
        <v>0</v>
      </c>
      <c r="Z442" s="49">
        <v>0</v>
      </c>
      <c r="AA442" s="68">
        <v>442</v>
      </c>
      <c r="AB442" s="68"/>
      <c r="AC442" s="69"/>
      <c r="AD442" s="84">
        <v>1701</v>
      </c>
      <c r="AE442" s="84">
        <v>5950</v>
      </c>
      <c r="AF442" s="84">
        <v>12215</v>
      </c>
      <c r="AG442" s="84">
        <v>116428</v>
      </c>
      <c r="AH442" s="84"/>
      <c r="AI442" s="84" t="s">
        <v>7475</v>
      </c>
      <c r="AJ442" s="84" t="s">
        <v>8371</v>
      </c>
      <c r="AK442" s="84"/>
      <c r="AL442" s="84"/>
      <c r="AM442" s="87">
        <v>41373.731527777774</v>
      </c>
      <c r="AN442" s="84" t="s">
        <v>10584</v>
      </c>
      <c r="AO442" s="92" t="s">
        <v>11024</v>
      </c>
      <c r="AP442" s="84" t="s">
        <v>65</v>
      </c>
      <c r="AQ442" s="48"/>
      <c r="AR442" s="48"/>
      <c r="AS442" s="48"/>
      <c r="AT442" s="48"/>
      <c r="AU442" s="48"/>
      <c r="AV442" s="48"/>
      <c r="AW442" s="48"/>
      <c r="AX442" s="48"/>
      <c r="AY442" s="48"/>
      <c r="AZ442" s="48"/>
      <c r="BA442" s="2"/>
      <c r="BB442" s="3"/>
      <c r="BC442" s="3"/>
      <c r="BD442" s="3"/>
      <c r="BE442" s="3"/>
    </row>
    <row r="443" spans="1:57" x14ac:dyDescent="0.25">
      <c r="A443" s="61" t="s">
        <v>1625</v>
      </c>
      <c r="B443" s="62" t="s">
        <v>15537</v>
      </c>
      <c r="C443" s="62"/>
      <c r="D443" s="63">
        <v>1.5</v>
      </c>
      <c r="E443" s="65"/>
      <c r="F443" s="103" t="s">
        <v>9408</v>
      </c>
      <c r="G443" s="62"/>
      <c r="H443" s="66"/>
      <c r="I443" s="67"/>
      <c r="J443" s="67"/>
      <c r="K443" s="66" t="s">
        <v>12712</v>
      </c>
      <c r="L443" s="70"/>
      <c r="M443" s="71">
        <v>6812.0361328125</v>
      </c>
      <c r="N443" s="71">
        <v>8402.1513671875</v>
      </c>
      <c r="O443" s="72"/>
      <c r="P443" s="73"/>
      <c r="Q443" s="73"/>
      <c r="R443" s="96"/>
      <c r="S443" s="48">
        <v>2</v>
      </c>
      <c r="T443" s="48">
        <v>0</v>
      </c>
      <c r="U443" s="49">
        <v>18</v>
      </c>
      <c r="V443" s="49">
        <v>1.11E-4</v>
      </c>
      <c r="W443" s="49">
        <v>0</v>
      </c>
      <c r="X443" s="49">
        <v>0.85893900000000001</v>
      </c>
      <c r="Y443" s="49">
        <v>0</v>
      </c>
      <c r="Z443" s="49">
        <v>0</v>
      </c>
      <c r="AA443" s="68">
        <v>443</v>
      </c>
      <c r="AB443" s="68"/>
      <c r="AC443" s="69"/>
      <c r="AD443" s="84">
        <v>1078</v>
      </c>
      <c r="AE443" s="84">
        <v>2457</v>
      </c>
      <c r="AF443" s="84">
        <v>12935</v>
      </c>
      <c r="AG443" s="84">
        <v>23576</v>
      </c>
      <c r="AH443" s="84"/>
      <c r="AI443" s="84" t="s">
        <v>7476</v>
      </c>
      <c r="AJ443" s="84" t="s">
        <v>8284</v>
      </c>
      <c r="AK443" s="84"/>
      <c r="AL443" s="84"/>
      <c r="AM443" s="87">
        <v>41806.988194444442</v>
      </c>
      <c r="AN443" s="84" t="s">
        <v>10584</v>
      </c>
      <c r="AO443" s="92" t="s">
        <v>11025</v>
      </c>
      <c r="AP443" s="84" t="s">
        <v>65</v>
      </c>
      <c r="AQ443" s="48"/>
      <c r="AR443" s="48"/>
      <c r="AS443" s="48"/>
      <c r="AT443" s="48"/>
      <c r="AU443" s="48"/>
      <c r="AV443" s="48"/>
      <c r="AW443" s="48"/>
      <c r="AX443" s="48"/>
      <c r="AY443" s="48"/>
      <c r="AZ443" s="48"/>
      <c r="BA443" s="2"/>
      <c r="BB443" s="3"/>
      <c r="BC443" s="3"/>
      <c r="BD443" s="3"/>
      <c r="BE443" s="3"/>
    </row>
    <row r="444" spans="1:57" x14ac:dyDescent="0.25">
      <c r="A444" s="61" t="s">
        <v>1626</v>
      </c>
      <c r="B444" s="62" t="s">
        <v>15537</v>
      </c>
      <c r="C444" s="62"/>
      <c r="D444" s="63">
        <v>1.5</v>
      </c>
      <c r="E444" s="65"/>
      <c r="F444" s="103" t="s">
        <v>9409</v>
      </c>
      <c r="G444" s="62"/>
      <c r="H444" s="66"/>
      <c r="I444" s="67"/>
      <c r="J444" s="67"/>
      <c r="K444" s="66" t="s">
        <v>12713</v>
      </c>
      <c r="L444" s="70"/>
      <c r="M444" s="71">
        <v>6050.732421875</v>
      </c>
      <c r="N444" s="71">
        <v>3815.666015625</v>
      </c>
      <c r="O444" s="72"/>
      <c r="P444" s="73"/>
      <c r="Q444" s="73"/>
      <c r="R444" s="96"/>
      <c r="S444" s="48">
        <v>3</v>
      </c>
      <c r="T444" s="48">
        <v>0</v>
      </c>
      <c r="U444" s="49">
        <v>10110.666667</v>
      </c>
      <c r="V444" s="49">
        <v>1.11E-4</v>
      </c>
      <c r="W444" s="49">
        <v>0</v>
      </c>
      <c r="X444" s="49">
        <v>1.174582</v>
      </c>
      <c r="Y444" s="49">
        <v>0</v>
      </c>
      <c r="Z444" s="49">
        <v>0</v>
      </c>
      <c r="AA444" s="68">
        <v>444</v>
      </c>
      <c r="AB444" s="68"/>
      <c r="AC444" s="69"/>
      <c r="AD444" s="84">
        <v>18089</v>
      </c>
      <c r="AE444" s="84">
        <v>20007</v>
      </c>
      <c r="AF444" s="84">
        <v>92819</v>
      </c>
      <c r="AG444" s="84">
        <v>47500</v>
      </c>
      <c r="AH444" s="84"/>
      <c r="AI444" s="84" t="s">
        <v>7477</v>
      </c>
      <c r="AJ444" s="84"/>
      <c r="AK444" s="84"/>
      <c r="AL444" s="84"/>
      <c r="AM444" s="87">
        <v>42342.502916666665</v>
      </c>
      <c r="AN444" s="84" t="s">
        <v>10584</v>
      </c>
      <c r="AO444" s="92" t="s">
        <v>11026</v>
      </c>
      <c r="AP444" s="84" t="s">
        <v>65</v>
      </c>
      <c r="AQ444" s="48"/>
      <c r="AR444" s="48"/>
      <c r="AS444" s="48"/>
      <c r="AT444" s="48"/>
      <c r="AU444" s="48"/>
      <c r="AV444" s="48"/>
      <c r="AW444" s="48"/>
      <c r="AX444" s="48"/>
      <c r="AY444" s="48"/>
      <c r="AZ444" s="48"/>
      <c r="BA444" s="2"/>
      <c r="BB444" s="3"/>
      <c r="BC444" s="3"/>
      <c r="BD444" s="3"/>
      <c r="BE444" s="3"/>
    </row>
    <row r="445" spans="1:57" x14ac:dyDescent="0.25">
      <c r="A445" s="61" t="s">
        <v>485</v>
      </c>
      <c r="B445" s="62" t="s">
        <v>15537</v>
      </c>
      <c r="C445" s="62"/>
      <c r="D445" s="63">
        <v>1.5</v>
      </c>
      <c r="E445" s="65"/>
      <c r="F445" s="103" t="s">
        <v>9410</v>
      </c>
      <c r="G445" s="62"/>
      <c r="H445" s="66"/>
      <c r="I445" s="67"/>
      <c r="J445" s="67"/>
      <c r="K445" s="66" t="s">
        <v>12714</v>
      </c>
      <c r="L445" s="70"/>
      <c r="M445" s="71">
        <v>6599.53125</v>
      </c>
      <c r="N445" s="71">
        <v>4334.01318359375</v>
      </c>
      <c r="O445" s="72"/>
      <c r="P445" s="73"/>
      <c r="Q445" s="73"/>
      <c r="R445" s="96"/>
      <c r="S445" s="48">
        <v>0</v>
      </c>
      <c r="T445" s="48">
        <v>1</v>
      </c>
      <c r="U445" s="49">
        <v>0</v>
      </c>
      <c r="V445" s="49">
        <v>0.33333299999999999</v>
      </c>
      <c r="W445" s="49">
        <v>0</v>
      </c>
      <c r="X445" s="49">
        <v>0.77027000000000001</v>
      </c>
      <c r="Y445" s="49">
        <v>0</v>
      </c>
      <c r="Z445" s="49">
        <v>0</v>
      </c>
      <c r="AA445" s="68">
        <v>445</v>
      </c>
      <c r="AB445" s="68"/>
      <c r="AC445" s="69"/>
      <c r="AD445" s="84">
        <v>712</v>
      </c>
      <c r="AE445" s="84">
        <v>437</v>
      </c>
      <c r="AF445" s="84">
        <v>1507</v>
      </c>
      <c r="AG445" s="84">
        <v>3369</v>
      </c>
      <c r="AH445" s="84"/>
      <c r="AI445" s="84" t="s">
        <v>7478</v>
      </c>
      <c r="AJ445" s="84" t="s">
        <v>8353</v>
      </c>
      <c r="AK445" s="84"/>
      <c r="AL445" s="84"/>
      <c r="AM445" s="87">
        <v>42774.605000000003</v>
      </c>
      <c r="AN445" s="84" t="s">
        <v>10584</v>
      </c>
      <c r="AO445" s="92" t="s">
        <v>11027</v>
      </c>
      <c r="AP445" s="84" t="s">
        <v>66</v>
      </c>
      <c r="AQ445" s="48"/>
      <c r="AR445" s="48"/>
      <c r="AS445" s="48"/>
      <c r="AT445" s="48"/>
      <c r="AU445" s="48"/>
      <c r="AV445" s="48"/>
      <c r="AW445" s="107" t="s">
        <v>14256</v>
      </c>
      <c r="AX445" s="107" t="s">
        <v>14256</v>
      </c>
      <c r="AY445" s="107" t="s">
        <v>15051</v>
      </c>
      <c r="AZ445" s="107" t="s">
        <v>15051</v>
      </c>
      <c r="BA445" s="2"/>
      <c r="BB445" s="3"/>
      <c r="BC445" s="3"/>
      <c r="BD445" s="3"/>
      <c r="BE445" s="3"/>
    </row>
    <row r="446" spans="1:57" x14ac:dyDescent="0.25">
      <c r="A446" s="61" t="s">
        <v>1627</v>
      </c>
      <c r="B446" s="62" t="s">
        <v>15537</v>
      </c>
      <c r="C446" s="62"/>
      <c r="D446" s="63">
        <v>1.5</v>
      </c>
      <c r="E446" s="65"/>
      <c r="F446" s="103" t="s">
        <v>9411</v>
      </c>
      <c r="G446" s="62"/>
      <c r="H446" s="66"/>
      <c r="I446" s="67"/>
      <c r="J446" s="67"/>
      <c r="K446" s="66" t="s">
        <v>12715</v>
      </c>
      <c r="L446" s="70"/>
      <c r="M446" s="71">
        <v>5058.93310546875</v>
      </c>
      <c r="N446" s="71">
        <v>4596.404296875</v>
      </c>
      <c r="O446" s="72"/>
      <c r="P446" s="73"/>
      <c r="Q446" s="73"/>
      <c r="R446" s="96"/>
      <c r="S446" s="48">
        <v>2</v>
      </c>
      <c r="T446" s="48">
        <v>0</v>
      </c>
      <c r="U446" s="49">
        <v>2</v>
      </c>
      <c r="V446" s="49">
        <v>0.5</v>
      </c>
      <c r="W446" s="49">
        <v>0</v>
      </c>
      <c r="X446" s="49">
        <v>1.4594590000000001</v>
      </c>
      <c r="Y446" s="49">
        <v>0</v>
      </c>
      <c r="Z446" s="49">
        <v>0</v>
      </c>
      <c r="AA446" s="68">
        <v>446</v>
      </c>
      <c r="AB446" s="68"/>
      <c r="AC446" s="69"/>
      <c r="AD446" s="84">
        <v>3539</v>
      </c>
      <c r="AE446" s="84">
        <v>8794</v>
      </c>
      <c r="AF446" s="84">
        <v>15114</v>
      </c>
      <c r="AG446" s="84">
        <v>35607</v>
      </c>
      <c r="AH446" s="84"/>
      <c r="AI446" s="84" t="s">
        <v>7479</v>
      </c>
      <c r="AJ446" s="84"/>
      <c r="AK446" s="92" t="s">
        <v>8749</v>
      </c>
      <c r="AL446" s="84"/>
      <c r="AM446" s="87">
        <v>41551.493391203701</v>
      </c>
      <c r="AN446" s="84" t="s">
        <v>10584</v>
      </c>
      <c r="AO446" s="92" t="s">
        <v>11028</v>
      </c>
      <c r="AP446" s="84" t="s">
        <v>65</v>
      </c>
      <c r="AQ446" s="48"/>
      <c r="AR446" s="48"/>
      <c r="AS446" s="48"/>
      <c r="AT446" s="48"/>
      <c r="AU446" s="48"/>
      <c r="AV446" s="48"/>
      <c r="AW446" s="48"/>
      <c r="AX446" s="48"/>
      <c r="AY446" s="48"/>
      <c r="AZ446" s="48"/>
      <c r="BA446" s="2"/>
      <c r="BB446" s="3"/>
      <c r="BC446" s="3"/>
      <c r="BD446" s="3"/>
      <c r="BE446" s="3"/>
    </row>
    <row r="447" spans="1:57" x14ac:dyDescent="0.25">
      <c r="A447" s="61" t="s">
        <v>486</v>
      </c>
      <c r="B447" s="62" t="s">
        <v>15537</v>
      </c>
      <c r="C447" s="62"/>
      <c r="D447" s="63">
        <v>1.5232097542860679</v>
      </c>
      <c r="E447" s="65"/>
      <c r="F447" s="103" t="s">
        <v>9412</v>
      </c>
      <c r="G447" s="62"/>
      <c r="H447" s="66"/>
      <c r="I447" s="67"/>
      <c r="J447" s="67"/>
      <c r="K447" s="66" t="s">
        <v>12716</v>
      </c>
      <c r="L447" s="70"/>
      <c r="M447" s="71">
        <v>4799.39013671875</v>
      </c>
      <c r="N447" s="71">
        <v>8318.5537109375</v>
      </c>
      <c r="O447" s="72"/>
      <c r="P447" s="73"/>
      <c r="Q447" s="73"/>
      <c r="R447" s="96"/>
      <c r="S447" s="48">
        <v>0</v>
      </c>
      <c r="T447" s="48">
        <v>1</v>
      </c>
      <c r="U447" s="49">
        <v>0</v>
      </c>
      <c r="V447" s="49">
        <v>1.7000000000000001E-4</v>
      </c>
      <c r="W447" s="49">
        <v>1.2E-5</v>
      </c>
      <c r="X447" s="49">
        <v>0.49753399999999998</v>
      </c>
      <c r="Y447" s="49">
        <v>0</v>
      </c>
      <c r="Z447" s="49">
        <v>0</v>
      </c>
      <c r="AA447" s="68">
        <v>447</v>
      </c>
      <c r="AB447" s="68"/>
      <c r="AC447" s="69"/>
      <c r="AD447" s="84">
        <v>247</v>
      </c>
      <c r="AE447" s="84">
        <v>19</v>
      </c>
      <c r="AF447" s="84">
        <v>959</v>
      </c>
      <c r="AG447" s="84">
        <v>5367</v>
      </c>
      <c r="AH447" s="84"/>
      <c r="AI447" s="84"/>
      <c r="AJ447" s="84"/>
      <c r="AK447" s="84"/>
      <c r="AL447" s="84"/>
      <c r="AM447" s="87">
        <v>43195.706458333334</v>
      </c>
      <c r="AN447" s="84" t="s">
        <v>10584</v>
      </c>
      <c r="AO447" s="92" t="s">
        <v>11029</v>
      </c>
      <c r="AP447" s="84" t="s">
        <v>66</v>
      </c>
      <c r="AQ447" s="48"/>
      <c r="AR447" s="48"/>
      <c r="AS447" s="48"/>
      <c r="AT447" s="48"/>
      <c r="AU447" s="48"/>
      <c r="AV447" s="48"/>
      <c r="AW447" s="107" t="s">
        <v>14086</v>
      </c>
      <c r="AX447" s="107" t="s">
        <v>14086</v>
      </c>
      <c r="AY447" s="107" t="s">
        <v>14889</v>
      </c>
      <c r="AZ447" s="107" t="s">
        <v>14889</v>
      </c>
      <c r="BA447" s="2"/>
      <c r="BB447" s="3"/>
      <c r="BC447" s="3"/>
      <c r="BD447" s="3"/>
      <c r="BE447" s="3"/>
    </row>
    <row r="448" spans="1:57" x14ac:dyDescent="0.25">
      <c r="A448" s="61" t="s">
        <v>487</v>
      </c>
      <c r="B448" s="62" t="s">
        <v>15537</v>
      </c>
      <c r="C448" s="62"/>
      <c r="D448" s="63">
        <v>1.5</v>
      </c>
      <c r="E448" s="65"/>
      <c r="F448" s="103" t="s">
        <v>9413</v>
      </c>
      <c r="G448" s="62"/>
      <c r="H448" s="66"/>
      <c r="I448" s="67"/>
      <c r="J448" s="67"/>
      <c r="K448" s="66" t="s">
        <v>12717</v>
      </c>
      <c r="L448" s="70"/>
      <c r="M448" s="71">
        <v>9075.77734375</v>
      </c>
      <c r="N448" s="71">
        <v>2654.5751953125</v>
      </c>
      <c r="O448" s="72"/>
      <c r="P448" s="73"/>
      <c r="Q448" s="73"/>
      <c r="R448" s="96"/>
      <c r="S448" s="48">
        <v>0</v>
      </c>
      <c r="T448" s="48">
        <v>1</v>
      </c>
      <c r="U448" s="49">
        <v>0</v>
      </c>
      <c r="V448" s="49">
        <v>0.111111</v>
      </c>
      <c r="W448" s="49">
        <v>0</v>
      </c>
      <c r="X448" s="49">
        <v>0.58536600000000005</v>
      </c>
      <c r="Y448" s="49">
        <v>0</v>
      </c>
      <c r="Z448" s="49">
        <v>0</v>
      </c>
      <c r="AA448" s="68">
        <v>448</v>
      </c>
      <c r="AB448" s="68"/>
      <c r="AC448" s="69"/>
      <c r="AD448" s="84">
        <v>596</v>
      </c>
      <c r="AE448" s="84">
        <v>641</v>
      </c>
      <c r="AF448" s="84">
        <v>23066</v>
      </c>
      <c r="AG448" s="84">
        <v>2466</v>
      </c>
      <c r="AH448" s="84"/>
      <c r="AI448" s="84" t="s">
        <v>7480</v>
      </c>
      <c r="AJ448" s="84" t="s">
        <v>8284</v>
      </c>
      <c r="AK448" s="84"/>
      <c r="AL448" s="84"/>
      <c r="AM448" s="87">
        <v>40434.278171296297</v>
      </c>
      <c r="AN448" s="84" t="s">
        <v>10584</v>
      </c>
      <c r="AO448" s="92" t="s">
        <v>11030</v>
      </c>
      <c r="AP448" s="84" t="s">
        <v>66</v>
      </c>
      <c r="AQ448" s="48"/>
      <c r="AR448" s="48"/>
      <c r="AS448" s="48"/>
      <c r="AT448" s="48"/>
      <c r="AU448" s="48"/>
      <c r="AV448" s="48"/>
      <c r="AW448" s="107" t="s">
        <v>14257</v>
      </c>
      <c r="AX448" s="107" t="s">
        <v>14257</v>
      </c>
      <c r="AY448" s="107" t="s">
        <v>15052</v>
      </c>
      <c r="AZ448" s="107" t="s">
        <v>15052</v>
      </c>
      <c r="BA448" s="2"/>
      <c r="BB448" s="3"/>
      <c r="BC448" s="3"/>
      <c r="BD448" s="3"/>
      <c r="BE448" s="3"/>
    </row>
    <row r="449" spans="1:57" x14ac:dyDescent="0.25">
      <c r="A449" s="61" t="s">
        <v>488</v>
      </c>
      <c r="B449" s="62" t="s">
        <v>15539</v>
      </c>
      <c r="C449" s="62"/>
      <c r="D449" s="63">
        <v>5.097511914340533</v>
      </c>
      <c r="E449" s="65"/>
      <c r="F449" s="103" t="s">
        <v>9414</v>
      </c>
      <c r="G449" s="62"/>
      <c r="H449" s="66"/>
      <c r="I449" s="67"/>
      <c r="J449" s="67"/>
      <c r="K449" s="66" t="s">
        <v>12718</v>
      </c>
      <c r="L449" s="70"/>
      <c r="M449" s="71">
        <v>6452.52001953125</v>
      </c>
      <c r="N449" s="71">
        <v>3317.852294921875</v>
      </c>
      <c r="O449" s="72"/>
      <c r="P449" s="73"/>
      <c r="Q449" s="73"/>
      <c r="R449" s="96"/>
      <c r="S449" s="48">
        <v>0</v>
      </c>
      <c r="T449" s="48">
        <v>1</v>
      </c>
      <c r="U449" s="49">
        <v>0</v>
      </c>
      <c r="V449" s="49">
        <v>2.0100000000000001E-4</v>
      </c>
      <c r="W449" s="49">
        <v>1.8600000000000001E-3</v>
      </c>
      <c r="X449" s="49">
        <v>0.465924</v>
      </c>
      <c r="Y449" s="49">
        <v>0</v>
      </c>
      <c r="Z449" s="49">
        <v>0</v>
      </c>
      <c r="AA449" s="68">
        <v>449</v>
      </c>
      <c r="AB449" s="68"/>
      <c r="AC449" s="69"/>
      <c r="AD449" s="84">
        <v>354</v>
      </c>
      <c r="AE449" s="84">
        <v>53</v>
      </c>
      <c r="AF449" s="84">
        <v>7591</v>
      </c>
      <c r="AG449" s="84">
        <v>574</v>
      </c>
      <c r="AH449" s="84"/>
      <c r="AI449" s="84" t="s">
        <v>7481</v>
      </c>
      <c r="AJ449" s="84"/>
      <c r="AK449" s="84"/>
      <c r="AL449" s="84"/>
      <c r="AM449" s="87">
        <v>43459.352418981478</v>
      </c>
      <c r="AN449" s="84" t="s">
        <v>10584</v>
      </c>
      <c r="AO449" s="92" t="s">
        <v>11031</v>
      </c>
      <c r="AP449" s="84" t="s">
        <v>66</v>
      </c>
      <c r="AQ449" s="48"/>
      <c r="AR449" s="48"/>
      <c r="AS449" s="48"/>
      <c r="AT449" s="48"/>
      <c r="AU449" s="48" t="s">
        <v>2951</v>
      </c>
      <c r="AV449" s="48" t="s">
        <v>2951</v>
      </c>
      <c r="AW449" s="107" t="s">
        <v>14127</v>
      </c>
      <c r="AX449" s="107" t="s">
        <v>14127</v>
      </c>
      <c r="AY449" s="107" t="s">
        <v>14929</v>
      </c>
      <c r="AZ449" s="107" t="s">
        <v>14929</v>
      </c>
      <c r="BA449" s="2"/>
      <c r="BB449" s="3"/>
      <c r="BC449" s="3"/>
      <c r="BD449" s="3"/>
      <c r="BE449" s="3"/>
    </row>
    <row r="450" spans="1:57" x14ac:dyDescent="0.25">
      <c r="A450" s="61" t="s">
        <v>489</v>
      </c>
      <c r="B450" s="62" t="s">
        <v>15539</v>
      </c>
      <c r="C450" s="62"/>
      <c r="D450" s="63">
        <v>5.097511914340533</v>
      </c>
      <c r="E450" s="65"/>
      <c r="F450" s="103" t="s">
        <v>9415</v>
      </c>
      <c r="G450" s="62"/>
      <c r="H450" s="66"/>
      <c r="I450" s="67"/>
      <c r="J450" s="67"/>
      <c r="K450" s="66" t="s">
        <v>12719</v>
      </c>
      <c r="L450" s="70"/>
      <c r="M450" s="71">
        <v>7204.4658203125</v>
      </c>
      <c r="N450" s="71">
        <v>7983.53173828125</v>
      </c>
      <c r="O450" s="72"/>
      <c r="P450" s="73"/>
      <c r="Q450" s="73"/>
      <c r="R450" s="96"/>
      <c r="S450" s="48">
        <v>0</v>
      </c>
      <c r="T450" s="48">
        <v>1</v>
      </c>
      <c r="U450" s="49">
        <v>0</v>
      </c>
      <c r="V450" s="49">
        <v>2.0100000000000001E-4</v>
      </c>
      <c r="W450" s="49">
        <v>1.8600000000000001E-3</v>
      </c>
      <c r="X450" s="49">
        <v>0.465924</v>
      </c>
      <c r="Y450" s="49">
        <v>0</v>
      </c>
      <c r="Z450" s="49">
        <v>0</v>
      </c>
      <c r="AA450" s="68">
        <v>450</v>
      </c>
      <c r="AB450" s="68"/>
      <c r="AC450" s="69"/>
      <c r="AD450" s="84">
        <v>119</v>
      </c>
      <c r="AE450" s="84">
        <v>80</v>
      </c>
      <c r="AF450" s="84">
        <v>454</v>
      </c>
      <c r="AG450" s="84">
        <v>7372</v>
      </c>
      <c r="AH450" s="84"/>
      <c r="AI450" s="84" t="s">
        <v>7482</v>
      </c>
      <c r="AJ450" s="84"/>
      <c r="AK450" s="84"/>
      <c r="AL450" s="84"/>
      <c r="AM450" s="87">
        <v>41264.317326388889</v>
      </c>
      <c r="AN450" s="84" t="s">
        <v>10584</v>
      </c>
      <c r="AO450" s="92" t="s">
        <v>11032</v>
      </c>
      <c r="AP450" s="84" t="s">
        <v>66</v>
      </c>
      <c r="AQ450" s="48"/>
      <c r="AR450" s="48"/>
      <c r="AS450" s="48"/>
      <c r="AT450" s="48"/>
      <c r="AU450" s="48" t="s">
        <v>2951</v>
      </c>
      <c r="AV450" s="48" t="s">
        <v>2951</v>
      </c>
      <c r="AW450" s="107" t="s">
        <v>14127</v>
      </c>
      <c r="AX450" s="107" t="s">
        <v>14127</v>
      </c>
      <c r="AY450" s="107" t="s">
        <v>14929</v>
      </c>
      <c r="AZ450" s="107" t="s">
        <v>14929</v>
      </c>
      <c r="BA450" s="2"/>
      <c r="BB450" s="3"/>
      <c r="BC450" s="3"/>
      <c r="BD450" s="3"/>
      <c r="BE450" s="3"/>
    </row>
    <row r="451" spans="1:57" x14ac:dyDescent="0.25">
      <c r="A451" s="61" t="s">
        <v>490</v>
      </c>
      <c r="B451" s="62" t="s">
        <v>15537</v>
      </c>
      <c r="C451" s="62"/>
      <c r="D451" s="63">
        <v>1.5019341461905056</v>
      </c>
      <c r="E451" s="65"/>
      <c r="F451" s="103" t="s">
        <v>9416</v>
      </c>
      <c r="G451" s="62"/>
      <c r="H451" s="66"/>
      <c r="I451" s="67"/>
      <c r="J451" s="67"/>
      <c r="K451" s="66" t="s">
        <v>12720</v>
      </c>
      <c r="L451" s="70"/>
      <c r="M451" s="71">
        <v>2139.20947265625</v>
      </c>
      <c r="N451" s="71">
        <v>1765.988037109375</v>
      </c>
      <c r="O451" s="72"/>
      <c r="P451" s="73"/>
      <c r="Q451" s="73"/>
      <c r="R451" s="96"/>
      <c r="S451" s="48">
        <v>0</v>
      </c>
      <c r="T451" s="48">
        <v>1</v>
      </c>
      <c r="U451" s="49">
        <v>0</v>
      </c>
      <c r="V451" s="49">
        <v>1.36E-4</v>
      </c>
      <c r="W451" s="49">
        <v>9.9999999999999995E-7</v>
      </c>
      <c r="X451" s="49">
        <v>0.55216100000000001</v>
      </c>
      <c r="Y451" s="49">
        <v>0</v>
      </c>
      <c r="Z451" s="49">
        <v>0</v>
      </c>
      <c r="AA451" s="68">
        <v>451</v>
      </c>
      <c r="AB451" s="68"/>
      <c r="AC451" s="69"/>
      <c r="AD451" s="84">
        <v>935</v>
      </c>
      <c r="AE451" s="84">
        <v>693</v>
      </c>
      <c r="AF451" s="84">
        <v>70474</v>
      </c>
      <c r="AG451" s="84">
        <v>109923</v>
      </c>
      <c r="AH451" s="84"/>
      <c r="AI451" s="84" t="s">
        <v>7483</v>
      </c>
      <c r="AJ451" s="84"/>
      <c r="AK451" s="84"/>
      <c r="AL451" s="84"/>
      <c r="AM451" s="87">
        <v>40697.471863425926</v>
      </c>
      <c r="AN451" s="84" t="s">
        <v>10584</v>
      </c>
      <c r="AO451" s="92" t="s">
        <v>11033</v>
      </c>
      <c r="AP451" s="84" t="s">
        <v>66</v>
      </c>
      <c r="AQ451" s="48"/>
      <c r="AR451" s="48"/>
      <c r="AS451" s="48"/>
      <c r="AT451" s="48"/>
      <c r="AU451" s="48" t="s">
        <v>2947</v>
      </c>
      <c r="AV451" s="48" t="s">
        <v>2947</v>
      </c>
      <c r="AW451" s="107" t="s">
        <v>14162</v>
      </c>
      <c r="AX451" s="107" t="s">
        <v>14162</v>
      </c>
      <c r="AY451" s="107" t="s">
        <v>14962</v>
      </c>
      <c r="AZ451" s="107" t="s">
        <v>14962</v>
      </c>
      <c r="BA451" s="2"/>
      <c r="BB451" s="3"/>
      <c r="BC451" s="3"/>
      <c r="BD451" s="3"/>
      <c r="BE451" s="3"/>
    </row>
    <row r="452" spans="1:57" x14ac:dyDescent="0.25">
      <c r="A452" s="61" t="s">
        <v>491</v>
      </c>
      <c r="B452" s="62" t="s">
        <v>15537</v>
      </c>
      <c r="C452" s="62"/>
      <c r="D452" s="63">
        <v>1.5</v>
      </c>
      <c r="E452" s="65"/>
      <c r="F452" s="103" t="s">
        <v>9417</v>
      </c>
      <c r="G452" s="62"/>
      <c r="H452" s="66"/>
      <c r="I452" s="67"/>
      <c r="J452" s="67"/>
      <c r="K452" s="66" t="s">
        <v>12721</v>
      </c>
      <c r="L452" s="70"/>
      <c r="M452" s="71">
        <v>4366.490234375</v>
      </c>
      <c r="N452" s="71">
        <v>1230.48779296875</v>
      </c>
      <c r="O452" s="72"/>
      <c r="P452" s="73"/>
      <c r="Q452" s="73"/>
      <c r="R452" s="96"/>
      <c r="S452" s="48">
        <v>0</v>
      </c>
      <c r="T452" s="48">
        <v>1</v>
      </c>
      <c r="U452" s="49">
        <v>0</v>
      </c>
      <c r="V452" s="49">
        <v>1</v>
      </c>
      <c r="W452" s="49">
        <v>0</v>
      </c>
      <c r="X452" s="49">
        <v>1</v>
      </c>
      <c r="Y452" s="49">
        <v>0</v>
      </c>
      <c r="Z452" s="49">
        <v>0</v>
      </c>
      <c r="AA452" s="68">
        <v>452</v>
      </c>
      <c r="AB452" s="68"/>
      <c r="AC452" s="69"/>
      <c r="AD452" s="84">
        <v>107</v>
      </c>
      <c r="AE452" s="84">
        <v>1283</v>
      </c>
      <c r="AF452" s="84">
        <v>12141</v>
      </c>
      <c r="AG452" s="84">
        <v>55</v>
      </c>
      <c r="AH452" s="84"/>
      <c r="AI452" s="84" t="s">
        <v>7484</v>
      </c>
      <c r="AJ452" s="84"/>
      <c r="AK452" s="92" t="s">
        <v>8750</v>
      </c>
      <c r="AL452" s="84"/>
      <c r="AM452" s="87">
        <v>40838.755694444444</v>
      </c>
      <c r="AN452" s="84" t="s">
        <v>10584</v>
      </c>
      <c r="AO452" s="92" t="s">
        <v>11034</v>
      </c>
      <c r="AP452" s="84" t="s">
        <v>66</v>
      </c>
      <c r="AQ452" s="48" t="s">
        <v>2718</v>
      </c>
      <c r="AR452" s="48" t="s">
        <v>2718</v>
      </c>
      <c r="AS452" s="48" t="s">
        <v>2922</v>
      </c>
      <c r="AT452" s="48" t="s">
        <v>2922</v>
      </c>
      <c r="AU452" s="48"/>
      <c r="AV452" s="48"/>
      <c r="AW452" s="107" t="s">
        <v>14258</v>
      </c>
      <c r="AX452" s="107" t="s">
        <v>14258</v>
      </c>
      <c r="AY452" s="107" t="s">
        <v>15053</v>
      </c>
      <c r="AZ452" s="107" t="s">
        <v>15053</v>
      </c>
      <c r="BA452" s="2"/>
      <c r="BB452" s="3"/>
      <c r="BC452" s="3"/>
      <c r="BD452" s="3"/>
      <c r="BE452" s="3"/>
    </row>
    <row r="453" spans="1:57" x14ac:dyDescent="0.25">
      <c r="A453" s="61" t="s">
        <v>1628</v>
      </c>
      <c r="B453" s="62" t="s">
        <v>15537</v>
      </c>
      <c r="C453" s="62"/>
      <c r="D453" s="63">
        <v>1.5</v>
      </c>
      <c r="E453" s="65"/>
      <c r="F453" s="103" t="s">
        <v>9418</v>
      </c>
      <c r="G453" s="62"/>
      <c r="H453" s="66"/>
      <c r="I453" s="67"/>
      <c r="J453" s="67"/>
      <c r="K453" s="66" t="s">
        <v>12722</v>
      </c>
      <c r="L453" s="70"/>
      <c r="M453" s="71">
        <v>6663.89599609375</v>
      </c>
      <c r="N453" s="71">
        <v>932.43011474609375</v>
      </c>
      <c r="O453" s="72"/>
      <c r="P453" s="73"/>
      <c r="Q453" s="73"/>
      <c r="R453" s="96"/>
      <c r="S453" s="48">
        <v>1</v>
      </c>
      <c r="T453" s="48">
        <v>0</v>
      </c>
      <c r="U453" s="49">
        <v>0</v>
      </c>
      <c r="V453" s="49">
        <v>1</v>
      </c>
      <c r="W453" s="49">
        <v>0</v>
      </c>
      <c r="X453" s="49">
        <v>1</v>
      </c>
      <c r="Y453" s="49">
        <v>0</v>
      </c>
      <c r="Z453" s="49">
        <v>0</v>
      </c>
      <c r="AA453" s="68">
        <v>453</v>
      </c>
      <c r="AB453" s="68"/>
      <c r="AC453" s="69"/>
      <c r="AD453" s="84">
        <v>129</v>
      </c>
      <c r="AE453" s="84">
        <v>36700</v>
      </c>
      <c r="AF453" s="84">
        <v>5616</v>
      </c>
      <c r="AG453" s="84">
        <v>82</v>
      </c>
      <c r="AH453" s="84"/>
      <c r="AI453" s="84" t="s">
        <v>7485</v>
      </c>
      <c r="AJ453" s="84" t="s">
        <v>8270</v>
      </c>
      <c r="AK453" s="92" t="s">
        <v>8751</v>
      </c>
      <c r="AL453" s="84"/>
      <c r="AM453" s="87">
        <v>40387.779293981483</v>
      </c>
      <c r="AN453" s="84" t="s">
        <v>10584</v>
      </c>
      <c r="AO453" s="92" t="s">
        <v>11035</v>
      </c>
      <c r="AP453" s="84" t="s">
        <v>65</v>
      </c>
      <c r="AQ453" s="48"/>
      <c r="AR453" s="48"/>
      <c r="AS453" s="48"/>
      <c r="AT453" s="48"/>
      <c r="AU453" s="48"/>
      <c r="AV453" s="48"/>
      <c r="AW453" s="48"/>
      <c r="AX453" s="48"/>
      <c r="AY453" s="48"/>
      <c r="AZ453" s="48"/>
      <c r="BA453" s="2"/>
      <c r="BB453" s="3"/>
      <c r="BC453" s="3"/>
      <c r="BD453" s="3"/>
      <c r="BE453" s="3"/>
    </row>
    <row r="454" spans="1:57" x14ac:dyDescent="0.25">
      <c r="A454" s="61" t="s">
        <v>492</v>
      </c>
      <c r="B454" s="62" t="s">
        <v>15537</v>
      </c>
      <c r="C454" s="62"/>
      <c r="D454" s="63">
        <v>1.5</v>
      </c>
      <c r="E454" s="65"/>
      <c r="F454" s="103" t="s">
        <v>9419</v>
      </c>
      <c r="G454" s="62"/>
      <c r="H454" s="66"/>
      <c r="I454" s="67"/>
      <c r="J454" s="67"/>
      <c r="K454" s="66" t="s">
        <v>12723</v>
      </c>
      <c r="L454" s="70"/>
      <c r="M454" s="71">
        <v>6431.0595703125</v>
      </c>
      <c r="N454" s="71">
        <v>9528.6767578125</v>
      </c>
      <c r="O454" s="72"/>
      <c r="P454" s="73"/>
      <c r="Q454" s="73"/>
      <c r="R454" s="96"/>
      <c r="S454" s="48">
        <v>0</v>
      </c>
      <c r="T454" s="48">
        <v>1</v>
      </c>
      <c r="U454" s="49">
        <v>0</v>
      </c>
      <c r="V454" s="49">
        <v>1.08E-4</v>
      </c>
      <c r="W454" s="49">
        <v>0</v>
      </c>
      <c r="X454" s="49">
        <v>0.57510799999999995</v>
      </c>
      <c r="Y454" s="49">
        <v>0</v>
      </c>
      <c r="Z454" s="49">
        <v>0</v>
      </c>
      <c r="AA454" s="68">
        <v>454</v>
      </c>
      <c r="AB454" s="68"/>
      <c r="AC454" s="69"/>
      <c r="AD454" s="84">
        <v>383</v>
      </c>
      <c r="AE454" s="84">
        <v>211</v>
      </c>
      <c r="AF454" s="84">
        <v>4479</v>
      </c>
      <c r="AG454" s="84">
        <v>10642</v>
      </c>
      <c r="AH454" s="84"/>
      <c r="AI454" s="84" t="s">
        <v>7486</v>
      </c>
      <c r="AJ454" s="84" t="s">
        <v>8284</v>
      </c>
      <c r="AK454" s="92" t="s">
        <v>8752</v>
      </c>
      <c r="AL454" s="84"/>
      <c r="AM454" s="87">
        <v>42658.315960648149</v>
      </c>
      <c r="AN454" s="84" t="s">
        <v>10584</v>
      </c>
      <c r="AO454" s="92" t="s">
        <v>11036</v>
      </c>
      <c r="AP454" s="84" t="s">
        <v>66</v>
      </c>
      <c r="AQ454" s="48"/>
      <c r="AR454" s="48"/>
      <c r="AS454" s="48"/>
      <c r="AT454" s="48"/>
      <c r="AU454" s="48" t="s">
        <v>2950</v>
      </c>
      <c r="AV454" s="48" t="s">
        <v>2950</v>
      </c>
      <c r="AW454" s="107" t="s">
        <v>14100</v>
      </c>
      <c r="AX454" s="107" t="s">
        <v>14100</v>
      </c>
      <c r="AY454" s="107" t="s">
        <v>14902</v>
      </c>
      <c r="AZ454" s="107" t="s">
        <v>14902</v>
      </c>
      <c r="BA454" s="2"/>
      <c r="BB454" s="3"/>
      <c r="BC454" s="3"/>
      <c r="BD454" s="3"/>
      <c r="BE454" s="3"/>
    </row>
    <row r="455" spans="1:57" x14ac:dyDescent="0.25">
      <c r="A455" s="61" t="s">
        <v>1629</v>
      </c>
      <c r="B455" s="62" t="s">
        <v>15537</v>
      </c>
      <c r="C455" s="62"/>
      <c r="D455" s="63">
        <v>1.5</v>
      </c>
      <c r="E455" s="65"/>
      <c r="F455" s="103" t="s">
        <v>9420</v>
      </c>
      <c r="G455" s="62"/>
      <c r="H455" s="66"/>
      <c r="I455" s="67"/>
      <c r="J455" s="67"/>
      <c r="K455" s="66" t="s">
        <v>12724</v>
      </c>
      <c r="L455" s="70"/>
      <c r="M455" s="71">
        <v>5687.44873046875</v>
      </c>
      <c r="N455" s="71">
        <v>6482.96533203125</v>
      </c>
      <c r="O455" s="72"/>
      <c r="P455" s="73"/>
      <c r="Q455" s="73"/>
      <c r="R455" s="96"/>
      <c r="S455" s="48">
        <v>5</v>
      </c>
      <c r="T455" s="48">
        <v>0</v>
      </c>
      <c r="U455" s="49">
        <v>8108</v>
      </c>
      <c r="V455" s="49">
        <v>1.21E-4</v>
      </c>
      <c r="W455" s="49">
        <v>0</v>
      </c>
      <c r="X455" s="49">
        <v>2.5006330000000001</v>
      </c>
      <c r="Y455" s="49">
        <v>0</v>
      </c>
      <c r="Z455" s="49">
        <v>0</v>
      </c>
      <c r="AA455" s="68">
        <v>455</v>
      </c>
      <c r="AB455" s="68"/>
      <c r="AC455" s="69"/>
      <c r="AD455" s="84">
        <v>68148</v>
      </c>
      <c r="AE455" s="84">
        <v>81245</v>
      </c>
      <c r="AF455" s="84">
        <v>1304</v>
      </c>
      <c r="AG455" s="84">
        <v>1958</v>
      </c>
      <c r="AH455" s="84"/>
      <c r="AI455" s="84" t="s">
        <v>7487</v>
      </c>
      <c r="AJ455" s="84" t="s">
        <v>8272</v>
      </c>
      <c r="AK455" s="92" t="s">
        <v>8753</v>
      </c>
      <c r="AL455" s="84"/>
      <c r="AM455" s="87">
        <v>42866.518969907411</v>
      </c>
      <c r="AN455" s="84" t="s">
        <v>10584</v>
      </c>
      <c r="AO455" s="92" t="s">
        <v>11037</v>
      </c>
      <c r="AP455" s="84" t="s">
        <v>65</v>
      </c>
      <c r="AQ455" s="48"/>
      <c r="AR455" s="48"/>
      <c r="AS455" s="48"/>
      <c r="AT455" s="48"/>
      <c r="AU455" s="48"/>
      <c r="AV455" s="48"/>
      <c r="AW455" s="48"/>
      <c r="AX455" s="48"/>
      <c r="AY455" s="48"/>
      <c r="AZ455" s="48"/>
      <c r="BA455" s="2"/>
      <c r="BB455" s="3"/>
      <c r="BC455" s="3"/>
      <c r="BD455" s="3"/>
      <c r="BE455" s="3"/>
    </row>
    <row r="456" spans="1:57" x14ac:dyDescent="0.25">
      <c r="A456" s="61" t="s">
        <v>493</v>
      </c>
      <c r="B456" s="62" t="s">
        <v>15537</v>
      </c>
      <c r="C456" s="62"/>
      <c r="D456" s="63">
        <v>1.505802438571517</v>
      </c>
      <c r="E456" s="65"/>
      <c r="F456" s="103" t="s">
        <v>9421</v>
      </c>
      <c r="G456" s="62"/>
      <c r="H456" s="66"/>
      <c r="I456" s="67"/>
      <c r="J456" s="67"/>
      <c r="K456" s="66" t="s">
        <v>12725</v>
      </c>
      <c r="L456" s="70"/>
      <c r="M456" s="71">
        <v>7441.9833984375</v>
      </c>
      <c r="N456" s="71">
        <v>6655.7138671875</v>
      </c>
      <c r="O456" s="72"/>
      <c r="P456" s="73"/>
      <c r="Q456" s="73"/>
      <c r="R456" s="96"/>
      <c r="S456" s="48">
        <v>0</v>
      </c>
      <c r="T456" s="48">
        <v>1</v>
      </c>
      <c r="U456" s="49">
        <v>0</v>
      </c>
      <c r="V456" s="49">
        <v>1.5899999999999999E-4</v>
      </c>
      <c r="W456" s="49">
        <v>3.0000000000000001E-6</v>
      </c>
      <c r="X456" s="49">
        <v>0.51345799999999997</v>
      </c>
      <c r="Y456" s="49">
        <v>0</v>
      </c>
      <c r="Z456" s="49">
        <v>0</v>
      </c>
      <c r="AA456" s="68">
        <v>456</v>
      </c>
      <c r="AB456" s="68"/>
      <c r="AC456" s="69"/>
      <c r="AD456" s="84">
        <v>1015</v>
      </c>
      <c r="AE456" s="84">
        <v>518</v>
      </c>
      <c r="AF456" s="84">
        <v>2147</v>
      </c>
      <c r="AG456" s="84">
        <v>3204</v>
      </c>
      <c r="AH456" s="84"/>
      <c r="AI456" s="84"/>
      <c r="AJ456" s="84" t="s">
        <v>8266</v>
      </c>
      <c r="AK456" s="84"/>
      <c r="AL456" s="84"/>
      <c r="AM456" s="87">
        <v>41862.333553240744</v>
      </c>
      <c r="AN456" s="84" t="s">
        <v>10584</v>
      </c>
      <c r="AO456" s="92" t="s">
        <v>11038</v>
      </c>
      <c r="AP456" s="84" t="s">
        <v>66</v>
      </c>
      <c r="AQ456" s="48"/>
      <c r="AR456" s="48"/>
      <c r="AS456" s="48"/>
      <c r="AT456" s="48"/>
      <c r="AU456" s="48"/>
      <c r="AV456" s="48"/>
      <c r="AW456" s="107" t="s">
        <v>14259</v>
      </c>
      <c r="AX456" s="107" t="s">
        <v>14259</v>
      </c>
      <c r="AY456" s="107" t="s">
        <v>15054</v>
      </c>
      <c r="AZ456" s="107" t="s">
        <v>15054</v>
      </c>
      <c r="BA456" s="2"/>
      <c r="BB456" s="3"/>
      <c r="BC456" s="3"/>
      <c r="BD456" s="3"/>
      <c r="BE456" s="3"/>
    </row>
    <row r="457" spans="1:57" x14ac:dyDescent="0.25">
      <c r="A457" s="61" t="s">
        <v>494</v>
      </c>
      <c r="B457" s="62" t="s">
        <v>15537</v>
      </c>
      <c r="C457" s="62"/>
      <c r="D457" s="63">
        <v>1.5</v>
      </c>
      <c r="E457" s="65"/>
      <c r="F457" s="103" t="s">
        <v>9422</v>
      </c>
      <c r="G457" s="62"/>
      <c r="H457" s="66"/>
      <c r="I457" s="67"/>
      <c r="J457" s="67"/>
      <c r="K457" s="66" t="s">
        <v>12726</v>
      </c>
      <c r="L457" s="70"/>
      <c r="M457" s="71">
        <v>2613.793212890625</v>
      </c>
      <c r="N457" s="71">
        <v>7007.931640625</v>
      </c>
      <c r="O457" s="72"/>
      <c r="P457" s="73"/>
      <c r="Q457" s="73"/>
      <c r="R457" s="96"/>
      <c r="S457" s="48">
        <v>0</v>
      </c>
      <c r="T457" s="48">
        <v>1</v>
      </c>
      <c r="U457" s="49">
        <v>0</v>
      </c>
      <c r="V457" s="49">
        <v>0.02</v>
      </c>
      <c r="W457" s="49">
        <v>0</v>
      </c>
      <c r="X457" s="49">
        <v>0.57996400000000004</v>
      </c>
      <c r="Y457" s="49">
        <v>0</v>
      </c>
      <c r="Z457" s="49">
        <v>0</v>
      </c>
      <c r="AA457" s="68">
        <v>457</v>
      </c>
      <c r="AB457" s="68"/>
      <c r="AC457" s="69"/>
      <c r="AD457" s="84">
        <v>199</v>
      </c>
      <c r="AE457" s="84">
        <v>264</v>
      </c>
      <c r="AF457" s="84">
        <v>8814</v>
      </c>
      <c r="AG457" s="84">
        <v>7501</v>
      </c>
      <c r="AH457" s="84"/>
      <c r="AI457" s="84"/>
      <c r="AJ457" s="84"/>
      <c r="AK457" s="84"/>
      <c r="AL457" s="84"/>
      <c r="AM457" s="87">
        <v>40679.520324074074</v>
      </c>
      <c r="AN457" s="84" t="s">
        <v>10584</v>
      </c>
      <c r="AO457" s="92" t="s">
        <v>11039</v>
      </c>
      <c r="AP457" s="84" t="s">
        <v>66</v>
      </c>
      <c r="AQ457" s="48"/>
      <c r="AR457" s="48"/>
      <c r="AS457" s="48"/>
      <c r="AT457" s="48"/>
      <c r="AU457" s="48"/>
      <c r="AV457" s="48"/>
      <c r="AW457" s="107" t="s">
        <v>14260</v>
      </c>
      <c r="AX457" s="107" t="s">
        <v>14260</v>
      </c>
      <c r="AY457" s="107" t="s">
        <v>14997</v>
      </c>
      <c r="AZ457" s="107" t="s">
        <v>14997</v>
      </c>
      <c r="BA457" s="2"/>
      <c r="BB457" s="3"/>
      <c r="BC457" s="3"/>
      <c r="BD457" s="3"/>
      <c r="BE457" s="3"/>
    </row>
    <row r="458" spans="1:57" x14ac:dyDescent="0.25">
      <c r="A458" s="61" t="s">
        <v>495</v>
      </c>
      <c r="B458" s="62" t="s">
        <v>15537</v>
      </c>
      <c r="C458" s="62"/>
      <c r="D458" s="63">
        <v>2.9293340347836851</v>
      </c>
      <c r="E458" s="65"/>
      <c r="F458" s="103" t="s">
        <v>9423</v>
      </c>
      <c r="G458" s="62"/>
      <c r="H458" s="66"/>
      <c r="I458" s="67"/>
      <c r="J458" s="67"/>
      <c r="K458" s="66" t="s">
        <v>12727</v>
      </c>
      <c r="L458" s="70"/>
      <c r="M458" s="71">
        <v>4805.75439453125</v>
      </c>
      <c r="N458" s="71">
        <v>941.48974609375</v>
      </c>
      <c r="O458" s="72"/>
      <c r="P458" s="73"/>
      <c r="Q458" s="73"/>
      <c r="R458" s="96"/>
      <c r="S458" s="48">
        <v>0</v>
      </c>
      <c r="T458" s="48">
        <v>1</v>
      </c>
      <c r="U458" s="49">
        <v>0</v>
      </c>
      <c r="V458" s="49">
        <v>1.9799999999999999E-4</v>
      </c>
      <c r="W458" s="49">
        <v>7.3899999999999997E-4</v>
      </c>
      <c r="X458" s="49">
        <v>0.40701900000000002</v>
      </c>
      <c r="Y458" s="49">
        <v>0</v>
      </c>
      <c r="Z458" s="49">
        <v>0</v>
      </c>
      <c r="AA458" s="68">
        <v>458</v>
      </c>
      <c r="AB458" s="68"/>
      <c r="AC458" s="69"/>
      <c r="AD458" s="84">
        <v>371</v>
      </c>
      <c r="AE458" s="84">
        <v>437</v>
      </c>
      <c r="AF458" s="84">
        <v>30424</v>
      </c>
      <c r="AG458" s="84">
        <v>15242</v>
      </c>
      <c r="AH458" s="84"/>
      <c r="AI458" s="84"/>
      <c r="AJ458" s="84" t="s">
        <v>8382</v>
      </c>
      <c r="AK458" s="84"/>
      <c r="AL458" s="84"/>
      <c r="AM458" s="87">
        <v>40551.492048611108</v>
      </c>
      <c r="AN458" s="84" t="s">
        <v>10584</v>
      </c>
      <c r="AO458" s="92" t="s">
        <v>11040</v>
      </c>
      <c r="AP458" s="84" t="s">
        <v>66</v>
      </c>
      <c r="AQ458" s="48"/>
      <c r="AR458" s="48"/>
      <c r="AS458" s="48"/>
      <c r="AT458" s="48"/>
      <c r="AU458" s="48"/>
      <c r="AV458" s="48"/>
      <c r="AW458" s="107" t="s">
        <v>14074</v>
      </c>
      <c r="AX458" s="107" t="s">
        <v>14074</v>
      </c>
      <c r="AY458" s="107" t="s">
        <v>14877</v>
      </c>
      <c r="AZ458" s="107" t="s">
        <v>14877</v>
      </c>
      <c r="BA458" s="2"/>
      <c r="BB458" s="3"/>
      <c r="BC458" s="3"/>
      <c r="BD458" s="3"/>
      <c r="BE458" s="3"/>
    </row>
    <row r="459" spans="1:57" x14ac:dyDescent="0.25">
      <c r="A459" s="61" t="s">
        <v>496</v>
      </c>
      <c r="B459" s="62" t="s">
        <v>15537</v>
      </c>
      <c r="C459" s="62"/>
      <c r="D459" s="63">
        <v>1.5</v>
      </c>
      <c r="E459" s="65"/>
      <c r="F459" s="103" t="s">
        <v>9424</v>
      </c>
      <c r="G459" s="62"/>
      <c r="H459" s="66"/>
      <c r="I459" s="67"/>
      <c r="J459" s="67"/>
      <c r="K459" s="66" t="s">
        <v>12728</v>
      </c>
      <c r="L459" s="70"/>
      <c r="M459" s="71">
        <v>4033.65771484375</v>
      </c>
      <c r="N459" s="71">
        <v>9385.986328125</v>
      </c>
      <c r="O459" s="72"/>
      <c r="P459" s="73"/>
      <c r="Q459" s="73"/>
      <c r="R459" s="96"/>
      <c r="S459" s="48">
        <v>0</v>
      </c>
      <c r="T459" s="48">
        <v>1</v>
      </c>
      <c r="U459" s="49">
        <v>0</v>
      </c>
      <c r="V459" s="49">
        <v>1.22E-4</v>
      </c>
      <c r="W459" s="49">
        <v>0</v>
      </c>
      <c r="X459" s="49">
        <v>0.56666399999999995</v>
      </c>
      <c r="Y459" s="49">
        <v>0</v>
      </c>
      <c r="Z459" s="49">
        <v>0</v>
      </c>
      <c r="AA459" s="68">
        <v>459</v>
      </c>
      <c r="AB459" s="68"/>
      <c r="AC459" s="69"/>
      <c r="AD459" s="84">
        <v>6903</v>
      </c>
      <c r="AE459" s="84">
        <v>6742</v>
      </c>
      <c r="AF459" s="84">
        <v>14724</v>
      </c>
      <c r="AG459" s="84">
        <v>11593</v>
      </c>
      <c r="AH459" s="84"/>
      <c r="AI459" s="84"/>
      <c r="AJ459" s="84"/>
      <c r="AK459" s="84"/>
      <c r="AL459" s="84"/>
      <c r="AM459" s="87">
        <v>42605.48541666667</v>
      </c>
      <c r="AN459" s="84" t="s">
        <v>10584</v>
      </c>
      <c r="AO459" s="92" t="s">
        <v>11041</v>
      </c>
      <c r="AP459" s="84" t="s">
        <v>66</v>
      </c>
      <c r="AQ459" s="48"/>
      <c r="AR459" s="48"/>
      <c r="AS459" s="48"/>
      <c r="AT459" s="48"/>
      <c r="AU459" s="48"/>
      <c r="AV459" s="48"/>
      <c r="AW459" s="107" t="s">
        <v>14261</v>
      </c>
      <c r="AX459" s="107" t="s">
        <v>14261</v>
      </c>
      <c r="AY459" s="107" t="s">
        <v>15055</v>
      </c>
      <c r="AZ459" s="107" t="s">
        <v>15055</v>
      </c>
      <c r="BA459" s="2"/>
      <c r="BB459" s="3"/>
      <c r="BC459" s="3"/>
      <c r="BD459" s="3"/>
      <c r="BE459" s="3"/>
    </row>
    <row r="460" spans="1:57" x14ac:dyDescent="0.25">
      <c r="A460" s="61" t="s">
        <v>497</v>
      </c>
      <c r="B460" s="62" t="s">
        <v>15537</v>
      </c>
      <c r="C460" s="62"/>
      <c r="D460" s="63">
        <v>1.5</v>
      </c>
      <c r="E460" s="65"/>
      <c r="F460" s="103" t="s">
        <v>9425</v>
      </c>
      <c r="G460" s="62"/>
      <c r="H460" s="66"/>
      <c r="I460" s="67"/>
      <c r="J460" s="67"/>
      <c r="K460" s="66" t="s">
        <v>12729</v>
      </c>
      <c r="L460" s="70"/>
      <c r="M460" s="71">
        <v>8120.37939453125</v>
      </c>
      <c r="N460" s="71">
        <v>8096.51220703125</v>
      </c>
      <c r="O460" s="72"/>
      <c r="P460" s="73"/>
      <c r="Q460" s="73"/>
      <c r="R460" s="96"/>
      <c r="S460" s="48">
        <v>0</v>
      </c>
      <c r="T460" s="48">
        <v>1</v>
      </c>
      <c r="U460" s="49">
        <v>0</v>
      </c>
      <c r="V460" s="49">
        <v>7.2999999999999999E-5</v>
      </c>
      <c r="W460" s="49">
        <v>0</v>
      </c>
      <c r="X460" s="49">
        <v>0.57701000000000002</v>
      </c>
      <c r="Y460" s="49">
        <v>0</v>
      </c>
      <c r="Z460" s="49">
        <v>0</v>
      </c>
      <c r="AA460" s="68">
        <v>460</v>
      </c>
      <c r="AB460" s="68"/>
      <c r="AC460" s="69"/>
      <c r="AD460" s="84">
        <v>4399</v>
      </c>
      <c r="AE460" s="84">
        <v>3050</v>
      </c>
      <c r="AF460" s="84">
        <v>22551</v>
      </c>
      <c r="AG460" s="84">
        <v>44046</v>
      </c>
      <c r="AH460" s="84"/>
      <c r="AI460" s="84" t="s">
        <v>7488</v>
      </c>
      <c r="AJ460" s="84"/>
      <c r="AK460" s="84"/>
      <c r="AL460" s="84"/>
      <c r="AM460" s="87">
        <v>42567.918715277781</v>
      </c>
      <c r="AN460" s="84" t="s">
        <v>10584</v>
      </c>
      <c r="AO460" s="92" t="s">
        <v>11042</v>
      </c>
      <c r="AP460" s="84" t="s">
        <v>66</v>
      </c>
      <c r="AQ460" s="48"/>
      <c r="AR460" s="48"/>
      <c r="AS460" s="48"/>
      <c r="AT460" s="48"/>
      <c r="AU460" s="48"/>
      <c r="AV460" s="48"/>
      <c r="AW460" s="107" t="s">
        <v>14262</v>
      </c>
      <c r="AX460" s="107" t="s">
        <v>14262</v>
      </c>
      <c r="AY460" s="107" t="s">
        <v>15056</v>
      </c>
      <c r="AZ460" s="107" t="s">
        <v>15056</v>
      </c>
      <c r="BA460" s="2"/>
      <c r="BB460" s="3"/>
      <c r="BC460" s="3"/>
      <c r="BD460" s="3"/>
      <c r="BE460" s="3"/>
    </row>
    <row r="461" spans="1:57" x14ac:dyDescent="0.25">
      <c r="A461" s="61" t="s">
        <v>1630</v>
      </c>
      <c r="B461" s="62" t="s">
        <v>15537</v>
      </c>
      <c r="C461" s="62"/>
      <c r="D461" s="63">
        <v>1.5</v>
      </c>
      <c r="E461" s="65"/>
      <c r="F461" s="103" t="s">
        <v>9426</v>
      </c>
      <c r="G461" s="62"/>
      <c r="H461" s="66"/>
      <c r="I461" s="67"/>
      <c r="J461" s="67"/>
      <c r="K461" s="66" t="s">
        <v>12730</v>
      </c>
      <c r="L461" s="70"/>
      <c r="M461" s="71">
        <v>9145.3408203125</v>
      </c>
      <c r="N461" s="71">
        <v>5908.47265625</v>
      </c>
      <c r="O461" s="72"/>
      <c r="P461" s="73"/>
      <c r="Q461" s="73"/>
      <c r="R461" s="96"/>
      <c r="S461" s="48">
        <v>3</v>
      </c>
      <c r="T461" s="48">
        <v>0</v>
      </c>
      <c r="U461" s="49">
        <v>4058</v>
      </c>
      <c r="V461" s="49">
        <v>7.7999999999999999E-5</v>
      </c>
      <c r="W461" s="49">
        <v>0</v>
      </c>
      <c r="X461" s="49">
        <v>1.5070939999999999</v>
      </c>
      <c r="Y461" s="49">
        <v>0</v>
      </c>
      <c r="Z461" s="49">
        <v>0</v>
      </c>
      <c r="AA461" s="68">
        <v>461</v>
      </c>
      <c r="AB461" s="68"/>
      <c r="AC461" s="69"/>
      <c r="AD461" s="84">
        <v>703</v>
      </c>
      <c r="AE461" s="84">
        <v>7258</v>
      </c>
      <c r="AF461" s="84">
        <v>17667</v>
      </c>
      <c r="AG461" s="84">
        <v>29873</v>
      </c>
      <c r="AH461" s="84"/>
      <c r="AI461" s="84" t="s">
        <v>7489</v>
      </c>
      <c r="AJ461" s="84"/>
      <c r="AK461" s="84"/>
      <c r="AL461" s="84"/>
      <c r="AM461" s="87">
        <v>43068.949814814812</v>
      </c>
      <c r="AN461" s="84" t="s">
        <v>10584</v>
      </c>
      <c r="AO461" s="92" t="s">
        <v>11043</v>
      </c>
      <c r="AP461" s="84" t="s">
        <v>65</v>
      </c>
      <c r="AQ461" s="48"/>
      <c r="AR461" s="48"/>
      <c r="AS461" s="48"/>
      <c r="AT461" s="48"/>
      <c r="AU461" s="48"/>
      <c r="AV461" s="48"/>
      <c r="AW461" s="48"/>
      <c r="AX461" s="48"/>
      <c r="AY461" s="48"/>
      <c r="AZ461" s="48"/>
      <c r="BA461" s="2"/>
      <c r="BB461" s="3"/>
      <c r="BC461" s="3"/>
      <c r="BD461" s="3"/>
      <c r="BE461" s="3"/>
    </row>
    <row r="462" spans="1:57" x14ac:dyDescent="0.25">
      <c r="A462" s="61" t="s">
        <v>498</v>
      </c>
      <c r="B462" s="62" t="s">
        <v>15537</v>
      </c>
      <c r="C462" s="62"/>
      <c r="D462" s="63">
        <v>1.724360958098657</v>
      </c>
      <c r="E462" s="65"/>
      <c r="F462" s="103" t="s">
        <v>9427</v>
      </c>
      <c r="G462" s="62"/>
      <c r="H462" s="66"/>
      <c r="I462" s="67"/>
      <c r="J462" s="67"/>
      <c r="K462" s="66" t="s">
        <v>12731</v>
      </c>
      <c r="L462" s="70"/>
      <c r="M462" s="71">
        <v>7847.32373046875</v>
      </c>
      <c r="N462" s="71">
        <v>4730.7734375</v>
      </c>
      <c r="O462" s="72"/>
      <c r="P462" s="73"/>
      <c r="Q462" s="73"/>
      <c r="R462" s="96"/>
      <c r="S462" s="48">
        <v>0</v>
      </c>
      <c r="T462" s="48">
        <v>1</v>
      </c>
      <c r="U462" s="49">
        <v>0</v>
      </c>
      <c r="V462" s="49">
        <v>1.84E-4</v>
      </c>
      <c r="W462" s="49">
        <v>1.16E-4</v>
      </c>
      <c r="X462" s="49">
        <v>0.46414100000000003</v>
      </c>
      <c r="Y462" s="49">
        <v>0</v>
      </c>
      <c r="Z462" s="49">
        <v>0</v>
      </c>
      <c r="AA462" s="68">
        <v>462</v>
      </c>
      <c r="AB462" s="68"/>
      <c r="AC462" s="69"/>
      <c r="AD462" s="84">
        <v>69</v>
      </c>
      <c r="AE462" s="84">
        <v>70</v>
      </c>
      <c r="AF462" s="84">
        <v>418</v>
      </c>
      <c r="AG462" s="84">
        <v>5638</v>
      </c>
      <c r="AH462" s="84"/>
      <c r="AI462" s="84" t="s">
        <v>7490</v>
      </c>
      <c r="AJ462" s="84"/>
      <c r="AK462" s="84"/>
      <c r="AL462" s="84"/>
      <c r="AM462" s="87">
        <v>43454.266099537039</v>
      </c>
      <c r="AN462" s="84" t="s">
        <v>10584</v>
      </c>
      <c r="AO462" s="92" t="s">
        <v>11044</v>
      </c>
      <c r="AP462" s="84" t="s">
        <v>66</v>
      </c>
      <c r="AQ462" s="48"/>
      <c r="AR462" s="48"/>
      <c r="AS462" s="48"/>
      <c r="AT462" s="48"/>
      <c r="AU462" s="48"/>
      <c r="AV462" s="48"/>
      <c r="AW462" s="107" t="s">
        <v>14080</v>
      </c>
      <c r="AX462" s="107" t="s">
        <v>14080</v>
      </c>
      <c r="AY462" s="107" t="s">
        <v>14883</v>
      </c>
      <c r="AZ462" s="107" t="s">
        <v>14883</v>
      </c>
      <c r="BA462" s="2"/>
      <c r="BB462" s="3"/>
      <c r="BC462" s="3"/>
      <c r="BD462" s="3"/>
      <c r="BE462" s="3"/>
    </row>
    <row r="463" spans="1:57" x14ac:dyDescent="0.25">
      <c r="A463" s="61" t="s">
        <v>499</v>
      </c>
      <c r="B463" s="62" t="s">
        <v>15537</v>
      </c>
      <c r="C463" s="62"/>
      <c r="D463" s="63">
        <v>1.5</v>
      </c>
      <c r="E463" s="65"/>
      <c r="F463" s="103" t="s">
        <v>9428</v>
      </c>
      <c r="G463" s="62"/>
      <c r="H463" s="66"/>
      <c r="I463" s="67"/>
      <c r="J463" s="67"/>
      <c r="K463" s="66" t="s">
        <v>12732</v>
      </c>
      <c r="L463" s="70"/>
      <c r="M463" s="71">
        <v>4889.1337890625</v>
      </c>
      <c r="N463" s="71">
        <v>2446.594482421875</v>
      </c>
      <c r="O463" s="72"/>
      <c r="P463" s="73"/>
      <c r="Q463" s="73"/>
      <c r="R463" s="96"/>
      <c r="S463" s="48">
        <v>0</v>
      </c>
      <c r="T463" s="48">
        <v>1</v>
      </c>
      <c r="U463" s="49">
        <v>0</v>
      </c>
      <c r="V463" s="49">
        <v>0.33333299999999999</v>
      </c>
      <c r="W463" s="49">
        <v>0</v>
      </c>
      <c r="X463" s="49">
        <v>0.63829800000000003</v>
      </c>
      <c r="Y463" s="49">
        <v>0</v>
      </c>
      <c r="Z463" s="49">
        <v>0</v>
      </c>
      <c r="AA463" s="68">
        <v>463</v>
      </c>
      <c r="AB463" s="68"/>
      <c r="AC463" s="69"/>
      <c r="AD463" s="84">
        <v>6632</v>
      </c>
      <c r="AE463" s="84">
        <v>6598</v>
      </c>
      <c r="AF463" s="84">
        <v>58171</v>
      </c>
      <c r="AG463" s="84">
        <v>24783</v>
      </c>
      <c r="AH463" s="84"/>
      <c r="AI463" s="84" t="s">
        <v>7491</v>
      </c>
      <c r="AJ463" s="84" t="s">
        <v>8267</v>
      </c>
      <c r="AK463" s="92" t="s">
        <v>8754</v>
      </c>
      <c r="AL463" s="84"/>
      <c r="AM463" s="87">
        <v>41463.454027777778</v>
      </c>
      <c r="AN463" s="84" t="s">
        <v>10584</v>
      </c>
      <c r="AO463" s="92" t="s">
        <v>11045</v>
      </c>
      <c r="AP463" s="84" t="s">
        <v>66</v>
      </c>
      <c r="AQ463" s="48"/>
      <c r="AR463" s="48"/>
      <c r="AS463" s="48"/>
      <c r="AT463" s="48"/>
      <c r="AU463" s="48"/>
      <c r="AV463" s="48"/>
      <c r="AW463" s="107" t="s">
        <v>14263</v>
      </c>
      <c r="AX463" s="107" t="s">
        <v>14263</v>
      </c>
      <c r="AY463" s="107" t="s">
        <v>15057</v>
      </c>
      <c r="AZ463" s="107" t="s">
        <v>15057</v>
      </c>
      <c r="BA463" s="2"/>
      <c r="BB463" s="3"/>
      <c r="BC463" s="3"/>
      <c r="BD463" s="3"/>
      <c r="BE463" s="3"/>
    </row>
    <row r="464" spans="1:57" x14ac:dyDescent="0.25">
      <c r="A464" s="61" t="s">
        <v>1119</v>
      </c>
      <c r="B464" s="62" t="s">
        <v>15537</v>
      </c>
      <c r="C464" s="62"/>
      <c r="D464" s="63">
        <v>1.5</v>
      </c>
      <c r="E464" s="65"/>
      <c r="F464" s="103" t="s">
        <v>9429</v>
      </c>
      <c r="G464" s="62"/>
      <c r="H464" s="66"/>
      <c r="I464" s="67"/>
      <c r="J464" s="67"/>
      <c r="K464" s="66" t="s">
        <v>12733</v>
      </c>
      <c r="L464" s="70"/>
      <c r="M464" s="71">
        <v>2795.302001953125</v>
      </c>
      <c r="N464" s="71">
        <v>2285.787841796875</v>
      </c>
      <c r="O464" s="72"/>
      <c r="P464" s="73"/>
      <c r="Q464" s="73"/>
      <c r="R464" s="96"/>
      <c r="S464" s="48">
        <v>3</v>
      </c>
      <c r="T464" s="48">
        <v>1</v>
      </c>
      <c r="U464" s="49">
        <v>2</v>
      </c>
      <c r="V464" s="49">
        <v>0.5</v>
      </c>
      <c r="W464" s="49">
        <v>0</v>
      </c>
      <c r="X464" s="49">
        <v>1.7234039999999999</v>
      </c>
      <c r="Y464" s="49">
        <v>0</v>
      </c>
      <c r="Z464" s="49">
        <v>0</v>
      </c>
      <c r="AA464" s="68">
        <v>464</v>
      </c>
      <c r="AB464" s="68"/>
      <c r="AC464" s="69"/>
      <c r="AD464" s="84">
        <v>2419</v>
      </c>
      <c r="AE464" s="84">
        <v>2390136</v>
      </c>
      <c r="AF464" s="84">
        <v>11003</v>
      </c>
      <c r="AG464" s="84">
        <v>4658</v>
      </c>
      <c r="AH464" s="84"/>
      <c r="AI464" s="84" t="s">
        <v>7492</v>
      </c>
      <c r="AJ464" s="84"/>
      <c r="AK464" s="92" t="s">
        <v>8755</v>
      </c>
      <c r="AL464" s="84"/>
      <c r="AM464" s="87">
        <v>40128.86309027778</v>
      </c>
      <c r="AN464" s="84" t="s">
        <v>10584</v>
      </c>
      <c r="AO464" s="92" t="s">
        <v>11046</v>
      </c>
      <c r="AP464" s="84" t="s">
        <v>66</v>
      </c>
      <c r="AQ464" s="48"/>
      <c r="AR464" s="48"/>
      <c r="AS464" s="48"/>
      <c r="AT464" s="48"/>
      <c r="AU464" s="48"/>
      <c r="AV464" s="48"/>
      <c r="AW464" s="107" t="s">
        <v>14263</v>
      </c>
      <c r="AX464" s="107" t="s">
        <v>14263</v>
      </c>
      <c r="AY464" s="107" t="s">
        <v>15057</v>
      </c>
      <c r="AZ464" s="107" t="s">
        <v>15057</v>
      </c>
      <c r="BA464" s="2"/>
      <c r="BB464" s="3"/>
      <c r="BC464" s="3"/>
      <c r="BD464" s="3"/>
      <c r="BE464" s="3"/>
    </row>
    <row r="465" spans="1:57" x14ac:dyDescent="0.25">
      <c r="A465" s="61" t="s">
        <v>500</v>
      </c>
      <c r="B465" s="62" t="s">
        <v>15537</v>
      </c>
      <c r="C465" s="62"/>
      <c r="D465" s="63">
        <v>1.5</v>
      </c>
      <c r="E465" s="65"/>
      <c r="F465" s="103" t="s">
        <v>9430</v>
      </c>
      <c r="G465" s="62"/>
      <c r="H465" s="66"/>
      <c r="I465" s="67"/>
      <c r="J465" s="67"/>
      <c r="K465" s="66" t="s">
        <v>12734</v>
      </c>
      <c r="L465" s="70"/>
      <c r="M465" s="71">
        <v>2348.052490234375</v>
      </c>
      <c r="N465" s="71">
        <v>4006.77880859375</v>
      </c>
      <c r="O465" s="72"/>
      <c r="P465" s="73"/>
      <c r="Q465" s="73"/>
      <c r="R465" s="96"/>
      <c r="S465" s="48">
        <v>0</v>
      </c>
      <c r="T465" s="48">
        <v>1</v>
      </c>
      <c r="U465" s="49">
        <v>0</v>
      </c>
      <c r="V465" s="49">
        <v>1</v>
      </c>
      <c r="W465" s="49">
        <v>0</v>
      </c>
      <c r="X465" s="49">
        <v>1</v>
      </c>
      <c r="Y465" s="49">
        <v>0</v>
      </c>
      <c r="Z465" s="49">
        <v>0</v>
      </c>
      <c r="AA465" s="68">
        <v>465</v>
      </c>
      <c r="AB465" s="68"/>
      <c r="AC465" s="69"/>
      <c r="AD465" s="84">
        <v>35</v>
      </c>
      <c r="AE465" s="84">
        <v>8</v>
      </c>
      <c r="AF465" s="84">
        <v>39</v>
      </c>
      <c r="AG465" s="84">
        <v>48</v>
      </c>
      <c r="AH465" s="84"/>
      <c r="AI465" s="84" t="s">
        <v>7493</v>
      </c>
      <c r="AJ465" s="84" t="s">
        <v>8353</v>
      </c>
      <c r="AK465" s="92" t="s">
        <v>8756</v>
      </c>
      <c r="AL465" s="84"/>
      <c r="AM465" s="87">
        <v>43631.514479166668</v>
      </c>
      <c r="AN465" s="84" t="s">
        <v>10584</v>
      </c>
      <c r="AO465" s="92" t="s">
        <v>11047</v>
      </c>
      <c r="AP465" s="84" t="s">
        <v>66</v>
      </c>
      <c r="AQ465" s="48" t="s">
        <v>2719</v>
      </c>
      <c r="AR465" s="48" t="s">
        <v>2719</v>
      </c>
      <c r="AS465" s="48" t="s">
        <v>2911</v>
      </c>
      <c r="AT465" s="48" t="s">
        <v>2911</v>
      </c>
      <c r="AU465" s="48"/>
      <c r="AV465" s="48"/>
      <c r="AW465" s="107" t="s">
        <v>14264</v>
      </c>
      <c r="AX465" s="107" t="s">
        <v>14264</v>
      </c>
      <c r="AY465" s="107" t="s">
        <v>15058</v>
      </c>
      <c r="AZ465" s="107" t="s">
        <v>15058</v>
      </c>
      <c r="BA465" s="2"/>
      <c r="BB465" s="3"/>
      <c r="BC465" s="3"/>
      <c r="BD465" s="3"/>
      <c r="BE465" s="3"/>
    </row>
    <row r="466" spans="1:57" x14ac:dyDescent="0.25">
      <c r="A466" s="61" t="s">
        <v>1631</v>
      </c>
      <c r="B466" s="62" t="s">
        <v>15537</v>
      </c>
      <c r="C466" s="62"/>
      <c r="D466" s="63">
        <v>1.5</v>
      </c>
      <c r="E466" s="65"/>
      <c r="F466" s="103" t="s">
        <v>9431</v>
      </c>
      <c r="G466" s="62"/>
      <c r="H466" s="66"/>
      <c r="I466" s="67"/>
      <c r="J466" s="67"/>
      <c r="K466" s="66" t="s">
        <v>12735</v>
      </c>
      <c r="L466" s="70"/>
      <c r="M466" s="71">
        <v>3832.835693359375</v>
      </c>
      <c r="N466" s="71">
        <v>2833.404541015625</v>
      </c>
      <c r="O466" s="72"/>
      <c r="P466" s="73"/>
      <c r="Q466" s="73"/>
      <c r="R466" s="96"/>
      <c r="S466" s="48">
        <v>1</v>
      </c>
      <c r="T466" s="48">
        <v>0</v>
      </c>
      <c r="U466" s="49">
        <v>0</v>
      </c>
      <c r="V466" s="49">
        <v>1</v>
      </c>
      <c r="W466" s="49">
        <v>0</v>
      </c>
      <c r="X466" s="49">
        <v>1</v>
      </c>
      <c r="Y466" s="49">
        <v>0</v>
      </c>
      <c r="Z466" s="49">
        <v>0</v>
      </c>
      <c r="AA466" s="68">
        <v>466</v>
      </c>
      <c r="AB466" s="68"/>
      <c r="AC466" s="69"/>
      <c r="AD466" s="84">
        <v>2209</v>
      </c>
      <c r="AE466" s="84">
        <v>1723</v>
      </c>
      <c r="AF466" s="84">
        <v>5821</v>
      </c>
      <c r="AG466" s="84">
        <v>65633</v>
      </c>
      <c r="AH466" s="84"/>
      <c r="AI466" s="84" t="s">
        <v>7494</v>
      </c>
      <c r="AJ466" s="84" t="s">
        <v>8383</v>
      </c>
      <c r="AK466" s="84"/>
      <c r="AL466" s="84"/>
      <c r="AM466" s="87">
        <v>41596.741909722223</v>
      </c>
      <c r="AN466" s="84" t="s">
        <v>10584</v>
      </c>
      <c r="AO466" s="92" t="s">
        <v>11048</v>
      </c>
      <c r="AP466" s="84" t="s">
        <v>65</v>
      </c>
      <c r="AQ466" s="48"/>
      <c r="AR466" s="48"/>
      <c r="AS466" s="48"/>
      <c r="AT466" s="48"/>
      <c r="AU466" s="48"/>
      <c r="AV466" s="48"/>
      <c r="AW466" s="48"/>
      <c r="AX466" s="48"/>
      <c r="AY466" s="48"/>
      <c r="AZ466" s="48"/>
      <c r="BA466" s="2"/>
      <c r="BB466" s="3"/>
      <c r="BC466" s="3"/>
      <c r="BD466" s="3"/>
      <c r="BE466" s="3"/>
    </row>
    <row r="467" spans="1:57" x14ac:dyDescent="0.25">
      <c r="A467" s="61" t="s">
        <v>501</v>
      </c>
      <c r="B467" s="62" t="s">
        <v>15537</v>
      </c>
      <c r="C467" s="62"/>
      <c r="D467" s="63">
        <v>1.5</v>
      </c>
      <c r="E467" s="65"/>
      <c r="F467" s="103" t="s">
        <v>9432</v>
      </c>
      <c r="G467" s="62"/>
      <c r="H467" s="66"/>
      <c r="I467" s="67"/>
      <c r="J467" s="67"/>
      <c r="K467" s="66" t="s">
        <v>12736</v>
      </c>
      <c r="L467" s="70"/>
      <c r="M467" s="71">
        <v>4508.435546875</v>
      </c>
      <c r="N467" s="71">
        <v>8716.052734375</v>
      </c>
      <c r="O467" s="72"/>
      <c r="P467" s="73"/>
      <c r="Q467" s="73"/>
      <c r="R467" s="96"/>
      <c r="S467" s="48">
        <v>0</v>
      </c>
      <c r="T467" s="48">
        <v>1</v>
      </c>
      <c r="U467" s="49">
        <v>0</v>
      </c>
      <c r="V467" s="49">
        <v>4.7619000000000002E-2</v>
      </c>
      <c r="W467" s="49">
        <v>0</v>
      </c>
      <c r="X467" s="49">
        <v>0.58230899999999997</v>
      </c>
      <c r="Y467" s="49">
        <v>0</v>
      </c>
      <c r="Z467" s="49">
        <v>0</v>
      </c>
      <c r="AA467" s="68">
        <v>467</v>
      </c>
      <c r="AB467" s="68"/>
      <c r="AC467" s="69"/>
      <c r="AD467" s="84">
        <v>20216</v>
      </c>
      <c r="AE467" s="84">
        <v>21033</v>
      </c>
      <c r="AF467" s="84">
        <v>3105</v>
      </c>
      <c r="AG467" s="84">
        <v>143123</v>
      </c>
      <c r="AH467" s="84"/>
      <c r="AI467" s="84" t="s">
        <v>7495</v>
      </c>
      <c r="AJ467" s="84"/>
      <c r="AK467" s="84"/>
      <c r="AL467" s="84"/>
      <c r="AM467" s="87">
        <v>42937.393935185188</v>
      </c>
      <c r="AN467" s="84" t="s">
        <v>10584</v>
      </c>
      <c r="AO467" s="92" t="s">
        <v>11049</v>
      </c>
      <c r="AP467" s="84" t="s">
        <v>66</v>
      </c>
      <c r="AQ467" s="48"/>
      <c r="AR467" s="48"/>
      <c r="AS467" s="48"/>
      <c r="AT467" s="48"/>
      <c r="AU467" s="48"/>
      <c r="AV467" s="48"/>
      <c r="AW467" s="107" t="s">
        <v>14219</v>
      </c>
      <c r="AX467" s="107" t="s">
        <v>14219</v>
      </c>
      <c r="AY467" s="107" t="s">
        <v>15018</v>
      </c>
      <c r="AZ467" s="107" t="s">
        <v>15018</v>
      </c>
      <c r="BA467" s="2"/>
      <c r="BB467" s="3"/>
      <c r="BC467" s="3"/>
      <c r="BD467" s="3"/>
      <c r="BE467" s="3"/>
    </row>
    <row r="468" spans="1:57" x14ac:dyDescent="0.25">
      <c r="A468" s="61" t="s">
        <v>502</v>
      </c>
      <c r="B468" s="62" t="s">
        <v>15537</v>
      </c>
      <c r="C468" s="62"/>
      <c r="D468" s="63">
        <v>1.5</v>
      </c>
      <c r="E468" s="65"/>
      <c r="F468" s="103" t="s">
        <v>9433</v>
      </c>
      <c r="G468" s="62"/>
      <c r="H468" s="66"/>
      <c r="I468" s="67"/>
      <c r="J468" s="67"/>
      <c r="K468" s="66" t="s">
        <v>12737</v>
      </c>
      <c r="L468" s="70"/>
      <c r="M468" s="71">
        <v>7921.50048828125</v>
      </c>
      <c r="N468" s="71">
        <v>1255.695556640625</v>
      </c>
      <c r="O468" s="72"/>
      <c r="P468" s="73"/>
      <c r="Q468" s="73"/>
      <c r="R468" s="96"/>
      <c r="S468" s="48">
        <v>1</v>
      </c>
      <c r="T468" s="48">
        <v>1</v>
      </c>
      <c r="U468" s="49">
        <v>0</v>
      </c>
      <c r="V468" s="49">
        <v>0</v>
      </c>
      <c r="W468" s="49">
        <v>0</v>
      </c>
      <c r="X468" s="49">
        <v>1</v>
      </c>
      <c r="Y468" s="49">
        <v>0</v>
      </c>
      <c r="Z468" s="49" t="s">
        <v>13963</v>
      </c>
      <c r="AA468" s="68">
        <v>468</v>
      </c>
      <c r="AB468" s="68"/>
      <c r="AC468" s="69"/>
      <c r="AD468" s="84">
        <v>183</v>
      </c>
      <c r="AE468" s="84">
        <v>846</v>
      </c>
      <c r="AF468" s="84">
        <v>48484</v>
      </c>
      <c r="AG468" s="84">
        <v>9039</v>
      </c>
      <c r="AH468" s="84"/>
      <c r="AI468" s="84" t="s">
        <v>7496</v>
      </c>
      <c r="AJ468" s="84"/>
      <c r="AK468" s="84"/>
      <c r="AL468" s="84"/>
      <c r="AM468" s="87">
        <v>41042.954629629632</v>
      </c>
      <c r="AN468" s="84" t="s">
        <v>10584</v>
      </c>
      <c r="AO468" s="92" t="s">
        <v>11050</v>
      </c>
      <c r="AP468" s="84" t="s">
        <v>66</v>
      </c>
      <c r="AQ468" s="48" t="s">
        <v>2720</v>
      </c>
      <c r="AR468" s="48" t="s">
        <v>2720</v>
      </c>
      <c r="AS468" s="48" t="s">
        <v>2911</v>
      </c>
      <c r="AT468" s="48" t="s">
        <v>2911</v>
      </c>
      <c r="AU468" s="48"/>
      <c r="AV468" s="48"/>
      <c r="AW468" s="107" t="s">
        <v>14265</v>
      </c>
      <c r="AX468" s="107" t="s">
        <v>14265</v>
      </c>
      <c r="AY468" s="107" t="s">
        <v>15059</v>
      </c>
      <c r="AZ468" s="107" t="s">
        <v>15059</v>
      </c>
      <c r="BA468" s="2"/>
      <c r="BB468" s="3"/>
      <c r="BC468" s="3"/>
      <c r="BD468" s="3"/>
      <c r="BE468" s="3"/>
    </row>
    <row r="469" spans="1:57" x14ac:dyDescent="0.25">
      <c r="A469" s="61" t="s">
        <v>503</v>
      </c>
      <c r="B469" s="62" t="s">
        <v>15537</v>
      </c>
      <c r="C469" s="62"/>
      <c r="D469" s="63">
        <v>1.5</v>
      </c>
      <c r="E469" s="65"/>
      <c r="F469" s="103" t="s">
        <v>9434</v>
      </c>
      <c r="G469" s="62"/>
      <c r="H469" s="66"/>
      <c r="I469" s="67"/>
      <c r="J469" s="67"/>
      <c r="K469" s="66" t="s">
        <v>12738</v>
      </c>
      <c r="L469" s="70"/>
      <c r="M469" s="71">
        <v>8114.71240234375</v>
      </c>
      <c r="N469" s="71">
        <v>7979.234375</v>
      </c>
      <c r="O469" s="72"/>
      <c r="P469" s="73"/>
      <c r="Q469" s="73"/>
      <c r="R469" s="96"/>
      <c r="S469" s="48">
        <v>0</v>
      </c>
      <c r="T469" s="48">
        <v>1</v>
      </c>
      <c r="U469" s="49">
        <v>0</v>
      </c>
      <c r="V469" s="49">
        <v>7.6923000000000005E-2</v>
      </c>
      <c r="W469" s="49">
        <v>0</v>
      </c>
      <c r="X469" s="49">
        <v>0.60617699999999997</v>
      </c>
      <c r="Y469" s="49">
        <v>0</v>
      </c>
      <c r="Z469" s="49">
        <v>0</v>
      </c>
      <c r="AA469" s="68">
        <v>469</v>
      </c>
      <c r="AB469" s="68"/>
      <c r="AC469" s="69"/>
      <c r="AD469" s="84">
        <v>100</v>
      </c>
      <c r="AE469" s="84">
        <v>99</v>
      </c>
      <c r="AF469" s="84">
        <v>3151</v>
      </c>
      <c r="AG469" s="84">
        <v>3091</v>
      </c>
      <c r="AH469" s="84"/>
      <c r="AI469" s="84" t="s">
        <v>7374</v>
      </c>
      <c r="AJ469" s="84"/>
      <c r="AK469" s="84"/>
      <c r="AL469" s="84"/>
      <c r="AM469" s="87">
        <v>43722.44635416667</v>
      </c>
      <c r="AN469" s="84" t="s">
        <v>10584</v>
      </c>
      <c r="AO469" s="92" t="s">
        <v>11051</v>
      </c>
      <c r="AP469" s="84" t="s">
        <v>66</v>
      </c>
      <c r="AQ469" s="48"/>
      <c r="AR469" s="48"/>
      <c r="AS469" s="48"/>
      <c r="AT469" s="48"/>
      <c r="AU469" s="48" t="s">
        <v>2960</v>
      </c>
      <c r="AV469" s="48" t="s">
        <v>2960</v>
      </c>
      <c r="AW469" s="107" t="s">
        <v>14196</v>
      </c>
      <c r="AX469" s="107" t="s">
        <v>14196</v>
      </c>
      <c r="AY469" s="107" t="s">
        <v>14995</v>
      </c>
      <c r="AZ469" s="107" t="s">
        <v>14995</v>
      </c>
      <c r="BA469" s="2"/>
      <c r="BB469" s="3"/>
      <c r="BC469" s="3"/>
      <c r="BD469" s="3"/>
      <c r="BE469" s="3"/>
    </row>
    <row r="470" spans="1:57" x14ac:dyDescent="0.25">
      <c r="A470" s="61" t="s">
        <v>504</v>
      </c>
      <c r="B470" s="62" t="s">
        <v>15537</v>
      </c>
      <c r="C470" s="62"/>
      <c r="D470" s="63">
        <v>1.5</v>
      </c>
      <c r="E470" s="65"/>
      <c r="F470" s="103" t="s">
        <v>9435</v>
      </c>
      <c r="G470" s="62"/>
      <c r="H470" s="66"/>
      <c r="I470" s="67"/>
      <c r="J470" s="67"/>
      <c r="K470" s="66" t="s">
        <v>12739</v>
      </c>
      <c r="L470" s="70"/>
      <c r="M470" s="71">
        <v>3771.934814453125</v>
      </c>
      <c r="N470" s="71">
        <v>4127.02734375</v>
      </c>
      <c r="O470" s="72"/>
      <c r="P470" s="73"/>
      <c r="Q470" s="73"/>
      <c r="R470" s="96"/>
      <c r="S470" s="48">
        <v>0</v>
      </c>
      <c r="T470" s="48">
        <v>1</v>
      </c>
      <c r="U470" s="49">
        <v>0</v>
      </c>
      <c r="V470" s="49">
        <v>0.33333299999999999</v>
      </c>
      <c r="W470" s="49">
        <v>0</v>
      </c>
      <c r="X470" s="49">
        <v>0.77027000000000001</v>
      </c>
      <c r="Y470" s="49">
        <v>0</v>
      </c>
      <c r="Z470" s="49">
        <v>0</v>
      </c>
      <c r="AA470" s="68">
        <v>470</v>
      </c>
      <c r="AB470" s="68"/>
      <c r="AC470" s="69"/>
      <c r="AD470" s="84">
        <v>168</v>
      </c>
      <c r="AE470" s="84">
        <v>70</v>
      </c>
      <c r="AF470" s="84">
        <v>450</v>
      </c>
      <c r="AG470" s="84">
        <v>2627</v>
      </c>
      <c r="AH470" s="84"/>
      <c r="AI470" s="84" t="s">
        <v>7497</v>
      </c>
      <c r="AJ470" s="84" t="s">
        <v>8219</v>
      </c>
      <c r="AK470" s="92" t="s">
        <v>8757</v>
      </c>
      <c r="AL470" s="84"/>
      <c r="AM470" s="87">
        <v>40373.996400462966</v>
      </c>
      <c r="AN470" s="84" t="s">
        <v>10584</v>
      </c>
      <c r="AO470" s="92" t="s">
        <v>11052</v>
      </c>
      <c r="AP470" s="84" t="s">
        <v>66</v>
      </c>
      <c r="AQ470" s="48"/>
      <c r="AR470" s="48"/>
      <c r="AS470" s="48"/>
      <c r="AT470" s="48"/>
      <c r="AU470" s="48"/>
      <c r="AV470" s="48"/>
      <c r="AW470" s="107" t="s">
        <v>14266</v>
      </c>
      <c r="AX470" s="107" t="s">
        <v>14266</v>
      </c>
      <c r="AY470" s="107" t="s">
        <v>15060</v>
      </c>
      <c r="AZ470" s="107" t="s">
        <v>15060</v>
      </c>
      <c r="BA470" s="2"/>
      <c r="BB470" s="3"/>
      <c r="BC470" s="3"/>
      <c r="BD470" s="3"/>
      <c r="BE470" s="3"/>
    </row>
    <row r="471" spans="1:57" x14ac:dyDescent="0.25">
      <c r="A471" s="61" t="s">
        <v>1632</v>
      </c>
      <c r="B471" s="62" t="s">
        <v>15537</v>
      </c>
      <c r="C471" s="62"/>
      <c r="D471" s="63">
        <v>1.5</v>
      </c>
      <c r="E471" s="65"/>
      <c r="F471" s="103" t="s">
        <v>9436</v>
      </c>
      <c r="G471" s="62"/>
      <c r="H471" s="66"/>
      <c r="I471" s="67"/>
      <c r="J471" s="67"/>
      <c r="K471" s="66" t="s">
        <v>12740</v>
      </c>
      <c r="L471" s="70"/>
      <c r="M471" s="71">
        <v>2542.100830078125</v>
      </c>
      <c r="N471" s="71">
        <v>6361.02587890625</v>
      </c>
      <c r="O471" s="72"/>
      <c r="P471" s="73"/>
      <c r="Q471" s="73"/>
      <c r="R471" s="96"/>
      <c r="S471" s="48">
        <v>2</v>
      </c>
      <c r="T471" s="48">
        <v>0</v>
      </c>
      <c r="U471" s="49">
        <v>2</v>
      </c>
      <c r="V471" s="49">
        <v>0.5</v>
      </c>
      <c r="W471" s="49">
        <v>0</v>
      </c>
      <c r="X471" s="49">
        <v>1.4594590000000001</v>
      </c>
      <c r="Y471" s="49">
        <v>0</v>
      </c>
      <c r="Z471" s="49">
        <v>0</v>
      </c>
      <c r="AA471" s="68">
        <v>471</v>
      </c>
      <c r="AB471" s="68"/>
      <c r="AC471" s="69"/>
      <c r="AD471" s="84">
        <v>3076</v>
      </c>
      <c r="AE471" s="84">
        <v>3388</v>
      </c>
      <c r="AF471" s="84">
        <v>6694</v>
      </c>
      <c r="AG471" s="84">
        <v>7667</v>
      </c>
      <c r="AH471" s="84"/>
      <c r="AI471" s="84"/>
      <c r="AJ471" s="84"/>
      <c r="AK471" s="84"/>
      <c r="AL471" s="84"/>
      <c r="AM471" s="87">
        <v>41655.177037037036</v>
      </c>
      <c r="AN471" s="84" t="s">
        <v>10584</v>
      </c>
      <c r="AO471" s="92" t="s">
        <v>11053</v>
      </c>
      <c r="AP471" s="84" t="s">
        <v>65</v>
      </c>
      <c r="AQ471" s="48"/>
      <c r="AR471" s="48"/>
      <c r="AS471" s="48"/>
      <c r="AT471" s="48"/>
      <c r="AU471" s="48"/>
      <c r="AV471" s="48"/>
      <c r="AW471" s="48"/>
      <c r="AX471" s="48"/>
      <c r="AY471" s="48"/>
      <c r="AZ471" s="48"/>
      <c r="BA471" s="2"/>
      <c r="BB471" s="3"/>
      <c r="BC471" s="3"/>
      <c r="BD471" s="3"/>
      <c r="BE471" s="3"/>
    </row>
    <row r="472" spans="1:57" x14ac:dyDescent="0.25">
      <c r="A472" s="61" t="s">
        <v>505</v>
      </c>
      <c r="B472" s="62" t="s">
        <v>15539</v>
      </c>
      <c r="C472" s="62"/>
      <c r="D472" s="63">
        <v>5.097511914340533</v>
      </c>
      <c r="E472" s="65"/>
      <c r="F472" s="103" t="s">
        <v>9437</v>
      </c>
      <c r="G472" s="62"/>
      <c r="H472" s="66"/>
      <c r="I472" s="67"/>
      <c r="J472" s="67"/>
      <c r="K472" s="66" t="s">
        <v>12741</v>
      </c>
      <c r="L472" s="70"/>
      <c r="M472" s="71">
        <v>7381.94775390625</v>
      </c>
      <c r="N472" s="71">
        <v>6787.63134765625</v>
      </c>
      <c r="O472" s="72"/>
      <c r="P472" s="73"/>
      <c r="Q472" s="73"/>
      <c r="R472" s="96"/>
      <c r="S472" s="48">
        <v>0</v>
      </c>
      <c r="T472" s="48">
        <v>1</v>
      </c>
      <c r="U472" s="49">
        <v>0</v>
      </c>
      <c r="V472" s="49">
        <v>2.0100000000000001E-4</v>
      </c>
      <c r="W472" s="49">
        <v>1.8600000000000001E-3</v>
      </c>
      <c r="X472" s="49">
        <v>0.465924</v>
      </c>
      <c r="Y472" s="49">
        <v>0</v>
      </c>
      <c r="Z472" s="49">
        <v>0</v>
      </c>
      <c r="AA472" s="68">
        <v>472</v>
      </c>
      <c r="AB472" s="68"/>
      <c r="AC472" s="69"/>
      <c r="AD472" s="84">
        <v>80</v>
      </c>
      <c r="AE472" s="84">
        <v>298</v>
      </c>
      <c r="AF472" s="84">
        <v>1698</v>
      </c>
      <c r="AG472" s="84">
        <v>551</v>
      </c>
      <c r="AH472" s="84"/>
      <c r="AI472" s="84" t="s">
        <v>7498</v>
      </c>
      <c r="AJ472" s="84"/>
      <c r="AK472" s="84"/>
      <c r="AL472" s="84"/>
      <c r="AM472" s="87">
        <v>41045.289351851854</v>
      </c>
      <c r="AN472" s="84" t="s">
        <v>10584</v>
      </c>
      <c r="AO472" s="92" t="s">
        <v>11054</v>
      </c>
      <c r="AP472" s="84" t="s">
        <v>66</v>
      </c>
      <c r="AQ472" s="48"/>
      <c r="AR472" s="48"/>
      <c r="AS472" s="48"/>
      <c r="AT472" s="48"/>
      <c r="AU472" s="48"/>
      <c r="AV472" s="48"/>
      <c r="AW472" s="107" t="s">
        <v>14267</v>
      </c>
      <c r="AX472" s="107" t="s">
        <v>14267</v>
      </c>
      <c r="AY472" s="107" t="s">
        <v>15061</v>
      </c>
      <c r="AZ472" s="107" t="s">
        <v>15061</v>
      </c>
      <c r="BA472" s="2"/>
      <c r="BB472" s="3"/>
      <c r="BC472" s="3"/>
      <c r="BD472" s="3"/>
      <c r="BE472" s="3"/>
    </row>
    <row r="473" spans="1:57" x14ac:dyDescent="0.25">
      <c r="A473" s="61" t="s">
        <v>506</v>
      </c>
      <c r="B473" s="62" t="s">
        <v>15537</v>
      </c>
      <c r="C473" s="62"/>
      <c r="D473" s="63">
        <v>2.9544779352602584</v>
      </c>
      <c r="E473" s="65"/>
      <c r="F473" s="103" t="s">
        <v>9438</v>
      </c>
      <c r="G473" s="62"/>
      <c r="H473" s="66"/>
      <c r="I473" s="67"/>
      <c r="J473" s="67"/>
      <c r="K473" s="66" t="s">
        <v>12742</v>
      </c>
      <c r="L473" s="70"/>
      <c r="M473" s="71">
        <v>6703.6064453125</v>
      </c>
      <c r="N473" s="71">
        <v>5440.05517578125</v>
      </c>
      <c r="O473" s="72"/>
      <c r="P473" s="73"/>
      <c r="Q473" s="73"/>
      <c r="R473" s="96"/>
      <c r="S473" s="48">
        <v>0</v>
      </c>
      <c r="T473" s="48">
        <v>2</v>
      </c>
      <c r="U473" s="49">
        <v>13893.679466</v>
      </c>
      <c r="V473" s="49">
        <v>2.1000000000000001E-4</v>
      </c>
      <c r="W473" s="49">
        <v>7.5199999999999996E-4</v>
      </c>
      <c r="X473" s="49">
        <v>0.75455300000000003</v>
      </c>
      <c r="Y473" s="49">
        <v>0</v>
      </c>
      <c r="Z473" s="49">
        <v>0</v>
      </c>
      <c r="AA473" s="68">
        <v>473</v>
      </c>
      <c r="AB473" s="68"/>
      <c r="AC473" s="69"/>
      <c r="AD473" s="84">
        <v>124</v>
      </c>
      <c r="AE473" s="84">
        <v>85</v>
      </c>
      <c r="AF473" s="84">
        <v>7238</v>
      </c>
      <c r="AG473" s="84">
        <v>4357</v>
      </c>
      <c r="AH473" s="84"/>
      <c r="AI473" s="84"/>
      <c r="AJ473" s="84" t="s">
        <v>8384</v>
      </c>
      <c r="AK473" s="84"/>
      <c r="AL473" s="84"/>
      <c r="AM473" s="87">
        <v>41928.919675925928</v>
      </c>
      <c r="AN473" s="84" t="s">
        <v>10584</v>
      </c>
      <c r="AO473" s="92" t="s">
        <v>11055</v>
      </c>
      <c r="AP473" s="84" t="s">
        <v>66</v>
      </c>
      <c r="AQ473" s="48"/>
      <c r="AR473" s="48"/>
      <c r="AS473" s="48"/>
      <c r="AT473" s="48"/>
      <c r="AU473" s="48"/>
      <c r="AV473" s="48"/>
      <c r="AW473" s="107" t="s">
        <v>14074</v>
      </c>
      <c r="AX473" s="107" t="s">
        <v>14074</v>
      </c>
      <c r="AY473" s="107" t="s">
        <v>14877</v>
      </c>
      <c r="AZ473" s="107" t="s">
        <v>14877</v>
      </c>
      <c r="BA473" s="2"/>
      <c r="BB473" s="3"/>
      <c r="BC473" s="3"/>
      <c r="BD473" s="3"/>
      <c r="BE473" s="3"/>
    </row>
    <row r="474" spans="1:57" x14ac:dyDescent="0.25">
      <c r="A474" s="61" t="s">
        <v>507</v>
      </c>
      <c r="B474" s="62" t="s">
        <v>15537</v>
      </c>
      <c r="C474" s="62"/>
      <c r="D474" s="63">
        <v>1.5</v>
      </c>
      <c r="E474" s="65"/>
      <c r="F474" s="103" t="s">
        <v>9439</v>
      </c>
      <c r="G474" s="62"/>
      <c r="H474" s="66"/>
      <c r="I474" s="67"/>
      <c r="J474" s="67"/>
      <c r="K474" s="66" t="s">
        <v>12743</v>
      </c>
      <c r="L474" s="70"/>
      <c r="M474" s="71">
        <v>6681.8544921875</v>
      </c>
      <c r="N474" s="71">
        <v>893.05218505859375</v>
      </c>
      <c r="O474" s="72"/>
      <c r="P474" s="73"/>
      <c r="Q474" s="73"/>
      <c r="R474" s="96"/>
      <c r="S474" s="48">
        <v>1</v>
      </c>
      <c r="T474" s="48">
        <v>1</v>
      </c>
      <c r="U474" s="49">
        <v>0</v>
      </c>
      <c r="V474" s="49">
        <v>0</v>
      </c>
      <c r="W474" s="49">
        <v>0</v>
      </c>
      <c r="X474" s="49">
        <v>1</v>
      </c>
      <c r="Y474" s="49">
        <v>0</v>
      </c>
      <c r="Z474" s="49" t="s">
        <v>13963</v>
      </c>
      <c r="AA474" s="68">
        <v>474</v>
      </c>
      <c r="AB474" s="68"/>
      <c r="AC474" s="69"/>
      <c r="AD474" s="84">
        <v>88</v>
      </c>
      <c r="AE474" s="84">
        <v>610</v>
      </c>
      <c r="AF474" s="84">
        <v>969</v>
      </c>
      <c r="AG474" s="84">
        <v>384</v>
      </c>
      <c r="AH474" s="84"/>
      <c r="AI474" s="84" t="s">
        <v>7499</v>
      </c>
      <c r="AJ474" s="84"/>
      <c r="AK474" s="84"/>
      <c r="AL474" s="84"/>
      <c r="AM474" s="87">
        <v>42054.723252314812</v>
      </c>
      <c r="AN474" s="84" t="s">
        <v>10584</v>
      </c>
      <c r="AO474" s="92" t="s">
        <v>11056</v>
      </c>
      <c r="AP474" s="84" t="s">
        <v>66</v>
      </c>
      <c r="AQ474" s="48"/>
      <c r="AR474" s="48"/>
      <c r="AS474" s="48"/>
      <c r="AT474" s="48"/>
      <c r="AU474" s="48" t="s">
        <v>2947</v>
      </c>
      <c r="AV474" s="48" t="s">
        <v>2947</v>
      </c>
      <c r="AW474" s="107" t="s">
        <v>14268</v>
      </c>
      <c r="AX474" s="107" t="s">
        <v>14268</v>
      </c>
      <c r="AY474" s="107" t="s">
        <v>15062</v>
      </c>
      <c r="AZ474" s="107" t="s">
        <v>15062</v>
      </c>
      <c r="BA474" s="2"/>
      <c r="BB474" s="3"/>
      <c r="BC474" s="3"/>
      <c r="BD474" s="3"/>
      <c r="BE474" s="3"/>
    </row>
    <row r="475" spans="1:57" x14ac:dyDescent="0.25">
      <c r="A475" s="61" t="s">
        <v>508</v>
      </c>
      <c r="B475" s="62" t="s">
        <v>15537</v>
      </c>
      <c r="C475" s="62"/>
      <c r="D475" s="63">
        <v>1.5019341461905056</v>
      </c>
      <c r="E475" s="65"/>
      <c r="F475" s="103" t="s">
        <v>9440</v>
      </c>
      <c r="G475" s="62"/>
      <c r="H475" s="66"/>
      <c r="I475" s="67"/>
      <c r="J475" s="67"/>
      <c r="K475" s="66" t="s">
        <v>12744</v>
      </c>
      <c r="L475" s="70"/>
      <c r="M475" s="71">
        <v>7555.62744140625</v>
      </c>
      <c r="N475" s="71">
        <v>678.32196044921875</v>
      </c>
      <c r="O475" s="72"/>
      <c r="P475" s="73"/>
      <c r="Q475" s="73"/>
      <c r="R475" s="96"/>
      <c r="S475" s="48">
        <v>0</v>
      </c>
      <c r="T475" s="48">
        <v>1</v>
      </c>
      <c r="U475" s="49">
        <v>0</v>
      </c>
      <c r="V475" s="49">
        <v>1.4100000000000001E-4</v>
      </c>
      <c r="W475" s="49">
        <v>9.9999999999999995E-7</v>
      </c>
      <c r="X475" s="49">
        <v>0.51338300000000003</v>
      </c>
      <c r="Y475" s="49">
        <v>0</v>
      </c>
      <c r="Z475" s="49">
        <v>0</v>
      </c>
      <c r="AA475" s="68">
        <v>475</v>
      </c>
      <c r="AB475" s="68"/>
      <c r="AC475" s="69"/>
      <c r="AD475" s="84">
        <v>488</v>
      </c>
      <c r="AE475" s="84">
        <v>179</v>
      </c>
      <c r="AF475" s="84">
        <v>29575</v>
      </c>
      <c r="AG475" s="84">
        <v>23353</v>
      </c>
      <c r="AH475" s="84"/>
      <c r="AI475" s="84"/>
      <c r="AJ475" s="84"/>
      <c r="AK475" s="84"/>
      <c r="AL475" s="84"/>
      <c r="AM475" s="87">
        <v>41625.763657407406</v>
      </c>
      <c r="AN475" s="84" t="s">
        <v>10584</v>
      </c>
      <c r="AO475" s="92" t="s">
        <v>11057</v>
      </c>
      <c r="AP475" s="84" t="s">
        <v>66</v>
      </c>
      <c r="AQ475" s="48"/>
      <c r="AR475" s="48"/>
      <c r="AS475" s="48"/>
      <c r="AT475" s="48"/>
      <c r="AU475" s="48"/>
      <c r="AV475" s="48"/>
      <c r="AW475" s="107" t="s">
        <v>14269</v>
      </c>
      <c r="AX475" s="107" t="s">
        <v>14269</v>
      </c>
      <c r="AY475" s="107" t="s">
        <v>15063</v>
      </c>
      <c r="AZ475" s="107" t="s">
        <v>15063</v>
      </c>
      <c r="BA475" s="2"/>
      <c r="BB475" s="3"/>
      <c r="BC475" s="3"/>
      <c r="BD475" s="3"/>
      <c r="BE475" s="3"/>
    </row>
    <row r="476" spans="1:57" x14ac:dyDescent="0.25">
      <c r="A476" s="61" t="s">
        <v>1633</v>
      </c>
      <c r="B476" s="62" t="s">
        <v>15537</v>
      </c>
      <c r="C476" s="62"/>
      <c r="D476" s="63">
        <v>1.5290121928575851</v>
      </c>
      <c r="E476" s="65"/>
      <c r="F476" s="103" t="s">
        <v>9441</v>
      </c>
      <c r="G476" s="62"/>
      <c r="H476" s="66"/>
      <c r="I476" s="67"/>
      <c r="J476" s="67"/>
      <c r="K476" s="66" t="s">
        <v>12745</v>
      </c>
      <c r="L476" s="70"/>
      <c r="M476" s="71">
        <v>6462.48583984375</v>
      </c>
      <c r="N476" s="71">
        <v>3291.537841796875</v>
      </c>
      <c r="O476" s="72"/>
      <c r="P476" s="73"/>
      <c r="Q476" s="73"/>
      <c r="R476" s="96"/>
      <c r="S476" s="48">
        <v>4</v>
      </c>
      <c r="T476" s="48">
        <v>0</v>
      </c>
      <c r="U476" s="49">
        <v>6281.4574249999996</v>
      </c>
      <c r="V476" s="49">
        <v>1.64E-4</v>
      </c>
      <c r="W476" s="49">
        <v>1.5E-5</v>
      </c>
      <c r="X476" s="49">
        <v>1.710037</v>
      </c>
      <c r="Y476" s="49">
        <v>0</v>
      </c>
      <c r="Z476" s="49">
        <v>0</v>
      </c>
      <c r="AA476" s="68">
        <v>476</v>
      </c>
      <c r="AB476" s="68"/>
      <c r="AC476" s="69"/>
      <c r="AD476" s="84">
        <v>2007</v>
      </c>
      <c r="AE476" s="84">
        <v>148098</v>
      </c>
      <c r="AF476" s="84">
        <v>29525</v>
      </c>
      <c r="AG476" s="84">
        <v>1220</v>
      </c>
      <c r="AH476" s="84"/>
      <c r="AI476" s="84"/>
      <c r="AJ476" s="84"/>
      <c r="AK476" s="84"/>
      <c r="AL476" s="84"/>
      <c r="AM476" s="87">
        <v>40055.851469907408</v>
      </c>
      <c r="AN476" s="84" t="s">
        <v>10584</v>
      </c>
      <c r="AO476" s="92" t="s">
        <v>11058</v>
      </c>
      <c r="AP476" s="84" t="s">
        <v>65</v>
      </c>
      <c r="AQ476" s="48"/>
      <c r="AR476" s="48"/>
      <c r="AS476" s="48"/>
      <c r="AT476" s="48"/>
      <c r="AU476" s="48"/>
      <c r="AV476" s="48"/>
      <c r="AW476" s="48"/>
      <c r="AX476" s="48"/>
      <c r="AY476" s="48"/>
      <c r="AZ476" s="48"/>
      <c r="BA476" s="2"/>
      <c r="BB476" s="3"/>
      <c r="BC476" s="3"/>
      <c r="BD476" s="3"/>
      <c r="BE476" s="3"/>
    </row>
    <row r="477" spans="1:57" x14ac:dyDescent="0.25">
      <c r="A477" s="61" t="s">
        <v>509</v>
      </c>
      <c r="B477" s="62" t="s">
        <v>15537</v>
      </c>
      <c r="C477" s="62"/>
      <c r="D477" s="63">
        <v>1.5</v>
      </c>
      <c r="E477" s="65"/>
      <c r="F477" s="103" t="s">
        <v>9442</v>
      </c>
      <c r="G477" s="62"/>
      <c r="H477" s="66"/>
      <c r="I477" s="67"/>
      <c r="J477" s="67"/>
      <c r="K477" s="66" t="s">
        <v>12746</v>
      </c>
      <c r="L477" s="70"/>
      <c r="M477" s="71">
        <v>4261.439453125</v>
      </c>
      <c r="N477" s="71">
        <v>2444.2119140625</v>
      </c>
      <c r="O477" s="72"/>
      <c r="P477" s="73"/>
      <c r="Q477" s="73"/>
      <c r="R477" s="96"/>
      <c r="S477" s="48">
        <v>0</v>
      </c>
      <c r="T477" s="48">
        <v>1</v>
      </c>
      <c r="U477" s="49">
        <v>0</v>
      </c>
      <c r="V477" s="49">
        <v>0.1</v>
      </c>
      <c r="W477" s="49">
        <v>0</v>
      </c>
      <c r="X477" s="49">
        <v>0.63113200000000003</v>
      </c>
      <c r="Y477" s="49">
        <v>0</v>
      </c>
      <c r="Z477" s="49">
        <v>0</v>
      </c>
      <c r="AA477" s="68">
        <v>477</v>
      </c>
      <c r="AB477" s="68"/>
      <c r="AC477" s="69"/>
      <c r="AD477" s="84">
        <v>304</v>
      </c>
      <c r="AE477" s="84">
        <v>108</v>
      </c>
      <c r="AF477" s="84">
        <v>11180</v>
      </c>
      <c r="AG477" s="84">
        <v>372</v>
      </c>
      <c r="AH477" s="84"/>
      <c r="AI477" s="84" t="s">
        <v>7500</v>
      </c>
      <c r="AJ477" s="84" t="s">
        <v>8385</v>
      </c>
      <c r="AK477" s="84"/>
      <c r="AL477" s="84"/>
      <c r="AM477" s="87">
        <v>43197.656261574077</v>
      </c>
      <c r="AN477" s="84" t="s">
        <v>10584</v>
      </c>
      <c r="AO477" s="92" t="s">
        <v>11059</v>
      </c>
      <c r="AP477" s="84" t="s">
        <v>66</v>
      </c>
      <c r="AQ477" s="48"/>
      <c r="AR477" s="48"/>
      <c r="AS477" s="48"/>
      <c r="AT477" s="48"/>
      <c r="AU477" s="48"/>
      <c r="AV477" s="48"/>
      <c r="AW477" s="107" t="s">
        <v>14183</v>
      </c>
      <c r="AX477" s="107" t="s">
        <v>14183</v>
      </c>
      <c r="AY477" s="107" t="s">
        <v>14983</v>
      </c>
      <c r="AZ477" s="107" t="s">
        <v>14983</v>
      </c>
      <c r="BA477" s="2"/>
      <c r="BB477" s="3"/>
      <c r="BC477" s="3"/>
      <c r="BD477" s="3"/>
      <c r="BE477" s="3"/>
    </row>
    <row r="478" spans="1:57" x14ac:dyDescent="0.25">
      <c r="A478" s="61" t="s">
        <v>510</v>
      </c>
      <c r="B478" s="62" t="s">
        <v>15537</v>
      </c>
      <c r="C478" s="62"/>
      <c r="D478" s="63">
        <v>1.5</v>
      </c>
      <c r="E478" s="65"/>
      <c r="F478" s="103" t="s">
        <v>9443</v>
      </c>
      <c r="G478" s="62"/>
      <c r="H478" s="66"/>
      <c r="I478" s="67"/>
      <c r="J478" s="67"/>
      <c r="K478" s="66" t="s">
        <v>12747</v>
      </c>
      <c r="L478" s="70"/>
      <c r="M478" s="71">
        <v>2804.250244140625</v>
      </c>
      <c r="N478" s="71">
        <v>1304.700439453125</v>
      </c>
      <c r="O478" s="72"/>
      <c r="P478" s="73"/>
      <c r="Q478" s="73"/>
      <c r="R478" s="96"/>
      <c r="S478" s="48">
        <v>0</v>
      </c>
      <c r="T478" s="48">
        <v>1</v>
      </c>
      <c r="U478" s="49">
        <v>0</v>
      </c>
      <c r="V478" s="49">
        <v>1</v>
      </c>
      <c r="W478" s="49">
        <v>0</v>
      </c>
      <c r="X478" s="49">
        <v>1</v>
      </c>
      <c r="Y478" s="49">
        <v>0</v>
      </c>
      <c r="Z478" s="49">
        <v>0</v>
      </c>
      <c r="AA478" s="68">
        <v>478</v>
      </c>
      <c r="AB478" s="68"/>
      <c r="AC478" s="69"/>
      <c r="AD478" s="84">
        <v>156</v>
      </c>
      <c r="AE478" s="84">
        <v>95</v>
      </c>
      <c r="AF478" s="84">
        <v>291</v>
      </c>
      <c r="AG478" s="84">
        <v>1049</v>
      </c>
      <c r="AH478" s="84"/>
      <c r="AI478" s="84" t="s">
        <v>7501</v>
      </c>
      <c r="AJ478" s="84" t="s">
        <v>8270</v>
      </c>
      <c r="AK478" s="84"/>
      <c r="AL478" s="84"/>
      <c r="AM478" s="87">
        <v>40793.287523148145</v>
      </c>
      <c r="AN478" s="84" t="s">
        <v>10584</v>
      </c>
      <c r="AO478" s="92" t="s">
        <v>11060</v>
      </c>
      <c r="AP478" s="84" t="s">
        <v>66</v>
      </c>
      <c r="AQ478" s="48"/>
      <c r="AR478" s="48"/>
      <c r="AS478" s="48"/>
      <c r="AT478" s="48"/>
      <c r="AU478" s="48"/>
      <c r="AV478" s="48"/>
      <c r="AW478" s="107" t="s">
        <v>14270</v>
      </c>
      <c r="AX478" s="107" t="s">
        <v>14270</v>
      </c>
      <c r="AY478" s="107" t="s">
        <v>15064</v>
      </c>
      <c r="AZ478" s="107" t="s">
        <v>15064</v>
      </c>
      <c r="BA478" s="2"/>
      <c r="BB478" s="3"/>
      <c r="BC478" s="3"/>
      <c r="BD478" s="3"/>
      <c r="BE478" s="3"/>
    </row>
    <row r="479" spans="1:57" x14ac:dyDescent="0.25">
      <c r="A479" s="61" t="s">
        <v>1634</v>
      </c>
      <c r="B479" s="62" t="s">
        <v>15537</v>
      </c>
      <c r="C479" s="62"/>
      <c r="D479" s="63">
        <v>1.5</v>
      </c>
      <c r="E479" s="65"/>
      <c r="F479" s="103" t="s">
        <v>9444</v>
      </c>
      <c r="G479" s="62"/>
      <c r="H479" s="66"/>
      <c r="I479" s="67"/>
      <c r="J479" s="67"/>
      <c r="K479" s="66" t="s">
        <v>12748</v>
      </c>
      <c r="L479" s="70"/>
      <c r="M479" s="71">
        <v>1513.341796875</v>
      </c>
      <c r="N479" s="71">
        <v>2161.291748046875</v>
      </c>
      <c r="O479" s="72"/>
      <c r="P479" s="73"/>
      <c r="Q479" s="73"/>
      <c r="R479" s="96"/>
      <c r="S479" s="48">
        <v>1</v>
      </c>
      <c r="T479" s="48">
        <v>0</v>
      </c>
      <c r="U479" s="49">
        <v>0</v>
      </c>
      <c r="V479" s="49">
        <v>1</v>
      </c>
      <c r="W479" s="49">
        <v>0</v>
      </c>
      <c r="X479" s="49">
        <v>1</v>
      </c>
      <c r="Y479" s="49">
        <v>0</v>
      </c>
      <c r="Z479" s="49">
        <v>0</v>
      </c>
      <c r="AA479" s="68">
        <v>479</v>
      </c>
      <c r="AB479" s="68"/>
      <c r="AC479" s="69"/>
      <c r="AD479" s="84">
        <v>373</v>
      </c>
      <c r="AE479" s="84">
        <v>15142</v>
      </c>
      <c r="AF479" s="84">
        <v>55638</v>
      </c>
      <c r="AG479" s="84">
        <v>9489</v>
      </c>
      <c r="AH479" s="84"/>
      <c r="AI479" s="84" t="s">
        <v>7502</v>
      </c>
      <c r="AJ479" s="84"/>
      <c r="AK479" s="84"/>
      <c r="AL479" s="84"/>
      <c r="AM479" s="87">
        <v>40660.812002314815</v>
      </c>
      <c r="AN479" s="84" t="s">
        <v>10584</v>
      </c>
      <c r="AO479" s="92" t="s">
        <v>11061</v>
      </c>
      <c r="AP479" s="84" t="s">
        <v>65</v>
      </c>
      <c r="AQ479" s="48"/>
      <c r="AR479" s="48"/>
      <c r="AS479" s="48"/>
      <c r="AT479" s="48"/>
      <c r="AU479" s="48"/>
      <c r="AV479" s="48"/>
      <c r="AW479" s="48"/>
      <c r="AX479" s="48"/>
      <c r="AY479" s="48"/>
      <c r="AZ479" s="48"/>
      <c r="BA479" s="2"/>
      <c r="BB479" s="3"/>
      <c r="BC479" s="3"/>
      <c r="BD479" s="3"/>
      <c r="BE479" s="3"/>
    </row>
    <row r="480" spans="1:57" x14ac:dyDescent="0.25">
      <c r="A480" s="61" t="s">
        <v>511</v>
      </c>
      <c r="B480" s="62" t="s">
        <v>15537</v>
      </c>
      <c r="C480" s="62"/>
      <c r="D480" s="63">
        <v>1.5270780466670792</v>
      </c>
      <c r="E480" s="65"/>
      <c r="F480" s="103" t="s">
        <v>9033</v>
      </c>
      <c r="G480" s="62"/>
      <c r="H480" s="66"/>
      <c r="I480" s="67"/>
      <c r="J480" s="67"/>
      <c r="K480" s="66" t="s">
        <v>12749</v>
      </c>
      <c r="L480" s="70"/>
      <c r="M480" s="71">
        <v>9805.8740234375</v>
      </c>
      <c r="N480" s="71">
        <v>6435.5966796875</v>
      </c>
      <c r="O480" s="72"/>
      <c r="P480" s="73"/>
      <c r="Q480" s="73"/>
      <c r="R480" s="96"/>
      <c r="S480" s="48">
        <v>0</v>
      </c>
      <c r="T480" s="48">
        <v>1</v>
      </c>
      <c r="U480" s="49">
        <v>0</v>
      </c>
      <c r="V480" s="49">
        <v>1.4799999999999999E-4</v>
      </c>
      <c r="W480" s="49">
        <v>1.4E-5</v>
      </c>
      <c r="X480" s="49">
        <v>0.45780999999999999</v>
      </c>
      <c r="Y480" s="49">
        <v>0</v>
      </c>
      <c r="Z480" s="49">
        <v>0</v>
      </c>
      <c r="AA480" s="68">
        <v>480</v>
      </c>
      <c r="AB480" s="68"/>
      <c r="AC480" s="69"/>
      <c r="AD480" s="84">
        <v>1481</v>
      </c>
      <c r="AE480" s="84">
        <v>267</v>
      </c>
      <c r="AF480" s="84">
        <v>56287</v>
      </c>
      <c r="AG480" s="84">
        <v>59863</v>
      </c>
      <c r="AH480" s="84"/>
      <c r="AI480" s="84" t="s">
        <v>7503</v>
      </c>
      <c r="AJ480" s="84" t="s">
        <v>8386</v>
      </c>
      <c r="AK480" s="84"/>
      <c r="AL480" s="84"/>
      <c r="AM480" s="87">
        <v>43414.592997685184</v>
      </c>
      <c r="AN480" s="84" t="s">
        <v>10584</v>
      </c>
      <c r="AO480" s="92" t="s">
        <v>11062</v>
      </c>
      <c r="AP480" s="84" t="s">
        <v>66</v>
      </c>
      <c r="AQ480" s="48"/>
      <c r="AR480" s="48"/>
      <c r="AS480" s="48"/>
      <c r="AT480" s="48"/>
      <c r="AU480" s="48" t="s">
        <v>2947</v>
      </c>
      <c r="AV480" s="48" t="s">
        <v>2947</v>
      </c>
      <c r="AW480" s="107" t="s">
        <v>14271</v>
      </c>
      <c r="AX480" s="107" t="s">
        <v>14271</v>
      </c>
      <c r="AY480" s="107" t="s">
        <v>15065</v>
      </c>
      <c r="AZ480" s="107" t="s">
        <v>15065</v>
      </c>
      <c r="BA480" s="2"/>
      <c r="BB480" s="3"/>
      <c r="BC480" s="3"/>
      <c r="BD480" s="3"/>
      <c r="BE480" s="3"/>
    </row>
    <row r="481" spans="1:57" x14ac:dyDescent="0.25">
      <c r="A481" s="61" t="s">
        <v>1045</v>
      </c>
      <c r="B481" s="62" t="s">
        <v>15537</v>
      </c>
      <c r="C481" s="62"/>
      <c r="D481" s="63">
        <v>1.9603267933403479</v>
      </c>
      <c r="E481" s="65"/>
      <c r="F481" s="103" t="s">
        <v>9445</v>
      </c>
      <c r="G481" s="62"/>
      <c r="H481" s="66"/>
      <c r="I481" s="67"/>
      <c r="J481" s="67"/>
      <c r="K481" s="66" t="s">
        <v>12750</v>
      </c>
      <c r="L481" s="70"/>
      <c r="M481" s="71">
        <v>7988.3642578125</v>
      </c>
      <c r="N481" s="71">
        <v>6230.5888671875</v>
      </c>
      <c r="O481" s="72"/>
      <c r="P481" s="73"/>
      <c r="Q481" s="73"/>
      <c r="R481" s="96"/>
      <c r="S481" s="48">
        <v>5</v>
      </c>
      <c r="T481" s="48">
        <v>1</v>
      </c>
      <c r="U481" s="49">
        <v>2823.2180239999998</v>
      </c>
      <c r="V481" s="49">
        <v>1.74E-4</v>
      </c>
      <c r="W481" s="49">
        <v>2.3800000000000001E-4</v>
      </c>
      <c r="X481" s="49">
        <v>1.8106469999999999</v>
      </c>
      <c r="Y481" s="49">
        <v>0</v>
      </c>
      <c r="Z481" s="49">
        <v>0</v>
      </c>
      <c r="AA481" s="68">
        <v>481</v>
      </c>
      <c r="AB481" s="68"/>
      <c r="AC481" s="69"/>
      <c r="AD481" s="84">
        <v>1280</v>
      </c>
      <c r="AE481" s="84">
        <v>855</v>
      </c>
      <c r="AF481" s="84">
        <v>113</v>
      </c>
      <c r="AG481" s="84">
        <v>107</v>
      </c>
      <c r="AH481" s="84"/>
      <c r="AI481" s="84" t="s">
        <v>7504</v>
      </c>
      <c r="AJ481" s="84"/>
      <c r="AK481" s="84"/>
      <c r="AL481" s="84"/>
      <c r="AM481" s="87">
        <v>43693.225925925923</v>
      </c>
      <c r="AN481" s="84" t="s">
        <v>10584</v>
      </c>
      <c r="AO481" s="92" t="s">
        <v>11063</v>
      </c>
      <c r="AP481" s="84" t="s">
        <v>66</v>
      </c>
      <c r="AQ481" s="48" t="s">
        <v>2804</v>
      </c>
      <c r="AR481" s="48" t="s">
        <v>2804</v>
      </c>
      <c r="AS481" s="48" t="s">
        <v>2911</v>
      </c>
      <c r="AT481" s="48" t="s">
        <v>2911</v>
      </c>
      <c r="AU481" s="48" t="s">
        <v>2947</v>
      </c>
      <c r="AV481" s="48" t="s">
        <v>2947</v>
      </c>
      <c r="AW481" s="107" t="s">
        <v>14272</v>
      </c>
      <c r="AX481" s="107" t="s">
        <v>14272</v>
      </c>
      <c r="AY481" s="107" t="s">
        <v>15066</v>
      </c>
      <c r="AZ481" s="107" t="s">
        <v>15066</v>
      </c>
      <c r="BA481" s="2"/>
      <c r="BB481" s="3"/>
      <c r="BC481" s="3"/>
      <c r="BD481" s="3"/>
      <c r="BE481" s="3"/>
    </row>
    <row r="482" spans="1:57" x14ac:dyDescent="0.25">
      <c r="A482" s="61" t="s">
        <v>512</v>
      </c>
      <c r="B482" s="62" t="s">
        <v>15537</v>
      </c>
      <c r="C482" s="62"/>
      <c r="D482" s="63">
        <v>1.5</v>
      </c>
      <c r="E482" s="65"/>
      <c r="F482" s="103" t="s">
        <v>9446</v>
      </c>
      <c r="G482" s="62"/>
      <c r="H482" s="66"/>
      <c r="I482" s="67"/>
      <c r="J482" s="67"/>
      <c r="K482" s="66" t="s">
        <v>12751</v>
      </c>
      <c r="L482" s="70"/>
      <c r="M482" s="71">
        <v>8457.8955078125</v>
      </c>
      <c r="N482" s="71">
        <v>3426.9482421875</v>
      </c>
      <c r="O482" s="72"/>
      <c r="P482" s="73"/>
      <c r="Q482" s="73"/>
      <c r="R482" s="96"/>
      <c r="S482" s="48">
        <v>0</v>
      </c>
      <c r="T482" s="48">
        <v>1</v>
      </c>
      <c r="U482" s="49">
        <v>0</v>
      </c>
      <c r="V482" s="49">
        <v>9.0909000000000004E-2</v>
      </c>
      <c r="W482" s="49">
        <v>0</v>
      </c>
      <c r="X482" s="49">
        <v>0.61711700000000003</v>
      </c>
      <c r="Y482" s="49">
        <v>0</v>
      </c>
      <c r="Z482" s="49">
        <v>0</v>
      </c>
      <c r="AA482" s="68">
        <v>482</v>
      </c>
      <c r="AB482" s="68"/>
      <c r="AC482" s="69"/>
      <c r="AD482" s="84">
        <v>1097</v>
      </c>
      <c r="AE482" s="84">
        <v>631</v>
      </c>
      <c r="AF482" s="84">
        <v>18940</v>
      </c>
      <c r="AG482" s="84">
        <v>18060</v>
      </c>
      <c r="AH482" s="84"/>
      <c r="AI482" s="84" t="s">
        <v>7505</v>
      </c>
      <c r="AJ482" s="84" t="s">
        <v>8387</v>
      </c>
      <c r="AK482" s="84"/>
      <c r="AL482" s="84"/>
      <c r="AM482" s="87">
        <v>43031.465289351851</v>
      </c>
      <c r="AN482" s="84" t="s">
        <v>10584</v>
      </c>
      <c r="AO482" s="92" t="s">
        <v>11064</v>
      </c>
      <c r="AP482" s="84" t="s">
        <v>66</v>
      </c>
      <c r="AQ482" s="48"/>
      <c r="AR482" s="48"/>
      <c r="AS482" s="48"/>
      <c r="AT482" s="48"/>
      <c r="AU482" s="48" t="s">
        <v>2955</v>
      </c>
      <c r="AV482" s="48" t="s">
        <v>2955</v>
      </c>
      <c r="AW482" s="107" t="s">
        <v>14147</v>
      </c>
      <c r="AX482" s="107" t="s">
        <v>14147</v>
      </c>
      <c r="AY482" s="107" t="s">
        <v>14947</v>
      </c>
      <c r="AZ482" s="107" t="s">
        <v>14947</v>
      </c>
      <c r="BA482" s="2"/>
      <c r="BB482" s="3"/>
      <c r="BC482" s="3"/>
      <c r="BD482" s="3"/>
      <c r="BE482" s="3"/>
    </row>
    <row r="483" spans="1:57" x14ac:dyDescent="0.25">
      <c r="A483" s="61" t="s">
        <v>513</v>
      </c>
      <c r="B483" s="62" t="s">
        <v>15537</v>
      </c>
      <c r="C483" s="62"/>
      <c r="D483" s="63">
        <v>1.5</v>
      </c>
      <c r="E483" s="65"/>
      <c r="F483" s="103" t="s">
        <v>9447</v>
      </c>
      <c r="G483" s="62"/>
      <c r="H483" s="66"/>
      <c r="I483" s="67"/>
      <c r="J483" s="67"/>
      <c r="K483" s="66" t="s">
        <v>12752</v>
      </c>
      <c r="L483" s="70"/>
      <c r="M483" s="71">
        <v>8712.7890625</v>
      </c>
      <c r="N483" s="71">
        <v>1525.7357177734375</v>
      </c>
      <c r="O483" s="72"/>
      <c r="P483" s="73"/>
      <c r="Q483" s="73"/>
      <c r="R483" s="96"/>
      <c r="S483" s="48">
        <v>1</v>
      </c>
      <c r="T483" s="48">
        <v>1</v>
      </c>
      <c r="U483" s="49">
        <v>0</v>
      </c>
      <c r="V483" s="49">
        <v>0</v>
      </c>
      <c r="W483" s="49">
        <v>0</v>
      </c>
      <c r="X483" s="49">
        <v>1</v>
      </c>
      <c r="Y483" s="49">
        <v>0</v>
      </c>
      <c r="Z483" s="49" t="s">
        <v>13963</v>
      </c>
      <c r="AA483" s="68">
        <v>483</v>
      </c>
      <c r="AB483" s="68"/>
      <c r="AC483" s="69"/>
      <c r="AD483" s="84">
        <v>433</v>
      </c>
      <c r="AE483" s="84">
        <v>166</v>
      </c>
      <c r="AF483" s="84">
        <v>1736</v>
      </c>
      <c r="AG483" s="84">
        <v>4928</v>
      </c>
      <c r="AH483" s="84"/>
      <c r="AI483" s="84" t="s">
        <v>7506</v>
      </c>
      <c r="AJ483" s="84" t="s">
        <v>8267</v>
      </c>
      <c r="AK483" s="84"/>
      <c r="AL483" s="84"/>
      <c r="AM483" s="87">
        <v>40044.667986111112</v>
      </c>
      <c r="AN483" s="84" t="s">
        <v>10584</v>
      </c>
      <c r="AO483" s="92" t="s">
        <v>11065</v>
      </c>
      <c r="AP483" s="84" t="s">
        <v>66</v>
      </c>
      <c r="AQ483" s="48" t="s">
        <v>2721</v>
      </c>
      <c r="AR483" s="48" t="s">
        <v>2721</v>
      </c>
      <c r="AS483" s="48" t="s">
        <v>2911</v>
      </c>
      <c r="AT483" s="48" t="s">
        <v>2911</v>
      </c>
      <c r="AU483" s="48"/>
      <c r="AV483" s="48"/>
      <c r="AW483" s="107" t="s">
        <v>14273</v>
      </c>
      <c r="AX483" s="107" t="s">
        <v>14273</v>
      </c>
      <c r="AY483" s="107" t="s">
        <v>15067</v>
      </c>
      <c r="AZ483" s="107" t="s">
        <v>15067</v>
      </c>
      <c r="BA483" s="2"/>
      <c r="BB483" s="3"/>
      <c r="BC483" s="3"/>
      <c r="BD483" s="3"/>
      <c r="BE483" s="3"/>
    </row>
    <row r="484" spans="1:57" x14ac:dyDescent="0.25">
      <c r="A484" s="61" t="s">
        <v>514</v>
      </c>
      <c r="B484" s="62" t="s">
        <v>15537</v>
      </c>
      <c r="C484" s="62"/>
      <c r="D484" s="63">
        <v>1.5</v>
      </c>
      <c r="E484" s="65"/>
      <c r="F484" s="103" t="s">
        <v>9448</v>
      </c>
      <c r="G484" s="62"/>
      <c r="H484" s="66"/>
      <c r="I484" s="67"/>
      <c r="J484" s="67"/>
      <c r="K484" s="66" t="s">
        <v>12753</v>
      </c>
      <c r="L484" s="70"/>
      <c r="M484" s="71">
        <v>9239.9404296875</v>
      </c>
      <c r="N484" s="71">
        <v>9013.5283203125</v>
      </c>
      <c r="O484" s="72"/>
      <c r="P484" s="73"/>
      <c r="Q484" s="73"/>
      <c r="R484" s="96"/>
      <c r="S484" s="48">
        <v>1</v>
      </c>
      <c r="T484" s="48">
        <v>1</v>
      </c>
      <c r="U484" s="49">
        <v>0</v>
      </c>
      <c r="V484" s="49">
        <v>0</v>
      </c>
      <c r="W484" s="49">
        <v>0</v>
      </c>
      <c r="X484" s="49">
        <v>1</v>
      </c>
      <c r="Y484" s="49">
        <v>0</v>
      </c>
      <c r="Z484" s="49" t="s">
        <v>13963</v>
      </c>
      <c r="AA484" s="68">
        <v>484</v>
      </c>
      <c r="AB484" s="68"/>
      <c r="AC484" s="69"/>
      <c r="AD484" s="84">
        <v>86</v>
      </c>
      <c r="AE484" s="84">
        <v>51</v>
      </c>
      <c r="AF484" s="84">
        <v>293</v>
      </c>
      <c r="AG484" s="84">
        <v>1450</v>
      </c>
      <c r="AH484" s="84"/>
      <c r="AI484" s="84"/>
      <c r="AJ484" s="84" t="s">
        <v>8388</v>
      </c>
      <c r="AK484" s="84"/>
      <c r="AL484" s="84"/>
      <c r="AM484" s="87">
        <v>42981.563379629632</v>
      </c>
      <c r="AN484" s="84" t="s">
        <v>10584</v>
      </c>
      <c r="AO484" s="92" t="s">
        <v>11066</v>
      </c>
      <c r="AP484" s="84" t="s">
        <v>66</v>
      </c>
      <c r="AQ484" s="48" t="s">
        <v>2722</v>
      </c>
      <c r="AR484" s="48" t="s">
        <v>2722</v>
      </c>
      <c r="AS484" s="48" t="s">
        <v>2911</v>
      </c>
      <c r="AT484" s="48" t="s">
        <v>2911</v>
      </c>
      <c r="AU484" s="48"/>
      <c r="AV484" s="48"/>
      <c r="AW484" s="107" t="s">
        <v>14274</v>
      </c>
      <c r="AX484" s="107" t="s">
        <v>14274</v>
      </c>
      <c r="AY484" s="107" t="s">
        <v>15068</v>
      </c>
      <c r="AZ484" s="107" t="s">
        <v>15068</v>
      </c>
      <c r="BA484" s="2"/>
      <c r="BB484" s="3"/>
      <c r="BC484" s="3"/>
      <c r="BD484" s="3"/>
      <c r="BE484" s="3"/>
    </row>
    <row r="485" spans="1:57" x14ac:dyDescent="0.25">
      <c r="A485" s="61" t="s">
        <v>515</v>
      </c>
      <c r="B485" s="62" t="s">
        <v>15537</v>
      </c>
      <c r="C485" s="62"/>
      <c r="D485" s="63">
        <v>1.724360958098657</v>
      </c>
      <c r="E485" s="65"/>
      <c r="F485" s="103" t="s">
        <v>9449</v>
      </c>
      <c r="G485" s="62"/>
      <c r="H485" s="66"/>
      <c r="I485" s="67"/>
      <c r="J485" s="67"/>
      <c r="K485" s="66" t="s">
        <v>12754</v>
      </c>
      <c r="L485" s="70"/>
      <c r="M485" s="71">
        <v>6672.4365234375</v>
      </c>
      <c r="N485" s="71">
        <v>1583.479248046875</v>
      </c>
      <c r="O485" s="72"/>
      <c r="P485" s="73"/>
      <c r="Q485" s="73"/>
      <c r="R485" s="96"/>
      <c r="S485" s="48">
        <v>0</v>
      </c>
      <c r="T485" s="48">
        <v>1</v>
      </c>
      <c r="U485" s="49">
        <v>0</v>
      </c>
      <c r="V485" s="49">
        <v>1.84E-4</v>
      </c>
      <c r="W485" s="49">
        <v>1.16E-4</v>
      </c>
      <c r="X485" s="49">
        <v>0.46414100000000003</v>
      </c>
      <c r="Y485" s="49">
        <v>0</v>
      </c>
      <c r="Z485" s="49">
        <v>0</v>
      </c>
      <c r="AA485" s="68">
        <v>485</v>
      </c>
      <c r="AB485" s="68"/>
      <c r="AC485" s="69"/>
      <c r="AD485" s="84">
        <v>110</v>
      </c>
      <c r="AE485" s="84">
        <v>32</v>
      </c>
      <c r="AF485" s="84">
        <v>21</v>
      </c>
      <c r="AG485" s="84">
        <v>13</v>
      </c>
      <c r="AH485" s="84"/>
      <c r="AI485" s="84" t="s">
        <v>7507</v>
      </c>
      <c r="AJ485" s="84" t="s">
        <v>8295</v>
      </c>
      <c r="AK485" s="84"/>
      <c r="AL485" s="84"/>
      <c r="AM485" s="87">
        <v>42191.145740740743</v>
      </c>
      <c r="AN485" s="84" t="s">
        <v>10584</v>
      </c>
      <c r="AO485" s="92" t="s">
        <v>11067</v>
      </c>
      <c r="AP485" s="84" t="s">
        <v>66</v>
      </c>
      <c r="AQ485" s="48"/>
      <c r="AR485" s="48"/>
      <c r="AS485" s="48"/>
      <c r="AT485" s="48"/>
      <c r="AU485" s="48"/>
      <c r="AV485" s="48"/>
      <c r="AW485" s="107" t="s">
        <v>14080</v>
      </c>
      <c r="AX485" s="107" t="s">
        <v>14080</v>
      </c>
      <c r="AY485" s="107" t="s">
        <v>14883</v>
      </c>
      <c r="AZ485" s="107" t="s">
        <v>14883</v>
      </c>
      <c r="BA485" s="2"/>
      <c r="BB485" s="3"/>
      <c r="BC485" s="3"/>
      <c r="BD485" s="3"/>
      <c r="BE485" s="3"/>
    </row>
    <row r="486" spans="1:57" x14ac:dyDescent="0.25">
      <c r="A486" s="61" t="s">
        <v>516</v>
      </c>
      <c r="B486" s="62" t="s">
        <v>15539</v>
      </c>
      <c r="C486" s="62"/>
      <c r="D486" s="63">
        <v>5.3160704338676723</v>
      </c>
      <c r="E486" s="65"/>
      <c r="F486" s="103" t="s">
        <v>9450</v>
      </c>
      <c r="G486" s="62"/>
      <c r="H486" s="66"/>
      <c r="I486" s="67"/>
      <c r="J486" s="67"/>
      <c r="K486" s="66" t="s">
        <v>12755</v>
      </c>
      <c r="L486" s="70"/>
      <c r="M486" s="71">
        <v>5890.39892578125</v>
      </c>
      <c r="N486" s="71">
        <v>5413.763671875</v>
      </c>
      <c r="O486" s="72"/>
      <c r="P486" s="73"/>
      <c r="Q486" s="73"/>
      <c r="R486" s="96"/>
      <c r="S486" s="48">
        <v>0</v>
      </c>
      <c r="T486" s="48">
        <v>2</v>
      </c>
      <c r="U486" s="49">
        <v>9084.0232649999998</v>
      </c>
      <c r="V486" s="49">
        <v>2.1000000000000001E-4</v>
      </c>
      <c r="W486" s="49">
        <v>1.9729999999999999E-3</v>
      </c>
      <c r="X486" s="49">
        <v>0.79809399999999997</v>
      </c>
      <c r="Y486" s="49">
        <v>0</v>
      </c>
      <c r="Z486" s="49">
        <v>0</v>
      </c>
      <c r="AA486" s="68">
        <v>486</v>
      </c>
      <c r="AB486" s="68"/>
      <c r="AC486" s="69"/>
      <c r="AD486" s="84">
        <v>800</v>
      </c>
      <c r="AE486" s="84">
        <v>261</v>
      </c>
      <c r="AF486" s="84">
        <v>26923</v>
      </c>
      <c r="AG486" s="84">
        <v>10313</v>
      </c>
      <c r="AH486" s="84"/>
      <c r="AI486" s="84"/>
      <c r="AJ486" s="84"/>
      <c r="AK486" s="84"/>
      <c r="AL486" s="84"/>
      <c r="AM486" s="87">
        <v>43261.811400462961</v>
      </c>
      <c r="AN486" s="84" t="s">
        <v>10584</v>
      </c>
      <c r="AO486" s="92" t="s">
        <v>11068</v>
      </c>
      <c r="AP486" s="84" t="s">
        <v>66</v>
      </c>
      <c r="AQ486" s="48"/>
      <c r="AR486" s="48"/>
      <c r="AS486" s="48"/>
      <c r="AT486" s="48"/>
      <c r="AU486" s="48" t="s">
        <v>2951</v>
      </c>
      <c r="AV486" s="48" t="s">
        <v>2951</v>
      </c>
      <c r="AW486" s="107" t="s">
        <v>14275</v>
      </c>
      <c r="AX486" s="107" t="s">
        <v>14726</v>
      </c>
      <c r="AY486" s="107" t="s">
        <v>15069</v>
      </c>
      <c r="AZ486" s="107" t="s">
        <v>15488</v>
      </c>
      <c r="BA486" s="2"/>
      <c r="BB486" s="3"/>
      <c r="BC486" s="3"/>
      <c r="BD486" s="3"/>
      <c r="BE486" s="3"/>
    </row>
    <row r="487" spans="1:57" x14ac:dyDescent="0.25">
      <c r="A487" s="61" t="s">
        <v>517</v>
      </c>
      <c r="B487" s="62" t="s">
        <v>15537</v>
      </c>
      <c r="C487" s="62"/>
      <c r="D487" s="63">
        <v>1.5</v>
      </c>
      <c r="E487" s="65"/>
      <c r="F487" s="103" t="s">
        <v>9451</v>
      </c>
      <c r="G487" s="62"/>
      <c r="H487" s="66"/>
      <c r="I487" s="67"/>
      <c r="J487" s="67"/>
      <c r="K487" s="66" t="s">
        <v>12756</v>
      </c>
      <c r="L487" s="70"/>
      <c r="M487" s="71">
        <v>5632.2822265625</v>
      </c>
      <c r="N487" s="71">
        <v>337.27804565429688</v>
      </c>
      <c r="O487" s="72"/>
      <c r="P487" s="73"/>
      <c r="Q487" s="73"/>
      <c r="R487" s="96"/>
      <c r="S487" s="48">
        <v>0</v>
      </c>
      <c r="T487" s="48">
        <v>1</v>
      </c>
      <c r="U487" s="49">
        <v>0</v>
      </c>
      <c r="V487" s="49">
        <v>0.16666700000000001</v>
      </c>
      <c r="W487" s="49">
        <v>0</v>
      </c>
      <c r="X487" s="49">
        <v>0.70175399999999999</v>
      </c>
      <c r="Y487" s="49">
        <v>0</v>
      </c>
      <c r="Z487" s="49">
        <v>0</v>
      </c>
      <c r="AA487" s="68">
        <v>487</v>
      </c>
      <c r="AB487" s="68"/>
      <c r="AC487" s="69"/>
      <c r="AD487" s="84">
        <v>995</v>
      </c>
      <c r="AE487" s="84">
        <v>1067</v>
      </c>
      <c r="AF487" s="84">
        <v>24148</v>
      </c>
      <c r="AG487" s="84">
        <v>11</v>
      </c>
      <c r="AH487" s="84"/>
      <c r="AI487" s="84" t="s">
        <v>7508</v>
      </c>
      <c r="AJ487" s="84"/>
      <c r="AK487" s="92" t="s">
        <v>8758</v>
      </c>
      <c r="AL487" s="84"/>
      <c r="AM487" s="87">
        <v>41379.351226851853</v>
      </c>
      <c r="AN487" s="84" t="s">
        <v>10584</v>
      </c>
      <c r="AO487" s="92" t="s">
        <v>11069</v>
      </c>
      <c r="AP487" s="84" t="s">
        <v>66</v>
      </c>
      <c r="AQ487" s="48" t="s">
        <v>2723</v>
      </c>
      <c r="AR487" s="48" t="s">
        <v>2723</v>
      </c>
      <c r="AS487" s="48" t="s">
        <v>2923</v>
      </c>
      <c r="AT487" s="48" t="s">
        <v>2923</v>
      </c>
      <c r="AU487" s="48"/>
      <c r="AV487" s="48"/>
      <c r="AW487" s="107" t="s">
        <v>14276</v>
      </c>
      <c r="AX487" s="107" t="s">
        <v>14276</v>
      </c>
      <c r="AY487" s="107" t="s">
        <v>15070</v>
      </c>
      <c r="AZ487" s="107" t="s">
        <v>15070</v>
      </c>
      <c r="BA487" s="2"/>
      <c r="BB487" s="3"/>
      <c r="BC487" s="3"/>
      <c r="BD487" s="3"/>
      <c r="BE487" s="3"/>
    </row>
    <row r="488" spans="1:57" x14ac:dyDescent="0.25">
      <c r="A488" s="61" t="s">
        <v>1635</v>
      </c>
      <c r="B488" s="62" t="s">
        <v>15537</v>
      </c>
      <c r="C488" s="62"/>
      <c r="D488" s="63">
        <v>1.5</v>
      </c>
      <c r="E488" s="65"/>
      <c r="F488" s="103" t="s">
        <v>9452</v>
      </c>
      <c r="G488" s="62"/>
      <c r="H488" s="66"/>
      <c r="I488" s="67"/>
      <c r="J488" s="67"/>
      <c r="K488" s="66" t="s">
        <v>12757</v>
      </c>
      <c r="L488" s="70"/>
      <c r="M488" s="71">
        <v>6429.43408203125</v>
      </c>
      <c r="N488" s="71">
        <v>1508.577880859375</v>
      </c>
      <c r="O488" s="72"/>
      <c r="P488" s="73"/>
      <c r="Q488" s="73"/>
      <c r="R488" s="96"/>
      <c r="S488" s="48">
        <v>2</v>
      </c>
      <c r="T488" s="48">
        <v>0</v>
      </c>
      <c r="U488" s="49">
        <v>4</v>
      </c>
      <c r="V488" s="49">
        <v>0.25</v>
      </c>
      <c r="W488" s="49">
        <v>0</v>
      </c>
      <c r="X488" s="49">
        <v>1.2982450000000001</v>
      </c>
      <c r="Y488" s="49">
        <v>0</v>
      </c>
      <c r="Z488" s="49">
        <v>0</v>
      </c>
      <c r="AA488" s="68">
        <v>488</v>
      </c>
      <c r="AB488" s="68"/>
      <c r="AC488" s="69"/>
      <c r="AD488" s="84">
        <v>4</v>
      </c>
      <c r="AE488" s="84">
        <v>32178</v>
      </c>
      <c r="AF488" s="84">
        <v>10013</v>
      </c>
      <c r="AG488" s="84">
        <v>564</v>
      </c>
      <c r="AH488" s="84"/>
      <c r="AI488" s="84" t="s">
        <v>7509</v>
      </c>
      <c r="AJ488" s="84" t="s">
        <v>8266</v>
      </c>
      <c r="AK488" s="84"/>
      <c r="AL488" s="84"/>
      <c r="AM488" s="87">
        <v>42119.505300925928</v>
      </c>
      <c r="AN488" s="84" t="s">
        <v>10584</v>
      </c>
      <c r="AO488" s="92" t="s">
        <v>11070</v>
      </c>
      <c r="AP488" s="84" t="s">
        <v>65</v>
      </c>
      <c r="AQ488" s="48"/>
      <c r="AR488" s="48"/>
      <c r="AS488" s="48"/>
      <c r="AT488" s="48"/>
      <c r="AU488" s="48"/>
      <c r="AV488" s="48"/>
      <c r="AW488" s="48"/>
      <c r="AX488" s="48"/>
      <c r="AY488" s="48"/>
      <c r="AZ488" s="48"/>
      <c r="BA488" s="2"/>
      <c r="BB488" s="3"/>
      <c r="BC488" s="3"/>
      <c r="BD488" s="3"/>
      <c r="BE488" s="3"/>
    </row>
    <row r="489" spans="1:57" x14ac:dyDescent="0.25">
      <c r="A489" s="61" t="s">
        <v>518</v>
      </c>
      <c r="B489" s="62" t="s">
        <v>15537</v>
      </c>
      <c r="C489" s="62"/>
      <c r="D489" s="63">
        <v>1.5</v>
      </c>
      <c r="E489" s="65"/>
      <c r="F489" s="103" t="s">
        <v>9453</v>
      </c>
      <c r="G489" s="62"/>
      <c r="H489" s="66"/>
      <c r="I489" s="67"/>
      <c r="J489" s="67"/>
      <c r="K489" s="66" t="s">
        <v>12758</v>
      </c>
      <c r="L489" s="70"/>
      <c r="M489" s="71">
        <v>7102.86376953125</v>
      </c>
      <c r="N489" s="71">
        <v>9232.7744140625</v>
      </c>
      <c r="O489" s="72"/>
      <c r="P489" s="73"/>
      <c r="Q489" s="73"/>
      <c r="R489" s="96"/>
      <c r="S489" s="48">
        <v>0</v>
      </c>
      <c r="T489" s="48">
        <v>1</v>
      </c>
      <c r="U489" s="49">
        <v>0</v>
      </c>
      <c r="V489" s="49">
        <v>1</v>
      </c>
      <c r="W489" s="49">
        <v>0</v>
      </c>
      <c r="X489" s="49">
        <v>1</v>
      </c>
      <c r="Y489" s="49">
        <v>0</v>
      </c>
      <c r="Z489" s="49">
        <v>0</v>
      </c>
      <c r="AA489" s="68">
        <v>489</v>
      </c>
      <c r="AB489" s="68"/>
      <c r="AC489" s="69"/>
      <c r="AD489" s="84">
        <v>25</v>
      </c>
      <c r="AE489" s="84">
        <v>79</v>
      </c>
      <c r="AF489" s="84">
        <v>8155</v>
      </c>
      <c r="AG489" s="84">
        <v>7707</v>
      </c>
      <c r="AH489" s="84"/>
      <c r="AI489" s="84"/>
      <c r="AJ489" s="84"/>
      <c r="AK489" s="84"/>
      <c r="AL489" s="84"/>
      <c r="AM489" s="87">
        <v>43562.560949074075</v>
      </c>
      <c r="AN489" s="84" t="s">
        <v>10584</v>
      </c>
      <c r="AO489" s="92" t="s">
        <v>11071</v>
      </c>
      <c r="AP489" s="84" t="s">
        <v>66</v>
      </c>
      <c r="AQ489" s="48"/>
      <c r="AR489" s="48"/>
      <c r="AS489" s="48"/>
      <c r="AT489" s="48"/>
      <c r="AU489" s="48"/>
      <c r="AV489" s="48"/>
      <c r="AW489" s="107" t="s">
        <v>14277</v>
      </c>
      <c r="AX489" s="107" t="s">
        <v>14277</v>
      </c>
      <c r="AY489" s="107" t="s">
        <v>15071</v>
      </c>
      <c r="AZ489" s="107" t="s">
        <v>15071</v>
      </c>
      <c r="BA489" s="2"/>
      <c r="BB489" s="3"/>
      <c r="BC489" s="3"/>
      <c r="BD489" s="3"/>
      <c r="BE489" s="3"/>
    </row>
    <row r="490" spans="1:57" x14ac:dyDescent="0.25">
      <c r="A490" s="61" t="s">
        <v>1636</v>
      </c>
      <c r="B490" s="62" t="s">
        <v>15537</v>
      </c>
      <c r="C490" s="62"/>
      <c r="D490" s="63">
        <v>1.5</v>
      </c>
      <c r="E490" s="65"/>
      <c r="F490" s="103" t="s">
        <v>9454</v>
      </c>
      <c r="G490" s="62"/>
      <c r="H490" s="66"/>
      <c r="I490" s="67"/>
      <c r="J490" s="67"/>
      <c r="K490" s="66" t="s">
        <v>12759</v>
      </c>
      <c r="L490" s="70"/>
      <c r="M490" s="71">
        <v>8157.4697265625</v>
      </c>
      <c r="N490" s="71">
        <v>8656.3818359375</v>
      </c>
      <c r="O490" s="72"/>
      <c r="P490" s="73"/>
      <c r="Q490" s="73"/>
      <c r="R490" s="96"/>
      <c r="S490" s="48">
        <v>1</v>
      </c>
      <c r="T490" s="48">
        <v>0</v>
      </c>
      <c r="U490" s="49">
        <v>0</v>
      </c>
      <c r="V490" s="49">
        <v>1</v>
      </c>
      <c r="W490" s="49">
        <v>0</v>
      </c>
      <c r="X490" s="49">
        <v>1</v>
      </c>
      <c r="Y490" s="49">
        <v>0</v>
      </c>
      <c r="Z490" s="49">
        <v>0</v>
      </c>
      <c r="AA490" s="68">
        <v>490</v>
      </c>
      <c r="AB490" s="68"/>
      <c r="AC490" s="69"/>
      <c r="AD490" s="84">
        <v>3445</v>
      </c>
      <c r="AE490" s="84">
        <v>3101</v>
      </c>
      <c r="AF490" s="84">
        <v>66951</v>
      </c>
      <c r="AG490" s="84">
        <v>28479</v>
      </c>
      <c r="AH490" s="84"/>
      <c r="AI490" s="84" t="s">
        <v>7510</v>
      </c>
      <c r="AJ490" s="84" t="s">
        <v>8288</v>
      </c>
      <c r="AK490" s="84"/>
      <c r="AL490" s="84"/>
      <c r="AM490" s="87">
        <v>41046.639201388891</v>
      </c>
      <c r="AN490" s="84" t="s">
        <v>10584</v>
      </c>
      <c r="AO490" s="92" t="s">
        <v>11072</v>
      </c>
      <c r="AP490" s="84" t="s">
        <v>65</v>
      </c>
      <c r="AQ490" s="48"/>
      <c r="AR490" s="48"/>
      <c r="AS490" s="48"/>
      <c r="AT490" s="48"/>
      <c r="AU490" s="48"/>
      <c r="AV490" s="48"/>
      <c r="AW490" s="48"/>
      <c r="AX490" s="48"/>
      <c r="AY490" s="48"/>
      <c r="AZ490" s="48"/>
      <c r="BA490" s="2"/>
      <c r="BB490" s="3"/>
      <c r="BC490" s="3"/>
      <c r="BD490" s="3"/>
      <c r="BE490" s="3"/>
    </row>
    <row r="491" spans="1:57" x14ac:dyDescent="0.25">
      <c r="A491" s="61" t="s">
        <v>519</v>
      </c>
      <c r="B491" s="62" t="s">
        <v>15537</v>
      </c>
      <c r="C491" s="62"/>
      <c r="D491" s="63">
        <v>1.5</v>
      </c>
      <c r="E491" s="65"/>
      <c r="F491" s="103" t="s">
        <v>9455</v>
      </c>
      <c r="G491" s="62"/>
      <c r="H491" s="66"/>
      <c r="I491" s="67"/>
      <c r="J491" s="67"/>
      <c r="K491" s="66" t="s">
        <v>12760</v>
      </c>
      <c r="L491" s="70"/>
      <c r="M491" s="71">
        <v>9289.0390625</v>
      </c>
      <c r="N491" s="71">
        <v>7498.86328125</v>
      </c>
      <c r="O491" s="72"/>
      <c r="P491" s="73"/>
      <c r="Q491" s="73"/>
      <c r="R491" s="96"/>
      <c r="S491" s="48">
        <v>0</v>
      </c>
      <c r="T491" s="48">
        <v>1</v>
      </c>
      <c r="U491" s="49">
        <v>0</v>
      </c>
      <c r="V491" s="49">
        <v>1</v>
      </c>
      <c r="W491" s="49">
        <v>0</v>
      </c>
      <c r="X491" s="49">
        <v>1</v>
      </c>
      <c r="Y491" s="49">
        <v>0</v>
      </c>
      <c r="Z491" s="49">
        <v>0</v>
      </c>
      <c r="AA491" s="68">
        <v>491</v>
      </c>
      <c r="AB491" s="68"/>
      <c r="AC491" s="69"/>
      <c r="AD491" s="84">
        <v>175</v>
      </c>
      <c r="AE491" s="84">
        <v>116</v>
      </c>
      <c r="AF491" s="84">
        <v>14001</v>
      </c>
      <c r="AG491" s="84">
        <v>14014</v>
      </c>
      <c r="AH491" s="84"/>
      <c r="AI491" s="84"/>
      <c r="AJ491" s="84" t="s">
        <v>8389</v>
      </c>
      <c r="AK491" s="84"/>
      <c r="AL491" s="84"/>
      <c r="AM491" s="87">
        <v>40889.345486111109</v>
      </c>
      <c r="AN491" s="84" t="s">
        <v>10584</v>
      </c>
      <c r="AO491" s="92" t="s">
        <v>11073</v>
      </c>
      <c r="AP491" s="84" t="s">
        <v>66</v>
      </c>
      <c r="AQ491" s="48"/>
      <c r="AR491" s="48"/>
      <c r="AS491" s="48"/>
      <c r="AT491" s="48"/>
      <c r="AU491" s="48"/>
      <c r="AV491" s="48"/>
      <c r="AW491" s="107" t="s">
        <v>14278</v>
      </c>
      <c r="AX491" s="107" t="s">
        <v>14278</v>
      </c>
      <c r="AY491" s="107" t="s">
        <v>15072</v>
      </c>
      <c r="AZ491" s="107" t="s">
        <v>15072</v>
      </c>
      <c r="BA491" s="2"/>
      <c r="BB491" s="3"/>
      <c r="BC491" s="3"/>
      <c r="BD491" s="3"/>
      <c r="BE491" s="3"/>
    </row>
    <row r="492" spans="1:57" x14ac:dyDescent="0.25">
      <c r="A492" s="61" t="s">
        <v>1637</v>
      </c>
      <c r="B492" s="62" t="s">
        <v>15537</v>
      </c>
      <c r="C492" s="62"/>
      <c r="D492" s="63">
        <v>1.5</v>
      </c>
      <c r="E492" s="65"/>
      <c r="F492" s="103" t="s">
        <v>9456</v>
      </c>
      <c r="G492" s="62"/>
      <c r="H492" s="66"/>
      <c r="I492" s="67"/>
      <c r="J492" s="67"/>
      <c r="K492" s="66" t="s">
        <v>12761</v>
      </c>
      <c r="L492" s="70"/>
      <c r="M492" s="71">
        <v>9329.6787109375</v>
      </c>
      <c r="N492" s="71">
        <v>6492.61767578125</v>
      </c>
      <c r="O492" s="72"/>
      <c r="P492" s="73"/>
      <c r="Q492" s="73"/>
      <c r="R492" s="96"/>
      <c r="S492" s="48">
        <v>1</v>
      </c>
      <c r="T492" s="48">
        <v>0</v>
      </c>
      <c r="U492" s="49">
        <v>0</v>
      </c>
      <c r="V492" s="49">
        <v>1</v>
      </c>
      <c r="W492" s="49">
        <v>0</v>
      </c>
      <c r="X492" s="49">
        <v>1</v>
      </c>
      <c r="Y492" s="49">
        <v>0</v>
      </c>
      <c r="Z492" s="49">
        <v>0</v>
      </c>
      <c r="AA492" s="68">
        <v>492</v>
      </c>
      <c r="AB492" s="68"/>
      <c r="AC492" s="69"/>
      <c r="AD492" s="84">
        <v>23272</v>
      </c>
      <c r="AE492" s="84">
        <v>23340</v>
      </c>
      <c r="AF492" s="84">
        <v>301393</v>
      </c>
      <c r="AG492" s="84">
        <v>445226</v>
      </c>
      <c r="AH492" s="84"/>
      <c r="AI492" s="84" t="s">
        <v>7511</v>
      </c>
      <c r="AJ492" s="84" t="s">
        <v>8390</v>
      </c>
      <c r="AK492" s="84"/>
      <c r="AL492" s="84"/>
      <c r="AM492" s="87">
        <v>41531.391886574071</v>
      </c>
      <c r="AN492" s="84" t="s">
        <v>10584</v>
      </c>
      <c r="AO492" s="92" t="s">
        <v>11074</v>
      </c>
      <c r="AP492" s="84" t="s">
        <v>65</v>
      </c>
      <c r="AQ492" s="48"/>
      <c r="AR492" s="48"/>
      <c r="AS492" s="48"/>
      <c r="AT492" s="48"/>
      <c r="AU492" s="48"/>
      <c r="AV492" s="48"/>
      <c r="AW492" s="48"/>
      <c r="AX492" s="48"/>
      <c r="AY492" s="48"/>
      <c r="AZ492" s="48"/>
      <c r="BA492" s="2"/>
      <c r="BB492" s="3"/>
      <c r="BC492" s="3"/>
      <c r="BD492" s="3"/>
      <c r="BE492" s="3"/>
    </row>
    <row r="493" spans="1:57" x14ac:dyDescent="0.25">
      <c r="A493" s="61" t="s">
        <v>520</v>
      </c>
      <c r="B493" s="62" t="s">
        <v>15537</v>
      </c>
      <c r="C493" s="62"/>
      <c r="D493" s="63">
        <v>1.5</v>
      </c>
      <c r="E493" s="65"/>
      <c r="F493" s="103" t="s">
        <v>9457</v>
      </c>
      <c r="G493" s="62"/>
      <c r="H493" s="66"/>
      <c r="I493" s="67"/>
      <c r="J493" s="67"/>
      <c r="K493" s="66" t="s">
        <v>12762</v>
      </c>
      <c r="L493" s="70"/>
      <c r="M493" s="71">
        <v>8646.8544921875</v>
      </c>
      <c r="N493" s="71">
        <v>9056.3681640625</v>
      </c>
      <c r="O493" s="72"/>
      <c r="P493" s="73"/>
      <c r="Q493" s="73"/>
      <c r="R493" s="96"/>
      <c r="S493" s="48">
        <v>1</v>
      </c>
      <c r="T493" s="48">
        <v>1</v>
      </c>
      <c r="U493" s="49">
        <v>0</v>
      </c>
      <c r="V493" s="49">
        <v>0</v>
      </c>
      <c r="W493" s="49">
        <v>0</v>
      </c>
      <c r="X493" s="49">
        <v>1</v>
      </c>
      <c r="Y493" s="49">
        <v>0</v>
      </c>
      <c r="Z493" s="49" t="s">
        <v>13963</v>
      </c>
      <c r="AA493" s="68">
        <v>493</v>
      </c>
      <c r="AB493" s="68"/>
      <c r="AC493" s="69"/>
      <c r="AD493" s="84">
        <v>84</v>
      </c>
      <c r="AE493" s="84">
        <v>0</v>
      </c>
      <c r="AF493" s="84">
        <v>2</v>
      </c>
      <c r="AG493" s="84">
        <v>1</v>
      </c>
      <c r="AH493" s="84"/>
      <c r="AI493" s="84"/>
      <c r="AJ493" s="84"/>
      <c r="AK493" s="84"/>
      <c r="AL493" s="84"/>
      <c r="AM493" s="87">
        <v>43735.254224537035</v>
      </c>
      <c r="AN493" s="84" t="s">
        <v>10584</v>
      </c>
      <c r="AO493" s="92" t="s">
        <v>11075</v>
      </c>
      <c r="AP493" s="84" t="s">
        <v>66</v>
      </c>
      <c r="AQ493" s="48"/>
      <c r="AR493" s="48"/>
      <c r="AS493" s="48"/>
      <c r="AT493" s="48"/>
      <c r="AU493" s="48" t="s">
        <v>2965</v>
      </c>
      <c r="AV493" s="48" t="s">
        <v>2965</v>
      </c>
      <c r="AW493" s="107" t="s">
        <v>14279</v>
      </c>
      <c r="AX493" s="107" t="s">
        <v>14279</v>
      </c>
      <c r="AY493" s="107" t="s">
        <v>15073</v>
      </c>
      <c r="AZ493" s="107" t="s">
        <v>15073</v>
      </c>
      <c r="BA493" s="2"/>
      <c r="BB493" s="3"/>
      <c r="BC493" s="3"/>
      <c r="BD493" s="3"/>
      <c r="BE493" s="3"/>
    </row>
    <row r="494" spans="1:57" x14ac:dyDescent="0.25">
      <c r="A494" s="61" t="s">
        <v>521</v>
      </c>
      <c r="B494" s="62" t="s">
        <v>15537</v>
      </c>
      <c r="C494" s="62"/>
      <c r="D494" s="63">
        <v>1.5</v>
      </c>
      <c r="E494" s="65"/>
      <c r="F494" s="103" t="s">
        <v>9458</v>
      </c>
      <c r="G494" s="62"/>
      <c r="H494" s="66"/>
      <c r="I494" s="67"/>
      <c r="J494" s="67"/>
      <c r="K494" s="66" t="s">
        <v>12763</v>
      </c>
      <c r="L494" s="70"/>
      <c r="M494" s="71">
        <v>7655.6533203125</v>
      </c>
      <c r="N494" s="71">
        <v>2130.927978515625</v>
      </c>
      <c r="O494" s="72"/>
      <c r="P494" s="73"/>
      <c r="Q494" s="73"/>
      <c r="R494" s="96"/>
      <c r="S494" s="48">
        <v>0</v>
      </c>
      <c r="T494" s="48">
        <v>2</v>
      </c>
      <c r="U494" s="49">
        <v>8</v>
      </c>
      <c r="V494" s="49">
        <v>0.125</v>
      </c>
      <c r="W494" s="49">
        <v>0</v>
      </c>
      <c r="X494" s="49">
        <v>1.187683</v>
      </c>
      <c r="Y494" s="49">
        <v>0</v>
      </c>
      <c r="Z494" s="49">
        <v>0</v>
      </c>
      <c r="AA494" s="68">
        <v>494</v>
      </c>
      <c r="AB494" s="68"/>
      <c r="AC494" s="69"/>
      <c r="AD494" s="84">
        <v>621</v>
      </c>
      <c r="AE494" s="84">
        <v>368</v>
      </c>
      <c r="AF494" s="84">
        <v>4178</v>
      </c>
      <c r="AG494" s="84">
        <v>6115</v>
      </c>
      <c r="AH494" s="84"/>
      <c r="AI494" s="84" t="s">
        <v>7512</v>
      </c>
      <c r="AJ494" s="84" t="s">
        <v>8224</v>
      </c>
      <c r="AK494" s="84"/>
      <c r="AL494" s="84"/>
      <c r="AM494" s="87">
        <v>41540.339594907404</v>
      </c>
      <c r="AN494" s="84" t="s">
        <v>10584</v>
      </c>
      <c r="AO494" s="92" t="s">
        <v>11076</v>
      </c>
      <c r="AP494" s="84" t="s">
        <v>66</v>
      </c>
      <c r="AQ494" s="48"/>
      <c r="AR494" s="48"/>
      <c r="AS494" s="48"/>
      <c r="AT494" s="48"/>
      <c r="AU494" s="48"/>
      <c r="AV494" s="48"/>
      <c r="AW494" s="107" t="s">
        <v>14280</v>
      </c>
      <c r="AX494" s="107" t="s">
        <v>14280</v>
      </c>
      <c r="AY494" s="107" t="s">
        <v>15074</v>
      </c>
      <c r="AZ494" s="107" t="s">
        <v>15074</v>
      </c>
      <c r="BA494" s="2"/>
      <c r="BB494" s="3"/>
      <c r="BC494" s="3"/>
      <c r="BD494" s="3"/>
      <c r="BE494" s="3"/>
    </row>
    <row r="495" spans="1:57" x14ac:dyDescent="0.25">
      <c r="A495" s="61" t="s">
        <v>1638</v>
      </c>
      <c r="B495" s="62" t="s">
        <v>15537</v>
      </c>
      <c r="C495" s="62"/>
      <c r="D495" s="63">
        <v>1.5</v>
      </c>
      <c r="E495" s="65"/>
      <c r="F495" s="103" t="s">
        <v>9459</v>
      </c>
      <c r="G495" s="62"/>
      <c r="H495" s="66"/>
      <c r="I495" s="67"/>
      <c r="J495" s="67"/>
      <c r="K495" s="66" t="s">
        <v>12764</v>
      </c>
      <c r="L495" s="70"/>
      <c r="M495" s="71">
        <v>8807.6708984375</v>
      </c>
      <c r="N495" s="71">
        <v>1114.9637451171875</v>
      </c>
      <c r="O495" s="72"/>
      <c r="P495" s="73"/>
      <c r="Q495" s="73"/>
      <c r="R495" s="96"/>
      <c r="S495" s="48">
        <v>1</v>
      </c>
      <c r="T495" s="48">
        <v>0</v>
      </c>
      <c r="U495" s="49">
        <v>0</v>
      </c>
      <c r="V495" s="49">
        <v>8.3333000000000004E-2</v>
      </c>
      <c r="W495" s="49">
        <v>0</v>
      </c>
      <c r="X495" s="49">
        <v>0.65476500000000004</v>
      </c>
      <c r="Y495" s="49">
        <v>0</v>
      </c>
      <c r="Z495" s="49">
        <v>0</v>
      </c>
      <c r="AA495" s="68">
        <v>495</v>
      </c>
      <c r="AB495" s="68"/>
      <c r="AC495" s="69"/>
      <c r="AD495" s="84">
        <v>107</v>
      </c>
      <c r="AE495" s="84">
        <v>218829</v>
      </c>
      <c r="AF495" s="84">
        <v>19701</v>
      </c>
      <c r="AG495" s="84">
        <v>204</v>
      </c>
      <c r="AH495" s="84"/>
      <c r="AI495" s="84"/>
      <c r="AJ495" s="84" t="s">
        <v>8310</v>
      </c>
      <c r="AK495" s="84"/>
      <c r="AL495" s="84"/>
      <c r="AM495" s="87">
        <v>39928.523877314816</v>
      </c>
      <c r="AN495" s="84" t="s">
        <v>10584</v>
      </c>
      <c r="AO495" s="92" t="s">
        <v>11077</v>
      </c>
      <c r="AP495" s="84" t="s">
        <v>65</v>
      </c>
      <c r="AQ495" s="48"/>
      <c r="AR495" s="48"/>
      <c r="AS495" s="48"/>
      <c r="AT495" s="48"/>
      <c r="AU495" s="48"/>
      <c r="AV495" s="48"/>
      <c r="AW495" s="48"/>
      <c r="AX495" s="48"/>
      <c r="AY495" s="48"/>
      <c r="AZ495" s="48"/>
      <c r="BA495" s="2"/>
      <c r="BB495" s="3"/>
      <c r="BC495" s="3"/>
      <c r="BD495" s="3"/>
      <c r="BE495" s="3"/>
    </row>
    <row r="496" spans="1:57" x14ac:dyDescent="0.25">
      <c r="A496" s="61" t="s">
        <v>522</v>
      </c>
      <c r="B496" s="62" t="s">
        <v>15539</v>
      </c>
      <c r="C496" s="62"/>
      <c r="D496" s="63">
        <v>5.097511914340533</v>
      </c>
      <c r="E496" s="65"/>
      <c r="F496" s="103" t="s">
        <v>9460</v>
      </c>
      <c r="G496" s="62"/>
      <c r="H496" s="66"/>
      <c r="I496" s="67"/>
      <c r="J496" s="67"/>
      <c r="K496" s="66" t="s">
        <v>12765</v>
      </c>
      <c r="L496" s="70"/>
      <c r="M496" s="71">
        <v>5677.5478515625</v>
      </c>
      <c r="N496" s="71">
        <v>9317.2685546875</v>
      </c>
      <c r="O496" s="72"/>
      <c r="P496" s="73"/>
      <c r="Q496" s="73"/>
      <c r="R496" s="96"/>
      <c r="S496" s="48">
        <v>0</v>
      </c>
      <c r="T496" s="48">
        <v>1</v>
      </c>
      <c r="U496" s="49">
        <v>0</v>
      </c>
      <c r="V496" s="49">
        <v>2.0100000000000001E-4</v>
      </c>
      <c r="W496" s="49">
        <v>1.8600000000000001E-3</v>
      </c>
      <c r="X496" s="49">
        <v>0.465924</v>
      </c>
      <c r="Y496" s="49">
        <v>0</v>
      </c>
      <c r="Z496" s="49">
        <v>0</v>
      </c>
      <c r="AA496" s="68">
        <v>496</v>
      </c>
      <c r="AB496" s="68"/>
      <c r="AC496" s="69"/>
      <c r="AD496" s="84">
        <v>250</v>
      </c>
      <c r="AE496" s="84">
        <v>30</v>
      </c>
      <c r="AF496" s="84">
        <v>339</v>
      </c>
      <c r="AG496" s="84">
        <v>2294</v>
      </c>
      <c r="AH496" s="84"/>
      <c r="AI496" s="84"/>
      <c r="AJ496" s="84" t="s">
        <v>8391</v>
      </c>
      <c r="AK496" s="84"/>
      <c r="AL496" s="84"/>
      <c r="AM496" s="87">
        <v>43334.765439814815</v>
      </c>
      <c r="AN496" s="84" t="s">
        <v>10584</v>
      </c>
      <c r="AO496" s="92" t="s">
        <v>11078</v>
      </c>
      <c r="AP496" s="84" t="s">
        <v>66</v>
      </c>
      <c r="AQ496" s="48"/>
      <c r="AR496" s="48"/>
      <c r="AS496" s="48"/>
      <c r="AT496" s="48"/>
      <c r="AU496" s="48" t="s">
        <v>2951</v>
      </c>
      <c r="AV496" s="48" t="s">
        <v>2951</v>
      </c>
      <c r="AW496" s="107" t="s">
        <v>14127</v>
      </c>
      <c r="AX496" s="107" t="s">
        <v>14127</v>
      </c>
      <c r="AY496" s="107" t="s">
        <v>14929</v>
      </c>
      <c r="AZ496" s="107" t="s">
        <v>14929</v>
      </c>
      <c r="BA496" s="2"/>
      <c r="BB496" s="3"/>
      <c r="BC496" s="3"/>
      <c r="BD496" s="3"/>
      <c r="BE496" s="3"/>
    </row>
    <row r="497" spans="1:57" x14ac:dyDescent="0.25">
      <c r="A497" s="61" t="s">
        <v>523</v>
      </c>
      <c r="B497" s="62" t="s">
        <v>15537</v>
      </c>
      <c r="C497" s="62"/>
      <c r="D497" s="63">
        <v>1.7185585195271398</v>
      </c>
      <c r="E497" s="65"/>
      <c r="F497" s="103" t="s">
        <v>9461</v>
      </c>
      <c r="G497" s="62"/>
      <c r="H497" s="66"/>
      <c r="I497" s="67"/>
      <c r="J497" s="67"/>
      <c r="K497" s="66" t="s">
        <v>12766</v>
      </c>
      <c r="L497" s="70"/>
      <c r="M497" s="71">
        <v>5377.73828125</v>
      </c>
      <c r="N497" s="71">
        <v>5174.62841796875</v>
      </c>
      <c r="O497" s="72"/>
      <c r="P497" s="73"/>
      <c r="Q497" s="73"/>
      <c r="R497" s="96"/>
      <c r="S497" s="48">
        <v>0</v>
      </c>
      <c r="T497" s="48">
        <v>1</v>
      </c>
      <c r="U497" s="49">
        <v>0</v>
      </c>
      <c r="V497" s="49">
        <v>1.63E-4</v>
      </c>
      <c r="W497" s="49">
        <v>1.13E-4</v>
      </c>
      <c r="X497" s="49">
        <v>0.48216999999999999</v>
      </c>
      <c r="Y497" s="49">
        <v>0</v>
      </c>
      <c r="Z497" s="49">
        <v>0</v>
      </c>
      <c r="AA497" s="68">
        <v>497</v>
      </c>
      <c r="AB497" s="68"/>
      <c r="AC497" s="69"/>
      <c r="AD497" s="84">
        <v>1469</v>
      </c>
      <c r="AE497" s="84">
        <v>94</v>
      </c>
      <c r="AF497" s="84">
        <v>3862</v>
      </c>
      <c r="AG497" s="84">
        <v>79</v>
      </c>
      <c r="AH497" s="84"/>
      <c r="AI497" s="84"/>
      <c r="AJ497" s="84"/>
      <c r="AK497" s="84"/>
      <c r="AL497" s="84"/>
      <c r="AM497" s="87">
        <v>42038.502384259256</v>
      </c>
      <c r="AN497" s="84" t="s">
        <v>10584</v>
      </c>
      <c r="AO497" s="92" t="s">
        <v>11079</v>
      </c>
      <c r="AP497" s="84" t="s">
        <v>66</v>
      </c>
      <c r="AQ497" s="48"/>
      <c r="AR497" s="48"/>
      <c r="AS497" s="48"/>
      <c r="AT497" s="48"/>
      <c r="AU497" s="48"/>
      <c r="AV497" s="48"/>
      <c r="AW497" s="107" t="s">
        <v>14089</v>
      </c>
      <c r="AX497" s="107" t="s">
        <v>14725</v>
      </c>
      <c r="AY497" s="107" t="s">
        <v>14892</v>
      </c>
      <c r="AZ497" s="107" t="s">
        <v>15481</v>
      </c>
      <c r="BA497" s="2"/>
      <c r="BB497" s="3"/>
      <c r="BC497" s="3"/>
      <c r="BD497" s="3"/>
      <c r="BE497" s="3"/>
    </row>
    <row r="498" spans="1:57" x14ac:dyDescent="0.25">
      <c r="A498" s="61" t="s">
        <v>524</v>
      </c>
      <c r="B498" s="62" t="s">
        <v>15537</v>
      </c>
      <c r="C498" s="62"/>
      <c r="D498" s="63">
        <v>1.505802438571517</v>
      </c>
      <c r="E498" s="65"/>
      <c r="F498" s="103" t="s">
        <v>9462</v>
      </c>
      <c r="G498" s="62"/>
      <c r="H498" s="66"/>
      <c r="I498" s="67"/>
      <c r="J498" s="67"/>
      <c r="K498" s="66" t="s">
        <v>12767</v>
      </c>
      <c r="L498" s="70"/>
      <c r="M498" s="71">
        <v>2692.44775390625</v>
      </c>
      <c r="N498" s="71">
        <v>5961.83447265625</v>
      </c>
      <c r="O498" s="72"/>
      <c r="P498" s="73"/>
      <c r="Q498" s="73"/>
      <c r="R498" s="96"/>
      <c r="S498" s="48">
        <v>0</v>
      </c>
      <c r="T498" s="48">
        <v>1</v>
      </c>
      <c r="U498" s="49">
        <v>0</v>
      </c>
      <c r="V498" s="49">
        <v>1.5899999999999999E-4</v>
      </c>
      <c r="W498" s="49">
        <v>3.0000000000000001E-6</v>
      </c>
      <c r="X498" s="49">
        <v>0.51345799999999997</v>
      </c>
      <c r="Y498" s="49">
        <v>0</v>
      </c>
      <c r="Z498" s="49">
        <v>0</v>
      </c>
      <c r="AA498" s="68">
        <v>498</v>
      </c>
      <c r="AB498" s="68"/>
      <c r="AC498" s="69"/>
      <c r="AD498" s="84">
        <v>20293</v>
      </c>
      <c r="AE498" s="84">
        <v>17790</v>
      </c>
      <c r="AF498" s="84">
        <v>53587</v>
      </c>
      <c r="AG498" s="84">
        <v>11902</v>
      </c>
      <c r="AH498" s="84"/>
      <c r="AI498" s="84" t="s">
        <v>7513</v>
      </c>
      <c r="AJ498" s="84" t="s">
        <v>8266</v>
      </c>
      <c r="AK498" s="84"/>
      <c r="AL498" s="84"/>
      <c r="AM498" s="87">
        <v>41127.312118055554</v>
      </c>
      <c r="AN498" s="84" t="s">
        <v>10584</v>
      </c>
      <c r="AO498" s="92" t="s">
        <v>11080</v>
      </c>
      <c r="AP498" s="84" t="s">
        <v>66</v>
      </c>
      <c r="AQ498" s="48"/>
      <c r="AR498" s="48"/>
      <c r="AS498" s="48"/>
      <c r="AT498" s="48"/>
      <c r="AU498" s="48"/>
      <c r="AV498" s="48"/>
      <c r="AW498" s="107" t="s">
        <v>14077</v>
      </c>
      <c r="AX498" s="107" t="s">
        <v>14077</v>
      </c>
      <c r="AY498" s="107" t="s">
        <v>14880</v>
      </c>
      <c r="AZ498" s="107" t="s">
        <v>14880</v>
      </c>
      <c r="BA498" s="2"/>
      <c r="BB498" s="3"/>
      <c r="BC498" s="3"/>
      <c r="BD498" s="3"/>
      <c r="BE498" s="3"/>
    </row>
    <row r="499" spans="1:57" x14ac:dyDescent="0.25">
      <c r="A499" s="61" t="s">
        <v>525</v>
      </c>
      <c r="B499" s="62" t="s">
        <v>15537</v>
      </c>
      <c r="C499" s="62"/>
      <c r="D499" s="63">
        <v>1.5</v>
      </c>
      <c r="E499" s="65"/>
      <c r="F499" s="103" t="s">
        <v>9463</v>
      </c>
      <c r="G499" s="62"/>
      <c r="H499" s="66"/>
      <c r="I499" s="67"/>
      <c r="J499" s="67"/>
      <c r="K499" s="66" t="s">
        <v>12768</v>
      </c>
      <c r="L499" s="70"/>
      <c r="M499" s="71">
        <v>4990.09814453125</v>
      </c>
      <c r="N499" s="71">
        <v>7257.1826171875</v>
      </c>
      <c r="O499" s="72"/>
      <c r="P499" s="73"/>
      <c r="Q499" s="73"/>
      <c r="R499" s="96"/>
      <c r="S499" s="48">
        <v>0</v>
      </c>
      <c r="T499" s="48">
        <v>1</v>
      </c>
      <c r="U499" s="49">
        <v>0</v>
      </c>
      <c r="V499" s="49">
        <v>1.08E-4</v>
      </c>
      <c r="W499" s="49">
        <v>0</v>
      </c>
      <c r="X499" s="49">
        <v>0.50512299999999999</v>
      </c>
      <c r="Y499" s="49">
        <v>0</v>
      </c>
      <c r="Z499" s="49">
        <v>0</v>
      </c>
      <c r="AA499" s="68">
        <v>499</v>
      </c>
      <c r="AB499" s="68"/>
      <c r="AC499" s="69"/>
      <c r="AD499" s="84">
        <v>251</v>
      </c>
      <c r="AE499" s="84">
        <v>346</v>
      </c>
      <c r="AF499" s="84">
        <v>861</v>
      </c>
      <c r="AG499" s="84">
        <v>13180</v>
      </c>
      <c r="AH499" s="84"/>
      <c r="AI499" s="84" t="s">
        <v>7514</v>
      </c>
      <c r="AJ499" s="84" t="s">
        <v>8272</v>
      </c>
      <c r="AK499" s="84"/>
      <c r="AL499" s="84"/>
      <c r="AM499" s="87">
        <v>42090.756412037037</v>
      </c>
      <c r="AN499" s="84" t="s">
        <v>10584</v>
      </c>
      <c r="AO499" s="92" t="s">
        <v>11081</v>
      </c>
      <c r="AP499" s="84" t="s">
        <v>66</v>
      </c>
      <c r="AQ499" s="48"/>
      <c r="AR499" s="48"/>
      <c r="AS499" s="48"/>
      <c r="AT499" s="48"/>
      <c r="AU499" s="48"/>
      <c r="AV499" s="48"/>
      <c r="AW499" s="107" t="s">
        <v>14075</v>
      </c>
      <c r="AX499" s="107" t="s">
        <v>14075</v>
      </c>
      <c r="AY499" s="107" t="s">
        <v>14878</v>
      </c>
      <c r="AZ499" s="107" t="s">
        <v>14878</v>
      </c>
      <c r="BA499" s="2"/>
      <c r="BB499" s="3"/>
      <c r="BC499" s="3"/>
      <c r="BD499" s="3"/>
      <c r="BE499" s="3"/>
    </row>
    <row r="500" spans="1:57" x14ac:dyDescent="0.25">
      <c r="A500" s="61" t="s">
        <v>526</v>
      </c>
      <c r="B500" s="62" t="s">
        <v>15537</v>
      </c>
      <c r="C500" s="62"/>
      <c r="D500" s="63">
        <v>1.7920560747663552</v>
      </c>
      <c r="E500" s="65"/>
      <c r="F500" s="103" t="s">
        <v>9464</v>
      </c>
      <c r="G500" s="62"/>
      <c r="H500" s="66"/>
      <c r="I500" s="67"/>
      <c r="J500" s="67"/>
      <c r="K500" s="66" t="s">
        <v>12769</v>
      </c>
      <c r="L500" s="70"/>
      <c r="M500" s="71">
        <v>5797.23974609375</v>
      </c>
      <c r="N500" s="71">
        <v>5326.04833984375</v>
      </c>
      <c r="O500" s="72"/>
      <c r="P500" s="73"/>
      <c r="Q500" s="73"/>
      <c r="R500" s="96"/>
      <c r="S500" s="48">
        <v>0</v>
      </c>
      <c r="T500" s="48">
        <v>4</v>
      </c>
      <c r="U500" s="49">
        <v>11357.570494</v>
      </c>
      <c r="V500" s="49">
        <v>1.8799999999999999E-4</v>
      </c>
      <c r="W500" s="49">
        <v>1.5100000000000001E-4</v>
      </c>
      <c r="X500" s="49">
        <v>1.4248050000000001</v>
      </c>
      <c r="Y500" s="49">
        <v>0</v>
      </c>
      <c r="Z500" s="49">
        <v>0</v>
      </c>
      <c r="AA500" s="68">
        <v>500</v>
      </c>
      <c r="AB500" s="68"/>
      <c r="AC500" s="69"/>
      <c r="AD500" s="84">
        <v>2207</v>
      </c>
      <c r="AE500" s="84">
        <v>928</v>
      </c>
      <c r="AF500" s="84">
        <v>51402</v>
      </c>
      <c r="AG500" s="84">
        <v>40996</v>
      </c>
      <c r="AH500" s="84"/>
      <c r="AI500" s="84"/>
      <c r="AJ500" s="84"/>
      <c r="AK500" s="84"/>
      <c r="AL500" s="84"/>
      <c r="AM500" s="87">
        <v>41429.285509259258</v>
      </c>
      <c r="AN500" s="84" t="s">
        <v>10584</v>
      </c>
      <c r="AO500" s="92" t="s">
        <v>11082</v>
      </c>
      <c r="AP500" s="84" t="s">
        <v>66</v>
      </c>
      <c r="AQ500" s="48"/>
      <c r="AR500" s="48"/>
      <c r="AS500" s="48"/>
      <c r="AT500" s="48"/>
      <c r="AU500" s="48"/>
      <c r="AV500" s="48"/>
      <c r="AW500" s="107" t="s">
        <v>14281</v>
      </c>
      <c r="AX500" s="107" t="s">
        <v>14748</v>
      </c>
      <c r="AY500" s="107" t="s">
        <v>15075</v>
      </c>
      <c r="AZ500" s="107" t="s">
        <v>15075</v>
      </c>
      <c r="BA500" s="2"/>
      <c r="BB500" s="3"/>
      <c r="BC500" s="3"/>
      <c r="BD500" s="3"/>
      <c r="BE500" s="3"/>
    </row>
    <row r="501" spans="1:57" x14ac:dyDescent="0.25">
      <c r="A501" s="61" t="s">
        <v>527</v>
      </c>
      <c r="B501" s="62" t="s">
        <v>15537</v>
      </c>
      <c r="C501" s="62"/>
      <c r="D501" s="63">
        <v>1.505802438571517</v>
      </c>
      <c r="E501" s="65"/>
      <c r="F501" s="103" t="s">
        <v>9465</v>
      </c>
      <c r="G501" s="62"/>
      <c r="H501" s="66"/>
      <c r="I501" s="67"/>
      <c r="J501" s="67"/>
      <c r="K501" s="66" t="s">
        <v>12770</v>
      </c>
      <c r="L501" s="70"/>
      <c r="M501" s="71">
        <v>7627.47509765625</v>
      </c>
      <c r="N501" s="71">
        <v>2752.6728515625</v>
      </c>
      <c r="O501" s="72"/>
      <c r="P501" s="73"/>
      <c r="Q501" s="73"/>
      <c r="R501" s="96"/>
      <c r="S501" s="48">
        <v>0</v>
      </c>
      <c r="T501" s="48">
        <v>1</v>
      </c>
      <c r="U501" s="49">
        <v>0</v>
      </c>
      <c r="V501" s="49">
        <v>1.5899999999999999E-4</v>
      </c>
      <c r="W501" s="49">
        <v>3.0000000000000001E-6</v>
      </c>
      <c r="X501" s="49">
        <v>0.51345799999999997</v>
      </c>
      <c r="Y501" s="49">
        <v>0</v>
      </c>
      <c r="Z501" s="49">
        <v>0</v>
      </c>
      <c r="AA501" s="68">
        <v>501</v>
      </c>
      <c r="AB501" s="68"/>
      <c r="AC501" s="69"/>
      <c r="AD501" s="84">
        <v>173</v>
      </c>
      <c r="AE501" s="84">
        <v>129</v>
      </c>
      <c r="AF501" s="84">
        <v>40</v>
      </c>
      <c r="AG501" s="84">
        <v>28</v>
      </c>
      <c r="AH501" s="84"/>
      <c r="AI501" s="84"/>
      <c r="AJ501" s="84"/>
      <c r="AK501" s="84"/>
      <c r="AL501" s="84"/>
      <c r="AM501" s="87">
        <v>41576.652685185189</v>
      </c>
      <c r="AN501" s="84" t="s">
        <v>10584</v>
      </c>
      <c r="AO501" s="92" t="s">
        <v>11083</v>
      </c>
      <c r="AP501" s="84" t="s">
        <v>66</v>
      </c>
      <c r="AQ501" s="48"/>
      <c r="AR501" s="48"/>
      <c r="AS501" s="48"/>
      <c r="AT501" s="48"/>
      <c r="AU501" s="48"/>
      <c r="AV501" s="48"/>
      <c r="AW501" s="107" t="s">
        <v>14077</v>
      </c>
      <c r="AX501" s="107" t="s">
        <v>14077</v>
      </c>
      <c r="AY501" s="107" t="s">
        <v>14880</v>
      </c>
      <c r="AZ501" s="107" t="s">
        <v>14880</v>
      </c>
      <c r="BA501" s="2"/>
      <c r="BB501" s="3"/>
      <c r="BC501" s="3"/>
      <c r="BD501" s="3"/>
      <c r="BE501" s="3"/>
    </row>
    <row r="502" spans="1:57" x14ac:dyDescent="0.25">
      <c r="A502" s="61" t="s">
        <v>528</v>
      </c>
      <c r="B502" s="62" t="s">
        <v>15539</v>
      </c>
      <c r="C502" s="62"/>
      <c r="D502" s="63">
        <v>5.097511914340533</v>
      </c>
      <c r="E502" s="65"/>
      <c r="F502" s="103" t="s">
        <v>9466</v>
      </c>
      <c r="G502" s="62"/>
      <c r="H502" s="66"/>
      <c r="I502" s="67"/>
      <c r="J502" s="67"/>
      <c r="K502" s="66" t="s">
        <v>12771</v>
      </c>
      <c r="L502" s="70"/>
      <c r="M502" s="71">
        <v>3999.08056640625</v>
      </c>
      <c r="N502" s="71">
        <v>9170.2890625</v>
      </c>
      <c r="O502" s="72"/>
      <c r="P502" s="73"/>
      <c r="Q502" s="73"/>
      <c r="R502" s="96"/>
      <c r="S502" s="48">
        <v>0</v>
      </c>
      <c r="T502" s="48">
        <v>1</v>
      </c>
      <c r="U502" s="49">
        <v>0</v>
      </c>
      <c r="V502" s="49">
        <v>2.0100000000000001E-4</v>
      </c>
      <c r="W502" s="49">
        <v>1.8600000000000001E-3</v>
      </c>
      <c r="X502" s="49">
        <v>0.465924</v>
      </c>
      <c r="Y502" s="49">
        <v>0</v>
      </c>
      <c r="Z502" s="49">
        <v>0</v>
      </c>
      <c r="AA502" s="68">
        <v>502</v>
      </c>
      <c r="AB502" s="68"/>
      <c r="AC502" s="69"/>
      <c r="AD502" s="84">
        <v>143</v>
      </c>
      <c r="AE502" s="84">
        <v>52</v>
      </c>
      <c r="AF502" s="84">
        <v>4436</v>
      </c>
      <c r="AG502" s="84">
        <v>16314</v>
      </c>
      <c r="AH502" s="84"/>
      <c r="AI502" s="84"/>
      <c r="AJ502" s="84" t="s">
        <v>8284</v>
      </c>
      <c r="AK502" s="84"/>
      <c r="AL502" s="84"/>
      <c r="AM502" s="87">
        <v>43468.767534722225</v>
      </c>
      <c r="AN502" s="84" t="s">
        <v>10584</v>
      </c>
      <c r="AO502" s="92" t="s">
        <v>11084</v>
      </c>
      <c r="AP502" s="84" t="s">
        <v>66</v>
      </c>
      <c r="AQ502" s="48"/>
      <c r="AR502" s="48"/>
      <c r="AS502" s="48"/>
      <c r="AT502" s="48"/>
      <c r="AU502" s="48" t="s">
        <v>2951</v>
      </c>
      <c r="AV502" s="48" t="s">
        <v>2951</v>
      </c>
      <c r="AW502" s="107" t="s">
        <v>14127</v>
      </c>
      <c r="AX502" s="107" t="s">
        <v>14127</v>
      </c>
      <c r="AY502" s="107" t="s">
        <v>14929</v>
      </c>
      <c r="AZ502" s="107" t="s">
        <v>14929</v>
      </c>
      <c r="BA502" s="2"/>
      <c r="BB502" s="3"/>
      <c r="BC502" s="3"/>
      <c r="BD502" s="3"/>
      <c r="BE502" s="3"/>
    </row>
    <row r="503" spans="1:57" x14ac:dyDescent="0.25">
      <c r="A503" s="61" t="s">
        <v>529</v>
      </c>
      <c r="B503" s="62" t="s">
        <v>15539</v>
      </c>
      <c r="C503" s="62"/>
      <c r="D503" s="63">
        <v>5.097511914340533</v>
      </c>
      <c r="E503" s="65"/>
      <c r="F503" s="103" t="s">
        <v>9467</v>
      </c>
      <c r="G503" s="62"/>
      <c r="H503" s="66"/>
      <c r="I503" s="67"/>
      <c r="J503" s="67"/>
      <c r="K503" s="66" t="s">
        <v>12772</v>
      </c>
      <c r="L503" s="70"/>
      <c r="M503" s="71">
        <v>7507.330078125</v>
      </c>
      <c r="N503" s="71">
        <v>7114.00439453125</v>
      </c>
      <c r="O503" s="72"/>
      <c r="P503" s="73"/>
      <c r="Q503" s="73"/>
      <c r="R503" s="96"/>
      <c r="S503" s="48">
        <v>0</v>
      </c>
      <c r="T503" s="48">
        <v>1</v>
      </c>
      <c r="U503" s="49">
        <v>0</v>
      </c>
      <c r="V503" s="49">
        <v>2.0100000000000001E-4</v>
      </c>
      <c r="W503" s="49">
        <v>1.8600000000000001E-3</v>
      </c>
      <c r="X503" s="49">
        <v>0.465924</v>
      </c>
      <c r="Y503" s="49">
        <v>0</v>
      </c>
      <c r="Z503" s="49">
        <v>0</v>
      </c>
      <c r="AA503" s="68">
        <v>503</v>
      </c>
      <c r="AB503" s="68"/>
      <c r="AC503" s="69"/>
      <c r="AD503" s="84">
        <v>5001</v>
      </c>
      <c r="AE503" s="84">
        <v>2930</v>
      </c>
      <c r="AF503" s="84">
        <v>33088</v>
      </c>
      <c r="AG503" s="84">
        <v>50784</v>
      </c>
      <c r="AH503" s="84"/>
      <c r="AI503" s="84" t="s">
        <v>7515</v>
      </c>
      <c r="AJ503" s="84" t="s">
        <v>8283</v>
      </c>
      <c r="AK503" s="84"/>
      <c r="AL503" s="84"/>
      <c r="AM503" s="87">
        <v>43351.692465277774</v>
      </c>
      <c r="AN503" s="84" t="s">
        <v>10584</v>
      </c>
      <c r="AO503" s="92" t="s">
        <v>11085</v>
      </c>
      <c r="AP503" s="84" t="s">
        <v>66</v>
      </c>
      <c r="AQ503" s="48"/>
      <c r="AR503" s="48"/>
      <c r="AS503" s="48"/>
      <c r="AT503" s="48"/>
      <c r="AU503" s="48" t="s">
        <v>2951</v>
      </c>
      <c r="AV503" s="48" t="s">
        <v>2951</v>
      </c>
      <c r="AW503" s="107" t="s">
        <v>14127</v>
      </c>
      <c r="AX503" s="107" t="s">
        <v>14127</v>
      </c>
      <c r="AY503" s="107" t="s">
        <v>14929</v>
      </c>
      <c r="AZ503" s="107" t="s">
        <v>14929</v>
      </c>
      <c r="BA503" s="2"/>
      <c r="BB503" s="3"/>
      <c r="BC503" s="3"/>
      <c r="BD503" s="3"/>
      <c r="BE503" s="3"/>
    </row>
    <row r="504" spans="1:57" x14ac:dyDescent="0.25">
      <c r="A504" s="61" t="s">
        <v>530</v>
      </c>
      <c r="B504" s="62" t="s">
        <v>15537</v>
      </c>
      <c r="C504" s="62"/>
      <c r="D504" s="63">
        <v>1.5</v>
      </c>
      <c r="E504" s="65"/>
      <c r="F504" s="103" t="s">
        <v>9468</v>
      </c>
      <c r="G504" s="62"/>
      <c r="H504" s="66"/>
      <c r="I504" s="67"/>
      <c r="J504" s="67"/>
      <c r="K504" s="66" t="s">
        <v>12773</v>
      </c>
      <c r="L504" s="70"/>
      <c r="M504" s="71">
        <v>783.50238037109375</v>
      </c>
      <c r="N504" s="71">
        <v>6150.568359375</v>
      </c>
      <c r="O504" s="72"/>
      <c r="P504" s="73"/>
      <c r="Q504" s="73"/>
      <c r="R504" s="96"/>
      <c r="S504" s="48">
        <v>0</v>
      </c>
      <c r="T504" s="48">
        <v>1</v>
      </c>
      <c r="U504" s="49">
        <v>0</v>
      </c>
      <c r="V504" s="49">
        <v>1.34E-4</v>
      </c>
      <c r="W504" s="49">
        <v>0</v>
      </c>
      <c r="X504" s="49">
        <v>0.56038299999999996</v>
      </c>
      <c r="Y504" s="49">
        <v>0</v>
      </c>
      <c r="Z504" s="49">
        <v>0</v>
      </c>
      <c r="AA504" s="68">
        <v>504</v>
      </c>
      <c r="AB504" s="68"/>
      <c r="AC504" s="69"/>
      <c r="AD504" s="84">
        <v>233</v>
      </c>
      <c r="AE504" s="84">
        <v>113</v>
      </c>
      <c r="AF504" s="84">
        <v>2217</v>
      </c>
      <c r="AG504" s="84">
        <v>60177</v>
      </c>
      <c r="AH504" s="84"/>
      <c r="AI504" s="84"/>
      <c r="AJ504" s="84" t="s">
        <v>8270</v>
      </c>
      <c r="AK504" s="84"/>
      <c r="AL504" s="84"/>
      <c r="AM504" s="87">
        <v>40620.513437499998</v>
      </c>
      <c r="AN504" s="84" t="s">
        <v>10584</v>
      </c>
      <c r="AO504" s="92" t="s">
        <v>11086</v>
      </c>
      <c r="AP504" s="84" t="s">
        <v>66</v>
      </c>
      <c r="AQ504" s="48" t="s">
        <v>2694</v>
      </c>
      <c r="AR504" s="48" t="s">
        <v>2694</v>
      </c>
      <c r="AS504" s="48" t="s">
        <v>13971</v>
      </c>
      <c r="AT504" s="48" t="s">
        <v>13971</v>
      </c>
      <c r="AU504" s="48"/>
      <c r="AV504" s="48"/>
      <c r="AW504" s="107" t="s">
        <v>14282</v>
      </c>
      <c r="AX504" s="107" t="s">
        <v>14282</v>
      </c>
      <c r="AY504" s="107" t="s">
        <v>14968</v>
      </c>
      <c r="AZ504" s="107" t="s">
        <v>14968</v>
      </c>
      <c r="BA504" s="2"/>
      <c r="BB504" s="3"/>
      <c r="BC504" s="3"/>
      <c r="BD504" s="3"/>
      <c r="BE504" s="3"/>
    </row>
    <row r="505" spans="1:57" x14ac:dyDescent="0.25">
      <c r="A505" s="61" t="s">
        <v>531</v>
      </c>
      <c r="B505" s="62" t="s">
        <v>15537</v>
      </c>
      <c r="C505" s="62"/>
      <c r="D505" s="63">
        <v>1.5</v>
      </c>
      <c r="E505" s="65"/>
      <c r="F505" s="103" t="s">
        <v>9469</v>
      </c>
      <c r="G505" s="62"/>
      <c r="H505" s="66"/>
      <c r="I505" s="67"/>
      <c r="J505" s="67"/>
      <c r="K505" s="66" t="s">
        <v>12774</v>
      </c>
      <c r="L505" s="70"/>
      <c r="M505" s="71">
        <v>9854</v>
      </c>
      <c r="N505" s="71">
        <v>3647.862060546875</v>
      </c>
      <c r="O505" s="72"/>
      <c r="P505" s="73"/>
      <c r="Q505" s="73"/>
      <c r="R505" s="96"/>
      <c r="S505" s="48">
        <v>1</v>
      </c>
      <c r="T505" s="48">
        <v>1</v>
      </c>
      <c r="U505" s="49">
        <v>0</v>
      </c>
      <c r="V505" s="49">
        <v>0</v>
      </c>
      <c r="W505" s="49">
        <v>0</v>
      </c>
      <c r="X505" s="49">
        <v>1</v>
      </c>
      <c r="Y505" s="49">
        <v>0</v>
      </c>
      <c r="Z505" s="49" t="s">
        <v>13963</v>
      </c>
      <c r="AA505" s="68">
        <v>505</v>
      </c>
      <c r="AB505" s="68"/>
      <c r="AC505" s="69"/>
      <c r="AD505" s="84">
        <v>214</v>
      </c>
      <c r="AE505" s="84">
        <v>164</v>
      </c>
      <c r="AF505" s="84">
        <v>11536</v>
      </c>
      <c r="AG505" s="84">
        <v>5896</v>
      </c>
      <c r="AH505" s="84"/>
      <c r="AI505" s="84" t="s">
        <v>7516</v>
      </c>
      <c r="AJ505" s="84"/>
      <c r="AK505" s="84"/>
      <c r="AL505" s="84"/>
      <c r="AM505" s="87">
        <v>40529.966249999998</v>
      </c>
      <c r="AN505" s="84" t="s">
        <v>10584</v>
      </c>
      <c r="AO505" s="92" t="s">
        <v>11087</v>
      </c>
      <c r="AP505" s="84" t="s">
        <v>66</v>
      </c>
      <c r="AQ505" s="48"/>
      <c r="AR505" s="48"/>
      <c r="AS505" s="48"/>
      <c r="AT505" s="48"/>
      <c r="AU505" s="48" t="s">
        <v>2966</v>
      </c>
      <c r="AV505" s="48" t="s">
        <v>2966</v>
      </c>
      <c r="AW505" s="107" t="s">
        <v>14283</v>
      </c>
      <c r="AX505" s="107" t="s">
        <v>14283</v>
      </c>
      <c r="AY505" s="107" t="s">
        <v>15076</v>
      </c>
      <c r="AZ505" s="107" t="s">
        <v>15076</v>
      </c>
      <c r="BA505" s="2"/>
      <c r="BB505" s="3"/>
      <c r="BC505" s="3"/>
      <c r="BD505" s="3"/>
      <c r="BE505" s="3"/>
    </row>
    <row r="506" spans="1:57" x14ac:dyDescent="0.25">
      <c r="A506" s="61" t="s">
        <v>532</v>
      </c>
      <c r="B506" s="62" t="s">
        <v>15537</v>
      </c>
      <c r="C506" s="62"/>
      <c r="D506" s="63">
        <v>1.5</v>
      </c>
      <c r="E506" s="65"/>
      <c r="F506" s="103" t="s">
        <v>9470</v>
      </c>
      <c r="G506" s="62"/>
      <c r="H506" s="66"/>
      <c r="I506" s="67"/>
      <c r="J506" s="67"/>
      <c r="K506" s="66" t="s">
        <v>12775</v>
      </c>
      <c r="L506" s="70"/>
      <c r="M506" s="71">
        <v>1737.0810546875</v>
      </c>
      <c r="N506" s="71">
        <v>9084.4326171875</v>
      </c>
      <c r="O506" s="72"/>
      <c r="P506" s="73"/>
      <c r="Q506" s="73"/>
      <c r="R506" s="96"/>
      <c r="S506" s="48">
        <v>1</v>
      </c>
      <c r="T506" s="48">
        <v>1</v>
      </c>
      <c r="U506" s="49">
        <v>0</v>
      </c>
      <c r="V506" s="49">
        <v>0</v>
      </c>
      <c r="W506" s="49">
        <v>0</v>
      </c>
      <c r="X506" s="49">
        <v>1</v>
      </c>
      <c r="Y506" s="49">
        <v>0</v>
      </c>
      <c r="Z506" s="49" t="s">
        <v>13963</v>
      </c>
      <c r="AA506" s="68">
        <v>506</v>
      </c>
      <c r="AB506" s="68"/>
      <c r="AC506" s="69"/>
      <c r="AD506" s="84">
        <v>135</v>
      </c>
      <c r="AE506" s="84">
        <v>129</v>
      </c>
      <c r="AF506" s="84">
        <v>2107</v>
      </c>
      <c r="AG506" s="84">
        <v>8901</v>
      </c>
      <c r="AH506" s="84"/>
      <c r="AI506" s="84" t="s">
        <v>7517</v>
      </c>
      <c r="AJ506" s="84" t="s">
        <v>8392</v>
      </c>
      <c r="AK506" s="92" t="s">
        <v>8759</v>
      </c>
      <c r="AL506" s="84"/>
      <c r="AM506" s="87">
        <v>41099.471655092595</v>
      </c>
      <c r="AN506" s="84" t="s">
        <v>10584</v>
      </c>
      <c r="AO506" s="92" t="s">
        <v>11088</v>
      </c>
      <c r="AP506" s="84" t="s">
        <v>66</v>
      </c>
      <c r="AQ506" s="48"/>
      <c r="AR506" s="48"/>
      <c r="AS506" s="48"/>
      <c r="AT506" s="48"/>
      <c r="AU506" s="48" t="s">
        <v>2947</v>
      </c>
      <c r="AV506" s="48" t="s">
        <v>2947</v>
      </c>
      <c r="AW506" s="107" t="s">
        <v>14284</v>
      </c>
      <c r="AX506" s="107" t="s">
        <v>14284</v>
      </c>
      <c r="AY506" s="107" t="s">
        <v>15077</v>
      </c>
      <c r="AZ506" s="107" t="s">
        <v>15077</v>
      </c>
      <c r="BA506" s="2"/>
      <c r="BB506" s="3"/>
      <c r="BC506" s="3"/>
      <c r="BD506" s="3"/>
      <c r="BE506" s="3"/>
    </row>
    <row r="507" spans="1:57" x14ac:dyDescent="0.25">
      <c r="A507" s="61" t="s">
        <v>533</v>
      </c>
      <c r="B507" s="62" t="s">
        <v>15537</v>
      </c>
      <c r="C507" s="62"/>
      <c r="D507" s="63">
        <v>1.5</v>
      </c>
      <c r="E507" s="65"/>
      <c r="F507" s="103" t="s">
        <v>9471</v>
      </c>
      <c r="G507" s="62"/>
      <c r="H507" s="66"/>
      <c r="I507" s="67"/>
      <c r="J507" s="67"/>
      <c r="K507" s="66" t="s">
        <v>12776</v>
      </c>
      <c r="L507" s="70"/>
      <c r="M507" s="71">
        <v>8999.9765625</v>
      </c>
      <c r="N507" s="71">
        <v>2066.359375</v>
      </c>
      <c r="O507" s="72"/>
      <c r="P507" s="73"/>
      <c r="Q507" s="73"/>
      <c r="R507" s="96"/>
      <c r="S507" s="48">
        <v>0</v>
      </c>
      <c r="T507" s="48">
        <v>1</v>
      </c>
      <c r="U507" s="49">
        <v>0</v>
      </c>
      <c r="V507" s="49">
        <v>9.0909000000000004E-2</v>
      </c>
      <c r="W507" s="49">
        <v>0</v>
      </c>
      <c r="X507" s="49">
        <v>0.57851200000000003</v>
      </c>
      <c r="Y507" s="49">
        <v>0</v>
      </c>
      <c r="Z507" s="49">
        <v>0</v>
      </c>
      <c r="AA507" s="68">
        <v>507</v>
      </c>
      <c r="AB507" s="68"/>
      <c r="AC507" s="69"/>
      <c r="AD507" s="84">
        <v>2089</v>
      </c>
      <c r="AE507" s="84">
        <v>2081</v>
      </c>
      <c r="AF507" s="84">
        <v>11554</v>
      </c>
      <c r="AG507" s="84">
        <v>31216</v>
      </c>
      <c r="AH507" s="84"/>
      <c r="AI507" s="84" t="s">
        <v>7518</v>
      </c>
      <c r="AJ507" s="84"/>
      <c r="AK507" s="92" t="s">
        <v>8760</v>
      </c>
      <c r="AL507" s="84"/>
      <c r="AM507" s="87">
        <v>41621.87599537037</v>
      </c>
      <c r="AN507" s="84" t="s">
        <v>10584</v>
      </c>
      <c r="AO507" s="92" t="s">
        <v>11089</v>
      </c>
      <c r="AP507" s="84" t="s">
        <v>66</v>
      </c>
      <c r="AQ507" s="48"/>
      <c r="AR507" s="48"/>
      <c r="AS507" s="48"/>
      <c r="AT507" s="48"/>
      <c r="AU507" s="48"/>
      <c r="AV507" s="48"/>
      <c r="AW507" s="107" t="s">
        <v>14201</v>
      </c>
      <c r="AX507" s="107" t="s">
        <v>14201</v>
      </c>
      <c r="AY507" s="107" t="s">
        <v>15000</v>
      </c>
      <c r="AZ507" s="107" t="s">
        <v>15000</v>
      </c>
      <c r="BA507" s="2"/>
      <c r="BB507" s="3"/>
      <c r="BC507" s="3"/>
      <c r="BD507" s="3"/>
      <c r="BE507" s="3"/>
    </row>
    <row r="508" spans="1:57" x14ac:dyDescent="0.25">
      <c r="A508" s="61" t="s">
        <v>534</v>
      </c>
      <c r="B508" s="62" t="s">
        <v>15537</v>
      </c>
      <c r="C508" s="62"/>
      <c r="D508" s="63">
        <v>1.505802438571517</v>
      </c>
      <c r="E508" s="65"/>
      <c r="F508" s="103" t="s">
        <v>9472</v>
      </c>
      <c r="G508" s="62"/>
      <c r="H508" s="66"/>
      <c r="I508" s="67"/>
      <c r="J508" s="67"/>
      <c r="K508" s="66" t="s">
        <v>12777</v>
      </c>
      <c r="L508" s="70"/>
      <c r="M508" s="71">
        <v>4277.037109375</v>
      </c>
      <c r="N508" s="71">
        <v>2644.3603515625</v>
      </c>
      <c r="O508" s="72"/>
      <c r="P508" s="73"/>
      <c r="Q508" s="73"/>
      <c r="R508" s="96"/>
      <c r="S508" s="48">
        <v>0</v>
      </c>
      <c r="T508" s="48">
        <v>1</v>
      </c>
      <c r="U508" s="49">
        <v>0</v>
      </c>
      <c r="V508" s="49">
        <v>1.5899999999999999E-4</v>
      </c>
      <c r="W508" s="49">
        <v>3.0000000000000001E-6</v>
      </c>
      <c r="X508" s="49">
        <v>0.51345799999999997</v>
      </c>
      <c r="Y508" s="49">
        <v>0</v>
      </c>
      <c r="Z508" s="49">
        <v>0</v>
      </c>
      <c r="AA508" s="68">
        <v>508</v>
      </c>
      <c r="AB508" s="68"/>
      <c r="AC508" s="69"/>
      <c r="AD508" s="84">
        <v>1487</v>
      </c>
      <c r="AE508" s="84">
        <v>335</v>
      </c>
      <c r="AF508" s="84">
        <v>2925</v>
      </c>
      <c r="AG508" s="84">
        <v>2111</v>
      </c>
      <c r="AH508" s="84"/>
      <c r="AI508" s="84" t="s">
        <v>7519</v>
      </c>
      <c r="AJ508" s="84"/>
      <c r="AK508" s="84"/>
      <c r="AL508" s="84"/>
      <c r="AM508" s="87">
        <v>41483.998240740744</v>
      </c>
      <c r="AN508" s="84" t="s">
        <v>10584</v>
      </c>
      <c r="AO508" s="92" t="s">
        <v>11090</v>
      </c>
      <c r="AP508" s="84" t="s">
        <v>66</v>
      </c>
      <c r="AQ508" s="48"/>
      <c r="AR508" s="48"/>
      <c r="AS508" s="48"/>
      <c r="AT508" s="48"/>
      <c r="AU508" s="48"/>
      <c r="AV508" s="48"/>
      <c r="AW508" s="107" t="s">
        <v>14135</v>
      </c>
      <c r="AX508" s="107" t="s">
        <v>14135</v>
      </c>
      <c r="AY508" s="107" t="s">
        <v>14887</v>
      </c>
      <c r="AZ508" s="107" t="s">
        <v>14887</v>
      </c>
      <c r="BA508" s="2"/>
      <c r="BB508" s="3"/>
      <c r="BC508" s="3"/>
      <c r="BD508" s="3"/>
      <c r="BE508" s="3"/>
    </row>
    <row r="509" spans="1:57" x14ac:dyDescent="0.25">
      <c r="A509" s="61" t="s">
        <v>535</v>
      </c>
      <c r="B509" s="62" t="s">
        <v>15537</v>
      </c>
      <c r="C509" s="62"/>
      <c r="D509" s="63">
        <v>2.9293340347836851</v>
      </c>
      <c r="E509" s="65"/>
      <c r="F509" s="103" t="s">
        <v>9473</v>
      </c>
      <c r="G509" s="62"/>
      <c r="H509" s="66"/>
      <c r="I509" s="67"/>
      <c r="J509" s="67"/>
      <c r="K509" s="66" t="s">
        <v>12778</v>
      </c>
      <c r="L509" s="70"/>
      <c r="M509" s="71">
        <v>2018.80126953125</v>
      </c>
      <c r="N509" s="71">
        <v>4665.36669921875</v>
      </c>
      <c r="O509" s="72"/>
      <c r="P509" s="73"/>
      <c r="Q509" s="73"/>
      <c r="R509" s="96"/>
      <c r="S509" s="48">
        <v>0</v>
      </c>
      <c r="T509" s="48">
        <v>1</v>
      </c>
      <c r="U509" s="49">
        <v>0</v>
      </c>
      <c r="V509" s="49">
        <v>1.9799999999999999E-4</v>
      </c>
      <c r="W509" s="49">
        <v>7.3899999999999997E-4</v>
      </c>
      <c r="X509" s="49">
        <v>0.40701900000000002</v>
      </c>
      <c r="Y509" s="49">
        <v>0</v>
      </c>
      <c r="Z509" s="49">
        <v>0</v>
      </c>
      <c r="AA509" s="68">
        <v>509</v>
      </c>
      <c r="AB509" s="68"/>
      <c r="AC509" s="69"/>
      <c r="AD509" s="84">
        <v>636</v>
      </c>
      <c r="AE509" s="84">
        <v>861</v>
      </c>
      <c r="AF509" s="84">
        <v>12596</v>
      </c>
      <c r="AG509" s="84">
        <v>3923</v>
      </c>
      <c r="AH509" s="84"/>
      <c r="AI509" s="84" t="s">
        <v>7520</v>
      </c>
      <c r="AJ509" s="84" t="s">
        <v>8270</v>
      </c>
      <c r="AK509" s="84"/>
      <c r="AL509" s="84"/>
      <c r="AM509" s="87">
        <v>41071.65247685185</v>
      </c>
      <c r="AN509" s="84" t="s">
        <v>10584</v>
      </c>
      <c r="AO509" s="92" t="s">
        <v>11091</v>
      </c>
      <c r="AP509" s="84" t="s">
        <v>66</v>
      </c>
      <c r="AQ509" s="48"/>
      <c r="AR509" s="48"/>
      <c r="AS509" s="48"/>
      <c r="AT509" s="48"/>
      <c r="AU509" s="48"/>
      <c r="AV509" s="48"/>
      <c r="AW509" s="107" t="s">
        <v>14074</v>
      </c>
      <c r="AX509" s="107" t="s">
        <v>14074</v>
      </c>
      <c r="AY509" s="107" t="s">
        <v>14877</v>
      </c>
      <c r="AZ509" s="107" t="s">
        <v>14877</v>
      </c>
      <c r="BA509" s="2"/>
      <c r="BB509" s="3"/>
      <c r="BC509" s="3"/>
      <c r="BD509" s="3"/>
      <c r="BE509" s="3"/>
    </row>
    <row r="510" spans="1:57" x14ac:dyDescent="0.25">
      <c r="A510" s="61" t="s">
        <v>536</v>
      </c>
      <c r="B510" s="62" t="s">
        <v>15537</v>
      </c>
      <c r="C510" s="62"/>
      <c r="D510" s="63">
        <v>1.724360958098657</v>
      </c>
      <c r="E510" s="65"/>
      <c r="F510" s="103" t="s">
        <v>9474</v>
      </c>
      <c r="G510" s="62"/>
      <c r="H510" s="66"/>
      <c r="I510" s="67"/>
      <c r="J510" s="67"/>
      <c r="K510" s="66" t="s">
        <v>12779</v>
      </c>
      <c r="L510" s="70"/>
      <c r="M510" s="71">
        <v>8013.0673828125</v>
      </c>
      <c r="N510" s="71">
        <v>1437.4193115234375</v>
      </c>
      <c r="O510" s="72"/>
      <c r="P510" s="73"/>
      <c r="Q510" s="73"/>
      <c r="R510" s="96"/>
      <c r="S510" s="48">
        <v>0</v>
      </c>
      <c r="T510" s="48">
        <v>1</v>
      </c>
      <c r="U510" s="49">
        <v>0</v>
      </c>
      <c r="V510" s="49">
        <v>1.84E-4</v>
      </c>
      <c r="W510" s="49">
        <v>1.16E-4</v>
      </c>
      <c r="X510" s="49">
        <v>0.46414100000000003</v>
      </c>
      <c r="Y510" s="49">
        <v>0</v>
      </c>
      <c r="Z510" s="49">
        <v>0</v>
      </c>
      <c r="AA510" s="68">
        <v>510</v>
      </c>
      <c r="AB510" s="68"/>
      <c r="AC510" s="69"/>
      <c r="AD510" s="84">
        <v>761</v>
      </c>
      <c r="AE510" s="84">
        <v>129</v>
      </c>
      <c r="AF510" s="84">
        <v>4607</v>
      </c>
      <c r="AG510" s="84">
        <v>13270</v>
      </c>
      <c r="AH510" s="84"/>
      <c r="AI510" s="84"/>
      <c r="AJ510" s="84"/>
      <c r="AK510" s="84"/>
      <c r="AL510" s="84"/>
      <c r="AM510" s="87">
        <v>43654.720138888886</v>
      </c>
      <c r="AN510" s="84" t="s">
        <v>10584</v>
      </c>
      <c r="AO510" s="92" t="s">
        <v>11092</v>
      </c>
      <c r="AP510" s="84" t="s">
        <v>66</v>
      </c>
      <c r="AQ510" s="48"/>
      <c r="AR510" s="48"/>
      <c r="AS510" s="48"/>
      <c r="AT510" s="48"/>
      <c r="AU510" s="48"/>
      <c r="AV510" s="48"/>
      <c r="AW510" s="107" t="s">
        <v>14080</v>
      </c>
      <c r="AX510" s="107" t="s">
        <v>14080</v>
      </c>
      <c r="AY510" s="107" t="s">
        <v>14883</v>
      </c>
      <c r="AZ510" s="107" t="s">
        <v>14883</v>
      </c>
      <c r="BA510" s="2"/>
      <c r="BB510" s="3"/>
      <c r="BC510" s="3"/>
      <c r="BD510" s="3"/>
      <c r="BE510" s="3"/>
    </row>
    <row r="511" spans="1:57" x14ac:dyDescent="0.25">
      <c r="A511" s="61" t="s">
        <v>537</v>
      </c>
      <c r="B511" s="62" t="s">
        <v>15537</v>
      </c>
      <c r="C511" s="62"/>
      <c r="D511" s="63">
        <v>1.5</v>
      </c>
      <c r="E511" s="65"/>
      <c r="F511" s="103" t="s">
        <v>9475</v>
      </c>
      <c r="G511" s="62"/>
      <c r="H511" s="66"/>
      <c r="I511" s="67"/>
      <c r="J511" s="67"/>
      <c r="K511" s="66" t="s">
        <v>12780</v>
      </c>
      <c r="L511" s="70"/>
      <c r="M511" s="71">
        <v>1774.21826171875</v>
      </c>
      <c r="N511" s="71">
        <v>8038.4033203125</v>
      </c>
      <c r="O511" s="72"/>
      <c r="P511" s="73"/>
      <c r="Q511" s="73"/>
      <c r="R511" s="96"/>
      <c r="S511" s="48">
        <v>1</v>
      </c>
      <c r="T511" s="48">
        <v>1</v>
      </c>
      <c r="U511" s="49">
        <v>0</v>
      </c>
      <c r="V511" s="49">
        <v>0</v>
      </c>
      <c r="W511" s="49">
        <v>0</v>
      </c>
      <c r="X511" s="49">
        <v>1</v>
      </c>
      <c r="Y511" s="49">
        <v>0</v>
      </c>
      <c r="Z511" s="49" t="s">
        <v>13963</v>
      </c>
      <c r="AA511" s="68">
        <v>511</v>
      </c>
      <c r="AB511" s="68"/>
      <c r="AC511" s="69"/>
      <c r="AD511" s="84">
        <v>242</v>
      </c>
      <c r="AE511" s="84">
        <v>154</v>
      </c>
      <c r="AF511" s="84">
        <v>827</v>
      </c>
      <c r="AG511" s="84">
        <v>220</v>
      </c>
      <c r="AH511" s="84"/>
      <c r="AI511" s="92" t="s">
        <v>7521</v>
      </c>
      <c r="AJ511" s="84" t="s">
        <v>8315</v>
      </c>
      <c r="AK511" s="92" t="s">
        <v>8761</v>
      </c>
      <c r="AL511" s="84"/>
      <c r="AM511" s="87">
        <v>40367.724629629629</v>
      </c>
      <c r="AN511" s="84" t="s">
        <v>10584</v>
      </c>
      <c r="AO511" s="92" t="s">
        <v>11093</v>
      </c>
      <c r="AP511" s="84" t="s">
        <v>66</v>
      </c>
      <c r="AQ511" s="48" t="s">
        <v>2724</v>
      </c>
      <c r="AR511" s="48" t="s">
        <v>2724</v>
      </c>
      <c r="AS511" s="48" t="s">
        <v>2911</v>
      </c>
      <c r="AT511" s="48" t="s">
        <v>2911</v>
      </c>
      <c r="AU511" s="48" t="s">
        <v>2967</v>
      </c>
      <c r="AV511" s="48" t="s">
        <v>2967</v>
      </c>
      <c r="AW511" s="107" t="s">
        <v>14285</v>
      </c>
      <c r="AX511" s="107" t="s">
        <v>14285</v>
      </c>
      <c r="AY511" s="107" t="s">
        <v>15078</v>
      </c>
      <c r="AZ511" s="107" t="s">
        <v>15078</v>
      </c>
      <c r="BA511" s="2"/>
      <c r="BB511" s="3"/>
      <c r="BC511" s="3"/>
      <c r="BD511" s="3"/>
      <c r="BE511" s="3"/>
    </row>
    <row r="512" spans="1:57" x14ac:dyDescent="0.25">
      <c r="A512" s="61" t="s">
        <v>538</v>
      </c>
      <c r="B512" s="62" t="s">
        <v>15537</v>
      </c>
      <c r="C512" s="62"/>
      <c r="D512" s="63">
        <v>1.5</v>
      </c>
      <c r="E512" s="65"/>
      <c r="F512" s="103" t="s">
        <v>9476</v>
      </c>
      <c r="G512" s="62"/>
      <c r="H512" s="66"/>
      <c r="I512" s="67"/>
      <c r="J512" s="67"/>
      <c r="K512" s="66" t="s">
        <v>12781</v>
      </c>
      <c r="L512" s="70"/>
      <c r="M512" s="71">
        <v>419.32110595703125</v>
      </c>
      <c r="N512" s="71">
        <v>4804.23046875</v>
      </c>
      <c r="O512" s="72"/>
      <c r="P512" s="73"/>
      <c r="Q512" s="73"/>
      <c r="R512" s="96"/>
      <c r="S512" s="48">
        <v>0</v>
      </c>
      <c r="T512" s="48">
        <v>2</v>
      </c>
      <c r="U512" s="49">
        <v>2</v>
      </c>
      <c r="V512" s="49">
        <v>0.5</v>
      </c>
      <c r="W512" s="49">
        <v>0</v>
      </c>
      <c r="X512" s="49">
        <v>1.4594590000000001</v>
      </c>
      <c r="Y512" s="49">
        <v>0</v>
      </c>
      <c r="Z512" s="49">
        <v>0</v>
      </c>
      <c r="AA512" s="68">
        <v>512</v>
      </c>
      <c r="AB512" s="68"/>
      <c r="AC512" s="69"/>
      <c r="AD512" s="84">
        <v>702</v>
      </c>
      <c r="AE512" s="84">
        <v>688</v>
      </c>
      <c r="AF512" s="84">
        <v>8113</v>
      </c>
      <c r="AG512" s="84">
        <v>9770</v>
      </c>
      <c r="AH512" s="84"/>
      <c r="AI512" s="84"/>
      <c r="AJ512" s="84"/>
      <c r="AK512" s="84"/>
      <c r="AL512" s="84"/>
      <c r="AM512" s="87">
        <v>43403.488379629627</v>
      </c>
      <c r="AN512" s="84" t="s">
        <v>10584</v>
      </c>
      <c r="AO512" s="92" t="s">
        <v>11094</v>
      </c>
      <c r="AP512" s="84" t="s">
        <v>66</v>
      </c>
      <c r="AQ512" s="48"/>
      <c r="AR512" s="48"/>
      <c r="AS512" s="48"/>
      <c r="AT512" s="48"/>
      <c r="AU512" s="48" t="s">
        <v>2947</v>
      </c>
      <c r="AV512" s="48" t="s">
        <v>2947</v>
      </c>
      <c r="AW512" s="107" t="s">
        <v>14286</v>
      </c>
      <c r="AX512" s="107" t="s">
        <v>14286</v>
      </c>
      <c r="AY512" s="107" t="s">
        <v>15079</v>
      </c>
      <c r="AZ512" s="107" t="s">
        <v>15079</v>
      </c>
      <c r="BA512" s="2"/>
      <c r="BB512" s="3"/>
      <c r="BC512" s="3"/>
      <c r="BD512" s="3"/>
      <c r="BE512" s="3"/>
    </row>
    <row r="513" spans="1:57" x14ac:dyDescent="0.25">
      <c r="A513" s="61" t="s">
        <v>1639</v>
      </c>
      <c r="B513" s="62" t="s">
        <v>15537</v>
      </c>
      <c r="C513" s="62"/>
      <c r="D513" s="63">
        <v>1.5</v>
      </c>
      <c r="E513" s="65"/>
      <c r="F513" s="103" t="s">
        <v>9477</v>
      </c>
      <c r="G513" s="62"/>
      <c r="H513" s="66"/>
      <c r="I513" s="67"/>
      <c r="J513" s="67"/>
      <c r="K513" s="66" t="s">
        <v>12782</v>
      </c>
      <c r="L513" s="70"/>
      <c r="M513" s="71">
        <v>226.83030700683594</v>
      </c>
      <c r="N513" s="71">
        <v>6624.134765625</v>
      </c>
      <c r="O513" s="72"/>
      <c r="P513" s="73"/>
      <c r="Q513" s="73"/>
      <c r="R513" s="96"/>
      <c r="S513" s="48">
        <v>1</v>
      </c>
      <c r="T513" s="48">
        <v>0</v>
      </c>
      <c r="U513" s="49">
        <v>0</v>
      </c>
      <c r="V513" s="49">
        <v>0.33333299999999999</v>
      </c>
      <c r="W513" s="49">
        <v>0</v>
      </c>
      <c r="X513" s="49">
        <v>0.77027000000000001</v>
      </c>
      <c r="Y513" s="49">
        <v>0</v>
      </c>
      <c r="Z513" s="49">
        <v>0</v>
      </c>
      <c r="AA513" s="68">
        <v>513</v>
      </c>
      <c r="AB513" s="68"/>
      <c r="AC513" s="69"/>
      <c r="AD513" s="84">
        <v>2046</v>
      </c>
      <c r="AE513" s="84">
        <v>2365</v>
      </c>
      <c r="AF513" s="84">
        <v>10201</v>
      </c>
      <c r="AG513" s="84">
        <v>15998</v>
      </c>
      <c r="AH513" s="84"/>
      <c r="AI513" s="84" t="s">
        <v>7522</v>
      </c>
      <c r="AJ513" s="84" t="s">
        <v>8393</v>
      </c>
      <c r="AK513" s="92" t="s">
        <v>8762</v>
      </c>
      <c r="AL513" s="84"/>
      <c r="AM513" s="87">
        <v>40422.284583333334</v>
      </c>
      <c r="AN513" s="84" t="s">
        <v>10584</v>
      </c>
      <c r="AO513" s="92" t="s">
        <v>11095</v>
      </c>
      <c r="AP513" s="84" t="s">
        <v>65</v>
      </c>
      <c r="AQ513" s="48"/>
      <c r="AR513" s="48"/>
      <c r="AS513" s="48"/>
      <c r="AT513" s="48"/>
      <c r="AU513" s="48"/>
      <c r="AV513" s="48"/>
      <c r="AW513" s="48"/>
      <c r="AX513" s="48"/>
      <c r="AY513" s="48"/>
      <c r="AZ513" s="48"/>
      <c r="BA513" s="2"/>
      <c r="BB513" s="3"/>
      <c r="BC513" s="3"/>
      <c r="BD513" s="3"/>
      <c r="BE513" s="3"/>
    </row>
    <row r="514" spans="1:57" x14ac:dyDescent="0.25">
      <c r="A514" s="61" t="s">
        <v>1640</v>
      </c>
      <c r="B514" s="62" t="s">
        <v>15537</v>
      </c>
      <c r="C514" s="62"/>
      <c r="D514" s="63">
        <v>1.5</v>
      </c>
      <c r="E514" s="65"/>
      <c r="F514" s="103" t="s">
        <v>9478</v>
      </c>
      <c r="G514" s="62"/>
      <c r="H514" s="66"/>
      <c r="I514" s="67"/>
      <c r="J514" s="67"/>
      <c r="K514" s="66" t="s">
        <v>12783</v>
      </c>
      <c r="L514" s="70"/>
      <c r="M514" s="71">
        <v>96.188484191894531</v>
      </c>
      <c r="N514" s="71">
        <v>5842.72802734375</v>
      </c>
      <c r="O514" s="72"/>
      <c r="P514" s="73"/>
      <c r="Q514" s="73"/>
      <c r="R514" s="96"/>
      <c r="S514" s="48">
        <v>1</v>
      </c>
      <c r="T514" s="48">
        <v>0</v>
      </c>
      <c r="U514" s="49">
        <v>0</v>
      </c>
      <c r="V514" s="49">
        <v>0.33333299999999999</v>
      </c>
      <c r="W514" s="49">
        <v>0</v>
      </c>
      <c r="X514" s="49">
        <v>0.77027000000000001</v>
      </c>
      <c r="Y514" s="49">
        <v>0</v>
      </c>
      <c r="Z514" s="49">
        <v>0</v>
      </c>
      <c r="AA514" s="68">
        <v>514</v>
      </c>
      <c r="AB514" s="68"/>
      <c r="AC514" s="69"/>
      <c r="AD514" s="84">
        <v>3580</v>
      </c>
      <c r="AE514" s="84">
        <v>1124</v>
      </c>
      <c r="AF514" s="84">
        <v>10089</v>
      </c>
      <c r="AG514" s="84">
        <v>11758</v>
      </c>
      <c r="AH514" s="84"/>
      <c r="AI514" s="84" t="s">
        <v>7523</v>
      </c>
      <c r="AJ514" s="84" t="s">
        <v>8394</v>
      </c>
      <c r="AK514" s="84"/>
      <c r="AL514" s="84"/>
      <c r="AM514" s="87">
        <v>43222.804386574076</v>
      </c>
      <c r="AN514" s="84" t="s">
        <v>10584</v>
      </c>
      <c r="AO514" s="92" t="s">
        <v>11096</v>
      </c>
      <c r="AP514" s="84" t="s">
        <v>65</v>
      </c>
      <c r="AQ514" s="48"/>
      <c r="AR514" s="48"/>
      <c r="AS514" s="48"/>
      <c r="AT514" s="48"/>
      <c r="AU514" s="48"/>
      <c r="AV514" s="48"/>
      <c r="AW514" s="48"/>
      <c r="AX514" s="48"/>
      <c r="AY514" s="48"/>
      <c r="AZ514" s="48"/>
      <c r="BA514" s="2"/>
      <c r="BB514" s="3"/>
      <c r="BC514" s="3"/>
      <c r="BD514" s="3"/>
      <c r="BE514" s="3"/>
    </row>
    <row r="515" spans="1:57" x14ac:dyDescent="0.25">
      <c r="A515" s="61" t="s">
        <v>539</v>
      </c>
      <c r="B515" s="62" t="s">
        <v>15539</v>
      </c>
      <c r="C515" s="62"/>
      <c r="D515" s="63">
        <v>5.097511914340533</v>
      </c>
      <c r="E515" s="65"/>
      <c r="F515" s="103" t="s">
        <v>9479</v>
      </c>
      <c r="G515" s="62"/>
      <c r="H515" s="66"/>
      <c r="I515" s="67"/>
      <c r="J515" s="67"/>
      <c r="K515" s="66" t="s">
        <v>12784</v>
      </c>
      <c r="L515" s="70"/>
      <c r="M515" s="71">
        <v>7521.7763671875</v>
      </c>
      <c r="N515" s="71">
        <v>7217.7861328125</v>
      </c>
      <c r="O515" s="72"/>
      <c r="P515" s="73"/>
      <c r="Q515" s="73"/>
      <c r="R515" s="96"/>
      <c r="S515" s="48">
        <v>0</v>
      </c>
      <c r="T515" s="48">
        <v>1</v>
      </c>
      <c r="U515" s="49">
        <v>0</v>
      </c>
      <c r="V515" s="49">
        <v>2.0100000000000001E-4</v>
      </c>
      <c r="W515" s="49">
        <v>1.8600000000000001E-3</v>
      </c>
      <c r="X515" s="49">
        <v>0.465924</v>
      </c>
      <c r="Y515" s="49">
        <v>0</v>
      </c>
      <c r="Z515" s="49">
        <v>0</v>
      </c>
      <c r="AA515" s="68">
        <v>515</v>
      </c>
      <c r="AB515" s="68"/>
      <c r="AC515" s="69"/>
      <c r="AD515" s="84">
        <v>3564</v>
      </c>
      <c r="AE515" s="84">
        <v>4555</v>
      </c>
      <c r="AF515" s="84">
        <v>111164</v>
      </c>
      <c r="AG515" s="84">
        <v>108136</v>
      </c>
      <c r="AH515" s="84"/>
      <c r="AI515" s="84"/>
      <c r="AJ515" s="84" t="s">
        <v>8395</v>
      </c>
      <c r="AK515" s="84"/>
      <c r="AL515" s="84"/>
      <c r="AM515" s="87">
        <v>41643.792349537034</v>
      </c>
      <c r="AN515" s="84" t="s">
        <v>10584</v>
      </c>
      <c r="AO515" s="92" t="s">
        <v>11097</v>
      </c>
      <c r="AP515" s="84" t="s">
        <v>66</v>
      </c>
      <c r="AQ515" s="48"/>
      <c r="AR515" s="48"/>
      <c r="AS515" s="48"/>
      <c r="AT515" s="48"/>
      <c r="AU515" s="48" t="s">
        <v>2951</v>
      </c>
      <c r="AV515" s="48" t="s">
        <v>2951</v>
      </c>
      <c r="AW515" s="107" t="s">
        <v>14127</v>
      </c>
      <c r="AX515" s="107" t="s">
        <v>14127</v>
      </c>
      <c r="AY515" s="107" t="s">
        <v>14929</v>
      </c>
      <c r="AZ515" s="107" t="s">
        <v>14929</v>
      </c>
      <c r="BA515" s="2"/>
      <c r="BB515" s="3"/>
      <c r="BC515" s="3"/>
      <c r="BD515" s="3"/>
      <c r="BE515" s="3"/>
    </row>
    <row r="516" spans="1:57" x14ac:dyDescent="0.25">
      <c r="A516" s="61" t="s">
        <v>540</v>
      </c>
      <c r="B516" s="62" t="s">
        <v>15537</v>
      </c>
      <c r="C516" s="62"/>
      <c r="D516" s="63">
        <v>1.7204926657176456</v>
      </c>
      <c r="E516" s="65"/>
      <c r="F516" s="103" t="s">
        <v>9480</v>
      </c>
      <c r="G516" s="62"/>
      <c r="H516" s="66"/>
      <c r="I516" s="67"/>
      <c r="J516" s="67"/>
      <c r="K516" s="66" t="s">
        <v>12785</v>
      </c>
      <c r="L516" s="70"/>
      <c r="M516" s="71">
        <v>5287.4638671875</v>
      </c>
      <c r="N516" s="71">
        <v>5860.646484375</v>
      </c>
      <c r="O516" s="72"/>
      <c r="P516" s="73"/>
      <c r="Q516" s="73"/>
      <c r="R516" s="96"/>
      <c r="S516" s="48">
        <v>0</v>
      </c>
      <c r="T516" s="48">
        <v>2</v>
      </c>
      <c r="U516" s="49">
        <v>1014</v>
      </c>
      <c r="V516" s="49">
        <v>1.63E-4</v>
      </c>
      <c r="W516" s="49">
        <v>1.1400000000000001E-4</v>
      </c>
      <c r="X516" s="49">
        <v>0.85466900000000001</v>
      </c>
      <c r="Y516" s="49">
        <v>0</v>
      </c>
      <c r="Z516" s="49">
        <v>0</v>
      </c>
      <c r="AA516" s="68">
        <v>516</v>
      </c>
      <c r="AB516" s="68"/>
      <c r="AC516" s="69"/>
      <c r="AD516" s="84">
        <v>44</v>
      </c>
      <c r="AE516" s="84">
        <v>18</v>
      </c>
      <c r="AF516" s="84">
        <v>331</v>
      </c>
      <c r="AG516" s="84">
        <v>1168</v>
      </c>
      <c r="AH516" s="84"/>
      <c r="AI516" s="84" t="s">
        <v>7524</v>
      </c>
      <c r="AJ516" s="84" t="s">
        <v>8273</v>
      </c>
      <c r="AK516" s="84"/>
      <c r="AL516" s="84"/>
      <c r="AM516" s="87">
        <v>43682.661412037036</v>
      </c>
      <c r="AN516" s="84" t="s">
        <v>10584</v>
      </c>
      <c r="AO516" s="92" t="s">
        <v>11098</v>
      </c>
      <c r="AP516" s="84" t="s">
        <v>66</v>
      </c>
      <c r="AQ516" s="48" t="s">
        <v>2725</v>
      </c>
      <c r="AR516" s="48" t="s">
        <v>2725</v>
      </c>
      <c r="AS516" s="48" t="s">
        <v>2911</v>
      </c>
      <c r="AT516" s="48" t="s">
        <v>2911</v>
      </c>
      <c r="AU516" s="48"/>
      <c r="AV516" s="48"/>
      <c r="AW516" s="107" t="s">
        <v>14287</v>
      </c>
      <c r="AX516" s="107" t="s">
        <v>14287</v>
      </c>
      <c r="AY516" s="107" t="s">
        <v>15080</v>
      </c>
      <c r="AZ516" s="107" t="s">
        <v>15080</v>
      </c>
      <c r="BA516" s="2"/>
      <c r="BB516" s="3"/>
      <c r="BC516" s="3"/>
      <c r="BD516" s="3"/>
      <c r="BE516" s="3"/>
    </row>
    <row r="517" spans="1:57" x14ac:dyDescent="0.25">
      <c r="A517" s="61" t="s">
        <v>1641</v>
      </c>
      <c r="B517" s="62" t="s">
        <v>15537</v>
      </c>
      <c r="C517" s="62"/>
      <c r="D517" s="63">
        <v>1.5251439004765737</v>
      </c>
      <c r="E517" s="65"/>
      <c r="F517" s="103" t="s">
        <v>9481</v>
      </c>
      <c r="G517" s="62"/>
      <c r="H517" s="66"/>
      <c r="I517" s="67"/>
      <c r="J517" s="67"/>
      <c r="K517" s="66" t="s">
        <v>12786</v>
      </c>
      <c r="L517" s="70"/>
      <c r="M517" s="71">
        <v>5878.37939453125</v>
      </c>
      <c r="N517" s="71">
        <v>7941.423828125</v>
      </c>
      <c r="O517" s="72"/>
      <c r="P517" s="73"/>
      <c r="Q517" s="73"/>
      <c r="R517" s="96"/>
      <c r="S517" s="48">
        <v>2</v>
      </c>
      <c r="T517" s="48">
        <v>0</v>
      </c>
      <c r="U517" s="49">
        <v>1</v>
      </c>
      <c r="V517" s="49">
        <v>1.3999999999999999E-4</v>
      </c>
      <c r="W517" s="49">
        <v>1.2999999999999999E-5</v>
      </c>
      <c r="X517" s="49">
        <v>0.87646800000000002</v>
      </c>
      <c r="Y517" s="49">
        <v>0</v>
      </c>
      <c r="Z517" s="49">
        <v>0</v>
      </c>
      <c r="AA517" s="68">
        <v>517</v>
      </c>
      <c r="AB517" s="68"/>
      <c r="AC517" s="69"/>
      <c r="AD517" s="84">
        <v>2487</v>
      </c>
      <c r="AE517" s="84">
        <v>422430</v>
      </c>
      <c r="AF517" s="84">
        <v>107309</v>
      </c>
      <c r="AG517" s="84">
        <v>535145</v>
      </c>
      <c r="AH517" s="84"/>
      <c r="AI517" s="84" t="s">
        <v>7525</v>
      </c>
      <c r="AJ517" s="84" t="s">
        <v>8396</v>
      </c>
      <c r="AK517" s="92" t="s">
        <v>8763</v>
      </c>
      <c r="AL517" s="84"/>
      <c r="AM517" s="87">
        <v>40491.865185185183</v>
      </c>
      <c r="AN517" s="84" t="s">
        <v>10584</v>
      </c>
      <c r="AO517" s="92" t="s">
        <v>11099</v>
      </c>
      <c r="AP517" s="84" t="s">
        <v>65</v>
      </c>
      <c r="AQ517" s="48"/>
      <c r="AR517" s="48"/>
      <c r="AS517" s="48"/>
      <c r="AT517" s="48"/>
      <c r="AU517" s="48"/>
      <c r="AV517" s="48"/>
      <c r="AW517" s="48"/>
      <c r="AX517" s="48"/>
      <c r="AY517" s="48"/>
      <c r="AZ517" s="48"/>
      <c r="BA517" s="2"/>
      <c r="BB517" s="3"/>
      <c r="BC517" s="3"/>
      <c r="BD517" s="3"/>
      <c r="BE517" s="3"/>
    </row>
    <row r="518" spans="1:57" x14ac:dyDescent="0.25">
      <c r="A518" s="61" t="s">
        <v>541</v>
      </c>
      <c r="B518" s="62" t="s">
        <v>15539</v>
      </c>
      <c r="C518" s="62"/>
      <c r="D518" s="63">
        <v>5.097511914340533</v>
      </c>
      <c r="E518" s="65"/>
      <c r="F518" s="103" t="s">
        <v>9482</v>
      </c>
      <c r="G518" s="62"/>
      <c r="H518" s="66"/>
      <c r="I518" s="67"/>
      <c r="J518" s="67"/>
      <c r="K518" s="66" t="s">
        <v>12787</v>
      </c>
      <c r="L518" s="70"/>
      <c r="M518" s="71">
        <v>5206.45556640625</v>
      </c>
      <c r="N518" s="71">
        <v>8876.197265625</v>
      </c>
      <c r="O518" s="72"/>
      <c r="P518" s="73"/>
      <c r="Q518" s="73"/>
      <c r="R518" s="96"/>
      <c r="S518" s="48">
        <v>0</v>
      </c>
      <c r="T518" s="48">
        <v>1</v>
      </c>
      <c r="U518" s="49">
        <v>0</v>
      </c>
      <c r="V518" s="49">
        <v>2.0100000000000001E-4</v>
      </c>
      <c r="W518" s="49">
        <v>1.8600000000000001E-3</v>
      </c>
      <c r="X518" s="49">
        <v>0.465924</v>
      </c>
      <c r="Y518" s="49">
        <v>0</v>
      </c>
      <c r="Z518" s="49">
        <v>0</v>
      </c>
      <c r="AA518" s="68">
        <v>518</v>
      </c>
      <c r="AB518" s="68"/>
      <c r="AC518" s="69"/>
      <c r="AD518" s="84">
        <v>1420</v>
      </c>
      <c r="AE518" s="84">
        <v>1446</v>
      </c>
      <c r="AF518" s="84">
        <v>35154</v>
      </c>
      <c r="AG518" s="84">
        <v>32541</v>
      </c>
      <c r="AH518" s="84"/>
      <c r="AI518" s="84" t="s">
        <v>7526</v>
      </c>
      <c r="AJ518" s="84" t="s">
        <v>8397</v>
      </c>
      <c r="AK518" s="84"/>
      <c r="AL518" s="84"/>
      <c r="AM518" s="87">
        <v>40748.561793981484</v>
      </c>
      <c r="AN518" s="84" t="s">
        <v>10584</v>
      </c>
      <c r="AO518" s="92" t="s">
        <v>11100</v>
      </c>
      <c r="AP518" s="84" t="s">
        <v>66</v>
      </c>
      <c r="AQ518" s="48"/>
      <c r="AR518" s="48"/>
      <c r="AS518" s="48"/>
      <c r="AT518" s="48"/>
      <c r="AU518" s="48" t="s">
        <v>2951</v>
      </c>
      <c r="AV518" s="48" t="s">
        <v>2951</v>
      </c>
      <c r="AW518" s="107" t="s">
        <v>14127</v>
      </c>
      <c r="AX518" s="107" t="s">
        <v>14127</v>
      </c>
      <c r="AY518" s="107" t="s">
        <v>14929</v>
      </c>
      <c r="AZ518" s="107" t="s">
        <v>14929</v>
      </c>
      <c r="BA518" s="2"/>
      <c r="BB518" s="3"/>
      <c r="BC518" s="3"/>
      <c r="BD518" s="3"/>
      <c r="BE518" s="3"/>
    </row>
    <row r="519" spans="1:57" x14ac:dyDescent="0.25">
      <c r="A519" s="61" t="s">
        <v>542</v>
      </c>
      <c r="B519" s="62" t="s">
        <v>15537</v>
      </c>
      <c r="C519" s="62"/>
      <c r="D519" s="63">
        <v>1.5</v>
      </c>
      <c r="E519" s="65"/>
      <c r="F519" s="103" t="s">
        <v>9483</v>
      </c>
      <c r="G519" s="62"/>
      <c r="H519" s="66"/>
      <c r="I519" s="67"/>
      <c r="J519" s="67"/>
      <c r="K519" s="66" t="s">
        <v>12788</v>
      </c>
      <c r="L519" s="70"/>
      <c r="M519" s="71">
        <v>9232.8515625</v>
      </c>
      <c r="N519" s="71">
        <v>2202.13916015625</v>
      </c>
      <c r="O519" s="72"/>
      <c r="P519" s="73"/>
      <c r="Q519" s="73"/>
      <c r="R519" s="96"/>
      <c r="S519" s="48">
        <v>0</v>
      </c>
      <c r="T519" s="48">
        <v>1</v>
      </c>
      <c r="U519" s="49">
        <v>0</v>
      </c>
      <c r="V519" s="49">
        <v>9.0909000000000004E-2</v>
      </c>
      <c r="W519" s="49">
        <v>0</v>
      </c>
      <c r="X519" s="49">
        <v>0.57851200000000003</v>
      </c>
      <c r="Y519" s="49">
        <v>0</v>
      </c>
      <c r="Z519" s="49">
        <v>0</v>
      </c>
      <c r="AA519" s="68">
        <v>519</v>
      </c>
      <c r="AB519" s="68"/>
      <c r="AC519" s="69"/>
      <c r="AD519" s="84">
        <v>495</v>
      </c>
      <c r="AE519" s="84">
        <v>304</v>
      </c>
      <c r="AF519" s="84">
        <v>5395</v>
      </c>
      <c r="AG519" s="84">
        <v>1299</v>
      </c>
      <c r="AH519" s="84"/>
      <c r="AI519" s="84" t="s">
        <v>7527</v>
      </c>
      <c r="AJ519" s="84" t="s">
        <v>8398</v>
      </c>
      <c r="AK519" s="84"/>
      <c r="AL519" s="84"/>
      <c r="AM519" s="87">
        <v>39961.471342592595</v>
      </c>
      <c r="AN519" s="84" t="s">
        <v>10584</v>
      </c>
      <c r="AO519" s="92" t="s">
        <v>11101</v>
      </c>
      <c r="AP519" s="84" t="s">
        <v>66</v>
      </c>
      <c r="AQ519" s="48"/>
      <c r="AR519" s="48"/>
      <c r="AS519" s="48"/>
      <c r="AT519" s="48"/>
      <c r="AU519" s="48"/>
      <c r="AV519" s="48"/>
      <c r="AW519" s="107" t="s">
        <v>14201</v>
      </c>
      <c r="AX519" s="107" t="s">
        <v>14201</v>
      </c>
      <c r="AY519" s="107" t="s">
        <v>15000</v>
      </c>
      <c r="AZ519" s="107" t="s">
        <v>15000</v>
      </c>
      <c r="BA519" s="2"/>
      <c r="BB519" s="3"/>
      <c r="BC519" s="3"/>
      <c r="BD519" s="3"/>
      <c r="BE519" s="3"/>
    </row>
    <row r="520" spans="1:57" x14ac:dyDescent="0.25">
      <c r="A520" s="61" t="s">
        <v>543</v>
      </c>
      <c r="B520" s="62" t="s">
        <v>15537</v>
      </c>
      <c r="C520" s="62"/>
      <c r="D520" s="63">
        <v>1.7185585195271398</v>
      </c>
      <c r="E520" s="65"/>
      <c r="F520" s="103" t="s">
        <v>9484</v>
      </c>
      <c r="G520" s="62"/>
      <c r="H520" s="66"/>
      <c r="I520" s="67"/>
      <c r="J520" s="67"/>
      <c r="K520" s="66" t="s">
        <v>12789</v>
      </c>
      <c r="L520" s="70"/>
      <c r="M520" s="71">
        <v>7967.28173828125</v>
      </c>
      <c r="N520" s="71">
        <v>4124.04248046875</v>
      </c>
      <c r="O520" s="72"/>
      <c r="P520" s="73"/>
      <c r="Q520" s="73"/>
      <c r="R520" s="96"/>
      <c r="S520" s="48">
        <v>0</v>
      </c>
      <c r="T520" s="48">
        <v>1</v>
      </c>
      <c r="U520" s="49">
        <v>0</v>
      </c>
      <c r="V520" s="49">
        <v>1.63E-4</v>
      </c>
      <c r="W520" s="49">
        <v>1.13E-4</v>
      </c>
      <c r="X520" s="49">
        <v>0.48216999999999999</v>
      </c>
      <c r="Y520" s="49">
        <v>0</v>
      </c>
      <c r="Z520" s="49">
        <v>0</v>
      </c>
      <c r="AA520" s="68">
        <v>520</v>
      </c>
      <c r="AB520" s="68"/>
      <c r="AC520" s="69"/>
      <c r="AD520" s="84">
        <v>177</v>
      </c>
      <c r="AE520" s="84">
        <v>141</v>
      </c>
      <c r="AF520" s="84">
        <v>54592</v>
      </c>
      <c r="AG520" s="84">
        <v>3443</v>
      </c>
      <c r="AH520" s="84"/>
      <c r="AI520" s="84"/>
      <c r="AJ520" s="84"/>
      <c r="AK520" s="84"/>
      <c r="AL520" s="84"/>
      <c r="AM520" s="87">
        <v>40723.506863425922</v>
      </c>
      <c r="AN520" s="84" t="s">
        <v>10584</v>
      </c>
      <c r="AO520" s="92" t="s">
        <v>11102</v>
      </c>
      <c r="AP520" s="84" t="s">
        <v>66</v>
      </c>
      <c r="AQ520" s="48"/>
      <c r="AR520" s="48"/>
      <c r="AS520" s="48"/>
      <c r="AT520" s="48"/>
      <c r="AU520" s="48"/>
      <c r="AV520" s="48"/>
      <c r="AW520" s="107" t="s">
        <v>14090</v>
      </c>
      <c r="AX520" s="107" t="s">
        <v>14726</v>
      </c>
      <c r="AY520" s="107" t="s">
        <v>14893</v>
      </c>
      <c r="AZ520" s="107" t="s">
        <v>15482</v>
      </c>
      <c r="BA520" s="2"/>
      <c r="BB520" s="3"/>
      <c r="BC520" s="3"/>
      <c r="BD520" s="3"/>
      <c r="BE520" s="3"/>
    </row>
    <row r="521" spans="1:57" x14ac:dyDescent="0.25">
      <c r="A521" s="61" t="s">
        <v>544</v>
      </c>
      <c r="B521" s="62" t="s">
        <v>15539</v>
      </c>
      <c r="C521" s="62"/>
      <c r="D521" s="63">
        <v>5.097511914340533</v>
      </c>
      <c r="E521" s="65"/>
      <c r="F521" s="103" t="s">
        <v>9033</v>
      </c>
      <c r="G521" s="62"/>
      <c r="H521" s="66"/>
      <c r="I521" s="67"/>
      <c r="J521" s="67"/>
      <c r="K521" s="66" t="s">
        <v>12790</v>
      </c>
      <c r="L521" s="70"/>
      <c r="M521" s="71">
        <v>2185.156494140625</v>
      </c>
      <c r="N521" s="71">
        <v>6617.50634765625</v>
      </c>
      <c r="O521" s="72"/>
      <c r="P521" s="73"/>
      <c r="Q521" s="73"/>
      <c r="R521" s="96"/>
      <c r="S521" s="48">
        <v>0</v>
      </c>
      <c r="T521" s="48">
        <v>1</v>
      </c>
      <c r="U521" s="49">
        <v>0</v>
      </c>
      <c r="V521" s="49">
        <v>2.0100000000000001E-4</v>
      </c>
      <c r="W521" s="49">
        <v>1.8600000000000001E-3</v>
      </c>
      <c r="X521" s="49">
        <v>0.465924</v>
      </c>
      <c r="Y521" s="49">
        <v>0</v>
      </c>
      <c r="Z521" s="49">
        <v>0</v>
      </c>
      <c r="AA521" s="68">
        <v>521</v>
      </c>
      <c r="AB521" s="68"/>
      <c r="AC521" s="69"/>
      <c r="AD521" s="84">
        <v>34</v>
      </c>
      <c r="AE521" s="84">
        <v>40</v>
      </c>
      <c r="AF521" s="84">
        <v>1421</v>
      </c>
      <c r="AG521" s="84">
        <v>3483</v>
      </c>
      <c r="AH521" s="84"/>
      <c r="AI521" s="84"/>
      <c r="AJ521" s="84"/>
      <c r="AK521" s="84"/>
      <c r="AL521" s="84"/>
      <c r="AM521" s="87">
        <v>43385.550347222219</v>
      </c>
      <c r="AN521" s="84" t="s">
        <v>10584</v>
      </c>
      <c r="AO521" s="92" t="s">
        <v>11103</v>
      </c>
      <c r="AP521" s="84" t="s">
        <v>66</v>
      </c>
      <c r="AQ521" s="48"/>
      <c r="AR521" s="48"/>
      <c r="AS521" s="48"/>
      <c r="AT521" s="48"/>
      <c r="AU521" s="48" t="s">
        <v>2951</v>
      </c>
      <c r="AV521" s="48" t="s">
        <v>2951</v>
      </c>
      <c r="AW521" s="107" t="s">
        <v>14127</v>
      </c>
      <c r="AX521" s="107" t="s">
        <v>14127</v>
      </c>
      <c r="AY521" s="107" t="s">
        <v>14929</v>
      </c>
      <c r="AZ521" s="107" t="s">
        <v>14929</v>
      </c>
      <c r="BA521" s="2"/>
      <c r="BB521" s="3"/>
      <c r="BC521" s="3"/>
      <c r="BD521" s="3"/>
      <c r="BE521" s="3"/>
    </row>
    <row r="522" spans="1:57" x14ac:dyDescent="0.25">
      <c r="A522" s="61" t="s">
        <v>545</v>
      </c>
      <c r="B522" s="62" t="s">
        <v>15537</v>
      </c>
      <c r="C522" s="62"/>
      <c r="D522" s="63">
        <v>1.5</v>
      </c>
      <c r="E522" s="65"/>
      <c r="F522" s="103" t="s">
        <v>9485</v>
      </c>
      <c r="G522" s="62"/>
      <c r="H522" s="66"/>
      <c r="I522" s="67"/>
      <c r="J522" s="67"/>
      <c r="K522" s="66" t="s">
        <v>12791</v>
      </c>
      <c r="L522" s="70"/>
      <c r="M522" s="71">
        <v>3991.00634765625</v>
      </c>
      <c r="N522" s="71">
        <v>6148.12109375</v>
      </c>
      <c r="O522" s="72"/>
      <c r="P522" s="73"/>
      <c r="Q522" s="73"/>
      <c r="R522" s="96"/>
      <c r="S522" s="48">
        <v>0</v>
      </c>
      <c r="T522" s="48">
        <v>1</v>
      </c>
      <c r="U522" s="49">
        <v>0</v>
      </c>
      <c r="V522" s="49">
        <v>0.33333299999999999</v>
      </c>
      <c r="W522" s="49">
        <v>0</v>
      </c>
      <c r="X522" s="49">
        <v>0.77027000000000001</v>
      </c>
      <c r="Y522" s="49">
        <v>0</v>
      </c>
      <c r="Z522" s="49">
        <v>0</v>
      </c>
      <c r="AA522" s="68">
        <v>522</v>
      </c>
      <c r="AB522" s="68"/>
      <c r="AC522" s="69"/>
      <c r="AD522" s="84">
        <v>112</v>
      </c>
      <c r="AE522" s="84">
        <v>111</v>
      </c>
      <c r="AF522" s="84">
        <v>1005</v>
      </c>
      <c r="AG522" s="84">
        <v>1905</v>
      </c>
      <c r="AH522" s="84"/>
      <c r="AI522" s="84" t="s">
        <v>7528</v>
      </c>
      <c r="AJ522" s="84" t="s">
        <v>8313</v>
      </c>
      <c r="AK522" s="84"/>
      <c r="AL522" s="84"/>
      <c r="AM522" s="87">
        <v>43449.464108796295</v>
      </c>
      <c r="AN522" s="84" t="s">
        <v>10584</v>
      </c>
      <c r="AO522" s="92" t="s">
        <v>11104</v>
      </c>
      <c r="AP522" s="84" t="s">
        <v>66</v>
      </c>
      <c r="AQ522" s="48"/>
      <c r="AR522" s="48"/>
      <c r="AS522" s="48"/>
      <c r="AT522" s="48"/>
      <c r="AU522" s="48"/>
      <c r="AV522" s="48"/>
      <c r="AW522" s="107" t="s">
        <v>14256</v>
      </c>
      <c r="AX522" s="107" t="s">
        <v>14256</v>
      </c>
      <c r="AY522" s="107" t="s">
        <v>15051</v>
      </c>
      <c r="AZ522" s="107" t="s">
        <v>15051</v>
      </c>
      <c r="BA522" s="2"/>
      <c r="BB522" s="3"/>
      <c r="BC522" s="3"/>
      <c r="BD522" s="3"/>
      <c r="BE522" s="3"/>
    </row>
    <row r="523" spans="1:57" x14ac:dyDescent="0.25">
      <c r="A523" s="61" t="s">
        <v>546</v>
      </c>
      <c r="B523" s="62" t="s">
        <v>15537</v>
      </c>
      <c r="C523" s="62"/>
      <c r="D523" s="63">
        <v>1.724360958098657</v>
      </c>
      <c r="E523" s="65"/>
      <c r="F523" s="103" t="s">
        <v>9486</v>
      </c>
      <c r="G523" s="62"/>
      <c r="H523" s="66"/>
      <c r="I523" s="67"/>
      <c r="J523" s="67"/>
      <c r="K523" s="66" t="s">
        <v>12792</v>
      </c>
      <c r="L523" s="70"/>
      <c r="M523" s="71">
        <v>8317.171875</v>
      </c>
      <c r="N523" s="71">
        <v>2788.142333984375</v>
      </c>
      <c r="O523" s="72"/>
      <c r="P523" s="73"/>
      <c r="Q523" s="73"/>
      <c r="R523" s="96"/>
      <c r="S523" s="48">
        <v>0</v>
      </c>
      <c r="T523" s="48">
        <v>1</v>
      </c>
      <c r="U523" s="49">
        <v>0</v>
      </c>
      <c r="V523" s="49">
        <v>1.84E-4</v>
      </c>
      <c r="W523" s="49">
        <v>1.16E-4</v>
      </c>
      <c r="X523" s="49">
        <v>0.46414100000000003</v>
      </c>
      <c r="Y523" s="49">
        <v>0</v>
      </c>
      <c r="Z523" s="49">
        <v>0</v>
      </c>
      <c r="AA523" s="68">
        <v>523</v>
      </c>
      <c r="AB523" s="68"/>
      <c r="AC523" s="69"/>
      <c r="AD523" s="84">
        <v>228</v>
      </c>
      <c r="AE523" s="84">
        <v>52</v>
      </c>
      <c r="AF523" s="84">
        <v>651</v>
      </c>
      <c r="AG523" s="84">
        <v>5219</v>
      </c>
      <c r="AH523" s="84"/>
      <c r="AI523" s="84" t="s">
        <v>7529</v>
      </c>
      <c r="AJ523" s="84"/>
      <c r="AK523" s="84"/>
      <c r="AL523" s="84"/>
      <c r="AM523" s="87">
        <v>43119.786597222221</v>
      </c>
      <c r="AN523" s="84" t="s">
        <v>10584</v>
      </c>
      <c r="AO523" s="92" t="s">
        <v>11105</v>
      </c>
      <c r="AP523" s="84" t="s">
        <v>66</v>
      </c>
      <c r="AQ523" s="48"/>
      <c r="AR523" s="48"/>
      <c r="AS523" s="48"/>
      <c r="AT523" s="48"/>
      <c r="AU523" s="48"/>
      <c r="AV523" s="48"/>
      <c r="AW523" s="107" t="s">
        <v>14080</v>
      </c>
      <c r="AX523" s="107" t="s">
        <v>14080</v>
      </c>
      <c r="AY523" s="107" t="s">
        <v>14883</v>
      </c>
      <c r="AZ523" s="107" t="s">
        <v>14883</v>
      </c>
      <c r="BA523" s="2"/>
      <c r="BB523" s="3"/>
      <c r="BC523" s="3"/>
      <c r="BD523" s="3"/>
      <c r="BE523" s="3"/>
    </row>
    <row r="524" spans="1:57" x14ac:dyDescent="0.25">
      <c r="A524" s="61" t="s">
        <v>547</v>
      </c>
      <c r="B524" s="62" t="s">
        <v>15537</v>
      </c>
      <c r="C524" s="62"/>
      <c r="D524" s="63">
        <v>1.5</v>
      </c>
      <c r="E524" s="65"/>
      <c r="F524" s="103" t="s">
        <v>9487</v>
      </c>
      <c r="G524" s="62"/>
      <c r="H524" s="66"/>
      <c r="I524" s="67"/>
      <c r="J524" s="67"/>
      <c r="K524" s="66" t="s">
        <v>12793</v>
      </c>
      <c r="L524" s="70"/>
      <c r="M524" s="71">
        <v>837.83917236328125</v>
      </c>
      <c r="N524" s="71">
        <v>7355.13330078125</v>
      </c>
      <c r="O524" s="72"/>
      <c r="P524" s="73"/>
      <c r="Q524" s="73"/>
      <c r="R524" s="96"/>
      <c r="S524" s="48">
        <v>1</v>
      </c>
      <c r="T524" s="48">
        <v>1</v>
      </c>
      <c r="U524" s="49">
        <v>0</v>
      </c>
      <c r="V524" s="49">
        <v>0</v>
      </c>
      <c r="W524" s="49">
        <v>0</v>
      </c>
      <c r="X524" s="49">
        <v>1</v>
      </c>
      <c r="Y524" s="49">
        <v>0</v>
      </c>
      <c r="Z524" s="49" t="s">
        <v>13963</v>
      </c>
      <c r="AA524" s="68">
        <v>524</v>
      </c>
      <c r="AB524" s="68"/>
      <c r="AC524" s="69"/>
      <c r="AD524" s="84">
        <v>485</v>
      </c>
      <c r="AE524" s="84">
        <v>84</v>
      </c>
      <c r="AF524" s="84">
        <v>1737</v>
      </c>
      <c r="AG524" s="84">
        <v>10022</v>
      </c>
      <c r="AH524" s="84"/>
      <c r="AI524" s="84" t="s">
        <v>7530</v>
      </c>
      <c r="AJ524" s="84" t="s">
        <v>8399</v>
      </c>
      <c r="AK524" s="84"/>
      <c r="AL524" s="84"/>
      <c r="AM524" s="87">
        <v>43518.628229166665</v>
      </c>
      <c r="AN524" s="84" t="s">
        <v>10584</v>
      </c>
      <c r="AO524" s="92" t="s">
        <v>11106</v>
      </c>
      <c r="AP524" s="84" t="s">
        <v>66</v>
      </c>
      <c r="AQ524" s="48" t="s">
        <v>2726</v>
      </c>
      <c r="AR524" s="48" t="s">
        <v>2726</v>
      </c>
      <c r="AS524" s="48" t="s">
        <v>2911</v>
      </c>
      <c r="AT524" s="48" t="s">
        <v>2911</v>
      </c>
      <c r="AU524" s="48"/>
      <c r="AV524" s="48"/>
      <c r="AW524" s="107" t="s">
        <v>14288</v>
      </c>
      <c r="AX524" s="107" t="s">
        <v>14288</v>
      </c>
      <c r="AY524" s="107" t="s">
        <v>15081</v>
      </c>
      <c r="AZ524" s="107" t="s">
        <v>15081</v>
      </c>
      <c r="BA524" s="2"/>
      <c r="BB524" s="3"/>
      <c r="BC524" s="3"/>
      <c r="BD524" s="3"/>
      <c r="BE524" s="3"/>
    </row>
    <row r="525" spans="1:57" x14ac:dyDescent="0.25">
      <c r="A525" s="61" t="s">
        <v>548</v>
      </c>
      <c r="B525" s="62" t="s">
        <v>15537</v>
      </c>
      <c r="C525" s="62"/>
      <c r="D525" s="63">
        <v>1.5</v>
      </c>
      <c r="E525" s="65"/>
      <c r="F525" s="103" t="s">
        <v>9488</v>
      </c>
      <c r="G525" s="62"/>
      <c r="H525" s="66"/>
      <c r="I525" s="67"/>
      <c r="J525" s="67"/>
      <c r="K525" s="66" t="s">
        <v>12794</v>
      </c>
      <c r="L525" s="70"/>
      <c r="M525" s="71">
        <v>8143.54248046875</v>
      </c>
      <c r="N525" s="71">
        <v>6232.86669921875</v>
      </c>
      <c r="O525" s="72"/>
      <c r="P525" s="73"/>
      <c r="Q525" s="73"/>
      <c r="R525" s="96"/>
      <c r="S525" s="48">
        <v>1</v>
      </c>
      <c r="T525" s="48">
        <v>1</v>
      </c>
      <c r="U525" s="49">
        <v>0</v>
      </c>
      <c r="V525" s="49">
        <v>0</v>
      </c>
      <c r="W525" s="49">
        <v>0</v>
      </c>
      <c r="X525" s="49">
        <v>1</v>
      </c>
      <c r="Y525" s="49">
        <v>0</v>
      </c>
      <c r="Z525" s="49" t="s">
        <v>13963</v>
      </c>
      <c r="AA525" s="68">
        <v>525</v>
      </c>
      <c r="AB525" s="68"/>
      <c r="AC525" s="69"/>
      <c r="AD525" s="84">
        <v>143</v>
      </c>
      <c r="AE525" s="84">
        <v>2767</v>
      </c>
      <c r="AF525" s="84">
        <v>26553</v>
      </c>
      <c r="AG525" s="84">
        <v>28911</v>
      </c>
      <c r="AH525" s="84"/>
      <c r="AI525" s="84" t="s">
        <v>7531</v>
      </c>
      <c r="AJ525" s="84" t="s">
        <v>8400</v>
      </c>
      <c r="AK525" s="84"/>
      <c r="AL525" s="84"/>
      <c r="AM525" s="87">
        <v>42584.769282407404</v>
      </c>
      <c r="AN525" s="84" t="s">
        <v>10584</v>
      </c>
      <c r="AO525" s="92" t="s">
        <v>11107</v>
      </c>
      <c r="AP525" s="84" t="s">
        <v>66</v>
      </c>
      <c r="AQ525" s="48" t="s">
        <v>2727</v>
      </c>
      <c r="AR525" s="48" t="s">
        <v>2727</v>
      </c>
      <c r="AS525" s="48" t="s">
        <v>2911</v>
      </c>
      <c r="AT525" s="48" t="s">
        <v>2911</v>
      </c>
      <c r="AU525" s="48" t="s">
        <v>2955</v>
      </c>
      <c r="AV525" s="48" t="s">
        <v>2955</v>
      </c>
      <c r="AW525" s="107" t="s">
        <v>14289</v>
      </c>
      <c r="AX525" s="107" t="s">
        <v>14289</v>
      </c>
      <c r="AY525" s="107" t="s">
        <v>15082</v>
      </c>
      <c r="AZ525" s="107" t="s">
        <v>15082</v>
      </c>
      <c r="BA525" s="2"/>
      <c r="BB525" s="3"/>
      <c r="BC525" s="3"/>
      <c r="BD525" s="3"/>
      <c r="BE525" s="3"/>
    </row>
    <row r="526" spans="1:57" x14ac:dyDescent="0.25">
      <c r="A526" s="61" t="s">
        <v>549</v>
      </c>
      <c r="B526" s="62" t="s">
        <v>15539</v>
      </c>
      <c r="C526" s="62"/>
      <c r="D526" s="63">
        <v>5.097511914340533</v>
      </c>
      <c r="E526" s="65"/>
      <c r="F526" s="103" t="s">
        <v>9489</v>
      </c>
      <c r="G526" s="62"/>
      <c r="H526" s="66"/>
      <c r="I526" s="67"/>
      <c r="J526" s="67"/>
      <c r="K526" s="66" t="s">
        <v>12795</v>
      </c>
      <c r="L526" s="70"/>
      <c r="M526" s="71">
        <v>3377.925048828125</v>
      </c>
      <c r="N526" s="71">
        <v>8656.9580078125</v>
      </c>
      <c r="O526" s="72"/>
      <c r="P526" s="73"/>
      <c r="Q526" s="73"/>
      <c r="R526" s="96"/>
      <c r="S526" s="48">
        <v>0</v>
      </c>
      <c r="T526" s="48">
        <v>1</v>
      </c>
      <c r="U526" s="49">
        <v>0</v>
      </c>
      <c r="V526" s="49">
        <v>2.0100000000000001E-4</v>
      </c>
      <c r="W526" s="49">
        <v>1.8600000000000001E-3</v>
      </c>
      <c r="X526" s="49">
        <v>0.465924</v>
      </c>
      <c r="Y526" s="49">
        <v>0</v>
      </c>
      <c r="Z526" s="49">
        <v>0</v>
      </c>
      <c r="AA526" s="68">
        <v>526</v>
      </c>
      <c r="AB526" s="68"/>
      <c r="AC526" s="69"/>
      <c r="AD526" s="84">
        <v>154</v>
      </c>
      <c r="AE526" s="84">
        <v>21</v>
      </c>
      <c r="AF526" s="84">
        <v>413</v>
      </c>
      <c r="AG526" s="84">
        <v>1724</v>
      </c>
      <c r="AH526" s="84"/>
      <c r="AI526" s="84"/>
      <c r="AJ526" s="84"/>
      <c r="AK526" s="84"/>
      <c r="AL526" s="84"/>
      <c r="AM526" s="87">
        <v>43275.849305555559</v>
      </c>
      <c r="AN526" s="84" t="s">
        <v>10584</v>
      </c>
      <c r="AO526" s="92" t="s">
        <v>11108</v>
      </c>
      <c r="AP526" s="84" t="s">
        <v>66</v>
      </c>
      <c r="AQ526" s="48"/>
      <c r="AR526" s="48"/>
      <c r="AS526" s="48"/>
      <c r="AT526" s="48"/>
      <c r="AU526" s="48" t="s">
        <v>2951</v>
      </c>
      <c r="AV526" s="48" t="s">
        <v>2951</v>
      </c>
      <c r="AW526" s="107" t="s">
        <v>14127</v>
      </c>
      <c r="AX526" s="107" t="s">
        <v>14127</v>
      </c>
      <c r="AY526" s="107" t="s">
        <v>14929</v>
      </c>
      <c r="AZ526" s="107" t="s">
        <v>14929</v>
      </c>
      <c r="BA526" s="2"/>
      <c r="BB526" s="3"/>
      <c r="BC526" s="3"/>
      <c r="BD526" s="3"/>
      <c r="BE526" s="3"/>
    </row>
    <row r="527" spans="1:57" x14ac:dyDescent="0.25">
      <c r="A527" s="61" t="s">
        <v>550</v>
      </c>
      <c r="B527" s="62" t="s">
        <v>15537</v>
      </c>
      <c r="C527" s="62"/>
      <c r="D527" s="63">
        <v>1.5870365785727549</v>
      </c>
      <c r="E527" s="65"/>
      <c r="F527" s="103" t="s">
        <v>9490</v>
      </c>
      <c r="G527" s="62"/>
      <c r="H527" s="66"/>
      <c r="I527" s="67"/>
      <c r="J527" s="67"/>
      <c r="K527" s="66" t="s">
        <v>12796</v>
      </c>
      <c r="L527" s="70"/>
      <c r="M527" s="71">
        <v>1630.4752197265625</v>
      </c>
      <c r="N527" s="71">
        <v>2172.02490234375</v>
      </c>
      <c r="O527" s="72"/>
      <c r="P527" s="73"/>
      <c r="Q527" s="73"/>
      <c r="R527" s="96"/>
      <c r="S527" s="48">
        <v>0</v>
      </c>
      <c r="T527" s="48">
        <v>1</v>
      </c>
      <c r="U527" s="49">
        <v>0</v>
      </c>
      <c r="V527" s="49">
        <v>1.76E-4</v>
      </c>
      <c r="W527" s="49">
        <v>4.5000000000000003E-5</v>
      </c>
      <c r="X527" s="49">
        <v>0.44630199999999998</v>
      </c>
      <c r="Y527" s="49">
        <v>0</v>
      </c>
      <c r="Z527" s="49">
        <v>0</v>
      </c>
      <c r="AA527" s="68">
        <v>527</v>
      </c>
      <c r="AB527" s="68"/>
      <c r="AC527" s="69"/>
      <c r="AD527" s="84">
        <v>140</v>
      </c>
      <c r="AE527" s="84">
        <v>84</v>
      </c>
      <c r="AF527" s="84">
        <v>5120</v>
      </c>
      <c r="AG527" s="84">
        <v>16248</v>
      </c>
      <c r="AH527" s="84"/>
      <c r="AI527" s="84"/>
      <c r="AJ527" s="84"/>
      <c r="AK527" s="84"/>
      <c r="AL527" s="84"/>
      <c r="AM527" s="87">
        <v>43459.855312500003</v>
      </c>
      <c r="AN527" s="84" t="s">
        <v>10584</v>
      </c>
      <c r="AO527" s="92" t="s">
        <v>11109</v>
      </c>
      <c r="AP527" s="84" t="s">
        <v>66</v>
      </c>
      <c r="AQ527" s="48"/>
      <c r="AR527" s="48"/>
      <c r="AS527" s="48"/>
      <c r="AT527" s="48"/>
      <c r="AU527" s="48" t="s">
        <v>2947</v>
      </c>
      <c r="AV527" s="48" t="s">
        <v>2947</v>
      </c>
      <c r="AW527" s="107" t="s">
        <v>14123</v>
      </c>
      <c r="AX527" s="107" t="s">
        <v>14123</v>
      </c>
      <c r="AY527" s="107" t="s">
        <v>14925</v>
      </c>
      <c r="AZ527" s="107" t="s">
        <v>14925</v>
      </c>
      <c r="BA527" s="2"/>
      <c r="BB527" s="3"/>
      <c r="BC527" s="3"/>
      <c r="BD527" s="3"/>
      <c r="BE527" s="3"/>
    </row>
    <row r="528" spans="1:57" x14ac:dyDescent="0.25">
      <c r="A528" s="61" t="s">
        <v>551</v>
      </c>
      <c r="B528" s="62" t="s">
        <v>15537</v>
      </c>
      <c r="C528" s="62"/>
      <c r="D528" s="63">
        <v>1.5</v>
      </c>
      <c r="E528" s="65"/>
      <c r="F528" s="103" t="s">
        <v>9491</v>
      </c>
      <c r="G528" s="62"/>
      <c r="H528" s="66"/>
      <c r="I528" s="67"/>
      <c r="J528" s="67"/>
      <c r="K528" s="66" t="s">
        <v>12797</v>
      </c>
      <c r="L528" s="70"/>
      <c r="M528" s="71">
        <v>6689.681640625</v>
      </c>
      <c r="N528" s="71">
        <v>7420.70947265625</v>
      </c>
      <c r="O528" s="72"/>
      <c r="P528" s="73"/>
      <c r="Q528" s="73"/>
      <c r="R528" s="96"/>
      <c r="S528" s="48">
        <v>0</v>
      </c>
      <c r="T528" s="48">
        <v>1</v>
      </c>
      <c r="U528" s="49">
        <v>0</v>
      </c>
      <c r="V528" s="49">
        <v>8.8999999999999995E-5</v>
      </c>
      <c r="W528" s="49">
        <v>0</v>
      </c>
      <c r="X528" s="49">
        <v>0.58076899999999998</v>
      </c>
      <c r="Y528" s="49">
        <v>0</v>
      </c>
      <c r="Z528" s="49">
        <v>0</v>
      </c>
      <c r="AA528" s="68">
        <v>528</v>
      </c>
      <c r="AB528" s="68"/>
      <c r="AC528" s="69"/>
      <c r="AD528" s="84">
        <v>141</v>
      </c>
      <c r="AE528" s="84">
        <v>152</v>
      </c>
      <c r="AF528" s="84">
        <v>1894</v>
      </c>
      <c r="AG528" s="84">
        <v>494</v>
      </c>
      <c r="AH528" s="84"/>
      <c r="AI528" s="84" t="s">
        <v>7532</v>
      </c>
      <c r="AJ528" s="84"/>
      <c r="AK528" s="84"/>
      <c r="AL528" s="84"/>
      <c r="AM528" s="87">
        <v>40687.781319444446</v>
      </c>
      <c r="AN528" s="84" t="s">
        <v>10584</v>
      </c>
      <c r="AO528" s="92" t="s">
        <v>11110</v>
      </c>
      <c r="AP528" s="84" t="s">
        <v>66</v>
      </c>
      <c r="AQ528" s="48"/>
      <c r="AR528" s="48"/>
      <c r="AS528" s="48"/>
      <c r="AT528" s="48"/>
      <c r="AU528" s="48"/>
      <c r="AV528" s="48"/>
      <c r="AW528" s="107" t="s">
        <v>14290</v>
      </c>
      <c r="AX528" s="107" t="s">
        <v>14749</v>
      </c>
      <c r="AY528" s="107" t="s">
        <v>14920</v>
      </c>
      <c r="AZ528" s="107" t="s">
        <v>15489</v>
      </c>
      <c r="BA528" s="2"/>
      <c r="BB528" s="3"/>
      <c r="BC528" s="3"/>
      <c r="BD528" s="3"/>
      <c r="BE528" s="3"/>
    </row>
    <row r="529" spans="1:57" x14ac:dyDescent="0.25">
      <c r="A529" s="61" t="s">
        <v>552</v>
      </c>
      <c r="B529" s="62" t="s">
        <v>15537</v>
      </c>
      <c r="C529" s="62"/>
      <c r="D529" s="63">
        <v>1.5</v>
      </c>
      <c r="E529" s="65"/>
      <c r="F529" s="103" t="s">
        <v>9492</v>
      </c>
      <c r="G529" s="62"/>
      <c r="H529" s="66"/>
      <c r="I529" s="67"/>
      <c r="J529" s="67"/>
      <c r="K529" s="66" t="s">
        <v>12798</v>
      </c>
      <c r="L529" s="70"/>
      <c r="M529" s="71">
        <v>4076.79296875</v>
      </c>
      <c r="N529" s="71">
        <v>3107.19775390625</v>
      </c>
      <c r="O529" s="72"/>
      <c r="P529" s="73"/>
      <c r="Q529" s="73"/>
      <c r="R529" s="96"/>
      <c r="S529" s="48">
        <v>0</v>
      </c>
      <c r="T529" s="48">
        <v>1</v>
      </c>
      <c r="U529" s="49">
        <v>0</v>
      </c>
      <c r="V529" s="49">
        <v>0.02</v>
      </c>
      <c r="W529" s="49">
        <v>0</v>
      </c>
      <c r="X529" s="49">
        <v>0.57996400000000004</v>
      </c>
      <c r="Y529" s="49">
        <v>0</v>
      </c>
      <c r="Z529" s="49">
        <v>0</v>
      </c>
      <c r="AA529" s="68">
        <v>529</v>
      </c>
      <c r="AB529" s="68"/>
      <c r="AC529" s="69"/>
      <c r="AD529" s="84">
        <v>208</v>
      </c>
      <c r="AE529" s="84">
        <v>33</v>
      </c>
      <c r="AF529" s="84">
        <v>615</v>
      </c>
      <c r="AG529" s="84">
        <v>1658</v>
      </c>
      <c r="AH529" s="84"/>
      <c r="AI529" s="84" t="s">
        <v>7533</v>
      </c>
      <c r="AJ529" s="84"/>
      <c r="AK529" s="84"/>
      <c r="AL529" s="84"/>
      <c r="AM529" s="87">
        <v>41851.39634259259</v>
      </c>
      <c r="AN529" s="84" t="s">
        <v>10584</v>
      </c>
      <c r="AO529" s="92" t="s">
        <v>11111</v>
      </c>
      <c r="AP529" s="84" t="s">
        <v>66</v>
      </c>
      <c r="AQ529" s="48"/>
      <c r="AR529" s="48"/>
      <c r="AS529" s="48"/>
      <c r="AT529" s="48"/>
      <c r="AU529" s="48"/>
      <c r="AV529" s="48"/>
      <c r="AW529" s="107" t="s">
        <v>14260</v>
      </c>
      <c r="AX529" s="107" t="s">
        <v>14260</v>
      </c>
      <c r="AY529" s="107" t="s">
        <v>14997</v>
      </c>
      <c r="AZ529" s="107" t="s">
        <v>14997</v>
      </c>
      <c r="BA529" s="2"/>
      <c r="BB529" s="3"/>
      <c r="BC529" s="3"/>
      <c r="BD529" s="3"/>
      <c r="BE529" s="3"/>
    </row>
    <row r="530" spans="1:57" x14ac:dyDescent="0.25">
      <c r="A530" s="61" t="s">
        <v>553</v>
      </c>
      <c r="B530" s="62" t="s">
        <v>15537</v>
      </c>
      <c r="C530" s="62"/>
      <c r="D530" s="63">
        <v>2.9293340347836851</v>
      </c>
      <c r="E530" s="65"/>
      <c r="F530" s="103" t="s">
        <v>9493</v>
      </c>
      <c r="G530" s="62"/>
      <c r="H530" s="66"/>
      <c r="I530" s="67"/>
      <c r="J530" s="67"/>
      <c r="K530" s="66" t="s">
        <v>12799</v>
      </c>
      <c r="L530" s="70"/>
      <c r="M530" s="71">
        <v>1785.2376708984375</v>
      </c>
      <c r="N530" s="71">
        <v>3625.3291015625</v>
      </c>
      <c r="O530" s="72"/>
      <c r="P530" s="73"/>
      <c r="Q530" s="73"/>
      <c r="R530" s="96"/>
      <c r="S530" s="48">
        <v>0</v>
      </c>
      <c r="T530" s="48">
        <v>1</v>
      </c>
      <c r="U530" s="49">
        <v>0</v>
      </c>
      <c r="V530" s="49">
        <v>1.9799999999999999E-4</v>
      </c>
      <c r="W530" s="49">
        <v>7.3899999999999997E-4</v>
      </c>
      <c r="X530" s="49">
        <v>0.40701900000000002</v>
      </c>
      <c r="Y530" s="49">
        <v>0</v>
      </c>
      <c r="Z530" s="49">
        <v>0</v>
      </c>
      <c r="AA530" s="68">
        <v>530</v>
      </c>
      <c r="AB530" s="68"/>
      <c r="AC530" s="69"/>
      <c r="AD530" s="84">
        <v>91</v>
      </c>
      <c r="AE530" s="84">
        <v>32</v>
      </c>
      <c r="AF530" s="84">
        <v>2623</v>
      </c>
      <c r="AG530" s="84">
        <v>3044</v>
      </c>
      <c r="AH530" s="84"/>
      <c r="AI530" s="84"/>
      <c r="AJ530" s="84"/>
      <c r="AK530" s="84"/>
      <c r="AL530" s="84"/>
      <c r="AM530" s="87">
        <v>41609.095567129632</v>
      </c>
      <c r="AN530" s="84" t="s">
        <v>10584</v>
      </c>
      <c r="AO530" s="92" t="s">
        <v>11112</v>
      </c>
      <c r="AP530" s="84" t="s">
        <v>66</v>
      </c>
      <c r="AQ530" s="48"/>
      <c r="AR530" s="48"/>
      <c r="AS530" s="48"/>
      <c r="AT530" s="48"/>
      <c r="AU530" s="48"/>
      <c r="AV530" s="48"/>
      <c r="AW530" s="107" t="s">
        <v>14074</v>
      </c>
      <c r="AX530" s="107" t="s">
        <v>14074</v>
      </c>
      <c r="AY530" s="107" t="s">
        <v>14877</v>
      </c>
      <c r="AZ530" s="107" t="s">
        <v>14877</v>
      </c>
      <c r="BA530" s="2"/>
      <c r="BB530" s="3"/>
      <c r="BC530" s="3"/>
      <c r="BD530" s="3"/>
      <c r="BE530" s="3"/>
    </row>
    <row r="531" spans="1:57" x14ac:dyDescent="0.25">
      <c r="A531" s="61" t="s">
        <v>554</v>
      </c>
      <c r="B531" s="62" t="s">
        <v>15537</v>
      </c>
      <c r="C531" s="62"/>
      <c r="D531" s="63">
        <v>1.7185585195271398</v>
      </c>
      <c r="E531" s="65"/>
      <c r="F531" s="103" t="s">
        <v>9494</v>
      </c>
      <c r="G531" s="62"/>
      <c r="H531" s="66"/>
      <c r="I531" s="67"/>
      <c r="J531" s="67"/>
      <c r="K531" s="66" t="s">
        <v>12800</v>
      </c>
      <c r="L531" s="70"/>
      <c r="M531" s="71">
        <v>6839.2412109375</v>
      </c>
      <c r="N531" s="71">
        <v>2775.658203125</v>
      </c>
      <c r="O531" s="72"/>
      <c r="P531" s="73"/>
      <c r="Q531" s="73"/>
      <c r="R531" s="96"/>
      <c r="S531" s="48">
        <v>0</v>
      </c>
      <c r="T531" s="48">
        <v>1</v>
      </c>
      <c r="U531" s="49">
        <v>0</v>
      </c>
      <c r="V531" s="49">
        <v>1.63E-4</v>
      </c>
      <c r="W531" s="49">
        <v>1.13E-4</v>
      </c>
      <c r="X531" s="49">
        <v>0.48216999999999999</v>
      </c>
      <c r="Y531" s="49">
        <v>0</v>
      </c>
      <c r="Z531" s="49">
        <v>0</v>
      </c>
      <c r="AA531" s="68">
        <v>531</v>
      </c>
      <c r="AB531" s="68"/>
      <c r="AC531" s="69"/>
      <c r="AD531" s="84">
        <v>380</v>
      </c>
      <c r="AE531" s="84">
        <v>101</v>
      </c>
      <c r="AF531" s="84">
        <v>5492</v>
      </c>
      <c r="AG531" s="84">
        <v>20904</v>
      </c>
      <c r="AH531" s="84"/>
      <c r="AI531" s="84"/>
      <c r="AJ531" s="84"/>
      <c r="AK531" s="84"/>
      <c r="AL531" s="84"/>
      <c r="AM531" s="87">
        <v>43453.860682870371</v>
      </c>
      <c r="AN531" s="84" t="s">
        <v>10584</v>
      </c>
      <c r="AO531" s="92" t="s">
        <v>11113</v>
      </c>
      <c r="AP531" s="84" t="s">
        <v>66</v>
      </c>
      <c r="AQ531" s="48"/>
      <c r="AR531" s="48"/>
      <c r="AS531" s="48"/>
      <c r="AT531" s="48"/>
      <c r="AU531" s="48"/>
      <c r="AV531" s="48"/>
      <c r="AW531" s="107" t="s">
        <v>14090</v>
      </c>
      <c r="AX531" s="107" t="s">
        <v>14726</v>
      </c>
      <c r="AY531" s="107" t="s">
        <v>14893</v>
      </c>
      <c r="AZ531" s="107" t="s">
        <v>15482</v>
      </c>
      <c r="BA531" s="2"/>
      <c r="BB531" s="3"/>
      <c r="BC531" s="3"/>
      <c r="BD531" s="3"/>
      <c r="BE531" s="3"/>
    </row>
    <row r="532" spans="1:57" x14ac:dyDescent="0.25">
      <c r="A532" s="61" t="s">
        <v>555</v>
      </c>
      <c r="B532" s="62" t="s">
        <v>15537</v>
      </c>
      <c r="C532" s="62"/>
      <c r="D532" s="63">
        <v>2.9293340347836851</v>
      </c>
      <c r="E532" s="65"/>
      <c r="F532" s="103" t="s">
        <v>9495</v>
      </c>
      <c r="G532" s="62"/>
      <c r="H532" s="66"/>
      <c r="I532" s="67"/>
      <c r="J532" s="67"/>
      <c r="K532" s="66" t="s">
        <v>12801</v>
      </c>
      <c r="L532" s="70"/>
      <c r="M532" s="71">
        <v>1840.2362060546875</v>
      </c>
      <c r="N532" s="71">
        <v>3317.332763671875</v>
      </c>
      <c r="O532" s="72"/>
      <c r="P532" s="73"/>
      <c r="Q532" s="73"/>
      <c r="R532" s="96"/>
      <c r="S532" s="48">
        <v>0</v>
      </c>
      <c r="T532" s="48">
        <v>1</v>
      </c>
      <c r="U532" s="49">
        <v>0</v>
      </c>
      <c r="V532" s="49">
        <v>1.9799999999999999E-4</v>
      </c>
      <c r="W532" s="49">
        <v>7.3899999999999997E-4</v>
      </c>
      <c r="X532" s="49">
        <v>0.40701900000000002</v>
      </c>
      <c r="Y532" s="49">
        <v>0</v>
      </c>
      <c r="Z532" s="49">
        <v>0</v>
      </c>
      <c r="AA532" s="68">
        <v>532</v>
      </c>
      <c r="AB532" s="68"/>
      <c r="AC532" s="69"/>
      <c r="AD532" s="84">
        <v>33</v>
      </c>
      <c r="AE532" s="84">
        <v>14</v>
      </c>
      <c r="AF532" s="84">
        <v>70</v>
      </c>
      <c r="AG532" s="84">
        <v>1056</v>
      </c>
      <c r="AH532" s="84"/>
      <c r="AI532" s="84"/>
      <c r="AJ532" s="84"/>
      <c r="AK532" s="84"/>
      <c r="AL532" s="84"/>
      <c r="AM532" s="87">
        <v>41706.370706018519</v>
      </c>
      <c r="AN532" s="84" t="s">
        <v>10584</v>
      </c>
      <c r="AO532" s="92" t="s">
        <v>11114</v>
      </c>
      <c r="AP532" s="84" t="s">
        <v>66</v>
      </c>
      <c r="AQ532" s="48"/>
      <c r="AR532" s="48"/>
      <c r="AS532" s="48"/>
      <c r="AT532" s="48"/>
      <c r="AU532" s="48"/>
      <c r="AV532" s="48"/>
      <c r="AW532" s="107" t="s">
        <v>14074</v>
      </c>
      <c r="AX532" s="107" t="s">
        <v>14074</v>
      </c>
      <c r="AY532" s="107" t="s">
        <v>14877</v>
      </c>
      <c r="AZ532" s="107" t="s">
        <v>14877</v>
      </c>
      <c r="BA532" s="2"/>
      <c r="BB532" s="3"/>
      <c r="BC532" s="3"/>
      <c r="BD532" s="3"/>
      <c r="BE532" s="3"/>
    </row>
    <row r="533" spans="1:57" x14ac:dyDescent="0.25">
      <c r="A533" s="61" t="s">
        <v>556</v>
      </c>
      <c r="B533" s="62" t="s">
        <v>15537</v>
      </c>
      <c r="C533" s="62"/>
      <c r="D533" s="63">
        <v>1.7185585195271398</v>
      </c>
      <c r="E533" s="65"/>
      <c r="F533" s="103" t="s">
        <v>9496</v>
      </c>
      <c r="G533" s="62"/>
      <c r="H533" s="66"/>
      <c r="I533" s="67"/>
      <c r="J533" s="67"/>
      <c r="K533" s="66" t="s">
        <v>12802</v>
      </c>
      <c r="L533" s="70"/>
      <c r="M533" s="71">
        <v>6995.626953125</v>
      </c>
      <c r="N533" s="71">
        <v>3738.1572265625</v>
      </c>
      <c r="O533" s="72"/>
      <c r="P533" s="73"/>
      <c r="Q533" s="73"/>
      <c r="R533" s="96"/>
      <c r="S533" s="48">
        <v>0</v>
      </c>
      <c r="T533" s="48">
        <v>1</v>
      </c>
      <c r="U533" s="49">
        <v>0</v>
      </c>
      <c r="V533" s="49">
        <v>1.63E-4</v>
      </c>
      <c r="W533" s="49">
        <v>1.13E-4</v>
      </c>
      <c r="X533" s="49">
        <v>0.48216999999999999</v>
      </c>
      <c r="Y533" s="49">
        <v>0</v>
      </c>
      <c r="Z533" s="49">
        <v>0</v>
      </c>
      <c r="AA533" s="68">
        <v>533</v>
      </c>
      <c r="AB533" s="68"/>
      <c r="AC533" s="69"/>
      <c r="AD533" s="84">
        <v>231</v>
      </c>
      <c r="AE533" s="84">
        <v>56</v>
      </c>
      <c r="AF533" s="84">
        <v>2944</v>
      </c>
      <c r="AG533" s="84">
        <v>3541</v>
      </c>
      <c r="AH533" s="84"/>
      <c r="AI533" s="84"/>
      <c r="AJ533" s="84" t="s">
        <v>8401</v>
      </c>
      <c r="AK533" s="84"/>
      <c r="AL533" s="84"/>
      <c r="AM533" s="87">
        <v>42491.805567129632</v>
      </c>
      <c r="AN533" s="84" t="s">
        <v>10584</v>
      </c>
      <c r="AO533" s="92" t="s">
        <v>11115</v>
      </c>
      <c r="AP533" s="84" t="s">
        <v>66</v>
      </c>
      <c r="AQ533" s="48"/>
      <c r="AR533" s="48"/>
      <c r="AS533" s="48"/>
      <c r="AT533" s="48"/>
      <c r="AU533" s="48"/>
      <c r="AV533" s="48"/>
      <c r="AW533" s="107" t="s">
        <v>14091</v>
      </c>
      <c r="AX533" s="107" t="s">
        <v>14091</v>
      </c>
      <c r="AY533" s="107" t="s">
        <v>14892</v>
      </c>
      <c r="AZ533" s="107" t="s">
        <v>14892</v>
      </c>
      <c r="BA533" s="2"/>
      <c r="BB533" s="3"/>
      <c r="BC533" s="3"/>
      <c r="BD533" s="3"/>
      <c r="BE533" s="3"/>
    </row>
    <row r="534" spans="1:57" x14ac:dyDescent="0.25">
      <c r="A534" s="61" t="s">
        <v>557</v>
      </c>
      <c r="B534" s="62" t="s">
        <v>15537</v>
      </c>
      <c r="C534" s="62"/>
      <c r="D534" s="63">
        <v>1.724360958098657</v>
      </c>
      <c r="E534" s="65"/>
      <c r="F534" s="103" t="s">
        <v>9497</v>
      </c>
      <c r="G534" s="62"/>
      <c r="H534" s="66"/>
      <c r="I534" s="67"/>
      <c r="J534" s="67"/>
      <c r="K534" s="66" t="s">
        <v>12803</v>
      </c>
      <c r="L534" s="70"/>
      <c r="M534" s="71">
        <v>6278.44482421875</v>
      </c>
      <c r="N534" s="71">
        <v>1077.044921875</v>
      </c>
      <c r="O534" s="72"/>
      <c r="P534" s="73"/>
      <c r="Q534" s="73"/>
      <c r="R534" s="96"/>
      <c r="S534" s="48">
        <v>0</v>
      </c>
      <c r="T534" s="48">
        <v>1</v>
      </c>
      <c r="U534" s="49">
        <v>0</v>
      </c>
      <c r="V534" s="49">
        <v>1.84E-4</v>
      </c>
      <c r="W534" s="49">
        <v>1.16E-4</v>
      </c>
      <c r="X534" s="49">
        <v>0.46414100000000003</v>
      </c>
      <c r="Y534" s="49">
        <v>0</v>
      </c>
      <c r="Z534" s="49">
        <v>0</v>
      </c>
      <c r="AA534" s="68">
        <v>534</v>
      </c>
      <c r="AB534" s="68"/>
      <c r="AC534" s="69"/>
      <c r="AD534" s="84">
        <v>183</v>
      </c>
      <c r="AE534" s="84">
        <v>27</v>
      </c>
      <c r="AF534" s="84">
        <v>3879</v>
      </c>
      <c r="AG534" s="84">
        <v>14159</v>
      </c>
      <c r="AH534" s="84"/>
      <c r="AI534" s="84"/>
      <c r="AJ534" s="84"/>
      <c r="AK534" s="84"/>
      <c r="AL534" s="84"/>
      <c r="AM534" s="87">
        <v>43558.278379629628</v>
      </c>
      <c r="AN534" s="84" t="s">
        <v>10584</v>
      </c>
      <c r="AO534" s="92" t="s">
        <v>11116</v>
      </c>
      <c r="AP534" s="84" t="s">
        <v>66</v>
      </c>
      <c r="AQ534" s="48"/>
      <c r="AR534" s="48"/>
      <c r="AS534" s="48"/>
      <c r="AT534" s="48"/>
      <c r="AU534" s="48"/>
      <c r="AV534" s="48"/>
      <c r="AW534" s="107" t="s">
        <v>14080</v>
      </c>
      <c r="AX534" s="107" t="s">
        <v>14080</v>
      </c>
      <c r="AY534" s="107" t="s">
        <v>14883</v>
      </c>
      <c r="AZ534" s="107" t="s">
        <v>14883</v>
      </c>
      <c r="BA534" s="2"/>
      <c r="BB534" s="3"/>
      <c r="BC534" s="3"/>
      <c r="BD534" s="3"/>
      <c r="BE534" s="3"/>
    </row>
    <row r="535" spans="1:57" x14ac:dyDescent="0.25">
      <c r="A535" s="61" t="s">
        <v>558</v>
      </c>
      <c r="B535" s="62" t="s">
        <v>15539</v>
      </c>
      <c r="C535" s="62"/>
      <c r="D535" s="63">
        <v>5.097511914340533</v>
      </c>
      <c r="E535" s="65"/>
      <c r="F535" s="103" t="s">
        <v>9498</v>
      </c>
      <c r="G535" s="62"/>
      <c r="H535" s="66"/>
      <c r="I535" s="67"/>
      <c r="J535" s="67"/>
      <c r="K535" s="66" t="s">
        <v>12804</v>
      </c>
      <c r="L535" s="70"/>
      <c r="M535" s="71">
        <v>3675.39306640625</v>
      </c>
      <c r="N535" s="71">
        <v>8776.982421875</v>
      </c>
      <c r="O535" s="72"/>
      <c r="P535" s="73"/>
      <c r="Q535" s="73"/>
      <c r="R535" s="96"/>
      <c r="S535" s="48">
        <v>0</v>
      </c>
      <c r="T535" s="48">
        <v>1</v>
      </c>
      <c r="U535" s="49">
        <v>0</v>
      </c>
      <c r="V535" s="49">
        <v>2.0100000000000001E-4</v>
      </c>
      <c r="W535" s="49">
        <v>1.8600000000000001E-3</v>
      </c>
      <c r="X535" s="49">
        <v>0.465924</v>
      </c>
      <c r="Y535" s="49">
        <v>0</v>
      </c>
      <c r="Z535" s="49">
        <v>0</v>
      </c>
      <c r="AA535" s="68">
        <v>535</v>
      </c>
      <c r="AB535" s="68"/>
      <c r="AC535" s="69"/>
      <c r="AD535" s="84">
        <v>246</v>
      </c>
      <c r="AE535" s="84">
        <v>112</v>
      </c>
      <c r="AF535" s="84">
        <v>12284</v>
      </c>
      <c r="AG535" s="84">
        <v>14000</v>
      </c>
      <c r="AH535" s="84"/>
      <c r="AI535" s="84" t="s">
        <v>7534</v>
      </c>
      <c r="AJ535" s="84"/>
      <c r="AK535" s="84"/>
      <c r="AL535" s="84"/>
      <c r="AM535" s="87">
        <v>41984.831493055557</v>
      </c>
      <c r="AN535" s="84" t="s">
        <v>10584</v>
      </c>
      <c r="AO535" s="92" t="s">
        <v>11117</v>
      </c>
      <c r="AP535" s="84" t="s">
        <v>66</v>
      </c>
      <c r="AQ535" s="48"/>
      <c r="AR535" s="48"/>
      <c r="AS535" s="48"/>
      <c r="AT535" s="48"/>
      <c r="AU535" s="48" t="s">
        <v>2951</v>
      </c>
      <c r="AV535" s="48" t="s">
        <v>2951</v>
      </c>
      <c r="AW535" s="107" t="s">
        <v>14127</v>
      </c>
      <c r="AX535" s="107" t="s">
        <v>14127</v>
      </c>
      <c r="AY535" s="107" t="s">
        <v>14929</v>
      </c>
      <c r="AZ535" s="107" t="s">
        <v>14929</v>
      </c>
      <c r="BA535" s="2"/>
      <c r="BB535" s="3"/>
      <c r="BC535" s="3"/>
      <c r="BD535" s="3"/>
      <c r="BE535" s="3"/>
    </row>
    <row r="536" spans="1:57" x14ac:dyDescent="0.25">
      <c r="A536" s="61" t="s">
        <v>559</v>
      </c>
      <c r="B536" s="62" t="s">
        <v>15537</v>
      </c>
      <c r="C536" s="62"/>
      <c r="D536" s="63">
        <v>1.5</v>
      </c>
      <c r="E536" s="65"/>
      <c r="F536" s="103" t="s">
        <v>9499</v>
      </c>
      <c r="G536" s="62"/>
      <c r="H536" s="66"/>
      <c r="I536" s="67"/>
      <c r="J536" s="67"/>
      <c r="K536" s="66" t="s">
        <v>12805</v>
      </c>
      <c r="L536" s="70"/>
      <c r="M536" s="71">
        <v>6463.54736328125</v>
      </c>
      <c r="N536" s="71">
        <v>6034.21630859375</v>
      </c>
      <c r="O536" s="72"/>
      <c r="P536" s="73"/>
      <c r="Q536" s="73"/>
      <c r="R536" s="96"/>
      <c r="S536" s="48">
        <v>0</v>
      </c>
      <c r="T536" s="48">
        <v>1</v>
      </c>
      <c r="U536" s="49">
        <v>0</v>
      </c>
      <c r="V536" s="49">
        <v>0.33333299999999999</v>
      </c>
      <c r="W536" s="49">
        <v>0</v>
      </c>
      <c r="X536" s="49">
        <v>0.77027000000000001</v>
      </c>
      <c r="Y536" s="49">
        <v>0</v>
      </c>
      <c r="Z536" s="49">
        <v>0</v>
      </c>
      <c r="AA536" s="68">
        <v>536</v>
      </c>
      <c r="AB536" s="68"/>
      <c r="AC536" s="69"/>
      <c r="AD536" s="84">
        <v>2644</v>
      </c>
      <c r="AE536" s="84">
        <v>1581</v>
      </c>
      <c r="AF536" s="84">
        <v>222723</v>
      </c>
      <c r="AG536" s="84">
        <v>55709</v>
      </c>
      <c r="AH536" s="84"/>
      <c r="AI536" s="84"/>
      <c r="AJ536" s="84"/>
      <c r="AK536" s="84"/>
      <c r="AL536" s="84"/>
      <c r="AM536" s="87">
        <v>41709.066874999997</v>
      </c>
      <c r="AN536" s="84" t="s">
        <v>10584</v>
      </c>
      <c r="AO536" s="92" t="s">
        <v>11118</v>
      </c>
      <c r="AP536" s="84" t="s">
        <v>66</v>
      </c>
      <c r="AQ536" s="48"/>
      <c r="AR536" s="48"/>
      <c r="AS536" s="48"/>
      <c r="AT536" s="48"/>
      <c r="AU536" s="48" t="s">
        <v>2954</v>
      </c>
      <c r="AV536" s="48" t="s">
        <v>2954</v>
      </c>
      <c r="AW536" s="107" t="s">
        <v>14146</v>
      </c>
      <c r="AX536" s="107" t="s">
        <v>14146</v>
      </c>
      <c r="AY536" s="107" t="s">
        <v>14946</v>
      </c>
      <c r="AZ536" s="107" t="s">
        <v>14946</v>
      </c>
      <c r="BA536" s="2"/>
      <c r="BB536" s="3"/>
      <c r="BC536" s="3"/>
      <c r="BD536" s="3"/>
      <c r="BE536" s="3"/>
    </row>
    <row r="537" spans="1:57" x14ac:dyDescent="0.25">
      <c r="A537" s="61" t="s">
        <v>560</v>
      </c>
      <c r="B537" s="62" t="s">
        <v>15537</v>
      </c>
      <c r="C537" s="62"/>
      <c r="D537" s="63">
        <v>1.5</v>
      </c>
      <c r="E537" s="65"/>
      <c r="F537" s="103" t="s">
        <v>9500</v>
      </c>
      <c r="G537" s="62"/>
      <c r="H537" s="66"/>
      <c r="I537" s="67"/>
      <c r="J537" s="67"/>
      <c r="K537" s="66" t="s">
        <v>12806</v>
      </c>
      <c r="L537" s="70"/>
      <c r="M537" s="71">
        <v>8881.3984375</v>
      </c>
      <c r="N537" s="71">
        <v>5668.43994140625</v>
      </c>
      <c r="O537" s="72"/>
      <c r="P537" s="73"/>
      <c r="Q537" s="73"/>
      <c r="R537" s="96"/>
      <c r="S537" s="48">
        <v>0</v>
      </c>
      <c r="T537" s="48">
        <v>1</v>
      </c>
      <c r="U537" s="49">
        <v>0</v>
      </c>
      <c r="V537" s="49">
        <v>1</v>
      </c>
      <c r="W537" s="49">
        <v>0</v>
      </c>
      <c r="X537" s="49">
        <v>1</v>
      </c>
      <c r="Y537" s="49">
        <v>0</v>
      </c>
      <c r="Z537" s="49">
        <v>0</v>
      </c>
      <c r="AA537" s="68">
        <v>537</v>
      </c>
      <c r="AB537" s="68"/>
      <c r="AC537" s="69"/>
      <c r="AD537" s="84">
        <v>417</v>
      </c>
      <c r="AE537" s="84">
        <v>232</v>
      </c>
      <c r="AF537" s="84">
        <v>3223</v>
      </c>
      <c r="AG537" s="84">
        <v>86</v>
      </c>
      <c r="AH537" s="84"/>
      <c r="AI537" s="84" t="s">
        <v>7535</v>
      </c>
      <c r="AJ537" s="84" t="s">
        <v>8272</v>
      </c>
      <c r="AK537" s="84"/>
      <c r="AL537" s="84"/>
      <c r="AM537" s="87">
        <v>43695.759305555555</v>
      </c>
      <c r="AN537" s="84" t="s">
        <v>10584</v>
      </c>
      <c r="AO537" s="92" t="s">
        <v>11119</v>
      </c>
      <c r="AP537" s="84" t="s">
        <v>66</v>
      </c>
      <c r="AQ537" s="48"/>
      <c r="AR537" s="48"/>
      <c r="AS537" s="48"/>
      <c r="AT537" s="48"/>
      <c r="AU537" s="48"/>
      <c r="AV537" s="48"/>
      <c r="AW537" s="107" t="s">
        <v>14291</v>
      </c>
      <c r="AX537" s="107" t="s">
        <v>14291</v>
      </c>
      <c r="AY537" s="107" t="s">
        <v>15083</v>
      </c>
      <c r="AZ537" s="107" t="s">
        <v>15083</v>
      </c>
      <c r="BA537" s="2"/>
      <c r="BB537" s="3"/>
      <c r="BC537" s="3"/>
      <c r="BD537" s="3"/>
      <c r="BE537" s="3"/>
    </row>
    <row r="538" spans="1:57" x14ac:dyDescent="0.25">
      <c r="A538" s="61" t="s">
        <v>1642</v>
      </c>
      <c r="B538" s="62" t="s">
        <v>15537</v>
      </c>
      <c r="C538" s="62"/>
      <c r="D538" s="63">
        <v>1.5</v>
      </c>
      <c r="E538" s="65"/>
      <c r="F538" s="103" t="s">
        <v>9501</v>
      </c>
      <c r="G538" s="62"/>
      <c r="H538" s="66"/>
      <c r="I538" s="67"/>
      <c r="J538" s="67"/>
      <c r="K538" s="66" t="s">
        <v>12807</v>
      </c>
      <c r="L538" s="70"/>
      <c r="M538" s="71">
        <v>8895.412109375</v>
      </c>
      <c r="N538" s="71">
        <v>3761.64306640625</v>
      </c>
      <c r="O538" s="72"/>
      <c r="P538" s="73"/>
      <c r="Q538" s="73"/>
      <c r="R538" s="96"/>
      <c r="S538" s="48">
        <v>1</v>
      </c>
      <c r="T538" s="48">
        <v>0</v>
      </c>
      <c r="U538" s="49">
        <v>0</v>
      </c>
      <c r="V538" s="49">
        <v>1</v>
      </c>
      <c r="W538" s="49">
        <v>0</v>
      </c>
      <c r="X538" s="49">
        <v>1</v>
      </c>
      <c r="Y538" s="49">
        <v>0</v>
      </c>
      <c r="Z538" s="49">
        <v>0</v>
      </c>
      <c r="AA538" s="68">
        <v>538</v>
      </c>
      <c r="AB538" s="68"/>
      <c r="AC538" s="69"/>
      <c r="AD538" s="84">
        <v>113</v>
      </c>
      <c r="AE538" s="84">
        <v>430516</v>
      </c>
      <c r="AF538" s="84">
        <v>91515</v>
      </c>
      <c r="AG538" s="84">
        <v>60</v>
      </c>
      <c r="AH538" s="84"/>
      <c r="AI538" s="84" t="s">
        <v>7536</v>
      </c>
      <c r="AJ538" s="84" t="s">
        <v>8402</v>
      </c>
      <c r="AK538" s="84"/>
      <c r="AL538" s="84"/>
      <c r="AM538" s="87">
        <v>40022.883634259262</v>
      </c>
      <c r="AN538" s="84" t="s">
        <v>10584</v>
      </c>
      <c r="AO538" s="92" t="s">
        <v>11120</v>
      </c>
      <c r="AP538" s="84" t="s">
        <v>65</v>
      </c>
      <c r="AQ538" s="48"/>
      <c r="AR538" s="48"/>
      <c r="AS538" s="48"/>
      <c r="AT538" s="48"/>
      <c r="AU538" s="48"/>
      <c r="AV538" s="48"/>
      <c r="AW538" s="48"/>
      <c r="AX538" s="48"/>
      <c r="AY538" s="48"/>
      <c r="AZ538" s="48"/>
      <c r="BA538" s="2"/>
      <c r="BB538" s="3"/>
      <c r="BC538" s="3"/>
      <c r="BD538" s="3"/>
      <c r="BE538" s="3"/>
    </row>
    <row r="539" spans="1:57" x14ac:dyDescent="0.25">
      <c r="A539" s="61" t="s">
        <v>561</v>
      </c>
      <c r="B539" s="62" t="s">
        <v>15539</v>
      </c>
      <c r="C539" s="62"/>
      <c r="D539" s="63">
        <v>5.097511914340533</v>
      </c>
      <c r="E539" s="65"/>
      <c r="F539" s="103" t="s">
        <v>9502</v>
      </c>
      <c r="G539" s="62"/>
      <c r="H539" s="66"/>
      <c r="I539" s="67"/>
      <c r="J539" s="67"/>
      <c r="K539" s="66" t="s">
        <v>12808</v>
      </c>
      <c r="L539" s="70"/>
      <c r="M539" s="71">
        <v>4651.455078125</v>
      </c>
      <c r="N539" s="71">
        <v>2457.64697265625</v>
      </c>
      <c r="O539" s="72"/>
      <c r="P539" s="73"/>
      <c r="Q539" s="73"/>
      <c r="R539" s="96"/>
      <c r="S539" s="48">
        <v>0</v>
      </c>
      <c r="T539" s="48">
        <v>1</v>
      </c>
      <c r="U539" s="49">
        <v>0</v>
      </c>
      <c r="V539" s="49">
        <v>2.0100000000000001E-4</v>
      </c>
      <c r="W539" s="49">
        <v>1.8600000000000001E-3</v>
      </c>
      <c r="X539" s="49">
        <v>0.465924</v>
      </c>
      <c r="Y539" s="49">
        <v>0</v>
      </c>
      <c r="Z539" s="49">
        <v>0</v>
      </c>
      <c r="AA539" s="68">
        <v>539</v>
      </c>
      <c r="AB539" s="68"/>
      <c r="AC539" s="69"/>
      <c r="AD539" s="84">
        <v>286</v>
      </c>
      <c r="AE539" s="84">
        <v>8</v>
      </c>
      <c r="AF539" s="84">
        <v>575</v>
      </c>
      <c r="AG539" s="84">
        <v>1323</v>
      </c>
      <c r="AH539" s="84"/>
      <c r="AI539" s="84"/>
      <c r="AJ539" s="84"/>
      <c r="AK539" s="84"/>
      <c r="AL539" s="84"/>
      <c r="AM539" s="87">
        <v>43711.877071759256</v>
      </c>
      <c r="AN539" s="84" t="s">
        <v>10584</v>
      </c>
      <c r="AO539" s="92" t="s">
        <v>11121</v>
      </c>
      <c r="AP539" s="84" t="s">
        <v>66</v>
      </c>
      <c r="AQ539" s="48"/>
      <c r="AR539" s="48"/>
      <c r="AS539" s="48"/>
      <c r="AT539" s="48"/>
      <c r="AU539" s="48" t="s">
        <v>2951</v>
      </c>
      <c r="AV539" s="48" t="s">
        <v>2951</v>
      </c>
      <c r="AW539" s="107" t="s">
        <v>14127</v>
      </c>
      <c r="AX539" s="107" t="s">
        <v>14127</v>
      </c>
      <c r="AY539" s="107" t="s">
        <v>14929</v>
      </c>
      <c r="AZ539" s="107" t="s">
        <v>14929</v>
      </c>
      <c r="BA539" s="2"/>
      <c r="BB539" s="3"/>
      <c r="BC539" s="3"/>
      <c r="BD539" s="3"/>
      <c r="BE539" s="3"/>
    </row>
    <row r="540" spans="1:57" x14ac:dyDescent="0.25">
      <c r="A540" s="61" t="s">
        <v>562</v>
      </c>
      <c r="B540" s="62" t="s">
        <v>15537</v>
      </c>
      <c r="C540" s="62"/>
      <c r="D540" s="63">
        <v>1.5</v>
      </c>
      <c r="E540" s="65"/>
      <c r="F540" s="103" t="s">
        <v>9503</v>
      </c>
      <c r="G540" s="62"/>
      <c r="H540" s="66"/>
      <c r="I540" s="67"/>
      <c r="J540" s="67"/>
      <c r="K540" s="66" t="s">
        <v>12809</v>
      </c>
      <c r="L540" s="70"/>
      <c r="M540" s="71">
        <v>5089.1103515625</v>
      </c>
      <c r="N540" s="71">
        <v>3304.881103515625</v>
      </c>
      <c r="O540" s="72"/>
      <c r="P540" s="73"/>
      <c r="Q540" s="73"/>
      <c r="R540" s="96"/>
      <c r="S540" s="48">
        <v>0</v>
      </c>
      <c r="T540" s="48">
        <v>1</v>
      </c>
      <c r="U540" s="49">
        <v>0</v>
      </c>
      <c r="V540" s="49">
        <v>1</v>
      </c>
      <c r="W540" s="49">
        <v>0</v>
      </c>
      <c r="X540" s="49">
        <v>1</v>
      </c>
      <c r="Y540" s="49">
        <v>0</v>
      </c>
      <c r="Z540" s="49">
        <v>0</v>
      </c>
      <c r="AA540" s="68">
        <v>540</v>
      </c>
      <c r="AB540" s="68"/>
      <c r="AC540" s="69"/>
      <c r="AD540" s="84">
        <v>4064</v>
      </c>
      <c r="AE540" s="84">
        <v>4037</v>
      </c>
      <c r="AF540" s="84">
        <v>14187</v>
      </c>
      <c r="AG540" s="84">
        <v>40230</v>
      </c>
      <c r="AH540" s="84"/>
      <c r="AI540" s="84" t="s">
        <v>7537</v>
      </c>
      <c r="AJ540" s="84"/>
      <c r="AK540" s="92" t="s">
        <v>8764</v>
      </c>
      <c r="AL540" s="84"/>
      <c r="AM540" s="87">
        <v>41727.61215277778</v>
      </c>
      <c r="AN540" s="84" t="s">
        <v>10584</v>
      </c>
      <c r="AO540" s="92" t="s">
        <v>11122</v>
      </c>
      <c r="AP540" s="84" t="s">
        <v>66</v>
      </c>
      <c r="AQ540" s="48"/>
      <c r="AR540" s="48"/>
      <c r="AS540" s="48"/>
      <c r="AT540" s="48"/>
      <c r="AU540" s="48"/>
      <c r="AV540" s="48"/>
      <c r="AW540" s="107" t="s">
        <v>14292</v>
      </c>
      <c r="AX540" s="107" t="s">
        <v>14292</v>
      </c>
      <c r="AY540" s="107" t="s">
        <v>15084</v>
      </c>
      <c r="AZ540" s="107" t="s">
        <v>15084</v>
      </c>
      <c r="BA540" s="2"/>
      <c r="BB540" s="3"/>
      <c r="BC540" s="3"/>
      <c r="BD540" s="3"/>
      <c r="BE540" s="3"/>
    </row>
    <row r="541" spans="1:57" x14ac:dyDescent="0.25">
      <c r="A541" s="61" t="s">
        <v>1643</v>
      </c>
      <c r="B541" s="62" t="s">
        <v>15537</v>
      </c>
      <c r="C541" s="62"/>
      <c r="D541" s="63">
        <v>1.5</v>
      </c>
      <c r="E541" s="65"/>
      <c r="F541" s="103" t="s">
        <v>9504</v>
      </c>
      <c r="G541" s="62"/>
      <c r="H541" s="66"/>
      <c r="I541" s="67"/>
      <c r="J541" s="67"/>
      <c r="K541" s="66" t="s">
        <v>12810</v>
      </c>
      <c r="L541" s="70"/>
      <c r="M541" s="71">
        <v>3483.15576171875</v>
      </c>
      <c r="N541" s="71">
        <v>1285.0343017578125</v>
      </c>
      <c r="O541" s="72"/>
      <c r="P541" s="73"/>
      <c r="Q541" s="73"/>
      <c r="R541" s="96"/>
      <c r="S541" s="48">
        <v>1</v>
      </c>
      <c r="T541" s="48">
        <v>0</v>
      </c>
      <c r="U541" s="49">
        <v>0</v>
      </c>
      <c r="V541" s="49">
        <v>1</v>
      </c>
      <c r="W541" s="49">
        <v>0</v>
      </c>
      <c r="X541" s="49">
        <v>1</v>
      </c>
      <c r="Y541" s="49">
        <v>0</v>
      </c>
      <c r="Z541" s="49">
        <v>0</v>
      </c>
      <c r="AA541" s="68">
        <v>541</v>
      </c>
      <c r="AB541" s="68"/>
      <c r="AC541" s="69"/>
      <c r="AD541" s="84">
        <v>4981</v>
      </c>
      <c r="AE541" s="84">
        <v>8059</v>
      </c>
      <c r="AF541" s="84">
        <v>55677</v>
      </c>
      <c r="AG541" s="84">
        <v>64042</v>
      </c>
      <c r="AH541" s="84"/>
      <c r="AI541" s="84" t="s">
        <v>7538</v>
      </c>
      <c r="AJ541" s="84" t="s">
        <v>8403</v>
      </c>
      <c r="AK541" s="84"/>
      <c r="AL541" s="84"/>
      <c r="AM541" s="87">
        <v>42394.857395833336</v>
      </c>
      <c r="AN541" s="84" t="s">
        <v>10584</v>
      </c>
      <c r="AO541" s="92" t="s">
        <v>11123</v>
      </c>
      <c r="AP541" s="84" t="s">
        <v>65</v>
      </c>
      <c r="AQ541" s="48"/>
      <c r="AR541" s="48"/>
      <c r="AS541" s="48"/>
      <c r="AT541" s="48"/>
      <c r="AU541" s="48"/>
      <c r="AV541" s="48"/>
      <c r="AW541" s="48"/>
      <c r="AX541" s="48"/>
      <c r="AY541" s="48"/>
      <c r="AZ541" s="48"/>
      <c r="BA541" s="2"/>
      <c r="BB541" s="3"/>
      <c r="BC541" s="3"/>
      <c r="BD541" s="3"/>
      <c r="BE541" s="3"/>
    </row>
    <row r="542" spans="1:57" x14ac:dyDescent="0.25">
      <c r="A542" s="61" t="s">
        <v>563</v>
      </c>
      <c r="B542" s="62" t="s">
        <v>15539</v>
      </c>
      <c r="C542" s="62"/>
      <c r="D542" s="63">
        <v>5.1613387386272205</v>
      </c>
      <c r="E542" s="65"/>
      <c r="F542" s="103" t="s">
        <v>9505</v>
      </c>
      <c r="G542" s="62"/>
      <c r="H542" s="66"/>
      <c r="I542" s="67"/>
      <c r="J542" s="67"/>
      <c r="K542" s="66" t="s">
        <v>12811</v>
      </c>
      <c r="L542" s="70"/>
      <c r="M542" s="71">
        <v>5864.22314453125</v>
      </c>
      <c r="N542" s="71">
        <v>5430.69970703125</v>
      </c>
      <c r="O542" s="72"/>
      <c r="P542" s="73"/>
      <c r="Q542" s="73"/>
      <c r="R542" s="96"/>
      <c r="S542" s="48">
        <v>0</v>
      </c>
      <c r="T542" s="48">
        <v>2</v>
      </c>
      <c r="U542" s="49">
        <v>1924.2511790000001</v>
      </c>
      <c r="V542" s="49">
        <v>2.03E-4</v>
      </c>
      <c r="W542" s="49">
        <v>1.8929999999999999E-3</v>
      </c>
      <c r="X542" s="49">
        <v>0.752278</v>
      </c>
      <c r="Y542" s="49">
        <v>0</v>
      </c>
      <c r="Z542" s="49">
        <v>0</v>
      </c>
      <c r="AA542" s="68">
        <v>542</v>
      </c>
      <c r="AB542" s="68"/>
      <c r="AC542" s="69"/>
      <c r="AD542" s="84">
        <v>295</v>
      </c>
      <c r="AE542" s="84">
        <v>152</v>
      </c>
      <c r="AF542" s="84">
        <v>16119</v>
      </c>
      <c r="AG542" s="84">
        <v>26008</v>
      </c>
      <c r="AH542" s="84"/>
      <c r="AI542" s="84" t="s">
        <v>7539</v>
      </c>
      <c r="AJ542" s="84" t="s">
        <v>8404</v>
      </c>
      <c r="AK542" s="84"/>
      <c r="AL542" s="84"/>
      <c r="AM542" s="87">
        <v>43213.465046296296</v>
      </c>
      <c r="AN542" s="84" t="s">
        <v>10584</v>
      </c>
      <c r="AO542" s="92" t="s">
        <v>11124</v>
      </c>
      <c r="AP542" s="84" t="s">
        <v>66</v>
      </c>
      <c r="AQ542" s="48"/>
      <c r="AR542" s="48"/>
      <c r="AS542" s="48"/>
      <c r="AT542" s="48"/>
      <c r="AU542" s="48" t="s">
        <v>14032</v>
      </c>
      <c r="AV542" s="48" t="s">
        <v>14057</v>
      </c>
      <c r="AW542" s="107" t="s">
        <v>14293</v>
      </c>
      <c r="AX542" s="107" t="s">
        <v>14750</v>
      </c>
      <c r="AY542" s="107" t="s">
        <v>15085</v>
      </c>
      <c r="AZ542" s="107" t="s">
        <v>14929</v>
      </c>
      <c r="BA542" s="2"/>
      <c r="BB542" s="3"/>
      <c r="BC542" s="3"/>
      <c r="BD542" s="3"/>
      <c r="BE542" s="3"/>
    </row>
    <row r="543" spans="1:57" x14ac:dyDescent="0.25">
      <c r="A543" s="61" t="s">
        <v>564</v>
      </c>
      <c r="B543" s="62" t="s">
        <v>15537</v>
      </c>
      <c r="C543" s="62"/>
      <c r="D543" s="63">
        <v>1.5</v>
      </c>
      <c r="E543" s="65"/>
      <c r="F543" s="103" t="s">
        <v>9033</v>
      </c>
      <c r="G543" s="62"/>
      <c r="H543" s="66"/>
      <c r="I543" s="67"/>
      <c r="J543" s="67"/>
      <c r="K543" s="66" t="s">
        <v>12812</v>
      </c>
      <c r="L543" s="70"/>
      <c r="M543" s="71">
        <v>4018.56884765625</v>
      </c>
      <c r="N543" s="71">
        <v>8992.5615234375</v>
      </c>
      <c r="O543" s="72"/>
      <c r="P543" s="73"/>
      <c r="Q543" s="73"/>
      <c r="R543" s="96"/>
      <c r="S543" s="48">
        <v>1</v>
      </c>
      <c r="T543" s="48">
        <v>1</v>
      </c>
      <c r="U543" s="49">
        <v>0</v>
      </c>
      <c r="V543" s="49">
        <v>0</v>
      </c>
      <c r="W543" s="49">
        <v>0</v>
      </c>
      <c r="X543" s="49">
        <v>1</v>
      </c>
      <c r="Y543" s="49">
        <v>0</v>
      </c>
      <c r="Z543" s="49" t="s">
        <v>13963</v>
      </c>
      <c r="AA543" s="68">
        <v>543</v>
      </c>
      <c r="AB543" s="68"/>
      <c r="AC543" s="69"/>
      <c r="AD543" s="84">
        <v>35</v>
      </c>
      <c r="AE543" s="84">
        <v>11</v>
      </c>
      <c r="AF543" s="84">
        <v>222</v>
      </c>
      <c r="AG543" s="84">
        <v>729</v>
      </c>
      <c r="AH543" s="84"/>
      <c r="AI543" s="84"/>
      <c r="AJ543" s="84"/>
      <c r="AK543" s="84"/>
      <c r="AL543" s="84"/>
      <c r="AM543" s="87">
        <v>43275.753460648149</v>
      </c>
      <c r="AN543" s="84" t="s">
        <v>10584</v>
      </c>
      <c r="AO543" s="92" t="s">
        <v>11125</v>
      </c>
      <c r="AP543" s="84" t="s">
        <v>66</v>
      </c>
      <c r="AQ543" s="48"/>
      <c r="AR543" s="48"/>
      <c r="AS543" s="48"/>
      <c r="AT543" s="48"/>
      <c r="AU543" s="48" t="s">
        <v>2968</v>
      </c>
      <c r="AV543" s="48" t="s">
        <v>2968</v>
      </c>
      <c r="AW543" s="107" t="s">
        <v>14294</v>
      </c>
      <c r="AX543" s="107" t="s">
        <v>14294</v>
      </c>
      <c r="AY543" s="107" t="s">
        <v>15086</v>
      </c>
      <c r="AZ543" s="107" t="s">
        <v>15086</v>
      </c>
      <c r="BA543" s="2"/>
      <c r="BB543" s="3"/>
      <c r="BC543" s="3"/>
      <c r="BD543" s="3"/>
      <c r="BE543" s="3"/>
    </row>
    <row r="544" spans="1:57" x14ac:dyDescent="0.25">
      <c r="A544" s="61" t="s">
        <v>565</v>
      </c>
      <c r="B544" s="62" t="s">
        <v>15537</v>
      </c>
      <c r="C544" s="62"/>
      <c r="D544" s="63">
        <v>1.5</v>
      </c>
      <c r="E544" s="65"/>
      <c r="F544" s="103" t="s">
        <v>9506</v>
      </c>
      <c r="G544" s="62"/>
      <c r="H544" s="66"/>
      <c r="I544" s="67"/>
      <c r="J544" s="67"/>
      <c r="K544" s="66" t="s">
        <v>12813</v>
      </c>
      <c r="L544" s="70"/>
      <c r="M544" s="71">
        <v>5289.24169921875</v>
      </c>
      <c r="N544" s="71">
        <v>1875.5467529296875</v>
      </c>
      <c r="O544" s="72"/>
      <c r="P544" s="73"/>
      <c r="Q544" s="73"/>
      <c r="R544" s="96"/>
      <c r="S544" s="48">
        <v>0</v>
      </c>
      <c r="T544" s="48">
        <v>2</v>
      </c>
      <c r="U544" s="49">
        <v>12120</v>
      </c>
      <c r="V544" s="49">
        <v>1.2300000000000001E-4</v>
      </c>
      <c r="W544" s="49">
        <v>0</v>
      </c>
      <c r="X544" s="49">
        <v>0.95801099999999995</v>
      </c>
      <c r="Y544" s="49">
        <v>0</v>
      </c>
      <c r="Z544" s="49">
        <v>0</v>
      </c>
      <c r="AA544" s="68">
        <v>544</v>
      </c>
      <c r="AB544" s="68"/>
      <c r="AC544" s="69"/>
      <c r="AD544" s="84">
        <v>2330</v>
      </c>
      <c r="AE544" s="84">
        <v>2383</v>
      </c>
      <c r="AF544" s="84">
        <v>13667</v>
      </c>
      <c r="AG544" s="84">
        <v>122899</v>
      </c>
      <c r="AH544" s="84"/>
      <c r="AI544" s="84" t="s">
        <v>7540</v>
      </c>
      <c r="AJ544" s="84"/>
      <c r="AK544" s="84"/>
      <c r="AL544" s="84"/>
      <c r="AM544" s="87">
        <v>41007.602858796294</v>
      </c>
      <c r="AN544" s="84" t="s">
        <v>10584</v>
      </c>
      <c r="AO544" s="92" t="s">
        <v>11126</v>
      </c>
      <c r="AP544" s="84" t="s">
        <v>66</v>
      </c>
      <c r="AQ544" s="48"/>
      <c r="AR544" s="48"/>
      <c r="AS544" s="48"/>
      <c r="AT544" s="48"/>
      <c r="AU544" s="48"/>
      <c r="AV544" s="48"/>
      <c r="AW544" s="107" t="s">
        <v>14181</v>
      </c>
      <c r="AX544" s="107" t="s">
        <v>14181</v>
      </c>
      <c r="AY544" s="107" t="s">
        <v>14981</v>
      </c>
      <c r="AZ544" s="107" t="s">
        <v>14981</v>
      </c>
      <c r="BA544" s="2"/>
      <c r="BB544" s="3"/>
      <c r="BC544" s="3"/>
      <c r="BD544" s="3"/>
      <c r="BE544" s="3"/>
    </row>
    <row r="545" spans="1:57" x14ac:dyDescent="0.25">
      <c r="A545" s="61" t="s">
        <v>566</v>
      </c>
      <c r="B545" s="62" t="s">
        <v>15537</v>
      </c>
      <c r="C545" s="62"/>
      <c r="D545" s="63">
        <v>1.505802438571517</v>
      </c>
      <c r="E545" s="65"/>
      <c r="F545" s="103" t="s">
        <v>9507</v>
      </c>
      <c r="G545" s="62"/>
      <c r="H545" s="66"/>
      <c r="I545" s="67"/>
      <c r="J545" s="67"/>
      <c r="K545" s="66" t="s">
        <v>12814</v>
      </c>
      <c r="L545" s="70"/>
      <c r="M545" s="71">
        <v>5895.59619140625</v>
      </c>
      <c r="N545" s="71">
        <v>8290.052734375</v>
      </c>
      <c r="O545" s="72"/>
      <c r="P545" s="73"/>
      <c r="Q545" s="73"/>
      <c r="R545" s="96"/>
      <c r="S545" s="48">
        <v>0</v>
      </c>
      <c r="T545" s="48">
        <v>1</v>
      </c>
      <c r="U545" s="49">
        <v>0</v>
      </c>
      <c r="V545" s="49">
        <v>1.5899999999999999E-4</v>
      </c>
      <c r="W545" s="49">
        <v>3.0000000000000001E-6</v>
      </c>
      <c r="X545" s="49">
        <v>0.51345799999999997</v>
      </c>
      <c r="Y545" s="49">
        <v>0</v>
      </c>
      <c r="Z545" s="49">
        <v>0</v>
      </c>
      <c r="AA545" s="68">
        <v>545</v>
      </c>
      <c r="AB545" s="68"/>
      <c r="AC545" s="69"/>
      <c r="AD545" s="84">
        <v>1262</v>
      </c>
      <c r="AE545" s="84">
        <v>810</v>
      </c>
      <c r="AF545" s="84">
        <v>14730</v>
      </c>
      <c r="AG545" s="84">
        <v>9651</v>
      </c>
      <c r="AH545" s="84"/>
      <c r="AI545" s="84"/>
      <c r="AJ545" s="84" t="s">
        <v>8284</v>
      </c>
      <c r="AK545" s="84"/>
      <c r="AL545" s="84"/>
      <c r="AM545" s="87">
        <v>41433.567407407405</v>
      </c>
      <c r="AN545" s="84" t="s">
        <v>10584</v>
      </c>
      <c r="AO545" s="92" t="s">
        <v>11127</v>
      </c>
      <c r="AP545" s="84" t="s">
        <v>66</v>
      </c>
      <c r="AQ545" s="48"/>
      <c r="AR545" s="48"/>
      <c r="AS545" s="48"/>
      <c r="AT545" s="48"/>
      <c r="AU545" s="48"/>
      <c r="AV545" s="48"/>
      <c r="AW545" s="107" t="s">
        <v>14135</v>
      </c>
      <c r="AX545" s="107" t="s">
        <v>14135</v>
      </c>
      <c r="AY545" s="107" t="s">
        <v>14887</v>
      </c>
      <c r="AZ545" s="107" t="s">
        <v>14887</v>
      </c>
      <c r="BA545" s="2"/>
      <c r="BB545" s="3"/>
      <c r="BC545" s="3"/>
      <c r="BD545" s="3"/>
      <c r="BE545" s="3"/>
    </row>
    <row r="546" spans="1:57" x14ac:dyDescent="0.25">
      <c r="A546" s="61" t="s">
        <v>567</v>
      </c>
      <c r="B546" s="62" t="s">
        <v>15539</v>
      </c>
      <c r="C546" s="62"/>
      <c r="D546" s="63">
        <v>5.097511914340533</v>
      </c>
      <c r="E546" s="65"/>
      <c r="F546" s="103" t="s">
        <v>9508</v>
      </c>
      <c r="G546" s="62"/>
      <c r="H546" s="66"/>
      <c r="I546" s="67"/>
      <c r="J546" s="67"/>
      <c r="K546" s="66" t="s">
        <v>12815</v>
      </c>
      <c r="L546" s="70"/>
      <c r="M546" s="71">
        <v>6906.35107421875</v>
      </c>
      <c r="N546" s="71">
        <v>6996.509765625</v>
      </c>
      <c r="O546" s="72"/>
      <c r="P546" s="73"/>
      <c r="Q546" s="73"/>
      <c r="R546" s="96"/>
      <c r="S546" s="48">
        <v>0</v>
      </c>
      <c r="T546" s="48">
        <v>1</v>
      </c>
      <c r="U546" s="49">
        <v>0</v>
      </c>
      <c r="V546" s="49">
        <v>2.0100000000000001E-4</v>
      </c>
      <c r="W546" s="49">
        <v>1.8600000000000001E-3</v>
      </c>
      <c r="X546" s="49">
        <v>0.465924</v>
      </c>
      <c r="Y546" s="49">
        <v>0</v>
      </c>
      <c r="Z546" s="49">
        <v>0</v>
      </c>
      <c r="AA546" s="68">
        <v>546</v>
      </c>
      <c r="AB546" s="68"/>
      <c r="AC546" s="69"/>
      <c r="AD546" s="84">
        <v>100</v>
      </c>
      <c r="AE546" s="84">
        <v>26</v>
      </c>
      <c r="AF546" s="84">
        <v>191</v>
      </c>
      <c r="AG546" s="84">
        <v>419</v>
      </c>
      <c r="AH546" s="84"/>
      <c r="AI546" s="84"/>
      <c r="AJ546" s="84"/>
      <c r="AK546" s="84"/>
      <c r="AL546" s="84"/>
      <c r="AM546" s="87">
        <v>41853.463784722226</v>
      </c>
      <c r="AN546" s="84" t="s">
        <v>10584</v>
      </c>
      <c r="AO546" s="92" t="s">
        <v>11128</v>
      </c>
      <c r="AP546" s="84" t="s">
        <v>66</v>
      </c>
      <c r="AQ546" s="48"/>
      <c r="AR546" s="48"/>
      <c r="AS546" s="48"/>
      <c r="AT546" s="48"/>
      <c r="AU546" s="48" t="s">
        <v>2951</v>
      </c>
      <c r="AV546" s="48" t="s">
        <v>2951</v>
      </c>
      <c r="AW546" s="107" t="s">
        <v>14127</v>
      </c>
      <c r="AX546" s="107" t="s">
        <v>14127</v>
      </c>
      <c r="AY546" s="107" t="s">
        <v>14929</v>
      </c>
      <c r="AZ546" s="107" t="s">
        <v>14929</v>
      </c>
      <c r="BA546" s="2"/>
      <c r="BB546" s="3"/>
      <c r="BC546" s="3"/>
      <c r="BD546" s="3"/>
      <c r="BE546" s="3"/>
    </row>
    <row r="547" spans="1:57" x14ac:dyDescent="0.25">
      <c r="A547" s="61" t="s">
        <v>568</v>
      </c>
      <c r="B547" s="62" t="s">
        <v>15537</v>
      </c>
      <c r="C547" s="62"/>
      <c r="D547" s="63">
        <v>1.5870365785727549</v>
      </c>
      <c r="E547" s="65"/>
      <c r="F547" s="103" t="s">
        <v>9509</v>
      </c>
      <c r="G547" s="62"/>
      <c r="H547" s="66"/>
      <c r="I547" s="67"/>
      <c r="J547" s="67"/>
      <c r="K547" s="66" t="s">
        <v>12816</v>
      </c>
      <c r="L547" s="70"/>
      <c r="M547" s="71">
        <v>5326.62060546875</v>
      </c>
      <c r="N547" s="71">
        <v>7634.3271484375</v>
      </c>
      <c r="O547" s="72"/>
      <c r="P547" s="73"/>
      <c r="Q547" s="73"/>
      <c r="R547" s="96"/>
      <c r="S547" s="48">
        <v>0</v>
      </c>
      <c r="T547" s="48">
        <v>1</v>
      </c>
      <c r="U547" s="49">
        <v>0</v>
      </c>
      <c r="V547" s="49">
        <v>1.76E-4</v>
      </c>
      <c r="W547" s="49">
        <v>4.5000000000000003E-5</v>
      </c>
      <c r="X547" s="49">
        <v>0.44630199999999998</v>
      </c>
      <c r="Y547" s="49">
        <v>0</v>
      </c>
      <c r="Z547" s="49">
        <v>0</v>
      </c>
      <c r="AA547" s="68">
        <v>547</v>
      </c>
      <c r="AB547" s="68"/>
      <c r="AC547" s="69"/>
      <c r="AD547" s="84">
        <v>875</v>
      </c>
      <c r="AE547" s="84">
        <v>551</v>
      </c>
      <c r="AF547" s="84">
        <v>985</v>
      </c>
      <c r="AG547" s="84">
        <v>927</v>
      </c>
      <c r="AH547" s="84"/>
      <c r="AI547" s="84" t="s">
        <v>7541</v>
      </c>
      <c r="AJ547" s="84" t="s">
        <v>8266</v>
      </c>
      <c r="AK547" s="84"/>
      <c r="AL547" s="84"/>
      <c r="AM547" s="87">
        <v>43728.264687499999</v>
      </c>
      <c r="AN547" s="84" t="s">
        <v>10584</v>
      </c>
      <c r="AO547" s="92" t="s">
        <v>11129</v>
      </c>
      <c r="AP547" s="84" t="s">
        <v>66</v>
      </c>
      <c r="AQ547" s="48"/>
      <c r="AR547" s="48"/>
      <c r="AS547" s="48"/>
      <c r="AT547" s="48"/>
      <c r="AU547" s="48" t="s">
        <v>2947</v>
      </c>
      <c r="AV547" s="48" t="s">
        <v>2947</v>
      </c>
      <c r="AW547" s="107" t="s">
        <v>14123</v>
      </c>
      <c r="AX547" s="107" t="s">
        <v>14123</v>
      </c>
      <c r="AY547" s="107" t="s">
        <v>14925</v>
      </c>
      <c r="AZ547" s="107" t="s">
        <v>14925</v>
      </c>
      <c r="BA547" s="2"/>
      <c r="BB547" s="3"/>
      <c r="BC547" s="3"/>
      <c r="BD547" s="3"/>
      <c r="BE547" s="3"/>
    </row>
    <row r="548" spans="1:57" x14ac:dyDescent="0.25">
      <c r="A548" s="61" t="s">
        <v>569</v>
      </c>
      <c r="B548" s="62" t="s">
        <v>15539</v>
      </c>
      <c r="C548" s="62"/>
      <c r="D548" s="63">
        <v>5.097511914340533</v>
      </c>
      <c r="E548" s="65"/>
      <c r="F548" s="103" t="s">
        <v>9510</v>
      </c>
      <c r="G548" s="62"/>
      <c r="H548" s="66"/>
      <c r="I548" s="67"/>
      <c r="J548" s="67"/>
      <c r="K548" s="66" t="s">
        <v>12817</v>
      </c>
      <c r="L548" s="70"/>
      <c r="M548" s="71">
        <v>7722.68994140625</v>
      </c>
      <c r="N548" s="71">
        <v>6448.7763671875</v>
      </c>
      <c r="O548" s="72"/>
      <c r="P548" s="73"/>
      <c r="Q548" s="73"/>
      <c r="R548" s="96"/>
      <c r="S548" s="48">
        <v>0</v>
      </c>
      <c r="T548" s="48">
        <v>1</v>
      </c>
      <c r="U548" s="49">
        <v>0</v>
      </c>
      <c r="V548" s="49">
        <v>2.0100000000000001E-4</v>
      </c>
      <c r="W548" s="49">
        <v>1.8600000000000001E-3</v>
      </c>
      <c r="X548" s="49">
        <v>0.465924</v>
      </c>
      <c r="Y548" s="49">
        <v>0</v>
      </c>
      <c r="Z548" s="49">
        <v>0</v>
      </c>
      <c r="AA548" s="68">
        <v>548</v>
      </c>
      <c r="AB548" s="68"/>
      <c r="AC548" s="69"/>
      <c r="AD548" s="84">
        <v>278</v>
      </c>
      <c r="AE548" s="84">
        <v>137</v>
      </c>
      <c r="AF548" s="84">
        <v>6526</v>
      </c>
      <c r="AG548" s="84">
        <v>6034</v>
      </c>
      <c r="AH548" s="84"/>
      <c r="AI548" s="84" t="s">
        <v>7542</v>
      </c>
      <c r="AJ548" s="84" t="s">
        <v>8405</v>
      </c>
      <c r="AK548" s="84"/>
      <c r="AL548" s="84"/>
      <c r="AM548" s="87">
        <v>40053.605439814812</v>
      </c>
      <c r="AN548" s="84" t="s">
        <v>10584</v>
      </c>
      <c r="AO548" s="92" t="s">
        <v>11130</v>
      </c>
      <c r="AP548" s="84" t="s">
        <v>66</v>
      </c>
      <c r="AQ548" s="48"/>
      <c r="AR548" s="48"/>
      <c r="AS548" s="48"/>
      <c r="AT548" s="48"/>
      <c r="AU548" s="48" t="s">
        <v>2951</v>
      </c>
      <c r="AV548" s="48" t="s">
        <v>2951</v>
      </c>
      <c r="AW548" s="107" t="s">
        <v>14127</v>
      </c>
      <c r="AX548" s="107" t="s">
        <v>14127</v>
      </c>
      <c r="AY548" s="107" t="s">
        <v>14929</v>
      </c>
      <c r="AZ548" s="107" t="s">
        <v>14929</v>
      </c>
      <c r="BA548" s="2"/>
      <c r="BB548" s="3"/>
      <c r="BC548" s="3"/>
      <c r="BD548" s="3"/>
      <c r="BE548" s="3"/>
    </row>
    <row r="549" spans="1:57" x14ac:dyDescent="0.25">
      <c r="A549" s="61" t="s">
        <v>570</v>
      </c>
      <c r="B549" s="62" t="s">
        <v>15537</v>
      </c>
      <c r="C549" s="62"/>
      <c r="D549" s="63">
        <v>1.7185585195271398</v>
      </c>
      <c r="E549" s="65"/>
      <c r="F549" s="103" t="s">
        <v>9511</v>
      </c>
      <c r="G549" s="62"/>
      <c r="H549" s="66"/>
      <c r="I549" s="67"/>
      <c r="J549" s="67"/>
      <c r="K549" s="66" t="s">
        <v>12818</v>
      </c>
      <c r="L549" s="70"/>
      <c r="M549" s="71">
        <v>6994.72900390625</v>
      </c>
      <c r="N549" s="71">
        <v>6267.01318359375</v>
      </c>
      <c r="O549" s="72"/>
      <c r="P549" s="73"/>
      <c r="Q549" s="73"/>
      <c r="R549" s="96"/>
      <c r="S549" s="48">
        <v>0</v>
      </c>
      <c r="T549" s="48">
        <v>1</v>
      </c>
      <c r="U549" s="49">
        <v>0</v>
      </c>
      <c r="V549" s="49">
        <v>1.63E-4</v>
      </c>
      <c r="W549" s="49">
        <v>1.13E-4</v>
      </c>
      <c r="X549" s="49">
        <v>0.48216999999999999</v>
      </c>
      <c r="Y549" s="49">
        <v>0</v>
      </c>
      <c r="Z549" s="49">
        <v>0</v>
      </c>
      <c r="AA549" s="68">
        <v>549</v>
      </c>
      <c r="AB549" s="68"/>
      <c r="AC549" s="69"/>
      <c r="AD549" s="84">
        <v>32</v>
      </c>
      <c r="AE549" s="84">
        <v>4</v>
      </c>
      <c r="AF549" s="84">
        <v>93</v>
      </c>
      <c r="AG549" s="84">
        <v>200</v>
      </c>
      <c r="AH549" s="84"/>
      <c r="AI549" s="84" t="s">
        <v>7543</v>
      </c>
      <c r="AJ549" s="84"/>
      <c r="AK549" s="84"/>
      <c r="AL549" s="84"/>
      <c r="AM549" s="87">
        <v>43718.343981481485</v>
      </c>
      <c r="AN549" s="84" t="s">
        <v>10584</v>
      </c>
      <c r="AO549" s="92" t="s">
        <v>11131</v>
      </c>
      <c r="AP549" s="84" t="s">
        <v>66</v>
      </c>
      <c r="AQ549" s="48"/>
      <c r="AR549" s="48"/>
      <c r="AS549" s="48"/>
      <c r="AT549" s="48"/>
      <c r="AU549" s="48"/>
      <c r="AV549" s="48"/>
      <c r="AW549" s="107" t="s">
        <v>14145</v>
      </c>
      <c r="AX549" s="107" t="s">
        <v>14145</v>
      </c>
      <c r="AY549" s="107" t="s">
        <v>14893</v>
      </c>
      <c r="AZ549" s="107" t="s">
        <v>14893</v>
      </c>
      <c r="BA549" s="2"/>
      <c r="BB549" s="3"/>
      <c r="BC549" s="3"/>
      <c r="BD549" s="3"/>
      <c r="BE549" s="3"/>
    </row>
    <row r="550" spans="1:57" x14ac:dyDescent="0.25">
      <c r="A550" s="61" t="s">
        <v>571</v>
      </c>
      <c r="B550" s="62" t="s">
        <v>15537</v>
      </c>
      <c r="C550" s="62"/>
      <c r="D550" s="63">
        <v>1.5</v>
      </c>
      <c r="E550" s="65"/>
      <c r="F550" s="103" t="s">
        <v>9512</v>
      </c>
      <c r="G550" s="62"/>
      <c r="H550" s="66"/>
      <c r="I550" s="67"/>
      <c r="J550" s="67"/>
      <c r="K550" s="66" t="s">
        <v>12819</v>
      </c>
      <c r="L550" s="70"/>
      <c r="M550" s="71">
        <v>4439.626953125</v>
      </c>
      <c r="N550" s="71">
        <v>7625.57763671875</v>
      </c>
      <c r="O550" s="72"/>
      <c r="P550" s="73"/>
      <c r="Q550" s="73"/>
      <c r="R550" s="96"/>
      <c r="S550" s="48">
        <v>0</v>
      </c>
      <c r="T550" s="48">
        <v>1</v>
      </c>
      <c r="U550" s="49">
        <v>0</v>
      </c>
      <c r="V550" s="49">
        <v>0.2</v>
      </c>
      <c r="W550" s="49">
        <v>0</v>
      </c>
      <c r="X550" s="49">
        <v>0.693693</v>
      </c>
      <c r="Y550" s="49">
        <v>0</v>
      </c>
      <c r="Z550" s="49">
        <v>0</v>
      </c>
      <c r="AA550" s="68">
        <v>550</v>
      </c>
      <c r="AB550" s="68"/>
      <c r="AC550" s="69"/>
      <c r="AD550" s="84">
        <v>628</v>
      </c>
      <c r="AE550" s="84">
        <v>560</v>
      </c>
      <c r="AF550" s="84">
        <v>3265</v>
      </c>
      <c r="AG550" s="84">
        <v>9602</v>
      </c>
      <c r="AH550" s="84"/>
      <c r="AI550" s="84" t="s">
        <v>7544</v>
      </c>
      <c r="AJ550" s="84" t="s">
        <v>8265</v>
      </c>
      <c r="AK550" s="92" t="s">
        <v>8765</v>
      </c>
      <c r="AL550" s="84"/>
      <c r="AM550" s="87">
        <v>41681.899641203701</v>
      </c>
      <c r="AN550" s="84" t="s">
        <v>10584</v>
      </c>
      <c r="AO550" s="92" t="s">
        <v>11132</v>
      </c>
      <c r="AP550" s="84" t="s">
        <v>66</v>
      </c>
      <c r="AQ550" s="48"/>
      <c r="AR550" s="48"/>
      <c r="AS550" s="48"/>
      <c r="AT550" s="48"/>
      <c r="AU550" s="48"/>
      <c r="AV550" s="48"/>
      <c r="AW550" s="107" t="s">
        <v>14295</v>
      </c>
      <c r="AX550" s="107" t="s">
        <v>14295</v>
      </c>
      <c r="AY550" s="107" t="s">
        <v>15087</v>
      </c>
      <c r="AZ550" s="107" t="s">
        <v>15087</v>
      </c>
      <c r="BA550" s="2"/>
      <c r="BB550" s="3"/>
      <c r="BC550" s="3"/>
      <c r="BD550" s="3"/>
      <c r="BE550" s="3"/>
    </row>
    <row r="551" spans="1:57" x14ac:dyDescent="0.25">
      <c r="A551" s="61" t="s">
        <v>1644</v>
      </c>
      <c r="B551" s="62" t="s">
        <v>15537</v>
      </c>
      <c r="C551" s="62"/>
      <c r="D551" s="63">
        <v>1.5</v>
      </c>
      <c r="E551" s="65"/>
      <c r="F551" s="103" t="s">
        <v>9513</v>
      </c>
      <c r="G551" s="62"/>
      <c r="H551" s="66"/>
      <c r="I551" s="67"/>
      <c r="J551" s="67"/>
      <c r="K551" s="66" t="s">
        <v>12820</v>
      </c>
      <c r="L551" s="70"/>
      <c r="M551" s="71">
        <v>1814.670166015625</v>
      </c>
      <c r="N551" s="71">
        <v>6617.40283203125</v>
      </c>
      <c r="O551" s="72"/>
      <c r="P551" s="73"/>
      <c r="Q551" s="73"/>
      <c r="R551" s="96"/>
      <c r="S551" s="48">
        <v>3</v>
      </c>
      <c r="T551" s="48">
        <v>0</v>
      </c>
      <c r="U551" s="49">
        <v>6</v>
      </c>
      <c r="V551" s="49">
        <v>0.33333299999999999</v>
      </c>
      <c r="W551" s="49">
        <v>0</v>
      </c>
      <c r="X551" s="49">
        <v>1.9189179999999999</v>
      </c>
      <c r="Y551" s="49">
        <v>0</v>
      </c>
      <c r="Z551" s="49">
        <v>0</v>
      </c>
      <c r="AA551" s="68">
        <v>551</v>
      </c>
      <c r="AB551" s="68"/>
      <c r="AC551" s="69"/>
      <c r="AD551" s="84">
        <v>976</v>
      </c>
      <c r="AE551" s="84">
        <v>245322</v>
      </c>
      <c r="AF551" s="84">
        <v>26894</v>
      </c>
      <c r="AG551" s="84">
        <v>31</v>
      </c>
      <c r="AH551" s="84"/>
      <c r="AI551" s="84" t="s">
        <v>7545</v>
      </c>
      <c r="AJ551" s="84" t="s">
        <v>8270</v>
      </c>
      <c r="AK551" s="92" t="s">
        <v>8766</v>
      </c>
      <c r="AL551" s="84"/>
      <c r="AM551" s="87">
        <v>40299.629652777781</v>
      </c>
      <c r="AN551" s="84" t="s">
        <v>10584</v>
      </c>
      <c r="AO551" s="92" t="s">
        <v>11133</v>
      </c>
      <c r="AP551" s="84" t="s">
        <v>65</v>
      </c>
      <c r="AQ551" s="48"/>
      <c r="AR551" s="48"/>
      <c r="AS551" s="48"/>
      <c r="AT551" s="48"/>
      <c r="AU551" s="48"/>
      <c r="AV551" s="48"/>
      <c r="AW551" s="48"/>
      <c r="AX551" s="48"/>
      <c r="AY551" s="48"/>
      <c r="AZ551" s="48"/>
      <c r="BA551" s="2"/>
      <c r="BB551" s="3"/>
      <c r="BC551" s="3"/>
      <c r="BD551" s="3"/>
      <c r="BE551" s="3"/>
    </row>
    <row r="552" spans="1:57" x14ac:dyDescent="0.25">
      <c r="A552" s="61" t="s">
        <v>572</v>
      </c>
      <c r="B552" s="62" t="s">
        <v>15537</v>
      </c>
      <c r="C552" s="62"/>
      <c r="D552" s="63">
        <v>1.5</v>
      </c>
      <c r="E552" s="65"/>
      <c r="F552" s="103" t="s">
        <v>9514</v>
      </c>
      <c r="G552" s="62"/>
      <c r="H552" s="66"/>
      <c r="I552" s="67"/>
      <c r="J552" s="67"/>
      <c r="K552" s="66" t="s">
        <v>12821</v>
      </c>
      <c r="L552" s="70"/>
      <c r="M552" s="71">
        <v>9646.4248046875</v>
      </c>
      <c r="N552" s="71">
        <v>5766.62646484375</v>
      </c>
      <c r="O552" s="72"/>
      <c r="P552" s="73"/>
      <c r="Q552" s="73"/>
      <c r="R552" s="96"/>
      <c r="S552" s="48">
        <v>1</v>
      </c>
      <c r="T552" s="48">
        <v>1</v>
      </c>
      <c r="U552" s="49">
        <v>0</v>
      </c>
      <c r="V552" s="49">
        <v>0</v>
      </c>
      <c r="W552" s="49">
        <v>0</v>
      </c>
      <c r="X552" s="49">
        <v>1</v>
      </c>
      <c r="Y552" s="49">
        <v>0</v>
      </c>
      <c r="Z552" s="49" t="s">
        <v>13963</v>
      </c>
      <c r="AA552" s="68">
        <v>552</v>
      </c>
      <c r="AB552" s="68"/>
      <c r="AC552" s="69"/>
      <c r="AD552" s="84">
        <v>390</v>
      </c>
      <c r="AE552" s="84">
        <v>1515</v>
      </c>
      <c r="AF552" s="84">
        <v>3160</v>
      </c>
      <c r="AG552" s="84">
        <v>2492</v>
      </c>
      <c r="AH552" s="84"/>
      <c r="AI552" s="84" t="s">
        <v>7546</v>
      </c>
      <c r="AJ552" s="84"/>
      <c r="AK552" s="92" t="s">
        <v>8767</v>
      </c>
      <c r="AL552" s="84"/>
      <c r="AM552" s="87">
        <v>41103.358148148145</v>
      </c>
      <c r="AN552" s="84" t="s">
        <v>10584</v>
      </c>
      <c r="AO552" s="92" t="s">
        <v>11134</v>
      </c>
      <c r="AP552" s="84" t="s">
        <v>66</v>
      </c>
      <c r="AQ552" s="48" t="s">
        <v>2728</v>
      </c>
      <c r="AR552" s="48" t="s">
        <v>2728</v>
      </c>
      <c r="AS552" s="48" t="s">
        <v>2911</v>
      </c>
      <c r="AT552" s="48" t="s">
        <v>2911</v>
      </c>
      <c r="AU552" s="48"/>
      <c r="AV552" s="48"/>
      <c r="AW552" s="107" t="s">
        <v>14296</v>
      </c>
      <c r="AX552" s="107" t="s">
        <v>14296</v>
      </c>
      <c r="AY552" s="107" t="s">
        <v>15088</v>
      </c>
      <c r="AZ552" s="107" t="s">
        <v>15088</v>
      </c>
      <c r="BA552" s="2"/>
      <c r="BB552" s="3"/>
      <c r="BC552" s="3"/>
      <c r="BD552" s="3"/>
      <c r="BE552" s="3"/>
    </row>
    <row r="553" spans="1:57" x14ac:dyDescent="0.25">
      <c r="A553" s="61" t="s">
        <v>573</v>
      </c>
      <c r="B553" s="62" t="s">
        <v>15539</v>
      </c>
      <c r="C553" s="62"/>
      <c r="D553" s="63">
        <v>5.097511914340533</v>
      </c>
      <c r="E553" s="65"/>
      <c r="F553" s="103" t="s">
        <v>9515</v>
      </c>
      <c r="G553" s="62"/>
      <c r="H553" s="66"/>
      <c r="I553" s="67"/>
      <c r="J553" s="67"/>
      <c r="K553" s="66" t="s">
        <v>12822</v>
      </c>
      <c r="L553" s="70"/>
      <c r="M553" s="71">
        <v>7946.0546875</v>
      </c>
      <c r="N553" s="71">
        <v>5953.9677734375</v>
      </c>
      <c r="O553" s="72"/>
      <c r="P553" s="73"/>
      <c r="Q553" s="73"/>
      <c r="R553" s="96"/>
      <c r="S553" s="48">
        <v>0</v>
      </c>
      <c r="T553" s="48">
        <v>1</v>
      </c>
      <c r="U553" s="49">
        <v>0</v>
      </c>
      <c r="V553" s="49">
        <v>2.0100000000000001E-4</v>
      </c>
      <c r="W553" s="49">
        <v>1.8600000000000001E-3</v>
      </c>
      <c r="X553" s="49">
        <v>0.465924</v>
      </c>
      <c r="Y553" s="49">
        <v>0</v>
      </c>
      <c r="Z553" s="49">
        <v>0</v>
      </c>
      <c r="AA553" s="68">
        <v>553</v>
      </c>
      <c r="AB553" s="68"/>
      <c r="AC553" s="69"/>
      <c r="AD553" s="84">
        <v>71</v>
      </c>
      <c r="AE553" s="84">
        <v>189</v>
      </c>
      <c r="AF553" s="84">
        <v>4874</v>
      </c>
      <c r="AG553" s="84">
        <v>37521</v>
      </c>
      <c r="AH553" s="84"/>
      <c r="AI553" s="84"/>
      <c r="AJ553" s="84"/>
      <c r="AK553" s="84"/>
      <c r="AL553" s="84"/>
      <c r="AM553" s="87">
        <v>43228.821828703702</v>
      </c>
      <c r="AN553" s="84" t="s">
        <v>10584</v>
      </c>
      <c r="AO553" s="92" t="s">
        <v>11135</v>
      </c>
      <c r="AP553" s="84" t="s">
        <v>66</v>
      </c>
      <c r="AQ553" s="48"/>
      <c r="AR553" s="48"/>
      <c r="AS553" s="48"/>
      <c r="AT553" s="48"/>
      <c r="AU553" s="48" t="s">
        <v>2951</v>
      </c>
      <c r="AV553" s="48" t="s">
        <v>2951</v>
      </c>
      <c r="AW553" s="107" t="s">
        <v>14127</v>
      </c>
      <c r="AX553" s="107" t="s">
        <v>14127</v>
      </c>
      <c r="AY553" s="107" t="s">
        <v>14929</v>
      </c>
      <c r="AZ553" s="107" t="s">
        <v>14929</v>
      </c>
      <c r="BA553" s="2"/>
      <c r="BB553" s="3"/>
      <c r="BC553" s="3"/>
      <c r="BD553" s="3"/>
      <c r="BE553" s="3"/>
    </row>
    <row r="554" spans="1:57" x14ac:dyDescent="0.25">
      <c r="A554" s="61" t="s">
        <v>574</v>
      </c>
      <c r="B554" s="62" t="s">
        <v>15539</v>
      </c>
      <c r="C554" s="62"/>
      <c r="D554" s="63">
        <v>5.097511914340533</v>
      </c>
      <c r="E554" s="65"/>
      <c r="F554" s="103" t="s">
        <v>9033</v>
      </c>
      <c r="G554" s="62"/>
      <c r="H554" s="66"/>
      <c r="I554" s="67"/>
      <c r="J554" s="67"/>
      <c r="K554" s="66" t="s">
        <v>12823</v>
      </c>
      <c r="L554" s="70"/>
      <c r="M554" s="71">
        <v>3126.124267578125</v>
      </c>
      <c r="N554" s="71">
        <v>3214.061279296875</v>
      </c>
      <c r="O554" s="72"/>
      <c r="P554" s="73"/>
      <c r="Q554" s="73"/>
      <c r="R554" s="96"/>
      <c r="S554" s="48">
        <v>0</v>
      </c>
      <c r="T554" s="48">
        <v>1</v>
      </c>
      <c r="U554" s="49">
        <v>0</v>
      </c>
      <c r="V554" s="49">
        <v>2.0100000000000001E-4</v>
      </c>
      <c r="W554" s="49">
        <v>1.8600000000000001E-3</v>
      </c>
      <c r="X554" s="49">
        <v>0.465924</v>
      </c>
      <c r="Y554" s="49">
        <v>0</v>
      </c>
      <c r="Z554" s="49">
        <v>0</v>
      </c>
      <c r="AA554" s="68">
        <v>554</v>
      </c>
      <c r="AB554" s="68"/>
      <c r="AC554" s="69"/>
      <c r="AD554" s="84">
        <v>47</v>
      </c>
      <c r="AE554" s="84">
        <v>11</v>
      </c>
      <c r="AF554" s="84">
        <v>1073</v>
      </c>
      <c r="AG554" s="84">
        <v>1248</v>
      </c>
      <c r="AH554" s="84"/>
      <c r="AI554" s="84"/>
      <c r="AJ554" s="84"/>
      <c r="AK554" s="84"/>
      <c r="AL554" s="84"/>
      <c r="AM554" s="87">
        <v>43648.819548611114</v>
      </c>
      <c r="AN554" s="84" t="s">
        <v>10584</v>
      </c>
      <c r="AO554" s="92" t="s">
        <v>11136</v>
      </c>
      <c r="AP554" s="84" t="s">
        <v>66</v>
      </c>
      <c r="AQ554" s="48"/>
      <c r="AR554" s="48"/>
      <c r="AS554" s="48"/>
      <c r="AT554" s="48"/>
      <c r="AU554" s="48" t="s">
        <v>2951</v>
      </c>
      <c r="AV554" s="48" t="s">
        <v>2951</v>
      </c>
      <c r="AW554" s="107" t="s">
        <v>14127</v>
      </c>
      <c r="AX554" s="107" t="s">
        <v>14127</v>
      </c>
      <c r="AY554" s="107" t="s">
        <v>14929</v>
      </c>
      <c r="AZ554" s="107" t="s">
        <v>14929</v>
      </c>
      <c r="BA554" s="2"/>
      <c r="BB554" s="3"/>
      <c r="BC554" s="3"/>
      <c r="BD554" s="3"/>
      <c r="BE554" s="3"/>
    </row>
    <row r="555" spans="1:57" x14ac:dyDescent="0.25">
      <c r="A555" s="61" t="s">
        <v>575</v>
      </c>
      <c r="B555" s="62" t="s">
        <v>15537</v>
      </c>
      <c r="C555" s="62"/>
      <c r="D555" s="63">
        <v>1.5</v>
      </c>
      <c r="E555" s="65"/>
      <c r="F555" s="103" t="s">
        <v>9516</v>
      </c>
      <c r="G555" s="62"/>
      <c r="H555" s="66"/>
      <c r="I555" s="67"/>
      <c r="J555" s="67"/>
      <c r="K555" s="66" t="s">
        <v>12824</v>
      </c>
      <c r="L555" s="70"/>
      <c r="M555" s="71">
        <v>3539.085205078125</v>
      </c>
      <c r="N555" s="71">
        <v>1266.1832275390625</v>
      </c>
      <c r="O555" s="72"/>
      <c r="P555" s="73"/>
      <c r="Q555" s="73"/>
      <c r="R555" s="96"/>
      <c r="S555" s="48">
        <v>0</v>
      </c>
      <c r="T555" s="48">
        <v>1</v>
      </c>
      <c r="U555" s="49">
        <v>0</v>
      </c>
      <c r="V555" s="49">
        <v>9.8999999999999994E-5</v>
      </c>
      <c r="W555" s="49">
        <v>0</v>
      </c>
      <c r="X555" s="49">
        <v>0.575322</v>
      </c>
      <c r="Y555" s="49">
        <v>0</v>
      </c>
      <c r="Z555" s="49">
        <v>0</v>
      </c>
      <c r="AA555" s="68">
        <v>555</v>
      </c>
      <c r="AB555" s="68"/>
      <c r="AC555" s="69"/>
      <c r="AD555" s="84">
        <v>2624</v>
      </c>
      <c r="AE555" s="84">
        <v>288</v>
      </c>
      <c r="AF555" s="84">
        <v>5676</v>
      </c>
      <c r="AG555" s="84">
        <v>17663</v>
      </c>
      <c r="AH555" s="84"/>
      <c r="AI555" s="84" t="s">
        <v>7547</v>
      </c>
      <c r="AJ555" s="84"/>
      <c r="AK555" s="84"/>
      <c r="AL555" s="84"/>
      <c r="AM555" s="87">
        <v>41745.357407407406</v>
      </c>
      <c r="AN555" s="84" t="s">
        <v>10584</v>
      </c>
      <c r="AO555" s="92" t="s">
        <v>11137</v>
      </c>
      <c r="AP555" s="84" t="s">
        <v>66</v>
      </c>
      <c r="AQ555" s="48"/>
      <c r="AR555" s="48"/>
      <c r="AS555" s="48"/>
      <c r="AT555" s="48"/>
      <c r="AU555" s="48"/>
      <c r="AV555" s="48"/>
      <c r="AW555" s="107" t="s">
        <v>14223</v>
      </c>
      <c r="AX555" s="107" t="s">
        <v>14223</v>
      </c>
      <c r="AY555" s="107" t="s">
        <v>15022</v>
      </c>
      <c r="AZ555" s="107" t="s">
        <v>15022</v>
      </c>
      <c r="BA555" s="2"/>
      <c r="BB555" s="3"/>
      <c r="BC555" s="3"/>
      <c r="BD555" s="3"/>
      <c r="BE555" s="3"/>
    </row>
    <row r="556" spans="1:57" x14ac:dyDescent="0.25">
      <c r="A556" s="61" t="s">
        <v>576</v>
      </c>
      <c r="B556" s="62" t="s">
        <v>15539</v>
      </c>
      <c r="C556" s="62"/>
      <c r="D556" s="63">
        <v>5.097511914340533</v>
      </c>
      <c r="E556" s="65"/>
      <c r="F556" s="103" t="s">
        <v>9517</v>
      </c>
      <c r="G556" s="62"/>
      <c r="H556" s="66"/>
      <c r="I556" s="67"/>
      <c r="J556" s="67"/>
      <c r="K556" s="66" t="s">
        <v>12825</v>
      </c>
      <c r="L556" s="70"/>
      <c r="M556" s="71">
        <v>7721.4091796875</v>
      </c>
      <c r="N556" s="71">
        <v>5202.81103515625</v>
      </c>
      <c r="O556" s="72"/>
      <c r="P556" s="73"/>
      <c r="Q556" s="73"/>
      <c r="R556" s="96"/>
      <c r="S556" s="48">
        <v>0</v>
      </c>
      <c r="T556" s="48">
        <v>1</v>
      </c>
      <c r="U556" s="49">
        <v>0</v>
      </c>
      <c r="V556" s="49">
        <v>2.0100000000000001E-4</v>
      </c>
      <c r="W556" s="49">
        <v>1.8600000000000001E-3</v>
      </c>
      <c r="X556" s="49">
        <v>0.465924</v>
      </c>
      <c r="Y556" s="49">
        <v>0</v>
      </c>
      <c r="Z556" s="49">
        <v>0</v>
      </c>
      <c r="AA556" s="68">
        <v>556</v>
      </c>
      <c r="AB556" s="68"/>
      <c r="AC556" s="69"/>
      <c r="AD556" s="84">
        <v>398</v>
      </c>
      <c r="AE556" s="84">
        <v>155</v>
      </c>
      <c r="AF556" s="84">
        <v>21941</v>
      </c>
      <c r="AG556" s="84">
        <v>8071</v>
      </c>
      <c r="AH556" s="84"/>
      <c r="AI556" s="84" t="s">
        <v>7548</v>
      </c>
      <c r="AJ556" s="84"/>
      <c r="AK556" s="84"/>
      <c r="AL556" s="84"/>
      <c r="AM556" s="87">
        <v>41255.779780092591</v>
      </c>
      <c r="AN556" s="84" t="s">
        <v>10584</v>
      </c>
      <c r="AO556" s="92" t="s">
        <v>11138</v>
      </c>
      <c r="AP556" s="84" t="s">
        <v>66</v>
      </c>
      <c r="AQ556" s="48"/>
      <c r="AR556" s="48"/>
      <c r="AS556" s="48"/>
      <c r="AT556" s="48"/>
      <c r="AU556" s="48" t="s">
        <v>2951</v>
      </c>
      <c r="AV556" s="48" t="s">
        <v>2951</v>
      </c>
      <c r="AW556" s="107" t="s">
        <v>14127</v>
      </c>
      <c r="AX556" s="107" t="s">
        <v>14127</v>
      </c>
      <c r="AY556" s="107" t="s">
        <v>14929</v>
      </c>
      <c r="AZ556" s="107" t="s">
        <v>14929</v>
      </c>
      <c r="BA556" s="2"/>
      <c r="BB556" s="3"/>
      <c r="BC556" s="3"/>
      <c r="BD556" s="3"/>
      <c r="BE556" s="3"/>
    </row>
    <row r="557" spans="1:57" x14ac:dyDescent="0.25">
      <c r="A557" s="61" t="s">
        <v>577</v>
      </c>
      <c r="B557" s="62" t="s">
        <v>15537</v>
      </c>
      <c r="C557" s="62"/>
      <c r="D557" s="63">
        <v>1.724360958098657</v>
      </c>
      <c r="E557" s="65"/>
      <c r="F557" s="103" t="s">
        <v>9518</v>
      </c>
      <c r="G557" s="62"/>
      <c r="H557" s="66"/>
      <c r="I557" s="67"/>
      <c r="J557" s="67"/>
      <c r="K557" s="66" t="s">
        <v>12826</v>
      </c>
      <c r="L557" s="70"/>
      <c r="M557" s="71">
        <v>8083.93359375</v>
      </c>
      <c r="N557" s="71">
        <v>2898.360595703125</v>
      </c>
      <c r="O557" s="72"/>
      <c r="P557" s="73"/>
      <c r="Q557" s="73"/>
      <c r="R557" s="96"/>
      <c r="S557" s="48">
        <v>0</v>
      </c>
      <c r="T557" s="48">
        <v>1</v>
      </c>
      <c r="U557" s="49">
        <v>0</v>
      </c>
      <c r="V557" s="49">
        <v>1.84E-4</v>
      </c>
      <c r="W557" s="49">
        <v>1.16E-4</v>
      </c>
      <c r="X557" s="49">
        <v>0.46414100000000003</v>
      </c>
      <c r="Y557" s="49">
        <v>0</v>
      </c>
      <c r="Z557" s="49">
        <v>0</v>
      </c>
      <c r="AA557" s="68">
        <v>557</v>
      </c>
      <c r="AB557" s="68"/>
      <c r="AC557" s="69"/>
      <c r="AD557" s="84">
        <v>412</v>
      </c>
      <c r="AE557" s="84">
        <v>531</v>
      </c>
      <c r="AF557" s="84">
        <v>11948</v>
      </c>
      <c r="AG557" s="84">
        <v>21493</v>
      </c>
      <c r="AH557" s="84"/>
      <c r="AI557" s="84" t="s">
        <v>7549</v>
      </c>
      <c r="AJ557" s="84"/>
      <c r="AK557" s="84"/>
      <c r="AL557" s="84"/>
      <c r="AM557" s="87">
        <v>40383.507349537038</v>
      </c>
      <c r="AN557" s="84" t="s">
        <v>10584</v>
      </c>
      <c r="AO557" s="92" t="s">
        <v>11139</v>
      </c>
      <c r="AP557" s="84" t="s">
        <v>66</v>
      </c>
      <c r="AQ557" s="48"/>
      <c r="AR557" s="48"/>
      <c r="AS557" s="48"/>
      <c r="AT557" s="48"/>
      <c r="AU557" s="48"/>
      <c r="AV557" s="48"/>
      <c r="AW557" s="107" t="s">
        <v>14080</v>
      </c>
      <c r="AX557" s="107" t="s">
        <v>14080</v>
      </c>
      <c r="AY557" s="107" t="s">
        <v>14883</v>
      </c>
      <c r="AZ557" s="107" t="s">
        <v>14883</v>
      </c>
      <c r="BA557" s="2"/>
      <c r="BB557" s="3"/>
      <c r="BC557" s="3"/>
      <c r="BD557" s="3"/>
      <c r="BE557" s="3"/>
    </row>
    <row r="558" spans="1:57" x14ac:dyDescent="0.25">
      <c r="A558" s="61" t="s">
        <v>578</v>
      </c>
      <c r="B558" s="62" t="s">
        <v>15537</v>
      </c>
      <c r="C558" s="62"/>
      <c r="D558" s="63">
        <v>1.5</v>
      </c>
      <c r="E558" s="65"/>
      <c r="F558" s="103" t="s">
        <v>9033</v>
      </c>
      <c r="G558" s="62"/>
      <c r="H558" s="66"/>
      <c r="I558" s="67"/>
      <c r="J558" s="67"/>
      <c r="K558" s="66" t="s">
        <v>12827</v>
      </c>
      <c r="L558" s="70"/>
      <c r="M558" s="71">
        <v>6703.84716796875</v>
      </c>
      <c r="N558" s="71">
        <v>2195.8193359375</v>
      </c>
      <c r="O558" s="72"/>
      <c r="P558" s="73"/>
      <c r="Q558" s="73"/>
      <c r="R558" s="96"/>
      <c r="S558" s="48">
        <v>0</v>
      </c>
      <c r="T558" s="48">
        <v>1</v>
      </c>
      <c r="U558" s="49">
        <v>0</v>
      </c>
      <c r="V558" s="49">
        <v>1</v>
      </c>
      <c r="W558" s="49">
        <v>0</v>
      </c>
      <c r="X558" s="49">
        <v>1</v>
      </c>
      <c r="Y558" s="49">
        <v>0</v>
      </c>
      <c r="Z558" s="49">
        <v>0</v>
      </c>
      <c r="AA558" s="68">
        <v>558</v>
      </c>
      <c r="AB558" s="68"/>
      <c r="AC558" s="69"/>
      <c r="AD558" s="84">
        <v>161</v>
      </c>
      <c r="AE558" s="84">
        <v>23</v>
      </c>
      <c r="AF558" s="84">
        <v>251</v>
      </c>
      <c r="AG558" s="84">
        <v>763</v>
      </c>
      <c r="AH558" s="84"/>
      <c r="AI558" s="84"/>
      <c r="AJ558" s="84"/>
      <c r="AK558" s="84"/>
      <c r="AL558" s="84"/>
      <c r="AM558" s="87">
        <v>41719.386238425926</v>
      </c>
      <c r="AN558" s="84" t="s">
        <v>10584</v>
      </c>
      <c r="AO558" s="92" t="s">
        <v>11140</v>
      </c>
      <c r="AP558" s="84" t="s">
        <v>66</v>
      </c>
      <c r="AQ558" s="48"/>
      <c r="AR558" s="48"/>
      <c r="AS558" s="48"/>
      <c r="AT558" s="48"/>
      <c r="AU558" s="48"/>
      <c r="AV558" s="48"/>
      <c r="AW558" s="107" t="s">
        <v>14297</v>
      </c>
      <c r="AX558" s="107" t="s">
        <v>14297</v>
      </c>
      <c r="AY558" s="107" t="s">
        <v>15089</v>
      </c>
      <c r="AZ558" s="107" t="s">
        <v>15089</v>
      </c>
      <c r="BA558" s="2"/>
      <c r="BB558" s="3"/>
      <c r="BC558" s="3"/>
      <c r="BD558" s="3"/>
      <c r="BE558" s="3"/>
    </row>
    <row r="559" spans="1:57" x14ac:dyDescent="0.25">
      <c r="A559" s="61" t="s">
        <v>1645</v>
      </c>
      <c r="B559" s="62" t="s">
        <v>15537</v>
      </c>
      <c r="C559" s="62"/>
      <c r="D559" s="63">
        <v>1.5</v>
      </c>
      <c r="E559" s="65"/>
      <c r="F559" s="103" t="s">
        <v>9519</v>
      </c>
      <c r="G559" s="62"/>
      <c r="H559" s="66"/>
      <c r="I559" s="67"/>
      <c r="J559" s="67"/>
      <c r="K559" s="66" t="s">
        <v>12828</v>
      </c>
      <c r="L559" s="70"/>
      <c r="M559" s="71">
        <v>8754.431640625</v>
      </c>
      <c r="N559" s="71">
        <v>2133.37255859375</v>
      </c>
      <c r="O559" s="72"/>
      <c r="P559" s="73"/>
      <c r="Q559" s="73"/>
      <c r="R559" s="96"/>
      <c r="S559" s="48">
        <v>1</v>
      </c>
      <c r="T559" s="48">
        <v>0</v>
      </c>
      <c r="U559" s="49">
        <v>0</v>
      </c>
      <c r="V559" s="49">
        <v>1</v>
      </c>
      <c r="W559" s="49">
        <v>0</v>
      </c>
      <c r="X559" s="49">
        <v>1</v>
      </c>
      <c r="Y559" s="49">
        <v>0</v>
      </c>
      <c r="Z559" s="49">
        <v>0</v>
      </c>
      <c r="AA559" s="68">
        <v>559</v>
      </c>
      <c r="AB559" s="68"/>
      <c r="AC559" s="69"/>
      <c r="AD559" s="84">
        <v>775</v>
      </c>
      <c r="AE559" s="84">
        <v>3298081</v>
      </c>
      <c r="AF559" s="84">
        <v>14958</v>
      </c>
      <c r="AG559" s="84">
        <v>10309</v>
      </c>
      <c r="AH559" s="84"/>
      <c r="AI559" s="84" t="s">
        <v>7550</v>
      </c>
      <c r="AJ559" s="84" t="s">
        <v>8284</v>
      </c>
      <c r="AK559" s="92" t="s">
        <v>8768</v>
      </c>
      <c r="AL559" s="84"/>
      <c r="AM559" s="87">
        <v>40183.823483796295</v>
      </c>
      <c r="AN559" s="84" t="s">
        <v>10584</v>
      </c>
      <c r="AO559" s="92" t="s">
        <v>11141</v>
      </c>
      <c r="AP559" s="84" t="s">
        <v>65</v>
      </c>
      <c r="AQ559" s="48"/>
      <c r="AR559" s="48"/>
      <c r="AS559" s="48"/>
      <c r="AT559" s="48"/>
      <c r="AU559" s="48"/>
      <c r="AV559" s="48"/>
      <c r="AW559" s="48"/>
      <c r="AX559" s="48"/>
      <c r="AY559" s="48"/>
      <c r="AZ559" s="48"/>
      <c r="BA559" s="2"/>
      <c r="BB559" s="3"/>
      <c r="BC559" s="3"/>
      <c r="BD559" s="3"/>
      <c r="BE559" s="3"/>
    </row>
    <row r="560" spans="1:57" x14ac:dyDescent="0.25">
      <c r="A560" s="61" t="s">
        <v>579</v>
      </c>
      <c r="B560" s="62" t="s">
        <v>15537</v>
      </c>
      <c r="C560" s="62"/>
      <c r="D560" s="63">
        <v>1.7185585195271398</v>
      </c>
      <c r="E560" s="65"/>
      <c r="F560" s="103" t="s">
        <v>9520</v>
      </c>
      <c r="G560" s="62"/>
      <c r="H560" s="66"/>
      <c r="I560" s="67"/>
      <c r="J560" s="67"/>
      <c r="K560" s="66" t="s">
        <v>12829</v>
      </c>
      <c r="L560" s="70"/>
      <c r="M560" s="71">
        <v>5711.814453125</v>
      </c>
      <c r="N560" s="71">
        <v>5998.3681640625</v>
      </c>
      <c r="O560" s="72"/>
      <c r="P560" s="73"/>
      <c r="Q560" s="73"/>
      <c r="R560" s="96"/>
      <c r="S560" s="48">
        <v>0</v>
      </c>
      <c r="T560" s="48">
        <v>1</v>
      </c>
      <c r="U560" s="49">
        <v>0</v>
      </c>
      <c r="V560" s="49">
        <v>1.63E-4</v>
      </c>
      <c r="W560" s="49">
        <v>1.13E-4</v>
      </c>
      <c r="X560" s="49">
        <v>0.48216999999999999</v>
      </c>
      <c r="Y560" s="49">
        <v>0</v>
      </c>
      <c r="Z560" s="49">
        <v>0</v>
      </c>
      <c r="AA560" s="68">
        <v>560</v>
      </c>
      <c r="AB560" s="68"/>
      <c r="AC560" s="69"/>
      <c r="AD560" s="84">
        <v>889</v>
      </c>
      <c r="AE560" s="84">
        <v>3211</v>
      </c>
      <c r="AF560" s="84">
        <v>43000</v>
      </c>
      <c r="AG560" s="84">
        <v>38413</v>
      </c>
      <c r="AH560" s="84"/>
      <c r="AI560" s="84" t="s">
        <v>7551</v>
      </c>
      <c r="AJ560" s="84" t="s">
        <v>8406</v>
      </c>
      <c r="AK560" s="84"/>
      <c r="AL560" s="84"/>
      <c r="AM560" s="87">
        <v>43485.73909722222</v>
      </c>
      <c r="AN560" s="84" t="s">
        <v>10584</v>
      </c>
      <c r="AO560" s="92" t="s">
        <v>11142</v>
      </c>
      <c r="AP560" s="84" t="s">
        <v>66</v>
      </c>
      <c r="AQ560" s="48"/>
      <c r="AR560" s="48"/>
      <c r="AS560" s="48"/>
      <c r="AT560" s="48"/>
      <c r="AU560" s="48"/>
      <c r="AV560" s="48"/>
      <c r="AW560" s="107" t="s">
        <v>14091</v>
      </c>
      <c r="AX560" s="107" t="s">
        <v>14091</v>
      </c>
      <c r="AY560" s="107" t="s">
        <v>14892</v>
      </c>
      <c r="AZ560" s="107" t="s">
        <v>14892</v>
      </c>
      <c r="BA560" s="2"/>
      <c r="BB560" s="3"/>
      <c r="BC560" s="3"/>
      <c r="BD560" s="3"/>
      <c r="BE560" s="3"/>
    </row>
    <row r="561" spans="1:57" x14ac:dyDescent="0.25">
      <c r="A561" s="61" t="s">
        <v>580</v>
      </c>
      <c r="B561" s="62" t="s">
        <v>15537</v>
      </c>
      <c r="C561" s="62"/>
      <c r="D561" s="63">
        <v>1.5</v>
      </c>
      <c r="E561" s="65"/>
      <c r="F561" s="103" t="s">
        <v>9521</v>
      </c>
      <c r="G561" s="62"/>
      <c r="H561" s="66"/>
      <c r="I561" s="67"/>
      <c r="J561" s="67"/>
      <c r="K561" s="66" t="s">
        <v>12830</v>
      </c>
      <c r="L561" s="70"/>
      <c r="M561" s="71">
        <v>219.8443603515625</v>
      </c>
      <c r="N561" s="71">
        <v>3386.086669921875</v>
      </c>
      <c r="O561" s="72"/>
      <c r="P561" s="73"/>
      <c r="Q561" s="73"/>
      <c r="R561" s="96"/>
      <c r="S561" s="48">
        <v>0</v>
      </c>
      <c r="T561" s="48">
        <v>1</v>
      </c>
      <c r="U561" s="49">
        <v>0</v>
      </c>
      <c r="V561" s="49">
        <v>1.27E-4</v>
      </c>
      <c r="W561" s="49">
        <v>0</v>
      </c>
      <c r="X561" s="49">
        <v>0.53209600000000001</v>
      </c>
      <c r="Y561" s="49">
        <v>0</v>
      </c>
      <c r="Z561" s="49">
        <v>0</v>
      </c>
      <c r="AA561" s="68">
        <v>561</v>
      </c>
      <c r="AB561" s="68"/>
      <c r="AC561" s="69"/>
      <c r="AD561" s="84">
        <v>78</v>
      </c>
      <c r="AE561" s="84">
        <v>37</v>
      </c>
      <c r="AF561" s="84">
        <v>3591</v>
      </c>
      <c r="AG561" s="84">
        <v>9138</v>
      </c>
      <c r="AH561" s="84"/>
      <c r="AI561" s="84"/>
      <c r="AJ561" s="84"/>
      <c r="AK561" s="84"/>
      <c r="AL561" s="84"/>
      <c r="AM561" s="87">
        <v>41165.473449074074</v>
      </c>
      <c r="AN561" s="84" t="s">
        <v>10584</v>
      </c>
      <c r="AO561" s="92" t="s">
        <v>11143</v>
      </c>
      <c r="AP561" s="84" t="s">
        <v>66</v>
      </c>
      <c r="AQ561" s="48"/>
      <c r="AR561" s="48"/>
      <c r="AS561" s="48"/>
      <c r="AT561" s="48"/>
      <c r="AU561" s="48"/>
      <c r="AV561" s="48"/>
      <c r="AW561" s="107" t="s">
        <v>14101</v>
      </c>
      <c r="AX561" s="107" t="s">
        <v>14101</v>
      </c>
      <c r="AY561" s="107" t="s">
        <v>14903</v>
      </c>
      <c r="AZ561" s="107" t="s">
        <v>14903</v>
      </c>
      <c r="BA561" s="2"/>
      <c r="BB561" s="3"/>
      <c r="BC561" s="3"/>
      <c r="BD561" s="3"/>
      <c r="BE561" s="3"/>
    </row>
    <row r="562" spans="1:57" x14ac:dyDescent="0.25">
      <c r="A562" s="61" t="s">
        <v>581</v>
      </c>
      <c r="B562" s="62" t="s">
        <v>15537</v>
      </c>
      <c r="C562" s="62"/>
      <c r="D562" s="63">
        <v>1.5</v>
      </c>
      <c r="E562" s="65"/>
      <c r="F562" s="103" t="s">
        <v>9033</v>
      </c>
      <c r="G562" s="62"/>
      <c r="H562" s="66"/>
      <c r="I562" s="67"/>
      <c r="J562" s="67"/>
      <c r="K562" s="66" t="s">
        <v>12831</v>
      </c>
      <c r="L562" s="70"/>
      <c r="M562" s="71">
        <v>4524.5830078125</v>
      </c>
      <c r="N562" s="71">
        <v>8282.501953125</v>
      </c>
      <c r="O562" s="72"/>
      <c r="P562" s="73"/>
      <c r="Q562" s="73"/>
      <c r="R562" s="96"/>
      <c r="S562" s="48">
        <v>0</v>
      </c>
      <c r="T562" s="48">
        <v>1</v>
      </c>
      <c r="U562" s="49">
        <v>0</v>
      </c>
      <c r="V562" s="49">
        <v>1.21E-4</v>
      </c>
      <c r="W562" s="49">
        <v>0</v>
      </c>
      <c r="X562" s="49">
        <v>0.521536</v>
      </c>
      <c r="Y562" s="49">
        <v>0</v>
      </c>
      <c r="Z562" s="49">
        <v>0</v>
      </c>
      <c r="AA562" s="68">
        <v>562</v>
      </c>
      <c r="AB562" s="68"/>
      <c r="AC562" s="69"/>
      <c r="AD562" s="84">
        <v>133</v>
      </c>
      <c r="AE562" s="84">
        <v>9</v>
      </c>
      <c r="AF562" s="84">
        <v>117</v>
      </c>
      <c r="AG562" s="84">
        <v>2345</v>
      </c>
      <c r="AH562" s="84"/>
      <c r="AI562" s="84"/>
      <c r="AJ562" s="84"/>
      <c r="AK562" s="84"/>
      <c r="AL562" s="84"/>
      <c r="AM562" s="87">
        <v>43448.343263888892</v>
      </c>
      <c r="AN562" s="84" t="s">
        <v>10584</v>
      </c>
      <c r="AO562" s="92" t="s">
        <v>11144</v>
      </c>
      <c r="AP562" s="84" t="s">
        <v>66</v>
      </c>
      <c r="AQ562" s="48"/>
      <c r="AR562" s="48"/>
      <c r="AS562" s="48"/>
      <c r="AT562" s="48"/>
      <c r="AU562" s="48"/>
      <c r="AV562" s="48"/>
      <c r="AW562" s="107" t="s">
        <v>14298</v>
      </c>
      <c r="AX562" s="107" t="s">
        <v>14298</v>
      </c>
      <c r="AY562" s="107" t="s">
        <v>15090</v>
      </c>
      <c r="AZ562" s="107" t="s">
        <v>15090</v>
      </c>
      <c r="BA562" s="2"/>
      <c r="BB562" s="3"/>
      <c r="BC562" s="3"/>
      <c r="BD562" s="3"/>
      <c r="BE562" s="3"/>
    </row>
    <row r="563" spans="1:57" x14ac:dyDescent="0.25">
      <c r="A563" s="61" t="s">
        <v>582</v>
      </c>
      <c r="B563" s="62" t="s">
        <v>15537</v>
      </c>
      <c r="C563" s="62"/>
      <c r="D563" s="63">
        <v>1.5</v>
      </c>
      <c r="E563" s="65"/>
      <c r="F563" s="103" t="s">
        <v>9522</v>
      </c>
      <c r="G563" s="62"/>
      <c r="H563" s="66"/>
      <c r="I563" s="67"/>
      <c r="J563" s="67"/>
      <c r="K563" s="66" t="s">
        <v>12832</v>
      </c>
      <c r="L563" s="70"/>
      <c r="M563" s="71">
        <v>5487.86572265625</v>
      </c>
      <c r="N563" s="71">
        <v>6988.81396484375</v>
      </c>
      <c r="O563" s="72"/>
      <c r="P563" s="73"/>
      <c r="Q563" s="73"/>
      <c r="R563" s="96"/>
      <c r="S563" s="48">
        <v>0</v>
      </c>
      <c r="T563" s="48">
        <v>1</v>
      </c>
      <c r="U563" s="49">
        <v>0</v>
      </c>
      <c r="V563" s="49">
        <v>1.08E-4</v>
      </c>
      <c r="W563" s="49">
        <v>0</v>
      </c>
      <c r="X563" s="49">
        <v>0.50512299999999999</v>
      </c>
      <c r="Y563" s="49">
        <v>0</v>
      </c>
      <c r="Z563" s="49">
        <v>0</v>
      </c>
      <c r="AA563" s="68">
        <v>563</v>
      </c>
      <c r="AB563" s="68"/>
      <c r="AC563" s="69"/>
      <c r="AD563" s="84">
        <v>84</v>
      </c>
      <c r="AE563" s="84">
        <v>7</v>
      </c>
      <c r="AF563" s="84">
        <v>88</v>
      </c>
      <c r="AG563" s="84">
        <v>757</v>
      </c>
      <c r="AH563" s="84"/>
      <c r="AI563" s="84" t="s">
        <v>7552</v>
      </c>
      <c r="AJ563" s="84" t="s">
        <v>8284</v>
      </c>
      <c r="AK563" s="84"/>
      <c r="AL563" s="84"/>
      <c r="AM563" s="87">
        <v>42623.982800925929</v>
      </c>
      <c r="AN563" s="84" t="s">
        <v>10584</v>
      </c>
      <c r="AO563" s="92" t="s">
        <v>11145</v>
      </c>
      <c r="AP563" s="84" t="s">
        <v>66</v>
      </c>
      <c r="AQ563" s="48"/>
      <c r="AR563" s="48"/>
      <c r="AS563" s="48"/>
      <c r="AT563" s="48"/>
      <c r="AU563" s="48"/>
      <c r="AV563" s="48"/>
      <c r="AW563" s="107" t="s">
        <v>14075</v>
      </c>
      <c r="AX563" s="107" t="s">
        <v>14075</v>
      </c>
      <c r="AY563" s="107" t="s">
        <v>14878</v>
      </c>
      <c r="AZ563" s="107" t="s">
        <v>14878</v>
      </c>
      <c r="BA563" s="2"/>
      <c r="BB563" s="3"/>
      <c r="BC563" s="3"/>
      <c r="BD563" s="3"/>
      <c r="BE563" s="3"/>
    </row>
    <row r="564" spans="1:57" x14ac:dyDescent="0.25">
      <c r="A564" s="61" t="s">
        <v>583</v>
      </c>
      <c r="B564" s="62" t="s">
        <v>15537</v>
      </c>
      <c r="C564" s="62"/>
      <c r="D564" s="63">
        <v>1.5</v>
      </c>
      <c r="E564" s="65"/>
      <c r="F564" s="103" t="s">
        <v>9523</v>
      </c>
      <c r="G564" s="62"/>
      <c r="H564" s="66"/>
      <c r="I564" s="67"/>
      <c r="J564" s="67"/>
      <c r="K564" s="66" t="s">
        <v>12833</v>
      </c>
      <c r="L564" s="70"/>
      <c r="M564" s="71">
        <v>3527.5458984375</v>
      </c>
      <c r="N564" s="71">
        <v>3564.006103515625</v>
      </c>
      <c r="O564" s="72"/>
      <c r="P564" s="73"/>
      <c r="Q564" s="73"/>
      <c r="R564" s="96"/>
      <c r="S564" s="48">
        <v>0</v>
      </c>
      <c r="T564" s="48">
        <v>1</v>
      </c>
      <c r="U564" s="49">
        <v>0</v>
      </c>
      <c r="V564" s="49">
        <v>1</v>
      </c>
      <c r="W564" s="49">
        <v>0</v>
      </c>
      <c r="X564" s="49">
        <v>1</v>
      </c>
      <c r="Y564" s="49">
        <v>0</v>
      </c>
      <c r="Z564" s="49">
        <v>0</v>
      </c>
      <c r="AA564" s="68">
        <v>564</v>
      </c>
      <c r="AB564" s="68"/>
      <c r="AC564" s="69"/>
      <c r="AD564" s="84">
        <v>602</v>
      </c>
      <c r="AE564" s="84">
        <v>424</v>
      </c>
      <c r="AF564" s="84">
        <v>45099</v>
      </c>
      <c r="AG564" s="84">
        <v>148556</v>
      </c>
      <c r="AH564" s="84"/>
      <c r="AI564" s="84"/>
      <c r="AJ564" s="84"/>
      <c r="AK564" s="84"/>
      <c r="AL564" s="84"/>
      <c r="AM564" s="87">
        <v>41406.630833333336</v>
      </c>
      <c r="AN564" s="84" t="s">
        <v>10584</v>
      </c>
      <c r="AO564" s="92" t="s">
        <v>11146</v>
      </c>
      <c r="AP564" s="84" t="s">
        <v>66</v>
      </c>
      <c r="AQ564" s="48"/>
      <c r="AR564" s="48"/>
      <c r="AS564" s="48"/>
      <c r="AT564" s="48"/>
      <c r="AU564" s="48"/>
      <c r="AV564" s="48"/>
      <c r="AW564" s="107" t="s">
        <v>14299</v>
      </c>
      <c r="AX564" s="107" t="s">
        <v>14299</v>
      </c>
      <c r="AY564" s="107" t="s">
        <v>15091</v>
      </c>
      <c r="AZ564" s="107" t="s">
        <v>15091</v>
      </c>
      <c r="BA564" s="2"/>
      <c r="BB564" s="3"/>
      <c r="BC564" s="3"/>
      <c r="BD564" s="3"/>
      <c r="BE564" s="3"/>
    </row>
    <row r="565" spans="1:57" x14ac:dyDescent="0.25">
      <c r="A565" s="61" t="s">
        <v>1646</v>
      </c>
      <c r="B565" s="62" t="s">
        <v>15537</v>
      </c>
      <c r="C565" s="62"/>
      <c r="D565" s="63">
        <v>1.5</v>
      </c>
      <c r="E565" s="65"/>
      <c r="F565" s="103" t="s">
        <v>9524</v>
      </c>
      <c r="G565" s="62"/>
      <c r="H565" s="66"/>
      <c r="I565" s="67"/>
      <c r="J565" s="67"/>
      <c r="K565" s="66" t="s">
        <v>12834</v>
      </c>
      <c r="L565" s="70"/>
      <c r="M565" s="71">
        <v>2114.96875</v>
      </c>
      <c r="N565" s="71">
        <v>4797.412109375</v>
      </c>
      <c r="O565" s="72"/>
      <c r="P565" s="73"/>
      <c r="Q565" s="73"/>
      <c r="R565" s="96"/>
      <c r="S565" s="48">
        <v>1</v>
      </c>
      <c r="T565" s="48">
        <v>0</v>
      </c>
      <c r="U565" s="49">
        <v>0</v>
      </c>
      <c r="V565" s="49">
        <v>1</v>
      </c>
      <c r="W565" s="49">
        <v>0</v>
      </c>
      <c r="X565" s="49">
        <v>1</v>
      </c>
      <c r="Y565" s="49">
        <v>0</v>
      </c>
      <c r="Z565" s="49">
        <v>0</v>
      </c>
      <c r="AA565" s="68">
        <v>565</v>
      </c>
      <c r="AB565" s="68"/>
      <c r="AC565" s="69"/>
      <c r="AD565" s="84">
        <v>495</v>
      </c>
      <c r="AE565" s="84">
        <v>1102</v>
      </c>
      <c r="AF565" s="84">
        <v>2658</v>
      </c>
      <c r="AG565" s="84">
        <v>15224</v>
      </c>
      <c r="AH565" s="84"/>
      <c r="AI565" s="84"/>
      <c r="AJ565" s="84" t="s">
        <v>8224</v>
      </c>
      <c r="AK565" s="84"/>
      <c r="AL565" s="84"/>
      <c r="AM565" s="87">
        <v>41633.063981481479</v>
      </c>
      <c r="AN565" s="84" t="s">
        <v>10584</v>
      </c>
      <c r="AO565" s="92" t="s">
        <v>11147</v>
      </c>
      <c r="AP565" s="84" t="s">
        <v>65</v>
      </c>
      <c r="AQ565" s="48"/>
      <c r="AR565" s="48"/>
      <c r="AS565" s="48"/>
      <c r="AT565" s="48"/>
      <c r="AU565" s="48"/>
      <c r="AV565" s="48"/>
      <c r="AW565" s="48"/>
      <c r="AX565" s="48"/>
      <c r="AY565" s="48"/>
      <c r="AZ565" s="48"/>
      <c r="BA565" s="2"/>
      <c r="BB565" s="3"/>
      <c r="BC565" s="3"/>
      <c r="BD565" s="3"/>
      <c r="BE565" s="3"/>
    </row>
    <row r="566" spans="1:57" x14ac:dyDescent="0.25">
      <c r="A566" s="61" t="s">
        <v>584</v>
      </c>
      <c r="B566" s="62" t="s">
        <v>15537</v>
      </c>
      <c r="C566" s="62"/>
      <c r="D566" s="63">
        <v>1.5</v>
      </c>
      <c r="E566" s="65"/>
      <c r="F566" s="103" t="s">
        <v>9525</v>
      </c>
      <c r="G566" s="62"/>
      <c r="H566" s="66"/>
      <c r="I566" s="67"/>
      <c r="J566" s="67"/>
      <c r="K566" s="66" t="s">
        <v>12835</v>
      </c>
      <c r="L566" s="70"/>
      <c r="M566" s="71">
        <v>1722.1513671875</v>
      </c>
      <c r="N566" s="71">
        <v>5227.2021484375</v>
      </c>
      <c r="O566" s="72"/>
      <c r="P566" s="73"/>
      <c r="Q566" s="73"/>
      <c r="R566" s="96"/>
      <c r="S566" s="48">
        <v>0</v>
      </c>
      <c r="T566" s="48">
        <v>2</v>
      </c>
      <c r="U566" s="49">
        <v>2</v>
      </c>
      <c r="V566" s="49">
        <v>0.5</v>
      </c>
      <c r="W566" s="49">
        <v>0</v>
      </c>
      <c r="X566" s="49">
        <v>1.4594590000000001</v>
      </c>
      <c r="Y566" s="49">
        <v>0</v>
      </c>
      <c r="Z566" s="49">
        <v>0</v>
      </c>
      <c r="AA566" s="68">
        <v>566</v>
      </c>
      <c r="AB566" s="68"/>
      <c r="AC566" s="69"/>
      <c r="AD566" s="84">
        <v>656</v>
      </c>
      <c r="AE566" s="84">
        <v>246</v>
      </c>
      <c r="AF566" s="84">
        <v>2390</v>
      </c>
      <c r="AG566" s="84">
        <v>2687</v>
      </c>
      <c r="AH566" s="84"/>
      <c r="AI566" s="84"/>
      <c r="AJ566" s="84"/>
      <c r="AK566" s="84"/>
      <c r="AL566" s="84"/>
      <c r="AM566" s="87">
        <v>41812.916481481479</v>
      </c>
      <c r="AN566" s="84" t="s">
        <v>10584</v>
      </c>
      <c r="AO566" s="92" t="s">
        <v>11148</v>
      </c>
      <c r="AP566" s="84" t="s">
        <v>66</v>
      </c>
      <c r="AQ566" s="48" t="s">
        <v>2729</v>
      </c>
      <c r="AR566" s="48" t="s">
        <v>2729</v>
      </c>
      <c r="AS566" s="48" t="s">
        <v>2911</v>
      </c>
      <c r="AT566" s="48" t="s">
        <v>2911</v>
      </c>
      <c r="AU566" s="48"/>
      <c r="AV566" s="48"/>
      <c r="AW566" s="107" t="s">
        <v>14300</v>
      </c>
      <c r="AX566" s="107" t="s">
        <v>14300</v>
      </c>
      <c r="AY566" s="107" t="s">
        <v>15092</v>
      </c>
      <c r="AZ566" s="107" t="s">
        <v>15092</v>
      </c>
      <c r="BA566" s="2"/>
      <c r="BB566" s="3"/>
      <c r="BC566" s="3"/>
      <c r="BD566" s="3"/>
      <c r="BE566" s="3"/>
    </row>
    <row r="567" spans="1:57" x14ac:dyDescent="0.25">
      <c r="A567" s="61" t="s">
        <v>1647</v>
      </c>
      <c r="B567" s="62" t="s">
        <v>15537</v>
      </c>
      <c r="C567" s="62"/>
      <c r="D567" s="63">
        <v>1.5</v>
      </c>
      <c r="E567" s="65"/>
      <c r="F567" s="103" t="s">
        <v>9526</v>
      </c>
      <c r="G567" s="62"/>
      <c r="H567" s="66"/>
      <c r="I567" s="67"/>
      <c r="J567" s="67"/>
      <c r="K567" s="66" t="s">
        <v>12836</v>
      </c>
      <c r="L567" s="70"/>
      <c r="M567" s="71">
        <v>297.41183471679688</v>
      </c>
      <c r="N567" s="71">
        <v>4787.6669921875</v>
      </c>
      <c r="O567" s="72"/>
      <c r="P567" s="73"/>
      <c r="Q567" s="73"/>
      <c r="R567" s="96"/>
      <c r="S567" s="48">
        <v>1</v>
      </c>
      <c r="T567" s="48">
        <v>0</v>
      </c>
      <c r="U567" s="49">
        <v>0</v>
      </c>
      <c r="V567" s="49">
        <v>0.33333299999999999</v>
      </c>
      <c r="W567" s="49">
        <v>0</v>
      </c>
      <c r="X567" s="49">
        <v>0.77027000000000001</v>
      </c>
      <c r="Y567" s="49">
        <v>0</v>
      </c>
      <c r="Z567" s="49">
        <v>0</v>
      </c>
      <c r="AA567" s="68">
        <v>567</v>
      </c>
      <c r="AB567" s="68"/>
      <c r="AC567" s="69"/>
      <c r="AD567" s="84">
        <v>67</v>
      </c>
      <c r="AE567" s="84">
        <v>106363</v>
      </c>
      <c r="AF567" s="84">
        <v>15188</v>
      </c>
      <c r="AG567" s="84">
        <v>8484</v>
      </c>
      <c r="AH567" s="84"/>
      <c r="AI567" s="84" t="s">
        <v>7553</v>
      </c>
      <c r="AJ567" s="84" t="s">
        <v>8224</v>
      </c>
      <c r="AK567" s="92" t="s">
        <v>8769</v>
      </c>
      <c r="AL567" s="84"/>
      <c r="AM567" s="87">
        <v>40786.001643518517</v>
      </c>
      <c r="AN567" s="84" t="s">
        <v>10584</v>
      </c>
      <c r="AO567" s="92" t="s">
        <v>11149</v>
      </c>
      <c r="AP567" s="84" t="s">
        <v>65</v>
      </c>
      <c r="AQ567" s="48"/>
      <c r="AR567" s="48"/>
      <c r="AS567" s="48"/>
      <c r="AT567" s="48"/>
      <c r="AU567" s="48"/>
      <c r="AV567" s="48"/>
      <c r="AW567" s="48"/>
      <c r="AX567" s="48"/>
      <c r="AY567" s="48"/>
      <c r="AZ567" s="48"/>
      <c r="BA567" s="2"/>
      <c r="BB567" s="3"/>
      <c r="BC567" s="3"/>
      <c r="BD567" s="3"/>
      <c r="BE567" s="3"/>
    </row>
    <row r="568" spans="1:57" x14ac:dyDescent="0.25">
      <c r="A568" s="61" t="s">
        <v>1648</v>
      </c>
      <c r="B568" s="62" t="s">
        <v>15537</v>
      </c>
      <c r="C568" s="62"/>
      <c r="D568" s="63">
        <v>1.5</v>
      </c>
      <c r="E568" s="65"/>
      <c r="F568" s="103" t="s">
        <v>9527</v>
      </c>
      <c r="G568" s="62"/>
      <c r="H568" s="66"/>
      <c r="I568" s="67"/>
      <c r="J568" s="67"/>
      <c r="K568" s="66" t="s">
        <v>12837</v>
      </c>
      <c r="L568" s="70"/>
      <c r="M568" s="71">
        <v>2084.251708984375</v>
      </c>
      <c r="N568" s="71">
        <v>3199.59423828125</v>
      </c>
      <c r="O568" s="72"/>
      <c r="P568" s="73"/>
      <c r="Q568" s="73"/>
      <c r="R568" s="96"/>
      <c r="S568" s="48">
        <v>1</v>
      </c>
      <c r="T568" s="48">
        <v>0</v>
      </c>
      <c r="U568" s="49">
        <v>0</v>
      </c>
      <c r="V568" s="49">
        <v>0.33333299999999999</v>
      </c>
      <c r="W568" s="49">
        <v>0</v>
      </c>
      <c r="X568" s="49">
        <v>0.77027000000000001</v>
      </c>
      <c r="Y568" s="49">
        <v>0</v>
      </c>
      <c r="Z568" s="49">
        <v>0</v>
      </c>
      <c r="AA568" s="68">
        <v>568</v>
      </c>
      <c r="AB568" s="68"/>
      <c r="AC568" s="69"/>
      <c r="AD568" s="84">
        <v>742</v>
      </c>
      <c r="AE568" s="84">
        <v>762</v>
      </c>
      <c r="AF568" s="84">
        <v>12268</v>
      </c>
      <c r="AG568" s="84">
        <v>8001</v>
      </c>
      <c r="AH568" s="84"/>
      <c r="AI568" s="84" t="s">
        <v>7554</v>
      </c>
      <c r="AJ568" s="84" t="s">
        <v>8407</v>
      </c>
      <c r="AK568" s="84"/>
      <c r="AL568" s="84"/>
      <c r="AM568" s="87">
        <v>40737.739166666666</v>
      </c>
      <c r="AN568" s="84" t="s">
        <v>10584</v>
      </c>
      <c r="AO568" s="92" t="s">
        <v>11150</v>
      </c>
      <c r="AP568" s="84" t="s">
        <v>65</v>
      </c>
      <c r="AQ568" s="48"/>
      <c r="AR568" s="48"/>
      <c r="AS568" s="48"/>
      <c r="AT568" s="48"/>
      <c r="AU568" s="48"/>
      <c r="AV568" s="48"/>
      <c r="AW568" s="48"/>
      <c r="AX568" s="48"/>
      <c r="AY568" s="48"/>
      <c r="AZ568" s="48"/>
      <c r="BA568" s="2"/>
      <c r="BB568" s="3"/>
      <c r="BC568" s="3"/>
      <c r="BD568" s="3"/>
      <c r="BE568" s="3"/>
    </row>
    <row r="569" spans="1:57" x14ac:dyDescent="0.25">
      <c r="A569" s="61" t="s">
        <v>585</v>
      </c>
      <c r="B569" s="62" t="s">
        <v>15537</v>
      </c>
      <c r="C569" s="62"/>
      <c r="D569" s="63">
        <v>1.505802438571517</v>
      </c>
      <c r="E569" s="65"/>
      <c r="F569" s="103" t="s">
        <v>9528</v>
      </c>
      <c r="G569" s="62"/>
      <c r="H569" s="66"/>
      <c r="I569" s="67"/>
      <c r="J569" s="67"/>
      <c r="K569" s="66" t="s">
        <v>12838</v>
      </c>
      <c r="L569" s="70"/>
      <c r="M569" s="71">
        <v>7593.2548828125</v>
      </c>
      <c r="N569" s="71">
        <v>6729.2744140625</v>
      </c>
      <c r="O569" s="72"/>
      <c r="P569" s="73"/>
      <c r="Q569" s="73"/>
      <c r="R569" s="96"/>
      <c r="S569" s="48">
        <v>0</v>
      </c>
      <c r="T569" s="48">
        <v>1</v>
      </c>
      <c r="U569" s="49">
        <v>0</v>
      </c>
      <c r="V569" s="49">
        <v>1.5899999999999999E-4</v>
      </c>
      <c r="W569" s="49">
        <v>3.0000000000000001E-6</v>
      </c>
      <c r="X569" s="49">
        <v>0.51345799999999997</v>
      </c>
      <c r="Y569" s="49">
        <v>0</v>
      </c>
      <c r="Z569" s="49">
        <v>0</v>
      </c>
      <c r="AA569" s="68">
        <v>569</v>
      </c>
      <c r="AB569" s="68"/>
      <c r="AC569" s="69"/>
      <c r="AD569" s="84">
        <v>235</v>
      </c>
      <c r="AE569" s="84">
        <v>202</v>
      </c>
      <c r="AF569" s="84">
        <v>2202</v>
      </c>
      <c r="AG569" s="84">
        <v>27081</v>
      </c>
      <c r="AH569" s="84"/>
      <c r="AI569" s="84" t="s">
        <v>7555</v>
      </c>
      <c r="AJ569" s="84" t="s">
        <v>8400</v>
      </c>
      <c r="AK569" s="84"/>
      <c r="AL569" s="84"/>
      <c r="AM569" s="87">
        <v>43406.588599537034</v>
      </c>
      <c r="AN569" s="84" t="s">
        <v>10584</v>
      </c>
      <c r="AO569" s="92" t="s">
        <v>11151</v>
      </c>
      <c r="AP569" s="84" t="s">
        <v>66</v>
      </c>
      <c r="AQ569" s="48"/>
      <c r="AR569" s="48"/>
      <c r="AS569" s="48"/>
      <c r="AT569" s="48"/>
      <c r="AU569" s="48"/>
      <c r="AV569" s="48"/>
      <c r="AW569" s="107" t="s">
        <v>14135</v>
      </c>
      <c r="AX569" s="107" t="s">
        <v>14135</v>
      </c>
      <c r="AY569" s="107" t="s">
        <v>14887</v>
      </c>
      <c r="AZ569" s="107" t="s">
        <v>14887</v>
      </c>
      <c r="BA569" s="2"/>
      <c r="BB569" s="3"/>
      <c r="BC569" s="3"/>
      <c r="BD569" s="3"/>
      <c r="BE569" s="3"/>
    </row>
    <row r="570" spans="1:57" x14ac:dyDescent="0.25">
      <c r="A570" s="61" t="s">
        <v>586</v>
      </c>
      <c r="B570" s="62" t="s">
        <v>15539</v>
      </c>
      <c r="C570" s="62"/>
      <c r="D570" s="63">
        <v>5.097511914340533</v>
      </c>
      <c r="E570" s="65"/>
      <c r="F570" s="103" t="s">
        <v>9529</v>
      </c>
      <c r="G570" s="62"/>
      <c r="H570" s="66"/>
      <c r="I570" s="67"/>
      <c r="J570" s="67"/>
      <c r="K570" s="66" t="s">
        <v>12839</v>
      </c>
      <c r="L570" s="70"/>
      <c r="M570" s="71">
        <v>5553.43505859375</v>
      </c>
      <c r="N570" s="71">
        <v>2515.363525390625</v>
      </c>
      <c r="O570" s="72"/>
      <c r="P570" s="73"/>
      <c r="Q570" s="73"/>
      <c r="R570" s="96"/>
      <c r="S570" s="48">
        <v>0</v>
      </c>
      <c r="T570" s="48">
        <v>1</v>
      </c>
      <c r="U570" s="49">
        <v>0</v>
      </c>
      <c r="V570" s="49">
        <v>2.0100000000000001E-4</v>
      </c>
      <c r="W570" s="49">
        <v>1.8600000000000001E-3</v>
      </c>
      <c r="X570" s="49">
        <v>0.465924</v>
      </c>
      <c r="Y570" s="49">
        <v>0</v>
      </c>
      <c r="Z570" s="49">
        <v>0</v>
      </c>
      <c r="AA570" s="68">
        <v>570</v>
      </c>
      <c r="AB570" s="68"/>
      <c r="AC570" s="69"/>
      <c r="AD570" s="84">
        <v>524</v>
      </c>
      <c r="AE570" s="84">
        <v>500</v>
      </c>
      <c r="AF570" s="84">
        <v>2117</v>
      </c>
      <c r="AG570" s="84">
        <v>16968</v>
      </c>
      <c r="AH570" s="84"/>
      <c r="AI570" s="84" t="s">
        <v>7556</v>
      </c>
      <c r="AJ570" s="84" t="s">
        <v>8408</v>
      </c>
      <c r="AK570" s="84"/>
      <c r="AL570" s="84"/>
      <c r="AM570" s="87">
        <v>41627.312835648147</v>
      </c>
      <c r="AN570" s="84" t="s">
        <v>10584</v>
      </c>
      <c r="AO570" s="92" t="s">
        <v>11152</v>
      </c>
      <c r="AP570" s="84" t="s">
        <v>66</v>
      </c>
      <c r="AQ570" s="48"/>
      <c r="AR570" s="48"/>
      <c r="AS570" s="48"/>
      <c r="AT570" s="48"/>
      <c r="AU570" s="48" t="s">
        <v>2951</v>
      </c>
      <c r="AV570" s="48" t="s">
        <v>2951</v>
      </c>
      <c r="AW570" s="107" t="s">
        <v>14127</v>
      </c>
      <c r="AX570" s="107" t="s">
        <v>14127</v>
      </c>
      <c r="AY570" s="107" t="s">
        <v>14929</v>
      </c>
      <c r="AZ570" s="107" t="s">
        <v>14929</v>
      </c>
      <c r="BA570" s="2"/>
      <c r="BB570" s="3"/>
      <c r="BC570" s="3"/>
      <c r="BD570" s="3"/>
      <c r="BE570" s="3"/>
    </row>
    <row r="571" spans="1:57" x14ac:dyDescent="0.25">
      <c r="A571" s="61" t="s">
        <v>587</v>
      </c>
      <c r="B571" s="62" t="s">
        <v>15537</v>
      </c>
      <c r="C571" s="62"/>
      <c r="D571" s="63">
        <v>1.724360958098657</v>
      </c>
      <c r="E571" s="65"/>
      <c r="F571" s="103" t="s">
        <v>9530</v>
      </c>
      <c r="G571" s="62"/>
      <c r="H571" s="66"/>
      <c r="I571" s="67"/>
      <c r="J571" s="67"/>
      <c r="K571" s="66" t="s">
        <v>12840</v>
      </c>
      <c r="L571" s="70"/>
      <c r="M571" s="71">
        <v>8772.6611328125</v>
      </c>
      <c r="N571" s="71">
        <v>2867.66650390625</v>
      </c>
      <c r="O571" s="72"/>
      <c r="P571" s="73"/>
      <c r="Q571" s="73"/>
      <c r="R571" s="96"/>
      <c r="S571" s="48">
        <v>0</v>
      </c>
      <c r="T571" s="48">
        <v>1</v>
      </c>
      <c r="U571" s="49">
        <v>0</v>
      </c>
      <c r="V571" s="49">
        <v>1.84E-4</v>
      </c>
      <c r="W571" s="49">
        <v>1.16E-4</v>
      </c>
      <c r="X571" s="49">
        <v>0.46414100000000003</v>
      </c>
      <c r="Y571" s="49">
        <v>0</v>
      </c>
      <c r="Z571" s="49">
        <v>0</v>
      </c>
      <c r="AA571" s="68">
        <v>571</v>
      </c>
      <c r="AB571" s="68"/>
      <c r="AC571" s="69"/>
      <c r="AD571" s="84">
        <v>2223</v>
      </c>
      <c r="AE571" s="84">
        <v>2535</v>
      </c>
      <c r="AF571" s="84">
        <v>50500</v>
      </c>
      <c r="AG571" s="84">
        <v>31487</v>
      </c>
      <c r="AH571" s="84"/>
      <c r="AI571" s="84" t="s">
        <v>7557</v>
      </c>
      <c r="AJ571" s="84" t="s">
        <v>8408</v>
      </c>
      <c r="AK571" s="92" t="s">
        <v>8770</v>
      </c>
      <c r="AL571" s="84"/>
      <c r="AM571" s="87">
        <v>41214.671087962961</v>
      </c>
      <c r="AN571" s="84" t="s">
        <v>10584</v>
      </c>
      <c r="AO571" s="92" t="s">
        <v>11153</v>
      </c>
      <c r="AP571" s="84" t="s">
        <v>66</v>
      </c>
      <c r="AQ571" s="48"/>
      <c r="AR571" s="48"/>
      <c r="AS571" s="48"/>
      <c r="AT571" s="48"/>
      <c r="AU571" s="48"/>
      <c r="AV571" s="48"/>
      <c r="AW571" s="107" t="s">
        <v>14080</v>
      </c>
      <c r="AX571" s="107" t="s">
        <v>14080</v>
      </c>
      <c r="AY571" s="107" t="s">
        <v>14883</v>
      </c>
      <c r="AZ571" s="107" t="s">
        <v>14883</v>
      </c>
      <c r="BA571" s="2"/>
      <c r="BB571" s="3"/>
      <c r="BC571" s="3"/>
      <c r="BD571" s="3"/>
      <c r="BE571" s="3"/>
    </row>
    <row r="572" spans="1:57" x14ac:dyDescent="0.25">
      <c r="A572" s="61" t="s">
        <v>588</v>
      </c>
      <c r="B572" s="62" t="s">
        <v>15539</v>
      </c>
      <c r="C572" s="62"/>
      <c r="D572" s="63">
        <v>5.097511914340533</v>
      </c>
      <c r="E572" s="65"/>
      <c r="F572" s="103" t="s">
        <v>9531</v>
      </c>
      <c r="G572" s="62"/>
      <c r="H572" s="66"/>
      <c r="I572" s="67"/>
      <c r="J572" s="67"/>
      <c r="K572" s="66" t="s">
        <v>12841</v>
      </c>
      <c r="L572" s="70"/>
      <c r="M572" s="71">
        <v>6341.79248046875</v>
      </c>
      <c r="N572" s="71">
        <v>3125.961669921875</v>
      </c>
      <c r="O572" s="72"/>
      <c r="P572" s="73"/>
      <c r="Q572" s="73"/>
      <c r="R572" s="96"/>
      <c r="S572" s="48">
        <v>0</v>
      </c>
      <c r="T572" s="48">
        <v>1</v>
      </c>
      <c r="U572" s="49">
        <v>0</v>
      </c>
      <c r="V572" s="49">
        <v>2.0100000000000001E-4</v>
      </c>
      <c r="W572" s="49">
        <v>1.8600000000000001E-3</v>
      </c>
      <c r="X572" s="49">
        <v>0.465924</v>
      </c>
      <c r="Y572" s="49">
        <v>0</v>
      </c>
      <c r="Z572" s="49">
        <v>0</v>
      </c>
      <c r="AA572" s="68">
        <v>572</v>
      </c>
      <c r="AB572" s="68"/>
      <c r="AC572" s="69"/>
      <c r="AD572" s="84">
        <v>735</v>
      </c>
      <c r="AE572" s="84">
        <v>333</v>
      </c>
      <c r="AF572" s="84">
        <v>8281</v>
      </c>
      <c r="AG572" s="84">
        <v>89505</v>
      </c>
      <c r="AH572" s="84"/>
      <c r="AI572" s="84"/>
      <c r="AJ572" s="84" t="s">
        <v>8329</v>
      </c>
      <c r="AK572" s="84"/>
      <c r="AL572" s="84"/>
      <c r="AM572" s="87">
        <v>41732.876666666663</v>
      </c>
      <c r="AN572" s="84" t="s">
        <v>10584</v>
      </c>
      <c r="AO572" s="92" t="s">
        <v>11154</v>
      </c>
      <c r="AP572" s="84" t="s">
        <v>66</v>
      </c>
      <c r="AQ572" s="48"/>
      <c r="AR572" s="48"/>
      <c r="AS572" s="48"/>
      <c r="AT572" s="48"/>
      <c r="AU572" s="48" t="s">
        <v>2951</v>
      </c>
      <c r="AV572" s="48" t="s">
        <v>2951</v>
      </c>
      <c r="AW572" s="107" t="s">
        <v>14127</v>
      </c>
      <c r="AX572" s="107" t="s">
        <v>14127</v>
      </c>
      <c r="AY572" s="107" t="s">
        <v>14929</v>
      </c>
      <c r="AZ572" s="107" t="s">
        <v>14929</v>
      </c>
      <c r="BA572" s="2"/>
      <c r="BB572" s="3"/>
      <c r="BC572" s="3"/>
      <c r="BD572" s="3"/>
      <c r="BE572" s="3"/>
    </row>
    <row r="573" spans="1:57" x14ac:dyDescent="0.25">
      <c r="A573" s="61" t="s">
        <v>589</v>
      </c>
      <c r="B573" s="62" t="s">
        <v>15539</v>
      </c>
      <c r="C573" s="62"/>
      <c r="D573" s="63">
        <v>5.097511914340533</v>
      </c>
      <c r="E573" s="65"/>
      <c r="F573" s="103" t="s">
        <v>9532</v>
      </c>
      <c r="G573" s="62"/>
      <c r="H573" s="66"/>
      <c r="I573" s="67"/>
      <c r="J573" s="67"/>
      <c r="K573" s="66" t="s">
        <v>12842</v>
      </c>
      <c r="L573" s="70"/>
      <c r="M573" s="71">
        <v>2384.376220703125</v>
      </c>
      <c r="N573" s="71">
        <v>4214.46875</v>
      </c>
      <c r="O573" s="72"/>
      <c r="P573" s="73"/>
      <c r="Q573" s="73"/>
      <c r="R573" s="96"/>
      <c r="S573" s="48">
        <v>0</v>
      </c>
      <c r="T573" s="48">
        <v>1</v>
      </c>
      <c r="U573" s="49">
        <v>0</v>
      </c>
      <c r="V573" s="49">
        <v>2.0100000000000001E-4</v>
      </c>
      <c r="W573" s="49">
        <v>1.8600000000000001E-3</v>
      </c>
      <c r="X573" s="49">
        <v>0.465924</v>
      </c>
      <c r="Y573" s="49">
        <v>0</v>
      </c>
      <c r="Z573" s="49">
        <v>0</v>
      </c>
      <c r="AA573" s="68">
        <v>573</v>
      </c>
      <c r="AB573" s="68"/>
      <c r="AC573" s="69"/>
      <c r="AD573" s="84">
        <v>133</v>
      </c>
      <c r="AE573" s="84">
        <v>35</v>
      </c>
      <c r="AF573" s="84">
        <v>7115</v>
      </c>
      <c r="AG573" s="84">
        <v>12874</v>
      </c>
      <c r="AH573" s="84"/>
      <c r="AI573" s="84"/>
      <c r="AJ573" s="84"/>
      <c r="AK573" s="84"/>
      <c r="AL573" s="84"/>
      <c r="AM573" s="87">
        <v>43451.45144675926</v>
      </c>
      <c r="AN573" s="84" t="s">
        <v>10584</v>
      </c>
      <c r="AO573" s="92" t="s">
        <v>11155</v>
      </c>
      <c r="AP573" s="84" t="s">
        <v>66</v>
      </c>
      <c r="AQ573" s="48"/>
      <c r="AR573" s="48"/>
      <c r="AS573" s="48"/>
      <c r="AT573" s="48"/>
      <c r="AU573" s="48" t="s">
        <v>2951</v>
      </c>
      <c r="AV573" s="48" t="s">
        <v>2951</v>
      </c>
      <c r="AW573" s="107" t="s">
        <v>14127</v>
      </c>
      <c r="AX573" s="107" t="s">
        <v>14127</v>
      </c>
      <c r="AY573" s="107" t="s">
        <v>14929</v>
      </c>
      <c r="AZ573" s="107" t="s">
        <v>14929</v>
      </c>
      <c r="BA573" s="2"/>
      <c r="BB573" s="3"/>
      <c r="BC573" s="3"/>
      <c r="BD573" s="3"/>
      <c r="BE573" s="3"/>
    </row>
    <row r="574" spans="1:57" x14ac:dyDescent="0.25">
      <c r="A574" s="61" t="s">
        <v>590</v>
      </c>
      <c r="B574" s="62" t="s">
        <v>15537</v>
      </c>
      <c r="C574" s="62"/>
      <c r="D574" s="63">
        <v>1.5</v>
      </c>
      <c r="E574" s="65"/>
      <c r="F574" s="103" t="s">
        <v>9533</v>
      </c>
      <c r="G574" s="62"/>
      <c r="H574" s="66"/>
      <c r="I574" s="67"/>
      <c r="J574" s="67"/>
      <c r="K574" s="66" t="s">
        <v>12843</v>
      </c>
      <c r="L574" s="70"/>
      <c r="M574" s="71">
        <v>7070.14111328125</v>
      </c>
      <c r="N574" s="71">
        <v>8502.58203125</v>
      </c>
      <c r="O574" s="72"/>
      <c r="P574" s="73"/>
      <c r="Q574" s="73"/>
      <c r="R574" s="96"/>
      <c r="S574" s="48">
        <v>0</v>
      </c>
      <c r="T574" s="48">
        <v>1</v>
      </c>
      <c r="U574" s="49">
        <v>0</v>
      </c>
      <c r="V574" s="49">
        <v>1</v>
      </c>
      <c r="W574" s="49">
        <v>0</v>
      </c>
      <c r="X574" s="49">
        <v>1</v>
      </c>
      <c r="Y574" s="49">
        <v>0</v>
      </c>
      <c r="Z574" s="49">
        <v>0</v>
      </c>
      <c r="AA574" s="68">
        <v>574</v>
      </c>
      <c r="AB574" s="68"/>
      <c r="AC574" s="69"/>
      <c r="AD574" s="84">
        <v>550</v>
      </c>
      <c r="AE574" s="84">
        <v>205</v>
      </c>
      <c r="AF574" s="84">
        <v>9804</v>
      </c>
      <c r="AG574" s="84">
        <v>8166</v>
      </c>
      <c r="AH574" s="84"/>
      <c r="AI574" s="84"/>
      <c r="AJ574" s="84"/>
      <c r="AK574" s="84"/>
      <c r="AL574" s="84"/>
      <c r="AM574" s="87">
        <v>41041.515509259261</v>
      </c>
      <c r="AN574" s="84" t="s">
        <v>10584</v>
      </c>
      <c r="AO574" s="92" t="s">
        <v>11156</v>
      </c>
      <c r="AP574" s="84" t="s">
        <v>66</v>
      </c>
      <c r="AQ574" s="48"/>
      <c r="AR574" s="48"/>
      <c r="AS574" s="48"/>
      <c r="AT574" s="48"/>
      <c r="AU574" s="48"/>
      <c r="AV574" s="48"/>
      <c r="AW574" s="107" t="s">
        <v>14301</v>
      </c>
      <c r="AX574" s="107" t="s">
        <v>14301</v>
      </c>
      <c r="AY574" s="107" t="s">
        <v>15093</v>
      </c>
      <c r="AZ574" s="107" t="s">
        <v>15093</v>
      </c>
      <c r="BA574" s="2"/>
      <c r="BB574" s="3"/>
      <c r="BC574" s="3"/>
      <c r="BD574" s="3"/>
      <c r="BE574" s="3"/>
    </row>
    <row r="575" spans="1:57" x14ac:dyDescent="0.25">
      <c r="A575" s="61" t="s">
        <v>1649</v>
      </c>
      <c r="B575" s="62" t="s">
        <v>15537</v>
      </c>
      <c r="C575" s="62"/>
      <c r="D575" s="63">
        <v>1.5</v>
      </c>
      <c r="E575" s="65"/>
      <c r="F575" s="103" t="s">
        <v>9534</v>
      </c>
      <c r="G575" s="62"/>
      <c r="H575" s="66"/>
      <c r="I575" s="67"/>
      <c r="J575" s="67"/>
      <c r="K575" s="66" t="s">
        <v>12844</v>
      </c>
      <c r="L575" s="70"/>
      <c r="M575" s="71">
        <v>6412.9716796875</v>
      </c>
      <c r="N575" s="71">
        <v>8593.646484375</v>
      </c>
      <c r="O575" s="72"/>
      <c r="P575" s="73"/>
      <c r="Q575" s="73"/>
      <c r="R575" s="96"/>
      <c r="S575" s="48">
        <v>1</v>
      </c>
      <c r="T575" s="48">
        <v>0</v>
      </c>
      <c r="U575" s="49">
        <v>0</v>
      </c>
      <c r="V575" s="49">
        <v>1</v>
      </c>
      <c r="W575" s="49">
        <v>0</v>
      </c>
      <c r="X575" s="49">
        <v>1</v>
      </c>
      <c r="Y575" s="49">
        <v>0</v>
      </c>
      <c r="Z575" s="49">
        <v>0</v>
      </c>
      <c r="AA575" s="68">
        <v>575</v>
      </c>
      <c r="AB575" s="68"/>
      <c r="AC575" s="69"/>
      <c r="AD575" s="84">
        <v>1529</v>
      </c>
      <c r="AE575" s="84">
        <v>1971</v>
      </c>
      <c r="AF575" s="84">
        <v>41767</v>
      </c>
      <c r="AG575" s="84">
        <v>18911</v>
      </c>
      <c r="AH575" s="84"/>
      <c r="AI575" s="84" t="s">
        <v>7558</v>
      </c>
      <c r="AJ575" s="84" t="s">
        <v>8270</v>
      </c>
      <c r="AK575" s="84"/>
      <c r="AL575" s="84"/>
      <c r="AM575" s="87">
        <v>40089.371666666666</v>
      </c>
      <c r="AN575" s="84" t="s">
        <v>10584</v>
      </c>
      <c r="AO575" s="92" t="s">
        <v>11157</v>
      </c>
      <c r="AP575" s="84" t="s">
        <v>65</v>
      </c>
      <c r="AQ575" s="48"/>
      <c r="AR575" s="48"/>
      <c r="AS575" s="48"/>
      <c r="AT575" s="48"/>
      <c r="AU575" s="48"/>
      <c r="AV575" s="48"/>
      <c r="AW575" s="48"/>
      <c r="AX575" s="48"/>
      <c r="AY575" s="48"/>
      <c r="AZ575" s="48"/>
      <c r="BA575" s="2"/>
      <c r="BB575" s="3"/>
      <c r="BC575" s="3"/>
      <c r="BD575" s="3"/>
      <c r="BE575" s="3"/>
    </row>
    <row r="576" spans="1:57" x14ac:dyDescent="0.25">
      <c r="A576" s="61" t="s">
        <v>591</v>
      </c>
      <c r="B576" s="62" t="s">
        <v>15537</v>
      </c>
      <c r="C576" s="62"/>
      <c r="D576" s="63">
        <v>1.5</v>
      </c>
      <c r="E576" s="65"/>
      <c r="F576" s="103" t="s">
        <v>9033</v>
      </c>
      <c r="G576" s="62"/>
      <c r="H576" s="66"/>
      <c r="I576" s="67"/>
      <c r="J576" s="67"/>
      <c r="K576" s="66" t="s">
        <v>12845</v>
      </c>
      <c r="L576" s="70"/>
      <c r="M576" s="71">
        <v>4473.25732421875</v>
      </c>
      <c r="N576" s="71">
        <v>1535.8817138671875</v>
      </c>
      <c r="O576" s="72"/>
      <c r="P576" s="73"/>
      <c r="Q576" s="73"/>
      <c r="R576" s="96"/>
      <c r="S576" s="48">
        <v>0</v>
      </c>
      <c r="T576" s="48">
        <v>1</v>
      </c>
      <c r="U576" s="49">
        <v>0</v>
      </c>
      <c r="V576" s="49">
        <v>1.21E-4</v>
      </c>
      <c r="W576" s="49">
        <v>0</v>
      </c>
      <c r="X576" s="49">
        <v>0.54526699999999995</v>
      </c>
      <c r="Y576" s="49">
        <v>0</v>
      </c>
      <c r="Z576" s="49">
        <v>0</v>
      </c>
      <c r="AA576" s="68">
        <v>576</v>
      </c>
      <c r="AB576" s="68"/>
      <c r="AC576" s="69"/>
      <c r="AD576" s="84">
        <v>67</v>
      </c>
      <c r="AE576" s="84">
        <v>28</v>
      </c>
      <c r="AF576" s="84">
        <v>1105</v>
      </c>
      <c r="AG576" s="84">
        <v>6109</v>
      </c>
      <c r="AH576" s="84"/>
      <c r="AI576" s="84" t="s">
        <v>7559</v>
      </c>
      <c r="AJ576" s="84"/>
      <c r="AK576" s="84"/>
      <c r="AL576" s="84"/>
      <c r="AM576" s="87">
        <v>43399.609016203707</v>
      </c>
      <c r="AN576" s="84" t="s">
        <v>10584</v>
      </c>
      <c r="AO576" s="92" t="s">
        <v>11158</v>
      </c>
      <c r="AP576" s="84" t="s">
        <v>66</v>
      </c>
      <c r="AQ576" s="48"/>
      <c r="AR576" s="48"/>
      <c r="AS576" s="48"/>
      <c r="AT576" s="48"/>
      <c r="AU576" s="48" t="s">
        <v>2950</v>
      </c>
      <c r="AV576" s="48" t="s">
        <v>2950</v>
      </c>
      <c r="AW576" s="107" t="s">
        <v>14099</v>
      </c>
      <c r="AX576" s="107" t="s">
        <v>14099</v>
      </c>
      <c r="AY576" s="107" t="s">
        <v>14901</v>
      </c>
      <c r="AZ576" s="107" t="s">
        <v>14901</v>
      </c>
      <c r="BA576" s="2"/>
      <c r="BB576" s="3"/>
      <c r="BC576" s="3"/>
      <c r="BD576" s="3"/>
      <c r="BE576" s="3"/>
    </row>
    <row r="577" spans="1:57" x14ac:dyDescent="0.25">
      <c r="A577" s="61" t="s">
        <v>592</v>
      </c>
      <c r="B577" s="62" t="s">
        <v>15539</v>
      </c>
      <c r="C577" s="62"/>
      <c r="D577" s="63">
        <v>5.097511914340533</v>
      </c>
      <c r="E577" s="65"/>
      <c r="F577" s="103" t="s">
        <v>9535</v>
      </c>
      <c r="G577" s="62"/>
      <c r="H577" s="66"/>
      <c r="I577" s="67"/>
      <c r="J577" s="67"/>
      <c r="K577" s="66" t="s">
        <v>12846</v>
      </c>
      <c r="L577" s="70"/>
      <c r="M577" s="71">
        <v>2251.20556640625</v>
      </c>
      <c r="N577" s="71">
        <v>6166.21533203125</v>
      </c>
      <c r="O577" s="72"/>
      <c r="P577" s="73"/>
      <c r="Q577" s="73"/>
      <c r="R577" s="96"/>
      <c r="S577" s="48">
        <v>0</v>
      </c>
      <c r="T577" s="48">
        <v>1</v>
      </c>
      <c r="U577" s="49">
        <v>0</v>
      </c>
      <c r="V577" s="49">
        <v>2.0100000000000001E-4</v>
      </c>
      <c r="W577" s="49">
        <v>1.8600000000000001E-3</v>
      </c>
      <c r="X577" s="49">
        <v>0.465924</v>
      </c>
      <c r="Y577" s="49">
        <v>0</v>
      </c>
      <c r="Z577" s="49">
        <v>0</v>
      </c>
      <c r="AA577" s="68">
        <v>577</v>
      </c>
      <c r="AB577" s="68"/>
      <c r="AC577" s="69"/>
      <c r="AD577" s="84">
        <v>79</v>
      </c>
      <c r="AE577" s="84">
        <v>12441</v>
      </c>
      <c r="AF577" s="84">
        <v>9412</v>
      </c>
      <c r="AG577" s="84">
        <v>11796</v>
      </c>
      <c r="AH577" s="84"/>
      <c r="AI577" s="84" t="s">
        <v>7560</v>
      </c>
      <c r="AJ577" s="84"/>
      <c r="AK577" s="84"/>
      <c r="AL577" s="84"/>
      <c r="AM577" s="87">
        <v>42587.701307870368</v>
      </c>
      <c r="AN577" s="84" t="s">
        <v>10584</v>
      </c>
      <c r="AO577" s="92" t="s">
        <v>11159</v>
      </c>
      <c r="AP577" s="84" t="s">
        <v>66</v>
      </c>
      <c r="AQ577" s="48"/>
      <c r="AR577" s="48"/>
      <c r="AS577" s="48"/>
      <c r="AT577" s="48"/>
      <c r="AU577" s="48" t="s">
        <v>2951</v>
      </c>
      <c r="AV577" s="48" t="s">
        <v>2951</v>
      </c>
      <c r="AW577" s="107" t="s">
        <v>14127</v>
      </c>
      <c r="AX577" s="107" t="s">
        <v>14127</v>
      </c>
      <c r="AY577" s="107" t="s">
        <v>14929</v>
      </c>
      <c r="AZ577" s="107" t="s">
        <v>14929</v>
      </c>
      <c r="BA577" s="2"/>
      <c r="BB577" s="3"/>
      <c r="BC577" s="3"/>
      <c r="BD577" s="3"/>
      <c r="BE577" s="3"/>
    </row>
    <row r="578" spans="1:57" x14ac:dyDescent="0.25">
      <c r="A578" s="61" t="s">
        <v>593</v>
      </c>
      <c r="B578" s="62" t="s">
        <v>15539</v>
      </c>
      <c r="C578" s="62"/>
      <c r="D578" s="63">
        <v>5.1226558148171071</v>
      </c>
      <c r="E578" s="65"/>
      <c r="F578" s="103" t="s">
        <v>9536</v>
      </c>
      <c r="G578" s="62"/>
      <c r="H578" s="66"/>
      <c r="I578" s="67"/>
      <c r="J578" s="67"/>
      <c r="K578" s="66" t="s">
        <v>12847</v>
      </c>
      <c r="L578" s="70"/>
      <c r="M578" s="71">
        <v>3018.3271484375</v>
      </c>
      <c r="N578" s="71">
        <v>6433.78125</v>
      </c>
      <c r="O578" s="72"/>
      <c r="P578" s="73"/>
      <c r="Q578" s="73"/>
      <c r="R578" s="96"/>
      <c r="S578" s="48">
        <v>0</v>
      </c>
      <c r="T578" s="48">
        <v>2</v>
      </c>
      <c r="U578" s="49">
        <v>3537.905679</v>
      </c>
      <c r="V578" s="49">
        <v>2.0100000000000001E-4</v>
      </c>
      <c r="W578" s="49">
        <v>1.8730000000000001E-3</v>
      </c>
      <c r="X578" s="49">
        <v>0.78565200000000002</v>
      </c>
      <c r="Y578" s="49">
        <v>0</v>
      </c>
      <c r="Z578" s="49">
        <v>0</v>
      </c>
      <c r="AA578" s="68">
        <v>578</v>
      </c>
      <c r="AB578" s="68"/>
      <c r="AC578" s="69"/>
      <c r="AD578" s="84">
        <v>394</v>
      </c>
      <c r="AE578" s="84">
        <v>111</v>
      </c>
      <c r="AF578" s="84">
        <v>100</v>
      </c>
      <c r="AG578" s="84">
        <v>1164</v>
      </c>
      <c r="AH578" s="84"/>
      <c r="AI578" s="84" t="s">
        <v>7561</v>
      </c>
      <c r="AJ578" s="84" t="s">
        <v>8409</v>
      </c>
      <c r="AK578" s="92" t="s">
        <v>8771</v>
      </c>
      <c r="AL578" s="84"/>
      <c r="AM578" s="87">
        <v>42954.25818287037</v>
      </c>
      <c r="AN578" s="84" t="s">
        <v>10584</v>
      </c>
      <c r="AO578" s="92" t="s">
        <v>11160</v>
      </c>
      <c r="AP578" s="84" t="s">
        <v>66</v>
      </c>
      <c r="AQ578" s="48"/>
      <c r="AR578" s="48"/>
      <c r="AS578" s="48"/>
      <c r="AT578" s="48"/>
      <c r="AU578" s="48" t="s">
        <v>2951</v>
      </c>
      <c r="AV578" s="48" t="s">
        <v>14058</v>
      </c>
      <c r="AW578" s="107" t="s">
        <v>14302</v>
      </c>
      <c r="AX578" s="107" t="s">
        <v>14751</v>
      </c>
      <c r="AY578" s="107" t="s">
        <v>14957</v>
      </c>
      <c r="AZ578" s="107" t="s">
        <v>14957</v>
      </c>
      <c r="BA578" s="2"/>
      <c r="BB578" s="3"/>
      <c r="BC578" s="3"/>
      <c r="BD578" s="3"/>
      <c r="BE578" s="3"/>
    </row>
    <row r="579" spans="1:57" x14ac:dyDescent="0.25">
      <c r="A579" s="61" t="s">
        <v>594</v>
      </c>
      <c r="B579" s="62" t="s">
        <v>15537</v>
      </c>
      <c r="C579" s="62"/>
      <c r="D579" s="63">
        <v>1.5193414619050567</v>
      </c>
      <c r="E579" s="65"/>
      <c r="F579" s="103" t="s">
        <v>9537</v>
      </c>
      <c r="G579" s="62"/>
      <c r="H579" s="66"/>
      <c r="I579" s="67"/>
      <c r="J579" s="67"/>
      <c r="K579" s="66" t="s">
        <v>12848</v>
      </c>
      <c r="L579" s="70"/>
      <c r="M579" s="71">
        <v>2524.599853515625</v>
      </c>
      <c r="N579" s="71">
        <v>5405.4580078125</v>
      </c>
      <c r="O579" s="72"/>
      <c r="P579" s="73"/>
      <c r="Q579" s="73"/>
      <c r="R579" s="96"/>
      <c r="S579" s="48">
        <v>0</v>
      </c>
      <c r="T579" s="48">
        <v>1</v>
      </c>
      <c r="U579" s="49">
        <v>0</v>
      </c>
      <c r="V579" s="49">
        <v>1.7000000000000001E-4</v>
      </c>
      <c r="W579" s="49">
        <v>1.0000000000000001E-5</v>
      </c>
      <c r="X579" s="49">
        <v>0.47191499999999997</v>
      </c>
      <c r="Y579" s="49">
        <v>0</v>
      </c>
      <c r="Z579" s="49">
        <v>0</v>
      </c>
      <c r="AA579" s="68">
        <v>579</v>
      </c>
      <c r="AB579" s="68"/>
      <c r="AC579" s="69"/>
      <c r="AD579" s="84">
        <v>319</v>
      </c>
      <c r="AE579" s="84">
        <v>200</v>
      </c>
      <c r="AF579" s="84">
        <v>26482</v>
      </c>
      <c r="AG579" s="84">
        <v>38281</v>
      </c>
      <c r="AH579" s="84"/>
      <c r="AI579" s="84"/>
      <c r="AJ579" s="84"/>
      <c r="AK579" s="84"/>
      <c r="AL579" s="84"/>
      <c r="AM579" s="87">
        <v>41328.725173611114</v>
      </c>
      <c r="AN579" s="84" t="s">
        <v>10584</v>
      </c>
      <c r="AO579" s="92" t="s">
        <v>11161</v>
      </c>
      <c r="AP579" s="84" t="s">
        <v>66</v>
      </c>
      <c r="AQ579" s="48"/>
      <c r="AR579" s="48"/>
      <c r="AS579" s="48"/>
      <c r="AT579" s="48"/>
      <c r="AU579" s="48"/>
      <c r="AV579" s="48"/>
      <c r="AW579" s="107" t="s">
        <v>14094</v>
      </c>
      <c r="AX579" s="107" t="s">
        <v>14094</v>
      </c>
      <c r="AY579" s="107" t="s">
        <v>14896</v>
      </c>
      <c r="AZ579" s="107" t="s">
        <v>14896</v>
      </c>
      <c r="BA579" s="2"/>
      <c r="BB579" s="3"/>
      <c r="BC579" s="3"/>
      <c r="BD579" s="3"/>
      <c r="BE579" s="3"/>
    </row>
    <row r="580" spans="1:57" x14ac:dyDescent="0.25">
      <c r="A580" s="61" t="s">
        <v>595</v>
      </c>
      <c r="B580" s="62" t="s">
        <v>15537</v>
      </c>
      <c r="C580" s="62"/>
      <c r="D580" s="63">
        <v>1.5</v>
      </c>
      <c r="E580" s="65"/>
      <c r="F580" s="103" t="s">
        <v>9033</v>
      </c>
      <c r="G580" s="62"/>
      <c r="H580" s="66"/>
      <c r="I580" s="67"/>
      <c r="J580" s="67"/>
      <c r="K580" s="66" t="s">
        <v>12849</v>
      </c>
      <c r="L580" s="70"/>
      <c r="M580" s="71">
        <v>9026.03125</v>
      </c>
      <c r="N580" s="71">
        <v>4925.6845703125</v>
      </c>
      <c r="O580" s="72"/>
      <c r="P580" s="73"/>
      <c r="Q580" s="73"/>
      <c r="R580" s="96"/>
      <c r="S580" s="48">
        <v>0</v>
      </c>
      <c r="T580" s="48">
        <v>1</v>
      </c>
      <c r="U580" s="49">
        <v>0</v>
      </c>
      <c r="V580" s="49">
        <v>1.21E-4</v>
      </c>
      <c r="W580" s="49">
        <v>0</v>
      </c>
      <c r="X580" s="49">
        <v>0.521536</v>
      </c>
      <c r="Y580" s="49">
        <v>0</v>
      </c>
      <c r="Z580" s="49">
        <v>0</v>
      </c>
      <c r="AA580" s="68">
        <v>580</v>
      </c>
      <c r="AB580" s="68"/>
      <c r="AC580" s="69"/>
      <c r="AD580" s="84">
        <v>47</v>
      </c>
      <c r="AE580" s="84">
        <v>21</v>
      </c>
      <c r="AF580" s="84">
        <v>635</v>
      </c>
      <c r="AG580" s="84">
        <v>864</v>
      </c>
      <c r="AH580" s="84"/>
      <c r="AI580" s="84"/>
      <c r="AJ580" s="84"/>
      <c r="AK580" s="84"/>
      <c r="AL580" s="84"/>
      <c r="AM580" s="87">
        <v>43692.437210648146</v>
      </c>
      <c r="AN580" s="84" t="s">
        <v>10584</v>
      </c>
      <c r="AO580" s="92" t="s">
        <v>11162</v>
      </c>
      <c r="AP580" s="84" t="s">
        <v>66</v>
      </c>
      <c r="AQ580" s="48"/>
      <c r="AR580" s="48"/>
      <c r="AS580" s="48"/>
      <c r="AT580" s="48"/>
      <c r="AU580" s="48"/>
      <c r="AV580" s="48"/>
      <c r="AW580" s="107" t="s">
        <v>14298</v>
      </c>
      <c r="AX580" s="107" t="s">
        <v>14298</v>
      </c>
      <c r="AY580" s="107" t="s">
        <v>15090</v>
      </c>
      <c r="AZ580" s="107" t="s">
        <v>15090</v>
      </c>
      <c r="BA580" s="2"/>
      <c r="BB580" s="3"/>
      <c r="BC580" s="3"/>
      <c r="BD580" s="3"/>
      <c r="BE580" s="3"/>
    </row>
    <row r="581" spans="1:57" x14ac:dyDescent="0.25">
      <c r="A581" s="61" t="s">
        <v>596</v>
      </c>
      <c r="B581" s="62" t="s">
        <v>15537</v>
      </c>
      <c r="C581" s="62"/>
      <c r="D581" s="63">
        <v>1.7437024200037134</v>
      </c>
      <c r="E581" s="65"/>
      <c r="F581" s="103" t="s">
        <v>9538</v>
      </c>
      <c r="G581" s="62"/>
      <c r="H581" s="66"/>
      <c r="I581" s="67"/>
      <c r="J581" s="67"/>
      <c r="K581" s="66" t="s">
        <v>12850</v>
      </c>
      <c r="L581" s="70"/>
      <c r="M581" s="71">
        <v>5207.06640625</v>
      </c>
      <c r="N581" s="71">
        <v>5358.76611328125</v>
      </c>
      <c r="O581" s="72"/>
      <c r="P581" s="73"/>
      <c r="Q581" s="73"/>
      <c r="R581" s="96"/>
      <c r="S581" s="48">
        <v>0</v>
      </c>
      <c r="T581" s="48">
        <v>2</v>
      </c>
      <c r="U581" s="49">
        <v>8921.7285240000001</v>
      </c>
      <c r="V581" s="49">
        <v>1.8799999999999999E-4</v>
      </c>
      <c r="W581" s="49">
        <v>1.26E-4</v>
      </c>
      <c r="X581" s="49">
        <v>0.82970299999999997</v>
      </c>
      <c r="Y581" s="49">
        <v>0</v>
      </c>
      <c r="Z581" s="49">
        <v>0</v>
      </c>
      <c r="AA581" s="68">
        <v>581</v>
      </c>
      <c r="AB581" s="68"/>
      <c r="AC581" s="69"/>
      <c r="AD581" s="84">
        <v>928</v>
      </c>
      <c r="AE581" s="84">
        <v>394</v>
      </c>
      <c r="AF581" s="84">
        <v>11929</v>
      </c>
      <c r="AG581" s="84">
        <v>12905</v>
      </c>
      <c r="AH581" s="84"/>
      <c r="AI581" s="84" t="s">
        <v>7543</v>
      </c>
      <c r="AJ581" s="84"/>
      <c r="AK581" s="84"/>
      <c r="AL581" s="84"/>
      <c r="AM581" s="87">
        <v>40986.675578703704</v>
      </c>
      <c r="AN581" s="84" t="s">
        <v>10584</v>
      </c>
      <c r="AO581" s="92" t="s">
        <v>11163</v>
      </c>
      <c r="AP581" s="84" t="s">
        <v>66</v>
      </c>
      <c r="AQ581" s="48"/>
      <c r="AR581" s="48"/>
      <c r="AS581" s="48"/>
      <c r="AT581" s="48"/>
      <c r="AU581" s="48"/>
      <c r="AV581" s="48"/>
      <c r="AW581" s="107" t="s">
        <v>14303</v>
      </c>
      <c r="AX581" s="107" t="s">
        <v>14752</v>
      </c>
      <c r="AY581" s="107" t="s">
        <v>14892</v>
      </c>
      <c r="AZ581" s="107" t="s">
        <v>14892</v>
      </c>
      <c r="BA581" s="2"/>
      <c r="BB581" s="3"/>
      <c r="BC581" s="3"/>
      <c r="BD581" s="3"/>
      <c r="BE581" s="3"/>
    </row>
    <row r="582" spans="1:57" x14ac:dyDescent="0.25">
      <c r="A582" s="61" t="s">
        <v>597</v>
      </c>
      <c r="B582" s="62" t="s">
        <v>15537</v>
      </c>
      <c r="C582" s="62"/>
      <c r="D582" s="63">
        <v>1.7185585195271398</v>
      </c>
      <c r="E582" s="65"/>
      <c r="F582" s="103" t="s">
        <v>9539</v>
      </c>
      <c r="G582" s="62"/>
      <c r="H582" s="66"/>
      <c r="I582" s="67"/>
      <c r="J582" s="67"/>
      <c r="K582" s="66" t="s">
        <v>12851</v>
      </c>
      <c r="L582" s="70"/>
      <c r="M582" s="71">
        <v>6778.626953125</v>
      </c>
      <c r="N582" s="71">
        <v>2342.1435546875</v>
      </c>
      <c r="O582" s="72"/>
      <c r="P582" s="73"/>
      <c r="Q582" s="73"/>
      <c r="R582" s="96"/>
      <c r="S582" s="48">
        <v>0</v>
      </c>
      <c r="T582" s="48">
        <v>1</v>
      </c>
      <c r="U582" s="49">
        <v>0</v>
      </c>
      <c r="V582" s="49">
        <v>1.63E-4</v>
      </c>
      <c r="W582" s="49">
        <v>1.13E-4</v>
      </c>
      <c r="X582" s="49">
        <v>0.48216999999999999</v>
      </c>
      <c r="Y582" s="49">
        <v>0</v>
      </c>
      <c r="Z582" s="49">
        <v>0</v>
      </c>
      <c r="AA582" s="68">
        <v>582</v>
      </c>
      <c r="AB582" s="68"/>
      <c r="AC582" s="69"/>
      <c r="AD582" s="84">
        <v>2605</v>
      </c>
      <c r="AE582" s="84">
        <v>1660</v>
      </c>
      <c r="AF582" s="84">
        <v>34193</v>
      </c>
      <c r="AG582" s="84">
        <v>17044</v>
      </c>
      <c r="AH582" s="84"/>
      <c r="AI582" s="84" t="s">
        <v>7562</v>
      </c>
      <c r="AJ582" s="84"/>
      <c r="AK582" s="84"/>
      <c r="AL582" s="84"/>
      <c r="AM582" s="87">
        <v>42501.364710648151</v>
      </c>
      <c r="AN582" s="84" t="s">
        <v>10584</v>
      </c>
      <c r="AO582" s="92" t="s">
        <v>11164</v>
      </c>
      <c r="AP582" s="84" t="s">
        <v>66</v>
      </c>
      <c r="AQ582" s="48"/>
      <c r="AR582" s="48"/>
      <c r="AS582" s="48"/>
      <c r="AT582" s="48"/>
      <c r="AU582" s="48"/>
      <c r="AV582" s="48"/>
      <c r="AW582" s="107" t="s">
        <v>14304</v>
      </c>
      <c r="AX582" s="107" t="s">
        <v>14304</v>
      </c>
      <c r="AY582" s="107" t="s">
        <v>15094</v>
      </c>
      <c r="AZ582" s="107" t="s">
        <v>15094</v>
      </c>
      <c r="BA582" s="2"/>
      <c r="BB582" s="3"/>
      <c r="BC582" s="3"/>
      <c r="BD582" s="3"/>
      <c r="BE582" s="3"/>
    </row>
    <row r="583" spans="1:57" x14ac:dyDescent="0.25">
      <c r="A583" s="61" t="s">
        <v>598</v>
      </c>
      <c r="B583" s="62" t="s">
        <v>15537</v>
      </c>
      <c r="C583" s="62"/>
      <c r="D583" s="63">
        <v>1.724360958098657</v>
      </c>
      <c r="E583" s="65"/>
      <c r="F583" s="103" t="s">
        <v>9540</v>
      </c>
      <c r="G583" s="62"/>
      <c r="H583" s="66"/>
      <c r="I583" s="67"/>
      <c r="J583" s="67"/>
      <c r="K583" s="66" t="s">
        <v>12852</v>
      </c>
      <c r="L583" s="70"/>
      <c r="M583" s="71">
        <v>5077.56640625</v>
      </c>
      <c r="N583" s="71">
        <v>1147.446044921875</v>
      </c>
      <c r="O583" s="72"/>
      <c r="P583" s="73"/>
      <c r="Q583" s="73"/>
      <c r="R583" s="96"/>
      <c r="S583" s="48">
        <v>0</v>
      </c>
      <c r="T583" s="48">
        <v>1</v>
      </c>
      <c r="U583" s="49">
        <v>0</v>
      </c>
      <c r="V583" s="49">
        <v>1.84E-4</v>
      </c>
      <c r="W583" s="49">
        <v>1.16E-4</v>
      </c>
      <c r="X583" s="49">
        <v>0.46414100000000003</v>
      </c>
      <c r="Y583" s="49">
        <v>0</v>
      </c>
      <c r="Z583" s="49">
        <v>0</v>
      </c>
      <c r="AA583" s="68">
        <v>583</v>
      </c>
      <c r="AB583" s="68"/>
      <c r="AC583" s="69"/>
      <c r="AD583" s="84">
        <v>575</v>
      </c>
      <c r="AE583" s="84">
        <v>594</v>
      </c>
      <c r="AF583" s="84">
        <v>58703</v>
      </c>
      <c r="AG583" s="84">
        <v>17096</v>
      </c>
      <c r="AH583" s="84"/>
      <c r="AI583" s="84"/>
      <c r="AJ583" s="84"/>
      <c r="AK583" s="84"/>
      <c r="AL583" s="84"/>
      <c r="AM583" s="87">
        <v>40274.345300925925</v>
      </c>
      <c r="AN583" s="84" t="s">
        <v>10584</v>
      </c>
      <c r="AO583" s="92" t="s">
        <v>11165</v>
      </c>
      <c r="AP583" s="84" t="s">
        <v>66</v>
      </c>
      <c r="AQ583" s="48"/>
      <c r="AR583" s="48"/>
      <c r="AS583" s="48"/>
      <c r="AT583" s="48"/>
      <c r="AU583" s="48"/>
      <c r="AV583" s="48"/>
      <c r="AW583" s="107" t="s">
        <v>14080</v>
      </c>
      <c r="AX583" s="107" t="s">
        <v>14080</v>
      </c>
      <c r="AY583" s="107" t="s">
        <v>14883</v>
      </c>
      <c r="AZ583" s="107" t="s">
        <v>14883</v>
      </c>
      <c r="BA583" s="2"/>
      <c r="BB583" s="3"/>
      <c r="BC583" s="3"/>
      <c r="BD583" s="3"/>
      <c r="BE583" s="3"/>
    </row>
    <row r="584" spans="1:57" x14ac:dyDescent="0.25">
      <c r="A584" s="61" t="s">
        <v>599</v>
      </c>
      <c r="B584" s="62" t="s">
        <v>15537</v>
      </c>
      <c r="C584" s="62"/>
      <c r="D584" s="63">
        <v>1.5</v>
      </c>
      <c r="E584" s="65"/>
      <c r="F584" s="103" t="s">
        <v>9541</v>
      </c>
      <c r="G584" s="62"/>
      <c r="H584" s="66"/>
      <c r="I584" s="67"/>
      <c r="J584" s="67"/>
      <c r="K584" s="66" t="s">
        <v>12853</v>
      </c>
      <c r="L584" s="70"/>
      <c r="M584" s="71">
        <v>4807.96240234375</v>
      </c>
      <c r="N584" s="71">
        <v>9015.3095703125</v>
      </c>
      <c r="O584" s="72"/>
      <c r="P584" s="73"/>
      <c r="Q584" s="73"/>
      <c r="R584" s="96"/>
      <c r="S584" s="48">
        <v>0</v>
      </c>
      <c r="T584" s="48">
        <v>2</v>
      </c>
      <c r="U584" s="49">
        <v>1</v>
      </c>
      <c r="V584" s="49">
        <v>0.25</v>
      </c>
      <c r="W584" s="49">
        <v>0</v>
      </c>
      <c r="X584" s="49">
        <v>1</v>
      </c>
      <c r="Y584" s="49">
        <v>0</v>
      </c>
      <c r="Z584" s="49">
        <v>0</v>
      </c>
      <c r="AA584" s="68">
        <v>584</v>
      </c>
      <c r="AB584" s="68"/>
      <c r="AC584" s="69"/>
      <c r="AD584" s="84">
        <v>35</v>
      </c>
      <c r="AE584" s="84">
        <v>59</v>
      </c>
      <c r="AF584" s="84">
        <v>7988</v>
      </c>
      <c r="AG584" s="84">
        <v>16562</v>
      </c>
      <c r="AH584" s="84"/>
      <c r="AI584" s="84"/>
      <c r="AJ584" s="84"/>
      <c r="AK584" s="84"/>
      <c r="AL584" s="84"/>
      <c r="AM584" s="87">
        <v>43275.361597222225</v>
      </c>
      <c r="AN584" s="84" t="s">
        <v>10584</v>
      </c>
      <c r="AO584" s="92" t="s">
        <v>11166</v>
      </c>
      <c r="AP584" s="84" t="s">
        <v>66</v>
      </c>
      <c r="AQ584" s="48" t="s">
        <v>2679</v>
      </c>
      <c r="AR584" s="48" t="s">
        <v>2679</v>
      </c>
      <c r="AS584" s="48" t="s">
        <v>2913</v>
      </c>
      <c r="AT584" s="48" t="s">
        <v>2913</v>
      </c>
      <c r="AU584" s="48"/>
      <c r="AV584" s="48"/>
      <c r="AW584" s="107" t="s">
        <v>14115</v>
      </c>
      <c r="AX584" s="107" t="s">
        <v>14115</v>
      </c>
      <c r="AY584" s="107" t="s">
        <v>14917</v>
      </c>
      <c r="AZ584" s="107" t="s">
        <v>14917</v>
      </c>
      <c r="BA584" s="2"/>
      <c r="BB584" s="3"/>
      <c r="BC584" s="3"/>
      <c r="BD584" s="3"/>
      <c r="BE584" s="3"/>
    </row>
    <row r="585" spans="1:57" x14ac:dyDescent="0.25">
      <c r="A585" s="61" t="s">
        <v>600</v>
      </c>
      <c r="B585" s="62" t="s">
        <v>15539</v>
      </c>
      <c r="C585" s="62"/>
      <c r="D585" s="63">
        <v>5.1864826391037937</v>
      </c>
      <c r="E585" s="65"/>
      <c r="F585" s="103" t="s">
        <v>9542</v>
      </c>
      <c r="G585" s="62"/>
      <c r="H585" s="66"/>
      <c r="I585" s="67"/>
      <c r="J585" s="67"/>
      <c r="K585" s="66" t="s">
        <v>12854</v>
      </c>
      <c r="L585" s="70"/>
      <c r="M585" s="71">
        <v>2933.96337890625</v>
      </c>
      <c r="N585" s="71">
        <v>5141.08203125</v>
      </c>
      <c r="O585" s="72"/>
      <c r="P585" s="73"/>
      <c r="Q585" s="73"/>
      <c r="R585" s="96"/>
      <c r="S585" s="48">
        <v>0</v>
      </c>
      <c r="T585" s="48">
        <v>2</v>
      </c>
      <c r="U585" s="49">
        <v>3003.9699730000002</v>
      </c>
      <c r="V585" s="49">
        <v>2.04E-4</v>
      </c>
      <c r="W585" s="49">
        <v>1.9059999999999999E-3</v>
      </c>
      <c r="X585" s="49">
        <v>0.76222699999999999</v>
      </c>
      <c r="Y585" s="49">
        <v>0</v>
      </c>
      <c r="Z585" s="49">
        <v>0</v>
      </c>
      <c r="AA585" s="68">
        <v>585</v>
      </c>
      <c r="AB585" s="68"/>
      <c r="AC585" s="69"/>
      <c r="AD585" s="84">
        <v>1731</v>
      </c>
      <c r="AE585" s="84">
        <v>1434</v>
      </c>
      <c r="AF585" s="84">
        <v>28677</v>
      </c>
      <c r="AG585" s="84">
        <v>10962</v>
      </c>
      <c r="AH585" s="84"/>
      <c r="AI585" s="84"/>
      <c r="AJ585" s="84"/>
      <c r="AK585" s="84"/>
      <c r="AL585" s="84"/>
      <c r="AM585" s="87">
        <v>42610.829930555556</v>
      </c>
      <c r="AN585" s="84" t="s">
        <v>10584</v>
      </c>
      <c r="AO585" s="92" t="s">
        <v>11167</v>
      </c>
      <c r="AP585" s="84" t="s">
        <v>66</v>
      </c>
      <c r="AQ585" s="48"/>
      <c r="AR585" s="48"/>
      <c r="AS585" s="48"/>
      <c r="AT585" s="48"/>
      <c r="AU585" s="48" t="s">
        <v>2951</v>
      </c>
      <c r="AV585" s="48" t="s">
        <v>14058</v>
      </c>
      <c r="AW585" s="107" t="s">
        <v>14305</v>
      </c>
      <c r="AX585" s="107" t="s">
        <v>14753</v>
      </c>
      <c r="AY585" s="107" t="s">
        <v>14925</v>
      </c>
      <c r="AZ585" s="107" t="s">
        <v>14925</v>
      </c>
      <c r="BA585" s="2"/>
      <c r="BB585" s="3"/>
      <c r="BC585" s="3"/>
      <c r="BD585" s="3"/>
      <c r="BE585" s="3"/>
    </row>
    <row r="586" spans="1:57" x14ac:dyDescent="0.25">
      <c r="A586" s="61" t="s">
        <v>601</v>
      </c>
      <c r="B586" s="62" t="s">
        <v>15537</v>
      </c>
      <c r="C586" s="62"/>
      <c r="D586" s="63">
        <v>1.724360958098657</v>
      </c>
      <c r="E586" s="65"/>
      <c r="F586" s="103" t="s">
        <v>9543</v>
      </c>
      <c r="G586" s="62"/>
      <c r="H586" s="66"/>
      <c r="I586" s="67"/>
      <c r="J586" s="67"/>
      <c r="K586" s="66" t="s">
        <v>12855</v>
      </c>
      <c r="L586" s="70"/>
      <c r="M586" s="71">
        <v>8602.8466796875</v>
      </c>
      <c r="N586" s="71">
        <v>2902.182861328125</v>
      </c>
      <c r="O586" s="72"/>
      <c r="P586" s="73"/>
      <c r="Q586" s="73"/>
      <c r="R586" s="96"/>
      <c r="S586" s="48">
        <v>0</v>
      </c>
      <c r="T586" s="48">
        <v>1</v>
      </c>
      <c r="U586" s="49">
        <v>0</v>
      </c>
      <c r="V586" s="49">
        <v>1.84E-4</v>
      </c>
      <c r="W586" s="49">
        <v>1.16E-4</v>
      </c>
      <c r="X586" s="49">
        <v>0.46414100000000003</v>
      </c>
      <c r="Y586" s="49">
        <v>0</v>
      </c>
      <c r="Z586" s="49">
        <v>0</v>
      </c>
      <c r="AA586" s="68">
        <v>586</v>
      </c>
      <c r="AB586" s="68"/>
      <c r="AC586" s="69"/>
      <c r="AD586" s="84">
        <v>43</v>
      </c>
      <c r="AE586" s="84">
        <v>18</v>
      </c>
      <c r="AF586" s="84">
        <v>983</v>
      </c>
      <c r="AG586" s="84">
        <v>2758</v>
      </c>
      <c r="AH586" s="84"/>
      <c r="AI586" s="84" t="s">
        <v>7563</v>
      </c>
      <c r="AJ586" s="84"/>
      <c r="AK586" s="84"/>
      <c r="AL586" s="84"/>
      <c r="AM586" s="87">
        <v>43550.885208333333</v>
      </c>
      <c r="AN586" s="84" t="s">
        <v>10584</v>
      </c>
      <c r="AO586" s="92" t="s">
        <v>11168</v>
      </c>
      <c r="AP586" s="84" t="s">
        <v>66</v>
      </c>
      <c r="AQ586" s="48"/>
      <c r="AR586" s="48"/>
      <c r="AS586" s="48"/>
      <c r="AT586" s="48"/>
      <c r="AU586" s="48"/>
      <c r="AV586" s="48"/>
      <c r="AW586" s="107" t="s">
        <v>14080</v>
      </c>
      <c r="AX586" s="107" t="s">
        <v>14080</v>
      </c>
      <c r="AY586" s="107" t="s">
        <v>14883</v>
      </c>
      <c r="AZ586" s="107" t="s">
        <v>14883</v>
      </c>
      <c r="BA586" s="2"/>
      <c r="BB586" s="3"/>
      <c r="BC586" s="3"/>
      <c r="BD586" s="3"/>
      <c r="BE586" s="3"/>
    </row>
    <row r="587" spans="1:57" x14ac:dyDescent="0.25">
      <c r="A587" s="61" t="s">
        <v>602</v>
      </c>
      <c r="B587" s="62" t="s">
        <v>15537</v>
      </c>
      <c r="C587" s="62"/>
      <c r="D587" s="63">
        <v>1.5</v>
      </c>
      <c r="E587" s="65"/>
      <c r="F587" s="103" t="s">
        <v>9033</v>
      </c>
      <c r="G587" s="62"/>
      <c r="H587" s="66"/>
      <c r="I587" s="67"/>
      <c r="J587" s="67"/>
      <c r="K587" s="66" t="s">
        <v>12856</v>
      </c>
      <c r="L587" s="70"/>
      <c r="M587" s="71">
        <v>1035.4974365234375</v>
      </c>
      <c r="N587" s="71">
        <v>6999.16796875</v>
      </c>
      <c r="O587" s="72"/>
      <c r="P587" s="73"/>
      <c r="Q587" s="73"/>
      <c r="R587" s="96"/>
      <c r="S587" s="48">
        <v>0</v>
      </c>
      <c r="T587" s="48">
        <v>1</v>
      </c>
      <c r="U587" s="49">
        <v>0</v>
      </c>
      <c r="V587" s="49">
        <v>1.27E-4</v>
      </c>
      <c r="W587" s="49">
        <v>0</v>
      </c>
      <c r="X587" s="49">
        <v>0.53209600000000001</v>
      </c>
      <c r="Y587" s="49">
        <v>0</v>
      </c>
      <c r="Z587" s="49">
        <v>0</v>
      </c>
      <c r="AA587" s="68">
        <v>587</v>
      </c>
      <c r="AB587" s="68"/>
      <c r="AC587" s="69"/>
      <c r="AD587" s="84">
        <v>70</v>
      </c>
      <c r="AE587" s="84">
        <v>4</v>
      </c>
      <c r="AF587" s="84">
        <v>61</v>
      </c>
      <c r="AG587" s="84">
        <v>615</v>
      </c>
      <c r="AH587" s="84"/>
      <c r="AI587" s="84"/>
      <c r="AJ587" s="84"/>
      <c r="AK587" s="84"/>
      <c r="AL587" s="84"/>
      <c r="AM587" s="87">
        <v>43562.800266203703</v>
      </c>
      <c r="AN587" s="84" t="s">
        <v>10584</v>
      </c>
      <c r="AO587" s="92" t="s">
        <v>11169</v>
      </c>
      <c r="AP587" s="84" t="s">
        <v>66</v>
      </c>
      <c r="AQ587" s="48"/>
      <c r="AR587" s="48"/>
      <c r="AS587" s="48"/>
      <c r="AT587" s="48"/>
      <c r="AU587" s="48"/>
      <c r="AV587" s="48"/>
      <c r="AW587" s="107" t="s">
        <v>14101</v>
      </c>
      <c r="AX587" s="107" t="s">
        <v>14101</v>
      </c>
      <c r="AY587" s="107" t="s">
        <v>14903</v>
      </c>
      <c r="AZ587" s="107" t="s">
        <v>14903</v>
      </c>
      <c r="BA587" s="2"/>
      <c r="BB587" s="3"/>
      <c r="BC587" s="3"/>
      <c r="BD587" s="3"/>
      <c r="BE587" s="3"/>
    </row>
    <row r="588" spans="1:57" x14ac:dyDescent="0.25">
      <c r="A588" s="61" t="s">
        <v>603</v>
      </c>
      <c r="B588" s="62" t="s">
        <v>15537</v>
      </c>
      <c r="C588" s="62"/>
      <c r="D588" s="63">
        <v>1.5</v>
      </c>
      <c r="E588" s="65"/>
      <c r="F588" s="103" t="s">
        <v>9544</v>
      </c>
      <c r="G588" s="62"/>
      <c r="H588" s="66"/>
      <c r="I588" s="67"/>
      <c r="J588" s="67"/>
      <c r="K588" s="66" t="s">
        <v>12857</v>
      </c>
      <c r="L588" s="70"/>
      <c r="M588" s="71">
        <v>1765.2962646484375</v>
      </c>
      <c r="N588" s="71">
        <v>6722.0234375</v>
      </c>
      <c r="O588" s="72"/>
      <c r="P588" s="73"/>
      <c r="Q588" s="73"/>
      <c r="R588" s="96"/>
      <c r="S588" s="48">
        <v>0</v>
      </c>
      <c r="T588" s="48">
        <v>1</v>
      </c>
      <c r="U588" s="49">
        <v>0</v>
      </c>
      <c r="V588" s="49">
        <v>0.14285700000000001</v>
      </c>
      <c r="W588" s="49">
        <v>0</v>
      </c>
      <c r="X588" s="49">
        <v>0.65540500000000002</v>
      </c>
      <c r="Y588" s="49">
        <v>0</v>
      </c>
      <c r="Z588" s="49">
        <v>0</v>
      </c>
      <c r="AA588" s="68">
        <v>588</v>
      </c>
      <c r="AB588" s="68"/>
      <c r="AC588" s="69"/>
      <c r="AD588" s="84">
        <v>1098</v>
      </c>
      <c r="AE588" s="84">
        <v>640</v>
      </c>
      <c r="AF588" s="84">
        <v>9263</v>
      </c>
      <c r="AG588" s="84">
        <v>13871</v>
      </c>
      <c r="AH588" s="84"/>
      <c r="AI588" s="84" t="s">
        <v>7564</v>
      </c>
      <c r="AJ588" s="84"/>
      <c r="AK588" s="84"/>
      <c r="AL588" s="84"/>
      <c r="AM588" s="87">
        <v>41446.833067129628</v>
      </c>
      <c r="AN588" s="84" t="s">
        <v>10584</v>
      </c>
      <c r="AO588" s="92" t="s">
        <v>11170</v>
      </c>
      <c r="AP588" s="84" t="s">
        <v>66</v>
      </c>
      <c r="AQ588" s="48"/>
      <c r="AR588" s="48"/>
      <c r="AS588" s="48"/>
      <c r="AT588" s="48"/>
      <c r="AU588" s="48"/>
      <c r="AV588" s="48"/>
      <c r="AW588" s="107" t="s">
        <v>14306</v>
      </c>
      <c r="AX588" s="107" t="s">
        <v>14306</v>
      </c>
      <c r="AY588" s="107" t="s">
        <v>15095</v>
      </c>
      <c r="AZ588" s="107" t="s">
        <v>15095</v>
      </c>
      <c r="BA588" s="2"/>
      <c r="BB588" s="3"/>
      <c r="BC588" s="3"/>
      <c r="BD588" s="3"/>
      <c r="BE588" s="3"/>
    </row>
    <row r="589" spans="1:57" x14ac:dyDescent="0.25">
      <c r="A589" s="61" t="s">
        <v>1650</v>
      </c>
      <c r="B589" s="62" t="s">
        <v>15537</v>
      </c>
      <c r="C589" s="62"/>
      <c r="D589" s="63">
        <v>1.5</v>
      </c>
      <c r="E589" s="65"/>
      <c r="F589" s="103" t="s">
        <v>9545</v>
      </c>
      <c r="G589" s="62"/>
      <c r="H589" s="66"/>
      <c r="I589" s="67"/>
      <c r="J589" s="67"/>
      <c r="K589" s="66" t="s">
        <v>12858</v>
      </c>
      <c r="L589" s="70"/>
      <c r="M589" s="71">
        <v>3451.272216796875</v>
      </c>
      <c r="N589" s="71">
        <v>5846.77587890625</v>
      </c>
      <c r="O589" s="72"/>
      <c r="P589" s="73"/>
      <c r="Q589" s="73"/>
      <c r="R589" s="96"/>
      <c r="S589" s="48">
        <v>4</v>
      </c>
      <c r="T589" s="48">
        <v>0</v>
      </c>
      <c r="U589" s="49">
        <v>12</v>
      </c>
      <c r="V589" s="49">
        <v>0.25</v>
      </c>
      <c r="W589" s="49">
        <v>0</v>
      </c>
      <c r="X589" s="49">
        <v>2.3783780000000001</v>
      </c>
      <c r="Y589" s="49">
        <v>0</v>
      </c>
      <c r="Z589" s="49">
        <v>0</v>
      </c>
      <c r="AA589" s="68">
        <v>589</v>
      </c>
      <c r="AB589" s="68"/>
      <c r="AC589" s="69"/>
      <c r="AD589" s="84">
        <v>1381</v>
      </c>
      <c r="AE589" s="84">
        <v>174272</v>
      </c>
      <c r="AF589" s="84">
        <v>8131</v>
      </c>
      <c r="AG589" s="84">
        <v>21465</v>
      </c>
      <c r="AH589" s="84"/>
      <c r="AI589" s="84" t="s">
        <v>7565</v>
      </c>
      <c r="AJ589" s="84" t="s">
        <v>8284</v>
      </c>
      <c r="AK589" s="92" t="s">
        <v>8772</v>
      </c>
      <c r="AL589" s="84"/>
      <c r="AM589" s="87">
        <v>40588.904328703706</v>
      </c>
      <c r="AN589" s="84" t="s">
        <v>10584</v>
      </c>
      <c r="AO589" s="92" t="s">
        <v>11171</v>
      </c>
      <c r="AP589" s="84" t="s">
        <v>65</v>
      </c>
      <c r="AQ589" s="48"/>
      <c r="AR589" s="48"/>
      <c r="AS589" s="48"/>
      <c r="AT589" s="48"/>
      <c r="AU589" s="48"/>
      <c r="AV589" s="48"/>
      <c r="AW589" s="48"/>
      <c r="AX589" s="48"/>
      <c r="AY589" s="48"/>
      <c r="AZ589" s="48"/>
      <c r="BA589" s="2"/>
      <c r="BB589" s="3"/>
      <c r="BC589" s="3"/>
      <c r="BD589" s="3"/>
      <c r="BE589" s="3"/>
    </row>
    <row r="590" spans="1:57" x14ac:dyDescent="0.25">
      <c r="A590" s="61" t="s">
        <v>604</v>
      </c>
      <c r="B590" s="62" t="s">
        <v>15539</v>
      </c>
      <c r="C590" s="62"/>
      <c r="D590" s="63">
        <v>5.097511914340533</v>
      </c>
      <c r="E590" s="65"/>
      <c r="F590" s="103" t="s">
        <v>9546</v>
      </c>
      <c r="G590" s="62"/>
      <c r="H590" s="66"/>
      <c r="I590" s="67"/>
      <c r="J590" s="67"/>
      <c r="K590" s="66" t="s">
        <v>12859</v>
      </c>
      <c r="L590" s="70"/>
      <c r="M590" s="71">
        <v>2323.7744140625</v>
      </c>
      <c r="N590" s="71">
        <v>5872.2958984375</v>
      </c>
      <c r="O590" s="72"/>
      <c r="P590" s="73"/>
      <c r="Q590" s="73"/>
      <c r="R590" s="96"/>
      <c r="S590" s="48">
        <v>0</v>
      </c>
      <c r="T590" s="48">
        <v>1</v>
      </c>
      <c r="U590" s="49">
        <v>0</v>
      </c>
      <c r="V590" s="49">
        <v>2.0100000000000001E-4</v>
      </c>
      <c r="W590" s="49">
        <v>1.8600000000000001E-3</v>
      </c>
      <c r="X590" s="49">
        <v>0.465924</v>
      </c>
      <c r="Y590" s="49">
        <v>0</v>
      </c>
      <c r="Z590" s="49">
        <v>0</v>
      </c>
      <c r="AA590" s="68">
        <v>590</v>
      </c>
      <c r="AB590" s="68"/>
      <c r="AC590" s="69"/>
      <c r="AD590" s="84">
        <v>372</v>
      </c>
      <c r="AE590" s="84">
        <v>149</v>
      </c>
      <c r="AF590" s="84">
        <v>5726</v>
      </c>
      <c r="AG590" s="84">
        <v>17021</v>
      </c>
      <c r="AH590" s="84"/>
      <c r="AI590" s="84" t="s">
        <v>7566</v>
      </c>
      <c r="AJ590" s="84" t="s">
        <v>8410</v>
      </c>
      <c r="AK590" s="84"/>
      <c r="AL590" s="84"/>
      <c r="AM590" s="87">
        <v>40320.863749999997</v>
      </c>
      <c r="AN590" s="84" t="s">
        <v>10584</v>
      </c>
      <c r="AO590" s="92" t="s">
        <v>11172</v>
      </c>
      <c r="AP590" s="84" t="s">
        <v>66</v>
      </c>
      <c r="AQ590" s="48"/>
      <c r="AR590" s="48"/>
      <c r="AS590" s="48"/>
      <c r="AT590" s="48"/>
      <c r="AU590" s="48" t="s">
        <v>2951</v>
      </c>
      <c r="AV590" s="48" t="s">
        <v>2951</v>
      </c>
      <c r="AW590" s="107" t="s">
        <v>14127</v>
      </c>
      <c r="AX590" s="107" t="s">
        <v>14127</v>
      </c>
      <c r="AY590" s="107" t="s">
        <v>14929</v>
      </c>
      <c r="AZ590" s="107" t="s">
        <v>14929</v>
      </c>
      <c r="BA590" s="2"/>
      <c r="BB590" s="3"/>
      <c r="BC590" s="3"/>
      <c r="BD590" s="3"/>
      <c r="BE590" s="3"/>
    </row>
    <row r="591" spans="1:57" x14ac:dyDescent="0.25">
      <c r="A591" s="61" t="s">
        <v>605</v>
      </c>
      <c r="B591" s="62" t="s">
        <v>15537</v>
      </c>
      <c r="C591" s="62"/>
      <c r="D591" s="63">
        <v>2.9293340347836851</v>
      </c>
      <c r="E591" s="65"/>
      <c r="F591" s="103" t="s">
        <v>9547</v>
      </c>
      <c r="G591" s="62"/>
      <c r="H591" s="66"/>
      <c r="I591" s="67"/>
      <c r="J591" s="67"/>
      <c r="K591" s="66" t="s">
        <v>12860</v>
      </c>
      <c r="L591" s="70"/>
      <c r="M591" s="71">
        <v>5672.4814453125</v>
      </c>
      <c r="N591" s="71">
        <v>7097.73046875</v>
      </c>
      <c r="O591" s="72"/>
      <c r="P591" s="73"/>
      <c r="Q591" s="73"/>
      <c r="R591" s="96"/>
      <c r="S591" s="48">
        <v>0</v>
      </c>
      <c r="T591" s="48">
        <v>1</v>
      </c>
      <c r="U591" s="49">
        <v>0</v>
      </c>
      <c r="V591" s="49">
        <v>1.9799999999999999E-4</v>
      </c>
      <c r="W591" s="49">
        <v>7.3899999999999997E-4</v>
      </c>
      <c r="X591" s="49">
        <v>0.40701900000000002</v>
      </c>
      <c r="Y591" s="49">
        <v>0</v>
      </c>
      <c r="Z591" s="49">
        <v>0</v>
      </c>
      <c r="AA591" s="68">
        <v>591</v>
      </c>
      <c r="AB591" s="68"/>
      <c r="AC591" s="69"/>
      <c r="AD591" s="84">
        <v>579</v>
      </c>
      <c r="AE591" s="84">
        <v>91</v>
      </c>
      <c r="AF591" s="84">
        <v>728</v>
      </c>
      <c r="AG591" s="84">
        <v>2395</v>
      </c>
      <c r="AH591" s="84"/>
      <c r="AI591" s="84" t="s">
        <v>7567</v>
      </c>
      <c r="AJ591" s="84" t="s">
        <v>8284</v>
      </c>
      <c r="AK591" s="84"/>
      <c r="AL591" s="84"/>
      <c r="AM591" s="87">
        <v>41319.610405092593</v>
      </c>
      <c r="AN591" s="84" t="s">
        <v>10584</v>
      </c>
      <c r="AO591" s="92" t="s">
        <v>11173</v>
      </c>
      <c r="AP591" s="84" t="s">
        <v>66</v>
      </c>
      <c r="AQ591" s="48"/>
      <c r="AR591" s="48"/>
      <c r="AS591" s="48"/>
      <c r="AT591" s="48"/>
      <c r="AU591" s="48"/>
      <c r="AV591" s="48"/>
      <c r="AW591" s="107" t="s">
        <v>14074</v>
      </c>
      <c r="AX591" s="107" t="s">
        <v>14074</v>
      </c>
      <c r="AY591" s="107" t="s">
        <v>14877</v>
      </c>
      <c r="AZ591" s="107" t="s">
        <v>14877</v>
      </c>
      <c r="BA591" s="2"/>
      <c r="BB591" s="3"/>
      <c r="BC591" s="3"/>
      <c r="BD591" s="3"/>
      <c r="BE591" s="3"/>
    </row>
    <row r="592" spans="1:57" x14ac:dyDescent="0.25">
      <c r="A592" s="61" t="s">
        <v>606</v>
      </c>
      <c r="B592" s="62" t="s">
        <v>15537</v>
      </c>
      <c r="C592" s="62"/>
      <c r="D592" s="63">
        <v>1.5</v>
      </c>
      <c r="E592" s="65"/>
      <c r="F592" s="103" t="s">
        <v>9548</v>
      </c>
      <c r="G592" s="62"/>
      <c r="H592" s="66"/>
      <c r="I592" s="67"/>
      <c r="J592" s="67"/>
      <c r="K592" s="66" t="s">
        <v>12861</v>
      </c>
      <c r="L592" s="70"/>
      <c r="M592" s="71">
        <v>2311.6201171875</v>
      </c>
      <c r="N592" s="71">
        <v>6278.212890625</v>
      </c>
      <c r="O592" s="72"/>
      <c r="P592" s="73"/>
      <c r="Q592" s="73"/>
      <c r="R592" s="96"/>
      <c r="S592" s="48">
        <v>0</v>
      </c>
      <c r="T592" s="48">
        <v>1</v>
      </c>
      <c r="U592" s="49">
        <v>0</v>
      </c>
      <c r="V592" s="49">
        <v>1.21E-4</v>
      </c>
      <c r="W592" s="49">
        <v>0</v>
      </c>
      <c r="X592" s="49">
        <v>0.54526699999999995</v>
      </c>
      <c r="Y592" s="49">
        <v>0</v>
      </c>
      <c r="Z592" s="49">
        <v>0</v>
      </c>
      <c r="AA592" s="68">
        <v>592</v>
      </c>
      <c r="AB592" s="68"/>
      <c r="AC592" s="69"/>
      <c r="AD592" s="84">
        <v>1267</v>
      </c>
      <c r="AE592" s="84">
        <v>965</v>
      </c>
      <c r="AF592" s="84">
        <v>11988</v>
      </c>
      <c r="AG592" s="84">
        <v>42511</v>
      </c>
      <c r="AH592" s="84"/>
      <c r="AI592" s="84" t="s">
        <v>7568</v>
      </c>
      <c r="AJ592" s="84"/>
      <c r="AK592" s="84"/>
      <c r="AL592" s="84"/>
      <c r="AM592" s="87">
        <v>42463.857361111113</v>
      </c>
      <c r="AN592" s="84" t="s">
        <v>10584</v>
      </c>
      <c r="AO592" s="92" t="s">
        <v>11174</v>
      </c>
      <c r="AP592" s="84" t="s">
        <v>66</v>
      </c>
      <c r="AQ592" s="48"/>
      <c r="AR592" s="48"/>
      <c r="AS592" s="48"/>
      <c r="AT592" s="48"/>
      <c r="AU592" s="48" t="s">
        <v>2950</v>
      </c>
      <c r="AV592" s="48" t="s">
        <v>2950</v>
      </c>
      <c r="AW592" s="107" t="s">
        <v>14099</v>
      </c>
      <c r="AX592" s="107" t="s">
        <v>14099</v>
      </c>
      <c r="AY592" s="107" t="s">
        <v>14901</v>
      </c>
      <c r="AZ592" s="107" t="s">
        <v>14901</v>
      </c>
      <c r="BA592" s="2"/>
      <c r="BB592" s="3"/>
      <c r="BC592" s="3"/>
      <c r="BD592" s="3"/>
      <c r="BE592" s="3"/>
    </row>
    <row r="593" spans="1:57" x14ac:dyDescent="0.25">
      <c r="A593" s="61" t="s">
        <v>607</v>
      </c>
      <c r="B593" s="62" t="s">
        <v>15537</v>
      </c>
      <c r="C593" s="62"/>
      <c r="D593" s="63">
        <v>1.505802438571517</v>
      </c>
      <c r="E593" s="65"/>
      <c r="F593" s="103" t="s">
        <v>9549</v>
      </c>
      <c r="G593" s="62"/>
      <c r="H593" s="66"/>
      <c r="I593" s="67"/>
      <c r="J593" s="67"/>
      <c r="K593" s="66" t="s">
        <v>12862</v>
      </c>
      <c r="L593" s="70"/>
      <c r="M593" s="71">
        <v>6793.57568359375</v>
      </c>
      <c r="N593" s="71">
        <v>4757.302734375</v>
      </c>
      <c r="O593" s="72"/>
      <c r="P593" s="73"/>
      <c r="Q593" s="73"/>
      <c r="R593" s="96"/>
      <c r="S593" s="48">
        <v>0</v>
      </c>
      <c r="T593" s="48">
        <v>1</v>
      </c>
      <c r="U593" s="49">
        <v>0</v>
      </c>
      <c r="V593" s="49">
        <v>1.5899999999999999E-4</v>
      </c>
      <c r="W593" s="49">
        <v>3.0000000000000001E-6</v>
      </c>
      <c r="X593" s="49">
        <v>0.51345799999999997</v>
      </c>
      <c r="Y593" s="49">
        <v>0</v>
      </c>
      <c r="Z593" s="49">
        <v>0</v>
      </c>
      <c r="AA593" s="68">
        <v>593</v>
      </c>
      <c r="AB593" s="68"/>
      <c r="AC593" s="69"/>
      <c r="AD593" s="84">
        <v>438</v>
      </c>
      <c r="AE593" s="84">
        <v>178</v>
      </c>
      <c r="AF593" s="84">
        <v>2945</v>
      </c>
      <c r="AG593" s="84">
        <v>8434</v>
      </c>
      <c r="AH593" s="84"/>
      <c r="AI593" s="84" t="s">
        <v>7569</v>
      </c>
      <c r="AJ593" s="84" t="s">
        <v>8224</v>
      </c>
      <c r="AK593" s="84"/>
      <c r="AL593" s="84"/>
      <c r="AM593" s="87">
        <v>41153.509664351855</v>
      </c>
      <c r="AN593" s="84" t="s">
        <v>10584</v>
      </c>
      <c r="AO593" s="92" t="s">
        <v>11175</v>
      </c>
      <c r="AP593" s="84" t="s">
        <v>66</v>
      </c>
      <c r="AQ593" s="48"/>
      <c r="AR593" s="48"/>
      <c r="AS593" s="48"/>
      <c r="AT593" s="48"/>
      <c r="AU593" s="48"/>
      <c r="AV593" s="48"/>
      <c r="AW593" s="107" t="s">
        <v>14084</v>
      </c>
      <c r="AX593" s="107" t="s">
        <v>14724</v>
      </c>
      <c r="AY593" s="107" t="s">
        <v>14887</v>
      </c>
      <c r="AZ593" s="107" t="s">
        <v>15480</v>
      </c>
      <c r="BA593" s="2"/>
      <c r="BB593" s="3"/>
      <c r="BC593" s="3"/>
      <c r="BD593" s="3"/>
      <c r="BE593" s="3"/>
    </row>
    <row r="594" spans="1:57" x14ac:dyDescent="0.25">
      <c r="A594" s="61" t="s">
        <v>608</v>
      </c>
      <c r="B594" s="62" t="s">
        <v>15537</v>
      </c>
      <c r="C594" s="62"/>
      <c r="D594" s="63">
        <v>1.5</v>
      </c>
      <c r="E594" s="65"/>
      <c r="F594" s="103" t="s">
        <v>9033</v>
      </c>
      <c r="G594" s="62"/>
      <c r="H594" s="66"/>
      <c r="I594" s="67"/>
      <c r="J594" s="67"/>
      <c r="K594" s="66" t="s">
        <v>12863</v>
      </c>
      <c r="L594" s="70"/>
      <c r="M594" s="71">
        <v>761.95501708984375</v>
      </c>
      <c r="N594" s="71">
        <v>5370.91650390625</v>
      </c>
      <c r="O594" s="72"/>
      <c r="P594" s="73"/>
      <c r="Q594" s="73"/>
      <c r="R594" s="96"/>
      <c r="S594" s="48">
        <v>1</v>
      </c>
      <c r="T594" s="48">
        <v>1</v>
      </c>
      <c r="U594" s="49">
        <v>0</v>
      </c>
      <c r="V594" s="49">
        <v>0</v>
      </c>
      <c r="W594" s="49">
        <v>0</v>
      </c>
      <c r="X594" s="49">
        <v>1</v>
      </c>
      <c r="Y594" s="49">
        <v>0</v>
      </c>
      <c r="Z594" s="49" t="s">
        <v>13963</v>
      </c>
      <c r="AA594" s="68">
        <v>594</v>
      </c>
      <c r="AB594" s="68"/>
      <c r="AC594" s="69"/>
      <c r="AD594" s="84">
        <v>8</v>
      </c>
      <c r="AE594" s="84">
        <v>9</v>
      </c>
      <c r="AF594" s="84">
        <v>673</v>
      </c>
      <c r="AG594" s="84">
        <v>923</v>
      </c>
      <c r="AH594" s="84"/>
      <c r="AI594" s="84"/>
      <c r="AJ594" s="84"/>
      <c r="AK594" s="84"/>
      <c r="AL594" s="84"/>
      <c r="AM594" s="87">
        <v>43521.679328703707</v>
      </c>
      <c r="AN594" s="84" t="s">
        <v>10584</v>
      </c>
      <c r="AO594" s="92" t="s">
        <v>11176</v>
      </c>
      <c r="AP594" s="84" t="s">
        <v>66</v>
      </c>
      <c r="AQ594" s="48" t="s">
        <v>2730</v>
      </c>
      <c r="AR594" s="48" t="s">
        <v>2730</v>
      </c>
      <c r="AS594" s="48" t="s">
        <v>2911</v>
      </c>
      <c r="AT594" s="48" t="s">
        <v>2911</v>
      </c>
      <c r="AU594" s="48"/>
      <c r="AV594" s="48"/>
      <c r="AW594" s="107" t="s">
        <v>14307</v>
      </c>
      <c r="AX594" s="107" t="s">
        <v>14307</v>
      </c>
      <c r="AY594" s="107" t="s">
        <v>15096</v>
      </c>
      <c r="AZ594" s="107" t="s">
        <v>15096</v>
      </c>
      <c r="BA594" s="2"/>
      <c r="BB594" s="3"/>
      <c r="BC594" s="3"/>
      <c r="BD594" s="3"/>
      <c r="BE594" s="3"/>
    </row>
    <row r="595" spans="1:57" x14ac:dyDescent="0.25">
      <c r="A595" s="61" t="s">
        <v>609</v>
      </c>
      <c r="B595" s="62" t="s">
        <v>15537</v>
      </c>
      <c r="C595" s="62"/>
      <c r="D595" s="63">
        <v>1.5</v>
      </c>
      <c r="E595" s="65"/>
      <c r="F595" s="103" t="s">
        <v>9550</v>
      </c>
      <c r="G595" s="62"/>
      <c r="H595" s="66"/>
      <c r="I595" s="67"/>
      <c r="J595" s="67"/>
      <c r="K595" s="66" t="s">
        <v>12864</v>
      </c>
      <c r="L595" s="70"/>
      <c r="M595" s="71">
        <v>3252.828857421875</v>
      </c>
      <c r="N595" s="71">
        <v>8699.4404296875</v>
      </c>
      <c r="O595" s="72"/>
      <c r="P595" s="73"/>
      <c r="Q595" s="73"/>
      <c r="R595" s="96"/>
      <c r="S595" s="48">
        <v>0</v>
      </c>
      <c r="T595" s="48">
        <v>1</v>
      </c>
      <c r="U595" s="49">
        <v>0</v>
      </c>
      <c r="V595" s="49">
        <v>1</v>
      </c>
      <c r="W595" s="49">
        <v>0</v>
      </c>
      <c r="X595" s="49">
        <v>1</v>
      </c>
      <c r="Y595" s="49">
        <v>0</v>
      </c>
      <c r="Z595" s="49">
        <v>0</v>
      </c>
      <c r="AA595" s="68">
        <v>595</v>
      </c>
      <c r="AB595" s="68"/>
      <c r="AC595" s="69"/>
      <c r="AD595" s="84">
        <v>561</v>
      </c>
      <c r="AE595" s="84">
        <v>319</v>
      </c>
      <c r="AF595" s="84">
        <v>2969</v>
      </c>
      <c r="AG595" s="84">
        <v>2660</v>
      </c>
      <c r="AH595" s="84"/>
      <c r="AI595" s="84"/>
      <c r="AJ595" s="84" t="s">
        <v>8411</v>
      </c>
      <c r="AK595" s="92" t="s">
        <v>8773</v>
      </c>
      <c r="AL595" s="84"/>
      <c r="AM595" s="87">
        <v>40430.796238425923</v>
      </c>
      <c r="AN595" s="84" t="s">
        <v>10584</v>
      </c>
      <c r="AO595" s="92" t="s">
        <v>11177</v>
      </c>
      <c r="AP595" s="84" t="s">
        <v>66</v>
      </c>
      <c r="AQ595" s="48"/>
      <c r="AR595" s="48"/>
      <c r="AS595" s="48"/>
      <c r="AT595" s="48"/>
      <c r="AU595" s="48"/>
      <c r="AV595" s="48"/>
      <c r="AW595" s="107" t="s">
        <v>14308</v>
      </c>
      <c r="AX595" s="107" t="s">
        <v>14308</v>
      </c>
      <c r="AY595" s="107" t="s">
        <v>15097</v>
      </c>
      <c r="AZ595" s="107" t="s">
        <v>15097</v>
      </c>
      <c r="BA595" s="2"/>
      <c r="BB595" s="3"/>
      <c r="BC595" s="3"/>
      <c r="BD595" s="3"/>
      <c r="BE595" s="3"/>
    </row>
    <row r="596" spans="1:57" x14ac:dyDescent="0.25">
      <c r="A596" s="61" t="s">
        <v>1651</v>
      </c>
      <c r="B596" s="62" t="s">
        <v>15537</v>
      </c>
      <c r="C596" s="62"/>
      <c r="D596" s="63">
        <v>1.5</v>
      </c>
      <c r="E596" s="65"/>
      <c r="F596" s="103" t="s">
        <v>9551</v>
      </c>
      <c r="G596" s="62"/>
      <c r="H596" s="66"/>
      <c r="I596" s="67"/>
      <c r="J596" s="67"/>
      <c r="K596" s="66" t="s">
        <v>12865</v>
      </c>
      <c r="L596" s="70"/>
      <c r="M596" s="71">
        <v>4970.70556640625</v>
      </c>
      <c r="N596" s="71">
        <v>9437.2490234375</v>
      </c>
      <c r="O596" s="72"/>
      <c r="P596" s="73"/>
      <c r="Q596" s="73"/>
      <c r="R596" s="96"/>
      <c r="S596" s="48">
        <v>1</v>
      </c>
      <c r="T596" s="48">
        <v>0</v>
      </c>
      <c r="U596" s="49">
        <v>0</v>
      </c>
      <c r="V596" s="49">
        <v>1</v>
      </c>
      <c r="W596" s="49">
        <v>0</v>
      </c>
      <c r="X596" s="49">
        <v>1</v>
      </c>
      <c r="Y596" s="49">
        <v>0</v>
      </c>
      <c r="Z596" s="49">
        <v>0</v>
      </c>
      <c r="AA596" s="68">
        <v>596</v>
      </c>
      <c r="AB596" s="68"/>
      <c r="AC596" s="69"/>
      <c r="AD596" s="84">
        <v>1868</v>
      </c>
      <c r="AE596" s="84">
        <v>6509</v>
      </c>
      <c r="AF596" s="84">
        <v>5204</v>
      </c>
      <c r="AG596" s="84">
        <v>14464</v>
      </c>
      <c r="AH596" s="84"/>
      <c r="AI596" s="84" t="s">
        <v>7570</v>
      </c>
      <c r="AJ596" s="84" t="s">
        <v>8411</v>
      </c>
      <c r="AK596" s="84"/>
      <c r="AL596" s="84"/>
      <c r="AM596" s="87">
        <v>43425.857442129629</v>
      </c>
      <c r="AN596" s="84" t="s">
        <v>10584</v>
      </c>
      <c r="AO596" s="92" t="s">
        <v>11178</v>
      </c>
      <c r="AP596" s="84" t="s">
        <v>65</v>
      </c>
      <c r="AQ596" s="48"/>
      <c r="AR596" s="48"/>
      <c r="AS596" s="48"/>
      <c r="AT596" s="48"/>
      <c r="AU596" s="48"/>
      <c r="AV596" s="48"/>
      <c r="AW596" s="48"/>
      <c r="AX596" s="48"/>
      <c r="AY596" s="48"/>
      <c r="AZ596" s="48"/>
      <c r="BA596" s="2"/>
      <c r="BB596" s="3"/>
      <c r="BC596" s="3"/>
      <c r="BD596" s="3"/>
      <c r="BE596" s="3"/>
    </row>
    <row r="597" spans="1:57" x14ac:dyDescent="0.25">
      <c r="A597" s="61" t="s">
        <v>610</v>
      </c>
      <c r="B597" s="62" t="s">
        <v>15537</v>
      </c>
      <c r="C597" s="62"/>
      <c r="D597" s="63">
        <v>1.5</v>
      </c>
      <c r="E597" s="65"/>
      <c r="F597" s="103" t="s">
        <v>9552</v>
      </c>
      <c r="G597" s="62"/>
      <c r="H597" s="66"/>
      <c r="I597" s="67"/>
      <c r="J597" s="67"/>
      <c r="K597" s="66" t="s">
        <v>12866</v>
      </c>
      <c r="L597" s="70"/>
      <c r="M597" s="71">
        <v>6210.11962890625</v>
      </c>
      <c r="N597" s="71">
        <v>1644.6976318359375</v>
      </c>
      <c r="O597" s="72"/>
      <c r="P597" s="73"/>
      <c r="Q597" s="73"/>
      <c r="R597" s="96"/>
      <c r="S597" s="48">
        <v>0</v>
      </c>
      <c r="T597" s="48">
        <v>1</v>
      </c>
      <c r="U597" s="49">
        <v>0</v>
      </c>
      <c r="V597" s="49">
        <v>1</v>
      </c>
      <c r="W597" s="49">
        <v>0</v>
      </c>
      <c r="X597" s="49">
        <v>1</v>
      </c>
      <c r="Y597" s="49">
        <v>0</v>
      </c>
      <c r="Z597" s="49">
        <v>0</v>
      </c>
      <c r="AA597" s="68">
        <v>597</v>
      </c>
      <c r="AB597" s="68"/>
      <c r="AC597" s="69"/>
      <c r="AD597" s="84">
        <v>136</v>
      </c>
      <c r="AE597" s="84">
        <v>122</v>
      </c>
      <c r="AF597" s="84">
        <v>3130</v>
      </c>
      <c r="AG597" s="84">
        <v>3117</v>
      </c>
      <c r="AH597" s="84"/>
      <c r="AI597" s="84" t="s">
        <v>7571</v>
      </c>
      <c r="AJ597" s="84"/>
      <c r="AK597" s="84"/>
      <c r="AL597" s="84"/>
      <c r="AM597" s="87">
        <v>43710.442384259259</v>
      </c>
      <c r="AN597" s="84" t="s">
        <v>10584</v>
      </c>
      <c r="AO597" s="92" t="s">
        <v>11179</v>
      </c>
      <c r="AP597" s="84" t="s">
        <v>66</v>
      </c>
      <c r="AQ597" s="48"/>
      <c r="AR597" s="48"/>
      <c r="AS597" s="48"/>
      <c r="AT597" s="48"/>
      <c r="AU597" s="48"/>
      <c r="AV597" s="48"/>
      <c r="AW597" s="107" t="s">
        <v>14309</v>
      </c>
      <c r="AX597" s="107" t="s">
        <v>14309</v>
      </c>
      <c r="AY597" s="107" t="s">
        <v>15098</v>
      </c>
      <c r="AZ597" s="107" t="s">
        <v>15098</v>
      </c>
      <c r="BA597" s="2"/>
      <c r="BB597" s="3"/>
      <c r="BC597" s="3"/>
      <c r="BD597" s="3"/>
      <c r="BE597" s="3"/>
    </row>
    <row r="598" spans="1:57" x14ac:dyDescent="0.25">
      <c r="A598" s="61" t="s">
        <v>1652</v>
      </c>
      <c r="B598" s="62" t="s">
        <v>15537</v>
      </c>
      <c r="C598" s="62"/>
      <c r="D598" s="63">
        <v>1.5</v>
      </c>
      <c r="E598" s="65"/>
      <c r="F598" s="103" t="s">
        <v>9553</v>
      </c>
      <c r="G598" s="62"/>
      <c r="H598" s="66"/>
      <c r="I598" s="67"/>
      <c r="J598" s="67"/>
      <c r="K598" s="66" t="s">
        <v>12867</v>
      </c>
      <c r="L598" s="70"/>
      <c r="M598" s="71">
        <v>7730.3115234375</v>
      </c>
      <c r="N598" s="71">
        <v>3175.495361328125</v>
      </c>
      <c r="O598" s="72"/>
      <c r="P598" s="73"/>
      <c r="Q598" s="73"/>
      <c r="R598" s="96"/>
      <c r="S598" s="48">
        <v>1</v>
      </c>
      <c r="T598" s="48">
        <v>0</v>
      </c>
      <c r="U598" s="49">
        <v>0</v>
      </c>
      <c r="V598" s="49">
        <v>1</v>
      </c>
      <c r="W598" s="49">
        <v>0</v>
      </c>
      <c r="X598" s="49">
        <v>1</v>
      </c>
      <c r="Y598" s="49">
        <v>0</v>
      </c>
      <c r="Z598" s="49">
        <v>0</v>
      </c>
      <c r="AA598" s="68">
        <v>598</v>
      </c>
      <c r="AB598" s="68"/>
      <c r="AC598" s="69"/>
      <c r="AD598" s="84">
        <v>253</v>
      </c>
      <c r="AE598" s="84">
        <v>3764</v>
      </c>
      <c r="AF598" s="84">
        <v>1446</v>
      </c>
      <c r="AG598" s="84">
        <v>145216</v>
      </c>
      <c r="AH598" s="84"/>
      <c r="AI598" s="84" t="s">
        <v>7572</v>
      </c>
      <c r="AJ598" s="84" t="s">
        <v>8412</v>
      </c>
      <c r="AK598" s="84"/>
      <c r="AL598" s="84"/>
      <c r="AM598" s="87">
        <v>43162.746516203704</v>
      </c>
      <c r="AN598" s="84" t="s">
        <v>10584</v>
      </c>
      <c r="AO598" s="92" t="s">
        <v>11180</v>
      </c>
      <c r="AP598" s="84" t="s">
        <v>65</v>
      </c>
      <c r="AQ598" s="48"/>
      <c r="AR598" s="48"/>
      <c r="AS598" s="48"/>
      <c r="AT598" s="48"/>
      <c r="AU598" s="48"/>
      <c r="AV598" s="48"/>
      <c r="AW598" s="48"/>
      <c r="AX598" s="48"/>
      <c r="AY598" s="48"/>
      <c r="AZ598" s="48"/>
      <c r="BA598" s="2"/>
      <c r="BB598" s="3"/>
      <c r="BC598" s="3"/>
      <c r="BD598" s="3"/>
      <c r="BE598" s="3"/>
    </row>
    <row r="599" spans="1:57" x14ac:dyDescent="0.25">
      <c r="A599" s="61" t="s">
        <v>611</v>
      </c>
      <c r="B599" s="62" t="s">
        <v>15537</v>
      </c>
      <c r="C599" s="62"/>
      <c r="D599" s="63">
        <v>1.5</v>
      </c>
      <c r="E599" s="65"/>
      <c r="F599" s="103" t="s">
        <v>9554</v>
      </c>
      <c r="G599" s="62"/>
      <c r="H599" s="66"/>
      <c r="I599" s="67"/>
      <c r="J599" s="67"/>
      <c r="K599" s="66" t="s">
        <v>12868</v>
      </c>
      <c r="L599" s="70"/>
      <c r="M599" s="71">
        <v>2498.517578125</v>
      </c>
      <c r="N599" s="71">
        <v>317.09283447265625</v>
      </c>
      <c r="O599" s="72"/>
      <c r="P599" s="73"/>
      <c r="Q599" s="73"/>
      <c r="R599" s="96"/>
      <c r="S599" s="48">
        <v>0</v>
      </c>
      <c r="T599" s="48">
        <v>1</v>
      </c>
      <c r="U599" s="49">
        <v>0</v>
      </c>
      <c r="V599" s="49">
        <v>1.21E-4</v>
      </c>
      <c r="W599" s="49">
        <v>0</v>
      </c>
      <c r="X599" s="49">
        <v>0.54526699999999995</v>
      </c>
      <c r="Y599" s="49">
        <v>0</v>
      </c>
      <c r="Z599" s="49">
        <v>0</v>
      </c>
      <c r="AA599" s="68">
        <v>599</v>
      </c>
      <c r="AB599" s="68"/>
      <c r="AC599" s="69"/>
      <c r="AD599" s="84">
        <v>347</v>
      </c>
      <c r="AE599" s="84">
        <v>59</v>
      </c>
      <c r="AF599" s="84">
        <v>276</v>
      </c>
      <c r="AG599" s="84">
        <v>214</v>
      </c>
      <c r="AH599" s="84"/>
      <c r="AI599" s="84"/>
      <c r="AJ599" s="84"/>
      <c r="AK599" s="84"/>
      <c r="AL599" s="84"/>
      <c r="AM599" s="87">
        <v>43571.809965277775</v>
      </c>
      <c r="AN599" s="84" t="s">
        <v>10584</v>
      </c>
      <c r="AO599" s="92" t="s">
        <v>11181</v>
      </c>
      <c r="AP599" s="84" t="s">
        <v>66</v>
      </c>
      <c r="AQ599" s="48"/>
      <c r="AR599" s="48"/>
      <c r="AS599" s="48"/>
      <c r="AT599" s="48"/>
      <c r="AU599" s="48" t="s">
        <v>2950</v>
      </c>
      <c r="AV599" s="48" t="s">
        <v>2950</v>
      </c>
      <c r="AW599" s="107" t="s">
        <v>14099</v>
      </c>
      <c r="AX599" s="107" t="s">
        <v>14099</v>
      </c>
      <c r="AY599" s="107" t="s">
        <v>14901</v>
      </c>
      <c r="AZ599" s="107" t="s">
        <v>14901</v>
      </c>
      <c r="BA599" s="2"/>
      <c r="BB599" s="3"/>
      <c r="BC599" s="3"/>
      <c r="BD599" s="3"/>
      <c r="BE599" s="3"/>
    </row>
    <row r="600" spans="1:57" x14ac:dyDescent="0.25">
      <c r="A600" s="61" t="s">
        <v>612</v>
      </c>
      <c r="B600" s="62" t="s">
        <v>15537</v>
      </c>
      <c r="C600" s="62"/>
      <c r="D600" s="63">
        <v>1.5</v>
      </c>
      <c r="E600" s="65"/>
      <c r="F600" s="103" t="s">
        <v>9555</v>
      </c>
      <c r="G600" s="62"/>
      <c r="H600" s="66"/>
      <c r="I600" s="67"/>
      <c r="J600" s="67"/>
      <c r="K600" s="66" t="s">
        <v>12869</v>
      </c>
      <c r="L600" s="70"/>
      <c r="M600" s="71">
        <v>2092.65771484375</v>
      </c>
      <c r="N600" s="71">
        <v>6613.720703125</v>
      </c>
      <c r="O600" s="72"/>
      <c r="P600" s="73"/>
      <c r="Q600" s="73"/>
      <c r="R600" s="96"/>
      <c r="S600" s="48">
        <v>0</v>
      </c>
      <c r="T600" s="48">
        <v>1</v>
      </c>
      <c r="U600" s="49">
        <v>0</v>
      </c>
      <c r="V600" s="49">
        <v>0.33333299999999999</v>
      </c>
      <c r="W600" s="49">
        <v>0</v>
      </c>
      <c r="X600" s="49">
        <v>0.63829800000000003</v>
      </c>
      <c r="Y600" s="49">
        <v>0</v>
      </c>
      <c r="Z600" s="49">
        <v>0</v>
      </c>
      <c r="AA600" s="68">
        <v>600</v>
      </c>
      <c r="AB600" s="68"/>
      <c r="AC600" s="69"/>
      <c r="AD600" s="84">
        <v>981</v>
      </c>
      <c r="AE600" s="84">
        <v>302</v>
      </c>
      <c r="AF600" s="84">
        <v>22232</v>
      </c>
      <c r="AG600" s="84">
        <v>21723</v>
      </c>
      <c r="AH600" s="84"/>
      <c r="AI600" s="84" t="s">
        <v>7573</v>
      </c>
      <c r="AJ600" s="84" t="s">
        <v>8284</v>
      </c>
      <c r="AK600" s="84"/>
      <c r="AL600" s="84"/>
      <c r="AM600" s="87">
        <v>41800.294131944444</v>
      </c>
      <c r="AN600" s="84" t="s">
        <v>10584</v>
      </c>
      <c r="AO600" s="92" t="s">
        <v>11182</v>
      </c>
      <c r="AP600" s="84" t="s">
        <v>66</v>
      </c>
      <c r="AQ600" s="48"/>
      <c r="AR600" s="48"/>
      <c r="AS600" s="48"/>
      <c r="AT600" s="48"/>
      <c r="AU600" s="48"/>
      <c r="AV600" s="48"/>
      <c r="AW600" s="107" t="s">
        <v>14310</v>
      </c>
      <c r="AX600" s="107" t="s">
        <v>14310</v>
      </c>
      <c r="AY600" s="107" t="s">
        <v>15099</v>
      </c>
      <c r="AZ600" s="107" t="s">
        <v>15099</v>
      </c>
      <c r="BA600" s="2"/>
      <c r="BB600" s="3"/>
      <c r="BC600" s="3"/>
      <c r="BD600" s="3"/>
      <c r="BE600" s="3"/>
    </row>
    <row r="601" spans="1:57" x14ac:dyDescent="0.25">
      <c r="A601" s="61" t="s">
        <v>613</v>
      </c>
      <c r="B601" s="62" t="s">
        <v>15537</v>
      </c>
      <c r="C601" s="62"/>
      <c r="D601" s="63">
        <v>1.5</v>
      </c>
      <c r="E601" s="65"/>
      <c r="F601" s="103" t="s">
        <v>9556</v>
      </c>
      <c r="G601" s="62"/>
      <c r="H601" s="66"/>
      <c r="I601" s="67"/>
      <c r="J601" s="67"/>
      <c r="K601" s="66" t="s">
        <v>12870</v>
      </c>
      <c r="L601" s="70"/>
      <c r="M601" s="71">
        <v>1322.5543212890625</v>
      </c>
      <c r="N601" s="71">
        <v>4551.0361328125</v>
      </c>
      <c r="O601" s="72"/>
      <c r="P601" s="73"/>
      <c r="Q601" s="73"/>
      <c r="R601" s="96"/>
      <c r="S601" s="48">
        <v>3</v>
      </c>
      <c r="T601" s="48">
        <v>1</v>
      </c>
      <c r="U601" s="49">
        <v>2</v>
      </c>
      <c r="V601" s="49">
        <v>0.5</v>
      </c>
      <c r="W601" s="49">
        <v>0</v>
      </c>
      <c r="X601" s="49">
        <v>1.7234039999999999</v>
      </c>
      <c r="Y601" s="49">
        <v>0</v>
      </c>
      <c r="Z601" s="49">
        <v>0</v>
      </c>
      <c r="AA601" s="68">
        <v>601</v>
      </c>
      <c r="AB601" s="68"/>
      <c r="AC601" s="69"/>
      <c r="AD601" s="84">
        <v>18</v>
      </c>
      <c r="AE601" s="84">
        <v>28858</v>
      </c>
      <c r="AF601" s="84">
        <v>10133</v>
      </c>
      <c r="AG601" s="84">
        <v>3</v>
      </c>
      <c r="AH601" s="84"/>
      <c r="AI601" s="84"/>
      <c r="AJ601" s="84"/>
      <c r="AK601" s="92" t="s">
        <v>8774</v>
      </c>
      <c r="AL601" s="84"/>
      <c r="AM601" s="87">
        <v>43588.376215277778</v>
      </c>
      <c r="AN601" s="84" t="s">
        <v>10584</v>
      </c>
      <c r="AO601" s="92" t="s">
        <v>11183</v>
      </c>
      <c r="AP601" s="84" t="s">
        <v>66</v>
      </c>
      <c r="AQ601" s="48" t="s">
        <v>2731</v>
      </c>
      <c r="AR601" s="48" t="s">
        <v>2731</v>
      </c>
      <c r="AS601" s="48" t="s">
        <v>2924</v>
      </c>
      <c r="AT601" s="48" t="s">
        <v>2924</v>
      </c>
      <c r="AU601" s="48"/>
      <c r="AV601" s="48"/>
      <c r="AW601" s="107" t="s">
        <v>14311</v>
      </c>
      <c r="AX601" s="107" t="s">
        <v>14311</v>
      </c>
      <c r="AY601" s="107" t="s">
        <v>15100</v>
      </c>
      <c r="AZ601" s="107" t="s">
        <v>15100</v>
      </c>
      <c r="BA601" s="2"/>
      <c r="BB601" s="3"/>
      <c r="BC601" s="3"/>
      <c r="BD601" s="3"/>
      <c r="BE601" s="3"/>
    </row>
    <row r="602" spans="1:57" x14ac:dyDescent="0.25">
      <c r="A602" s="61" t="s">
        <v>614</v>
      </c>
      <c r="B602" s="62" t="s">
        <v>15537</v>
      </c>
      <c r="C602" s="62"/>
      <c r="D602" s="63">
        <v>1.5</v>
      </c>
      <c r="E602" s="65"/>
      <c r="F602" s="103" t="s">
        <v>9557</v>
      </c>
      <c r="G602" s="62"/>
      <c r="H602" s="66"/>
      <c r="I602" s="67"/>
      <c r="J602" s="67"/>
      <c r="K602" s="66" t="s">
        <v>12871</v>
      </c>
      <c r="L602" s="70"/>
      <c r="M602" s="71">
        <v>352.30560302734375</v>
      </c>
      <c r="N602" s="71">
        <v>2541.260009765625</v>
      </c>
      <c r="O602" s="72"/>
      <c r="P602" s="73"/>
      <c r="Q602" s="73"/>
      <c r="R602" s="96"/>
      <c r="S602" s="48">
        <v>0</v>
      </c>
      <c r="T602" s="48">
        <v>1</v>
      </c>
      <c r="U602" s="49">
        <v>0</v>
      </c>
      <c r="V602" s="49">
        <v>0.33333299999999999</v>
      </c>
      <c r="W602" s="49">
        <v>0</v>
      </c>
      <c r="X602" s="49">
        <v>0.63829800000000003</v>
      </c>
      <c r="Y602" s="49">
        <v>0</v>
      </c>
      <c r="Z602" s="49">
        <v>0</v>
      </c>
      <c r="AA602" s="68">
        <v>602</v>
      </c>
      <c r="AB602" s="68"/>
      <c r="AC602" s="69"/>
      <c r="AD602" s="84">
        <v>3430</v>
      </c>
      <c r="AE602" s="84">
        <v>2894</v>
      </c>
      <c r="AF602" s="84">
        <v>50787</v>
      </c>
      <c r="AG602" s="84">
        <v>12515</v>
      </c>
      <c r="AH602" s="84"/>
      <c r="AI602" s="84"/>
      <c r="AJ602" s="84"/>
      <c r="AK602" s="84"/>
      <c r="AL602" s="84"/>
      <c r="AM602" s="87">
        <v>43390.72420138889</v>
      </c>
      <c r="AN602" s="84" t="s">
        <v>10584</v>
      </c>
      <c r="AO602" s="92" t="s">
        <v>11184</v>
      </c>
      <c r="AP602" s="84" t="s">
        <v>66</v>
      </c>
      <c r="AQ602" s="48"/>
      <c r="AR602" s="48"/>
      <c r="AS602" s="48"/>
      <c r="AT602" s="48"/>
      <c r="AU602" s="48"/>
      <c r="AV602" s="48"/>
      <c r="AW602" s="107" t="s">
        <v>14310</v>
      </c>
      <c r="AX602" s="107" t="s">
        <v>14310</v>
      </c>
      <c r="AY602" s="107" t="s">
        <v>15099</v>
      </c>
      <c r="AZ602" s="107" t="s">
        <v>15099</v>
      </c>
      <c r="BA602" s="2"/>
      <c r="BB602" s="3"/>
      <c r="BC602" s="3"/>
      <c r="BD602" s="3"/>
      <c r="BE602" s="3"/>
    </row>
    <row r="603" spans="1:57" x14ac:dyDescent="0.25">
      <c r="A603" s="61" t="s">
        <v>615</v>
      </c>
      <c r="B603" s="62" t="s">
        <v>15537</v>
      </c>
      <c r="C603" s="62"/>
      <c r="D603" s="63">
        <v>1.5</v>
      </c>
      <c r="E603" s="65"/>
      <c r="F603" s="103" t="s">
        <v>9558</v>
      </c>
      <c r="G603" s="62"/>
      <c r="H603" s="66"/>
      <c r="I603" s="67"/>
      <c r="J603" s="67"/>
      <c r="K603" s="66" t="s">
        <v>12872</v>
      </c>
      <c r="L603" s="70"/>
      <c r="M603" s="71">
        <v>3822.62060546875</v>
      </c>
      <c r="N603" s="71">
        <v>633.9007568359375</v>
      </c>
      <c r="O603" s="72"/>
      <c r="P603" s="73"/>
      <c r="Q603" s="73"/>
      <c r="R603" s="96"/>
      <c r="S603" s="48">
        <v>0</v>
      </c>
      <c r="T603" s="48">
        <v>1</v>
      </c>
      <c r="U603" s="49">
        <v>0</v>
      </c>
      <c r="V603" s="49">
        <v>1</v>
      </c>
      <c r="W603" s="49">
        <v>0</v>
      </c>
      <c r="X603" s="49">
        <v>1</v>
      </c>
      <c r="Y603" s="49">
        <v>0</v>
      </c>
      <c r="Z603" s="49">
        <v>0</v>
      </c>
      <c r="AA603" s="68">
        <v>603</v>
      </c>
      <c r="AB603" s="68"/>
      <c r="AC603" s="69"/>
      <c r="AD603" s="84">
        <v>225</v>
      </c>
      <c r="AE603" s="84">
        <v>48</v>
      </c>
      <c r="AF603" s="84">
        <v>308</v>
      </c>
      <c r="AG603" s="84">
        <v>4471</v>
      </c>
      <c r="AH603" s="84"/>
      <c r="AI603" s="84"/>
      <c r="AJ603" s="84"/>
      <c r="AK603" s="84"/>
      <c r="AL603" s="84"/>
      <c r="AM603" s="87">
        <v>41545.496249999997</v>
      </c>
      <c r="AN603" s="84" t="s">
        <v>10584</v>
      </c>
      <c r="AO603" s="92" t="s">
        <v>11185</v>
      </c>
      <c r="AP603" s="84" t="s">
        <v>66</v>
      </c>
      <c r="AQ603" s="48" t="s">
        <v>2732</v>
      </c>
      <c r="AR603" s="48" t="s">
        <v>2732</v>
      </c>
      <c r="AS603" s="48" t="s">
        <v>2911</v>
      </c>
      <c r="AT603" s="48" t="s">
        <v>2911</v>
      </c>
      <c r="AU603" s="48"/>
      <c r="AV603" s="48"/>
      <c r="AW603" s="107" t="s">
        <v>14312</v>
      </c>
      <c r="AX603" s="107" t="s">
        <v>14312</v>
      </c>
      <c r="AY603" s="107" t="s">
        <v>15101</v>
      </c>
      <c r="AZ603" s="107" t="s">
        <v>15101</v>
      </c>
      <c r="BA603" s="2"/>
      <c r="BB603" s="3"/>
      <c r="BC603" s="3"/>
      <c r="BD603" s="3"/>
      <c r="BE603" s="3"/>
    </row>
    <row r="604" spans="1:57" x14ac:dyDescent="0.25">
      <c r="A604" s="61" t="s">
        <v>1653</v>
      </c>
      <c r="B604" s="62" t="s">
        <v>15537</v>
      </c>
      <c r="C604" s="62"/>
      <c r="D604" s="63">
        <v>1.5</v>
      </c>
      <c r="E604" s="65"/>
      <c r="F604" s="103" t="s">
        <v>9559</v>
      </c>
      <c r="G604" s="62"/>
      <c r="H604" s="66"/>
      <c r="I604" s="67"/>
      <c r="J604" s="67"/>
      <c r="K604" s="66" t="s">
        <v>12873</v>
      </c>
      <c r="L604" s="70"/>
      <c r="M604" s="71">
        <v>4753.33154296875</v>
      </c>
      <c r="N604" s="71">
        <v>1002.99658203125</v>
      </c>
      <c r="O604" s="72"/>
      <c r="P604" s="73"/>
      <c r="Q604" s="73"/>
      <c r="R604" s="96"/>
      <c r="S604" s="48">
        <v>1</v>
      </c>
      <c r="T604" s="48">
        <v>0</v>
      </c>
      <c r="U604" s="49">
        <v>0</v>
      </c>
      <c r="V604" s="49">
        <v>1</v>
      </c>
      <c r="W604" s="49">
        <v>0</v>
      </c>
      <c r="X604" s="49">
        <v>1</v>
      </c>
      <c r="Y604" s="49">
        <v>0</v>
      </c>
      <c r="Z604" s="49">
        <v>0</v>
      </c>
      <c r="AA604" s="68">
        <v>604</v>
      </c>
      <c r="AB604" s="68"/>
      <c r="AC604" s="69"/>
      <c r="AD604" s="84">
        <v>97</v>
      </c>
      <c r="AE604" s="84">
        <v>42342</v>
      </c>
      <c r="AF604" s="84">
        <v>31709</v>
      </c>
      <c r="AG604" s="84">
        <v>12699</v>
      </c>
      <c r="AH604" s="84"/>
      <c r="AI604" s="84" t="s">
        <v>7574</v>
      </c>
      <c r="AJ604" s="84"/>
      <c r="AK604" s="84"/>
      <c r="AL604" s="84"/>
      <c r="AM604" s="87">
        <v>42839.236851851849</v>
      </c>
      <c r="AN604" s="84" t="s">
        <v>10584</v>
      </c>
      <c r="AO604" s="92" t="s">
        <v>11186</v>
      </c>
      <c r="AP604" s="84" t="s">
        <v>65</v>
      </c>
      <c r="AQ604" s="48"/>
      <c r="AR604" s="48"/>
      <c r="AS604" s="48"/>
      <c r="AT604" s="48"/>
      <c r="AU604" s="48"/>
      <c r="AV604" s="48"/>
      <c r="AW604" s="48"/>
      <c r="AX604" s="48"/>
      <c r="AY604" s="48"/>
      <c r="AZ604" s="48"/>
      <c r="BA604" s="2"/>
      <c r="BB604" s="3"/>
      <c r="BC604" s="3"/>
      <c r="BD604" s="3"/>
      <c r="BE604" s="3"/>
    </row>
    <row r="605" spans="1:57" x14ac:dyDescent="0.25">
      <c r="A605" s="61" t="s">
        <v>616</v>
      </c>
      <c r="B605" s="62" t="s">
        <v>15537</v>
      </c>
      <c r="C605" s="62"/>
      <c r="D605" s="63">
        <v>1.5</v>
      </c>
      <c r="E605" s="65"/>
      <c r="F605" s="103" t="s">
        <v>9560</v>
      </c>
      <c r="G605" s="62"/>
      <c r="H605" s="66"/>
      <c r="I605" s="67"/>
      <c r="J605" s="67"/>
      <c r="K605" s="66" t="s">
        <v>12874</v>
      </c>
      <c r="L605" s="70"/>
      <c r="M605" s="71">
        <v>2881.497314453125</v>
      </c>
      <c r="N605" s="71">
        <v>703.4041748046875</v>
      </c>
      <c r="O605" s="72"/>
      <c r="P605" s="73"/>
      <c r="Q605" s="73"/>
      <c r="R605" s="96"/>
      <c r="S605" s="48">
        <v>1</v>
      </c>
      <c r="T605" s="48">
        <v>1</v>
      </c>
      <c r="U605" s="49">
        <v>0</v>
      </c>
      <c r="V605" s="49">
        <v>0</v>
      </c>
      <c r="W605" s="49">
        <v>0</v>
      </c>
      <c r="X605" s="49">
        <v>1</v>
      </c>
      <c r="Y605" s="49">
        <v>0</v>
      </c>
      <c r="Z605" s="49" t="s">
        <v>13963</v>
      </c>
      <c r="AA605" s="68">
        <v>605</v>
      </c>
      <c r="AB605" s="68"/>
      <c r="AC605" s="69"/>
      <c r="AD605" s="84">
        <v>220</v>
      </c>
      <c r="AE605" s="84">
        <v>122</v>
      </c>
      <c r="AF605" s="84">
        <v>1225</v>
      </c>
      <c r="AG605" s="84">
        <v>846</v>
      </c>
      <c r="AH605" s="84"/>
      <c r="AI605" s="84" t="s">
        <v>7575</v>
      </c>
      <c r="AJ605" s="84" t="s">
        <v>8284</v>
      </c>
      <c r="AK605" s="84"/>
      <c r="AL605" s="84"/>
      <c r="AM605" s="87">
        <v>40515.301550925928</v>
      </c>
      <c r="AN605" s="84" t="s">
        <v>10584</v>
      </c>
      <c r="AO605" s="92" t="s">
        <v>11187</v>
      </c>
      <c r="AP605" s="84" t="s">
        <v>66</v>
      </c>
      <c r="AQ605" s="48"/>
      <c r="AR605" s="48"/>
      <c r="AS605" s="48"/>
      <c r="AT605" s="48"/>
      <c r="AU605" s="48" t="s">
        <v>2946</v>
      </c>
      <c r="AV605" s="48" t="s">
        <v>2946</v>
      </c>
      <c r="AW605" s="107" t="s">
        <v>14313</v>
      </c>
      <c r="AX605" s="107" t="s">
        <v>14313</v>
      </c>
      <c r="AY605" s="107" t="s">
        <v>15102</v>
      </c>
      <c r="AZ605" s="107" t="s">
        <v>15102</v>
      </c>
      <c r="BA605" s="2"/>
      <c r="BB605" s="3"/>
      <c r="BC605" s="3"/>
      <c r="BD605" s="3"/>
      <c r="BE605" s="3"/>
    </row>
    <row r="606" spans="1:57" x14ac:dyDescent="0.25">
      <c r="A606" s="61" t="s">
        <v>617</v>
      </c>
      <c r="B606" s="62" t="s">
        <v>15537</v>
      </c>
      <c r="C606" s="62"/>
      <c r="D606" s="63">
        <v>1.5</v>
      </c>
      <c r="E606" s="65"/>
      <c r="F606" s="103" t="s">
        <v>9561</v>
      </c>
      <c r="G606" s="62"/>
      <c r="H606" s="66"/>
      <c r="I606" s="67"/>
      <c r="J606" s="67"/>
      <c r="K606" s="66" t="s">
        <v>12875</v>
      </c>
      <c r="L606" s="70"/>
      <c r="M606" s="71">
        <v>7335.0107421875</v>
      </c>
      <c r="N606" s="71">
        <v>1920.639404296875</v>
      </c>
      <c r="O606" s="72"/>
      <c r="P606" s="73"/>
      <c r="Q606" s="73"/>
      <c r="R606" s="96"/>
      <c r="S606" s="48">
        <v>0</v>
      </c>
      <c r="T606" s="48">
        <v>1</v>
      </c>
      <c r="U606" s="49">
        <v>0</v>
      </c>
      <c r="V606" s="49">
        <v>1.25E-4</v>
      </c>
      <c r="W606" s="49">
        <v>0</v>
      </c>
      <c r="X606" s="49">
        <v>0.47498299999999999</v>
      </c>
      <c r="Y606" s="49">
        <v>0</v>
      </c>
      <c r="Z606" s="49">
        <v>0</v>
      </c>
      <c r="AA606" s="68">
        <v>606</v>
      </c>
      <c r="AB606" s="68"/>
      <c r="AC606" s="69"/>
      <c r="AD606" s="84">
        <v>599</v>
      </c>
      <c r="AE606" s="84">
        <v>427</v>
      </c>
      <c r="AF606" s="84">
        <v>79</v>
      </c>
      <c r="AG606" s="84">
        <v>161</v>
      </c>
      <c r="AH606" s="84"/>
      <c r="AI606" s="84" t="s">
        <v>7576</v>
      </c>
      <c r="AJ606" s="84" t="s">
        <v>8353</v>
      </c>
      <c r="AK606" s="84"/>
      <c r="AL606" s="84"/>
      <c r="AM606" s="87">
        <v>42744.973194444443</v>
      </c>
      <c r="AN606" s="84" t="s">
        <v>10584</v>
      </c>
      <c r="AO606" s="92" t="s">
        <v>11188</v>
      </c>
      <c r="AP606" s="84" t="s">
        <v>66</v>
      </c>
      <c r="AQ606" s="48"/>
      <c r="AR606" s="48"/>
      <c r="AS606" s="48"/>
      <c r="AT606" s="48"/>
      <c r="AU606" s="48"/>
      <c r="AV606" s="48"/>
      <c r="AW606" s="107" t="s">
        <v>14173</v>
      </c>
      <c r="AX606" s="107" t="s">
        <v>14173</v>
      </c>
      <c r="AY606" s="107" t="s">
        <v>14973</v>
      </c>
      <c r="AZ606" s="107" t="s">
        <v>14973</v>
      </c>
      <c r="BA606" s="2"/>
      <c r="BB606" s="3"/>
      <c r="BC606" s="3"/>
      <c r="BD606" s="3"/>
      <c r="BE606" s="3"/>
    </row>
    <row r="607" spans="1:57" x14ac:dyDescent="0.25">
      <c r="A607" s="61" t="s">
        <v>618</v>
      </c>
      <c r="B607" s="62" t="s">
        <v>15539</v>
      </c>
      <c r="C607" s="62"/>
      <c r="D607" s="63">
        <v>5.097511914340533</v>
      </c>
      <c r="E607" s="65"/>
      <c r="F607" s="103" t="s">
        <v>9562</v>
      </c>
      <c r="G607" s="62"/>
      <c r="H607" s="66"/>
      <c r="I607" s="67"/>
      <c r="J607" s="67"/>
      <c r="K607" s="66" t="s">
        <v>12876</v>
      </c>
      <c r="L607" s="70"/>
      <c r="M607" s="71">
        <v>5615.1171875</v>
      </c>
      <c r="N607" s="71">
        <v>8859.8720703125</v>
      </c>
      <c r="O607" s="72"/>
      <c r="P607" s="73"/>
      <c r="Q607" s="73"/>
      <c r="R607" s="96"/>
      <c r="S607" s="48">
        <v>0</v>
      </c>
      <c r="T607" s="48">
        <v>1</v>
      </c>
      <c r="U607" s="49">
        <v>0</v>
      </c>
      <c r="V607" s="49">
        <v>2.0100000000000001E-4</v>
      </c>
      <c r="W607" s="49">
        <v>1.8600000000000001E-3</v>
      </c>
      <c r="X607" s="49">
        <v>0.465924</v>
      </c>
      <c r="Y607" s="49">
        <v>0</v>
      </c>
      <c r="Z607" s="49">
        <v>0</v>
      </c>
      <c r="AA607" s="68">
        <v>607</v>
      </c>
      <c r="AB607" s="68"/>
      <c r="AC607" s="69"/>
      <c r="AD607" s="84">
        <v>101</v>
      </c>
      <c r="AE607" s="84">
        <v>136</v>
      </c>
      <c r="AF607" s="84">
        <v>9490</v>
      </c>
      <c r="AG607" s="84">
        <v>53561</v>
      </c>
      <c r="AH607" s="84"/>
      <c r="AI607" s="84"/>
      <c r="AJ607" s="84"/>
      <c r="AK607" s="84"/>
      <c r="AL607" s="84"/>
      <c r="AM607" s="87">
        <v>43326.993148148147</v>
      </c>
      <c r="AN607" s="84" t="s">
        <v>10584</v>
      </c>
      <c r="AO607" s="92" t="s">
        <v>11189</v>
      </c>
      <c r="AP607" s="84" t="s">
        <v>66</v>
      </c>
      <c r="AQ607" s="48"/>
      <c r="AR607" s="48"/>
      <c r="AS607" s="48"/>
      <c r="AT607" s="48"/>
      <c r="AU607" s="48" t="s">
        <v>2951</v>
      </c>
      <c r="AV607" s="48" t="s">
        <v>2951</v>
      </c>
      <c r="AW607" s="107" t="s">
        <v>14127</v>
      </c>
      <c r="AX607" s="107" t="s">
        <v>14127</v>
      </c>
      <c r="AY607" s="107" t="s">
        <v>14929</v>
      </c>
      <c r="AZ607" s="107" t="s">
        <v>14929</v>
      </c>
      <c r="BA607" s="2"/>
      <c r="BB607" s="3"/>
      <c r="BC607" s="3"/>
      <c r="BD607" s="3"/>
      <c r="BE607" s="3"/>
    </row>
    <row r="608" spans="1:57" x14ac:dyDescent="0.25">
      <c r="A608" s="61" t="s">
        <v>619</v>
      </c>
      <c r="B608" s="62" t="s">
        <v>15537</v>
      </c>
      <c r="C608" s="62"/>
      <c r="D608" s="63">
        <v>1.7901219285758494</v>
      </c>
      <c r="E608" s="65"/>
      <c r="F608" s="103" t="s">
        <v>9563</v>
      </c>
      <c r="G608" s="62"/>
      <c r="H608" s="66"/>
      <c r="I608" s="67"/>
      <c r="J608" s="67"/>
      <c r="K608" s="66" t="s">
        <v>12877</v>
      </c>
      <c r="L608" s="70"/>
      <c r="M608" s="71">
        <v>4146.62158203125</v>
      </c>
      <c r="N608" s="71">
        <v>1842.90869140625</v>
      </c>
      <c r="O608" s="72"/>
      <c r="P608" s="73"/>
      <c r="Q608" s="73"/>
      <c r="R608" s="96"/>
      <c r="S608" s="48">
        <v>0</v>
      </c>
      <c r="T608" s="48">
        <v>2</v>
      </c>
      <c r="U608" s="49">
        <v>427.39143100000001</v>
      </c>
      <c r="V608" s="49">
        <v>1.85E-4</v>
      </c>
      <c r="W608" s="49">
        <v>1.4999999999999999E-4</v>
      </c>
      <c r="X608" s="49">
        <v>0.75049500000000002</v>
      </c>
      <c r="Y608" s="49">
        <v>0</v>
      </c>
      <c r="Z608" s="49">
        <v>0</v>
      </c>
      <c r="AA608" s="68">
        <v>608</v>
      </c>
      <c r="AB608" s="68"/>
      <c r="AC608" s="69"/>
      <c r="AD608" s="84">
        <v>1201</v>
      </c>
      <c r="AE608" s="84">
        <v>1281</v>
      </c>
      <c r="AF608" s="84">
        <v>1489</v>
      </c>
      <c r="AG608" s="84">
        <v>1781</v>
      </c>
      <c r="AH608" s="84"/>
      <c r="AI608" s="84" t="s">
        <v>7577</v>
      </c>
      <c r="AJ608" s="84"/>
      <c r="AK608" s="84"/>
      <c r="AL608" s="84"/>
      <c r="AM608" s="87">
        <v>43276.698819444442</v>
      </c>
      <c r="AN608" s="84" t="s">
        <v>10584</v>
      </c>
      <c r="AO608" s="92" t="s">
        <v>11190</v>
      </c>
      <c r="AP608" s="84" t="s">
        <v>66</v>
      </c>
      <c r="AQ608" s="48"/>
      <c r="AR608" s="48"/>
      <c r="AS608" s="48"/>
      <c r="AT608" s="48"/>
      <c r="AU608" s="48" t="s">
        <v>2956</v>
      </c>
      <c r="AV608" s="48" t="s">
        <v>2956</v>
      </c>
      <c r="AW608" s="107" t="s">
        <v>14314</v>
      </c>
      <c r="AX608" s="107" t="s">
        <v>14754</v>
      </c>
      <c r="AY608" s="107" t="s">
        <v>15103</v>
      </c>
      <c r="AZ608" s="107" t="s">
        <v>15490</v>
      </c>
      <c r="BA608" s="2"/>
      <c r="BB608" s="3"/>
      <c r="BC608" s="3"/>
      <c r="BD608" s="3"/>
      <c r="BE608" s="3"/>
    </row>
    <row r="609" spans="1:57" x14ac:dyDescent="0.25">
      <c r="A609" s="61" t="s">
        <v>620</v>
      </c>
      <c r="B609" s="62" t="s">
        <v>15537</v>
      </c>
      <c r="C609" s="62"/>
      <c r="D609" s="63">
        <v>1.7185585195271398</v>
      </c>
      <c r="E609" s="65"/>
      <c r="F609" s="103" t="s">
        <v>9564</v>
      </c>
      <c r="G609" s="62"/>
      <c r="H609" s="66"/>
      <c r="I609" s="67"/>
      <c r="J609" s="67"/>
      <c r="K609" s="66" t="s">
        <v>12878</v>
      </c>
      <c r="L609" s="70"/>
      <c r="M609" s="71">
        <v>7063.201171875</v>
      </c>
      <c r="N609" s="71">
        <v>4465.52099609375</v>
      </c>
      <c r="O609" s="72"/>
      <c r="P609" s="73"/>
      <c r="Q609" s="73"/>
      <c r="R609" s="96"/>
      <c r="S609" s="48">
        <v>0</v>
      </c>
      <c r="T609" s="48">
        <v>1</v>
      </c>
      <c r="U609" s="49">
        <v>0</v>
      </c>
      <c r="V609" s="49">
        <v>1.63E-4</v>
      </c>
      <c r="W609" s="49">
        <v>1.13E-4</v>
      </c>
      <c r="X609" s="49">
        <v>0.48216999999999999</v>
      </c>
      <c r="Y609" s="49">
        <v>0</v>
      </c>
      <c r="Z609" s="49">
        <v>0</v>
      </c>
      <c r="AA609" s="68">
        <v>609</v>
      </c>
      <c r="AB609" s="68"/>
      <c r="AC609" s="69"/>
      <c r="AD609" s="84">
        <v>727</v>
      </c>
      <c r="AE609" s="84">
        <v>138</v>
      </c>
      <c r="AF609" s="84">
        <v>18048</v>
      </c>
      <c r="AG609" s="84">
        <v>33875</v>
      </c>
      <c r="AH609" s="84"/>
      <c r="AI609" s="84" t="s">
        <v>7578</v>
      </c>
      <c r="AJ609" s="84"/>
      <c r="AK609" s="84"/>
      <c r="AL609" s="84"/>
      <c r="AM609" s="87">
        <v>43388.547662037039</v>
      </c>
      <c r="AN609" s="84" t="s">
        <v>10584</v>
      </c>
      <c r="AO609" s="92" t="s">
        <v>11191</v>
      </c>
      <c r="AP609" s="84" t="s">
        <v>66</v>
      </c>
      <c r="AQ609" s="48"/>
      <c r="AR609" s="48"/>
      <c r="AS609" s="48"/>
      <c r="AT609" s="48"/>
      <c r="AU609" s="48"/>
      <c r="AV609" s="48"/>
      <c r="AW609" s="107" t="s">
        <v>14090</v>
      </c>
      <c r="AX609" s="107" t="s">
        <v>14726</v>
      </c>
      <c r="AY609" s="107" t="s">
        <v>14893</v>
      </c>
      <c r="AZ609" s="107" t="s">
        <v>15482</v>
      </c>
      <c r="BA609" s="2"/>
      <c r="BB609" s="3"/>
      <c r="BC609" s="3"/>
      <c r="BD609" s="3"/>
      <c r="BE609" s="3"/>
    </row>
    <row r="610" spans="1:57" x14ac:dyDescent="0.25">
      <c r="A610" s="61" t="s">
        <v>621</v>
      </c>
      <c r="B610" s="62" t="s">
        <v>15537</v>
      </c>
      <c r="C610" s="62"/>
      <c r="D610" s="63">
        <v>2.9293340347836851</v>
      </c>
      <c r="E610" s="65"/>
      <c r="F610" s="103" t="s">
        <v>9565</v>
      </c>
      <c r="G610" s="62"/>
      <c r="H610" s="66"/>
      <c r="I610" s="67"/>
      <c r="J610" s="67"/>
      <c r="K610" s="66" t="s">
        <v>12879</v>
      </c>
      <c r="L610" s="70"/>
      <c r="M610" s="71">
        <v>6257.7177734375</v>
      </c>
      <c r="N610" s="71">
        <v>1931.98876953125</v>
      </c>
      <c r="O610" s="72"/>
      <c r="P610" s="73"/>
      <c r="Q610" s="73"/>
      <c r="R610" s="96"/>
      <c r="S610" s="48">
        <v>0</v>
      </c>
      <c r="T610" s="48">
        <v>1</v>
      </c>
      <c r="U610" s="49">
        <v>0</v>
      </c>
      <c r="V610" s="49">
        <v>1.9799999999999999E-4</v>
      </c>
      <c r="W610" s="49">
        <v>7.3899999999999997E-4</v>
      </c>
      <c r="X610" s="49">
        <v>0.40701900000000002</v>
      </c>
      <c r="Y610" s="49">
        <v>0</v>
      </c>
      <c r="Z610" s="49">
        <v>0</v>
      </c>
      <c r="AA610" s="68">
        <v>610</v>
      </c>
      <c r="AB610" s="68"/>
      <c r="AC610" s="69"/>
      <c r="AD610" s="84">
        <v>4774</v>
      </c>
      <c r="AE610" s="84">
        <v>4277</v>
      </c>
      <c r="AF610" s="84">
        <v>101673</v>
      </c>
      <c r="AG610" s="84">
        <v>66855</v>
      </c>
      <c r="AH610" s="84"/>
      <c r="AI610" s="84" t="s">
        <v>7579</v>
      </c>
      <c r="AJ610" s="84" t="s">
        <v>8413</v>
      </c>
      <c r="AK610" s="84"/>
      <c r="AL610" s="84"/>
      <c r="AM610" s="87">
        <v>42533.517291666663</v>
      </c>
      <c r="AN610" s="84" t="s">
        <v>10584</v>
      </c>
      <c r="AO610" s="92" t="s">
        <v>11192</v>
      </c>
      <c r="AP610" s="84" t="s">
        <v>66</v>
      </c>
      <c r="AQ610" s="48"/>
      <c r="AR610" s="48"/>
      <c r="AS610" s="48"/>
      <c r="AT610" s="48"/>
      <c r="AU610" s="48"/>
      <c r="AV610" s="48"/>
      <c r="AW610" s="107" t="s">
        <v>14074</v>
      </c>
      <c r="AX610" s="107" t="s">
        <v>14074</v>
      </c>
      <c r="AY610" s="107" t="s">
        <v>14877</v>
      </c>
      <c r="AZ610" s="107" t="s">
        <v>14877</v>
      </c>
      <c r="BA610" s="2"/>
      <c r="BB610" s="3"/>
      <c r="BC610" s="3"/>
      <c r="BD610" s="3"/>
      <c r="BE610" s="3"/>
    </row>
    <row r="611" spans="1:57" x14ac:dyDescent="0.25">
      <c r="A611" s="61" t="s">
        <v>622</v>
      </c>
      <c r="B611" s="62" t="s">
        <v>15537</v>
      </c>
      <c r="C611" s="62"/>
      <c r="D611" s="63">
        <v>1.5193414619050567</v>
      </c>
      <c r="E611" s="65"/>
      <c r="F611" s="103" t="s">
        <v>9566</v>
      </c>
      <c r="G611" s="62"/>
      <c r="H611" s="66"/>
      <c r="I611" s="67"/>
      <c r="J611" s="67"/>
      <c r="K611" s="66" t="s">
        <v>12880</v>
      </c>
      <c r="L611" s="70"/>
      <c r="M611" s="71">
        <v>5737.705078125</v>
      </c>
      <c r="N611" s="71">
        <v>9191.94921875</v>
      </c>
      <c r="O611" s="72"/>
      <c r="P611" s="73"/>
      <c r="Q611" s="73"/>
      <c r="R611" s="96"/>
      <c r="S611" s="48">
        <v>0</v>
      </c>
      <c r="T611" s="48">
        <v>1</v>
      </c>
      <c r="U611" s="49">
        <v>0</v>
      </c>
      <c r="V611" s="49">
        <v>1.7000000000000001E-4</v>
      </c>
      <c r="W611" s="49">
        <v>1.0000000000000001E-5</v>
      </c>
      <c r="X611" s="49">
        <v>0.47191499999999997</v>
      </c>
      <c r="Y611" s="49">
        <v>0</v>
      </c>
      <c r="Z611" s="49">
        <v>0</v>
      </c>
      <c r="AA611" s="68">
        <v>611</v>
      </c>
      <c r="AB611" s="68"/>
      <c r="AC611" s="69"/>
      <c r="AD611" s="84">
        <v>4040</v>
      </c>
      <c r="AE611" s="84">
        <v>4666</v>
      </c>
      <c r="AF611" s="84">
        <v>28755</v>
      </c>
      <c r="AG611" s="84">
        <v>39833</v>
      </c>
      <c r="AH611" s="84"/>
      <c r="AI611" s="84" t="s">
        <v>7580</v>
      </c>
      <c r="AJ611" s="84" t="s">
        <v>8283</v>
      </c>
      <c r="AK611" s="92" t="s">
        <v>8775</v>
      </c>
      <c r="AL611" s="84"/>
      <c r="AM611" s="87">
        <v>42318.807002314818</v>
      </c>
      <c r="AN611" s="84" t="s">
        <v>10584</v>
      </c>
      <c r="AO611" s="92" t="s">
        <v>11193</v>
      </c>
      <c r="AP611" s="84" t="s">
        <v>66</v>
      </c>
      <c r="AQ611" s="48"/>
      <c r="AR611" s="48"/>
      <c r="AS611" s="48"/>
      <c r="AT611" s="48"/>
      <c r="AU611" s="48"/>
      <c r="AV611" s="48"/>
      <c r="AW611" s="107" t="s">
        <v>14094</v>
      </c>
      <c r="AX611" s="107" t="s">
        <v>14094</v>
      </c>
      <c r="AY611" s="107" t="s">
        <v>14896</v>
      </c>
      <c r="AZ611" s="107" t="s">
        <v>14896</v>
      </c>
      <c r="BA611" s="2"/>
      <c r="BB611" s="3"/>
      <c r="BC611" s="3"/>
      <c r="BD611" s="3"/>
      <c r="BE611" s="3"/>
    </row>
    <row r="612" spans="1:57" x14ac:dyDescent="0.25">
      <c r="A612" s="61" t="s">
        <v>623</v>
      </c>
      <c r="B612" s="62" t="s">
        <v>15537</v>
      </c>
      <c r="C612" s="62"/>
      <c r="D612" s="63">
        <v>1.5</v>
      </c>
      <c r="E612" s="65"/>
      <c r="F612" s="103" t="s">
        <v>9567</v>
      </c>
      <c r="G612" s="62"/>
      <c r="H612" s="66"/>
      <c r="I612" s="67"/>
      <c r="J612" s="67"/>
      <c r="K612" s="66" t="s">
        <v>12881</v>
      </c>
      <c r="L612" s="70"/>
      <c r="M612" s="71">
        <v>5648.166015625</v>
      </c>
      <c r="N612" s="71">
        <v>658.0618896484375</v>
      </c>
      <c r="O612" s="72"/>
      <c r="P612" s="73"/>
      <c r="Q612" s="73"/>
      <c r="R612" s="96"/>
      <c r="S612" s="48">
        <v>0</v>
      </c>
      <c r="T612" s="48">
        <v>1</v>
      </c>
      <c r="U612" s="49">
        <v>0</v>
      </c>
      <c r="V612" s="49">
        <v>1</v>
      </c>
      <c r="W612" s="49">
        <v>0</v>
      </c>
      <c r="X612" s="49">
        <v>1</v>
      </c>
      <c r="Y612" s="49">
        <v>0</v>
      </c>
      <c r="Z612" s="49">
        <v>0</v>
      </c>
      <c r="AA612" s="68">
        <v>612</v>
      </c>
      <c r="AB612" s="68"/>
      <c r="AC612" s="69"/>
      <c r="AD612" s="84">
        <v>1712</v>
      </c>
      <c r="AE612" s="84">
        <v>1011</v>
      </c>
      <c r="AF612" s="84">
        <v>38147</v>
      </c>
      <c r="AG612" s="84">
        <v>7760</v>
      </c>
      <c r="AH612" s="84"/>
      <c r="AI612" s="84" t="s">
        <v>7581</v>
      </c>
      <c r="AJ612" s="84"/>
      <c r="AK612" s="92" t="s">
        <v>8776</v>
      </c>
      <c r="AL612" s="84"/>
      <c r="AM612" s="87">
        <v>40754.483217592591</v>
      </c>
      <c r="AN612" s="84" t="s">
        <v>10584</v>
      </c>
      <c r="AO612" s="92" t="s">
        <v>11194</v>
      </c>
      <c r="AP612" s="84" t="s">
        <v>66</v>
      </c>
      <c r="AQ612" s="48"/>
      <c r="AR612" s="48"/>
      <c r="AS612" s="48"/>
      <c r="AT612" s="48"/>
      <c r="AU612" s="48"/>
      <c r="AV612" s="48"/>
      <c r="AW612" s="107" t="s">
        <v>14315</v>
      </c>
      <c r="AX612" s="107" t="s">
        <v>14315</v>
      </c>
      <c r="AY612" s="107" t="s">
        <v>15104</v>
      </c>
      <c r="AZ612" s="107" t="s">
        <v>15104</v>
      </c>
      <c r="BA612" s="2"/>
      <c r="BB612" s="3"/>
      <c r="BC612" s="3"/>
      <c r="BD612" s="3"/>
      <c r="BE612" s="3"/>
    </row>
    <row r="613" spans="1:57" x14ac:dyDescent="0.25">
      <c r="A613" s="61" t="s">
        <v>1654</v>
      </c>
      <c r="B613" s="62" t="s">
        <v>15537</v>
      </c>
      <c r="C613" s="62"/>
      <c r="D613" s="63">
        <v>1.5</v>
      </c>
      <c r="E613" s="65"/>
      <c r="F613" s="103" t="s">
        <v>9568</v>
      </c>
      <c r="G613" s="62"/>
      <c r="H613" s="66"/>
      <c r="I613" s="67"/>
      <c r="J613" s="67"/>
      <c r="K613" s="66" t="s">
        <v>12882</v>
      </c>
      <c r="L613" s="70"/>
      <c r="M613" s="71">
        <v>3373.415771484375</v>
      </c>
      <c r="N613" s="71">
        <v>981.16552734375</v>
      </c>
      <c r="O613" s="72"/>
      <c r="P613" s="73"/>
      <c r="Q613" s="73"/>
      <c r="R613" s="96"/>
      <c r="S613" s="48">
        <v>1</v>
      </c>
      <c r="T613" s="48">
        <v>0</v>
      </c>
      <c r="U613" s="49">
        <v>0</v>
      </c>
      <c r="V613" s="49">
        <v>1</v>
      </c>
      <c r="W613" s="49">
        <v>0</v>
      </c>
      <c r="X613" s="49">
        <v>1</v>
      </c>
      <c r="Y613" s="49">
        <v>0</v>
      </c>
      <c r="Z613" s="49">
        <v>0</v>
      </c>
      <c r="AA613" s="68">
        <v>613</v>
      </c>
      <c r="AB613" s="68"/>
      <c r="AC613" s="69"/>
      <c r="AD613" s="84">
        <v>3458</v>
      </c>
      <c r="AE613" s="84">
        <v>7183</v>
      </c>
      <c r="AF613" s="84">
        <v>31246</v>
      </c>
      <c r="AG613" s="84">
        <v>15863</v>
      </c>
      <c r="AH613" s="84"/>
      <c r="AI613" s="84" t="s">
        <v>7582</v>
      </c>
      <c r="AJ613" s="84" t="s">
        <v>8414</v>
      </c>
      <c r="AK613" s="84"/>
      <c r="AL613" s="84"/>
      <c r="AM613" s="87">
        <v>41002.971909722219</v>
      </c>
      <c r="AN613" s="84" t="s">
        <v>10584</v>
      </c>
      <c r="AO613" s="92" t="s">
        <v>11195</v>
      </c>
      <c r="AP613" s="84" t="s">
        <v>65</v>
      </c>
      <c r="AQ613" s="48"/>
      <c r="AR613" s="48"/>
      <c r="AS613" s="48"/>
      <c r="AT613" s="48"/>
      <c r="AU613" s="48"/>
      <c r="AV613" s="48"/>
      <c r="AW613" s="48"/>
      <c r="AX613" s="48"/>
      <c r="AY613" s="48"/>
      <c r="AZ613" s="48"/>
      <c r="BA613" s="2"/>
      <c r="BB613" s="3"/>
      <c r="BC613" s="3"/>
      <c r="BD613" s="3"/>
      <c r="BE613" s="3"/>
    </row>
    <row r="614" spans="1:57" x14ac:dyDescent="0.25">
      <c r="A614" s="61" t="s">
        <v>624</v>
      </c>
      <c r="B614" s="62" t="s">
        <v>15537</v>
      </c>
      <c r="C614" s="62"/>
      <c r="D614" s="63">
        <v>1.5019341461905056</v>
      </c>
      <c r="E614" s="65"/>
      <c r="F614" s="103" t="s">
        <v>9033</v>
      </c>
      <c r="G614" s="62"/>
      <c r="H614" s="66"/>
      <c r="I614" s="67"/>
      <c r="J614" s="67"/>
      <c r="K614" s="66" t="s">
        <v>12883</v>
      </c>
      <c r="L614" s="70"/>
      <c r="M614" s="71">
        <v>4153.1298828125</v>
      </c>
      <c r="N614" s="71">
        <v>5155.34814453125</v>
      </c>
      <c r="O614" s="72"/>
      <c r="P614" s="73"/>
      <c r="Q614" s="73"/>
      <c r="R614" s="96"/>
      <c r="S614" s="48">
        <v>0</v>
      </c>
      <c r="T614" s="48">
        <v>1</v>
      </c>
      <c r="U614" s="49">
        <v>0</v>
      </c>
      <c r="V614" s="49">
        <v>1.4100000000000001E-4</v>
      </c>
      <c r="W614" s="49">
        <v>9.9999999999999995E-7</v>
      </c>
      <c r="X614" s="49">
        <v>0.51338300000000003</v>
      </c>
      <c r="Y614" s="49">
        <v>0</v>
      </c>
      <c r="Z614" s="49">
        <v>0</v>
      </c>
      <c r="AA614" s="68">
        <v>614</v>
      </c>
      <c r="AB614" s="68"/>
      <c r="AC614" s="69"/>
      <c r="AD614" s="84">
        <v>62</v>
      </c>
      <c r="AE614" s="84">
        <v>40</v>
      </c>
      <c r="AF614" s="84">
        <v>9340</v>
      </c>
      <c r="AG614" s="84">
        <v>29725</v>
      </c>
      <c r="AH614" s="84"/>
      <c r="AI614" s="84"/>
      <c r="AJ614" s="84" t="s">
        <v>8415</v>
      </c>
      <c r="AK614" s="84"/>
      <c r="AL614" s="84"/>
      <c r="AM614" s="87">
        <v>41057.612511574072</v>
      </c>
      <c r="AN614" s="84" t="s">
        <v>10584</v>
      </c>
      <c r="AO614" s="92" t="s">
        <v>11196</v>
      </c>
      <c r="AP614" s="84" t="s">
        <v>66</v>
      </c>
      <c r="AQ614" s="48"/>
      <c r="AR614" s="48"/>
      <c r="AS614" s="48"/>
      <c r="AT614" s="48"/>
      <c r="AU614" s="48"/>
      <c r="AV614" s="48"/>
      <c r="AW614" s="107" t="s">
        <v>14269</v>
      </c>
      <c r="AX614" s="107" t="s">
        <v>14269</v>
      </c>
      <c r="AY614" s="107" t="s">
        <v>15063</v>
      </c>
      <c r="AZ614" s="107" t="s">
        <v>15063</v>
      </c>
      <c r="BA614" s="2"/>
      <c r="BB614" s="3"/>
      <c r="BC614" s="3"/>
      <c r="BD614" s="3"/>
      <c r="BE614" s="3"/>
    </row>
    <row r="615" spans="1:57" x14ac:dyDescent="0.25">
      <c r="A615" s="61" t="s">
        <v>625</v>
      </c>
      <c r="B615" s="62" t="s">
        <v>15537</v>
      </c>
      <c r="C615" s="62"/>
      <c r="D615" s="63">
        <v>1.5</v>
      </c>
      <c r="E615" s="65"/>
      <c r="F615" s="103" t="s">
        <v>9569</v>
      </c>
      <c r="G615" s="62"/>
      <c r="H615" s="66"/>
      <c r="I615" s="67"/>
      <c r="J615" s="67"/>
      <c r="K615" s="66" t="s">
        <v>12884</v>
      </c>
      <c r="L615" s="70"/>
      <c r="M615" s="71">
        <v>2925.248046875</v>
      </c>
      <c r="N615" s="71">
        <v>2216.55810546875</v>
      </c>
      <c r="O615" s="72"/>
      <c r="P615" s="73"/>
      <c r="Q615" s="73"/>
      <c r="R615" s="96"/>
      <c r="S615" s="48">
        <v>0</v>
      </c>
      <c r="T615" s="48">
        <v>1</v>
      </c>
      <c r="U615" s="49">
        <v>0</v>
      </c>
      <c r="V615" s="49">
        <v>1</v>
      </c>
      <c r="W615" s="49">
        <v>0</v>
      </c>
      <c r="X615" s="49">
        <v>1</v>
      </c>
      <c r="Y615" s="49">
        <v>0</v>
      </c>
      <c r="Z615" s="49">
        <v>0</v>
      </c>
      <c r="AA615" s="68">
        <v>615</v>
      </c>
      <c r="AB615" s="68"/>
      <c r="AC615" s="69"/>
      <c r="AD615" s="84">
        <v>109</v>
      </c>
      <c r="AE615" s="84">
        <v>7</v>
      </c>
      <c r="AF615" s="84">
        <v>188</v>
      </c>
      <c r="AG615" s="84">
        <v>512</v>
      </c>
      <c r="AH615" s="84"/>
      <c r="AI615" s="84"/>
      <c r="AJ615" s="84"/>
      <c r="AK615" s="84"/>
      <c r="AL615" s="84"/>
      <c r="AM615" s="87">
        <v>43656.316006944442</v>
      </c>
      <c r="AN615" s="84" t="s">
        <v>10584</v>
      </c>
      <c r="AO615" s="92" t="s">
        <v>11197</v>
      </c>
      <c r="AP615" s="84" t="s">
        <v>66</v>
      </c>
      <c r="AQ615" s="48"/>
      <c r="AR615" s="48"/>
      <c r="AS615" s="48"/>
      <c r="AT615" s="48"/>
      <c r="AU615" s="48" t="s">
        <v>2946</v>
      </c>
      <c r="AV615" s="48" t="s">
        <v>2946</v>
      </c>
      <c r="AW615" s="107" t="s">
        <v>14316</v>
      </c>
      <c r="AX615" s="107" t="s">
        <v>14316</v>
      </c>
      <c r="AY615" s="107" t="s">
        <v>15105</v>
      </c>
      <c r="AZ615" s="107" t="s">
        <v>15105</v>
      </c>
      <c r="BA615" s="2"/>
      <c r="BB615" s="3"/>
      <c r="BC615" s="3"/>
      <c r="BD615" s="3"/>
      <c r="BE615" s="3"/>
    </row>
    <row r="616" spans="1:57" x14ac:dyDescent="0.25">
      <c r="A616" s="61" t="s">
        <v>1655</v>
      </c>
      <c r="B616" s="62" t="s">
        <v>15537</v>
      </c>
      <c r="C616" s="62"/>
      <c r="D616" s="63">
        <v>1.5</v>
      </c>
      <c r="E616" s="65"/>
      <c r="F616" s="103" t="s">
        <v>9570</v>
      </c>
      <c r="G616" s="62"/>
      <c r="H616" s="66"/>
      <c r="I616" s="67"/>
      <c r="J616" s="67"/>
      <c r="K616" s="66" t="s">
        <v>12885</v>
      </c>
      <c r="L616" s="70"/>
      <c r="M616" s="71">
        <v>2073.772216796875</v>
      </c>
      <c r="N616" s="71">
        <v>4291.6640625</v>
      </c>
      <c r="O616" s="72"/>
      <c r="P616" s="73"/>
      <c r="Q616" s="73"/>
      <c r="R616" s="96"/>
      <c r="S616" s="48">
        <v>1</v>
      </c>
      <c r="T616" s="48">
        <v>0</v>
      </c>
      <c r="U616" s="49">
        <v>0</v>
      </c>
      <c r="V616" s="49">
        <v>1</v>
      </c>
      <c r="W616" s="49">
        <v>0</v>
      </c>
      <c r="X616" s="49">
        <v>1</v>
      </c>
      <c r="Y616" s="49">
        <v>0</v>
      </c>
      <c r="Z616" s="49">
        <v>0</v>
      </c>
      <c r="AA616" s="68">
        <v>616</v>
      </c>
      <c r="AB616" s="68"/>
      <c r="AC616" s="69"/>
      <c r="AD616" s="84">
        <v>1842</v>
      </c>
      <c r="AE616" s="84">
        <v>2386</v>
      </c>
      <c r="AF616" s="84">
        <v>12399</v>
      </c>
      <c r="AG616" s="84">
        <v>20498</v>
      </c>
      <c r="AH616" s="84"/>
      <c r="AI616" s="84" t="s">
        <v>7583</v>
      </c>
      <c r="AJ616" s="84" t="s">
        <v>8266</v>
      </c>
      <c r="AK616" s="84"/>
      <c r="AL616" s="84"/>
      <c r="AM616" s="87">
        <v>43115.746446759258</v>
      </c>
      <c r="AN616" s="84" t="s">
        <v>10584</v>
      </c>
      <c r="AO616" s="92" t="s">
        <v>11198</v>
      </c>
      <c r="AP616" s="84" t="s">
        <v>65</v>
      </c>
      <c r="AQ616" s="48"/>
      <c r="AR616" s="48"/>
      <c r="AS616" s="48"/>
      <c r="AT616" s="48"/>
      <c r="AU616" s="48"/>
      <c r="AV616" s="48"/>
      <c r="AW616" s="48"/>
      <c r="AX616" s="48"/>
      <c r="AY616" s="48"/>
      <c r="AZ616" s="48"/>
      <c r="BA616" s="2"/>
      <c r="BB616" s="3"/>
      <c r="BC616" s="3"/>
      <c r="BD616" s="3"/>
      <c r="BE616" s="3"/>
    </row>
    <row r="617" spans="1:57" x14ac:dyDescent="0.25">
      <c r="A617" s="61" t="s">
        <v>626</v>
      </c>
      <c r="B617" s="62" t="s">
        <v>15541</v>
      </c>
      <c r="C617" s="62"/>
      <c r="D617" s="63">
        <v>3.5095778919353839</v>
      </c>
      <c r="E617" s="65"/>
      <c r="F617" s="103" t="s">
        <v>9571</v>
      </c>
      <c r="G617" s="62"/>
      <c r="H617" s="66"/>
      <c r="I617" s="67"/>
      <c r="J617" s="67"/>
      <c r="K617" s="66" t="s">
        <v>12886</v>
      </c>
      <c r="L617" s="70"/>
      <c r="M617" s="71">
        <v>6189.8779296875</v>
      </c>
      <c r="N617" s="71">
        <v>5061.046875</v>
      </c>
      <c r="O617" s="72"/>
      <c r="P617" s="73"/>
      <c r="Q617" s="73"/>
      <c r="R617" s="96"/>
      <c r="S617" s="48">
        <v>0</v>
      </c>
      <c r="T617" s="48">
        <v>2</v>
      </c>
      <c r="U617" s="49">
        <v>2258.5646529999999</v>
      </c>
      <c r="V617" s="49">
        <v>1.7899999999999999E-4</v>
      </c>
      <c r="W617" s="49">
        <v>1.039E-3</v>
      </c>
      <c r="X617" s="49">
        <v>0.67714200000000002</v>
      </c>
      <c r="Y617" s="49">
        <v>0</v>
      </c>
      <c r="Z617" s="49">
        <v>0</v>
      </c>
      <c r="AA617" s="68">
        <v>617</v>
      </c>
      <c r="AB617" s="68"/>
      <c r="AC617" s="69"/>
      <c r="AD617" s="84">
        <v>129</v>
      </c>
      <c r="AE617" s="84">
        <v>80</v>
      </c>
      <c r="AF617" s="84">
        <v>2259</v>
      </c>
      <c r="AG617" s="84">
        <v>10935</v>
      </c>
      <c r="AH617" s="84"/>
      <c r="AI617" s="84"/>
      <c r="AJ617" s="84" t="s">
        <v>8416</v>
      </c>
      <c r="AK617" s="84"/>
      <c r="AL617" s="84"/>
      <c r="AM617" s="87">
        <v>43368.463472222225</v>
      </c>
      <c r="AN617" s="84" t="s">
        <v>10584</v>
      </c>
      <c r="AO617" s="92" t="s">
        <v>11199</v>
      </c>
      <c r="AP617" s="84" t="s">
        <v>66</v>
      </c>
      <c r="AQ617" s="48" t="s">
        <v>14008</v>
      </c>
      <c r="AR617" s="48" t="s">
        <v>14008</v>
      </c>
      <c r="AS617" s="48" t="s">
        <v>2911</v>
      </c>
      <c r="AT617" s="48" t="s">
        <v>2911</v>
      </c>
      <c r="AU617" s="48"/>
      <c r="AV617" s="48"/>
      <c r="AW617" s="107" t="s">
        <v>14317</v>
      </c>
      <c r="AX617" s="107" t="s">
        <v>14317</v>
      </c>
      <c r="AY617" s="107" t="s">
        <v>15106</v>
      </c>
      <c r="AZ617" s="107" t="s">
        <v>15106</v>
      </c>
      <c r="BA617" s="2"/>
      <c r="BB617" s="3"/>
      <c r="BC617" s="3"/>
      <c r="BD617" s="3"/>
      <c r="BE617" s="3"/>
    </row>
    <row r="618" spans="1:57" x14ac:dyDescent="0.25">
      <c r="A618" s="61" t="s">
        <v>1656</v>
      </c>
      <c r="B618" s="62" t="s">
        <v>15537</v>
      </c>
      <c r="C618" s="62"/>
      <c r="D618" s="63">
        <v>1.7011512038125889</v>
      </c>
      <c r="E618" s="65"/>
      <c r="F618" s="103" t="s">
        <v>9572</v>
      </c>
      <c r="G618" s="62"/>
      <c r="H618" s="66"/>
      <c r="I618" s="67"/>
      <c r="J618" s="67"/>
      <c r="K618" s="66" t="s">
        <v>12887</v>
      </c>
      <c r="L618" s="70"/>
      <c r="M618" s="71">
        <v>3571.81787109375</v>
      </c>
      <c r="N618" s="71">
        <v>4954.04541015625</v>
      </c>
      <c r="O618" s="72"/>
      <c r="P618" s="73"/>
      <c r="Q618" s="73"/>
      <c r="R618" s="96"/>
      <c r="S618" s="48">
        <v>4</v>
      </c>
      <c r="T618" s="48">
        <v>0</v>
      </c>
      <c r="U618" s="49">
        <v>4240.5814250000003</v>
      </c>
      <c r="V618" s="49">
        <v>1.73E-4</v>
      </c>
      <c r="W618" s="49">
        <v>1.0399999999999999E-4</v>
      </c>
      <c r="X618" s="49">
        <v>1.6409229999999999</v>
      </c>
      <c r="Y618" s="49">
        <v>0</v>
      </c>
      <c r="Z618" s="49">
        <v>0</v>
      </c>
      <c r="AA618" s="68">
        <v>618</v>
      </c>
      <c r="AB618" s="68"/>
      <c r="AC618" s="69"/>
      <c r="AD618" s="84">
        <v>193</v>
      </c>
      <c r="AE618" s="84">
        <v>1019660</v>
      </c>
      <c r="AF618" s="84">
        <v>34404</v>
      </c>
      <c r="AG618" s="84">
        <v>1483</v>
      </c>
      <c r="AH618" s="84"/>
      <c r="AI618" s="84" t="s">
        <v>7584</v>
      </c>
      <c r="AJ618" s="84" t="s">
        <v>8270</v>
      </c>
      <c r="AK618" s="92" t="s">
        <v>8777</v>
      </c>
      <c r="AL618" s="84"/>
      <c r="AM618" s="87">
        <v>40561.324143518519</v>
      </c>
      <c r="AN618" s="84" t="s">
        <v>10584</v>
      </c>
      <c r="AO618" s="92" t="s">
        <v>11200</v>
      </c>
      <c r="AP618" s="84" t="s">
        <v>65</v>
      </c>
      <c r="AQ618" s="48"/>
      <c r="AR618" s="48"/>
      <c r="AS618" s="48"/>
      <c r="AT618" s="48"/>
      <c r="AU618" s="48"/>
      <c r="AV618" s="48"/>
      <c r="AW618" s="48"/>
      <c r="AX618" s="48"/>
      <c r="AY618" s="48"/>
      <c r="AZ618" s="48"/>
      <c r="BA618" s="2"/>
      <c r="BB618" s="3"/>
      <c r="BC618" s="3"/>
      <c r="BD618" s="3"/>
      <c r="BE618" s="3"/>
    </row>
    <row r="619" spans="1:57" x14ac:dyDescent="0.25">
      <c r="A619" s="61" t="s">
        <v>627</v>
      </c>
      <c r="B619" s="62" t="s">
        <v>15537</v>
      </c>
      <c r="C619" s="62"/>
      <c r="D619" s="63">
        <v>1.5</v>
      </c>
      <c r="E619" s="65"/>
      <c r="F619" s="103" t="s">
        <v>9573</v>
      </c>
      <c r="G619" s="62"/>
      <c r="H619" s="66"/>
      <c r="I619" s="67"/>
      <c r="J619" s="67"/>
      <c r="K619" s="66" t="s">
        <v>12888</v>
      </c>
      <c r="L619" s="70"/>
      <c r="M619" s="71">
        <v>2346.692626953125</v>
      </c>
      <c r="N619" s="71">
        <v>6283.46875</v>
      </c>
      <c r="O619" s="72"/>
      <c r="P619" s="73"/>
      <c r="Q619" s="73"/>
      <c r="R619" s="96"/>
      <c r="S619" s="48">
        <v>0</v>
      </c>
      <c r="T619" s="48">
        <v>1</v>
      </c>
      <c r="U619" s="49">
        <v>0</v>
      </c>
      <c r="V619" s="49">
        <v>1.2300000000000001E-4</v>
      </c>
      <c r="W619" s="49">
        <v>0</v>
      </c>
      <c r="X619" s="49">
        <v>0.53268899999999997</v>
      </c>
      <c r="Y619" s="49">
        <v>0</v>
      </c>
      <c r="Z619" s="49">
        <v>0</v>
      </c>
      <c r="AA619" s="68">
        <v>619</v>
      </c>
      <c r="AB619" s="68"/>
      <c r="AC619" s="69"/>
      <c r="AD619" s="84">
        <v>1274</v>
      </c>
      <c r="AE619" s="84">
        <v>936</v>
      </c>
      <c r="AF619" s="84">
        <v>48427</v>
      </c>
      <c r="AG619" s="84">
        <v>27583</v>
      </c>
      <c r="AH619" s="84"/>
      <c r="AI619" s="84" t="s">
        <v>7585</v>
      </c>
      <c r="AJ619" s="84"/>
      <c r="AK619" s="84"/>
      <c r="AL619" s="84"/>
      <c r="AM619" s="87">
        <v>43165.722337962965</v>
      </c>
      <c r="AN619" s="84" t="s">
        <v>10584</v>
      </c>
      <c r="AO619" s="92" t="s">
        <v>11201</v>
      </c>
      <c r="AP619" s="84" t="s">
        <v>66</v>
      </c>
      <c r="AQ619" s="48"/>
      <c r="AR619" s="48"/>
      <c r="AS619" s="48"/>
      <c r="AT619" s="48"/>
      <c r="AU619" s="48"/>
      <c r="AV619" s="48"/>
      <c r="AW619" s="107" t="s">
        <v>14181</v>
      </c>
      <c r="AX619" s="107" t="s">
        <v>14181</v>
      </c>
      <c r="AY619" s="107" t="s">
        <v>14981</v>
      </c>
      <c r="AZ619" s="107" t="s">
        <v>14981</v>
      </c>
      <c r="BA619" s="2"/>
      <c r="BB619" s="3"/>
      <c r="BC619" s="3"/>
      <c r="BD619" s="3"/>
      <c r="BE619" s="3"/>
    </row>
    <row r="620" spans="1:57" x14ac:dyDescent="0.25">
      <c r="A620" s="61" t="s">
        <v>628</v>
      </c>
      <c r="B620" s="62" t="s">
        <v>15537</v>
      </c>
      <c r="C620" s="62"/>
      <c r="D620" s="63">
        <v>1.5</v>
      </c>
      <c r="E620" s="65"/>
      <c r="F620" s="103" t="s">
        <v>9574</v>
      </c>
      <c r="G620" s="62"/>
      <c r="H620" s="66"/>
      <c r="I620" s="67"/>
      <c r="J620" s="67"/>
      <c r="K620" s="66" t="s">
        <v>12889</v>
      </c>
      <c r="L620" s="70"/>
      <c r="M620" s="71">
        <v>5480.7138671875</v>
      </c>
      <c r="N620" s="71">
        <v>1045.3011474609375</v>
      </c>
      <c r="O620" s="72"/>
      <c r="P620" s="73"/>
      <c r="Q620" s="73"/>
      <c r="R620" s="96"/>
      <c r="S620" s="48">
        <v>0</v>
      </c>
      <c r="T620" s="48">
        <v>1</v>
      </c>
      <c r="U620" s="49">
        <v>0</v>
      </c>
      <c r="V620" s="49">
        <v>0.16666700000000001</v>
      </c>
      <c r="W620" s="49">
        <v>0</v>
      </c>
      <c r="X620" s="49">
        <v>0.70175399999999999</v>
      </c>
      <c r="Y620" s="49">
        <v>0</v>
      </c>
      <c r="Z620" s="49">
        <v>0</v>
      </c>
      <c r="AA620" s="68">
        <v>620</v>
      </c>
      <c r="AB620" s="68"/>
      <c r="AC620" s="69"/>
      <c r="AD620" s="84">
        <v>3000</v>
      </c>
      <c r="AE620" s="84">
        <v>997</v>
      </c>
      <c r="AF620" s="84">
        <v>78230</v>
      </c>
      <c r="AG620" s="84">
        <v>5243</v>
      </c>
      <c r="AH620" s="84"/>
      <c r="AI620" s="84" t="s">
        <v>7586</v>
      </c>
      <c r="AJ620" s="84" t="s">
        <v>8417</v>
      </c>
      <c r="AK620" s="84"/>
      <c r="AL620" s="84"/>
      <c r="AM620" s="87">
        <v>40757.333252314813</v>
      </c>
      <c r="AN620" s="84" t="s">
        <v>10584</v>
      </c>
      <c r="AO620" s="92" t="s">
        <v>11202</v>
      </c>
      <c r="AP620" s="84" t="s">
        <v>66</v>
      </c>
      <c r="AQ620" s="48" t="s">
        <v>2735</v>
      </c>
      <c r="AR620" s="48" t="s">
        <v>2735</v>
      </c>
      <c r="AS620" s="48" t="s">
        <v>2925</v>
      </c>
      <c r="AT620" s="48" t="s">
        <v>2925</v>
      </c>
      <c r="AU620" s="48"/>
      <c r="AV620" s="48"/>
      <c r="AW620" s="107" t="s">
        <v>14318</v>
      </c>
      <c r="AX620" s="107" t="s">
        <v>14318</v>
      </c>
      <c r="AY620" s="107" t="s">
        <v>15107</v>
      </c>
      <c r="AZ620" s="107" t="s">
        <v>15107</v>
      </c>
      <c r="BA620" s="2"/>
      <c r="BB620" s="3"/>
      <c r="BC620" s="3"/>
      <c r="BD620" s="3"/>
      <c r="BE620" s="3"/>
    </row>
    <row r="621" spans="1:57" x14ac:dyDescent="0.25">
      <c r="A621" s="61" t="s">
        <v>1657</v>
      </c>
      <c r="B621" s="62" t="s">
        <v>15537</v>
      </c>
      <c r="C621" s="62"/>
      <c r="D621" s="63">
        <v>1.5</v>
      </c>
      <c r="E621" s="65"/>
      <c r="F621" s="103" t="s">
        <v>9575</v>
      </c>
      <c r="G621" s="62"/>
      <c r="H621" s="66"/>
      <c r="I621" s="67"/>
      <c r="J621" s="67"/>
      <c r="K621" s="66" t="s">
        <v>12890</v>
      </c>
      <c r="L621" s="70"/>
      <c r="M621" s="71">
        <v>5615.041015625</v>
      </c>
      <c r="N621" s="71">
        <v>4445.8037109375</v>
      </c>
      <c r="O621" s="72"/>
      <c r="P621" s="73"/>
      <c r="Q621" s="73"/>
      <c r="R621" s="96"/>
      <c r="S621" s="48">
        <v>2</v>
      </c>
      <c r="T621" s="48">
        <v>0</v>
      </c>
      <c r="U621" s="49">
        <v>4</v>
      </c>
      <c r="V621" s="49">
        <v>0.25</v>
      </c>
      <c r="W621" s="49">
        <v>0</v>
      </c>
      <c r="X621" s="49">
        <v>1.2982450000000001</v>
      </c>
      <c r="Y621" s="49">
        <v>0</v>
      </c>
      <c r="Z621" s="49">
        <v>0</v>
      </c>
      <c r="AA621" s="68">
        <v>621</v>
      </c>
      <c r="AB621" s="68"/>
      <c r="AC621" s="69"/>
      <c r="AD621" s="84">
        <v>25</v>
      </c>
      <c r="AE621" s="84">
        <v>1928958</v>
      </c>
      <c r="AF621" s="84">
        <v>614197</v>
      </c>
      <c r="AG621" s="84">
        <v>0</v>
      </c>
      <c r="AH621" s="84"/>
      <c r="AI621" s="84" t="s">
        <v>7587</v>
      </c>
      <c r="AJ621" s="84" t="s">
        <v>8270</v>
      </c>
      <c r="AK621" s="92" t="s">
        <v>8778</v>
      </c>
      <c r="AL621" s="84"/>
      <c r="AM621" s="87">
        <v>40503.446388888886</v>
      </c>
      <c r="AN621" s="84" t="s">
        <v>10584</v>
      </c>
      <c r="AO621" s="92" t="s">
        <v>11203</v>
      </c>
      <c r="AP621" s="84" t="s">
        <v>65</v>
      </c>
      <c r="AQ621" s="48"/>
      <c r="AR621" s="48"/>
      <c r="AS621" s="48"/>
      <c r="AT621" s="48"/>
      <c r="AU621" s="48"/>
      <c r="AV621" s="48"/>
      <c r="AW621" s="48"/>
      <c r="AX621" s="48"/>
      <c r="AY621" s="48"/>
      <c r="AZ621" s="48"/>
      <c r="BA621" s="2"/>
      <c r="BB621" s="3"/>
      <c r="BC621" s="3"/>
      <c r="BD621" s="3"/>
      <c r="BE621" s="3"/>
    </row>
    <row r="622" spans="1:57" x14ac:dyDescent="0.25">
      <c r="A622" s="61" t="s">
        <v>629</v>
      </c>
      <c r="B622" s="62" t="s">
        <v>15539</v>
      </c>
      <c r="C622" s="62"/>
      <c r="D622" s="63">
        <v>5.1245899610076133</v>
      </c>
      <c r="E622" s="65"/>
      <c r="F622" s="103" t="s">
        <v>9576</v>
      </c>
      <c r="G622" s="62"/>
      <c r="H622" s="66"/>
      <c r="I622" s="67"/>
      <c r="J622" s="67"/>
      <c r="K622" s="66" t="s">
        <v>12891</v>
      </c>
      <c r="L622" s="70"/>
      <c r="M622" s="71">
        <v>4450.10107421875</v>
      </c>
      <c r="N622" s="71">
        <v>6597.994140625</v>
      </c>
      <c r="O622" s="72"/>
      <c r="P622" s="73"/>
      <c r="Q622" s="73"/>
      <c r="R622" s="96"/>
      <c r="S622" s="48">
        <v>0</v>
      </c>
      <c r="T622" s="48">
        <v>2</v>
      </c>
      <c r="U622" s="49">
        <v>4731.6509930000002</v>
      </c>
      <c r="V622" s="49">
        <v>2.02E-4</v>
      </c>
      <c r="W622" s="49">
        <v>1.874E-3</v>
      </c>
      <c r="X622" s="49">
        <v>0.77605100000000005</v>
      </c>
      <c r="Y622" s="49">
        <v>0</v>
      </c>
      <c r="Z622" s="49">
        <v>0</v>
      </c>
      <c r="AA622" s="68">
        <v>622</v>
      </c>
      <c r="AB622" s="68"/>
      <c r="AC622" s="69"/>
      <c r="AD622" s="84">
        <v>3583</v>
      </c>
      <c r="AE622" s="84">
        <v>1036</v>
      </c>
      <c r="AF622" s="84">
        <v>13248</v>
      </c>
      <c r="AG622" s="84">
        <v>20049</v>
      </c>
      <c r="AH622" s="84"/>
      <c r="AI622" s="84" t="s">
        <v>7588</v>
      </c>
      <c r="AJ622" s="84"/>
      <c r="AK622" s="84"/>
      <c r="AL622" s="84"/>
      <c r="AM622" s="87">
        <v>43657.696898148148</v>
      </c>
      <c r="AN622" s="84" t="s">
        <v>10584</v>
      </c>
      <c r="AO622" s="92" t="s">
        <v>11204</v>
      </c>
      <c r="AP622" s="84" t="s">
        <v>66</v>
      </c>
      <c r="AQ622" s="48"/>
      <c r="AR622" s="48"/>
      <c r="AS622" s="48"/>
      <c r="AT622" s="48"/>
      <c r="AU622" s="48" t="s">
        <v>2951</v>
      </c>
      <c r="AV622" s="48" t="s">
        <v>2951</v>
      </c>
      <c r="AW622" s="107" t="s">
        <v>14319</v>
      </c>
      <c r="AX622" s="107" t="s">
        <v>14755</v>
      </c>
      <c r="AY622" s="107" t="s">
        <v>15108</v>
      </c>
      <c r="AZ622" s="107" t="s">
        <v>15491</v>
      </c>
      <c r="BA622" s="2"/>
      <c r="BB622" s="3"/>
      <c r="BC622" s="3"/>
      <c r="BD622" s="3"/>
      <c r="BE622" s="3"/>
    </row>
    <row r="623" spans="1:57" x14ac:dyDescent="0.25">
      <c r="A623" s="61" t="s">
        <v>630</v>
      </c>
      <c r="B623" s="62" t="s">
        <v>15537</v>
      </c>
      <c r="C623" s="62"/>
      <c r="D623" s="63">
        <v>1.5</v>
      </c>
      <c r="E623" s="65"/>
      <c r="F623" s="103" t="s">
        <v>9577</v>
      </c>
      <c r="G623" s="62"/>
      <c r="H623" s="66"/>
      <c r="I623" s="67"/>
      <c r="J623" s="67"/>
      <c r="K623" s="66" t="s">
        <v>12892</v>
      </c>
      <c r="L623" s="70"/>
      <c r="M623" s="71">
        <v>5587.123046875</v>
      </c>
      <c r="N623" s="71">
        <v>5431.791015625</v>
      </c>
      <c r="O623" s="72"/>
      <c r="P623" s="73"/>
      <c r="Q623" s="73"/>
      <c r="R623" s="96"/>
      <c r="S623" s="48">
        <v>0</v>
      </c>
      <c r="T623" s="48">
        <v>1</v>
      </c>
      <c r="U623" s="49">
        <v>0</v>
      </c>
      <c r="V623" s="49">
        <v>1</v>
      </c>
      <c r="W623" s="49">
        <v>0</v>
      </c>
      <c r="X623" s="49">
        <v>1</v>
      </c>
      <c r="Y623" s="49">
        <v>0</v>
      </c>
      <c r="Z623" s="49">
        <v>0</v>
      </c>
      <c r="AA623" s="68">
        <v>623</v>
      </c>
      <c r="AB623" s="68"/>
      <c r="AC623" s="69"/>
      <c r="AD623" s="84">
        <v>78</v>
      </c>
      <c r="AE623" s="84">
        <v>69</v>
      </c>
      <c r="AF623" s="84">
        <v>55571</v>
      </c>
      <c r="AG623" s="84">
        <v>58472</v>
      </c>
      <c r="AH623" s="84"/>
      <c r="AI623" s="84"/>
      <c r="AJ623" s="84"/>
      <c r="AK623" s="84"/>
      <c r="AL623" s="84"/>
      <c r="AM623" s="87">
        <v>40555.692870370367</v>
      </c>
      <c r="AN623" s="84" t="s">
        <v>10584</v>
      </c>
      <c r="AO623" s="92" t="s">
        <v>11205</v>
      </c>
      <c r="AP623" s="84" t="s">
        <v>66</v>
      </c>
      <c r="AQ623" s="48" t="s">
        <v>2736</v>
      </c>
      <c r="AR623" s="48" t="s">
        <v>2736</v>
      </c>
      <c r="AS623" s="48" t="s">
        <v>2926</v>
      </c>
      <c r="AT623" s="48" t="s">
        <v>2926</v>
      </c>
      <c r="AU623" s="48"/>
      <c r="AV623" s="48"/>
      <c r="AW623" s="107" t="s">
        <v>14320</v>
      </c>
      <c r="AX623" s="107" t="s">
        <v>14320</v>
      </c>
      <c r="AY623" s="107" t="s">
        <v>15109</v>
      </c>
      <c r="AZ623" s="107" t="s">
        <v>15109</v>
      </c>
      <c r="BA623" s="2"/>
      <c r="BB623" s="3"/>
      <c r="BC623" s="3"/>
      <c r="BD623" s="3"/>
      <c r="BE623" s="3"/>
    </row>
    <row r="624" spans="1:57" x14ac:dyDescent="0.25">
      <c r="A624" s="61" t="s">
        <v>1658</v>
      </c>
      <c r="B624" s="62" t="s">
        <v>15537</v>
      </c>
      <c r="C624" s="62"/>
      <c r="D624" s="63">
        <v>1.5</v>
      </c>
      <c r="E624" s="65"/>
      <c r="F624" s="103" t="s">
        <v>9578</v>
      </c>
      <c r="G624" s="62"/>
      <c r="H624" s="66"/>
      <c r="I624" s="67"/>
      <c r="J624" s="67"/>
      <c r="K624" s="66" t="s">
        <v>12893</v>
      </c>
      <c r="L624" s="70"/>
      <c r="M624" s="71">
        <v>6096.36865234375</v>
      </c>
      <c r="N624" s="71">
        <v>7385.03466796875</v>
      </c>
      <c r="O624" s="72"/>
      <c r="P624" s="73"/>
      <c r="Q624" s="73"/>
      <c r="R624" s="96"/>
      <c r="S624" s="48">
        <v>1</v>
      </c>
      <c r="T624" s="48">
        <v>0</v>
      </c>
      <c r="U624" s="49">
        <v>0</v>
      </c>
      <c r="V624" s="49">
        <v>1</v>
      </c>
      <c r="W624" s="49">
        <v>0</v>
      </c>
      <c r="X624" s="49">
        <v>1</v>
      </c>
      <c r="Y624" s="49">
        <v>0</v>
      </c>
      <c r="Z624" s="49">
        <v>0</v>
      </c>
      <c r="AA624" s="68">
        <v>624</v>
      </c>
      <c r="AB624" s="68"/>
      <c r="AC624" s="69"/>
      <c r="AD624" s="84">
        <v>12</v>
      </c>
      <c r="AE624" s="84">
        <v>969725</v>
      </c>
      <c r="AF624" s="84">
        <v>73074</v>
      </c>
      <c r="AG624" s="84">
        <v>180</v>
      </c>
      <c r="AH624" s="84"/>
      <c r="AI624" s="84" t="s">
        <v>7589</v>
      </c>
      <c r="AJ624" s="84" t="s">
        <v>8266</v>
      </c>
      <c r="AK624" s="92" t="s">
        <v>8779</v>
      </c>
      <c r="AL624" s="84"/>
      <c r="AM624" s="87">
        <v>39905.54078703704</v>
      </c>
      <c r="AN624" s="84" t="s">
        <v>10584</v>
      </c>
      <c r="AO624" s="92" t="s">
        <v>11206</v>
      </c>
      <c r="AP624" s="84" t="s">
        <v>65</v>
      </c>
      <c r="AQ624" s="48"/>
      <c r="AR624" s="48"/>
      <c r="AS624" s="48"/>
      <c r="AT624" s="48"/>
      <c r="AU624" s="48"/>
      <c r="AV624" s="48"/>
      <c r="AW624" s="48"/>
      <c r="AX624" s="48"/>
      <c r="AY624" s="48"/>
      <c r="AZ624" s="48"/>
      <c r="BA624" s="2"/>
      <c r="BB624" s="3"/>
      <c r="BC624" s="3"/>
      <c r="BD624" s="3"/>
      <c r="BE624" s="3"/>
    </row>
    <row r="625" spans="1:57" x14ac:dyDescent="0.25">
      <c r="A625" s="61" t="s">
        <v>631</v>
      </c>
      <c r="B625" s="62" t="s">
        <v>15537</v>
      </c>
      <c r="C625" s="62"/>
      <c r="D625" s="63">
        <v>1.5</v>
      </c>
      <c r="E625" s="65"/>
      <c r="F625" s="103" t="s">
        <v>9579</v>
      </c>
      <c r="G625" s="62"/>
      <c r="H625" s="66"/>
      <c r="I625" s="67"/>
      <c r="J625" s="67"/>
      <c r="K625" s="66" t="s">
        <v>12894</v>
      </c>
      <c r="L625" s="70"/>
      <c r="M625" s="71">
        <v>7115.17724609375</v>
      </c>
      <c r="N625" s="71">
        <v>9224.3544921875</v>
      </c>
      <c r="O625" s="72"/>
      <c r="P625" s="73"/>
      <c r="Q625" s="73"/>
      <c r="R625" s="96"/>
      <c r="S625" s="48">
        <v>0</v>
      </c>
      <c r="T625" s="48">
        <v>1</v>
      </c>
      <c r="U625" s="49">
        <v>0</v>
      </c>
      <c r="V625" s="49">
        <v>4.7619000000000002E-2</v>
      </c>
      <c r="W625" s="49">
        <v>0</v>
      </c>
      <c r="X625" s="49">
        <v>0.58230899999999997</v>
      </c>
      <c r="Y625" s="49">
        <v>0</v>
      </c>
      <c r="Z625" s="49">
        <v>0</v>
      </c>
      <c r="AA625" s="68">
        <v>625</v>
      </c>
      <c r="AB625" s="68"/>
      <c r="AC625" s="69"/>
      <c r="AD625" s="84">
        <v>19830</v>
      </c>
      <c r="AE625" s="84">
        <v>19794</v>
      </c>
      <c r="AF625" s="84">
        <v>1768</v>
      </c>
      <c r="AG625" s="84">
        <v>31990</v>
      </c>
      <c r="AH625" s="84"/>
      <c r="AI625" s="84" t="s">
        <v>7590</v>
      </c>
      <c r="AJ625" s="84" t="s">
        <v>8266</v>
      </c>
      <c r="AK625" s="84"/>
      <c r="AL625" s="84"/>
      <c r="AM625" s="87">
        <v>43298.962430555555</v>
      </c>
      <c r="AN625" s="84" t="s">
        <v>10584</v>
      </c>
      <c r="AO625" s="92" t="s">
        <v>11207</v>
      </c>
      <c r="AP625" s="84" t="s">
        <v>66</v>
      </c>
      <c r="AQ625" s="48"/>
      <c r="AR625" s="48"/>
      <c r="AS625" s="48"/>
      <c r="AT625" s="48"/>
      <c r="AU625" s="48"/>
      <c r="AV625" s="48"/>
      <c r="AW625" s="107" t="s">
        <v>14219</v>
      </c>
      <c r="AX625" s="107" t="s">
        <v>14219</v>
      </c>
      <c r="AY625" s="107" t="s">
        <v>15018</v>
      </c>
      <c r="AZ625" s="107" t="s">
        <v>15018</v>
      </c>
      <c r="BA625" s="2"/>
      <c r="BB625" s="3"/>
      <c r="BC625" s="3"/>
      <c r="BD625" s="3"/>
      <c r="BE625" s="3"/>
    </row>
    <row r="626" spans="1:57" x14ac:dyDescent="0.25">
      <c r="A626" s="61" t="s">
        <v>632</v>
      </c>
      <c r="B626" s="62" t="s">
        <v>15537</v>
      </c>
      <c r="C626" s="62"/>
      <c r="D626" s="63">
        <v>1.5135390233335397</v>
      </c>
      <c r="E626" s="65"/>
      <c r="F626" s="103" t="s">
        <v>9580</v>
      </c>
      <c r="G626" s="62"/>
      <c r="H626" s="66"/>
      <c r="I626" s="67"/>
      <c r="J626" s="67"/>
      <c r="K626" s="66" t="s">
        <v>12895</v>
      </c>
      <c r="L626" s="70"/>
      <c r="M626" s="71">
        <v>5919.45947265625</v>
      </c>
      <c r="N626" s="71">
        <v>1879.979736328125</v>
      </c>
      <c r="O626" s="72"/>
      <c r="P626" s="73"/>
      <c r="Q626" s="73"/>
      <c r="R626" s="96"/>
      <c r="S626" s="48">
        <v>0</v>
      </c>
      <c r="T626" s="48">
        <v>1</v>
      </c>
      <c r="U626" s="49">
        <v>0</v>
      </c>
      <c r="V626" s="49">
        <v>1.5300000000000001E-4</v>
      </c>
      <c r="W626" s="49">
        <v>6.9999999999999999E-6</v>
      </c>
      <c r="X626" s="49">
        <v>0.47921799999999998</v>
      </c>
      <c r="Y626" s="49">
        <v>0</v>
      </c>
      <c r="Z626" s="49">
        <v>0</v>
      </c>
      <c r="AA626" s="68">
        <v>626</v>
      </c>
      <c r="AB626" s="68"/>
      <c r="AC626" s="69"/>
      <c r="AD626" s="84">
        <v>86</v>
      </c>
      <c r="AE626" s="84">
        <v>39</v>
      </c>
      <c r="AF626" s="84">
        <v>283</v>
      </c>
      <c r="AG626" s="84">
        <v>737</v>
      </c>
      <c r="AH626" s="84"/>
      <c r="AI626" s="84"/>
      <c r="AJ626" s="84"/>
      <c r="AK626" s="84"/>
      <c r="AL626" s="84"/>
      <c r="AM626" s="87">
        <v>43050.897592592592</v>
      </c>
      <c r="AN626" s="84" t="s">
        <v>10584</v>
      </c>
      <c r="AO626" s="92" t="s">
        <v>11208</v>
      </c>
      <c r="AP626" s="84" t="s">
        <v>66</v>
      </c>
      <c r="AQ626" s="48"/>
      <c r="AR626" s="48"/>
      <c r="AS626" s="48"/>
      <c r="AT626" s="48"/>
      <c r="AU626" s="48"/>
      <c r="AV626" s="48"/>
      <c r="AW626" s="107" t="s">
        <v>14321</v>
      </c>
      <c r="AX626" s="107" t="s">
        <v>14321</v>
      </c>
      <c r="AY626" s="107" t="s">
        <v>14988</v>
      </c>
      <c r="AZ626" s="107" t="s">
        <v>14988</v>
      </c>
      <c r="BA626" s="2"/>
      <c r="BB626" s="3"/>
      <c r="BC626" s="3"/>
      <c r="BD626" s="3"/>
      <c r="BE626" s="3"/>
    </row>
    <row r="627" spans="1:57" x14ac:dyDescent="0.25">
      <c r="A627" s="61" t="s">
        <v>633</v>
      </c>
      <c r="B627" s="62" t="s">
        <v>15537</v>
      </c>
      <c r="C627" s="62"/>
      <c r="D627" s="63">
        <v>1.505802438571517</v>
      </c>
      <c r="E627" s="65"/>
      <c r="F627" s="103" t="s">
        <v>9581</v>
      </c>
      <c r="G627" s="62"/>
      <c r="H627" s="66"/>
      <c r="I627" s="67"/>
      <c r="J627" s="67"/>
      <c r="K627" s="66" t="s">
        <v>12896</v>
      </c>
      <c r="L627" s="70"/>
      <c r="M627" s="71">
        <v>2795.12451171875</v>
      </c>
      <c r="N627" s="71">
        <v>4216.14697265625</v>
      </c>
      <c r="O627" s="72"/>
      <c r="P627" s="73"/>
      <c r="Q627" s="73"/>
      <c r="R627" s="96"/>
      <c r="S627" s="48">
        <v>0</v>
      </c>
      <c r="T627" s="48">
        <v>1</v>
      </c>
      <c r="U627" s="49">
        <v>0</v>
      </c>
      <c r="V627" s="49">
        <v>1.5899999999999999E-4</v>
      </c>
      <c r="W627" s="49">
        <v>3.0000000000000001E-6</v>
      </c>
      <c r="X627" s="49">
        <v>0.51345799999999997</v>
      </c>
      <c r="Y627" s="49">
        <v>0</v>
      </c>
      <c r="Z627" s="49">
        <v>0</v>
      </c>
      <c r="AA627" s="68">
        <v>627</v>
      </c>
      <c r="AB627" s="68"/>
      <c r="AC627" s="69"/>
      <c r="AD627" s="84">
        <v>103</v>
      </c>
      <c r="AE627" s="84">
        <v>8</v>
      </c>
      <c r="AF627" s="84">
        <v>605</v>
      </c>
      <c r="AG627" s="84">
        <v>1380</v>
      </c>
      <c r="AH627" s="84"/>
      <c r="AI627" s="84"/>
      <c r="AJ627" s="84"/>
      <c r="AK627" s="84"/>
      <c r="AL627" s="84"/>
      <c r="AM627" s="87">
        <v>43632.724803240744</v>
      </c>
      <c r="AN627" s="84" t="s">
        <v>10584</v>
      </c>
      <c r="AO627" s="92" t="s">
        <v>11209</v>
      </c>
      <c r="AP627" s="84" t="s">
        <v>66</v>
      </c>
      <c r="AQ627" s="48" t="s">
        <v>2737</v>
      </c>
      <c r="AR627" s="48" t="s">
        <v>2737</v>
      </c>
      <c r="AS627" s="48" t="s">
        <v>2911</v>
      </c>
      <c r="AT627" s="48" t="s">
        <v>2911</v>
      </c>
      <c r="AU627" s="48"/>
      <c r="AV627" s="48"/>
      <c r="AW627" s="107" t="s">
        <v>14322</v>
      </c>
      <c r="AX627" s="107" t="s">
        <v>14322</v>
      </c>
      <c r="AY627" s="107" t="s">
        <v>15110</v>
      </c>
      <c r="AZ627" s="107" t="s">
        <v>15110</v>
      </c>
      <c r="BA627" s="2"/>
      <c r="BB627" s="3"/>
      <c r="BC627" s="3"/>
      <c r="BD627" s="3"/>
      <c r="BE627" s="3"/>
    </row>
    <row r="628" spans="1:57" x14ac:dyDescent="0.25">
      <c r="A628" s="61" t="s">
        <v>634</v>
      </c>
      <c r="B628" s="62" t="s">
        <v>15539</v>
      </c>
      <c r="C628" s="62"/>
      <c r="D628" s="63">
        <v>5.097511914340533</v>
      </c>
      <c r="E628" s="65"/>
      <c r="F628" s="103" t="s">
        <v>9582</v>
      </c>
      <c r="G628" s="62"/>
      <c r="H628" s="66"/>
      <c r="I628" s="67"/>
      <c r="J628" s="67"/>
      <c r="K628" s="66" t="s">
        <v>12897</v>
      </c>
      <c r="L628" s="70"/>
      <c r="M628" s="71">
        <v>6566.8935546875</v>
      </c>
      <c r="N628" s="71">
        <v>8656.435546875</v>
      </c>
      <c r="O628" s="72"/>
      <c r="P628" s="73"/>
      <c r="Q628" s="73"/>
      <c r="R628" s="96"/>
      <c r="S628" s="48">
        <v>0</v>
      </c>
      <c r="T628" s="48">
        <v>1</v>
      </c>
      <c r="U628" s="49">
        <v>0</v>
      </c>
      <c r="V628" s="49">
        <v>2.0100000000000001E-4</v>
      </c>
      <c r="W628" s="49">
        <v>1.8600000000000001E-3</v>
      </c>
      <c r="X628" s="49">
        <v>0.465924</v>
      </c>
      <c r="Y628" s="49">
        <v>0</v>
      </c>
      <c r="Z628" s="49">
        <v>0</v>
      </c>
      <c r="AA628" s="68">
        <v>628</v>
      </c>
      <c r="AB628" s="68"/>
      <c r="AC628" s="69"/>
      <c r="AD628" s="84">
        <v>215</v>
      </c>
      <c r="AE628" s="84">
        <v>148</v>
      </c>
      <c r="AF628" s="84">
        <v>4378</v>
      </c>
      <c r="AG628" s="84">
        <v>2895</v>
      </c>
      <c r="AH628" s="84"/>
      <c r="AI628" s="84" t="s">
        <v>7591</v>
      </c>
      <c r="AJ628" s="84" t="s">
        <v>8418</v>
      </c>
      <c r="AK628" s="84"/>
      <c r="AL628" s="84"/>
      <c r="AM628" s="87">
        <v>40947.703379629631</v>
      </c>
      <c r="AN628" s="84" t="s">
        <v>10584</v>
      </c>
      <c r="AO628" s="92" t="s">
        <v>11210</v>
      </c>
      <c r="AP628" s="84" t="s">
        <v>66</v>
      </c>
      <c r="AQ628" s="48"/>
      <c r="AR628" s="48"/>
      <c r="AS628" s="48"/>
      <c r="AT628" s="48"/>
      <c r="AU628" s="48" t="s">
        <v>2951</v>
      </c>
      <c r="AV628" s="48" t="s">
        <v>2951</v>
      </c>
      <c r="AW628" s="107" t="s">
        <v>14127</v>
      </c>
      <c r="AX628" s="107" t="s">
        <v>14127</v>
      </c>
      <c r="AY628" s="107" t="s">
        <v>14929</v>
      </c>
      <c r="AZ628" s="107" t="s">
        <v>14929</v>
      </c>
      <c r="BA628" s="2"/>
      <c r="BB628" s="3"/>
      <c r="BC628" s="3"/>
      <c r="BD628" s="3"/>
      <c r="BE628" s="3"/>
    </row>
    <row r="629" spans="1:57" x14ac:dyDescent="0.25">
      <c r="A629" s="61" t="s">
        <v>635</v>
      </c>
      <c r="B629" s="62" t="s">
        <v>15537</v>
      </c>
      <c r="C629" s="62"/>
      <c r="D629" s="63">
        <v>1.5</v>
      </c>
      <c r="E629" s="65"/>
      <c r="F629" s="103" t="s">
        <v>9583</v>
      </c>
      <c r="G629" s="62"/>
      <c r="H629" s="66"/>
      <c r="I629" s="67"/>
      <c r="J629" s="67"/>
      <c r="K629" s="66" t="s">
        <v>12898</v>
      </c>
      <c r="L629" s="70"/>
      <c r="M629" s="71">
        <v>4651.4345703125</v>
      </c>
      <c r="N629" s="71">
        <v>9320.4150390625</v>
      </c>
      <c r="O629" s="72"/>
      <c r="P629" s="73"/>
      <c r="Q629" s="73"/>
      <c r="R629" s="96"/>
      <c r="S629" s="48">
        <v>0</v>
      </c>
      <c r="T629" s="48">
        <v>1</v>
      </c>
      <c r="U629" s="49">
        <v>0</v>
      </c>
      <c r="V629" s="49">
        <v>0.2</v>
      </c>
      <c r="W629" s="49">
        <v>0</v>
      </c>
      <c r="X629" s="49">
        <v>0.693693</v>
      </c>
      <c r="Y629" s="49">
        <v>0</v>
      </c>
      <c r="Z629" s="49">
        <v>0</v>
      </c>
      <c r="AA629" s="68">
        <v>629</v>
      </c>
      <c r="AB629" s="68"/>
      <c r="AC629" s="69"/>
      <c r="AD629" s="84">
        <v>1470</v>
      </c>
      <c r="AE629" s="84">
        <v>1384</v>
      </c>
      <c r="AF629" s="84">
        <v>22972</v>
      </c>
      <c r="AG629" s="84">
        <v>21999</v>
      </c>
      <c r="AH629" s="84"/>
      <c r="AI629" s="84" t="s">
        <v>7592</v>
      </c>
      <c r="AJ629" s="84"/>
      <c r="AK629" s="84"/>
      <c r="AL629" s="84"/>
      <c r="AM629" s="87">
        <v>43257.848715277774</v>
      </c>
      <c r="AN629" s="84" t="s">
        <v>10584</v>
      </c>
      <c r="AO629" s="92" t="s">
        <v>11211</v>
      </c>
      <c r="AP629" s="84" t="s">
        <v>66</v>
      </c>
      <c r="AQ629" s="48"/>
      <c r="AR629" s="48"/>
      <c r="AS629" s="48"/>
      <c r="AT629" s="48"/>
      <c r="AU629" s="48"/>
      <c r="AV629" s="48"/>
      <c r="AW629" s="107" t="s">
        <v>14076</v>
      </c>
      <c r="AX629" s="107" t="s">
        <v>14076</v>
      </c>
      <c r="AY629" s="107" t="s">
        <v>14879</v>
      </c>
      <c r="AZ629" s="107" t="s">
        <v>14879</v>
      </c>
      <c r="BA629" s="2"/>
      <c r="BB629" s="3"/>
      <c r="BC629" s="3"/>
      <c r="BD629" s="3"/>
      <c r="BE629" s="3"/>
    </row>
    <row r="630" spans="1:57" x14ac:dyDescent="0.25">
      <c r="A630" s="61" t="s">
        <v>636</v>
      </c>
      <c r="B630" s="62" t="s">
        <v>15537</v>
      </c>
      <c r="C630" s="62"/>
      <c r="D630" s="63">
        <v>1.505802438571517</v>
      </c>
      <c r="E630" s="65"/>
      <c r="F630" s="103" t="s">
        <v>9584</v>
      </c>
      <c r="G630" s="62"/>
      <c r="H630" s="66"/>
      <c r="I630" s="67"/>
      <c r="J630" s="67"/>
      <c r="K630" s="66" t="s">
        <v>12899</v>
      </c>
      <c r="L630" s="70"/>
      <c r="M630" s="71">
        <v>8129.751953125</v>
      </c>
      <c r="N630" s="71">
        <v>4441.90625</v>
      </c>
      <c r="O630" s="72"/>
      <c r="P630" s="73"/>
      <c r="Q630" s="73"/>
      <c r="R630" s="96"/>
      <c r="S630" s="48">
        <v>0</v>
      </c>
      <c r="T630" s="48">
        <v>1</v>
      </c>
      <c r="U630" s="49">
        <v>0</v>
      </c>
      <c r="V630" s="49">
        <v>1.5899999999999999E-4</v>
      </c>
      <c r="W630" s="49">
        <v>3.0000000000000001E-6</v>
      </c>
      <c r="X630" s="49">
        <v>0.51345799999999997</v>
      </c>
      <c r="Y630" s="49">
        <v>0</v>
      </c>
      <c r="Z630" s="49">
        <v>0</v>
      </c>
      <c r="AA630" s="68">
        <v>630</v>
      </c>
      <c r="AB630" s="68"/>
      <c r="AC630" s="69"/>
      <c r="AD630" s="84">
        <v>272</v>
      </c>
      <c r="AE630" s="84">
        <v>217</v>
      </c>
      <c r="AF630" s="84">
        <v>8685</v>
      </c>
      <c r="AG630" s="84">
        <v>6024</v>
      </c>
      <c r="AH630" s="84"/>
      <c r="AI630" s="84" t="s">
        <v>7593</v>
      </c>
      <c r="AJ630" s="84" t="s">
        <v>8419</v>
      </c>
      <c r="AK630" s="84"/>
      <c r="AL630" s="84"/>
      <c r="AM630" s="87">
        <v>40231.554386574076</v>
      </c>
      <c r="AN630" s="84" t="s">
        <v>10584</v>
      </c>
      <c r="AO630" s="92" t="s">
        <v>11212</v>
      </c>
      <c r="AP630" s="84" t="s">
        <v>66</v>
      </c>
      <c r="AQ630" s="48"/>
      <c r="AR630" s="48"/>
      <c r="AS630" s="48"/>
      <c r="AT630" s="48"/>
      <c r="AU630" s="48"/>
      <c r="AV630" s="48"/>
      <c r="AW630" s="107" t="s">
        <v>14135</v>
      </c>
      <c r="AX630" s="107" t="s">
        <v>14135</v>
      </c>
      <c r="AY630" s="107" t="s">
        <v>14887</v>
      </c>
      <c r="AZ630" s="107" t="s">
        <v>14887</v>
      </c>
      <c r="BA630" s="2"/>
      <c r="BB630" s="3"/>
      <c r="BC630" s="3"/>
      <c r="BD630" s="3"/>
      <c r="BE630" s="3"/>
    </row>
    <row r="631" spans="1:57" x14ac:dyDescent="0.25">
      <c r="A631" s="61" t="s">
        <v>637</v>
      </c>
      <c r="B631" s="62" t="s">
        <v>15537</v>
      </c>
      <c r="C631" s="62"/>
      <c r="D631" s="63">
        <v>1.5</v>
      </c>
      <c r="E631" s="65"/>
      <c r="F631" s="103" t="s">
        <v>9585</v>
      </c>
      <c r="G631" s="62"/>
      <c r="H631" s="66"/>
      <c r="I631" s="67"/>
      <c r="J631" s="67"/>
      <c r="K631" s="66" t="s">
        <v>12900</v>
      </c>
      <c r="L631" s="70"/>
      <c r="M631" s="71">
        <v>4769.15576171875</v>
      </c>
      <c r="N631" s="71">
        <v>8869.2373046875</v>
      </c>
      <c r="O631" s="72"/>
      <c r="P631" s="73"/>
      <c r="Q631" s="73"/>
      <c r="R631" s="96"/>
      <c r="S631" s="48">
        <v>0</v>
      </c>
      <c r="T631" s="48">
        <v>1</v>
      </c>
      <c r="U631" s="49">
        <v>0</v>
      </c>
      <c r="V631" s="49">
        <v>1</v>
      </c>
      <c r="W631" s="49">
        <v>0</v>
      </c>
      <c r="X631" s="49">
        <v>1</v>
      </c>
      <c r="Y631" s="49">
        <v>0</v>
      </c>
      <c r="Z631" s="49">
        <v>0</v>
      </c>
      <c r="AA631" s="68">
        <v>631</v>
      </c>
      <c r="AB631" s="68"/>
      <c r="AC631" s="69"/>
      <c r="AD631" s="84">
        <v>132</v>
      </c>
      <c r="AE631" s="84">
        <v>6</v>
      </c>
      <c r="AF631" s="84">
        <v>70</v>
      </c>
      <c r="AG631" s="84">
        <v>591</v>
      </c>
      <c r="AH631" s="84"/>
      <c r="AI631" s="84"/>
      <c r="AJ631" s="84"/>
      <c r="AK631" s="84"/>
      <c r="AL631" s="84"/>
      <c r="AM631" s="87">
        <v>41648.191168981481</v>
      </c>
      <c r="AN631" s="84" t="s">
        <v>10584</v>
      </c>
      <c r="AO631" s="92" t="s">
        <v>11213</v>
      </c>
      <c r="AP631" s="84" t="s">
        <v>66</v>
      </c>
      <c r="AQ631" s="48"/>
      <c r="AR631" s="48"/>
      <c r="AS631" s="48"/>
      <c r="AT631" s="48"/>
      <c r="AU631" s="48"/>
      <c r="AV631" s="48"/>
      <c r="AW631" s="107" t="s">
        <v>14323</v>
      </c>
      <c r="AX631" s="107" t="s">
        <v>14323</v>
      </c>
      <c r="AY631" s="107" t="s">
        <v>15111</v>
      </c>
      <c r="AZ631" s="107" t="s">
        <v>15111</v>
      </c>
      <c r="BA631" s="2"/>
      <c r="BB631" s="3"/>
      <c r="BC631" s="3"/>
      <c r="BD631" s="3"/>
      <c r="BE631" s="3"/>
    </row>
    <row r="632" spans="1:57" x14ac:dyDescent="0.25">
      <c r="A632" s="61" t="s">
        <v>1659</v>
      </c>
      <c r="B632" s="62" t="s">
        <v>15537</v>
      </c>
      <c r="C632" s="62"/>
      <c r="D632" s="63">
        <v>1.5</v>
      </c>
      <c r="E632" s="65"/>
      <c r="F632" s="103" t="s">
        <v>9586</v>
      </c>
      <c r="G632" s="62"/>
      <c r="H632" s="66"/>
      <c r="I632" s="67"/>
      <c r="J632" s="67"/>
      <c r="K632" s="66" t="s">
        <v>12901</v>
      </c>
      <c r="L632" s="70"/>
      <c r="M632" s="71">
        <v>3077.9287109375</v>
      </c>
      <c r="N632" s="71">
        <v>7849.63818359375</v>
      </c>
      <c r="O632" s="72"/>
      <c r="P632" s="73"/>
      <c r="Q632" s="73"/>
      <c r="R632" s="96"/>
      <c r="S632" s="48">
        <v>1</v>
      </c>
      <c r="T632" s="48">
        <v>0</v>
      </c>
      <c r="U632" s="49">
        <v>0</v>
      </c>
      <c r="V632" s="49">
        <v>1</v>
      </c>
      <c r="W632" s="49">
        <v>0</v>
      </c>
      <c r="X632" s="49">
        <v>1</v>
      </c>
      <c r="Y632" s="49">
        <v>0</v>
      </c>
      <c r="Z632" s="49">
        <v>0</v>
      </c>
      <c r="AA632" s="68">
        <v>632</v>
      </c>
      <c r="AB632" s="68"/>
      <c r="AC632" s="69"/>
      <c r="AD632" s="84">
        <v>513</v>
      </c>
      <c r="AE632" s="84">
        <v>1286</v>
      </c>
      <c r="AF632" s="84">
        <v>41134</v>
      </c>
      <c r="AG632" s="84">
        <v>23386</v>
      </c>
      <c r="AH632" s="84"/>
      <c r="AI632" s="84" t="s">
        <v>7594</v>
      </c>
      <c r="AJ632" s="84"/>
      <c r="AK632" s="84"/>
      <c r="AL632" s="84"/>
      <c r="AM632" s="87">
        <v>39262.301793981482</v>
      </c>
      <c r="AN632" s="84" t="s">
        <v>10584</v>
      </c>
      <c r="AO632" s="92" t="s">
        <v>11214</v>
      </c>
      <c r="AP632" s="84" t="s">
        <v>65</v>
      </c>
      <c r="AQ632" s="48"/>
      <c r="AR632" s="48"/>
      <c r="AS632" s="48"/>
      <c r="AT632" s="48"/>
      <c r="AU632" s="48"/>
      <c r="AV632" s="48"/>
      <c r="AW632" s="48"/>
      <c r="AX632" s="48"/>
      <c r="AY632" s="48"/>
      <c r="AZ632" s="48"/>
      <c r="BA632" s="2"/>
      <c r="BB632" s="3"/>
      <c r="BC632" s="3"/>
      <c r="BD632" s="3"/>
      <c r="BE632" s="3"/>
    </row>
    <row r="633" spans="1:57" x14ac:dyDescent="0.25">
      <c r="A633" s="61" t="s">
        <v>638</v>
      </c>
      <c r="B633" s="62" t="s">
        <v>15537</v>
      </c>
      <c r="C633" s="62"/>
      <c r="D633" s="63">
        <v>1.5</v>
      </c>
      <c r="E633" s="65"/>
      <c r="F633" s="103" t="s">
        <v>9587</v>
      </c>
      <c r="G633" s="62"/>
      <c r="H633" s="66"/>
      <c r="I633" s="67"/>
      <c r="J633" s="67"/>
      <c r="K633" s="66" t="s">
        <v>12902</v>
      </c>
      <c r="L633" s="70"/>
      <c r="M633" s="71">
        <v>8098.18994140625</v>
      </c>
      <c r="N633" s="71">
        <v>4049.255615234375</v>
      </c>
      <c r="O633" s="72"/>
      <c r="P633" s="73"/>
      <c r="Q633" s="73"/>
      <c r="R633" s="96"/>
      <c r="S633" s="48">
        <v>0</v>
      </c>
      <c r="T633" s="48">
        <v>1</v>
      </c>
      <c r="U633" s="49">
        <v>0</v>
      </c>
      <c r="V633" s="49">
        <v>1</v>
      </c>
      <c r="W633" s="49">
        <v>0</v>
      </c>
      <c r="X633" s="49">
        <v>1</v>
      </c>
      <c r="Y633" s="49">
        <v>0</v>
      </c>
      <c r="Z633" s="49">
        <v>0</v>
      </c>
      <c r="AA633" s="68">
        <v>633</v>
      </c>
      <c r="AB633" s="68"/>
      <c r="AC633" s="69"/>
      <c r="AD633" s="84">
        <v>140</v>
      </c>
      <c r="AE633" s="84">
        <v>25</v>
      </c>
      <c r="AF633" s="84">
        <v>3059</v>
      </c>
      <c r="AG633" s="84">
        <v>8343</v>
      </c>
      <c r="AH633" s="84"/>
      <c r="AI633" s="84"/>
      <c r="AJ633" s="84"/>
      <c r="AK633" s="84"/>
      <c r="AL633" s="84"/>
      <c r="AM633" s="87">
        <v>43427.600914351853</v>
      </c>
      <c r="AN633" s="84" t="s">
        <v>10584</v>
      </c>
      <c r="AO633" s="92" t="s">
        <v>11215</v>
      </c>
      <c r="AP633" s="84" t="s">
        <v>66</v>
      </c>
      <c r="AQ633" s="48" t="s">
        <v>2738</v>
      </c>
      <c r="AR633" s="48" t="s">
        <v>2738</v>
      </c>
      <c r="AS633" s="48" t="s">
        <v>2927</v>
      </c>
      <c r="AT633" s="48" t="s">
        <v>2927</v>
      </c>
      <c r="AU633" s="48"/>
      <c r="AV633" s="48"/>
      <c r="AW633" s="107" t="s">
        <v>14324</v>
      </c>
      <c r="AX633" s="107" t="s">
        <v>14324</v>
      </c>
      <c r="AY633" s="107" t="s">
        <v>15112</v>
      </c>
      <c r="AZ633" s="107" t="s">
        <v>15112</v>
      </c>
      <c r="BA633" s="2"/>
      <c r="BB633" s="3"/>
      <c r="BC633" s="3"/>
      <c r="BD633" s="3"/>
      <c r="BE633" s="3"/>
    </row>
    <row r="634" spans="1:57" x14ac:dyDescent="0.25">
      <c r="A634" s="61" t="s">
        <v>1660</v>
      </c>
      <c r="B634" s="62" t="s">
        <v>15537</v>
      </c>
      <c r="C634" s="62"/>
      <c r="D634" s="63">
        <v>1.5</v>
      </c>
      <c r="E634" s="65"/>
      <c r="F634" s="103" t="s">
        <v>9588</v>
      </c>
      <c r="G634" s="62"/>
      <c r="H634" s="66"/>
      <c r="I634" s="67"/>
      <c r="J634" s="67"/>
      <c r="K634" s="66" t="s">
        <v>12903</v>
      </c>
      <c r="L634" s="70"/>
      <c r="M634" s="71">
        <v>8954.5478515625</v>
      </c>
      <c r="N634" s="71">
        <v>2302.160400390625</v>
      </c>
      <c r="O634" s="72"/>
      <c r="P634" s="73"/>
      <c r="Q634" s="73"/>
      <c r="R634" s="96"/>
      <c r="S634" s="48">
        <v>1</v>
      </c>
      <c r="T634" s="48">
        <v>0</v>
      </c>
      <c r="U634" s="49">
        <v>0</v>
      </c>
      <c r="V634" s="49">
        <v>1</v>
      </c>
      <c r="W634" s="49">
        <v>0</v>
      </c>
      <c r="X634" s="49">
        <v>1</v>
      </c>
      <c r="Y634" s="49">
        <v>0</v>
      </c>
      <c r="Z634" s="49">
        <v>0</v>
      </c>
      <c r="AA634" s="68">
        <v>634</v>
      </c>
      <c r="AB634" s="68"/>
      <c r="AC634" s="69"/>
      <c r="AD634" s="84">
        <v>1</v>
      </c>
      <c r="AE634" s="84">
        <v>2985</v>
      </c>
      <c r="AF634" s="84">
        <v>11620</v>
      </c>
      <c r="AG634" s="84">
        <v>0</v>
      </c>
      <c r="AH634" s="84"/>
      <c r="AI634" s="84" t="s">
        <v>7595</v>
      </c>
      <c r="AJ634" s="84"/>
      <c r="AK634" s="92" t="s">
        <v>8780</v>
      </c>
      <c r="AL634" s="84"/>
      <c r="AM634" s="87">
        <v>43086.397187499999</v>
      </c>
      <c r="AN634" s="84" t="s">
        <v>10584</v>
      </c>
      <c r="AO634" s="92" t="s">
        <v>11216</v>
      </c>
      <c r="AP634" s="84" t="s">
        <v>65</v>
      </c>
      <c r="AQ634" s="48"/>
      <c r="AR634" s="48"/>
      <c r="AS634" s="48"/>
      <c r="AT634" s="48"/>
      <c r="AU634" s="48"/>
      <c r="AV634" s="48"/>
      <c r="AW634" s="48"/>
      <c r="AX634" s="48"/>
      <c r="AY634" s="48"/>
      <c r="AZ634" s="48"/>
      <c r="BA634" s="2"/>
      <c r="BB634" s="3"/>
      <c r="BC634" s="3"/>
      <c r="BD634" s="3"/>
      <c r="BE634" s="3"/>
    </row>
    <row r="635" spans="1:57" x14ac:dyDescent="0.25">
      <c r="A635" s="61" t="s">
        <v>639</v>
      </c>
      <c r="B635" s="62" t="s">
        <v>15539</v>
      </c>
      <c r="C635" s="62"/>
      <c r="D635" s="63">
        <v>5.097511914340533</v>
      </c>
      <c r="E635" s="65"/>
      <c r="F635" s="103" t="s">
        <v>9589</v>
      </c>
      <c r="G635" s="62"/>
      <c r="H635" s="66"/>
      <c r="I635" s="67"/>
      <c r="J635" s="67"/>
      <c r="K635" s="66" t="s">
        <v>12904</v>
      </c>
      <c r="L635" s="70"/>
      <c r="M635" s="71">
        <v>6680.10791015625</v>
      </c>
      <c r="N635" s="71">
        <v>8525.337890625</v>
      </c>
      <c r="O635" s="72"/>
      <c r="P635" s="73"/>
      <c r="Q635" s="73"/>
      <c r="R635" s="96"/>
      <c r="S635" s="48">
        <v>0</v>
      </c>
      <c r="T635" s="48">
        <v>1</v>
      </c>
      <c r="U635" s="49">
        <v>0</v>
      </c>
      <c r="V635" s="49">
        <v>2.0100000000000001E-4</v>
      </c>
      <c r="W635" s="49">
        <v>1.8600000000000001E-3</v>
      </c>
      <c r="X635" s="49">
        <v>0.465924</v>
      </c>
      <c r="Y635" s="49">
        <v>0</v>
      </c>
      <c r="Z635" s="49">
        <v>0</v>
      </c>
      <c r="AA635" s="68">
        <v>635</v>
      </c>
      <c r="AB635" s="68"/>
      <c r="AC635" s="69"/>
      <c r="AD635" s="84">
        <v>19</v>
      </c>
      <c r="AE635" s="84">
        <v>25</v>
      </c>
      <c r="AF635" s="84">
        <v>1417</v>
      </c>
      <c r="AG635" s="84">
        <v>6124</v>
      </c>
      <c r="AH635" s="84"/>
      <c r="AI635" s="84"/>
      <c r="AJ635" s="84"/>
      <c r="AK635" s="84"/>
      <c r="AL635" s="84"/>
      <c r="AM635" s="87">
        <v>42979.610833333332</v>
      </c>
      <c r="AN635" s="84" t="s">
        <v>10584</v>
      </c>
      <c r="AO635" s="92" t="s">
        <v>11217</v>
      </c>
      <c r="AP635" s="84" t="s">
        <v>66</v>
      </c>
      <c r="AQ635" s="48"/>
      <c r="AR635" s="48"/>
      <c r="AS635" s="48"/>
      <c r="AT635" s="48"/>
      <c r="AU635" s="48" t="s">
        <v>2951</v>
      </c>
      <c r="AV635" s="48" t="s">
        <v>2951</v>
      </c>
      <c r="AW635" s="107" t="s">
        <v>14127</v>
      </c>
      <c r="AX635" s="107" t="s">
        <v>14127</v>
      </c>
      <c r="AY635" s="107" t="s">
        <v>14929</v>
      </c>
      <c r="AZ635" s="107" t="s">
        <v>14929</v>
      </c>
      <c r="BA635" s="2"/>
      <c r="BB635" s="3"/>
      <c r="BC635" s="3"/>
      <c r="BD635" s="3"/>
      <c r="BE635" s="3"/>
    </row>
    <row r="636" spans="1:57" x14ac:dyDescent="0.25">
      <c r="A636" s="61" t="s">
        <v>640</v>
      </c>
      <c r="B636" s="62" t="s">
        <v>15541</v>
      </c>
      <c r="C636" s="62"/>
      <c r="D636" s="63">
        <v>3.503775453363867</v>
      </c>
      <c r="E636" s="65"/>
      <c r="F636" s="103" t="s">
        <v>9590</v>
      </c>
      <c r="G636" s="62"/>
      <c r="H636" s="66"/>
      <c r="I636" s="67"/>
      <c r="J636" s="67"/>
      <c r="K636" s="66" t="s">
        <v>12905</v>
      </c>
      <c r="L636" s="70"/>
      <c r="M636" s="71">
        <v>6738.80126953125</v>
      </c>
      <c r="N636" s="71">
        <v>4844.79248046875</v>
      </c>
      <c r="O636" s="72"/>
      <c r="P636" s="73"/>
      <c r="Q636" s="73"/>
      <c r="R636" s="96"/>
      <c r="S636" s="48">
        <v>0</v>
      </c>
      <c r="T636" s="48">
        <v>2</v>
      </c>
      <c r="U636" s="49">
        <v>2030</v>
      </c>
      <c r="V636" s="49">
        <v>1.7799999999999999E-4</v>
      </c>
      <c r="W636" s="49">
        <v>1.036E-3</v>
      </c>
      <c r="X636" s="49">
        <v>0.71381000000000006</v>
      </c>
      <c r="Y636" s="49">
        <v>0</v>
      </c>
      <c r="Z636" s="49">
        <v>0</v>
      </c>
      <c r="AA636" s="68">
        <v>636</v>
      </c>
      <c r="AB636" s="68"/>
      <c r="AC636" s="69"/>
      <c r="AD636" s="84">
        <v>975</v>
      </c>
      <c r="AE636" s="84">
        <v>753</v>
      </c>
      <c r="AF636" s="84">
        <v>15218</v>
      </c>
      <c r="AG636" s="84">
        <v>11553</v>
      </c>
      <c r="AH636" s="84"/>
      <c r="AI636" s="84" t="s">
        <v>7596</v>
      </c>
      <c r="AJ636" s="84" t="s">
        <v>8266</v>
      </c>
      <c r="AK636" s="84"/>
      <c r="AL636" s="84"/>
      <c r="AM636" s="87">
        <v>43366.258460648147</v>
      </c>
      <c r="AN636" s="84" t="s">
        <v>10584</v>
      </c>
      <c r="AO636" s="92" t="s">
        <v>11218</v>
      </c>
      <c r="AP636" s="84" t="s">
        <v>66</v>
      </c>
      <c r="AQ636" s="48"/>
      <c r="AR636" s="48"/>
      <c r="AS636" s="48"/>
      <c r="AT636" s="48"/>
      <c r="AU636" s="48" t="s">
        <v>2969</v>
      </c>
      <c r="AV636" s="48" t="s">
        <v>2969</v>
      </c>
      <c r="AW636" s="107" t="s">
        <v>14325</v>
      </c>
      <c r="AX636" s="107" t="s">
        <v>14325</v>
      </c>
      <c r="AY636" s="107" t="s">
        <v>15113</v>
      </c>
      <c r="AZ636" s="107" t="s">
        <v>15113</v>
      </c>
      <c r="BA636" s="2"/>
      <c r="BB636" s="3"/>
      <c r="BC636" s="3"/>
      <c r="BD636" s="3"/>
      <c r="BE636" s="3"/>
    </row>
    <row r="637" spans="1:57" x14ac:dyDescent="0.25">
      <c r="A637" s="61" t="s">
        <v>1661</v>
      </c>
      <c r="B637" s="62" t="s">
        <v>15537</v>
      </c>
      <c r="C637" s="62"/>
      <c r="D637" s="63">
        <v>1.6160487714303398</v>
      </c>
      <c r="E637" s="65"/>
      <c r="F637" s="103" t="s">
        <v>9591</v>
      </c>
      <c r="G637" s="62"/>
      <c r="H637" s="66"/>
      <c r="I637" s="67"/>
      <c r="J637" s="67"/>
      <c r="K637" s="66" t="s">
        <v>12906</v>
      </c>
      <c r="L637" s="70"/>
      <c r="M637" s="71">
        <v>8391.5859375</v>
      </c>
      <c r="N637" s="71">
        <v>3103.6904296875</v>
      </c>
      <c r="O637" s="72"/>
      <c r="P637" s="73"/>
      <c r="Q637" s="73"/>
      <c r="R637" s="96"/>
      <c r="S637" s="48">
        <v>1</v>
      </c>
      <c r="T637" s="48">
        <v>0</v>
      </c>
      <c r="U637" s="49">
        <v>0</v>
      </c>
      <c r="V637" s="49">
        <v>1.5100000000000001E-4</v>
      </c>
      <c r="W637" s="49">
        <v>6.0000000000000002E-5</v>
      </c>
      <c r="X637" s="49">
        <v>0.45336900000000002</v>
      </c>
      <c r="Y637" s="49">
        <v>0</v>
      </c>
      <c r="Z637" s="49">
        <v>0</v>
      </c>
      <c r="AA637" s="68">
        <v>637</v>
      </c>
      <c r="AB637" s="68"/>
      <c r="AC637" s="69"/>
      <c r="AD637" s="84">
        <v>8275</v>
      </c>
      <c r="AE637" s="84">
        <v>8542</v>
      </c>
      <c r="AF637" s="84">
        <v>97022</v>
      </c>
      <c r="AG637" s="84">
        <v>40739</v>
      </c>
      <c r="AH637" s="84"/>
      <c r="AI637" s="84"/>
      <c r="AJ637" s="84" t="s">
        <v>8266</v>
      </c>
      <c r="AK637" s="84"/>
      <c r="AL637" s="84"/>
      <c r="AM637" s="87">
        <v>42815.784768518519</v>
      </c>
      <c r="AN637" s="84" t="s">
        <v>10584</v>
      </c>
      <c r="AO637" s="92" t="s">
        <v>11219</v>
      </c>
      <c r="AP637" s="84" t="s">
        <v>65</v>
      </c>
      <c r="AQ637" s="48"/>
      <c r="AR637" s="48"/>
      <c r="AS637" s="48"/>
      <c r="AT637" s="48"/>
      <c r="AU637" s="48"/>
      <c r="AV637" s="48"/>
      <c r="AW637" s="48"/>
      <c r="AX637" s="48"/>
      <c r="AY637" s="48"/>
      <c r="AZ637" s="48"/>
      <c r="BA637" s="2"/>
      <c r="BB637" s="3"/>
      <c r="BC637" s="3"/>
      <c r="BD637" s="3"/>
      <c r="BE637" s="3"/>
    </row>
    <row r="638" spans="1:57" x14ac:dyDescent="0.25">
      <c r="A638" s="61" t="s">
        <v>641</v>
      </c>
      <c r="B638" s="62" t="s">
        <v>15537</v>
      </c>
      <c r="C638" s="62"/>
      <c r="D638" s="63">
        <v>1.5</v>
      </c>
      <c r="E638" s="65"/>
      <c r="F638" s="103" t="s">
        <v>9592</v>
      </c>
      <c r="G638" s="62"/>
      <c r="H638" s="66"/>
      <c r="I638" s="67"/>
      <c r="J638" s="67"/>
      <c r="K638" s="66" t="s">
        <v>12907</v>
      </c>
      <c r="L638" s="70"/>
      <c r="M638" s="71">
        <v>7369.23095703125</v>
      </c>
      <c r="N638" s="71">
        <v>8590.3623046875</v>
      </c>
      <c r="O638" s="72"/>
      <c r="P638" s="73"/>
      <c r="Q638" s="73"/>
      <c r="R638" s="96"/>
      <c r="S638" s="48">
        <v>1</v>
      </c>
      <c r="T638" s="48">
        <v>1</v>
      </c>
      <c r="U638" s="49">
        <v>0</v>
      </c>
      <c r="V638" s="49">
        <v>0</v>
      </c>
      <c r="W638" s="49">
        <v>0</v>
      </c>
      <c r="X638" s="49">
        <v>1</v>
      </c>
      <c r="Y638" s="49">
        <v>0</v>
      </c>
      <c r="Z638" s="49" t="s">
        <v>13963</v>
      </c>
      <c r="AA638" s="68">
        <v>638</v>
      </c>
      <c r="AB638" s="68"/>
      <c r="AC638" s="69"/>
      <c r="AD638" s="84">
        <v>5399</v>
      </c>
      <c r="AE638" s="84">
        <v>11506</v>
      </c>
      <c r="AF638" s="84">
        <v>43246</v>
      </c>
      <c r="AG638" s="84">
        <v>12173</v>
      </c>
      <c r="AH638" s="84"/>
      <c r="AI638" s="84" t="s">
        <v>7597</v>
      </c>
      <c r="AJ638" s="84" t="s">
        <v>8420</v>
      </c>
      <c r="AK638" s="92" t="s">
        <v>8781</v>
      </c>
      <c r="AL638" s="84"/>
      <c r="AM638" s="87">
        <v>40576.548530092594</v>
      </c>
      <c r="AN638" s="84" t="s">
        <v>10584</v>
      </c>
      <c r="AO638" s="92" t="s">
        <v>11220</v>
      </c>
      <c r="AP638" s="84" t="s">
        <v>66</v>
      </c>
      <c r="AQ638" s="48" t="s">
        <v>2739</v>
      </c>
      <c r="AR638" s="48" t="s">
        <v>2739</v>
      </c>
      <c r="AS638" s="48" t="s">
        <v>2911</v>
      </c>
      <c r="AT638" s="48" t="s">
        <v>2911</v>
      </c>
      <c r="AU638" s="48"/>
      <c r="AV638" s="48"/>
      <c r="AW638" s="107" t="s">
        <v>14326</v>
      </c>
      <c r="AX638" s="107" t="s">
        <v>14326</v>
      </c>
      <c r="AY638" s="107" t="s">
        <v>15114</v>
      </c>
      <c r="AZ638" s="107" t="s">
        <v>15114</v>
      </c>
      <c r="BA638" s="2"/>
      <c r="BB638" s="3"/>
      <c r="BC638" s="3"/>
      <c r="BD638" s="3"/>
      <c r="BE638" s="3"/>
    </row>
    <row r="639" spans="1:57" x14ac:dyDescent="0.25">
      <c r="A639" s="61" t="s">
        <v>642</v>
      </c>
      <c r="B639" s="62" t="s">
        <v>15537</v>
      </c>
      <c r="C639" s="62"/>
      <c r="D639" s="63">
        <v>1.5</v>
      </c>
      <c r="E639" s="65"/>
      <c r="F639" s="103" t="s">
        <v>9593</v>
      </c>
      <c r="G639" s="62"/>
      <c r="H639" s="66"/>
      <c r="I639" s="67"/>
      <c r="J639" s="67"/>
      <c r="K639" s="66" t="s">
        <v>12908</v>
      </c>
      <c r="L639" s="70"/>
      <c r="M639" s="71">
        <v>9902.8115234375</v>
      </c>
      <c r="N639" s="71">
        <v>4887.34228515625</v>
      </c>
      <c r="O639" s="72"/>
      <c r="P639" s="73"/>
      <c r="Q639" s="73"/>
      <c r="R639" s="96"/>
      <c r="S639" s="48">
        <v>1</v>
      </c>
      <c r="T639" s="48">
        <v>1</v>
      </c>
      <c r="U639" s="49">
        <v>0</v>
      </c>
      <c r="V639" s="49">
        <v>0</v>
      </c>
      <c r="W639" s="49">
        <v>0</v>
      </c>
      <c r="X639" s="49">
        <v>1</v>
      </c>
      <c r="Y639" s="49">
        <v>0</v>
      </c>
      <c r="Z639" s="49" t="s">
        <v>13963</v>
      </c>
      <c r="AA639" s="68">
        <v>639</v>
      </c>
      <c r="AB639" s="68"/>
      <c r="AC639" s="69"/>
      <c r="AD639" s="84">
        <v>676</v>
      </c>
      <c r="AE639" s="84">
        <v>552</v>
      </c>
      <c r="AF639" s="84">
        <v>31738</v>
      </c>
      <c r="AG639" s="84">
        <v>413</v>
      </c>
      <c r="AH639" s="84"/>
      <c r="AI639" s="84" t="s">
        <v>7598</v>
      </c>
      <c r="AJ639" s="84" t="s">
        <v>8342</v>
      </c>
      <c r="AK639" s="84"/>
      <c r="AL639" s="84"/>
      <c r="AM639" s="87">
        <v>40904.472083333334</v>
      </c>
      <c r="AN639" s="84" t="s">
        <v>10584</v>
      </c>
      <c r="AO639" s="92" t="s">
        <v>11221</v>
      </c>
      <c r="AP639" s="84" t="s">
        <v>66</v>
      </c>
      <c r="AQ639" s="48"/>
      <c r="AR639" s="48"/>
      <c r="AS639" s="48"/>
      <c r="AT639" s="48"/>
      <c r="AU639" s="48"/>
      <c r="AV639" s="48"/>
      <c r="AW639" s="107" t="s">
        <v>14327</v>
      </c>
      <c r="AX639" s="107" t="s">
        <v>14327</v>
      </c>
      <c r="AY639" s="107" t="s">
        <v>15115</v>
      </c>
      <c r="AZ639" s="107" t="s">
        <v>15115</v>
      </c>
      <c r="BA639" s="2"/>
      <c r="BB639" s="3"/>
      <c r="BC639" s="3"/>
      <c r="BD639" s="3"/>
      <c r="BE639" s="3"/>
    </row>
    <row r="640" spans="1:57" x14ac:dyDescent="0.25">
      <c r="A640" s="61" t="s">
        <v>643</v>
      </c>
      <c r="B640" s="62" t="s">
        <v>15539</v>
      </c>
      <c r="C640" s="62"/>
      <c r="D640" s="63">
        <v>5.097511914340533</v>
      </c>
      <c r="E640" s="65"/>
      <c r="F640" s="103" t="s">
        <v>9033</v>
      </c>
      <c r="G640" s="62"/>
      <c r="H640" s="66"/>
      <c r="I640" s="67"/>
      <c r="J640" s="67"/>
      <c r="K640" s="66" t="s">
        <v>12909</v>
      </c>
      <c r="L640" s="70"/>
      <c r="M640" s="71">
        <v>3888.71533203125</v>
      </c>
      <c r="N640" s="71">
        <v>8631.509765625</v>
      </c>
      <c r="O640" s="72"/>
      <c r="P640" s="73"/>
      <c r="Q640" s="73"/>
      <c r="R640" s="96"/>
      <c r="S640" s="48">
        <v>0</v>
      </c>
      <c r="T640" s="48">
        <v>1</v>
      </c>
      <c r="U640" s="49">
        <v>0</v>
      </c>
      <c r="V640" s="49">
        <v>2.0100000000000001E-4</v>
      </c>
      <c r="W640" s="49">
        <v>1.8600000000000001E-3</v>
      </c>
      <c r="X640" s="49">
        <v>0.465924</v>
      </c>
      <c r="Y640" s="49">
        <v>0</v>
      </c>
      <c r="Z640" s="49">
        <v>0</v>
      </c>
      <c r="AA640" s="68">
        <v>640</v>
      </c>
      <c r="AB640" s="68"/>
      <c r="AC640" s="69"/>
      <c r="AD640" s="84">
        <v>61</v>
      </c>
      <c r="AE640" s="84">
        <v>8</v>
      </c>
      <c r="AF640" s="84">
        <v>530</v>
      </c>
      <c r="AG640" s="84">
        <v>1072</v>
      </c>
      <c r="AH640" s="84"/>
      <c r="AI640" s="84"/>
      <c r="AJ640" s="84"/>
      <c r="AK640" s="84"/>
      <c r="AL640" s="84"/>
      <c r="AM640" s="87">
        <v>43103.290150462963</v>
      </c>
      <c r="AN640" s="84" t="s">
        <v>10584</v>
      </c>
      <c r="AO640" s="92" t="s">
        <v>11222</v>
      </c>
      <c r="AP640" s="84" t="s">
        <v>66</v>
      </c>
      <c r="AQ640" s="48"/>
      <c r="AR640" s="48"/>
      <c r="AS640" s="48"/>
      <c r="AT640" s="48"/>
      <c r="AU640" s="48" t="s">
        <v>2951</v>
      </c>
      <c r="AV640" s="48" t="s">
        <v>2951</v>
      </c>
      <c r="AW640" s="107" t="s">
        <v>14127</v>
      </c>
      <c r="AX640" s="107" t="s">
        <v>14127</v>
      </c>
      <c r="AY640" s="107" t="s">
        <v>14929</v>
      </c>
      <c r="AZ640" s="107" t="s">
        <v>14929</v>
      </c>
      <c r="BA640" s="2"/>
      <c r="BB640" s="3"/>
      <c r="BC640" s="3"/>
      <c r="BD640" s="3"/>
      <c r="BE640" s="3"/>
    </row>
    <row r="641" spans="1:57" x14ac:dyDescent="0.25">
      <c r="A641" s="61" t="s">
        <v>644</v>
      </c>
      <c r="B641" s="62" t="s">
        <v>15537</v>
      </c>
      <c r="C641" s="62"/>
      <c r="D641" s="63">
        <v>1.5</v>
      </c>
      <c r="E641" s="65"/>
      <c r="F641" s="103" t="s">
        <v>9594</v>
      </c>
      <c r="G641" s="62"/>
      <c r="H641" s="66"/>
      <c r="I641" s="67"/>
      <c r="J641" s="67"/>
      <c r="K641" s="66" t="s">
        <v>12910</v>
      </c>
      <c r="L641" s="70"/>
      <c r="M641" s="71">
        <v>2662.29931640625</v>
      </c>
      <c r="N641" s="71">
        <v>9409.353515625</v>
      </c>
      <c r="O641" s="72"/>
      <c r="P641" s="73"/>
      <c r="Q641" s="73"/>
      <c r="R641" s="96"/>
      <c r="S641" s="48">
        <v>1</v>
      </c>
      <c r="T641" s="48">
        <v>1</v>
      </c>
      <c r="U641" s="49">
        <v>0</v>
      </c>
      <c r="V641" s="49">
        <v>0</v>
      </c>
      <c r="W641" s="49">
        <v>0</v>
      </c>
      <c r="X641" s="49">
        <v>1</v>
      </c>
      <c r="Y641" s="49">
        <v>0</v>
      </c>
      <c r="Z641" s="49" t="s">
        <v>13963</v>
      </c>
      <c r="AA641" s="68">
        <v>641</v>
      </c>
      <c r="AB641" s="68"/>
      <c r="AC641" s="69"/>
      <c r="AD641" s="84">
        <v>731</v>
      </c>
      <c r="AE641" s="84">
        <v>502</v>
      </c>
      <c r="AF641" s="84">
        <v>5892</v>
      </c>
      <c r="AG641" s="84">
        <v>3162</v>
      </c>
      <c r="AH641" s="84"/>
      <c r="AI641" s="84" t="s">
        <v>7599</v>
      </c>
      <c r="AJ641" s="84" t="s">
        <v>8266</v>
      </c>
      <c r="AK641" s="84"/>
      <c r="AL641" s="84"/>
      <c r="AM641" s="87">
        <v>43083.782881944448</v>
      </c>
      <c r="AN641" s="84" t="s">
        <v>10584</v>
      </c>
      <c r="AO641" s="92" t="s">
        <v>11223</v>
      </c>
      <c r="AP641" s="84" t="s">
        <v>66</v>
      </c>
      <c r="AQ641" s="48" t="s">
        <v>2740</v>
      </c>
      <c r="AR641" s="48" t="s">
        <v>2740</v>
      </c>
      <c r="AS641" s="48" t="s">
        <v>2911</v>
      </c>
      <c r="AT641" s="48" t="s">
        <v>2911</v>
      </c>
      <c r="AU641" s="48" t="s">
        <v>2950</v>
      </c>
      <c r="AV641" s="48" t="s">
        <v>2950</v>
      </c>
      <c r="AW641" s="107" t="s">
        <v>14328</v>
      </c>
      <c r="AX641" s="107" t="s">
        <v>14328</v>
      </c>
      <c r="AY641" s="107" t="s">
        <v>15116</v>
      </c>
      <c r="AZ641" s="107" t="s">
        <v>15116</v>
      </c>
      <c r="BA641" s="2"/>
      <c r="BB641" s="3"/>
      <c r="BC641" s="3"/>
      <c r="BD641" s="3"/>
      <c r="BE641" s="3"/>
    </row>
    <row r="642" spans="1:57" x14ac:dyDescent="0.25">
      <c r="A642" s="61" t="s">
        <v>645</v>
      </c>
      <c r="B642" s="62" t="s">
        <v>15537</v>
      </c>
      <c r="C642" s="62"/>
      <c r="D642" s="63">
        <v>2.9293340347836851</v>
      </c>
      <c r="E642" s="65"/>
      <c r="F642" s="103" t="s">
        <v>9595</v>
      </c>
      <c r="G642" s="62"/>
      <c r="H642" s="66"/>
      <c r="I642" s="67"/>
      <c r="J642" s="67"/>
      <c r="K642" s="66" t="s">
        <v>12911</v>
      </c>
      <c r="L642" s="70"/>
      <c r="M642" s="71">
        <v>5553.4375</v>
      </c>
      <c r="N642" s="71">
        <v>5544.64404296875</v>
      </c>
      <c r="O642" s="72"/>
      <c r="P642" s="73"/>
      <c r="Q642" s="73"/>
      <c r="R642" s="96"/>
      <c r="S642" s="48">
        <v>0</v>
      </c>
      <c r="T642" s="48">
        <v>1</v>
      </c>
      <c r="U642" s="49">
        <v>0</v>
      </c>
      <c r="V642" s="49">
        <v>1.9799999999999999E-4</v>
      </c>
      <c r="W642" s="49">
        <v>7.3899999999999997E-4</v>
      </c>
      <c r="X642" s="49">
        <v>0.40701900000000002</v>
      </c>
      <c r="Y642" s="49">
        <v>0</v>
      </c>
      <c r="Z642" s="49">
        <v>0</v>
      </c>
      <c r="AA642" s="68">
        <v>642</v>
      </c>
      <c r="AB642" s="68"/>
      <c r="AC642" s="69"/>
      <c r="AD642" s="84">
        <v>3467</v>
      </c>
      <c r="AE642" s="84">
        <v>1376</v>
      </c>
      <c r="AF642" s="84">
        <v>10351</v>
      </c>
      <c r="AG642" s="84">
        <v>10564</v>
      </c>
      <c r="AH642" s="84"/>
      <c r="AI642" s="84" t="s">
        <v>7600</v>
      </c>
      <c r="AJ642" s="84" t="s">
        <v>8421</v>
      </c>
      <c r="AK642" s="84"/>
      <c r="AL642" s="84"/>
      <c r="AM642" s="87">
        <v>40918.749293981484</v>
      </c>
      <c r="AN642" s="84" t="s">
        <v>10584</v>
      </c>
      <c r="AO642" s="92" t="s">
        <v>11224</v>
      </c>
      <c r="AP642" s="84" t="s">
        <v>66</v>
      </c>
      <c r="AQ642" s="48"/>
      <c r="AR642" s="48"/>
      <c r="AS642" s="48"/>
      <c r="AT642" s="48"/>
      <c r="AU642" s="48"/>
      <c r="AV642" s="48"/>
      <c r="AW642" s="107" t="s">
        <v>14329</v>
      </c>
      <c r="AX642" s="107" t="s">
        <v>14756</v>
      </c>
      <c r="AY642" s="107" t="s">
        <v>15117</v>
      </c>
      <c r="AZ642" s="107" t="s">
        <v>15492</v>
      </c>
      <c r="BA642" s="2"/>
      <c r="BB642" s="3"/>
      <c r="BC642" s="3"/>
      <c r="BD642" s="3"/>
      <c r="BE642" s="3"/>
    </row>
    <row r="643" spans="1:57" x14ac:dyDescent="0.25">
      <c r="A643" s="61" t="s">
        <v>646</v>
      </c>
      <c r="B643" s="62" t="s">
        <v>15537</v>
      </c>
      <c r="C643" s="62"/>
      <c r="D643" s="63">
        <v>1.5</v>
      </c>
      <c r="E643" s="65"/>
      <c r="F643" s="103" t="s">
        <v>9596</v>
      </c>
      <c r="G643" s="62"/>
      <c r="H643" s="66"/>
      <c r="I643" s="67"/>
      <c r="J643" s="67"/>
      <c r="K643" s="66" t="s">
        <v>12912</v>
      </c>
      <c r="L643" s="70"/>
      <c r="M643" s="71">
        <v>9335.36328125</v>
      </c>
      <c r="N643" s="71">
        <v>4485.3896484375</v>
      </c>
      <c r="O643" s="72"/>
      <c r="P643" s="73"/>
      <c r="Q643" s="73"/>
      <c r="R643" s="96"/>
      <c r="S643" s="48">
        <v>1</v>
      </c>
      <c r="T643" s="48">
        <v>1</v>
      </c>
      <c r="U643" s="49">
        <v>0</v>
      </c>
      <c r="V643" s="49">
        <v>0</v>
      </c>
      <c r="W643" s="49">
        <v>0</v>
      </c>
      <c r="X643" s="49">
        <v>1</v>
      </c>
      <c r="Y643" s="49">
        <v>0</v>
      </c>
      <c r="Z643" s="49" t="s">
        <v>13963</v>
      </c>
      <c r="AA643" s="68">
        <v>643</v>
      </c>
      <c r="AB643" s="68"/>
      <c r="AC643" s="69"/>
      <c r="AD643" s="84">
        <v>71</v>
      </c>
      <c r="AE643" s="84">
        <v>21</v>
      </c>
      <c r="AF643" s="84">
        <v>14</v>
      </c>
      <c r="AG643" s="84">
        <v>35</v>
      </c>
      <c r="AH643" s="84"/>
      <c r="AI643" s="84"/>
      <c r="AJ643" s="84" t="s">
        <v>8422</v>
      </c>
      <c r="AK643" s="84"/>
      <c r="AL643" s="84"/>
      <c r="AM643" s="87">
        <v>41654.334282407406</v>
      </c>
      <c r="AN643" s="84" t="s">
        <v>10584</v>
      </c>
      <c r="AO643" s="92" t="s">
        <v>11225</v>
      </c>
      <c r="AP643" s="84" t="s">
        <v>66</v>
      </c>
      <c r="AQ643" s="48" t="s">
        <v>2741</v>
      </c>
      <c r="AR643" s="48" t="s">
        <v>2741</v>
      </c>
      <c r="AS643" s="48" t="s">
        <v>2911</v>
      </c>
      <c r="AT643" s="48" t="s">
        <v>2911</v>
      </c>
      <c r="AU643" s="48" t="s">
        <v>2970</v>
      </c>
      <c r="AV643" s="48" t="s">
        <v>2970</v>
      </c>
      <c r="AW643" s="107" t="s">
        <v>14330</v>
      </c>
      <c r="AX643" s="107" t="s">
        <v>14330</v>
      </c>
      <c r="AY643" s="107" t="s">
        <v>15118</v>
      </c>
      <c r="AZ643" s="107" t="s">
        <v>15118</v>
      </c>
      <c r="BA643" s="2"/>
      <c r="BB643" s="3"/>
      <c r="BC643" s="3"/>
      <c r="BD643" s="3"/>
      <c r="BE643" s="3"/>
    </row>
    <row r="644" spans="1:57" x14ac:dyDescent="0.25">
      <c r="A644" s="61" t="s">
        <v>647</v>
      </c>
      <c r="B644" s="62" t="s">
        <v>15537</v>
      </c>
      <c r="C644" s="62"/>
      <c r="D644" s="63">
        <v>1.5135390233335397</v>
      </c>
      <c r="E644" s="65"/>
      <c r="F644" s="103" t="s">
        <v>9597</v>
      </c>
      <c r="G644" s="62"/>
      <c r="H644" s="66"/>
      <c r="I644" s="67"/>
      <c r="J644" s="67"/>
      <c r="K644" s="66" t="s">
        <v>12913</v>
      </c>
      <c r="L644" s="70"/>
      <c r="M644" s="71">
        <v>4444.583984375</v>
      </c>
      <c r="N644" s="71">
        <v>6608.4716796875</v>
      </c>
      <c r="O644" s="72"/>
      <c r="P644" s="73"/>
      <c r="Q644" s="73"/>
      <c r="R644" s="96"/>
      <c r="S644" s="48">
        <v>0</v>
      </c>
      <c r="T644" s="48">
        <v>1</v>
      </c>
      <c r="U644" s="49">
        <v>0</v>
      </c>
      <c r="V644" s="49">
        <v>1.4999999999999999E-4</v>
      </c>
      <c r="W644" s="49">
        <v>6.9999999999999999E-6</v>
      </c>
      <c r="X644" s="49">
        <v>0.475773</v>
      </c>
      <c r="Y644" s="49">
        <v>0</v>
      </c>
      <c r="Z644" s="49">
        <v>0</v>
      </c>
      <c r="AA644" s="68">
        <v>644</v>
      </c>
      <c r="AB644" s="68"/>
      <c r="AC644" s="69"/>
      <c r="AD644" s="84">
        <v>570</v>
      </c>
      <c r="AE644" s="84">
        <v>68</v>
      </c>
      <c r="AF644" s="84">
        <v>2954</v>
      </c>
      <c r="AG644" s="84">
        <v>3809</v>
      </c>
      <c r="AH644" s="84"/>
      <c r="AI644" s="84"/>
      <c r="AJ644" s="84"/>
      <c r="AK644" s="84"/>
      <c r="AL644" s="84"/>
      <c r="AM644" s="87">
        <v>43180.799675925926</v>
      </c>
      <c r="AN644" s="84" t="s">
        <v>10584</v>
      </c>
      <c r="AO644" s="92" t="s">
        <v>11226</v>
      </c>
      <c r="AP644" s="84" t="s">
        <v>66</v>
      </c>
      <c r="AQ644" s="48"/>
      <c r="AR644" s="48"/>
      <c r="AS644" s="48"/>
      <c r="AT644" s="48"/>
      <c r="AU644" s="48"/>
      <c r="AV644" s="48"/>
      <c r="AW644" s="107" t="s">
        <v>14224</v>
      </c>
      <c r="AX644" s="107" t="s">
        <v>14224</v>
      </c>
      <c r="AY644" s="107" t="s">
        <v>15023</v>
      </c>
      <c r="AZ644" s="107" t="s">
        <v>15023</v>
      </c>
      <c r="BA644" s="2"/>
      <c r="BB644" s="3"/>
      <c r="BC644" s="3"/>
      <c r="BD644" s="3"/>
      <c r="BE644" s="3"/>
    </row>
    <row r="645" spans="1:57" x14ac:dyDescent="0.25">
      <c r="A645" s="61" t="s">
        <v>648</v>
      </c>
      <c r="B645" s="62" t="s">
        <v>15539</v>
      </c>
      <c r="C645" s="62"/>
      <c r="D645" s="63">
        <v>5.097511914340533</v>
      </c>
      <c r="E645" s="65"/>
      <c r="F645" s="103" t="s">
        <v>9598</v>
      </c>
      <c r="G645" s="62"/>
      <c r="H645" s="66"/>
      <c r="I645" s="67"/>
      <c r="J645" s="67"/>
      <c r="K645" s="66" t="s">
        <v>12914</v>
      </c>
      <c r="L645" s="70"/>
      <c r="M645" s="71">
        <v>7460.0341796875</v>
      </c>
      <c r="N645" s="71">
        <v>7542.576171875</v>
      </c>
      <c r="O645" s="72"/>
      <c r="P645" s="73"/>
      <c r="Q645" s="73"/>
      <c r="R645" s="96"/>
      <c r="S645" s="48">
        <v>0</v>
      </c>
      <c r="T645" s="48">
        <v>1</v>
      </c>
      <c r="U645" s="49">
        <v>0</v>
      </c>
      <c r="V645" s="49">
        <v>2.0100000000000001E-4</v>
      </c>
      <c r="W645" s="49">
        <v>1.8600000000000001E-3</v>
      </c>
      <c r="X645" s="49">
        <v>0.465924</v>
      </c>
      <c r="Y645" s="49">
        <v>0</v>
      </c>
      <c r="Z645" s="49">
        <v>0</v>
      </c>
      <c r="AA645" s="68">
        <v>645</v>
      </c>
      <c r="AB645" s="68"/>
      <c r="AC645" s="69"/>
      <c r="AD645" s="84">
        <v>131</v>
      </c>
      <c r="AE645" s="84">
        <v>37</v>
      </c>
      <c r="AF645" s="84">
        <v>977</v>
      </c>
      <c r="AG645" s="84">
        <v>1394</v>
      </c>
      <c r="AH645" s="84"/>
      <c r="AI645" s="84"/>
      <c r="AJ645" s="84"/>
      <c r="AK645" s="84"/>
      <c r="AL645" s="84"/>
      <c r="AM645" s="87">
        <v>40756.559236111112</v>
      </c>
      <c r="AN645" s="84" t="s">
        <v>10584</v>
      </c>
      <c r="AO645" s="92" t="s">
        <v>11227</v>
      </c>
      <c r="AP645" s="84" t="s">
        <v>66</v>
      </c>
      <c r="AQ645" s="48"/>
      <c r="AR645" s="48"/>
      <c r="AS645" s="48"/>
      <c r="AT645" s="48"/>
      <c r="AU645" s="48" t="s">
        <v>2951</v>
      </c>
      <c r="AV645" s="48" t="s">
        <v>2951</v>
      </c>
      <c r="AW645" s="107" t="s">
        <v>14127</v>
      </c>
      <c r="AX645" s="107" t="s">
        <v>14127</v>
      </c>
      <c r="AY645" s="107" t="s">
        <v>14929</v>
      </c>
      <c r="AZ645" s="107" t="s">
        <v>14929</v>
      </c>
      <c r="BA645" s="2"/>
      <c r="BB645" s="3"/>
      <c r="BC645" s="3"/>
      <c r="BD645" s="3"/>
      <c r="BE645" s="3"/>
    </row>
    <row r="646" spans="1:57" x14ac:dyDescent="0.25">
      <c r="A646" s="61" t="s">
        <v>649</v>
      </c>
      <c r="B646" s="62" t="s">
        <v>15537</v>
      </c>
      <c r="C646" s="62"/>
      <c r="D646" s="63">
        <v>1.505802438571517</v>
      </c>
      <c r="E646" s="65"/>
      <c r="F646" s="103" t="s">
        <v>9599</v>
      </c>
      <c r="G646" s="62"/>
      <c r="H646" s="66"/>
      <c r="I646" s="67"/>
      <c r="J646" s="67"/>
      <c r="K646" s="66" t="s">
        <v>12915</v>
      </c>
      <c r="L646" s="70"/>
      <c r="M646" s="71">
        <v>6192.05029296875</v>
      </c>
      <c r="N646" s="71">
        <v>7065.8076171875</v>
      </c>
      <c r="O646" s="72"/>
      <c r="P646" s="73"/>
      <c r="Q646" s="73"/>
      <c r="R646" s="96"/>
      <c r="S646" s="48">
        <v>0</v>
      </c>
      <c r="T646" s="48">
        <v>2</v>
      </c>
      <c r="U646" s="49">
        <v>10110</v>
      </c>
      <c r="V646" s="49">
        <v>1.5899999999999999E-4</v>
      </c>
      <c r="W646" s="49">
        <v>3.0000000000000001E-6</v>
      </c>
      <c r="X646" s="49">
        <v>0.94032700000000002</v>
      </c>
      <c r="Y646" s="49">
        <v>0</v>
      </c>
      <c r="Z646" s="49">
        <v>0</v>
      </c>
      <c r="AA646" s="68">
        <v>646</v>
      </c>
      <c r="AB646" s="68"/>
      <c r="AC646" s="69"/>
      <c r="AD646" s="84">
        <v>258</v>
      </c>
      <c r="AE646" s="84">
        <v>149</v>
      </c>
      <c r="AF646" s="84">
        <v>10757</v>
      </c>
      <c r="AG646" s="84">
        <v>8790</v>
      </c>
      <c r="AH646" s="84"/>
      <c r="AI646" s="84" t="s">
        <v>7601</v>
      </c>
      <c r="AJ646" s="84" t="s">
        <v>8305</v>
      </c>
      <c r="AK646" s="84"/>
      <c r="AL646" s="84"/>
      <c r="AM646" s="87">
        <v>42230.683831018519</v>
      </c>
      <c r="AN646" s="84" t="s">
        <v>10584</v>
      </c>
      <c r="AO646" s="92" t="s">
        <v>11228</v>
      </c>
      <c r="AP646" s="84" t="s">
        <v>66</v>
      </c>
      <c r="AQ646" s="48"/>
      <c r="AR646" s="48"/>
      <c r="AS646" s="48"/>
      <c r="AT646" s="48"/>
      <c r="AU646" s="48"/>
      <c r="AV646" s="48"/>
      <c r="AW646" s="107" t="s">
        <v>14331</v>
      </c>
      <c r="AX646" s="107" t="s">
        <v>14757</v>
      </c>
      <c r="AY646" s="107" t="s">
        <v>14971</v>
      </c>
      <c r="AZ646" s="107" t="s">
        <v>14971</v>
      </c>
      <c r="BA646" s="2"/>
      <c r="BB646" s="3"/>
      <c r="BC646" s="3"/>
      <c r="BD646" s="3"/>
      <c r="BE646" s="3"/>
    </row>
    <row r="647" spans="1:57" x14ac:dyDescent="0.25">
      <c r="A647" s="61" t="s">
        <v>650</v>
      </c>
      <c r="B647" s="62" t="s">
        <v>15537</v>
      </c>
      <c r="C647" s="62"/>
      <c r="D647" s="63">
        <v>1.5</v>
      </c>
      <c r="E647" s="65"/>
      <c r="F647" s="103" t="s">
        <v>9600</v>
      </c>
      <c r="G647" s="62"/>
      <c r="H647" s="66"/>
      <c r="I647" s="67"/>
      <c r="J647" s="67"/>
      <c r="K647" s="66" t="s">
        <v>12916</v>
      </c>
      <c r="L647" s="70"/>
      <c r="M647" s="71">
        <v>2635.368408203125</v>
      </c>
      <c r="N647" s="71">
        <v>8295.1748046875</v>
      </c>
      <c r="O647" s="72"/>
      <c r="P647" s="73"/>
      <c r="Q647" s="73"/>
      <c r="R647" s="96"/>
      <c r="S647" s="48">
        <v>0</v>
      </c>
      <c r="T647" s="48">
        <v>1</v>
      </c>
      <c r="U647" s="49">
        <v>0</v>
      </c>
      <c r="V647" s="49">
        <v>0.2</v>
      </c>
      <c r="W647" s="49">
        <v>0</v>
      </c>
      <c r="X647" s="49">
        <v>0.693693</v>
      </c>
      <c r="Y647" s="49">
        <v>0</v>
      </c>
      <c r="Z647" s="49">
        <v>0</v>
      </c>
      <c r="AA647" s="68">
        <v>647</v>
      </c>
      <c r="AB647" s="68"/>
      <c r="AC647" s="69"/>
      <c r="AD647" s="84">
        <v>816</v>
      </c>
      <c r="AE647" s="84">
        <v>47515</v>
      </c>
      <c r="AF647" s="84">
        <v>15501</v>
      </c>
      <c r="AG647" s="84">
        <v>15566</v>
      </c>
      <c r="AH647" s="84"/>
      <c r="AI647" s="84" t="s">
        <v>7602</v>
      </c>
      <c r="AJ647" s="84" t="s">
        <v>8284</v>
      </c>
      <c r="AK647" s="92" t="s">
        <v>8782</v>
      </c>
      <c r="AL647" s="84"/>
      <c r="AM647" s="87">
        <v>41608.920856481483</v>
      </c>
      <c r="AN647" s="84" t="s">
        <v>10584</v>
      </c>
      <c r="AO647" s="92" t="s">
        <v>11229</v>
      </c>
      <c r="AP647" s="84" t="s">
        <v>66</v>
      </c>
      <c r="AQ647" s="48"/>
      <c r="AR647" s="48"/>
      <c r="AS647" s="48"/>
      <c r="AT647" s="48"/>
      <c r="AU647" s="48"/>
      <c r="AV647" s="48"/>
      <c r="AW647" s="107" t="s">
        <v>14332</v>
      </c>
      <c r="AX647" s="107" t="s">
        <v>14332</v>
      </c>
      <c r="AY647" s="107" t="s">
        <v>15119</v>
      </c>
      <c r="AZ647" s="107" t="s">
        <v>15119</v>
      </c>
      <c r="BA647" s="2"/>
      <c r="BB647" s="3"/>
      <c r="BC647" s="3"/>
      <c r="BD647" s="3"/>
      <c r="BE647" s="3"/>
    </row>
    <row r="648" spans="1:57" x14ac:dyDescent="0.25">
      <c r="A648" s="61" t="s">
        <v>1662</v>
      </c>
      <c r="B648" s="62" t="s">
        <v>15537</v>
      </c>
      <c r="C648" s="62"/>
      <c r="D648" s="63">
        <v>1.5</v>
      </c>
      <c r="E648" s="65"/>
      <c r="F648" s="103" t="s">
        <v>9601</v>
      </c>
      <c r="G648" s="62"/>
      <c r="H648" s="66"/>
      <c r="I648" s="67"/>
      <c r="J648" s="67"/>
      <c r="K648" s="66" t="s">
        <v>12917</v>
      </c>
      <c r="L648" s="70"/>
      <c r="M648" s="71">
        <v>2940.1328125</v>
      </c>
      <c r="N648" s="71">
        <v>5716.10888671875</v>
      </c>
      <c r="O648" s="72"/>
      <c r="P648" s="73"/>
      <c r="Q648" s="73"/>
      <c r="R648" s="96"/>
      <c r="S648" s="48">
        <v>3</v>
      </c>
      <c r="T648" s="48">
        <v>0</v>
      </c>
      <c r="U648" s="49">
        <v>6</v>
      </c>
      <c r="V648" s="49">
        <v>0.33333299999999999</v>
      </c>
      <c r="W648" s="49">
        <v>0</v>
      </c>
      <c r="X648" s="49">
        <v>1.9189179999999999</v>
      </c>
      <c r="Y648" s="49">
        <v>0</v>
      </c>
      <c r="Z648" s="49">
        <v>0</v>
      </c>
      <c r="AA648" s="68">
        <v>648</v>
      </c>
      <c r="AB648" s="68"/>
      <c r="AC648" s="69"/>
      <c r="AD648" s="84">
        <v>4</v>
      </c>
      <c r="AE648" s="84">
        <v>2930790</v>
      </c>
      <c r="AF648" s="84">
        <v>160492</v>
      </c>
      <c r="AG648" s="84">
        <v>0</v>
      </c>
      <c r="AH648" s="84"/>
      <c r="AI648" s="84" t="s">
        <v>7603</v>
      </c>
      <c r="AJ648" s="84" t="s">
        <v>8266</v>
      </c>
      <c r="AK648" s="92" t="s">
        <v>8783</v>
      </c>
      <c r="AL648" s="84"/>
      <c r="AM648" s="87">
        <v>40506.425092592595</v>
      </c>
      <c r="AN648" s="84" t="s">
        <v>10584</v>
      </c>
      <c r="AO648" s="92" t="s">
        <v>11230</v>
      </c>
      <c r="AP648" s="84" t="s">
        <v>65</v>
      </c>
      <c r="AQ648" s="48"/>
      <c r="AR648" s="48"/>
      <c r="AS648" s="48"/>
      <c r="AT648" s="48"/>
      <c r="AU648" s="48"/>
      <c r="AV648" s="48"/>
      <c r="AW648" s="48"/>
      <c r="AX648" s="48"/>
      <c r="AY648" s="48"/>
      <c r="AZ648" s="48"/>
      <c r="BA648" s="2"/>
      <c r="BB648" s="3"/>
      <c r="BC648" s="3"/>
      <c r="BD648" s="3"/>
      <c r="BE648" s="3"/>
    </row>
    <row r="649" spans="1:57" x14ac:dyDescent="0.25">
      <c r="A649" s="61" t="s">
        <v>651</v>
      </c>
      <c r="B649" s="62" t="s">
        <v>15537</v>
      </c>
      <c r="C649" s="62"/>
      <c r="D649" s="63">
        <v>1.5</v>
      </c>
      <c r="E649" s="65"/>
      <c r="F649" s="103" t="s">
        <v>9602</v>
      </c>
      <c r="G649" s="62"/>
      <c r="H649" s="66"/>
      <c r="I649" s="67"/>
      <c r="J649" s="67"/>
      <c r="K649" s="66" t="s">
        <v>12918</v>
      </c>
      <c r="L649" s="70"/>
      <c r="M649" s="71">
        <v>4942.31884765625</v>
      </c>
      <c r="N649" s="71">
        <v>3936.734375</v>
      </c>
      <c r="O649" s="72"/>
      <c r="P649" s="73"/>
      <c r="Q649" s="73"/>
      <c r="R649" s="96"/>
      <c r="S649" s="48">
        <v>0</v>
      </c>
      <c r="T649" s="48">
        <v>2</v>
      </c>
      <c r="U649" s="49">
        <v>2</v>
      </c>
      <c r="V649" s="49">
        <v>0.5</v>
      </c>
      <c r="W649" s="49">
        <v>0</v>
      </c>
      <c r="X649" s="49">
        <v>1.4594590000000001</v>
      </c>
      <c r="Y649" s="49">
        <v>0</v>
      </c>
      <c r="Z649" s="49">
        <v>0</v>
      </c>
      <c r="AA649" s="68">
        <v>649</v>
      </c>
      <c r="AB649" s="68"/>
      <c r="AC649" s="69"/>
      <c r="AD649" s="84">
        <v>2022</v>
      </c>
      <c r="AE649" s="84">
        <v>1423</v>
      </c>
      <c r="AF649" s="84">
        <v>53469</v>
      </c>
      <c r="AG649" s="84">
        <v>77959</v>
      </c>
      <c r="AH649" s="84"/>
      <c r="AI649" s="84"/>
      <c r="AJ649" s="84"/>
      <c r="AK649" s="84"/>
      <c r="AL649" s="84"/>
      <c r="AM649" s="87">
        <v>41395.351875</v>
      </c>
      <c r="AN649" s="84" t="s">
        <v>10584</v>
      </c>
      <c r="AO649" s="92" t="s">
        <v>11231</v>
      </c>
      <c r="AP649" s="84" t="s">
        <v>66</v>
      </c>
      <c r="AQ649" s="48" t="s">
        <v>2742</v>
      </c>
      <c r="AR649" s="48" t="s">
        <v>2742</v>
      </c>
      <c r="AS649" s="48" t="s">
        <v>2911</v>
      </c>
      <c r="AT649" s="48" t="s">
        <v>2911</v>
      </c>
      <c r="AU649" s="48"/>
      <c r="AV649" s="48"/>
      <c r="AW649" s="107" t="s">
        <v>14333</v>
      </c>
      <c r="AX649" s="107" t="s">
        <v>14758</v>
      </c>
      <c r="AY649" s="107" t="s">
        <v>15120</v>
      </c>
      <c r="AZ649" s="107" t="s">
        <v>15493</v>
      </c>
      <c r="BA649" s="2"/>
      <c r="BB649" s="3"/>
      <c r="BC649" s="3"/>
      <c r="BD649" s="3"/>
      <c r="BE649" s="3"/>
    </row>
    <row r="650" spans="1:57" x14ac:dyDescent="0.25">
      <c r="A650" s="61" t="s">
        <v>1663</v>
      </c>
      <c r="B650" s="62" t="s">
        <v>15537</v>
      </c>
      <c r="C650" s="62"/>
      <c r="D650" s="63">
        <v>1.5</v>
      </c>
      <c r="E650" s="65"/>
      <c r="F650" s="103" t="s">
        <v>9603</v>
      </c>
      <c r="G650" s="62"/>
      <c r="H650" s="66"/>
      <c r="I650" s="67"/>
      <c r="J650" s="67"/>
      <c r="K650" s="66" t="s">
        <v>12919</v>
      </c>
      <c r="L650" s="70"/>
      <c r="M650" s="71">
        <v>4232.54150390625</v>
      </c>
      <c r="N650" s="71">
        <v>5391.67626953125</v>
      </c>
      <c r="O650" s="72"/>
      <c r="P650" s="73"/>
      <c r="Q650" s="73"/>
      <c r="R650" s="96"/>
      <c r="S650" s="48">
        <v>1</v>
      </c>
      <c r="T650" s="48">
        <v>0</v>
      </c>
      <c r="U650" s="49">
        <v>0</v>
      </c>
      <c r="V650" s="49">
        <v>0.33333299999999999</v>
      </c>
      <c r="W650" s="49">
        <v>0</v>
      </c>
      <c r="X650" s="49">
        <v>0.77027000000000001</v>
      </c>
      <c r="Y650" s="49">
        <v>0</v>
      </c>
      <c r="Z650" s="49">
        <v>0</v>
      </c>
      <c r="AA650" s="68">
        <v>650</v>
      </c>
      <c r="AB650" s="68"/>
      <c r="AC650" s="69"/>
      <c r="AD650" s="84">
        <v>17221</v>
      </c>
      <c r="AE650" s="84">
        <v>5643470</v>
      </c>
      <c r="AF650" s="84">
        <v>46096</v>
      </c>
      <c r="AG650" s="84">
        <v>206</v>
      </c>
      <c r="AH650" s="84"/>
      <c r="AI650" s="84" t="s">
        <v>7269</v>
      </c>
      <c r="AJ650" s="84" t="s">
        <v>8423</v>
      </c>
      <c r="AK650" s="84"/>
      <c r="AL650" s="84"/>
      <c r="AM650" s="87">
        <v>40032.779363425929</v>
      </c>
      <c r="AN650" s="84" t="s">
        <v>10584</v>
      </c>
      <c r="AO650" s="92" t="s">
        <v>11232</v>
      </c>
      <c r="AP650" s="84" t="s">
        <v>65</v>
      </c>
      <c r="AQ650" s="48"/>
      <c r="AR650" s="48"/>
      <c r="AS650" s="48"/>
      <c r="AT650" s="48"/>
      <c r="AU650" s="48"/>
      <c r="AV650" s="48"/>
      <c r="AW650" s="48"/>
      <c r="AX650" s="48"/>
      <c r="AY650" s="48"/>
      <c r="AZ650" s="48"/>
      <c r="BA650" s="2"/>
      <c r="BB650" s="3"/>
      <c r="BC650" s="3"/>
      <c r="BD650" s="3"/>
      <c r="BE650" s="3"/>
    </row>
    <row r="651" spans="1:57" x14ac:dyDescent="0.25">
      <c r="A651" s="61" t="s">
        <v>1664</v>
      </c>
      <c r="B651" s="62" t="s">
        <v>15537</v>
      </c>
      <c r="C651" s="62"/>
      <c r="D651" s="63">
        <v>1.5</v>
      </c>
      <c r="E651" s="65"/>
      <c r="F651" s="103" t="s">
        <v>9604</v>
      </c>
      <c r="G651" s="62"/>
      <c r="H651" s="66"/>
      <c r="I651" s="67"/>
      <c r="J651" s="67"/>
      <c r="K651" s="66" t="s">
        <v>12920</v>
      </c>
      <c r="L651" s="70"/>
      <c r="M651" s="71">
        <v>6250.05859375</v>
      </c>
      <c r="N651" s="71">
        <v>1564.726318359375</v>
      </c>
      <c r="O651" s="72"/>
      <c r="P651" s="73"/>
      <c r="Q651" s="73"/>
      <c r="R651" s="96"/>
      <c r="S651" s="48">
        <v>1</v>
      </c>
      <c r="T651" s="48">
        <v>0</v>
      </c>
      <c r="U651" s="49">
        <v>0</v>
      </c>
      <c r="V651" s="49">
        <v>0.33333299999999999</v>
      </c>
      <c r="W651" s="49">
        <v>0</v>
      </c>
      <c r="X651" s="49">
        <v>0.77027000000000001</v>
      </c>
      <c r="Y651" s="49">
        <v>0</v>
      </c>
      <c r="Z651" s="49">
        <v>0</v>
      </c>
      <c r="AA651" s="68">
        <v>651</v>
      </c>
      <c r="AB651" s="68"/>
      <c r="AC651" s="69"/>
      <c r="AD651" s="84">
        <v>476</v>
      </c>
      <c r="AE651" s="84">
        <v>681</v>
      </c>
      <c r="AF651" s="84">
        <v>818</v>
      </c>
      <c r="AG651" s="84">
        <v>2227</v>
      </c>
      <c r="AH651" s="84"/>
      <c r="AI651" s="84"/>
      <c r="AJ651" s="84" t="s">
        <v>8270</v>
      </c>
      <c r="AK651" s="84"/>
      <c r="AL651" s="84"/>
      <c r="AM651" s="87">
        <v>40369.365648148145</v>
      </c>
      <c r="AN651" s="84" t="s">
        <v>10584</v>
      </c>
      <c r="AO651" s="92" t="s">
        <v>11233</v>
      </c>
      <c r="AP651" s="84" t="s">
        <v>65</v>
      </c>
      <c r="AQ651" s="48"/>
      <c r="AR651" s="48"/>
      <c r="AS651" s="48"/>
      <c r="AT651" s="48"/>
      <c r="AU651" s="48"/>
      <c r="AV651" s="48"/>
      <c r="AW651" s="48"/>
      <c r="AX651" s="48"/>
      <c r="AY651" s="48"/>
      <c r="AZ651" s="48"/>
      <c r="BA651" s="2"/>
      <c r="BB651" s="3"/>
      <c r="BC651" s="3"/>
      <c r="BD651" s="3"/>
      <c r="BE651" s="3"/>
    </row>
    <row r="652" spans="1:57" x14ac:dyDescent="0.25">
      <c r="A652" s="61" t="s">
        <v>652</v>
      </c>
      <c r="B652" s="62" t="s">
        <v>15537</v>
      </c>
      <c r="C652" s="62"/>
      <c r="D652" s="63">
        <v>1.5135390233335397</v>
      </c>
      <c r="E652" s="65"/>
      <c r="F652" s="103" t="s">
        <v>9033</v>
      </c>
      <c r="G652" s="62"/>
      <c r="H652" s="66"/>
      <c r="I652" s="67"/>
      <c r="J652" s="67"/>
      <c r="K652" s="66" t="s">
        <v>12921</v>
      </c>
      <c r="L652" s="70"/>
      <c r="M652" s="71">
        <v>2043.1358642578125</v>
      </c>
      <c r="N652" s="71">
        <v>2898.135986328125</v>
      </c>
      <c r="O652" s="72"/>
      <c r="P652" s="73"/>
      <c r="Q652" s="73"/>
      <c r="R652" s="96"/>
      <c r="S652" s="48">
        <v>0</v>
      </c>
      <c r="T652" s="48">
        <v>1</v>
      </c>
      <c r="U652" s="49">
        <v>0</v>
      </c>
      <c r="V652" s="49">
        <v>1.5300000000000001E-4</v>
      </c>
      <c r="W652" s="49">
        <v>6.9999999999999999E-6</v>
      </c>
      <c r="X652" s="49">
        <v>0.47921799999999998</v>
      </c>
      <c r="Y652" s="49">
        <v>0</v>
      </c>
      <c r="Z652" s="49">
        <v>0</v>
      </c>
      <c r="AA652" s="68">
        <v>652</v>
      </c>
      <c r="AB652" s="68"/>
      <c r="AC652" s="69"/>
      <c r="AD652" s="84">
        <v>1179</v>
      </c>
      <c r="AE652" s="84">
        <v>107</v>
      </c>
      <c r="AF652" s="84">
        <v>6043</v>
      </c>
      <c r="AG652" s="84">
        <v>9088</v>
      </c>
      <c r="AH652" s="84"/>
      <c r="AI652" s="84"/>
      <c r="AJ652" s="84"/>
      <c r="AK652" s="84"/>
      <c r="AL652" s="84"/>
      <c r="AM652" s="87">
        <v>43140.617361111108</v>
      </c>
      <c r="AN652" s="84" t="s">
        <v>10584</v>
      </c>
      <c r="AO652" s="92" t="s">
        <v>11234</v>
      </c>
      <c r="AP652" s="84" t="s">
        <v>66</v>
      </c>
      <c r="AQ652" s="48"/>
      <c r="AR652" s="48"/>
      <c r="AS652" s="48"/>
      <c r="AT652" s="48"/>
      <c r="AU652" s="48"/>
      <c r="AV652" s="48"/>
      <c r="AW652" s="107" t="s">
        <v>14321</v>
      </c>
      <c r="AX652" s="107" t="s">
        <v>14321</v>
      </c>
      <c r="AY652" s="107" t="s">
        <v>14988</v>
      </c>
      <c r="AZ652" s="107" t="s">
        <v>14988</v>
      </c>
      <c r="BA652" s="2"/>
      <c r="BB652" s="3"/>
      <c r="BC652" s="3"/>
      <c r="BD652" s="3"/>
      <c r="BE652" s="3"/>
    </row>
    <row r="653" spans="1:57" x14ac:dyDescent="0.25">
      <c r="A653" s="61" t="s">
        <v>653</v>
      </c>
      <c r="B653" s="62" t="s">
        <v>15539</v>
      </c>
      <c r="C653" s="62"/>
      <c r="D653" s="63">
        <v>5.097511914340533</v>
      </c>
      <c r="E653" s="65"/>
      <c r="F653" s="103" t="s">
        <v>9605</v>
      </c>
      <c r="G653" s="62"/>
      <c r="H653" s="66"/>
      <c r="I653" s="67"/>
      <c r="J653" s="67"/>
      <c r="K653" s="66" t="s">
        <v>12922</v>
      </c>
      <c r="L653" s="70"/>
      <c r="M653" s="71">
        <v>6914.5595703125</v>
      </c>
      <c r="N653" s="71">
        <v>3720.28173828125</v>
      </c>
      <c r="O653" s="72"/>
      <c r="P653" s="73"/>
      <c r="Q653" s="73"/>
      <c r="R653" s="96"/>
      <c r="S653" s="48">
        <v>0</v>
      </c>
      <c r="T653" s="48">
        <v>1</v>
      </c>
      <c r="U653" s="49">
        <v>0</v>
      </c>
      <c r="V653" s="49">
        <v>2.0100000000000001E-4</v>
      </c>
      <c r="W653" s="49">
        <v>1.8600000000000001E-3</v>
      </c>
      <c r="X653" s="49">
        <v>0.465924</v>
      </c>
      <c r="Y653" s="49">
        <v>0</v>
      </c>
      <c r="Z653" s="49">
        <v>0</v>
      </c>
      <c r="AA653" s="68">
        <v>653</v>
      </c>
      <c r="AB653" s="68"/>
      <c r="AC653" s="69"/>
      <c r="AD653" s="84">
        <v>825</v>
      </c>
      <c r="AE653" s="84">
        <v>357</v>
      </c>
      <c r="AF653" s="84">
        <v>43457</v>
      </c>
      <c r="AG653" s="84">
        <v>100873</v>
      </c>
      <c r="AH653" s="84"/>
      <c r="AI653" s="84" t="s">
        <v>7604</v>
      </c>
      <c r="AJ653" s="84"/>
      <c r="AK653" s="84"/>
      <c r="AL653" s="84"/>
      <c r="AM653" s="87">
        <v>40630.641712962963</v>
      </c>
      <c r="AN653" s="84" t="s">
        <v>10584</v>
      </c>
      <c r="AO653" s="92" t="s">
        <v>11235</v>
      </c>
      <c r="AP653" s="84" t="s">
        <v>66</v>
      </c>
      <c r="AQ653" s="48"/>
      <c r="AR653" s="48"/>
      <c r="AS653" s="48"/>
      <c r="AT653" s="48"/>
      <c r="AU653" s="48" t="s">
        <v>2951</v>
      </c>
      <c r="AV653" s="48" t="s">
        <v>2951</v>
      </c>
      <c r="AW653" s="107" t="s">
        <v>14127</v>
      </c>
      <c r="AX653" s="107" t="s">
        <v>14127</v>
      </c>
      <c r="AY653" s="107" t="s">
        <v>14929</v>
      </c>
      <c r="AZ653" s="107" t="s">
        <v>14929</v>
      </c>
      <c r="BA653" s="2"/>
      <c r="BB653" s="3"/>
      <c r="BC653" s="3"/>
      <c r="BD653" s="3"/>
      <c r="BE653" s="3"/>
    </row>
    <row r="654" spans="1:57" x14ac:dyDescent="0.25">
      <c r="A654" s="61" t="s">
        <v>654</v>
      </c>
      <c r="B654" s="62" t="s">
        <v>15537</v>
      </c>
      <c r="C654" s="62"/>
      <c r="D654" s="63">
        <v>2.9293340347836851</v>
      </c>
      <c r="E654" s="65"/>
      <c r="F654" s="103" t="s">
        <v>9606</v>
      </c>
      <c r="G654" s="62"/>
      <c r="H654" s="66"/>
      <c r="I654" s="67"/>
      <c r="J654" s="67"/>
      <c r="K654" s="66" t="s">
        <v>12923</v>
      </c>
      <c r="L654" s="70"/>
      <c r="M654" s="71">
        <v>7431.36474609375</v>
      </c>
      <c r="N654" s="71">
        <v>4909.19482421875</v>
      </c>
      <c r="O654" s="72"/>
      <c r="P654" s="73"/>
      <c r="Q654" s="73"/>
      <c r="R654" s="96"/>
      <c r="S654" s="48">
        <v>0</v>
      </c>
      <c r="T654" s="48">
        <v>1</v>
      </c>
      <c r="U654" s="49">
        <v>0</v>
      </c>
      <c r="V654" s="49">
        <v>1.9799999999999999E-4</v>
      </c>
      <c r="W654" s="49">
        <v>7.3899999999999997E-4</v>
      </c>
      <c r="X654" s="49">
        <v>0.40701900000000002</v>
      </c>
      <c r="Y654" s="49">
        <v>0</v>
      </c>
      <c r="Z654" s="49">
        <v>0</v>
      </c>
      <c r="AA654" s="68">
        <v>654</v>
      </c>
      <c r="AB654" s="68"/>
      <c r="AC654" s="69"/>
      <c r="AD654" s="84">
        <v>857</v>
      </c>
      <c r="AE654" s="84">
        <v>492</v>
      </c>
      <c r="AF654" s="84">
        <v>1332</v>
      </c>
      <c r="AG654" s="84">
        <v>3478</v>
      </c>
      <c r="AH654" s="84"/>
      <c r="AI654" s="84" t="s">
        <v>7605</v>
      </c>
      <c r="AJ654" s="84" t="s">
        <v>8424</v>
      </c>
      <c r="AK654" s="84"/>
      <c r="AL654" s="84"/>
      <c r="AM654" s="87">
        <v>42039.788923611108</v>
      </c>
      <c r="AN654" s="84" t="s">
        <v>10584</v>
      </c>
      <c r="AO654" s="92" t="s">
        <v>11236</v>
      </c>
      <c r="AP654" s="84" t="s">
        <v>66</v>
      </c>
      <c r="AQ654" s="48"/>
      <c r="AR654" s="48"/>
      <c r="AS654" s="48"/>
      <c r="AT654" s="48"/>
      <c r="AU654" s="48"/>
      <c r="AV654" s="48"/>
      <c r="AW654" s="107" t="s">
        <v>14074</v>
      </c>
      <c r="AX654" s="107" t="s">
        <v>14074</v>
      </c>
      <c r="AY654" s="107" t="s">
        <v>14877</v>
      </c>
      <c r="AZ654" s="107" t="s">
        <v>14877</v>
      </c>
      <c r="BA654" s="2"/>
      <c r="BB654" s="3"/>
      <c r="BC654" s="3"/>
      <c r="BD654" s="3"/>
      <c r="BE654" s="3"/>
    </row>
    <row r="655" spans="1:57" x14ac:dyDescent="0.25">
      <c r="A655" s="61" t="s">
        <v>655</v>
      </c>
      <c r="B655" s="62" t="s">
        <v>15537</v>
      </c>
      <c r="C655" s="62"/>
      <c r="D655" s="63">
        <v>1.5</v>
      </c>
      <c r="E655" s="65"/>
      <c r="F655" s="103" t="s">
        <v>9607</v>
      </c>
      <c r="G655" s="62"/>
      <c r="H655" s="66"/>
      <c r="I655" s="67"/>
      <c r="J655" s="67"/>
      <c r="K655" s="66" t="s">
        <v>12924</v>
      </c>
      <c r="L655" s="70"/>
      <c r="M655" s="71">
        <v>7858.765625</v>
      </c>
      <c r="N655" s="71">
        <v>7158.97607421875</v>
      </c>
      <c r="O655" s="72"/>
      <c r="P655" s="73"/>
      <c r="Q655" s="73"/>
      <c r="R655" s="96"/>
      <c r="S655" s="48">
        <v>0</v>
      </c>
      <c r="T655" s="48">
        <v>1</v>
      </c>
      <c r="U655" s="49">
        <v>0</v>
      </c>
      <c r="V655" s="49">
        <v>1.08E-4</v>
      </c>
      <c r="W655" s="49">
        <v>0</v>
      </c>
      <c r="X655" s="49">
        <v>0.57510799999999995</v>
      </c>
      <c r="Y655" s="49">
        <v>0</v>
      </c>
      <c r="Z655" s="49">
        <v>0</v>
      </c>
      <c r="AA655" s="68">
        <v>655</v>
      </c>
      <c r="AB655" s="68"/>
      <c r="AC655" s="69"/>
      <c r="AD655" s="84">
        <v>229</v>
      </c>
      <c r="AE655" s="84">
        <v>175</v>
      </c>
      <c r="AF655" s="84">
        <v>1570</v>
      </c>
      <c r="AG655" s="84">
        <v>8757</v>
      </c>
      <c r="AH655" s="84"/>
      <c r="AI655" s="84" t="s">
        <v>7606</v>
      </c>
      <c r="AJ655" s="84"/>
      <c r="AK655" s="84"/>
      <c r="AL655" s="84"/>
      <c r="AM655" s="87">
        <v>41696.442604166667</v>
      </c>
      <c r="AN655" s="84" t="s">
        <v>10584</v>
      </c>
      <c r="AO655" s="92" t="s">
        <v>11237</v>
      </c>
      <c r="AP655" s="84" t="s">
        <v>66</v>
      </c>
      <c r="AQ655" s="48"/>
      <c r="AR655" s="48"/>
      <c r="AS655" s="48"/>
      <c r="AT655" s="48"/>
      <c r="AU655" s="48" t="s">
        <v>2950</v>
      </c>
      <c r="AV655" s="48" t="s">
        <v>2950</v>
      </c>
      <c r="AW655" s="107" t="s">
        <v>14100</v>
      </c>
      <c r="AX655" s="107" t="s">
        <v>14100</v>
      </c>
      <c r="AY655" s="107" t="s">
        <v>14902</v>
      </c>
      <c r="AZ655" s="107" t="s">
        <v>14902</v>
      </c>
      <c r="BA655" s="2"/>
      <c r="BB655" s="3"/>
      <c r="BC655" s="3"/>
      <c r="BD655" s="3"/>
      <c r="BE655" s="3"/>
    </row>
    <row r="656" spans="1:57" x14ac:dyDescent="0.25">
      <c r="A656" s="61" t="s">
        <v>656</v>
      </c>
      <c r="B656" s="62" t="s">
        <v>15537</v>
      </c>
      <c r="C656" s="62"/>
      <c r="D656" s="63">
        <v>1.5</v>
      </c>
      <c r="E656" s="65"/>
      <c r="F656" s="103" t="s">
        <v>9608</v>
      </c>
      <c r="G656" s="62"/>
      <c r="H656" s="66"/>
      <c r="I656" s="67"/>
      <c r="J656" s="67"/>
      <c r="K656" s="66" t="s">
        <v>12925</v>
      </c>
      <c r="L656" s="70"/>
      <c r="M656" s="71">
        <v>1063.2320556640625</v>
      </c>
      <c r="N656" s="71">
        <v>8516.8740234375</v>
      </c>
      <c r="O656" s="72"/>
      <c r="P656" s="73"/>
      <c r="Q656" s="73"/>
      <c r="R656" s="96"/>
      <c r="S656" s="48">
        <v>1</v>
      </c>
      <c r="T656" s="48">
        <v>1</v>
      </c>
      <c r="U656" s="49">
        <v>0</v>
      </c>
      <c r="V656" s="49">
        <v>0</v>
      </c>
      <c r="W656" s="49">
        <v>0</v>
      </c>
      <c r="X656" s="49">
        <v>1</v>
      </c>
      <c r="Y656" s="49">
        <v>0</v>
      </c>
      <c r="Z656" s="49" t="s">
        <v>13963</v>
      </c>
      <c r="AA656" s="68">
        <v>656</v>
      </c>
      <c r="AB656" s="68"/>
      <c r="AC656" s="69"/>
      <c r="AD656" s="84">
        <v>2518</v>
      </c>
      <c r="AE656" s="84">
        <v>1399</v>
      </c>
      <c r="AF656" s="84">
        <v>35203</v>
      </c>
      <c r="AG656" s="84">
        <v>5016</v>
      </c>
      <c r="AH656" s="84"/>
      <c r="AI656" s="84" t="s">
        <v>7607</v>
      </c>
      <c r="AJ656" s="84" t="s">
        <v>8266</v>
      </c>
      <c r="AK656" s="84"/>
      <c r="AL656" s="84"/>
      <c r="AM656" s="87">
        <v>43450.594918981478</v>
      </c>
      <c r="AN656" s="84" t="s">
        <v>10584</v>
      </c>
      <c r="AO656" s="92" t="s">
        <v>11238</v>
      </c>
      <c r="AP656" s="84" t="s">
        <v>66</v>
      </c>
      <c r="AQ656" s="48" t="s">
        <v>2743</v>
      </c>
      <c r="AR656" s="48" t="s">
        <v>2743</v>
      </c>
      <c r="AS656" s="48" t="s">
        <v>2928</v>
      </c>
      <c r="AT656" s="48" t="s">
        <v>2928</v>
      </c>
      <c r="AU656" s="48"/>
      <c r="AV656" s="48"/>
      <c r="AW656" s="107" t="s">
        <v>14334</v>
      </c>
      <c r="AX656" s="107" t="s">
        <v>14334</v>
      </c>
      <c r="AY656" s="107" t="s">
        <v>15121</v>
      </c>
      <c r="AZ656" s="107" t="s">
        <v>15121</v>
      </c>
      <c r="BA656" s="2"/>
      <c r="BB656" s="3"/>
      <c r="BC656" s="3"/>
      <c r="BD656" s="3"/>
      <c r="BE656" s="3"/>
    </row>
    <row r="657" spans="1:57" x14ac:dyDescent="0.25">
      <c r="A657" s="61" t="s">
        <v>657</v>
      </c>
      <c r="B657" s="62" t="s">
        <v>15537</v>
      </c>
      <c r="C657" s="62"/>
      <c r="D657" s="63">
        <v>1.5</v>
      </c>
      <c r="E657" s="65"/>
      <c r="F657" s="103" t="s">
        <v>9609</v>
      </c>
      <c r="G657" s="62"/>
      <c r="H657" s="66"/>
      <c r="I657" s="67"/>
      <c r="J657" s="67"/>
      <c r="K657" s="66" t="s">
        <v>12926</v>
      </c>
      <c r="L657" s="70"/>
      <c r="M657" s="71">
        <v>4914.37451171875</v>
      </c>
      <c r="N657" s="71">
        <v>2282.03564453125</v>
      </c>
      <c r="O657" s="72"/>
      <c r="P657" s="73"/>
      <c r="Q657" s="73"/>
      <c r="R657" s="96"/>
      <c r="S657" s="48">
        <v>0</v>
      </c>
      <c r="T657" s="48">
        <v>1</v>
      </c>
      <c r="U657" s="49">
        <v>0</v>
      </c>
      <c r="V657" s="49">
        <v>1</v>
      </c>
      <c r="W657" s="49">
        <v>0</v>
      </c>
      <c r="X657" s="49">
        <v>1</v>
      </c>
      <c r="Y657" s="49">
        <v>0</v>
      </c>
      <c r="Z657" s="49">
        <v>0</v>
      </c>
      <c r="AA657" s="68">
        <v>657</v>
      </c>
      <c r="AB657" s="68"/>
      <c r="AC657" s="69"/>
      <c r="AD657" s="84">
        <v>302</v>
      </c>
      <c r="AE657" s="84">
        <v>542</v>
      </c>
      <c r="AF657" s="84">
        <v>248</v>
      </c>
      <c r="AG657" s="84">
        <v>1415</v>
      </c>
      <c r="AH657" s="84"/>
      <c r="AI657" s="84" t="s">
        <v>7608</v>
      </c>
      <c r="AJ657" s="84" t="s">
        <v>8425</v>
      </c>
      <c r="AK657" s="84"/>
      <c r="AL657" s="84"/>
      <c r="AM657" s="87">
        <v>43557.707048611112</v>
      </c>
      <c r="AN657" s="84" t="s">
        <v>10584</v>
      </c>
      <c r="AO657" s="92" t="s">
        <v>11239</v>
      </c>
      <c r="AP657" s="84" t="s">
        <v>66</v>
      </c>
      <c r="AQ657" s="48"/>
      <c r="AR657" s="48"/>
      <c r="AS657" s="48"/>
      <c r="AT657" s="48"/>
      <c r="AU657" s="48" t="s">
        <v>2971</v>
      </c>
      <c r="AV657" s="48" t="s">
        <v>2971</v>
      </c>
      <c r="AW657" s="107" t="s">
        <v>14335</v>
      </c>
      <c r="AX657" s="107" t="s">
        <v>14335</v>
      </c>
      <c r="AY657" s="107" t="s">
        <v>15122</v>
      </c>
      <c r="AZ657" s="107" t="s">
        <v>15122</v>
      </c>
      <c r="BA657" s="2"/>
      <c r="BB657" s="3"/>
      <c r="BC657" s="3"/>
      <c r="BD657" s="3"/>
      <c r="BE657" s="3"/>
    </row>
    <row r="658" spans="1:57" x14ac:dyDescent="0.25">
      <c r="A658" s="61" t="s">
        <v>1665</v>
      </c>
      <c r="B658" s="62" t="s">
        <v>15537</v>
      </c>
      <c r="C658" s="62"/>
      <c r="D658" s="63">
        <v>1.5</v>
      </c>
      <c r="E658" s="65"/>
      <c r="F658" s="103" t="s">
        <v>9610</v>
      </c>
      <c r="G658" s="62"/>
      <c r="H658" s="66"/>
      <c r="I658" s="67"/>
      <c r="J658" s="67"/>
      <c r="K658" s="66" t="s">
        <v>12927</v>
      </c>
      <c r="L658" s="70"/>
      <c r="M658" s="71">
        <v>3189.3662109375</v>
      </c>
      <c r="N658" s="71">
        <v>2142.443359375</v>
      </c>
      <c r="O658" s="72"/>
      <c r="P658" s="73"/>
      <c r="Q658" s="73"/>
      <c r="R658" s="96"/>
      <c r="S658" s="48">
        <v>1</v>
      </c>
      <c r="T658" s="48">
        <v>0</v>
      </c>
      <c r="U658" s="49">
        <v>0</v>
      </c>
      <c r="V658" s="49">
        <v>1</v>
      </c>
      <c r="W658" s="49">
        <v>0</v>
      </c>
      <c r="X658" s="49">
        <v>1</v>
      </c>
      <c r="Y658" s="49">
        <v>0</v>
      </c>
      <c r="Z658" s="49">
        <v>0</v>
      </c>
      <c r="AA658" s="68">
        <v>658</v>
      </c>
      <c r="AB658" s="68"/>
      <c r="AC658" s="69"/>
      <c r="AD658" s="84">
        <v>958</v>
      </c>
      <c r="AE658" s="84">
        <v>593</v>
      </c>
      <c r="AF658" s="84">
        <v>135</v>
      </c>
      <c r="AG658" s="84">
        <v>564</v>
      </c>
      <c r="AH658" s="84"/>
      <c r="AI658" s="84" t="s">
        <v>7609</v>
      </c>
      <c r="AJ658" s="84" t="s">
        <v>8426</v>
      </c>
      <c r="AK658" s="84"/>
      <c r="AL658" s="84"/>
      <c r="AM658" s="87">
        <v>43319.484097222223</v>
      </c>
      <c r="AN658" s="84" t="s">
        <v>10584</v>
      </c>
      <c r="AO658" s="92" t="s">
        <v>11240</v>
      </c>
      <c r="AP658" s="84" t="s">
        <v>65</v>
      </c>
      <c r="AQ658" s="48"/>
      <c r="AR658" s="48"/>
      <c r="AS658" s="48"/>
      <c r="AT658" s="48"/>
      <c r="AU658" s="48"/>
      <c r="AV658" s="48"/>
      <c r="AW658" s="48"/>
      <c r="AX658" s="48"/>
      <c r="AY658" s="48"/>
      <c r="AZ658" s="48"/>
      <c r="BA658" s="2"/>
      <c r="BB658" s="3"/>
      <c r="BC658" s="3"/>
      <c r="BD658" s="3"/>
      <c r="BE658" s="3"/>
    </row>
    <row r="659" spans="1:57" x14ac:dyDescent="0.25">
      <c r="A659" s="61" t="s">
        <v>658</v>
      </c>
      <c r="B659" s="62" t="s">
        <v>15539</v>
      </c>
      <c r="C659" s="62"/>
      <c r="D659" s="63">
        <v>5.097511914340533</v>
      </c>
      <c r="E659" s="65"/>
      <c r="F659" s="103" t="s">
        <v>9611</v>
      </c>
      <c r="G659" s="62"/>
      <c r="H659" s="66"/>
      <c r="I659" s="67"/>
      <c r="J659" s="67"/>
      <c r="K659" s="66" t="s">
        <v>12928</v>
      </c>
      <c r="L659" s="70"/>
      <c r="M659" s="71">
        <v>5759.71337890625</v>
      </c>
      <c r="N659" s="71">
        <v>2873.568359375</v>
      </c>
      <c r="O659" s="72"/>
      <c r="P659" s="73"/>
      <c r="Q659" s="73"/>
      <c r="R659" s="96"/>
      <c r="S659" s="48">
        <v>0</v>
      </c>
      <c r="T659" s="48">
        <v>1</v>
      </c>
      <c r="U659" s="49">
        <v>0</v>
      </c>
      <c r="V659" s="49">
        <v>2.0100000000000001E-4</v>
      </c>
      <c r="W659" s="49">
        <v>1.8600000000000001E-3</v>
      </c>
      <c r="X659" s="49">
        <v>0.465924</v>
      </c>
      <c r="Y659" s="49">
        <v>0</v>
      </c>
      <c r="Z659" s="49">
        <v>0</v>
      </c>
      <c r="AA659" s="68">
        <v>659</v>
      </c>
      <c r="AB659" s="68"/>
      <c r="AC659" s="69"/>
      <c r="AD659" s="84">
        <v>1470</v>
      </c>
      <c r="AE659" s="84">
        <v>480</v>
      </c>
      <c r="AF659" s="84">
        <v>2754</v>
      </c>
      <c r="AG659" s="84">
        <v>48683</v>
      </c>
      <c r="AH659" s="84"/>
      <c r="AI659" s="84"/>
      <c r="AJ659" s="84" t="s">
        <v>8427</v>
      </c>
      <c r="AK659" s="84"/>
      <c r="AL659" s="84"/>
      <c r="AM659" s="87">
        <v>40473.274409722224</v>
      </c>
      <c r="AN659" s="84" t="s">
        <v>10584</v>
      </c>
      <c r="AO659" s="92" t="s">
        <v>11241</v>
      </c>
      <c r="AP659" s="84" t="s">
        <v>66</v>
      </c>
      <c r="AQ659" s="48"/>
      <c r="AR659" s="48"/>
      <c r="AS659" s="48"/>
      <c r="AT659" s="48"/>
      <c r="AU659" s="48"/>
      <c r="AV659" s="48"/>
      <c r="AW659" s="107" t="s">
        <v>14336</v>
      </c>
      <c r="AX659" s="107" t="s">
        <v>14336</v>
      </c>
      <c r="AY659" s="107" t="s">
        <v>15123</v>
      </c>
      <c r="AZ659" s="107" t="s">
        <v>15123</v>
      </c>
      <c r="BA659" s="2"/>
      <c r="BB659" s="3"/>
      <c r="BC659" s="3"/>
      <c r="BD659" s="3"/>
      <c r="BE659" s="3"/>
    </row>
    <row r="660" spans="1:57" x14ac:dyDescent="0.25">
      <c r="A660" s="61" t="s">
        <v>659</v>
      </c>
      <c r="B660" s="62" t="s">
        <v>15537</v>
      </c>
      <c r="C660" s="62"/>
      <c r="D660" s="63">
        <v>1.5</v>
      </c>
      <c r="E660" s="65"/>
      <c r="F660" s="103" t="s">
        <v>9612</v>
      </c>
      <c r="G660" s="62"/>
      <c r="H660" s="66"/>
      <c r="I660" s="67"/>
      <c r="J660" s="67"/>
      <c r="K660" s="66" t="s">
        <v>12929</v>
      </c>
      <c r="L660" s="70"/>
      <c r="M660" s="71">
        <v>4419.94873046875</v>
      </c>
      <c r="N660" s="71">
        <v>9387.4345703125</v>
      </c>
      <c r="O660" s="72"/>
      <c r="P660" s="73"/>
      <c r="Q660" s="73"/>
      <c r="R660" s="96"/>
      <c r="S660" s="48">
        <v>0</v>
      </c>
      <c r="T660" s="48">
        <v>1</v>
      </c>
      <c r="U660" s="49">
        <v>0</v>
      </c>
      <c r="V660" s="49">
        <v>0.2</v>
      </c>
      <c r="W660" s="49">
        <v>0</v>
      </c>
      <c r="X660" s="49">
        <v>0.693693</v>
      </c>
      <c r="Y660" s="49">
        <v>0</v>
      </c>
      <c r="Z660" s="49">
        <v>0</v>
      </c>
      <c r="AA660" s="68">
        <v>660</v>
      </c>
      <c r="AB660" s="68"/>
      <c r="AC660" s="69"/>
      <c r="AD660" s="84">
        <v>159</v>
      </c>
      <c r="AE660" s="84">
        <v>1043</v>
      </c>
      <c r="AF660" s="84">
        <v>2238</v>
      </c>
      <c r="AG660" s="84">
        <v>1016</v>
      </c>
      <c r="AH660" s="84"/>
      <c r="AI660" s="84" t="s">
        <v>7610</v>
      </c>
      <c r="AJ660" s="84" t="s">
        <v>8224</v>
      </c>
      <c r="AK660" s="84"/>
      <c r="AL660" s="84"/>
      <c r="AM660" s="87">
        <v>40317.862476851849</v>
      </c>
      <c r="AN660" s="84" t="s">
        <v>10584</v>
      </c>
      <c r="AO660" s="92" t="s">
        <v>11242</v>
      </c>
      <c r="AP660" s="84" t="s">
        <v>66</v>
      </c>
      <c r="AQ660" s="48"/>
      <c r="AR660" s="48"/>
      <c r="AS660" s="48"/>
      <c r="AT660" s="48"/>
      <c r="AU660" s="48" t="s">
        <v>2959</v>
      </c>
      <c r="AV660" s="48" t="s">
        <v>2959</v>
      </c>
      <c r="AW660" s="107" t="s">
        <v>14193</v>
      </c>
      <c r="AX660" s="107" t="s">
        <v>14193</v>
      </c>
      <c r="AY660" s="107" t="s">
        <v>14992</v>
      </c>
      <c r="AZ660" s="107" t="s">
        <v>14992</v>
      </c>
      <c r="BA660" s="2"/>
      <c r="BB660" s="3"/>
      <c r="BC660" s="3"/>
      <c r="BD660" s="3"/>
      <c r="BE660" s="3"/>
    </row>
    <row r="661" spans="1:57" x14ac:dyDescent="0.25">
      <c r="A661" s="61" t="s">
        <v>660</v>
      </c>
      <c r="B661" s="62" t="s">
        <v>15537</v>
      </c>
      <c r="C661" s="62"/>
      <c r="D661" s="63">
        <v>1.5</v>
      </c>
      <c r="E661" s="65"/>
      <c r="F661" s="103" t="s">
        <v>9613</v>
      </c>
      <c r="G661" s="62"/>
      <c r="H661" s="66"/>
      <c r="I661" s="67"/>
      <c r="J661" s="67"/>
      <c r="K661" s="66" t="s">
        <v>12930</v>
      </c>
      <c r="L661" s="70"/>
      <c r="M661" s="71">
        <v>6786.5126953125</v>
      </c>
      <c r="N661" s="71">
        <v>5456.6298828125</v>
      </c>
      <c r="O661" s="72"/>
      <c r="P661" s="73"/>
      <c r="Q661" s="73"/>
      <c r="R661" s="96"/>
      <c r="S661" s="48">
        <v>0</v>
      </c>
      <c r="T661" s="48">
        <v>1</v>
      </c>
      <c r="U661" s="49">
        <v>0</v>
      </c>
      <c r="V661" s="49">
        <v>1</v>
      </c>
      <c r="W661" s="49">
        <v>0</v>
      </c>
      <c r="X661" s="49">
        <v>1</v>
      </c>
      <c r="Y661" s="49">
        <v>0</v>
      </c>
      <c r="Z661" s="49">
        <v>0</v>
      </c>
      <c r="AA661" s="68">
        <v>661</v>
      </c>
      <c r="AB661" s="68"/>
      <c r="AC661" s="69"/>
      <c r="AD661" s="84">
        <v>224</v>
      </c>
      <c r="AE661" s="84">
        <v>98</v>
      </c>
      <c r="AF661" s="84">
        <v>29913</v>
      </c>
      <c r="AG661" s="84">
        <v>354</v>
      </c>
      <c r="AH661" s="84"/>
      <c r="AI661" s="84" t="s">
        <v>7611</v>
      </c>
      <c r="AJ661" s="84"/>
      <c r="AK661" s="84"/>
      <c r="AL661" s="84"/>
      <c r="AM661" s="87">
        <v>41122.521620370368</v>
      </c>
      <c r="AN661" s="84" t="s">
        <v>10584</v>
      </c>
      <c r="AO661" s="92" t="s">
        <v>11243</v>
      </c>
      <c r="AP661" s="84" t="s">
        <v>66</v>
      </c>
      <c r="AQ661" s="48"/>
      <c r="AR661" s="48"/>
      <c r="AS661" s="48"/>
      <c r="AT661" s="48"/>
      <c r="AU661" s="48"/>
      <c r="AV661" s="48"/>
      <c r="AW661" s="107" t="s">
        <v>14337</v>
      </c>
      <c r="AX661" s="107" t="s">
        <v>14337</v>
      </c>
      <c r="AY661" s="107" t="s">
        <v>15124</v>
      </c>
      <c r="AZ661" s="107" t="s">
        <v>15124</v>
      </c>
      <c r="BA661" s="2"/>
      <c r="BB661" s="3"/>
      <c r="BC661" s="3"/>
      <c r="BD661" s="3"/>
      <c r="BE661" s="3"/>
    </row>
    <row r="662" spans="1:57" x14ac:dyDescent="0.25">
      <c r="A662" s="61" t="s">
        <v>1666</v>
      </c>
      <c r="B662" s="62" t="s">
        <v>15537</v>
      </c>
      <c r="C662" s="62"/>
      <c r="D662" s="63">
        <v>1.5</v>
      </c>
      <c r="E662" s="65"/>
      <c r="F662" s="103" t="s">
        <v>9614</v>
      </c>
      <c r="G662" s="62"/>
      <c r="H662" s="66"/>
      <c r="I662" s="67"/>
      <c r="J662" s="67"/>
      <c r="K662" s="66" t="s">
        <v>12931</v>
      </c>
      <c r="L662" s="70"/>
      <c r="M662" s="71">
        <v>9071.173828125</v>
      </c>
      <c r="N662" s="71">
        <v>4666.703125</v>
      </c>
      <c r="O662" s="72"/>
      <c r="P662" s="73"/>
      <c r="Q662" s="73"/>
      <c r="R662" s="96"/>
      <c r="S662" s="48">
        <v>1</v>
      </c>
      <c r="T662" s="48">
        <v>0</v>
      </c>
      <c r="U662" s="49">
        <v>0</v>
      </c>
      <c r="V662" s="49">
        <v>1</v>
      </c>
      <c r="W662" s="49">
        <v>0</v>
      </c>
      <c r="X662" s="49">
        <v>1</v>
      </c>
      <c r="Y662" s="49">
        <v>0</v>
      </c>
      <c r="Z662" s="49">
        <v>0</v>
      </c>
      <c r="AA662" s="68">
        <v>662</v>
      </c>
      <c r="AB662" s="68"/>
      <c r="AC662" s="69"/>
      <c r="AD662" s="84">
        <v>32</v>
      </c>
      <c r="AE662" s="84">
        <v>18206</v>
      </c>
      <c r="AF662" s="84">
        <v>628</v>
      </c>
      <c r="AG662" s="84">
        <v>155</v>
      </c>
      <c r="AH662" s="84"/>
      <c r="AI662" s="84" t="s">
        <v>7612</v>
      </c>
      <c r="AJ662" s="84" t="s">
        <v>8284</v>
      </c>
      <c r="AK662" s="92" t="s">
        <v>8784</v>
      </c>
      <c r="AL662" s="84"/>
      <c r="AM662" s="87">
        <v>43595.187268518515</v>
      </c>
      <c r="AN662" s="84" t="s">
        <v>10584</v>
      </c>
      <c r="AO662" s="92" t="s">
        <v>11244</v>
      </c>
      <c r="AP662" s="84" t="s">
        <v>65</v>
      </c>
      <c r="AQ662" s="48"/>
      <c r="AR662" s="48"/>
      <c r="AS662" s="48"/>
      <c r="AT662" s="48"/>
      <c r="AU662" s="48"/>
      <c r="AV662" s="48"/>
      <c r="AW662" s="48"/>
      <c r="AX662" s="48"/>
      <c r="AY662" s="48"/>
      <c r="AZ662" s="48"/>
      <c r="BA662" s="2"/>
      <c r="BB662" s="3"/>
      <c r="BC662" s="3"/>
      <c r="BD662" s="3"/>
      <c r="BE662" s="3"/>
    </row>
    <row r="663" spans="1:57" x14ac:dyDescent="0.25">
      <c r="A663" s="61" t="s">
        <v>661</v>
      </c>
      <c r="B663" s="62" t="s">
        <v>15539</v>
      </c>
      <c r="C663" s="62"/>
      <c r="D663" s="63">
        <v>5.097511914340533</v>
      </c>
      <c r="E663" s="65"/>
      <c r="F663" s="103" t="s">
        <v>9615</v>
      </c>
      <c r="G663" s="62"/>
      <c r="H663" s="66"/>
      <c r="I663" s="67"/>
      <c r="J663" s="67"/>
      <c r="K663" s="66" t="s">
        <v>12932</v>
      </c>
      <c r="L663" s="70"/>
      <c r="M663" s="71">
        <v>5883.513671875</v>
      </c>
      <c r="N663" s="71">
        <v>8898.6767578125</v>
      </c>
      <c r="O663" s="72"/>
      <c r="P663" s="73"/>
      <c r="Q663" s="73"/>
      <c r="R663" s="96"/>
      <c r="S663" s="48">
        <v>0</v>
      </c>
      <c r="T663" s="48">
        <v>1</v>
      </c>
      <c r="U663" s="49">
        <v>0</v>
      </c>
      <c r="V663" s="49">
        <v>2.0100000000000001E-4</v>
      </c>
      <c r="W663" s="49">
        <v>1.8600000000000001E-3</v>
      </c>
      <c r="X663" s="49">
        <v>0.465924</v>
      </c>
      <c r="Y663" s="49">
        <v>0</v>
      </c>
      <c r="Z663" s="49">
        <v>0</v>
      </c>
      <c r="AA663" s="68">
        <v>663</v>
      </c>
      <c r="AB663" s="68"/>
      <c r="AC663" s="69"/>
      <c r="AD663" s="84">
        <v>971</v>
      </c>
      <c r="AE663" s="84">
        <v>880</v>
      </c>
      <c r="AF663" s="84">
        <v>4639</v>
      </c>
      <c r="AG663" s="84">
        <v>2968</v>
      </c>
      <c r="AH663" s="84"/>
      <c r="AI663" s="84" t="s">
        <v>7613</v>
      </c>
      <c r="AJ663" s="84"/>
      <c r="AK663" s="84"/>
      <c r="AL663" s="84"/>
      <c r="AM663" s="87">
        <v>40321.310879629629</v>
      </c>
      <c r="AN663" s="84" t="s">
        <v>10584</v>
      </c>
      <c r="AO663" s="92" t="s">
        <v>11245</v>
      </c>
      <c r="AP663" s="84" t="s">
        <v>66</v>
      </c>
      <c r="AQ663" s="48"/>
      <c r="AR663" s="48"/>
      <c r="AS663" s="48"/>
      <c r="AT663" s="48"/>
      <c r="AU663" s="48" t="s">
        <v>2951</v>
      </c>
      <c r="AV663" s="48" t="s">
        <v>2951</v>
      </c>
      <c r="AW663" s="107" t="s">
        <v>14127</v>
      </c>
      <c r="AX663" s="107" t="s">
        <v>14127</v>
      </c>
      <c r="AY663" s="107" t="s">
        <v>14929</v>
      </c>
      <c r="AZ663" s="107" t="s">
        <v>14929</v>
      </c>
      <c r="BA663" s="2"/>
      <c r="BB663" s="3"/>
      <c r="BC663" s="3"/>
      <c r="BD663" s="3"/>
      <c r="BE663" s="3"/>
    </row>
    <row r="664" spans="1:57" x14ac:dyDescent="0.25">
      <c r="A664" s="61" t="s">
        <v>662</v>
      </c>
      <c r="B664" s="62" t="s">
        <v>15537</v>
      </c>
      <c r="C664" s="62"/>
      <c r="D664" s="63">
        <v>1.5</v>
      </c>
      <c r="E664" s="65"/>
      <c r="F664" s="103" t="s">
        <v>9616</v>
      </c>
      <c r="G664" s="62"/>
      <c r="H664" s="66"/>
      <c r="I664" s="67"/>
      <c r="J664" s="67"/>
      <c r="K664" s="66" t="s">
        <v>12933</v>
      </c>
      <c r="L664" s="70"/>
      <c r="M664" s="71">
        <v>7782.28515625</v>
      </c>
      <c r="N664" s="71">
        <v>2213.989501953125</v>
      </c>
      <c r="O664" s="72"/>
      <c r="P664" s="73"/>
      <c r="Q664" s="73"/>
      <c r="R664" s="96"/>
      <c r="S664" s="48">
        <v>0</v>
      </c>
      <c r="T664" s="48">
        <v>1</v>
      </c>
      <c r="U664" s="49">
        <v>0</v>
      </c>
      <c r="V664" s="49">
        <v>6.7999999999999999E-5</v>
      </c>
      <c r="W664" s="49">
        <v>0</v>
      </c>
      <c r="X664" s="49">
        <v>0.53757900000000003</v>
      </c>
      <c r="Y664" s="49">
        <v>0</v>
      </c>
      <c r="Z664" s="49">
        <v>0</v>
      </c>
      <c r="AA664" s="68">
        <v>664</v>
      </c>
      <c r="AB664" s="68"/>
      <c r="AC664" s="69"/>
      <c r="AD664" s="84">
        <v>3290</v>
      </c>
      <c r="AE664" s="84">
        <v>2317</v>
      </c>
      <c r="AF664" s="84">
        <v>47842</v>
      </c>
      <c r="AG664" s="84">
        <v>50730</v>
      </c>
      <c r="AH664" s="84"/>
      <c r="AI664" s="84"/>
      <c r="AJ664" s="84"/>
      <c r="AK664" s="84"/>
      <c r="AL664" s="84"/>
      <c r="AM664" s="87">
        <v>42243.828055555554</v>
      </c>
      <c r="AN664" s="84" t="s">
        <v>10584</v>
      </c>
      <c r="AO664" s="92" t="s">
        <v>11246</v>
      </c>
      <c r="AP664" s="84" t="s">
        <v>66</v>
      </c>
      <c r="AQ664" s="48"/>
      <c r="AR664" s="48"/>
      <c r="AS664" s="48"/>
      <c r="AT664" s="48"/>
      <c r="AU664" s="48"/>
      <c r="AV664" s="48"/>
      <c r="AW664" s="107" t="s">
        <v>14338</v>
      </c>
      <c r="AX664" s="107" t="s">
        <v>14338</v>
      </c>
      <c r="AY664" s="107" t="s">
        <v>15125</v>
      </c>
      <c r="AZ664" s="107" t="s">
        <v>15125</v>
      </c>
      <c r="BA664" s="2"/>
      <c r="BB664" s="3"/>
      <c r="BC664" s="3"/>
      <c r="BD664" s="3"/>
      <c r="BE664" s="3"/>
    </row>
    <row r="665" spans="1:57" x14ac:dyDescent="0.25">
      <c r="A665" s="61" t="s">
        <v>1429</v>
      </c>
      <c r="B665" s="62" t="s">
        <v>15537</v>
      </c>
      <c r="C665" s="62"/>
      <c r="D665" s="63">
        <v>1.5</v>
      </c>
      <c r="E665" s="65"/>
      <c r="F665" s="103" t="s">
        <v>9617</v>
      </c>
      <c r="G665" s="62"/>
      <c r="H665" s="66"/>
      <c r="I665" s="67"/>
      <c r="J665" s="67"/>
      <c r="K665" s="66" t="s">
        <v>12934</v>
      </c>
      <c r="L665" s="70"/>
      <c r="M665" s="71">
        <v>6023.43701171875</v>
      </c>
      <c r="N665" s="71">
        <v>2379.609619140625</v>
      </c>
      <c r="O665" s="72"/>
      <c r="P665" s="73"/>
      <c r="Q665" s="73"/>
      <c r="R665" s="96"/>
      <c r="S665" s="48">
        <v>7</v>
      </c>
      <c r="T665" s="48">
        <v>1</v>
      </c>
      <c r="U665" s="49">
        <v>12150</v>
      </c>
      <c r="V665" s="49">
        <v>7.2999999999999999E-5</v>
      </c>
      <c r="W665" s="49">
        <v>0</v>
      </c>
      <c r="X665" s="49">
        <v>3.6478009999999998</v>
      </c>
      <c r="Y665" s="49">
        <v>1.7857142857142856E-2</v>
      </c>
      <c r="Z665" s="49">
        <v>0</v>
      </c>
      <c r="AA665" s="68">
        <v>665</v>
      </c>
      <c r="AB665" s="68"/>
      <c r="AC665" s="69"/>
      <c r="AD665" s="84">
        <v>1782</v>
      </c>
      <c r="AE665" s="84">
        <v>413931</v>
      </c>
      <c r="AF665" s="84">
        <v>1505</v>
      </c>
      <c r="AG665" s="84">
        <v>25224</v>
      </c>
      <c r="AH665" s="84"/>
      <c r="AI665" s="84" t="s">
        <v>7614</v>
      </c>
      <c r="AJ665" s="84" t="s">
        <v>8284</v>
      </c>
      <c r="AK665" s="92" t="s">
        <v>8785</v>
      </c>
      <c r="AL665" s="84"/>
      <c r="AM665" s="87">
        <v>40391.10056712963</v>
      </c>
      <c r="AN665" s="84" t="s">
        <v>10584</v>
      </c>
      <c r="AO665" s="92" t="s">
        <v>11247</v>
      </c>
      <c r="AP665" s="84" t="s">
        <v>66</v>
      </c>
      <c r="AQ665" s="48"/>
      <c r="AR665" s="48"/>
      <c r="AS665" s="48"/>
      <c r="AT665" s="48"/>
      <c r="AU665" s="48"/>
      <c r="AV665" s="48"/>
      <c r="AW665" s="107" t="s">
        <v>14339</v>
      </c>
      <c r="AX665" s="107" t="s">
        <v>14339</v>
      </c>
      <c r="AY665" s="107" t="s">
        <v>15126</v>
      </c>
      <c r="AZ665" s="107" t="s">
        <v>15126</v>
      </c>
      <c r="BA665" s="2"/>
      <c r="BB665" s="3"/>
      <c r="BC665" s="3"/>
      <c r="BD665" s="3"/>
      <c r="BE665" s="3"/>
    </row>
    <row r="666" spans="1:57" x14ac:dyDescent="0.25">
      <c r="A666" s="61" t="s">
        <v>663</v>
      </c>
      <c r="B666" s="62" t="s">
        <v>15537</v>
      </c>
      <c r="C666" s="62"/>
      <c r="D666" s="63">
        <v>1.5</v>
      </c>
      <c r="E666" s="65"/>
      <c r="F666" s="103" t="s">
        <v>9618</v>
      </c>
      <c r="G666" s="62"/>
      <c r="H666" s="66"/>
      <c r="I666" s="67"/>
      <c r="J666" s="67"/>
      <c r="K666" s="66" t="s">
        <v>12935</v>
      </c>
      <c r="L666" s="70"/>
      <c r="M666" s="71">
        <v>3822.90966796875</v>
      </c>
      <c r="N666" s="71">
        <v>8871.953125</v>
      </c>
      <c r="O666" s="72"/>
      <c r="P666" s="73"/>
      <c r="Q666" s="73"/>
      <c r="R666" s="96"/>
      <c r="S666" s="48">
        <v>2</v>
      </c>
      <c r="T666" s="48">
        <v>1</v>
      </c>
      <c r="U666" s="49">
        <v>0</v>
      </c>
      <c r="V666" s="49">
        <v>1</v>
      </c>
      <c r="W666" s="49">
        <v>0</v>
      </c>
      <c r="X666" s="49">
        <v>1.2982450000000001</v>
      </c>
      <c r="Y666" s="49">
        <v>0</v>
      </c>
      <c r="Z666" s="49">
        <v>0</v>
      </c>
      <c r="AA666" s="68">
        <v>666</v>
      </c>
      <c r="AB666" s="68"/>
      <c r="AC666" s="69"/>
      <c r="AD666" s="84">
        <v>2917</v>
      </c>
      <c r="AE666" s="84">
        <v>1581</v>
      </c>
      <c r="AF666" s="84">
        <v>313</v>
      </c>
      <c r="AG666" s="84">
        <v>1924</v>
      </c>
      <c r="AH666" s="84"/>
      <c r="AI666" s="84"/>
      <c r="AJ666" s="84" t="s">
        <v>8284</v>
      </c>
      <c r="AK666" s="84"/>
      <c r="AL666" s="84"/>
      <c r="AM666" s="87">
        <v>43488.647187499999</v>
      </c>
      <c r="AN666" s="84" t="s">
        <v>10584</v>
      </c>
      <c r="AO666" s="92" t="s">
        <v>11248</v>
      </c>
      <c r="AP666" s="84" t="s">
        <v>66</v>
      </c>
      <c r="AQ666" s="48" t="s">
        <v>2744</v>
      </c>
      <c r="AR666" s="48" t="s">
        <v>2744</v>
      </c>
      <c r="AS666" s="48" t="s">
        <v>2911</v>
      </c>
      <c r="AT666" s="48" t="s">
        <v>2911</v>
      </c>
      <c r="AU666" s="48"/>
      <c r="AV666" s="48"/>
      <c r="AW666" s="107" t="s">
        <v>14340</v>
      </c>
      <c r="AX666" s="107" t="s">
        <v>14340</v>
      </c>
      <c r="AY666" s="107" t="s">
        <v>15127</v>
      </c>
      <c r="AZ666" s="107" t="s">
        <v>15127</v>
      </c>
      <c r="BA666" s="2"/>
      <c r="BB666" s="3"/>
      <c r="BC666" s="3"/>
      <c r="BD666" s="3"/>
      <c r="BE666" s="3"/>
    </row>
    <row r="667" spans="1:57" x14ac:dyDescent="0.25">
      <c r="A667" s="61" t="s">
        <v>664</v>
      </c>
      <c r="B667" s="62" t="s">
        <v>15537</v>
      </c>
      <c r="C667" s="62"/>
      <c r="D667" s="63">
        <v>1.5</v>
      </c>
      <c r="E667" s="65"/>
      <c r="F667" s="103" t="s">
        <v>9619</v>
      </c>
      <c r="G667" s="62"/>
      <c r="H667" s="66"/>
      <c r="I667" s="67"/>
      <c r="J667" s="67"/>
      <c r="K667" s="66" t="s">
        <v>12936</v>
      </c>
      <c r="L667" s="70"/>
      <c r="M667" s="71">
        <v>5705.53662109375</v>
      </c>
      <c r="N667" s="71">
        <v>7935.5302734375</v>
      </c>
      <c r="O667" s="72"/>
      <c r="P667" s="73"/>
      <c r="Q667" s="73"/>
      <c r="R667" s="96"/>
      <c r="S667" s="48">
        <v>0</v>
      </c>
      <c r="T667" s="48">
        <v>1</v>
      </c>
      <c r="U667" s="49">
        <v>0</v>
      </c>
      <c r="V667" s="49">
        <v>1</v>
      </c>
      <c r="W667" s="49">
        <v>0</v>
      </c>
      <c r="X667" s="49">
        <v>0.70175399999999999</v>
      </c>
      <c r="Y667" s="49">
        <v>0</v>
      </c>
      <c r="Z667" s="49">
        <v>0</v>
      </c>
      <c r="AA667" s="68">
        <v>667</v>
      </c>
      <c r="AB667" s="68"/>
      <c r="AC667" s="69"/>
      <c r="AD667" s="84">
        <v>4739</v>
      </c>
      <c r="AE667" s="84">
        <v>3534</v>
      </c>
      <c r="AF667" s="84">
        <v>4154</v>
      </c>
      <c r="AG667" s="84">
        <v>1327</v>
      </c>
      <c r="AH667" s="84"/>
      <c r="AI667" s="84" t="s">
        <v>7615</v>
      </c>
      <c r="AJ667" s="84" t="s">
        <v>8428</v>
      </c>
      <c r="AK667" s="84"/>
      <c r="AL667" s="84"/>
      <c r="AM667" s="87">
        <v>40975.859085648146</v>
      </c>
      <c r="AN667" s="84" t="s">
        <v>10584</v>
      </c>
      <c r="AO667" s="92" t="s">
        <v>11249</v>
      </c>
      <c r="AP667" s="84" t="s">
        <v>66</v>
      </c>
      <c r="AQ667" s="48"/>
      <c r="AR667" s="48"/>
      <c r="AS667" s="48"/>
      <c r="AT667" s="48"/>
      <c r="AU667" s="48"/>
      <c r="AV667" s="48"/>
      <c r="AW667" s="107" t="s">
        <v>14341</v>
      </c>
      <c r="AX667" s="107" t="s">
        <v>14341</v>
      </c>
      <c r="AY667" s="107" t="s">
        <v>15128</v>
      </c>
      <c r="AZ667" s="107" t="s">
        <v>15128</v>
      </c>
      <c r="BA667" s="2"/>
      <c r="BB667" s="3"/>
      <c r="BC667" s="3"/>
      <c r="BD667" s="3"/>
      <c r="BE667" s="3"/>
    </row>
    <row r="668" spans="1:57" x14ac:dyDescent="0.25">
      <c r="A668" s="61" t="s">
        <v>665</v>
      </c>
      <c r="B668" s="62" t="s">
        <v>15537</v>
      </c>
      <c r="C668" s="62"/>
      <c r="D668" s="63">
        <v>1.5</v>
      </c>
      <c r="E668" s="65"/>
      <c r="F668" s="103" t="s">
        <v>9620</v>
      </c>
      <c r="G668" s="62"/>
      <c r="H668" s="66"/>
      <c r="I668" s="67"/>
      <c r="J668" s="67"/>
      <c r="K668" s="66" t="s">
        <v>12937</v>
      </c>
      <c r="L668" s="70"/>
      <c r="M668" s="71">
        <v>1723.52001953125</v>
      </c>
      <c r="N668" s="71">
        <v>4372.5576171875</v>
      </c>
      <c r="O668" s="72"/>
      <c r="P668" s="73"/>
      <c r="Q668" s="73"/>
      <c r="R668" s="96"/>
      <c r="S668" s="48">
        <v>1</v>
      </c>
      <c r="T668" s="48">
        <v>1</v>
      </c>
      <c r="U668" s="49">
        <v>0</v>
      </c>
      <c r="V668" s="49">
        <v>0</v>
      </c>
      <c r="W668" s="49">
        <v>0</v>
      </c>
      <c r="X668" s="49">
        <v>1</v>
      </c>
      <c r="Y668" s="49">
        <v>0</v>
      </c>
      <c r="Z668" s="49" t="s">
        <v>13963</v>
      </c>
      <c r="AA668" s="68">
        <v>668</v>
      </c>
      <c r="AB668" s="68"/>
      <c r="AC668" s="69"/>
      <c r="AD668" s="84">
        <v>735</v>
      </c>
      <c r="AE668" s="84">
        <v>855</v>
      </c>
      <c r="AF668" s="84">
        <v>8298</v>
      </c>
      <c r="AG668" s="84">
        <v>20</v>
      </c>
      <c r="AH668" s="84"/>
      <c r="AI668" s="84" t="s">
        <v>7616</v>
      </c>
      <c r="AJ668" s="84" t="s">
        <v>8270</v>
      </c>
      <c r="AK668" s="84"/>
      <c r="AL668" s="84"/>
      <c r="AM668" s="87">
        <v>41220.646608796298</v>
      </c>
      <c r="AN668" s="84" t="s">
        <v>10584</v>
      </c>
      <c r="AO668" s="92" t="s">
        <v>11250</v>
      </c>
      <c r="AP668" s="84" t="s">
        <v>66</v>
      </c>
      <c r="AQ668" s="48" t="s">
        <v>14009</v>
      </c>
      <c r="AR668" s="48" t="s">
        <v>14009</v>
      </c>
      <c r="AS668" s="48" t="s">
        <v>2911</v>
      </c>
      <c r="AT668" s="48" t="s">
        <v>2911</v>
      </c>
      <c r="AU668" s="48"/>
      <c r="AV668" s="48"/>
      <c r="AW668" s="107" t="s">
        <v>14342</v>
      </c>
      <c r="AX668" s="107" t="s">
        <v>14759</v>
      </c>
      <c r="AY668" s="107" t="s">
        <v>15129</v>
      </c>
      <c r="AZ668" s="107" t="s">
        <v>15494</v>
      </c>
      <c r="BA668" s="2"/>
      <c r="BB668" s="3"/>
      <c r="BC668" s="3"/>
      <c r="BD668" s="3"/>
      <c r="BE668" s="3"/>
    </row>
    <row r="669" spans="1:57" x14ac:dyDescent="0.25">
      <c r="A669" s="61" t="s">
        <v>666</v>
      </c>
      <c r="B669" s="62" t="s">
        <v>15539</v>
      </c>
      <c r="C669" s="62"/>
      <c r="D669" s="63">
        <v>5.097511914340533</v>
      </c>
      <c r="E669" s="65"/>
      <c r="F669" s="103" t="s">
        <v>9621</v>
      </c>
      <c r="G669" s="62"/>
      <c r="H669" s="66"/>
      <c r="I669" s="67"/>
      <c r="J669" s="67"/>
      <c r="K669" s="66" t="s">
        <v>12938</v>
      </c>
      <c r="L669" s="70"/>
      <c r="M669" s="71">
        <v>6835.09521484375</v>
      </c>
      <c r="N669" s="71">
        <v>3504.538818359375</v>
      </c>
      <c r="O669" s="72"/>
      <c r="P669" s="73"/>
      <c r="Q669" s="73"/>
      <c r="R669" s="96"/>
      <c r="S669" s="48">
        <v>0</v>
      </c>
      <c r="T669" s="48">
        <v>1</v>
      </c>
      <c r="U669" s="49">
        <v>0</v>
      </c>
      <c r="V669" s="49">
        <v>2.0100000000000001E-4</v>
      </c>
      <c r="W669" s="49">
        <v>1.8600000000000001E-3</v>
      </c>
      <c r="X669" s="49">
        <v>0.465924</v>
      </c>
      <c r="Y669" s="49">
        <v>0</v>
      </c>
      <c r="Z669" s="49">
        <v>0</v>
      </c>
      <c r="AA669" s="68">
        <v>669</v>
      </c>
      <c r="AB669" s="68"/>
      <c r="AC669" s="69"/>
      <c r="AD669" s="84">
        <v>238</v>
      </c>
      <c r="AE669" s="84">
        <v>279</v>
      </c>
      <c r="AF669" s="84">
        <v>7850</v>
      </c>
      <c r="AG669" s="84">
        <v>5552</v>
      </c>
      <c r="AH669" s="84"/>
      <c r="AI669" s="84" t="s">
        <v>7617</v>
      </c>
      <c r="AJ669" s="84"/>
      <c r="AK669" s="92" t="s">
        <v>8786</v>
      </c>
      <c r="AL669" s="84"/>
      <c r="AM669" s="87">
        <v>41121.656331018516</v>
      </c>
      <c r="AN669" s="84" t="s">
        <v>10584</v>
      </c>
      <c r="AO669" s="92" t="s">
        <v>11251</v>
      </c>
      <c r="AP669" s="84" t="s">
        <v>66</v>
      </c>
      <c r="AQ669" s="48" t="s">
        <v>2747</v>
      </c>
      <c r="AR669" s="48" t="s">
        <v>2747</v>
      </c>
      <c r="AS669" s="48" t="s">
        <v>2911</v>
      </c>
      <c r="AT669" s="48" t="s">
        <v>2911</v>
      </c>
      <c r="AU669" s="48"/>
      <c r="AV669" s="48"/>
      <c r="AW669" s="107" t="s">
        <v>14343</v>
      </c>
      <c r="AX669" s="107" t="s">
        <v>14343</v>
      </c>
      <c r="AY669" s="107" t="s">
        <v>15130</v>
      </c>
      <c r="AZ669" s="107" t="s">
        <v>15130</v>
      </c>
      <c r="BA669" s="2"/>
      <c r="BB669" s="3"/>
      <c r="BC669" s="3"/>
      <c r="BD669" s="3"/>
      <c r="BE669" s="3"/>
    </row>
    <row r="670" spans="1:57" x14ac:dyDescent="0.25">
      <c r="A670" s="61" t="s">
        <v>667</v>
      </c>
      <c r="B670" s="62" t="s">
        <v>15537</v>
      </c>
      <c r="C670" s="62"/>
      <c r="D670" s="63">
        <v>1.5</v>
      </c>
      <c r="E670" s="65"/>
      <c r="F670" s="103" t="s">
        <v>9622</v>
      </c>
      <c r="G670" s="62"/>
      <c r="H670" s="66"/>
      <c r="I670" s="67"/>
      <c r="J670" s="67"/>
      <c r="K670" s="66" t="s">
        <v>12939</v>
      </c>
      <c r="L670" s="70"/>
      <c r="M670" s="71">
        <v>5328.86328125</v>
      </c>
      <c r="N670" s="71">
        <v>7756.6650390625</v>
      </c>
      <c r="O670" s="72"/>
      <c r="P670" s="73"/>
      <c r="Q670" s="73"/>
      <c r="R670" s="96"/>
      <c r="S670" s="48">
        <v>0</v>
      </c>
      <c r="T670" s="48">
        <v>1</v>
      </c>
      <c r="U670" s="49">
        <v>0</v>
      </c>
      <c r="V670" s="49">
        <v>1.2300000000000001E-4</v>
      </c>
      <c r="W670" s="49">
        <v>0</v>
      </c>
      <c r="X670" s="49">
        <v>0.53268899999999997</v>
      </c>
      <c r="Y670" s="49">
        <v>0</v>
      </c>
      <c r="Z670" s="49">
        <v>0</v>
      </c>
      <c r="AA670" s="68">
        <v>670</v>
      </c>
      <c r="AB670" s="68"/>
      <c r="AC670" s="69"/>
      <c r="AD670" s="84">
        <v>250</v>
      </c>
      <c r="AE670" s="84">
        <v>180</v>
      </c>
      <c r="AF670" s="84">
        <v>270</v>
      </c>
      <c r="AG670" s="84">
        <v>3033</v>
      </c>
      <c r="AH670" s="84"/>
      <c r="AI670" s="84" t="s">
        <v>7618</v>
      </c>
      <c r="AJ670" s="84" t="s">
        <v>8429</v>
      </c>
      <c r="AK670" s="84"/>
      <c r="AL670" s="84"/>
      <c r="AM670" s="87">
        <v>43648.952326388891</v>
      </c>
      <c r="AN670" s="84" t="s">
        <v>10584</v>
      </c>
      <c r="AO670" s="92" t="s">
        <v>11252</v>
      </c>
      <c r="AP670" s="84" t="s">
        <v>66</v>
      </c>
      <c r="AQ670" s="48"/>
      <c r="AR670" s="48"/>
      <c r="AS670" s="48"/>
      <c r="AT670" s="48"/>
      <c r="AU670" s="48"/>
      <c r="AV670" s="48"/>
      <c r="AW670" s="107" t="s">
        <v>14181</v>
      </c>
      <c r="AX670" s="107" t="s">
        <v>14181</v>
      </c>
      <c r="AY670" s="107" t="s">
        <v>14981</v>
      </c>
      <c r="AZ670" s="107" t="s">
        <v>14981</v>
      </c>
      <c r="BA670" s="2"/>
      <c r="BB670" s="3"/>
      <c r="BC670" s="3"/>
      <c r="BD670" s="3"/>
      <c r="BE670" s="3"/>
    </row>
    <row r="671" spans="1:57" x14ac:dyDescent="0.25">
      <c r="A671" s="61" t="s">
        <v>668</v>
      </c>
      <c r="B671" s="62" t="s">
        <v>15537</v>
      </c>
      <c r="C671" s="62"/>
      <c r="D671" s="63">
        <v>1.5</v>
      </c>
      <c r="E671" s="65"/>
      <c r="F671" s="103" t="s">
        <v>9623</v>
      </c>
      <c r="G671" s="62"/>
      <c r="H671" s="66"/>
      <c r="I671" s="67"/>
      <c r="J671" s="67"/>
      <c r="K671" s="66" t="s">
        <v>12940</v>
      </c>
      <c r="L671" s="70"/>
      <c r="M671" s="71">
        <v>6170.3212890625</v>
      </c>
      <c r="N671" s="71">
        <v>1278.7032470703125</v>
      </c>
      <c r="O671" s="72"/>
      <c r="P671" s="73"/>
      <c r="Q671" s="73"/>
      <c r="R671" s="96"/>
      <c r="S671" s="48">
        <v>1</v>
      </c>
      <c r="T671" s="48">
        <v>1</v>
      </c>
      <c r="U671" s="49">
        <v>0</v>
      </c>
      <c r="V671" s="49">
        <v>0</v>
      </c>
      <c r="W671" s="49">
        <v>0</v>
      </c>
      <c r="X671" s="49">
        <v>1</v>
      </c>
      <c r="Y671" s="49">
        <v>0</v>
      </c>
      <c r="Z671" s="49" t="s">
        <v>13963</v>
      </c>
      <c r="AA671" s="68">
        <v>671</v>
      </c>
      <c r="AB671" s="68"/>
      <c r="AC671" s="69"/>
      <c r="AD671" s="84">
        <v>658</v>
      </c>
      <c r="AE671" s="84">
        <v>2460</v>
      </c>
      <c r="AF671" s="84">
        <v>10519</v>
      </c>
      <c r="AG671" s="84">
        <v>4054</v>
      </c>
      <c r="AH671" s="84"/>
      <c r="AI671" s="84" t="s">
        <v>7619</v>
      </c>
      <c r="AJ671" s="84" t="s">
        <v>8430</v>
      </c>
      <c r="AK671" s="84"/>
      <c r="AL671" s="84"/>
      <c r="AM671" s="87">
        <v>41219.291666666664</v>
      </c>
      <c r="AN671" s="84" t="s">
        <v>10584</v>
      </c>
      <c r="AO671" s="92" t="s">
        <v>11253</v>
      </c>
      <c r="AP671" s="84" t="s">
        <v>66</v>
      </c>
      <c r="AQ671" s="48" t="s">
        <v>2748</v>
      </c>
      <c r="AR671" s="48" t="s">
        <v>2748</v>
      </c>
      <c r="AS671" s="48" t="s">
        <v>2929</v>
      </c>
      <c r="AT671" s="48" t="s">
        <v>2929</v>
      </c>
      <c r="AU671" s="48"/>
      <c r="AV671" s="48"/>
      <c r="AW671" s="107" t="s">
        <v>14344</v>
      </c>
      <c r="AX671" s="107" t="s">
        <v>14344</v>
      </c>
      <c r="AY671" s="107" t="s">
        <v>15131</v>
      </c>
      <c r="AZ671" s="107" t="s">
        <v>15131</v>
      </c>
      <c r="BA671" s="2"/>
      <c r="BB671" s="3"/>
      <c r="BC671" s="3"/>
      <c r="BD671" s="3"/>
      <c r="BE671" s="3"/>
    </row>
    <row r="672" spans="1:57" x14ac:dyDescent="0.25">
      <c r="A672" s="61" t="s">
        <v>669</v>
      </c>
      <c r="B672" s="62" t="s">
        <v>15537</v>
      </c>
      <c r="C672" s="62"/>
      <c r="D672" s="63">
        <v>1.505802438571517</v>
      </c>
      <c r="E672" s="65"/>
      <c r="F672" s="103" t="s">
        <v>9624</v>
      </c>
      <c r="G672" s="62"/>
      <c r="H672" s="66"/>
      <c r="I672" s="67"/>
      <c r="J672" s="67"/>
      <c r="K672" s="66" t="s">
        <v>12941</v>
      </c>
      <c r="L672" s="70"/>
      <c r="M672" s="71">
        <v>4789.13916015625</v>
      </c>
      <c r="N672" s="71">
        <v>4993.228515625</v>
      </c>
      <c r="O672" s="72"/>
      <c r="P672" s="73"/>
      <c r="Q672" s="73"/>
      <c r="R672" s="96"/>
      <c r="S672" s="48">
        <v>0</v>
      </c>
      <c r="T672" s="48">
        <v>4</v>
      </c>
      <c r="U672" s="49">
        <v>18146</v>
      </c>
      <c r="V672" s="49">
        <v>1.6000000000000001E-4</v>
      </c>
      <c r="W672" s="49">
        <v>3.0000000000000001E-6</v>
      </c>
      <c r="X672" s="49">
        <v>1.6831179999999999</v>
      </c>
      <c r="Y672" s="49">
        <v>0</v>
      </c>
      <c r="Z672" s="49">
        <v>0</v>
      </c>
      <c r="AA672" s="68">
        <v>672</v>
      </c>
      <c r="AB672" s="68"/>
      <c r="AC672" s="69"/>
      <c r="AD672" s="84">
        <v>913</v>
      </c>
      <c r="AE672" s="84">
        <v>292</v>
      </c>
      <c r="AF672" s="84">
        <v>43536</v>
      </c>
      <c r="AG672" s="84">
        <v>31821</v>
      </c>
      <c r="AH672" s="84"/>
      <c r="AI672" s="84"/>
      <c r="AJ672" s="84"/>
      <c r="AK672" s="84"/>
      <c r="AL672" s="84"/>
      <c r="AM672" s="87">
        <v>40806.896550925929</v>
      </c>
      <c r="AN672" s="84" t="s">
        <v>10584</v>
      </c>
      <c r="AO672" s="92" t="s">
        <v>11254</v>
      </c>
      <c r="AP672" s="84" t="s">
        <v>66</v>
      </c>
      <c r="AQ672" s="48"/>
      <c r="AR672" s="48"/>
      <c r="AS672" s="48"/>
      <c r="AT672" s="48"/>
      <c r="AU672" s="48"/>
      <c r="AV672" s="48"/>
      <c r="AW672" s="107" t="s">
        <v>14345</v>
      </c>
      <c r="AX672" s="107" t="s">
        <v>14760</v>
      </c>
      <c r="AY672" s="107" t="s">
        <v>15132</v>
      </c>
      <c r="AZ672" s="107" t="s">
        <v>15132</v>
      </c>
      <c r="BA672" s="2"/>
      <c r="BB672" s="3"/>
      <c r="BC672" s="3"/>
      <c r="BD672" s="3"/>
      <c r="BE672" s="3"/>
    </row>
    <row r="673" spans="1:57" x14ac:dyDescent="0.25">
      <c r="A673" s="61" t="s">
        <v>1667</v>
      </c>
      <c r="B673" s="62" t="s">
        <v>15537</v>
      </c>
      <c r="C673" s="62"/>
      <c r="D673" s="63">
        <v>1.5</v>
      </c>
      <c r="E673" s="65"/>
      <c r="F673" s="103" t="s">
        <v>9625</v>
      </c>
      <c r="G673" s="62"/>
      <c r="H673" s="66"/>
      <c r="I673" s="67"/>
      <c r="J673" s="67"/>
      <c r="K673" s="66" t="s">
        <v>12942</v>
      </c>
      <c r="L673" s="70"/>
      <c r="M673" s="71">
        <v>2850.330078125</v>
      </c>
      <c r="N673" s="71">
        <v>4899.82958984375</v>
      </c>
      <c r="O673" s="72"/>
      <c r="P673" s="73"/>
      <c r="Q673" s="73"/>
      <c r="R673" s="96"/>
      <c r="S673" s="48">
        <v>5</v>
      </c>
      <c r="T673" s="48">
        <v>0</v>
      </c>
      <c r="U673" s="49">
        <v>6093.3333329999996</v>
      </c>
      <c r="V673" s="49">
        <v>1.3799999999999999E-4</v>
      </c>
      <c r="W673" s="49">
        <v>0</v>
      </c>
      <c r="X673" s="49">
        <v>2.2425540000000002</v>
      </c>
      <c r="Y673" s="49">
        <v>0</v>
      </c>
      <c r="Z673" s="49">
        <v>0</v>
      </c>
      <c r="AA673" s="68">
        <v>673</v>
      </c>
      <c r="AB673" s="68"/>
      <c r="AC673" s="69"/>
      <c r="AD673" s="84">
        <v>6</v>
      </c>
      <c r="AE673" s="84">
        <v>60495</v>
      </c>
      <c r="AF673" s="84">
        <v>20967</v>
      </c>
      <c r="AG673" s="84">
        <v>1411</v>
      </c>
      <c r="AH673" s="84"/>
      <c r="AI673" s="84" t="s">
        <v>7620</v>
      </c>
      <c r="AJ673" s="84"/>
      <c r="AK673" s="84"/>
      <c r="AL673" s="84"/>
      <c r="AM673" s="87">
        <v>40309.446111111109</v>
      </c>
      <c r="AN673" s="84" t="s">
        <v>10584</v>
      </c>
      <c r="AO673" s="92" t="s">
        <v>11255</v>
      </c>
      <c r="AP673" s="84" t="s">
        <v>65</v>
      </c>
      <c r="AQ673" s="48"/>
      <c r="AR673" s="48"/>
      <c r="AS673" s="48"/>
      <c r="AT673" s="48"/>
      <c r="AU673" s="48"/>
      <c r="AV673" s="48"/>
      <c r="AW673" s="48"/>
      <c r="AX673" s="48"/>
      <c r="AY673" s="48"/>
      <c r="AZ673" s="48"/>
      <c r="BA673" s="2"/>
      <c r="BB673" s="3"/>
      <c r="BC673" s="3"/>
      <c r="BD673" s="3"/>
      <c r="BE673" s="3"/>
    </row>
    <row r="674" spans="1:57" x14ac:dyDescent="0.25">
      <c r="A674" s="61" t="s">
        <v>670</v>
      </c>
      <c r="B674" s="62" t="s">
        <v>15537</v>
      </c>
      <c r="C674" s="62"/>
      <c r="D674" s="63">
        <v>1.7282292504796681</v>
      </c>
      <c r="E674" s="65"/>
      <c r="F674" s="103" t="s">
        <v>9626</v>
      </c>
      <c r="G674" s="62"/>
      <c r="H674" s="66"/>
      <c r="I674" s="67"/>
      <c r="J674" s="67"/>
      <c r="K674" s="66" t="s">
        <v>12943</v>
      </c>
      <c r="L674" s="70"/>
      <c r="M674" s="71">
        <v>7005.5146484375</v>
      </c>
      <c r="N674" s="71">
        <v>1355.52490234375</v>
      </c>
      <c r="O674" s="72"/>
      <c r="P674" s="73"/>
      <c r="Q674" s="73"/>
      <c r="R674" s="96"/>
      <c r="S674" s="48">
        <v>0</v>
      </c>
      <c r="T674" s="48">
        <v>2</v>
      </c>
      <c r="U674" s="49">
        <v>492.011323</v>
      </c>
      <c r="V674" s="49">
        <v>1.84E-4</v>
      </c>
      <c r="W674" s="49">
        <v>1.18E-4</v>
      </c>
      <c r="X674" s="49">
        <v>0.76279200000000003</v>
      </c>
      <c r="Y674" s="49">
        <v>0</v>
      </c>
      <c r="Z674" s="49">
        <v>0</v>
      </c>
      <c r="AA674" s="68">
        <v>674</v>
      </c>
      <c r="AB674" s="68"/>
      <c r="AC674" s="69"/>
      <c r="AD674" s="84">
        <v>420</v>
      </c>
      <c r="AE674" s="84">
        <v>1171</v>
      </c>
      <c r="AF674" s="84">
        <v>779</v>
      </c>
      <c r="AG674" s="84">
        <v>37002</v>
      </c>
      <c r="AH674" s="84"/>
      <c r="AI674" s="84" t="s">
        <v>7621</v>
      </c>
      <c r="AJ674" s="84" t="s">
        <v>8283</v>
      </c>
      <c r="AK674" s="92" t="s">
        <v>8787</v>
      </c>
      <c r="AL674" s="84"/>
      <c r="AM674" s="87">
        <v>43317.980127314811</v>
      </c>
      <c r="AN674" s="84" t="s">
        <v>10584</v>
      </c>
      <c r="AO674" s="92" t="s">
        <v>11256</v>
      </c>
      <c r="AP674" s="84" t="s">
        <v>66</v>
      </c>
      <c r="AQ674" s="48"/>
      <c r="AR674" s="48"/>
      <c r="AS674" s="48"/>
      <c r="AT674" s="48"/>
      <c r="AU674" s="48" t="s">
        <v>2947</v>
      </c>
      <c r="AV674" s="48" t="s">
        <v>2947</v>
      </c>
      <c r="AW674" s="107" t="s">
        <v>14346</v>
      </c>
      <c r="AX674" s="107" t="s">
        <v>14346</v>
      </c>
      <c r="AY674" s="107" t="s">
        <v>15133</v>
      </c>
      <c r="AZ674" s="107" t="s">
        <v>15133</v>
      </c>
      <c r="BA674" s="2"/>
      <c r="BB674" s="3"/>
      <c r="BC674" s="3"/>
      <c r="BD674" s="3"/>
      <c r="BE674" s="3"/>
    </row>
    <row r="675" spans="1:57" x14ac:dyDescent="0.25">
      <c r="A675" s="61" t="s">
        <v>671</v>
      </c>
      <c r="B675" s="62" t="s">
        <v>15537</v>
      </c>
      <c r="C675" s="62"/>
      <c r="D675" s="63">
        <v>1.5</v>
      </c>
      <c r="E675" s="65"/>
      <c r="F675" s="103" t="s">
        <v>9627</v>
      </c>
      <c r="G675" s="62"/>
      <c r="H675" s="66"/>
      <c r="I675" s="67"/>
      <c r="J675" s="67"/>
      <c r="K675" s="66" t="s">
        <v>12944</v>
      </c>
      <c r="L675" s="70"/>
      <c r="M675" s="71">
        <v>6964.73095703125</v>
      </c>
      <c r="N675" s="71">
        <v>6587.81640625</v>
      </c>
      <c r="O675" s="72"/>
      <c r="P675" s="73"/>
      <c r="Q675" s="73"/>
      <c r="R675" s="96"/>
      <c r="S675" s="48">
        <v>0</v>
      </c>
      <c r="T675" s="48">
        <v>1</v>
      </c>
      <c r="U675" s="49">
        <v>0</v>
      </c>
      <c r="V675" s="49">
        <v>1</v>
      </c>
      <c r="W675" s="49">
        <v>0</v>
      </c>
      <c r="X675" s="49">
        <v>1</v>
      </c>
      <c r="Y675" s="49">
        <v>0</v>
      </c>
      <c r="Z675" s="49">
        <v>0</v>
      </c>
      <c r="AA675" s="68">
        <v>675</v>
      </c>
      <c r="AB675" s="68"/>
      <c r="AC675" s="69"/>
      <c r="AD675" s="84">
        <v>483</v>
      </c>
      <c r="AE675" s="84">
        <v>1307</v>
      </c>
      <c r="AF675" s="84">
        <v>25492</v>
      </c>
      <c r="AG675" s="84">
        <v>92</v>
      </c>
      <c r="AH675" s="84"/>
      <c r="AI675" s="84" t="s">
        <v>7622</v>
      </c>
      <c r="AJ675" s="84" t="s">
        <v>8272</v>
      </c>
      <c r="AK675" s="92" t="s">
        <v>8788</v>
      </c>
      <c r="AL675" s="84"/>
      <c r="AM675" s="87">
        <v>40051.362175925926</v>
      </c>
      <c r="AN675" s="84" t="s">
        <v>10584</v>
      </c>
      <c r="AO675" s="92" t="s">
        <v>11257</v>
      </c>
      <c r="AP675" s="84" t="s">
        <v>66</v>
      </c>
      <c r="AQ675" s="48" t="s">
        <v>2749</v>
      </c>
      <c r="AR675" s="48" t="s">
        <v>2749</v>
      </c>
      <c r="AS675" s="48" t="s">
        <v>2911</v>
      </c>
      <c r="AT675" s="48" t="s">
        <v>2911</v>
      </c>
      <c r="AU675" s="48"/>
      <c r="AV675" s="48"/>
      <c r="AW675" s="107" t="s">
        <v>14347</v>
      </c>
      <c r="AX675" s="107" t="s">
        <v>14347</v>
      </c>
      <c r="AY675" s="107" t="s">
        <v>15134</v>
      </c>
      <c r="AZ675" s="107" t="s">
        <v>15134</v>
      </c>
      <c r="BA675" s="2"/>
      <c r="BB675" s="3"/>
      <c r="BC675" s="3"/>
      <c r="BD675" s="3"/>
      <c r="BE675" s="3"/>
    </row>
    <row r="676" spans="1:57" x14ac:dyDescent="0.25">
      <c r="A676" s="61" t="s">
        <v>1668</v>
      </c>
      <c r="B676" s="62" t="s">
        <v>15537</v>
      </c>
      <c r="C676" s="62"/>
      <c r="D676" s="63">
        <v>1.5</v>
      </c>
      <c r="E676" s="65"/>
      <c r="F676" s="103" t="s">
        <v>9628</v>
      </c>
      <c r="G676" s="62"/>
      <c r="H676" s="66"/>
      <c r="I676" s="67"/>
      <c r="J676" s="67"/>
      <c r="K676" s="66" t="s">
        <v>12945</v>
      </c>
      <c r="L676" s="70"/>
      <c r="M676" s="71">
        <v>5928.87890625</v>
      </c>
      <c r="N676" s="71">
        <v>8321.9990234375</v>
      </c>
      <c r="O676" s="72"/>
      <c r="P676" s="73"/>
      <c r="Q676" s="73"/>
      <c r="R676" s="96"/>
      <c r="S676" s="48">
        <v>1</v>
      </c>
      <c r="T676" s="48">
        <v>0</v>
      </c>
      <c r="U676" s="49">
        <v>0</v>
      </c>
      <c r="V676" s="49">
        <v>1</v>
      </c>
      <c r="W676" s="49">
        <v>0</v>
      </c>
      <c r="X676" s="49">
        <v>1</v>
      </c>
      <c r="Y676" s="49">
        <v>0</v>
      </c>
      <c r="Z676" s="49">
        <v>0</v>
      </c>
      <c r="AA676" s="68">
        <v>676</v>
      </c>
      <c r="AB676" s="68"/>
      <c r="AC676" s="69"/>
      <c r="AD676" s="84">
        <v>6</v>
      </c>
      <c r="AE676" s="84">
        <v>1243064</v>
      </c>
      <c r="AF676" s="84">
        <v>326820</v>
      </c>
      <c r="AG676" s="84">
        <v>5</v>
      </c>
      <c r="AH676" s="84"/>
      <c r="AI676" s="84" t="s">
        <v>7623</v>
      </c>
      <c r="AJ676" s="84" t="s">
        <v>8266</v>
      </c>
      <c r="AK676" s="92" t="s">
        <v>8789</v>
      </c>
      <c r="AL676" s="84"/>
      <c r="AM676" s="87">
        <v>40093.458113425928</v>
      </c>
      <c r="AN676" s="84" t="s">
        <v>10584</v>
      </c>
      <c r="AO676" s="92" t="s">
        <v>11258</v>
      </c>
      <c r="AP676" s="84" t="s">
        <v>65</v>
      </c>
      <c r="AQ676" s="48"/>
      <c r="AR676" s="48"/>
      <c r="AS676" s="48"/>
      <c r="AT676" s="48"/>
      <c r="AU676" s="48"/>
      <c r="AV676" s="48"/>
      <c r="AW676" s="48"/>
      <c r="AX676" s="48"/>
      <c r="AY676" s="48"/>
      <c r="AZ676" s="48"/>
      <c r="BA676" s="2"/>
      <c r="BB676" s="3"/>
      <c r="BC676" s="3"/>
      <c r="BD676" s="3"/>
      <c r="BE676" s="3"/>
    </row>
    <row r="677" spans="1:57" x14ac:dyDescent="0.25">
      <c r="A677" s="61" t="s">
        <v>672</v>
      </c>
      <c r="B677" s="62" t="s">
        <v>15537</v>
      </c>
      <c r="C677" s="62"/>
      <c r="D677" s="63">
        <v>1.5</v>
      </c>
      <c r="E677" s="65"/>
      <c r="F677" s="103" t="s">
        <v>9033</v>
      </c>
      <c r="G677" s="62"/>
      <c r="H677" s="66"/>
      <c r="I677" s="67"/>
      <c r="J677" s="67"/>
      <c r="K677" s="66" t="s">
        <v>12946</v>
      </c>
      <c r="L677" s="70"/>
      <c r="M677" s="71">
        <v>5682.20166015625</v>
      </c>
      <c r="N677" s="71">
        <v>3059.6787109375</v>
      </c>
      <c r="O677" s="72"/>
      <c r="P677" s="73"/>
      <c r="Q677" s="73"/>
      <c r="R677" s="96"/>
      <c r="S677" s="48">
        <v>0</v>
      </c>
      <c r="T677" s="48">
        <v>2</v>
      </c>
      <c r="U677" s="49">
        <v>2030</v>
      </c>
      <c r="V677" s="49">
        <v>9.7E-5</v>
      </c>
      <c r="W677" s="49">
        <v>0</v>
      </c>
      <c r="X677" s="49">
        <v>1.124225</v>
      </c>
      <c r="Y677" s="49">
        <v>0</v>
      </c>
      <c r="Z677" s="49">
        <v>0</v>
      </c>
      <c r="AA677" s="68">
        <v>677</v>
      </c>
      <c r="AB677" s="68"/>
      <c r="AC677" s="69"/>
      <c r="AD677" s="84">
        <v>127</v>
      </c>
      <c r="AE677" s="84">
        <v>173</v>
      </c>
      <c r="AF677" s="84">
        <v>3089</v>
      </c>
      <c r="AG677" s="84">
        <v>7464</v>
      </c>
      <c r="AH677" s="84"/>
      <c r="AI677" s="84"/>
      <c r="AJ677" s="84"/>
      <c r="AK677" s="84"/>
      <c r="AL677" s="84"/>
      <c r="AM677" s="87">
        <v>40304.65289351852</v>
      </c>
      <c r="AN677" s="84" t="s">
        <v>10584</v>
      </c>
      <c r="AO677" s="92" t="s">
        <v>11259</v>
      </c>
      <c r="AP677" s="84" t="s">
        <v>66</v>
      </c>
      <c r="AQ677" s="48"/>
      <c r="AR677" s="48"/>
      <c r="AS677" s="48"/>
      <c r="AT677" s="48"/>
      <c r="AU677" s="48"/>
      <c r="AV677" s="48"/>
      <c r="AW677" s="107" t="s">
        <v>14348</v>
      </c>
      <c r="AX677" s="107" t="s">
        <v>14348</v>
      </c>
      <c r="AY677" s="107" t="s">
        <v>15135</v>
      </c>
      <c r="AZ677" s="107" t="s">
        <v>15135</v>
      </c>
      <c r="BA677" s="2"/>
      <c r="BB677" s="3"/>
      <c r="BC677" s="3"/>
      <c r="BD677" s="3"/>
      <c r="BE677" s="3"/>
    </row>
    <row r="678" spans="1:57" x14ac:dyDescent="0.25">
      <c r="A678" s="61" t="s">
        <v>1669</v>
      </c>
      <c r="B678" s="62" t="s">
        <v>15537</v>
      </c>
      <c r="C678" s="62"/>
      <c r="D678" s="63">
        <v>1.5</v>
      </c>
      <c r="E678" s="65"/>
      <c r="F678" s="103" t="s">
        <v>9629</v>
      </c>
      <c r="G678" s="62"/>
      <c r="H678" s="66"/>
      <c r="I678" s="67"/>
      <c r="J678" s="67"/>
      <c r="K678" s="66" t="s">
        <v>12947</v>
      </c>
      <c r="L678" s="70"/>
      <c r="M678" s="71">
        <v>5294.55908203125</v>
      </c>
      <c r="N678" s="71">
        <v>2297.942626953125</v>
      </c>
      <c r="O678" s="72"/>
      <c r="P678" s="73"/>
      <c r="Q678" s="73"/>
      <c r="R678" s="96"/>
      <c r="S678" s="48">
        <v>1</v>
      </c>
      <c r="T678" s="48">
        <v>0</v>
      </c>
      <c r="U678" s="49">
        <v>0</v>
      </c>
      <c r="V678" s="49">
        <v>8.7999999999999998E-5</v>
      </c>
      <c r="W678" s="49">
        <v>0</v>
      </c>
      <c r="X678" s="49">
        <v>0.62779600000000002</v>
      </c>
      <c r="Y678" s="49">
        <v>0</v>
      </c>
      <c r="Z678" s="49">
        <v>0</v>
      </c>
      <c r="AA678" s="68">
        <v>678</v>
      </c>
      <c r="AB678" s="68"/>
      <c r="AC678" s="69"/>
      <c r="AD678" s="84">
        <v>404</v>
      </c>
      <c r="AE678" s="84">
        <v>90</v>
      </c>
      <c r="AF678" s="84">
        <v>4403</v>
      </c>
      <c r="AG678" s="84">
        <v>3139</v>
      </c>
      <c r="AH678" s="84"/>
      <c r="AI678" s="84"/>
      <c r="AJ678" s="84"/>
      <c r="AK678" s="84"/>
      <c r="AL678" s="84"/>
      <c r="AM678" s="87">
        <v>40779.843946759262</v>
      </c>
      <c r="AN678" s="84" t="s">
        <v>10584</v>
      </c>
      <c r="AO678" s="92" t="s">
        <v>11260</v>
      </c>
      <c r="AP678" s="84" t="s">
        <v>65</v>
      </c>
      <c r="AQ678" s="48"/>
      <c r="AR678" s="48"/>
      <c r="AS678" s="48"/>
      <c r="AT678" s="48"/>
      <c r="AU678" s="48"/>
      <c r="AV678" s="48"/>
      <c r="AW678" s="48"/>
      <c r="AX678" s="48"/>
      <c r="AY678" s="48"/>
      <c r="AZ678" s="48"/>
      <c r="BA678" s="2"/>
      <c r="BB678" s="3"/>
      <c r="BC678" s="3"/>
      <c r="BD678" s="3"/>
      <c r="BE678" s="3"/>
    </row>
    <row r="679" spans="1:57" x14ac:dyDescent="0.25">
      <c r="A679" s="61" t="s">
        <v>1670</v>
      </c>
      <c r="B679" s="62" t="s">
        <v>15537</v>
      </c>
      <c r="C679" s="62"/>
      <c r="D679" s="63">
        <v>1.5</v>
      </c>
      <c r="E679" s="65"/>
      <c r="F679" s="103" t="s">
        <v>9630</v>
      </c>
      <c r="G679" s="62"/>
      <c r="H679" s="66"/>
      <c r="I679" s="67"/>
      <c r="J679" s="67"/>
      <c r="K679" s="66" t="s">
        <v>12948</v>
      </c>
      <c r="L679" s="70"/>
      <c r="M679" s="71">
        <v>8040.72216796875</v>
      </c>
      <c r="N679" s="71">
        <v>2252.513427734375</v>
      </c>
      <c r="O679" s="72"/>
      <c r="P679" s="73"/>
      <c r="Q679" s="73"/>
      <c r="R679" s="96"/>
      <c r="S679" s="48">
        <v>2</v>
      </c>
      <c r="T679" s="48">
        <v>0</v>
      </c>
      <c r="U679" s="49">
        <v>4056</v>
      </c>
      <c r="V679" s="49">
        <v>1.08E-4</v>
      </c>
      <c r="W679" s="49">
        <v>0</v>
      </c>
      <c r="X679" s="49">
        <v>1.0367029999999999</v>
      </c>
      <c r="Y679" s="49">
        <v>0</v>
      </c>
      <c r="Z679" s="49">
        <v>0</v>
      </c>
      <c r="AA679" s="68">
        <v>679</v>
      </c>
      <c r="AB679" s="68"/>
      <c r="AC679" s="69"/>
      <c r="AD679" s="84">
        <v>6</v>
      </c>
      <c r="AE679" s="84">
        <v>440207</v>
      </c>
      <c r="AF679" s="84">
        <v>147518</v>
      </c>
      <c r="AG679" s="84">
        <v>1</v>
      </c>
      <c r="AH679" s="84"/>
      <c r="AI679" s="84" t="s">
        <v>7624</v>
      </c>
      <c r="AJ679" s="84" t="s">
        <v>8431</v>
      </c>
      <c r="AK679" s="92" t="s">
        <v>8790</v>
      </c>
      <c r="AL679" s="84"/>
      <c r="AM679" s="87">
        <v>40472.317557870374</v>
      </c>
      <c r="AN679" s="84" t="s">
        <v>10584</v>
      </c>
      <c r="AO679" s="92" t="s">
        <v>11261</v>
      </c>
      <c r="AP679" s="84" t="s">
        <v>65</v>
      </c>
      <c r="AQ679" s="48"/>
      <c r="AR679" s="48"/>
      <c r="AS679" s="48"/>
      <c r="AT679" s="48"/>
      <c r="AU679" s="48"/>
      <c r="AV679" s="48"/>
      <c r="AW679" s="48"/>
      <c r="AX679" s="48"/>
      <c r="AY679" s="48"/>
      <c r="AZ679" s="48"/>
      <c r="BA679" s="2"/>
      <c r="BB679" s="3"/>
      <c r="BC679" s="3"/>
      <c r="BD679" s="3"/>
      <c r="BE679" s="3"/>
    </row>
    <row r="680" spans="1:57" x14ac:dyDescent="0.25">
      <c r="A680" s="61" t="s">
        <v>673</v>
      </c>
      <c r="B680" s="62" t="s">
        <v>15537</v>
      </c>
      <c r="C680" s="62"/>
      <c r="D680" s="63">
        <v>2.9293340347836851</v>
      </c>
      <c r="E680" s="65"/>
      <c r="F680" s="103" t="s">
        <v>9033</v>
      </c>
      <c r="G680" s="62"/>
      <c r="H680" s="66"/>
      <c r="I680" s="67"/>
      <c r="J680" s="67"/>
      <c r="K680" s="66" t="s">
        <v>12949</v>
      </c>
      <c r="L680" s="70"/>
      <c r="M680" s="71">
        <v>1671.7886962890625</v>
      </c>
      <c r="N680" s="71">
        <v>4201.68212890625</v>
      </c>
      <c r="O680" s="72"/>
      <c r="P680" s="73"/>
      <c r="Q680" s="73"/>
      <c r="R680" s="96"/>
      <c r="S680" s="48">
        <v>0</v>
      </c>
      <c r="T680" s="48">
        <v>1</v>
      </c>
      <c r="U680" s="49">
        <v>0</v>
      </c>
      <c r="V680" s="49">
        <v>1.9799999999999999E-4</v>
      </c>
      <c r="W680" s="49">
        <v>7.3899999999999997E-4</v>
      </c>
      <c r="X680" s="49">
        <v>0.40701900000000002</v>
      </c>
      <c r="Y680" s="49">
        <v>0</v>
      </c>
      <c r="Z680" s="49">
        <v>0</v>
      </c>
      <c r="AA680" s="68">
        <v>680</v>
      </c>
      <c r="AB680" s="68"/>
      <c r="AC680" s="69"/>
      <c r="AD680" s="84">
        <v>769</v>
      </c>
      <c r="AE680" s="84">
        <v>58</v>
      </c>
      <c r="AF680" s="84">
        <v>713</v>
      </c>
      <c r="AG680" s="84">
        <v>3898</v>
      </c>
      <c r="AH680" s="84"/>
      <c r="AI680" s="84"/>
      <c r="AJ680" s="84"/>
      <c r="AK680" s="84"/>
      <c r="AL680" s="84"/>
      <c r="AM680" s="87">
        <v>43520.797291666669</v>
      </c>
      <c r="AN680" s="84" t="s">
        <v>10584</v>
      </c>
      <c r="AO680" s="92" t="s">
        <v>11262</v>
      </c>
      <c r="AP680" s="84" t="s">
        <v>66</v>
      </c>
      <c r="AQ680" s="48"/>
      <c r="AR680" s="48"/>
      <c r="AS680" s="48"/>
      <c r="AT680" s="48"/>
      <c r="AU680" s="48"/>
      <c r="AV680" s="48"/>
      <c r="AW680" s="107" t="s">
        <v>14074</v>
      </c>
      <c r="AX680" s="107" t="s">
        <v>14074</v>
      </c>
      <c r="AY680" s="107" t="s">
        <v>14877</v>
      </c>
      <c r="AZ680" s="107" t="s">
        <v>14877</v>
      </c>
      <c r="BA680" s="2"/>
      <c r="BB680" s="3"/>
      <c r="BC680" s="3"/>
      <c r="BD680" s="3"/>
      <c r="BE680" s="3"/>
    </row>
    <row r="681" spans="1:57" x14ac:dyDescent="0.25">
      <c r="A681" s="61" t="s">
        <v>674</v>
      </c>
      <c r="B681" s="62" t="s">
        <v>15537</v>
      </c>
      <c r="C681" s="62"/>
      <c r="D681" s="63">
        <v>1.5</v>
      </c>
      <c r="E681" s="65"/>
      <c r="F681" s="103" t="s">
        <v>9631</v>
      </c>
      <c r="G681" s="62"/>
      <c r="H681" s="66"/>
      <c r="I681" s="67"/>
      <c r="J681" s="67"/>
      <c r="K681" s="66" t="s">
        <v>12950</v>
      </c>
      <c r="L681" s="70"/>
      <c r="M681" s="71">
        <v>1573.67333984375</v>
      </c>
      <c r="N681" s="71">
        <v>5517.91162109375</v>
      </c>
      <c r="O681" s="72"/>
      <c r="P681" s="73"/>
      <c r="Q681" s="73"/>
      <c r="R681" s="96"/>
      <c r="S681" s="48">
        <v>0</v>
      </c>
      <c r="T681" s="48">
        <v>1</v>
      </c>
      <c r="U681" s="49">
        <v>0</v>
      </c>
      <c r="V681" s="49">
        <v>1.2300000000000001E-4</v>
      </c>
      <c r="W681" s="49">
        <v>0</v>
      </c>
      <c r="X681" s="49">
        <v>0.53268899999999997</v>
      </c>
      <c r="Y681" s="49">
        <v>0</v>
      </c>
      <c r="Z681" s="49">
        <v>0</v>
      </c>
      <c r="AA681" s="68">
        <v>681</v>
      </c>
      <c r="AB681" s="68"/>
      <c r="AC681" s="69"/>
      <c r="AD681" s="84">
        <v>145</v>
      </c>
      <c r="AE681" s="84">
        <v>26</v>
      </c>
      <c r="AF681" s="84">
        <v>464</v>
      </c>
      <c r="AG681" s="84">
        <v>265</v>
      </c>
      <c r="AH681" s="84"/>
      <c r="AI681" s="84" t="s">
        <v>7625</v>
      </c>
      <c r="AJ681" s="84"/>
      <c r="AK681" s="84"/>
      <c r="AL681" s="84"/>
      <c r="AM681" s="87">
        <v>43724.307557870372</v>
      </c>
      <c r="AN681" s="84" t="s">
        <v>10584</v>
      </c>
      <c r="AO681" s="92" t="s">
        <v>11263</v>
      </c>
      <c r="AP681" s="84" t="s">
        <v>66</v>
      </c>
      <c r="AQ681" s="48"/>
      <c r="AR681" s="48"/>
      <c r="AS681" s="48"/>
      <c r="AT681" s="48"/>
      <c r="AU681" s="48"/>
      <c r="AV681" s="48"/>
      <c r="AW681" s="107" t="s">
        <v>14181</v>
      </c>
      <c r="AX681" s="107" t="s">
        <v>14181</v>
      </c>
      <c r="AY681" s="107" t="s">
        <v>14981</v>
      </c>
      <c r="AZ681" s="107" t="s">
        <v>14981</v>
      </c>
      <c r="BA681" s="2"/>
      <c r="BB681" s="3"/>
      <c r="BC681" s="3"/>
      <c r="BD681" s="3"/>
      <c r="BE681" s="3"/>
    </row>
    <row r="682" spans="1:57" x14ac:dyDescent="0.25">
      <c r="A682" s="61" t="s">
        <v>675</v>
      </c>
      <c r="B682" s="62" t="s">
        <v>15537</v>
      </c>
      <c r="C682" s="62"/>
      <c r="D682" s="63">
        <v>1.5</v>
      </c>
      <c r="E682" s="65"/>
      <c r="F682" s="103" t="s">
        <v>9632</v>
      </c>
      <c r="G682" s="62"/>
      <c r="H682" s="66"/>
      <c r="I682" s="67"/>
      <c r="J682" s="67"/>
      <c r="K682" s="66" t="s">
        <v>12951</v>
      </c>
      <c r="L682" s="70"/>
      <c r="M682" s="71">
        <v>8719.166015625</v>
      </c>
      <c r="N682" s="71">
        <v>8724.6123046875</v>
      </c>
      <c r="O682" s="72"/>
      <c r="P682" s="73"/>
      <c r="Q682" s="73"/>
      <c r="R682" s="96"/>
      <c r="S682" s="48">
        <v>1</v>
      </c>
      <c r="T682" s="48">
        <v>1</v>
      </c>
      <c r="U682" s="49">
        <v>0</v>
      </c>
      <c r="V682" s="49">
        <v>0</v>
      </c>
      <c r="W682" s="49">
        <v>0</v>
      </c>
      <c r="X682" s="49">
        <v>1</v>
      </c>
      <c r="Y682" s="49">
        <v>0</v>
      </c>
      <c r="Z682" s="49" t="s">
        <v>13963</v>
      </c>
      <c r="AA682" s="68">
        <v>682</v>
      </c>
      <c r="AB682" s="68"/>
      <c r="AC682" s="69"/>
      <c r="AD682" s="84">
        <v>51</v>
      </c>
      <c r="AE682" s="84">
        <v>65</v>
      </c>
      <c r="AF682" s="84">
        <v>175</v>
      </c>
      <c r="AG682" s="84">
        <v>7</v>
      </c>
      <c r="AH682" s="84"/>
      <c r="AI682" s="84" t="s">
        <v>7626</v>
      </c>
      <c r="AJ682" s="84" t="s">
        <v>8432</v>
      </c>
      <c r="AK682" s="92" t="s">
        <v>8791</v>
      </c>
      <c r="AL682" s="84"/>
      <c r="AM682" s="87">
        <v>41624.655949074076</v>
      </c>
      <c r="AN682" s="84" t="s">
        <v>10584</v>
      </c>
      <c r="AO682" s="92" t="s">
        <v>11264</v>
      </c>
      <c r="AP682" s="84" t="s">
        <v>66</v>
      </c>
      <c r="AQ682" s="48" t="s">
        <v>2750</v>
      </c>
      <c r="AR682" s="48" t="s">
        <v>2750</v>
      </c>
      <c r="AS682" s="48" t="s">
        <v>2911</v>
      </c>
      <c r="AT682" s="48" t="s">
        <v>2911</v>
      </c>
      <c r="AU682" s="48"/>
      <c r="AV682" s="48"/>
      <c r="AW682" s="107" t="s">
        <v>14349</v>
      </c>
      <c r="AX682" s="107" t="s">
        <v>14349</v>
      </c>
      <c r="AY682" s="107" t="s">
        <v>15136</v>
      </c>
      <c r="AZ682" s="107" t="s">
        <v>15136</v>
      </c>
      <c r="BA682" s="2"/>
      <c r="BB682" s="3"/>
      <c r="BC682" s="3"/>
      <c r="BD682" s="3"/>
      <c r="BE682" s="3"/>
    </row>
    <row r="683" spans="1:57" x14ac:dyDescent="0.25">
      <c r="A683" s="61" t="s">
        <v>676</v>
      </c>
      <c r="B683" s="62" t="s">
        <v>15537</v>
      </c>
      <c r="C683" s="62"/>
      <c r="D683" s="63">
        <v>1.5</v>
      </c>
      <c r="E683" s="65"/>
      <c r="F683" s="103" t="s">
        <v>9633</v>
      </c>
      <c r="G683" s="62"/>
      <c r="H683" s="66"/>
      <c r="I683" s="67"/>
      <c r="J683" s="67"/>
      <c r="K683" s="66" t="s">
        <v>12952</v>
      </c>
      <c r="L683" s="70"/>
      <c r="M683" s="71">
        <v>5214.759765625</v>
      </c>
      <c r="N683" s="71">
        <v>895.35650634765625</v>
      </c>
      <c r="O683" s="72"/>
      <c r="P683" s="73"/>
      <c r="Q683" s="73"/>
      <c r="R683" s="96"/>
      <c r="S683" s="48">
        <v>0</v>
      </c>
      <c r="T683" s="48">
        <v>1</v>
      </c>
      <c r="U683" s="49">
        <v>0</v>
      </c>
      <c r="V683" s="49">
        <v>9.0909000000000004E-2</v>
      </c>
      <c r="W683" s="49">
        <v>0</v>
      </c>
      <c r="X683" s="49">
        <v>0.57851200000000003</v>
      </c>
      <c r="Y683" s="49">
        <v>0</v>
      </c>
      <c r="Z683" s="49">
        <v>0</v>
      </c>
      <c r="AA683" s="68">
        <v>683</v>
      </c>
      <c r="AB683" s="68"/>
      <c r="AC683" s="69"/>
      <c r="AD683" s="84">
        <v>134</v>
      </c>
      <c r="AE683" s="84">
        <v>235</v>
      </c>
      <c r="AF683" s="84">
        <v>5069</v>
      </c>
      <c r="AG683" s="84">
        <v>1874</v>
      </c>
      <c r="AH683" s="84"/>
      <c r="AI683" s="84" t="s">
        <v>7627</v>
      </c>
      <c r="AJ683" s="84" t="s">
        <v>8433</v>
      </c>
      <c r="AK683" s="84"/>
      <c r="AL683" s="84"/>
      <c r="AM683" s="87">
        <v>40698.445625</v>
      </c>
      <c r="AN683" s="84" t="s">
        <v>10584</v>
      </c>
      <c r="AO683" s="92" t="s">
        <v>11265</v>
      </c>
      <c r="AP683" s="84" t="s">
        <v>66</v>
      </c>
      <c r="AQ683" s="48"/>
      <c r="AR683" s="48"/>
      <c r="AS683" s="48"/>
      <c r="AT683" s="48"/>
      <c r="AU683" s="48"/>
      <c r="AV683" s="48"/>
      <c r="AW683" s="107" t="s">
        <v>14201</v>
      </c>
      <c r="AX683" s="107" t="s">
        <v>14201</v>
      </c>
      <c r="AY683" s="107" t="s">
        <v>15000</v>
      </c>
      <c r="AZ683" s="107" t="s">
        <v>15000</v>
      </c>
      <c r="BA683" s="2"/>
      <c r="BB683" s="3"/>
      <c r="BC683" s="3"/>
      <c r="BD683" s="3"/>
      <c r="BE683" s="3"/>
    </row>
    <row r="684" spans="1:57" x14ac:dyDescent="0.25">
      <c r="A684" s="61" t="s">
        <v>677</v>
      </c>
      <c r="B684" s="62" t="s">
        <v>15539</v>
      </c>
      <c r="C684" s="62"/>
      <c r="D684" s="63">
        <v>5.097511914340533</v>
      </c>
      <c r="E684" s="65"/>
      <c r="F684" s="103" t="s">
        <v>9634</v>
      </c>
      <c r="G684" s="62"/>
      <c r="H684" s="66"/>
      <c r="I684" s="67"/>
      <c r="J684" s="67"/>
      <c r="K684" s="66" t="s">
        <v>12953</v>
      </c>
      <c r="L684" s="70"/>
      <c r="M684" s="71">
        <v>3171.378173828125</v>
      </c>
      <c r="N684" s="71">
        <v>8166.80810546875</v>
      </c>
      <c r="O684" s="72"/>
      <c r="P684" s="73"/>
      <c r="Q684" s="73"/>
      <c r="R684" s="96"/>
      <c r="S684" s="48">
        <v>0</v>
      </c>
      <c r="T684" s="48">
        <v>1</v>
      </c>
      <c r="U684" s="49">
        <v>0</v>
      </c>
      <c r="V684" s="49">
        <v>2.0100000000000001E-4</v>
      </c>
      <c r="W684" s="49">
        <v>1.8600000000000001E-3</v>
      </c>
      <c r="X684" s="49">
        <v>0.465924</v>
      </c>
      <c r="Y684" s="49">
        <v>0</v>
      </c>
      <c r="Z684" s="49">
        <v>0</v>
      </c>
      <c r="AA684" s="68">
        <v>684</v>
      </c>
      <c r="AB684" s="68"/>
      <c r="AC684" s="69"/>
      <c r="AD684" s="84">
        <v>1470</v>
      </c>
      <c r="AE684" s="84">
        <v>1339</v>
      </c>
      <c r="AF684" s="84">
        <v>79086</v>
      </c>
      <c r="AG684" s="84">
        <v>58235</v>
      </c>
      <c r="AH684" s="84"/>
      <c r="AI684" s="84" t="s">
        <v>7628</v>
      </c>
      <c r="AJ684" s="84"/>
      <c r="AK684" s="92" t="s">
        <v>8792</v>
      </c>
      <c r="AL684" s="84"/>
      <c r="AM684" s="87">
        <v>41783.410393518519</v>
      </c>
      <c r="AN684" s="84" t="s">
        <v>10584</v>
      </c>
      <c r="AO684" s="92" t="s">
        <v>11266</v>
      </c>
      <c r="AP684" s="84" t="s">
        <v>66</v>
      </c>
      <c r="AQ684" s="48"/>
      <c r="AR684" s="48"/>
      <c r="AS684" s="48"/>
      <c r="AT684" s="48"/>
      <c r="AU684" s="48" t="s">
        <v>2951</v>
      </c>
      <c r="AV684" s="48" t="s">
        <v>2951</v>
      </c>
      <c r="AW684" s="107" t="s">
        <v>14127</v>
      </c>
      <c r="AX684" s="107" t="s">
        <v>14127</v>
      </c>
      <c r="AY684" s="107" t="s">
        <v>14929</v>
      </c>
      <c r="AZ684" s="107" t="s">
        <v>14929</v>
      </c>
      <c r="BA684" s="2"/>
      <c r="BB684" s="3"/>
      <c r="BC684" s="3"/>
      <c r="BD684" s="3"/>
      <c r="BE684" s="3"/>
    </row>
    <row r="685" spans="1:57" x14ac:dyDescent="0.25">
      <c r="A685" s="61" t="s">
        <v>678</v>
      </c>
      <c r="B685" s="62" t="s">
        <v>15537</v>
      </c>
      <c r="C685" s="62"/>
      <c r="D685" s="63">
        <v>1.505802438571517</v>
      </c>
      <c r="E685" s="65"/>
      <c r="F685" s="103" t="s">
        <v>9635</v>
      </c>
      <c r="G685" s="62"/>
      <c r="H685" s="66"/>
      <c r="I685" s="67"/>
      <c r="J685" s="67"/>
      <c r="K685" s="66" t="s">
        <v>12954</v>
      </c>
      <c r="L685" s="70"/>
      <c r="M685" s="71">
        <v>3191.7197265625</v>
      </c>
      <c r="N685" s="71">
        <v>2278.26611328125</v>
      </c>
      <c r="O685" s="72"/>
      <c r="P685" s="73"/>
      <c r="Q685" s="73"/>
      <c r="R685" s="96"/>
      <c r="S685" s="48">
        <v>0</v>
      </c>
      <c r="T685" s="48">
        <v>1</v>
      </c>
      <c r="U685" s="49">
        <v>0</v>
      </c>
      <c r="V685" s="49">
        <v>1.5899999999999999E-4</v>
      </c>
      <c r="W685" s="49">
        <v>3.0000000000000001E-6</v>
      </c>
      <c r="X685" s="49">
        <v>0.51345799999999997</v>
      </c>
      <c r="Y685" s="49">
        <v>0</v>
      </c>
      <c r="Z685" s="49">
        <v>0</v>
      </c>
      <c r="AA685" s="68">
        <v>685</v>
      </c>
      <c r="AB685" s="68"/>
      <c r="AC685" s="69"/>
      <c r="AD685" s="84">
        <v>357</v>
      </c>
      <c r="AE685" s="84">
        <v>72</v>
      </c>
      <c r="AF685" s="84">
        <v>927</v>
      </c>
      <c r="AG685" s="84">
        <v>805</v>
      </c>
      <c r="AH685" s="84"/>
      <c r="AI685" s="84"/>
      <c r="AJ685" s="84" t="s">
        <v>8434</v>
      </c>
      <c r="AK685" s="92" t="s">
        <v>8793</v>
      </c>
      <c r="AL685" s="84"/>
      <c r="AM685" s="87">
        <v>40641.654247685183</v>
      </c>
      <c r="AN685" s="84" t="s">
        <v>10584</v>
      </c>
      <c r="AO685" s="92" t="s">
        <v>11267</v>
      </c>
      <c r="AP685" s="84" t="s">
        <v>66</v>
      </c>
      <c r="AQ685" s="48"/>
      <c r="AR685" s="48"/>
      <c r="AS685" s="48"/>
      <c r="AT685" s="48"/>
      <c r="AU685" s="48"/>
      <c r="AV685" s="48"/>
      <c r="AW685" s="107" t="s">
        <v>14077</v>
      </c>
      <c r="AX685" s="107" t="s">
        <v>14077</v>
      </c>
      <c r="AY685" s="107" t="s">
        <v>14880</v>
      </c>
      <c r="AZ685" s="107" t="s">
        <v>14880</v>
      </c>
      <c r="BA685" s="2"/>
      <c r="BB685" s="3"/>
      <c r="BC685" s="3"/>
      <c r="BD685" s="3"/>
      <c r="BE685" s="3"/>
    </row>
    <row r="686" spans="1:57" x14ac:dyDescent="0.25">
      <c r="A686" s="61" t="s">
        <v>679</v>
      </c>
      <c r="B686" s="62" t="s">
        <v>15537</v>
      </c>
      <c r="C686" s="62"/>
      <c r="D686" s="63">
        <v>1.5019341461905056</v>
      </c>
      <c r="E686" s="65"/>
      <c r="F686" s="103" t="s">
        <v>9636</v>
      </c>
      <c r="G686" s="62"/>
      <c r="H686" s="66"/>
      <c r="I686" s="67"/>
      <c r="J686" s="67"/>
      <c r="K686" s="66" t="s">
        <v>12955</v>
      </c>
      <c r="L686" s="70"/>
      <c r="M686" s="71">
        <v>8403.734375</v>
      </c>
      <c r="N686" s="71">
        <v>4197.455078125</v>
      </c>
      <c r="O686" s="72"/>
      <c r="P686" s="73"/>
      <c r="Q686" s="73"/>
      <c r="R686" s="96"/>
      <c r="S686" s="48">
        <v>0</v>
      </c>
      <c r="T686" s="48">
        <v>2</v>
      </c>
      <c r="U686" s="49">
        <v>591.32687799999997</v>
      </c>
      <c r="V686" s="49">
        <v>1.4200000000000001E-4</v>
      </c>
      <c r="W686" s="49">
        <v>9.9999999999999995E-7</v>
      </c>
      <c r="X686" s="49">
        <v>0.89412000000000003</v>
      </c>
      <c r="Y686" s="49">
        <v>0</v>
      </c>
      <c r="Z686" s="49">
        <v>0</v>
      </c>
      <c r="AA686" s="68">
        <v>686</v>
      </c>
      <c r="AB686" s="68"/>
      <c r="AC686" s="69"/>
      <c r="AD686" s="84">
        <v>10927</v>
      </c>
      <c r="AE686" s="84">
        <v>12048</v>
      </c>
      <c r="AF686" s="84">
        <v>432699</v>
      </c>
      <c r="AG686" s="84">
        <v>182015</v>
      </c>
      <c r="AH686" s="84"/>
      <c r="AI686" s="84" t="s">
        <v>7629</v>
      </c>
      <c r="AJ686" s="84"/>
      <c r="AK686" s="84"/>
      <c r="AL686" s="84"/>
      <c r="AM686" s="87">
        <v>42365.721678240741</v>
      </c>
      <c r="AN686" s="84" t="s">
        <v>10584</v>
      </c>
      <c r="AO686" s="92" t="s">
        <v>11268</v>
      </c>
      <c r="AP686" s="84" t="s">
        <v>66</v>
      </c>
      <c r="AQ686" s="48"/>
      <c r="AR686" s="48"/>
      <c r="AS686" s="48"/>
      <c r="AT686" s="48"/>
      <c r="AU686" s="48"/>
      <c r="AV686" s="48"/>
      <c r="AW686" s="107" t="s">
        <v>14350</v>
      </c>
      <c r="AX686" s="107" t="s">
        <v>14761</v>
      </c>
      <c r="AY686" s="107" t="s">
        <v>15137</v>
      </c>
      <c r="AZ686" s="107" t="s">
        <v>15495</v>
      </c>
      <c r="BA686" s="2"/>
      <c r="BB686" s="3"/>
      <c r="BC686" s="3"/>
      <c r="BD686" s="3"/>
      <c r="BE686" s="3"/>
    </row>
    <row r="687" spans="1:57" x14ac:dyDescent="0.25">
      <c r="A687" s="61" t="s">
        <v>680</v>
      </c>
      <c r="B687" s="62" t="s">
        <v>15539</v>
      </c>
      <c r="C687" s="62"/>
      <c r="D687" s="63">
        <v>5.097511914340533</v>
      </c>
      <c r="E687" s="65"/>
      <c r="F687" s="103" t="s">
        <v>9637</v>
      </c>
      <c r="G687" s="62"/>
      <c r="H687" s="66"/>
      <c r="I687" s="67"/>
      <c r="J687" s="67"/>
      <c r="K687" s="66" t="s">
        <v>12956</v>
      </c>
      <c r="L687" s="70"/>
      <c r="M687" s="71">
        <v>2345.8115234375</v>
      </c>
      <c r="N687" s="71">
        <v>6203.22998046875</v>
      </c>
      <c r="O687" s="72"/>
      <c r="P687" s="73"/>
      <c r="Q687" s="73"/>
      <c r="R687" s="96"/>
      <c r="S687" s="48">
        <v>0</v>
      </c>
      <c r="T687" s="48">
        <v>1</v>
      </c>
      <c r="U687" s="49">
        <v>0</v>
      </c>
      <c r="V687" s="49">
        <v>2.0100000000000001E-4</v>
      </c>
      <c r="W687" s="49">
        <v>1.8600000000000001E-3</v>
      </c>
      <c r="X687" s="49">
        <v>0.465924</v>
      </c>
      <c r="Y687" s="49">
        <v>0</v>
      </c>
      <c r="Z687" s="49">
        <v>0</v>
      </c>
      <c r="AA687" s="68">
        <v>687</v>
      </c>
      <c r="AB687" s="68"/>
      <c r="AC687" s="69"/>
      <c r="AD687" s="84">
        <v>139</v>
      </c>
      <c r="AE687" s="84">
        <v>35</v>
      </c>
      <c r="AF687" s="84">
        <v>9638</v>
      </c>
      <c r="AG687" s="84">
        <v>13611</v>
      </c>
      <c r="AH687" s="84"/>
      <c r="AI687" s="84"/>
      <c r="AJ687" s="84"/>
      <c r="AK687" s="84"/>
      <c r="AL687" s="84"/>
      <c r="AM687" s="87">
        <v>42593.77375</v>
      </c>
      <c r="AN687" s="84" t="s">
        <v>10584</v>
      </c>
      <c r="AO687" s="92" t="s">
        <v>11269</v>
      </c>
      <c r="AP687" s="84" t="s">
        <v>66</v>
      </c>
      <c r="AQ687" s="48"/>
      <c r="AR687" s="48"/>
      <c r="AS687" s="48"/>
      <c r="AT687" s="48"/>
      <c r="AU687" s="48" t="s">
        <v>2951</v>
      </c>
      <c r="AV687" s="48" t="s">
        <v>2951</v>
      </c>
      <c r="AW687" s="107" t="s">
        <v>14127</v>
      </c>
      <c r="AX687" s="107" t="s">
        <v>14127</v>
      </c>
      <c r="AY687" s="107" t="s">
        <v>14929</v>
      </c>
      <c r="AZ687" s="107" t="s">
        <v>14929</v>
      </c>
      <c r="BA687" s="2"/>
      <c r="BB687" s="3"/>
      <c r="BC687" s="3"/>
      <c r="BD687" s="3"/>
      <c r="BE687" s="3"/>
    </row>
    <row r="688" spans="1:57" x14ac:dyDescent="0.25">
      <c r="A688" s="61" t="s">
        <v>681</v>
      </c>
      <c r="B688" s="62" t="s">
        <v>15537</v>
      </c>
      <c r="C688" s="62"/>
      <c r="D688" s="63">
        <v>1.5</v>
      </c>
      <c r="E688" s="65"/>
      <c r="F688" s="103" t="s">
        <v>9638</v>
      </c>
      <c r="G688" s="62"/>
      <c r="H688" s="66"/>
      <c r="I688" s="67"/>
      <c r="J688" s="67"/>
      <c r="K688" s="66" t="s">
        <v>12957</v>
      </c>
      <c r="L688" s="70"/>
      <c r="M688" s="71">
        <v>3065.3505859375</v>
      </c>
      <c r="N688" s="71">
        <v>2717.06494140625</v>
      </c>
      <c r="O688" s="72"/>
      <c r="P688" s="73"/>
      <c r="Q688" s="73"/>
      <c r="R688" s="96"/>
      <c r="S688" s="48">
        <v>0</v>
      </c>
      <c r="T688" s="48">
        <v>1</v>
      </c>
      <c r="U688" s="49">
        <v>0</v>
      </c>
      <c r="V688" s="49">
        <v>1E-4</v>
      </c>
      <c r="W688" s="49">
        <v>0</v>
      </c>
      <c r="X688" s="49">
        <v>0.557647</v>
      </c>
      <c r="Y688" s="49">
        <v>0</v>
      </c>
      <c r="Z688" s="49">
        <v>0</v>
      </c>
      <c r="AA688" s="68">
        <v>688</v>
      </c>
      <c r="AB688" s="68"/>
      <c r="AC688" s="69"/>
      <c r="AD688" s="84">
        <v>1854</v>
      </c>
      <c r="AE688" s="84">
        <v>2898</v>
      </c>
      <c r="AF688" s="84">
        <v>115284</v>
      </c>
      <c r="AG688" s="84">
        <v>128033</v>
      </c>
      <c r="AH688" s="84"/>
      <c r="AI688" s="84" t="s">
        <v>7630</v>
      </c>
      <c r="AJ688" s="84" t="s">
        <v>8313</v>
      </c>
      <c r="AK688" s="84"/>
      <c r="AL688" s="84"/>
      <c r="AM688" s="87">
        <v>43215.397743055553</v>
      </c>
      <c r="AN688" s="84" t="s">
        <v>10584</v>
      </c>
      <c r="AO688" s="92" t="s">
        <v>11270</v>
      </c>
      <c r="AP688" s="84" t="s">
        <v>66</v>
      </c>
      <c r="AQ688" s="48"/>
      <c r="AR688" s="48"/>
      <c r="AS688" s="48"/>
      <c r="AT688" s="48"/>
      <c r="AU688" s="48"/>
      <c r="AV688" s="48"/>
      <c r="AW688" s="107" t="s">
        <v>14207</v>
      </c>
      <c r="AX688" s="107" t="s">
        <v>14207</v>
      </c>
      <c r="AY688" s="107" t="s">
        <v>15006</v>
      </c>
      <c r="AZ688" s="107" t="s">
        <v>15006</v>
      </c>
      <c r="BA688" s="2"/>
      <c r="BB688" s="3"/>
      <c r="BC688" s="3"/>
      <c r="BD688" s="3"/>
      <c r="BE688" s="3"/>
    </row>
    <row r="689" spans="1:57" x14ac:dyDescent="0.25">
      <c r="A689" s="61" t="s">
        <v>682</v>
      </c>
      <c r="B689" s="62" t="s">
        <v>15537</v>
      </c>
      <c r="C689" s="62"/>
      <c r="D689" s="63">
        <v>1.5</v>
      </c>
      <c r="E689" s="65"/>
      <c r="F689" s="103" t="s">
        <v>9639</v>
      </c>
      <c r="G689" s="62"/>
      <c r="H689" s="66"/>
      <c r="I689" s="67"/>
      <c r="J689" s="67"/>
      <c r="K689" s="66" t="s">
        <v>12958</v>
      </c>
      <c r="L689" s="70"/>
      <c r="M689" s="71">
        <v>6564.37060546875</v>
      </c>
      <c r="N689" s="71">
        <v>5650.78564453125</v>
      </c>
      <c r="O689" s="72"/>
      <c r="P689" s="73"/>
      <c r="Q689" s="73"/>
      <c r="R689" s="96"/>
      <c r="S689" s="48">
        <v>0</v>
      </c>
      <c r="T689" s="48">
        <v>1</v>
      </c>
      <c r="U689" s="49">
        <v>0</v>
      </c>
      <c r="V689" s="49">
        <v>0.14285700000000001</v>
      </c>
      <c r="W689" s="49">
        <v>0</v>
      </c>
      <c r="X689" s="49">
        <v>0.65540500000000002</v>
      </c>
      <c r="Y689" s="49">
        <v>0</v>
      </c>
      <c r="Z689" s="49">
        <v>0</v>
      </c>
      <c r="AA689" s="68">
        <v>689</v>
      </c>
      <c r="AB689" s="68"/>
      <c r="AC689" s="69"/>
      <c r="AD689" s="84">
        <v>288</v>
      </c>
      <c r="AE689" s="84">
        <v>244</v>
      </c>
      <c r="AF689" s="84">
        <v>23630</v>
      </c>
      <c r="AG689" s="84">
        <v>1827</v>
      </c>
      <c r="AH689" s="84"/>
      <c r="AI689" s="84" t="s">
        <v>7631</v>
      </c>
      <c r="AJ689" s="84" t="s">
        <v>8435</v>
      </c>
      <c r="AK689" s="92" t="s">
        <v>8794</v>
      </c>
      <c r="AL689" s="84"/>
      <c r="AM689" s="87">
        <v>40275.45721064815</v>
      </c>
      <c r="AN689" s="84" t="s">
        <v>10584</v>
      </c>
      <c r="AO689" s="92" t="s">
        <v>11271</v>
      </c>
      <c r="AP689" s="84" t="s">
        <v>66</v>
      </c>
      <c r="AQ689" s="48"/>
      <c r="AR689" s="48"/>
      <c r="AS689" s="48"/>
      <c r="AT689" s="48"/>
      <c r="AU689" s="48"/>
      <c r="AV689" s="48"/>
      <c r="AW689" s="107" t="s">
        <v>14170</v>
      </c>
      <c r="AX689" s="107" t="s">
        <v>14170</v>
      </c>
      <c r="AY689" s="107" t="s">
        <v>14970</v>
      </c>
      <c r="AZ689" s="107" t="s">
        <v>14970</v>
      </c>
      <c r="BA689" s="2"/>
      <c r="BB689" s="3"/>
      <c r="BC689" s="3"/>
      <c r="BD689" s="3"/>
      <c r="BE689" s="3"/>
    </row>
    <row r="690" spans="1:57" x14ac:dyDescent="0.25">
      <c r="A690" s="61" t="s">
        <v>683</v>
      </c>
      <c r="B690" s="62" t="s">
        <v>15537</v>
      </c>
      <c r="C690" s="62"/>
      <c r="D690" s="63">
        <v>1.5</v>
      </c>
      <c r="E690" s="65"/>
      <c r="F690" s="103" t="s">
        <v>9640</v>
      </c>
      <c r="G690" s="62"/>
      <c r="H690" s="66"/>
      <c r="I690" s="67"/>
      <c r="J690" s="67"/>
      <c r="K690" s="66" t="s">
        <v>12959</v>
      </c>
      <c r="L690" s="70"/>
      <c r="M690" s="71">
        <v>4109.4248046875</v>
      </c>
      <c r="N690" s="71">
        <v>7451.455078125</v>
      </c>
      <c r="O690" s="72"/>
      <c r="P690" s="73"/>
      <c r="Q690" s="73"/>
      <c r="R690" s="96"/>
      <c r="S690" s="48">
        <v>0</v>
      </c>
      <c r="T690" s="48">
        <v>1</v>
      </c>
      <c r="U690" s="49">
        <v>0</v>
      </c>
      <c r="V690" s="49">
        <v>0.111111</v>
      </c>
      <c r="W690" s="49">
        <v>0</v>
      </c>
      <c r="X690" s="49">
        <v>0.63243199999999999</v>
      </c>
      <c r="Y690" s="49">
        <v>0</v>
      </c>
      <c r="Z690" s="49">
        <v>0</v>
      </c>
      <c r="AA690" s="68">
        <v>690</v>
      </c>
      <c r="AB690" s="68"/>
      <c r="AC690" s="69"/>
      <c r="AD690" s="84">
        <v>287</v>
      </c>
      <c r="AE690" s="84">
        <v>621</v>
      </c>
      <c r="AF690" s="84">
        <v>18662</v>
      </c>
      <c r="AG690" s="84">
        <v>10698</v>
      </c>
      <c r="AH690" s="84"/>
      <c r="AI690" s="84" t="s">
        <v>7632</v>
      </c>
      <c r="AJ690" s="84" t="s">
        <v>8272</v>
      </c>
      <c r="AK690" s="84"/>
      <c r="AL690" s="84"/>
      <c r="AM690" s="87">
        <v>40560.916562500002</v>
      </c>
      <c r="AN690" s="84" t="s">
        <v>10584</v>
      </c>
      <c r="AO690" s="92" t="s">
        <v>11272</v>
      </c>
      <c r="AP690" s="84" t="s">
        <v>66</v>
      </c>
      <c r="AQ690" s="48"/>
      <c r="AR690" s="48"/>
      <c r="AS690" s="48"/>
      <c r="AT690" s="48"/>
      <c r="AU690" s="48"/>
      <c r="AV690" s="48"/>
      <c r="AW690" s="107" t="s">
        <v>14351</v>
      </c>
      <c r="AX690" s="107" t="s">
        <v>14351</v>
      </c>
      <c r="AY690" s="107" t="s">
        <v>15138</v>
      </c>
      <c r="AZ690" s="107" t="s">
        <v>15138</v>
      </c>
      <c r="BA690" s="2"/>
      <c r="BB690" s="3"/>
      <c r="BC690" s="3"/>
      <c r="BD690" s="3"/>
      <c r="BE690" s="3"/>
    </row>
    <row r="691" spans="1:57" x14ac:dyDescent="0.25">
      <c r="A691" s="61" t="s">
        <v>1671</v>
      </c>
      <c r="B691" s="62" t="s">
        <v>15537</v>
      </c>
      <c r="C691" s="62"/>
      <c r="D691" s="63">
        <v>1.5</v>
      </c>
      <c r="E691" s="65"/>
      <c r="F691" s="103" t="s">
        <v>9641</v>
      </c>
      <c r="G691" s="62"/>
      <c r="H691" s="66"/>
      <c r="I691" s="67"/>
      <c r="J691" s="67"/>
      <c r="K691" s="66" t="s">
        <v>12960</v>
      </c>
      <c r="L691" s="70"/>
      <c r="M691" s="71">
        <v>3706.459716796875</v>
      </c>
      <c r="N691" s="71">
        <v>4773.0654296875</v>
      </c>
      <c r="O691" s="72"/>
      <c r="P691" s="73"/>
      <c r="Q691" s="73"/>
      <c r="R691" s="96"/>
      <c r="S691" s="48">
        <v>5</v>
      </c>
      <c r="T691" s="48">
        <v>0</v>
      </c>
      <c r="U691" s="49">
        <v>20</v>
      </c>
      <c r="V691" s="49">
        <v>0.2</v>
      </c>
      <c r="W691" s="49">
        <v>0</v>
      </c>
      <c r="X691" s="49">
        <v>2.8378369999999999</v>
      </c>
      <c r="Y691" s="49">
        <v>0</v>
      </c>
      <c r="Z691" s="49">
        <v>0</v>
      </c>
      <c r="AA691" s="68">
        <v>691</v>
      </c>
      <c r="AB691" s="68"/>
      <c r="AC691" s="69"/>
      <c r="AD691" s="84">
        <v>3</v>
      </c>
      <c r="AE691" s="84">
        <v>14384</v>
      </c>
      <c r="AF691" s="84">
        <v>209</v>
      </c>
      <c r="AG691" s="84">
        <v>395</v>
      </c>
      <c r="AH691" s="84"/>
      <c r="AI691" s="84" t="s">
        <v>7633</v>
      </c>
      <c r="AJ691" s="84" t="s">
        <v>8284</v>
      </c>
      <c r="AK691" s="84"/>
      <c r="AL691" s="84"/>
      <c r="AM691" s="87">
        <v>43333.764120370368</v>
      </c>
      <c r="AN691" s="84" t="s">
        <v>10584</v>
      </c>
      <c r="AO691" s="92" t="s">
        <v>11273</v>
      </c>
      <c r="AP691" s="84" t="s">
        <v>65</v>
      </c>
      <c r="AQ691" s="48"/>
      <c r="AR691" s="48"/>
      <c r="AS691" s="48"/>
      <c r="AT691" s="48"/>
      <c r="AU691" s="48"/>
      <c r="AV691" s="48"/>
      <c r="AW691" s="48"/>
      <c r="AX691" s="48"/>
      <c r="AY691" s="48"/>
      <c r="AZ691" s="48"/>
      <c r="BA691" s="2"/>
      <c r="BB691" s="3"/>
      <c r="BC691" s="3"/>
      <c r="BD691" s="3"/>
      <c r="BE691" s="3"/>
    </row>
    <row r="692" spans="1:57" x14ac:dyDescent="0.25">
      <c r="A692" s="61" t="s">
        <v>684</v>
      </c>
      <c r="B692" s="62" t="s">
        <v>15537</v>
      </c>
      <c r="C692" s="62"/>
      <c r="D692" s="63">
        <v>1.5270780466670792</v>
      </c>
      <c r="E692" s="65"/>
      <c r="F692" s="103" t="s">
        <v>9642</v>
      </c>
      <c r="G692" s="62"/>
      <c r="H692" s="66"/>
      <c r="I692" s="67"/>
      <c r="J692" s="67"/>
      <c r="K692" s="66" t="s">
        <v>12961</v>
      </c>
      <c r="L692" s="70"/>
      <c r="M692" s="71">
        <v>8446.4091796875</v>
      </c>
      <c r="N692" s="71">
        <v>1472.0035400390625</v>
      </c>
      <c r="O692" s="72"/>
      <c r="P692" s="73"/>
      <c r="Q692" s="73"/>
      <c r="R692" s="96"/>
      <c r="S692" s="48">
        <v>0</v>
      </c>
      <c r="T692" s="48">
        <v>1</v>
      </c>
      <c r="U692" s="49">
        <v>0</v>
      </c>
      <c r="V692" s="49">
        <v>1.55E-4</v>
      </c>
      <c r="W692" s="49">
        <v>1.4E-5</v>
      </c>
      <c r="X692" s="49">
        <v>0.44871299999999997</v>
      </c>
      <c r="Y692" s="49">
        <v>0</v>
      </c>
      <c r="Z692" s="49">
        <v>0</v>
      </c>
      <c r="AA692" s="68">
        <v>692</v>
      </c>
      <c r="AB692" s="68"/>
      <c r="AC692" s="69"/>
      <c r="AD692" s="84">
        <v>150</v>
      </c>
      <c r="AE692" s="84">
        <v>120</v>
      </c>
      <c r="AF692" s="84">
        <v>2812</v>
      </c>
      <c r="AG692" s="84">
        <v>3031</v>
      </c>
      <c r="AH692" s="84"/>
      <c r="AI692" s="84" t="s">
        <v>7634</v>
      </c>
      <c r="AJ692" s="84"/>
      <c r="AK692" s="84"/>
      <c r="AL692" s="84"/>
      <c r="AM692" s="87">
        <v>41455.259548611109</v>
      </c>
      <c r="AN692" s="84" t="s">
        <v>10584</v>
      </c>
      <c r="AO692" s="92" t="s">
        <v>11274</v>
      </c>
      <c r="AP692" s="84" t="s">
        <v>66</v>
      </c>
      <c r="AQ692" s="48"/>
      <c r="AR692" s="48"/>
      <c r="AS692" s="48"/>
      <c r="AT692" s="48"/>
      <c r="AU692" s="48"/>
      <c r="AV692" s="48"/>
      <c r="AW692" s="107" t="s">
        <v>14352</v>
      </c>
      <c r="AX692" s="107" t="s">
        <v>14352</v>
      </c>
      <c r="AY692" s="107" t="s">
        <v>15139</v>
      </c>
      <c r="AZ692" s="107" t="s">
        <v>15139</v>
      </c>
      <c r="BA692" s="2"/>
      <c r="BB692" s="3"/>
      <c r="BC692" s="3"/>
      <c r="BD692" s="3"/>
      <c r="BE692" s="3"/>
    </row>
    <row r="693" spans="1:57" x14ac:dyDescent="0.25">
      <c r="A693" s="61" t="s">
        <v>685</v>
      </c>
      <c r="B693" s="62" t="s">
        <v>15537</v>
      </c>
      <c r="C693" s="62"/>
      <c r="D693" s="63">
        <v>1.5</v>
      </c>
      <c r="E693" s="65"/>
      <c r="F693" s="103" t="s">
        <v>9643</v>
      </c>
      <c r="G693" s="62"/>
      <c r="H693" s="66"/>
      <c r="I693" s="67"/>
      <c r="J693" s="67"/>
      <c r="K693" s="66" t="s">
        <v>12962</v>
      </c>
      <c r="L693" s="70"/>
      <c r="M693" s="71">
        <v>2168.06591796875</v>
      </c>
      <c r="N693" s="71">
        <v>2615.755126953125</v>
      </c>
      <c r="O693" s="72"/>
      <c r="P693" s="73"/>
      <c r="Q693" s="73"/>
      <c r="R693" s="96"/>
      <c r="S693" s="48">
        <v>2</v>
      </c>
      <c r="T693" s="48">
        <v>1</v>
      </c>
      <c r="U693" s="49">
        <v>0</v>
      </c>
      <c r="V693" s="49">
        <v>1</v>
      </c>
      <c r="W693" s="49">
        <v>0</v>
      </c>
      <c r="X693" s="49">
        <v>1.2982450000000001</v>
      </c>
      <c r="Y693" s="49">
        <v>0</v>
      </c>
      <c r="Z693" s="49">
        <v>0</v>
      </c>
      <c r="AA693" s="68">
        <v>693</v>
      </c>
      <c r="AB693" s="68"/>
      <c r="AC693" s="69"/>
      <c r="AD693" s="84">
        <v>2893</v>
      </c>
      <c r="AE693" s="84">
        <v>863</v>
      </c>
      <c r="AF693" s="84">
        <v>5569</v>
      </c>
      <c r="AG693" s="84">
        <v>3760</v>
      </c>
      <c r="AH693" s="84"/>
      <c r="AI693" s="84" t="s">
        <v>7635</v>
      </c>
      <c r="AJ693" s="84" t="s">
        <v>8284</v>
      </c>
      <c r="AK693" s="84"/>
      <c r="AL693" s="84"/>
      <c r="AM693" s="87">
        <v>43496.426932870374</v>
      </c>
      <c r="AN693" s="84" t="s">
        <v>10584</v>
      </c>
      <c r="AO693" s="92" t="s">
        <v>11275</v>
      </c>
      <c r="AP693" s="84" t="s">
        <v>66</v>
      </c>
      <c r="AQ693" s="48" t="s">
        <v>2751</v>
      </c>
      <c r="AR693" s="48" t="s">
        <v>2751</v>
      </c>
      <c r="AS693" s="48" t="s">
        <v>2911</v>
      </c>
      <c r="AT693" s="48" t="s">
        <v>2911</v>
      </c>
      <c r="AU693" s="48" t="s">
        <v>2946</v>
      </c>
      <c r="AV693" s="48" t="s">
        <v>2946</v>
      </c>
      <c r="AW693" s="107" t="s">
        <v>14353</v>
      </c>
      <c r="AX693" s="107" t="s">
        <v>14353</v>
      </c>
      <c r="AY693" s="107" t="s">
        <v>15140</v>
      </c>
      <c r="AZ693" s="107" t="s">
        <v>15140</v>
      </c>
      <c r="BA693" s="2"/>
      <c r="BB693" s="3"/>
      <c r="BC693" s="3"/>
      <c r="BD693" s="3"/>
      <c r="BE693" s="3"/>
    </row>
    <row r="694" spans="1:57" x14ac:dyDescent="0.25">
      <c r="A694" s="61" t="s">
        <v>686</v>
      </c>
      <c r="B694" s="62" t="s">
        <v>15537</v>
      </c>
      <c r="C694" s="62"/>
      <c r="D694" s="63">
        <v>1.5</v>
      </c>
      <c r="E694" s="65"/>
      <c r="F694" s="103" t="s">
        <v>9644</v>
      </c>
      <c r="G694" s="62"/>
      <c r="H694" s="66"/>
      <c r="I694" s="67"/>
      <c r="J694" s="67"/>
      <c r="K694" s="66" t="s">
        <v>12963</v>
      </c>
      <c r="L694" s="70"/>
      <c r="M694" s="71">
        <v>726.94683837890625</v>
      </c>
      <c r="N694" s="71">
        <v>4644.2958984375</v>
      </c>
      <c r="O694" s="72"/>
      <c r="P694" s="73"/>
      <c r="Q694" s="73"/>
      <c r="R694" s="96"/>
      <c r="S694" s="48">
        <v>0</v>
      </c>
      <c r="T694" s="48">
        <v>1</v>
      </c>
      <c r="U694" s="49">
        <v>0</v>
      </c>
      <c r="V694" s="49">
        <v>1</v>
      </c>
      <c r="W694" s="49">
        <v>0</v>
      </c>
      <c r="X694" s="49">
        <v>0.70175399999999999</v>
      </c>
      <c r="Y694" s="49">
        <v>0</v>
      </c>
      <c r="Z694" s="49">
        <v>0</v>
      </c>
      <c r="AA694" s="68">
        <v>694</v>
      </c>
      <c r="AB694" s="68"/>
      <c r="AC694" s="69"/>
      <c r="AD694" s="84">
        <v>771</v>
      </c>
      <c r="AE694" s="84">
        <v>592</v>
      </c>
      <c r="AF694" s="84">
        <v>5860</v>
      </c>
      <c r="AG694" s="84">
        <v>11675</v>
      </c>
      <c r="AH694" s="84"/>
      <c r="AI694" s="84" t="s">
        <v>7636</v>
      </c>
      <c r="AJ694" s="84"/>
      <c r="AK694" s="84"/>
      <c r="AL694" s="84"/>
      <c r="AM694" s="87">
        <v>43553.724259259259</v>
      </c>
      <c r="AN694" s="84" t="s">
        <v>10584</v>
      </c>
      <c r="AO694" s="92" t="s">
        <v>11276</v>
      </c>
      <c r="AP694" s="84" t="s">
        <v>66</v>
      </c>
      <c r="AQ694" s="48" t="s">
        <v>2751</v>
      </c>
      <c r="AR694" s="48" t="s">
        <v>2751</v>
      </c>
      <c r="AS694" s="48" t="s">
        <v>2911</v>
      </c>
      <c r="AT694" s="48" t="s">
        <v>2911</v>
      </c>
      <c r="AU694" s="48" t="s">
        <v>2946</v>
      </c>
      <c r="AV694" s="48" t="s">
        <v>2946</v>
      </c>
      <c r="AW694" s="107" t="s">
        <v>14354</v>
      </c>
      <c r="AX694" s="107" t="s">
        <v>14354</v>
      </c>
      <c r="AY694" s="107" t="s">
        <v>15141</v>
      </c>
      <c r="AZ694" s="107" t="s">
        <v>15141</v>
      </c>
      <c r="BA694" s="2"/>
      <c r="BB694" s="3"/>
      <c r="BC694" s="3"/>
      <c r="BD694" s="3"/>
      <c r="BE694" s="3"/>
    </row>
    <row r="695" spans="1:57" x14ac:dyDescent="0.25">
      <c r="A695" s="61" t="s">
        <v>687</v>
      </c>
      <c r="B695" s="62" t="s">
        <v>15537</v>
      </c>
      <c r="C695" s="62"/>
      <c r="D695" s="63">
        <v>1.5</v>
      </c>
      <c r="E695" s="65"/>
      <c r="F695" s="103" t="s">
        <v>9645</v>
      </c>
      <c r="G695" s="62"/>
      <c r="H695" s="66"/>
      <c r="I695" s="67"/>
      <c r="J695" s="67"/>
      <c r="K695" s="66" t="s">
        <v>12964</v>
      </c>
      <c r="L695" s="70"/>
      <c r="M695" s="71">
        <v>8476.8310546875</v>
      </c>
      <c r="N695" s="71">
        <v>4739.37890625</v>
      </c>
      <c r="O695" s="72"/>
      <c r="P695" s="73"/>
      <c r="Q695" s="73"/>
      <c r="R695" s="96"/>
      <c r="S695" s="48">
        <v>0</v>
      </c>
      <c r="T695" s="48">
        <v>2</v>
      </c>
      <c r="U695" s="49">
        <v>2</v>
      </c>
      <c r="V695" s="49">
        <v>0.5</v>
      </c>
      <c r="W695" s="49">
        <v>0</v>
      </c>
      <c r="X695" s="49">
        <v>1.4594590000000001</v>
      </c>
      <c r="Y695" s="49">
        <v>0</v>
      </c>
      <c r="Z695" s="49">
        <v>0</v>
      </c>
      <c r="AA695" s="68">
        <v>695</v>
      </c>
      <c r="AB695" s="68"/>
      <c r="AC695" s="69"/>
      <c r="AD695" s="84">
        <v>682</v>
      </c>
      <c r="AE695" s="84">
        <v>186</v>
      </c>
      <c r="AF695" s="84">
        <v>1645</v>
      </c>
      <c r="AG695" s="84">
        <v>7270</v>
      </c>
      <c r="AH695" s="84"/>
      <c r="AI695" s="84" t="s">
        <v>7637</v>
      </c>
      <c r="AJ695" s="84" t="s">
        <v>8284</v>
      </c>
      <c r="AK695" s="92" t="s">
        <v>8795</v>
      </c>
      <c r="AL695" s="84"/>
      <c r="AM695" s="87">
        <v>42556.879710648151</v>
      </c>
      <c r="AN695" s="84" t="s">
        <v>10584</v>
      </c>
      <c r="AO695" s="92" t="s">
        <v>11277</v>
      </c>
      <c r="AP695" s="84" t="s">
        <v>66</v>
      </c>
      <c r="AQ695" s="48" t="s">
        <v>14010</v>
      </c>
      <c r="AR695" s="48" t="s">
        <v>14010</v>
      </c>
      <c r="AS695" s="48" t="s">
        <v>2911</v>
      </c>
      <c r="AT695" s="48" t="s">
        <v>2911</v>
      </c>
      <c r="AU695" s="48"/>
      <c r="AV695" s="48"/>
      <c r="AW695" s="107" t="s">
        <v>14355</v>
      </c>
      <c r="AX695" s="107" t="s">
        <v>14762</v>
      </c>
      <c r="AY695" s="107" t="s">
        <v>15142</v>
      </c>
      <c r="AZ695" s="107" t="s">
        <v>15142</v>
      </c>
      <c r="BA695" s="2"/>
      <c r="BB695" s="3"/>
      <c r="BC695" s="3"/>
      <c r="BD695" s="3"/>
      <c r="BE695" s="3"/>
    </row>
    <row r="696" spans="1:57" x14ac:dyDescent="0.25">
      <c r="A696" s="61" t="s">
        <v>1672</v>
      </c>
      <c r="B696" s="62" t="s">
        <v>15537</v>
      </c>
      <c r="C696" s="62"/>
      <c r="D696" s="63">
        <v>1.5</v>
      </c>
      <c r="E696" s="65"/>
      <c r="F696" s="103" t="s">
        <v>9646</v>
      </c>
      <c r="G696" s="62"/>
      <c r="H696" s="66"/>
      <c r="I696" s="67"/>
      <c r="J696" s="67"/>
      <c r="K696" s="66" t="s">
        <v>12965</v>
      </c>
      <c r="L696" s="70"/>
      <c r="M696" s="71">
        <v>8185.97119140625</v>
      </c>
      <c r="N696" s="71">
        <v>6517.29345703125</v>
      </c>
      <c r="O696" s="72"/>
      <c r="P696" s="73"/>
      <c r="Q696" s="73"/>
      <c r="R696" s="96"/>
      <c r="S696" s="48">
        <v>1</v>
      </c>
      <c r="T696" s="48">
        <v>0</v>
      </c>
      <c r="U696" s="49">
        <v>0</v>
      </c>
      <c r="V696" s="49">
        <v>0.33333299999999999</v>
      </c>
      <c r="W696" s="49">
        <v>0</v>
      </c>
      <c r="X696" s="49">
        <v>0.77027000000000001</v>
      </c>
      <c r="Y696" s="49">
        <v>0</v>
      </c>
      <c r="Z696" s="49">
        <v>0</v>
      </c>
      <c r="AA696" s="68">
        <v>696</v>
      </c>
      <c r="AB696" s="68"/>
      <c r="AC696" s="69"/>
      <c r="AD696" s="84">
        <v>7986</v>
      </c>
      <c r="AE696" s="84">
        <v>8930</v>
      </c>
      <c r="AF696" s="84">
        <v>8332</v>
      </c>
      <c r="AG696" s="84">
        <v>50286</v>
      </c>
      <c r="AH696" s="84"/>
      <c r="AI696" s="84" t="s">
        <v>7638</v>
      </c>
      <c r="AJ696" s="84"/>
      <c r="AK696" s="84"/>
      <c r="AL696" s="84"/>
      <c r="AM696" s="87">
        <v>40736.878425925926</v>
      </c>
      <c r="AN696" s="84" t="s">
        <v>10584</v>
      </c>
      <c r="AO696" s="92" t="s">
        <v>11278</v>
      </c>
      <c r="AP696" s="84" t="s">
        <v>65</v>
      </c>
      <c r="AQ696" s="48"/>
      <c r="AR696" s="48"/>
      <c r="AS696" s="48"/>
      <c r="AT696" s="48"/>
      <c r="AU696" s="48"/>
      <c r="AV696" s="48"/>
      <c r="AW696" s="48"/>
      <c r="AX696" s="48"/>
      <c r="AY696" s="48"/>
      <c r="AZ696" s="48"/>
      <c r="BA696" s="2"/>
      <c r="BB696" s="3"/>
      <c r="BC696" s="3"/>
      <c r="BD696" s="3"/>
      <c r="BE696" s="3"/>
    </row>
    <row r="697" spans="1:57" x14ac:dyDescent="0.25">
      <c r="A697" s="61" t="s">
        <v>1673</v>
      </c>
      <c r="B697" s="62" t="s">
        <v>15537</v>
      </c>
      <c r="C697" s="62"/>
      <c r="D697" s="63">
        <v>1.5</v>
      </c>
      <c r="E697" s="65"/>
      <c r="F697" s="103" t="s">
        <v>9647</v>
      </c>
      <c r="G697" s="62"/>
      <c r="H697" s="66"/>
      <c r="I697" s="67"/>
      <c r="J697" s="67"/>
      <c r="K697" s="66" t="s">
        <v>12966</v>
      </c>
      <c r="L697" s="70"/>
      <c r="M697" s="71">
        <v>9528.5439453125</v>
      </c>
      <c r="N697" s="71">
        <v>6338.7900390625</v>
      </c>
      <c r="O697" s="72"/>
      <c r="P697" s="73"/>
      <c r="Q697" s="73"/>
      <c r="R697" s="96"/>
      <c r="S697" s="48">
        <v>1</v>
      </c>
      <c r="T697" s="48">
        <v>0</v>
      </c>
      <c r="U697" s="49">
        <v>0</v>
      </c>
      <c r="V697" s="49">
        <v>0.33333299999999999</v>
      </c>
      <c r="W697" s="49">
        <v>0</v>
      </c>
      <c r="X697" s="49">
        <v>0.77027000000000001</v>
      </c>
      <c r="Y697" s="49">
        <v>0</v>
      </c>
      <c r="Z697" s="49">
        <v>0</v>
      </c>
      <c r="AA697" s="68">
        <v>697</v>
      </c>
      <c r="AB697" s="68"/>
      <c r="AC697" s="69"/>
      <c r="AD697" s="84">
        <v>939</v>
      </c>
      <c r="AE697" s="84">
        <v>221669</v>
      </c>
      <c r="AF697" s="84">
        <v>11222</v>
      </c>
      <c r="AG697" s="84">
        <v>11111</v>
      </c>
      <c r="AH697" s="84"/>
      <c r="AI697" s="84" t="s">
        <v>7639</v>
      </c>
      <c r="AJ697" s="84"/>
      <c r="AK697" s="92" t="s">
        <v>8796</v>
      </c>
      <c r="AL697" s="84"/>
      <c r="AM697" s="87">
        <v>41840.93953703704</v>
      </c>
      <c r="AN697" s="84" t="s">
        <v>10584</v>
      </c>
      <c r="AO697" s="92" t="s">
        <v>11279</v>
      </c>
      <c r="AP697" s="84" t="s">
        <v>65</v>
      </c>
      <c r="AQ697" s="48"/>
      <c r="AR697" s="48"/>
      <c r="AS697" s="48"/>
      <c r="AT697" s="48"/>
      <c r="AU697" s="48"/>
      <c r="AV697" s="48"/>
      <c r="AW697" s="48"/>
      <c r="AX697" s="48"/>
      <c r="AY697" s="48"/>
      <c r="AZ697" s="48"/>
      <c r="BA697" s="2"/>
      <c r="BB697" s="3"/>
      <c r="BC697" s="3"/>
      <c r="BD697" s="3"/>
      <c r="BE697" s="3"/>
    </row>
    <row r="698" spans="1:57" x14ac:dyDescent="0.25">
      <c r="A698" s="61" t="s">
        <v>688</v>
      </c>
      <c r="B698" s="62" t="s">
        <v>15537</v>
      </c>
      <c r="C698" s="62"/>
      <c r="D698" s="63">
        <v>1.5019341461905056</v>
      </c>
      <c r="E698" s="65"/>
      <c r="F698" s="103" t="s">
        <v>9648</v>
      </c>
      <c r="G698" s="62"/>
      <c r="H698" s="66"/>
      <c r="I698" s="67"/>
      <c r="J698" s="67"/>
      <c r="K698" s="66" t="s">
        <v>12967</v>
      </c>
      <c r="L698" s="70"/>
      <c r="M698" s="71">
        <v>9461.7109375</v>
      </c>
      <c r="N698" s="71">
        <v>4821.8115234375</v>
      </c>
      <c r="O698" s="72"/>
      <c r="P698" s="73"/>
      <c r="Q698" s="73"/>
      <c r="R698" s="96"/>
      <c r="S698" s="48">
        <v>0</v>
      </c>
      <c r="T698" s="48">
        <v>1</v>
      </c>
      <c r="U698" s="49">
        <v>0</v>
      </c>
      <c r="V698" s="49">
        <v>1.3799999999999999E-4</v>
      </c>
      <c r="W698" s="49">
        <v>9.9999999999999995E-7</v>
      </c>
      <c r="X698" s="49">
        <v>0.497087</v>
      </c>
      <c r="Y698" s="49">
        <v>0</v>
      </c>
      <c r="Z698" s="49">
        <v>0</v>
      </c>
      <c r="AA698" s="68">
        <v>698</v>
      </c>
      <c r="AB698" s="68"/>
      <c r="AC698" s="69"/>
      <c r="AD698" s="84">
        <v>67</v>
      </c>
      <c r="AE698" s="84">
        <v>22</v>
      </c>
      <c r="AF698" s="84">
        <v>1411</v>
      </c>
      <c r="AG698" s="84">
        <v>1124</v>
      </c>
      <c r="AH698" s="84"/>
      <c r="AI698" s="84" t="s">
        <v>7640</v>
      </c>
      <c r="AJ698" s="84" t="s">
        <v>8436</v>
      </c>
      <c r="AK698" s="84"/>
      <c r="AL698" s="84"/>
      <c r="AM698" s="87">
        <v>43559.550983796296</v>
      </c>
      <c r="AN698" s="84" t="s">
        <v>10584</v>
      </c>
      <c r="AO698" s="92" t="s">
        <v>11280</v>
      </c>
      <c r="AP698" s="84" t="s">
        <v>66</v>
      </c>
      <c r="AQ698" s="48"/>
      <c r="AR698" s="48"/>
      <c r="AS698" s="48"/>
      <c r="AT698" s="48"/>
      <c r="AU698" s="48"/>
      <c r="AV698" s="48"/>
      <c r="AW698" s="107" t="s">
        <v>14252</v>
      </c>
      <c r="AX698" s="107" t="s">
        <v>14252</v>
      </c>
      <c r="AY698" s="107" t="s">
        <v>14987</v>
      </c>
      <c r="AZ698" s="107" t="s">
        <v>14987</v>
      </c>
      <c r="BA698" s="2"/>
      <c r="BB698" s="3"/>
      <c r="BC698" s="3"/>
      <c r="BD698" s="3"/>
      <c r="BE698" s="3"/>
    </row>
    <row r="699" spans="1:57" x14ac:dyDescent="0.25">
      <c r="A699" s="61" t="s">
        <v>689</v>
      </c>
      <c r="B699" s="62" t="s">
        <v>15537</v>
      </c>
      <c r="C699" s="62"/>
      <c r="D699" s="63">
        <v>1.5</v>
      </c>
      <c r="E699" s="65"/>
      <c r="F699" s="103" t="s">
        <v>9649</v>
      </c>
      <c r="G699" s="62"/>
      <c r="H699" s="66"/>
      <c r="I699" s="67"/>
      <c r="J699" s="67"/>
      <c r="K699" s="66" t="s">
        <v>12968</v>
      </c>
      <c r="L699" s="70"/>
      <c r="M699" s="71">
        <v>4695.6015625</v>
      </c>
      <c r="N699" s="71">
        <v>6770.75537109375</v>
      </c>
      <c r="O699" s="72"/>
      <c r="P699" s="73"/>
      <c r="Q699" s="73"/>
      <c r="R699" s="96"/>
      <c r="S699" s="48">
        <v>0</v>
      </c>
      <c r="T699" s="48">
        <v>1</v>
      </c>
      <c r="U699" s="49">
        <v>0</v>
      </c>
      <c r="V699" s="49">
        <v>1</v>
      </c>
      <c r="W699" s="49">
        <v>0</v>
      </c>
      <c r="X699" s="49">
        <v>1</v>
      </c>
      <c r="Y699" s="49">
        <v>0</v>
      </c>
      <c r="Z699" s="49">
        <v>0</v>
      </c>
      <c r="AA699" s="68">
        <v>699</v>
      </c>
      <c r="AB699" s="68"/>
      <c r="AC699" s="69"/>
      <c r="AD699" s="84">
        <v>5001</v>
      </c>
      <c r="AE699" s="84">
        <v>4273</v>
      </c>
      <c r="AF699" s="84">
        <v>28037</v>
      </c>
      <c r="AG699" s="84">
        <v>35946</v>
      </c>
      <c r="AH699" s="84"/>
      <c r="AI699" s="84"/>
      <c r="AJ699" s="84" t="s">
        <v>8437</v>
      </c>
      <c r="AK699" s="84"/>
      <c r="AL699" s="84"/>
      <c r="AM699" s="87">
        <v>42717.483287037037</v>
      </c>
      <c r="AN699" s="84" t="s">
        <v>10584</v>
      </c>
      <c r="AO699" s="92" t="s">
        <v>11281</v>
      </c>
      <c r="AP699" s="84" t="s">
        <v>66</v>
      </c>
      <c r="AQ699" s="48"/>
      <c r="AR699" s="48"/>
      <c r="AS699" s="48"/>
      <c r="AT699" s="48"/>
      <c r="AU699" s="48"/>
      <c r="AV699" s="48"/>
      <c r="AW699" s="107" t="s">
        <v>14356</v>
      </c>
      <c r="AX699" s="107" t="s">
        <v>14356</v>
      </c>
      <c r="AY699" s="107" t="s">
        <v>15143</v>
      </c>
      <c r="AZ699" s="107" t="s">
        <v>15143</v>
      </c>
      <c r="BA699" s="2"/>
      <c r="BB699" s="3"/>
      <c r="BC699" s="3"/>
      <c r="BD699" s="3"/>
      <c r="BE699" s="3"/>
    </row>
    <row r="700" spans="1:57" x14ac:dyDescent="0.25">
      <c r="A700" s="61" t="s">
        <v>1674</v>
      </c>
      <c r="B700" s="62" t="s">
        <v>15537</v>
      </c>
      <c r="C700" s="62"/>
      <c r="D700" s="63">
        <v>1.5</v>
      </c>
      <c r="E700" s="65"/>
      <c r="F700" s="103" t="s">
        <v>9650</v>
      </c>
      <c r="G700" s="62"/>
      <c r="H700" s="66"/>
      <c r="I700" s="67"/>
      <c r="J700" s="67"/>
      <c r="K700" s="66" t="s">
        <v>12969</v>
      </c>
      <c r="L700" s="70"/>
      <c r="M700" s="71">
        <v>2731.310791015625</v>
      </c>
      <c r="N700" s="71">
        <v>8332.5498046875</v>
      </c>
      <c r="O700" s="72"/>
      <c r="P700" s="73"/>
      <c r="Q700" s="73"/>
      <c r="R700" s="96"/>
      <c r="S700" s="48">
        <v>1</v>
      </c>
      <c r="T700" s="48">
        <v>0</v>
      </c>
      <c r="U700" s="49">
        <v>0</v>
      </c>
      <c r="V700" s="49">
        <v>1</v>
      </c>
      <c r="W700" s="49">
        <v>0</v>
      </c>
      <c r="X700" s="49">
        <v>1</v>
      </c>
      <c r="Y700" s="49">
        <v>0</v>
      </c>
      <c r="Z700" s="49">
        <v>0</v>
      </c>
      <c r="AA700" s="68">
        <v>700</v>
      </c>
      <c r="AB700" s="68"/>
      <c r="AC700" s="69"/>
      <c r="AD700" s="84">
        <v>626</v>
      </c>
      <c r="AE700" s="84">
        <v>874</v>
      </c>
      <c r="AF700" s="84">
        <v>914</v>
      </c>
      <c r="AG700" s="84">
        <v>1453</v>
      </c>
      <c r="AH700" s="84"/>
      <c r="AI700" s="84" t="s">
        <v>7641</v>
      </c>
      <c r="AJ700" s="84" t="s">
        <v>8438</v>
      </c>
      <c r="AK700" s="92" t="s">
        <v>8797</v>
      </c>
      <c r="AL700" s="84"/>
      <c r="AM700" s="87">
        <v>42929.928576388891</v>
      </c>
      <c r="AN700" s="84" t="s">
        <v>10584</v>
      </c>
      <c r="AO700" s="92" t="s">
        <v>11282</v>
      </c>
      <c r="AP700" s="84" t="s">
        <v>65</v>
      </c>
      <c r="AQ700" s="48"/>
      <c r="AR700" s="48"/>
      <c r="AS700" s="48"/>
      <c r="AT700" s="48"/>
      <c r="AU700" s="48"/>
      <c r="AV700" s="48"/>
      <c r="AW700" s="48"/>
      <c r="AX700" s="48"/>
      <c r="AY700" s="48"/>
      <c r="AZ700" s="48"/>
      <c r="BA700" s="2"/>
      <c r="BB700" s="3"/>
      <c r="BC700" s="3"/>
      <c r="BD700" s="3"/>
      <c r="BE700" s="3"/>
    </row>
    <row r="701" spans="1:57" x14ac:dyDescent="0.25">
      <c r="A701" s="61" t="s">
        <v>690</v>
      </c>
      <c r="B701" s="62" t="s">
        <v>15537</v>
      </c>
      <c r="C701" s="62"/>
      <c r="D701" s="63">
        <v>1.5135390233335397</v>
      </c>
      <c r="E701" s="65"/>
      <c r="F701" s="103" t="s">
        <v>9651</v>
      </c>
      <c r="G701" s="62"/>
      <c r="H701" s="66"/>
      <c r="I701" s="67"/>
      <c r="J701" s="67"/>
      <c r="K701" s="66" t="s">
        <v>12970</v>
      </c>
      <c r="L701" s="70"/>
      <c r="M701" s="71">
        <v>750.55499267578125</v>
      </c>
      <c r="N701" s="71">
        <v>4392.68798828125</v>
      </c>
      <c r="O701" s="72"/>
      <c r="P701" s="73"/>
      <c r="Q701" s="73"/>
      <c r="R701" s="96"/>
      <c r="S701" s="48">
        <v>0</v>
      </c>
      <c r="T701" s="48">
        <v>1</v>
      </c>
      <c r="U701" s="49">
        <v>0</v>
      </c>
      <c r="V701" s="49">
        <v>1.4799999999999999E-4</v>
      </c>
      <c r="W701" s="49">
        <v>6.9999999999999999E-6</v>
      </c>
      <c r="X701" s="49">
        <v>0.486952</v>
      </c>
      <c r="Y701" s="49">
        <v>0</v>
      </c>
      <c r="Z701" s="49">
        <v>0</v>
      </c>
      <c r="AA701" s="68">
        <v>701</v>
      </c>
      <c r="AB701" s="68"/>
      <c r="AC701" s="69"/>
      <c r="AD701" s="84">
        <v>3173</v>
      </c>
      <c r="AE701" s="84">
        <v>3835</v>
      </c>
      <c r="AF701" s="84">
        <v>59841</v>
      </c>
      <c r="AG701" s="84">
        <v>47487</v>
      </c>
      <c r="AH701" s="84"/>
      <c r="AI701" s="84" t="s">
        <v>7642</v>
      </c>
      <c r="AJ701" s="84" t="s">
        <v>8439</v>
      </c>
      <c r="AK701" s="92" t="s">
        <v>8798</v>
      </c>
      <c r="AL701" s="84"/>
      <c r="AM701" s="87">
        <v>40235.757106481484</v>
      </c>
      <c r="AN701" s="84" t="s">
        <v>10584</v>
      </c>
      <c r="AO701" s="92" t="s">
        <v>11283</v>
      </c>
      <c r="AP701" s="84" t="s">
        <v>66</v>
      </c>
      <c r="AQ701" s="48"/>
      <c r="AR701" s="48"/>
      <c r="AS701" s="48"/>
      <c r="AT701" s="48"/>
      <c r="AU701" s="48"/>
      <c r="AV701" s="48"/>
      <c r="AW701" s="107" t="s">
        <v>14357</v>
      </c>
      <c r="AX701" s="107" t="s">
        <v>14357</v>
      </c>
      <c r="AY701" s="107" t="s">
        <v>15144</v>
      </c>
      <c r="AZ701" s="107" t="s">
        <v>15144</v>
      </c>
      <c r="BA701" s="2"/>
      <c r="BB701" s="3"/>
      <c r="BC701" s="3"/>
      <c r="BD701" s="3"/>
      <c r="BE701" s="3"/>
    </row>
    <row r="702" spans="1:57" x14ac:dyDescent="0.25">
      <c r="A702" s="61" t="s">
        <v>691</v>
      </c>
      <c r="B702" s="62" t="s">
        <v>15537</v>
      </c>
      <c r="C702" s="62"/>
      <c r="D702" s="63">
        <v>1.5019341461905056</v>
      </c>
      <c r="E702" s="65"/>
      <c r="F702" s="103" t="s">
        <v>9652</v>
      </c>
      <c r="G702" s="62"/>
      <c r="H702" s="66"/>
      <c r="I702" s="67"/>
      <c r="J702" s="67"/>
      <c r="K702" s="66" t="s">
        <v>12971</v>
      </c>
      <c r="L702" s="70"/>
      <c r="M702" s="71">
        <v>7713.72900390625</v>
      </c>
      <c r="N702" s="71">
        <v>997.4720458984375</v>
      </c>
      <c r="O702" s="72"/>
      <c r="P702" s="73"/>
      <c r="Q702" s="73"/>
      <c r="R702" s="96"/>
      <c r="S702" s="48">
        <v>0</v>
      </c>
      <c r="T702" s="48">
        <v>1</v>
      </c>
      <c r="U702" s="49">
        <v>0</v>
      </c>
      <c r="V702" s="49">
        <v>1.3799999999999999E-4</v>
      </c>
      <c r="W702" s="49">
        <v>9.9999999999999995E-7</v>
      </c>
      <c r="X702" s="49">
        <v>0.497087</v>
      </c>
      <c r="Y702" s="49">
        <v>0</v>
      </c>
      <c r="Z702" s="49">
        <v>0</v>
      </c>
      <c r="AA702" s="68">
        <v>702</v>
      </c>
      <c r="AB702" s="68"/>
      <c r="AC702" s="69"/>
      <c r="AD702" s="84">
        <v>277</v>
      </c>
      <c r="AE702" s="84">
        <v>225</v>
      </c>
      <c r="AF702" s="84">
        <v>26486</v>
      </c>
      <c r="AG702" s="84">
        <v>33142</v>
      </c>
      <c r="AH702" s="84"/>
      <c r="AI702" s="84" t="s">
        <v>7643</v>
      </c>
      <c r="AJ702" s="84" t="s">
        <v>8440</v>
      </c>
      <c r="AK702" s="84"/>
      <c r="AL702" s="84"/>
      <c r="AM702" s="87">
        <v>43061.417638888888</v>
      </c>
      <c r="AN702" s="84" t="s">
        <v>10584</v>
      </c>
      <c r="AO702" s="92" t="s">
        <v>11284</v>
      </c>
      <c r="AP702" s="84" t="s">
        <v>66</v>
      </c>
      <c r="AQ702" s="48"/>
      <c r="AR702" s="48"/>
      <c r="AS702" s="48"/>
      <c r="AT702" s="48"/>
      <c r="AU702" s="48"/>
      <c r="AV702" s="48"/>
      <c r="AW702" s="107" t="s">
        <v>14252</v>
      </c>
      <c r="AX702" s="107" t="s">
        <v>14252</v>
      </c>
      <c r="AY702" s="107" t="s">
        <v>14987</v>
      </c>
      <c r="AZ702" s="107" t="s">
        <v>14987</v>
      </c>
      <c r="BA702" s="2"/>
      <c r="BB702" s="3"/>
      <c r="BC702" s="3"/>
      <c r="BD702" s="3"/>
      <c r="BE702" s="3"/>
    </row>
    <row r="703" spans="1:57" x14ac:dyDescent="0.25">
      <c r="A703" s="61" t="s">
        <v>692</v>
      </c>
      <c r="B703" s="62" t="s">
        <v>15537</v>
      </c>
      <c r="C703" s="62"/>
      <c r="D703" s="63">
        <v>1.9448536238163026</v>
      </c>
      <c r="E703" s="65"/>
      <c r="F703" s="103" t="s">
        <v>9653</v>
      </c>
      <c r="G703" s="62"/>
      <c r="H703" s="66"/>
      <c r="I703" s="67"/>
      <c r="J703" s="67"/>
      <c r="K703" s="66" t="s">
        <v>12972</v>
      </c>
      <c r="L703" s="70"/>
      <c r="M703" s="71">
        <v>7619.02197265625</v>
      </c>
      <c r="N703" s="71">
        <v>2913.3359375</v>
      </c>
      <c r="O703" s="72"/>
      <c r="P703" s="73"/>
      <c r="Q703" s="73"/>
      <c r="R703" s="96"/>
      <c r="S703" s="48">
        <v>0</v>
      </c>
      <c r="T703" s="48">
        <v>2</v>
      </c>
      <c r="U703" s="49">
        <v>6046.3340600000001</v>
      </c>
      <c r="V703" s="49">
        <v>1.95E-4</v>
      </c>
      <c r="W703" s="49">
        <v>2.3000000000000001E-4</v>
      </c>
      <c r="X703" s="49">
        <v>0.79631099999999999</v>
      </c>
      <c r="Y703" s="49">
        <v>0</v>
      </c>
      <c r="Z703" s="49">
        <v>0</v>
      </c>
      <c r="AA703" s="68">
        <v>703</v>
      </c>
      <c r="AB703" s="68"/>
      <c r="AC703" s="69"/>
      <c r="AD703" s="84">
        <v>330</v>
      </c>
      <c r="AE703" s="84">
        <v>47</v>
      </c>
      <c r="AF703" s="84">
        <v>233</v>
      </c>
      <c r="AG703" s="84">
        <v>50</v>
      </c>
      <c r="AH703" s="84"/>
      <c r="AI703" s="84"/>
      <c r="AJ703" s="84"/>
      <c r="AK703" s="84"/>
      <c r="AL703" s="84"/>
      <c r="AM703" s="87">
        <v>41431.777824074074</v>
      </c>
      <c r="AN703" s="84" t="s">
        <v>10584</v>
      </c>
      <c r="AO703" s="92" t="s">
        <v>11285</v>
      </c>
      <c r="AP703" s="84" t="s">
        <v>66</v>
      </c>
      <c r="AQ703" s="48"/>
      <c r="AR703" s="48"/>
      <c r="AS703" s="48"/>
      <c r="AT703" s="48"/>
      <c r="AU703" s="48"/>
      <c r="AV703" s="48"/>
      <c r="AW703" s="107" t="s">
        <v>14089</v>
      </c>
      <c r="AX703" s="107" t="s">
        <v>14725</v>
      </c>
      <c r="AY703" s="107" t="s">
        <v>14892</v>
      </c>
      <c r="AZ703" s="107" t="s">
        <v>15481</v>
      </c>
      <c r="BA703" s="2"/>
      <c r="BB703" s="3"/>
      <c r="BC703" s="3"/>
      <c r="BD703" s="3"/>
      <c r="BE703" s="3"/>
    </row>
    <row r="704" spans="1:57" x14ac:dyDescent="0.25">
      <c r="A704" s="61" t="s">
        <v>693</v>
      </c>
      <c r="B704" s="62" t="s">
        <v>15537</v>
      </c>
      <c r="C704" s="62"/>
      <c r="D704" s="63">
        <v>1.724360958098657</v>
      </c>
      <c r="E704" s="65"/>
      <c r="F704" s="103" t="s">
        <v>9654</v>
      </c>
      <c r="G704" s="62"/>
      <c r="H704" s="66"/>
      <c r="I704" s="67"/>
      <c r="J704" s="67"/>
      <c r="K704" s="66" t="s">
        <v>12973</v>
      </c>
      <c r="L704" s="70"/>
      <c r="M704" s="71">
        <v>8652.6748046875</v>
      </c>
      <c r="N704" s="71">
        <v>2660.3125</v>
      </c>
      <c r="O704" s="72"/>
      <c r="P704" s="73"/>
      <c r="Q704" s="73"/>
      <c r="R704" s="96"/>
      <c r="S704" s="48">
        <v>0</v>
      </c>
      <c r="T704" s="48">
        <v>1</v>
      </c>
      <c r="U704" s="49">
        <v>0</v>
      </c>
      <c r="V704" s="49">
        <v>1.84E-4</v>
      </c>
      <c r="W704" s="49">
        <v>1.16E-4</v>
      </c>
      <c r="X704" s="49">
        <v>0.46414100000000003</v>
      </c>
      <c r="Y704" s="49">
        <v>0</v>
      </c>
      <c r="Z704" s="49">
        <v>0</v>
      </c>
      <c r="AA704" s="68">
        <v>704</v>
      </c>
      <c r="AB704" s="68"/>
      <c r="AC704" s="69"/>
      <c r="AD704" s="84">
        <v>475</v>
      </c>
      <c r="AE704" s="84">
        <v>134</v>
      </c>
      <c r="AF704" s="84">
        <v>4454</v>
      </c>
      <c r="AG704" s="84">
        <v>4019</v>
      </c>
      <c r="AH704" s="84"/>
      <c r="AI704" s="84" t="s">
        <v>7644</v>
      </c>
      <c r="AJ704" s="84" t="s">
        <v>8441</v>
      </c>
      <c r="AK704" s="84"/>
      <c r="AL704" s="84"/>
      <c r="AM704" s="87">
        <v>40182.504108796296</v>
      </c>
      <c r="AN704" s="84" t="s">
        <v>10584</v>
      </c>
      <c r="AO704" s="92" t="s">
        <v>11286</v>
      </c>
      <c r="AP704" s="84" t="s">
        <v>66</v>
      </c>
      <c r="AQ704" s="48"/>
      <c r="AR704" s="48"/>
      <c r="AS704" s="48"/>
      <c r="AT704" s="48"/>
      <c r="AU704" s="48"/>
      <c r="AV704" s="48"/>
      <c r="AW704" s="107" t="s">
        <v>14080</v>
      </c>
      <c r="AX704" s="107" t="s">
        <v>14080</v>
      </c>
      <c r="AY704" s="107" t="s">
        <v>14883</v>
      </c>
      <c r="AZ704" s="107" t="s">
        <v>14883</v>
      </c>
      <c r="BA704" s="2"/>
      <c r="BB704" s="3"/>
      <c r="BC704" s="3"/>
      <c r="BD704" s="3"/>
      <c r="BE704" s="3"/>
    </row>
    <row r="705" spans="1:57" x14ac:dyDescent="0.25">
      <c r="A705" s="61" t="s">
        <v>694</v>
      </c>
      <c r="B705" s="62" t="s">
        <v>15539</v>
      </c>
      <c r="C705" s="62"/>
      <c r="D705" s="63">
        <v>5.097511914340533</v>
      </c>
      <c r="E705" s="65"/>
      <c r="F705" s="103" t="s">
        <v>9655</v>
      </c>
      <c r="G705" s="62"/>
      <c r="H705" s="66"/>
      <c r="I705" s="67"/>
      <c r="J705" s="67"/>
      <c r="K705" s="66" t="s">
        <v>12974</v>
      </c>
      <c r="L705" s="70"/>
      <c r="M705" s="71">
        <v>3001.73583984375</v>
      </c>
      <c r="N705" s="71">
        <v>8367.58203125</v>
      </c>
      <c r="O705" s="72"/>
      <c r="P705" s="73"/>
      <c r="Q705" s="73"/>
      <c r="R705" s="96"/>
      <c r="S705" s="48">
        <v>0</v>
      </c>
      <c r="T705" s="48">
        <v>1</v>
      </c>
      <c r="U705" s="49">
        <v>0</v>
      </c>
      <c r="V705" s="49">
        <v>2.0100000000000001E-4</v>
      </c>
      <c r="W705" s="49">
        <v>1.8600000000000001E-3</v>
      </c>
      <c r="X705" s="49">
        <v>0.465924</v>
      </c>
      <c r="Y705" s="49">
        <v>0</v>
      </c>
      <c r="Z705" s="49">
        <v>0</v>
      </c>
      <c r="AA705" s="68">
        <v>705</v>
      </c>
      <c r="AB705" s="68"/>
      <c r="AC705" s="69"/>
      <c r="AD705" s="84">
        <v>111</v>
      </c>
      <c r="AE705" s="84">
        <v>66</v>
      </c>
      <c r="AF705" s="84">
        <v>6011</v>
      </c>
      <c r="AG705" s="84">
        <v>8312</v>
      </c>
      <c r="AH705" s="84"/>
      <c r="AI705" s="84"/>
      <c r="AJ705" s="84"/>
      <c r="AK705" s="84"/>
      <c r="AL705" s="84"/>
      <c r="AM705" s="87">
        <v>42130.991006944445</v>
      </c>
      <c r="AN705" s="84" t="s">
        <v>10584</v>
      </c>
      <c r="AO705" s="92" t="s">
        <v>11287</v>
      </c>
      <c r="AP705" s="84" t="s">
        <v>66</v>
      </c>
      <c r="AQ705" s="48"/>
      <c r="AR705" s="48"/>
      <c r="AS705" s="48"/>
      <c r="AT705" s="48"/>
      <c r="AU705" s="48" t="s">
        <v>2951</v>
      </c>
      <c r="AV705" s="48" t="s">
        <v>2951</v>
      </c>
      <c r="AW705" s="107" t="s">
        <v>14127</v>
      </c>
      <c r="AX705" s="107" t="s">
        <v>14127</v>
      </c>
      <c r="AY705" s="107" t="s">
        <v>14929</v>
      </c>
      <c r="AZ705" s="107" t="s">
        <v>14929</v>
      </c>
      <c r="BA705" s="2"/>
      <c r="BB705" s="3"/>
      <c r="BC705" s="3"/>
      <c r="BD705" s="3"/>
      <c r="BE705" s="3"/>
    </row>
    <row r="706" spans="1:57" x14ac:dyDescent="0.25">
      <c r="A706" s="61" t="s">
        <v>695</v>
      </c>
      <c r="B706" s="62" t="s">
        <v>15537</v>
      </c>
      <c r="C706" s="62"/>
      <c r="D706" s="63">
        <v>1.505802438571517</v>
      </c>
      <c r="E706" s="65"/>
      <c r="F706" s="103" t="s">
        <v>9656</v>
      </c>
      <c r="G706" s="62"/>
      <c r="H706" s="66"/>
      <c r="I706" s="67"/>
      <c r="J706" s="67"/>
      <c r="K706" s="66" t="s">
        <v>12975</v>
      </c>
      <c r="L706" s="70"/>
      <c r="M706" s="71">
        <v>8119.916015625</v>
      </c>
      <c r="N706" s="71">
        <v>4773.314453125</v>
      </c>
      <c r="O706" s="72"/>
      <c r="P706" s="73"/>
      <c r="Q706" s="73"/>
      <c r="R706" s="96"/>
      <c r="S706" s="48">
        <v>0</v>
      </c>
      <c r="T706" s="48">
        <v>1</v>
      </c>
      <c r="U706" s="49">
        <v>0</v>
      </c>
      <c r="V706" s="49">
        <v>1.5899999999999999E-4</v>
      </c>
      <c r="W706" s="49">
        <v>3.0000000000000001E-6</v>
      </c>
      <c r="X706" s="49">
        <v>0.51345799999999997</v>
      </c>
      <c r="Y706" s="49">
        <v>0</v>
      </c>
      <c r="Z706" s="49">
        <v>0</v>
      </c>
      <c r="AA706" s="68">
        <v>706</v>
      </c>
      <c r="AB706" s="68"/>
      <c r="AC706" s="69"/>
      <c r="AD706" s="84">
        <v>845</v>
      </c>
      <c r="AE706" s="84">
        <v>832</v>
      </c>
      <c r="AF706" s="84">
        <v>2252</v>
      </c>
      <c r="AG706" s="84">
        <v>8656</v>
      </c>
      <c r="AH706" s="84"/>
      <c r="AI706" s="84" t="s">
        <v>7645</v>
      </c>
      <c r="AJ706" s="84"/>
      <c r="AK706" s="84"/>
      <c r="AL706" s="84"/>
      <c r="AM706" s="87">
        <v>43573.802800925929</v>
      </c>
      <c r="AN706" s="84" t="s">
        <v>10584</v>
      </c>
      <c r="AO706" s="92" t="s">
        <v>11288</v>
      </c>
      <c r="AP706" s="84" t="s">
        <v>66</v>
      </c>
      <c r="AQ706" s="48"/>
      <c r="AR706" s="48"/>
      <c r="AS706" s="48"/>
      <c r="AT706" s="48"/>
      <c r="AU706" s="48"/>
      <c r="AV706" s="48"/>
      <c r="AW706" s="107" t="s">
        <v>14135</v>
      </c>
      <c r="AX706" s="107" t="s">
        <v>14135</v>
      </c>
      <c r="AY706" s="107" t="s">
        <v>14887</v>
      </c>
      <c r="AZ706" s="107" t="s">
        <v>14887</v>
      </c>
      <c r="BA706" s="2"/>
      <c r="BB706" s="3"/>
      <c r="BC706" s="3"/>
      <c r="BD706" s="3"/>
      <c r="BE706" s="3"/>
    </row>
    <row r="707" spans="1:57" x14ac:dyDescent="0.25">
      <c r="A707" s="61" t="s">
        <v>696</v>
      </c>
      <c r="B707" s="62" t="s">
        <v>15537</v>
      </c>
      <c r="C707" s="62"/>
      <c r="D707" s="63">
        <v>1.5</v>
      </c>
      <c r="E707" s="65"/>
      <c r="F707" s="103" t="s">
        <v>9657</v>
      </c>
      <c r="G707" s="62"/>
      <c r="H707" s="66"/>
      <c r="I707" s="67"/>
      <c r="J707" s="67"/>
      <c r="K707" s="66" t="s">
        <v>12976</v>
      </c>
      <c r="L707" s="70"/>
      <c r="M707" s="71">
        <v>1230.0469970703125</v>
      </c>
      <c r="N707" s="71">
        <v>2962.87451171875</v>
      </c>
      <c r="O707" s="72"/>
      <c r="P707" s="73"/>
      <c r="Q707" s="73"/>
      <c r="R707" s="96"/>
      <c r="S707" s="48">
        <v>0</v>
      </c>
      <c r="T707" s="48">
        <v>1</v>
      </c>
      <c r="U707" s="49">
        <v>0</v>
      </c>
      <c r="V707" s="49">
        <v>1.22E-4</v>
      </c>
      <c r="W707" s="49">
        <v>0</v>
      </c>
      <c r="X707" s="49">
        <v>0.558504</v>
      </c>
      <c r="Y707" s="49">
        <v>0</v>
      </c>
      <c r="Z707" s="49">
        <v>0</v>
      </c>
      <c r="AA707" s="68">
        <v>707</v>
      </c>
      <c r="AB707" s="68"/>
      <c r="AC707" s="69"/>
      <c r="AD707" s="84">
        <v>111</v>
      </c>
      <c r="AE707" s="84">
        <v>5182</v>
      </c>
      <c r="AF707" s="84">
        <v>4599</v>
      </c>
      <c r="AG707" s="84">
        <v>5213</v>
      </c>
      <c r="AH707" s="84"/>
      <c r="AI707" s="84" t="s">
        <v>7646</v>
      </c>
      <c r="AJ707" s="84"/>
      <c r="AK707" s="84"/>
      <c r="AL707" s="84"/>
      <c r="AM707" s="87">
        <v>43135.864131944443</v>
      </c>
      <c r="AN707" s="84" t="s">
        <v>10584</v>
      </c>
      <c r="AO707" s="92" t="s">
        <v>11289</v>
      </c>
      <c r="AP707" s="84" t="s">
        <v>66</v>
      </c>
      <c r="AQ707" s="48"/>
      <c r="AR707" s="48"/>
      <c r="AS707" s="48"/>
      <c r="AT707" s="48"/>
      <c r="AU707" s="48"/>
      <c r="AV707" s="48"/>
      <c r="AW707" s="107" t="s">
        <v>14119</v>
      </c>
      <c r="AX707" s="107" t="s">
        <v>14119</v>
      </c>
      <c r="AY707" s="107" t="s">
        <v>14921</v>
      </c>
      <c r="AZ707" s="107" t="s">
        <v>14921</v>
      </c>
      <c r="BA707" s="2"/>
      <c r="BB707" s="3"/>
      <c r="BC707" s="3"/>
      <c r="BD707" s="3"/>
      <c r="BE707" s="3"/>
    </row>
    <row r="708" spans="1:57" x14ac:dyDescent="0.25">
      <c r="A708" s="61" t="s">
        <v>697</v>
      </c>
      <c r="B708" s="62" t="s">
        <v>15537</v>
      </c>
      <c r="C708" s="62"/>
      <c r="D708" s="63">
        <v>1.5</v>
      </c>
      <c r="E708" s="65"/>
      <c r="F708" s="103" t="s">
        <v>9658</v>
      </c>
      <c r="G708" s="62"/>
      <c r="H708" s="66"/>
      <c r="I708" s="67"/>
      <c r="J708" s="67"/>
      <c r="K708" s="66" t="s">
        <v>12977</v>
      </c>
      <c r="L708" s="70"/>
      <c r="M708" s="71">
        <v>5764.8837890625</v>
      </c>
      <c r="N708" s="71">
        <v>8140.67919921875</v>
      </c>
      <c r="O708" s="72"/>
      <c r="P708" s="73"/>
      <c r="Q708" s="73"/>
      <c r="R708" s="96"/>
      <c r="S708" s="48">
        <v>0</v>
      </c>
      <c r="T708" s="48">
        <v>1</v>
      </c>
      <c r="U708" s="49">
        <v>0</v>
      </c>
      <c r="V708" s="49">
        <v>1E-4</v>
      </c>
      <c r="W708" s="49">
        <v>0</v>
      </c>
      <c r="X708" s="49">
        <v>0.51982200000000001</v>
      </c>
      <c r="Y708" s="49">
        <v>0</v>
      </c>
      <c r="Z708" s="49">
        <v>0</v>
      </c>
      <c r="AA708" s="68">
        <v>708</v>
      </c>
      <c r="AB708" s="68"/>
      <c r="AC708" s="69"/>
      <c r="AD708" s="84">
        <v>297</v>
      </c>
      <c r="AE708" s="84">
        <v>318</v>
      </c>
      <c r="AF708" s="84">
        <v>2711</v>
      </c>
      <c r="AG708" s="84">
        <v>11373</v>
      </c>
      <c r="AH708" s="84"/>
      <c r="AI708" s="84" t="s">
        <v>7647</v>
      </c>
      <c r="AJ708" s="84" t="s">
        <v>8442</v>
      </c>
      <c r="AK708" s="92" t="s">
        <v>8799</v>
      </c>
      <c r="AL708" s="84"/>
      <c r="AM708" s="87">
        <v>40816.728935185187</v>
      </c>
      <c r="AN708" s="84" t="s">
        <v>10584</v>
      </c>
      <c r="AO708" s="92" t="s">
        <v>11290</v>
      </c>
      <c r="AP708" s="84" t="s">
        <v>66</v>
      </c>
      <c r="AQ708" s="48"/>
      <c r="AR708" s="48"/>
      <c r="AS708" s="48"/>
      <c r="AT708" s="48"/>
      <c r="AU708" s="48"/>
      <c r="AV708" s="48"/>
      <c r="AW708" s="107" t="s">
        <v>14358</v>
      </c>
      <c r="AX708" s="107" t="s">
        <v>14358</v>
      </c>
      <c r="AY708" s="107" t="s">
        <v>15009</v>
      </c>
      <c r="AZ708" s="107" t="s">
        <v>15009</v>
      </c>
      <c r="BA708" s="2"/>
      <c r="BB708" s="3"/>
      <c r="BC708" s="3"/>
      <c r="BD708" s="3"/>
      <c r="BE708" s="3"/>
    </row>
    <row r="709" spans="1:57" x14ac:dyDescent="0.25">
      <c r="A709" s="61" t="s">
        <v>698</v>
      </c>
      <c r="B709" s="62" t="s">
        <v>15537</v>
      </c>
      <c r="C709" s="62"/>
      <c r="D709" s="63">
        <v>1.5270780466670792</v>
      </c>
      <c r="E709" s="65"/>
      <c r="F709" s="103" t="s">
        <v>9659</v>
      </c>
      <c r="G709" s="62"/>
      <c r="H709" s="66"/>
      <c r="I709" s="67"/>
      <c r="J709" s="67"/>
      <c r="K709" s="66" t="s">
        <v>12978</v>
      </c>
      <c r="L709" s="70"/>
      <c r="M709" s="71">
        <v>5221.431640625</v>
      </c>
      <c r="N709" s="71">
        <v>8480.9140625</v>
      </c>
      <c r="O709" s="72"/>
      <c r="P709" s="73"/>
      <c r="Q709" s="73"/>
      <c r="R709" s="96"/>
      <c r="S709" s="48">
        <v>0</v>
      </c>
      <c r="T709" s="48">
        <v>1</v>
      </c>
      <c r="U709" s="49">
        <v>0</v>
      </c>
      <c r="V709" s="49">
        <v>1.55E-4</v>
      </c>
      <c r="W709" s="49">
        <v>1.4E-5</v>
      </c>
      <c r="X709" s="49">
        <v>0.46012700000000001</v>
      </c>
      <c r="Y709" s="49">
        <v>0</v>
      </c>
      <c r="Z709" s="49">
        <v>0</v>
      </c>
      <c r="AA709" s="68">
        <v>709</v>
      </c>
      <c r="AB709" s="68"/>
      <c r="AC709" s="69"/>
      <c r="AD709" s="84">
        <v>275</v>
      </c>
      <c r="AE709" s="84">
        <v>89</v>
      </c>
      <c r="AF709" s="84">
        <v>1452</v>
      </c>
      <c r="AG709" s="84">
        <v>624</v>
      </c>
      <c r="AH709" s="84"/>
      <c r="AI709" s="84" t="s">
        <v>7648</v>
      </c>
      <c r="AJ709" s="84"/>
      <c r="AK709" s="84"/>
      <c r="AL709" s="84"/>
      <c r="AM709" s="87">
        <v>43476.699432870373</v>
      </c>
      <c r="AN709" s="84" t="s">
        <v>10584</v>
      </c>
      <c r="AO709" s="92" t="s">
        <v>11291</v>
      </c>
      <c r="AP709" s="84" t="s">
        <v>66</v>
      </c>
      <c r="AQ709" s="48"/>
      <c r="AR709" s="48"/>
      <c r="AS709" s="48"/>
      <c r="AT709" s="48"/>
      <c r="AU709" s="48"/>
      <c r="AV709" s="48"/>
      <c r="AW709" s="107" t="s">
        <v>14359</v>
      </c>
      <c r="AX709" s="107" t="s">
        <v>14359</v>
      </c>
      <c r="AY709" s="107" t="s">
        <v>15028</v>
      </c>
      <c r="AZ709" s="107" t="s">
        <v>15028</v>
      </c>
      <c r="BA709" s="2"/>
      <c r="BB709" s="3"/>
      <c r="BC709" s="3"/>
      <c r="BD709" s="3"/>
      <c r="BE709" s="3"/>
    </row>
    <row r="710" spans="1:57" x14ac:dyDescent="0.25">
      <c r="A710" s="61" t="s">
        <v>699</v>
      </c>
      <c r="B710" s="62" t="s">
        <v>15539</v>
      </c>
      <c r="C710" s="62"/>
      <c r="D710" s="63">
        <v>5.097511914340533</v>
      </c>
      <c r="E710" s="65"/>
      <c r="F710" s="103" t="s">
        <v>9660</v>
      </c>
      <c r="G710" s="62"/>
      <c r="H710" s="66"/>
      <c r="I710" s="67"/>
      <c r="J710" s="67"/>
      <c r="K710" s="66" t="s">
        <v>12979</v>
      </c>
      <c r="L710" s="70"/>
      <c r="M710" s="71">
        <v>7002.91943359375</v>
      </c>
      <c r="N710" s="71">
        <v>7396.81591796875</v>
      </c>
      <c r="O710" s="72"/>
      <c r="P710" s="73"/>
      <c r="Q710" s="73"/>
      <c r="R710" s="96"/>
      <c r="S710" s="48">
        <v>0</v>
      </c>
      <c r="T710" s="48">
        <v>1</v>
      </c>
      <c r="U710" s="49">
        <v>0</v>
      </c>
      <c r="V710" s="49">
        <v>2.0100000000000001E-4</v>
      </c>
      <c r="W710" s="49">
        <v>1.8600000000000001E-3</v>
      </c>
      <c r="X710" s="49">
        <v>0.465924</v>
      </c>
      <c r="Y710" s="49">
        <v>0</v>
      </c>
      <c r="Z710" s="49">
        <v>0</v>
      </c>
      <c r="AA710" s="68">
        <v>710</v>
      </c>
      <c r="AB710" s="68"/>
      <c r="AC710" s="69"/>
      <c r="AD710" s="84">
        <v>1148</v>
      </c>
      <c r="AE710" s="84">
        <v>1148</v>
      </c>
      <c r="AF710" s="84">
        <v>44125</v>
      </c>
      <c r="AG710" s="84">
        <v>13421</v>
      </c>
      <c r="AH710" s="84"/>
      <c r="AI710" s="84" t="s">
        <v>7649</v>
      </c>
      <c r="AJ710" s="84"/>
      <c r="AK710" s="84"/>
      <c r="AL710" s="84"/>
      <c r="AM710" s="87">
        <v>41455.509456018517</v>
      </c>
      <c r="AN710" s="84" t="s">
        <v>10584</v>
      </c>
      <c r="AO710" s="92" t="s">
        <v>11292</v>
      </c>
      <c r="AP710" s="84" t="s">
        <v>66</v>
      </c>
      <c r="AQ710" s="48"/>
      <c r="AR710" s="48"/>
      <c r="AS710" s="48"/>
      <c r="AT710" s="48"/>
      <c r="AU710" s="48" t="s">
        <v>2951</v>
      </c>
      <c r="AV710" s="48" t="s">
        <v>2951</v>
      </c>
      <c r="AW710" s="107" t="s">
        <v>14127</v>
      </c>
      <c r="AX710" s="107" t="s">
        <v>14127</v>
      </c>
      <c r="AY710" s="107" t="s">
        <v>14929</v>
      </c>
      <c r="AZ710" s="107" t="s">
        <v>14929</v>
      </c>
      <c r="BA710" s="2"/>
      <c r="BB710" s="3"/>
      <c r="BC710" s="3"/>
      <c r="BD710" s="3"/>
      <c r="BE710" s="3"/>
    </row>
    <row r="711" spans="1:57" x14ac:dyDescent="0.25">
      <c r="A711" s="61" t="s">
        <v>700</v>
      </c>
      <c r="B711" s="62" t="s">
        <v>15537</v>
      </c>
      <c r="C711" s="62"/>
      <c r="D711" s="63">
        <v>1.7185585195271398</v>
      </c>
      <c r="E711" s="65"/>
      <c r="F711" s="103" t="s">
        <v>9661</v>
      </c>
      <c r="G711" s="62"/>
      <c r="H711" s="66"/>
      <c r="I711" s="67"/>
      <c r="J711" s="67"/>
      <c r="K711" s="66" t="s">
        <v>12980</v>
      </c>
      <c r="L711" s="70"/>
      <c r="M711" s="71">
        <v>8790.208984375</v>
      </c>
      <c r="N711" s="71">
        <v>6355.41259765625</v>
      </c>
      <c r="O711" s="72"/>
      <c r="P711" s="73"/>
      <c r="Q711" s="73"/>
      <c r="R711" s="96"/>
      <c r="S711" s="48">
        <v>0</v>
      </c>
      <c r="T711" s="48">
        <v>1</v>
      </c>
      <c r="U711" s="49">
        <v>0</v>
      </c>
      <c r="V711" s="49">
        <v>1.63E-4</v>
      </c>
      <c r="W711" s="49">
        <v>1.13E-4</v>
      </c>
      <c r="X711" s="49">
        <v>0.48216999999999999</v>
      </c>
      <c r="Y711" s="49">
        <v>0</v>
      </c>
      <c r="Z711" s="49">
        <v>0</v>
      </c>
      <c r="AA711" s="68">
        <v>711</v>
      </c>
      <c r="AB711" s="68"/>
      <c r="AC711" s="69"/>
      <c r="AD711" s="84">
        <v>901</v>
      </c>
      <c r="AE711" s="84">
        <v>265</v>
      </c>
      <c r="AF711" s="84">
        <v>5902</v>
      </c>
      <c r="AG711" s="84">
        <v>6284</v>
      </c>
      <c r="AH711" s="84"/>
      <c r="AI711" s="84" t="s">
        <v>7650</v>
      </c>
      <c r="AJ711" s="84"/>
      <c r="AK711" s="84"/>
      <c r="AL711" s="84"/>
      <c r="AM711" s="87">
        <v>43671.027037037034</v>
      </c>
      <c r="AN711" s="84" t="s">
        <v>10584</v>
      </c>
      <c r="AO711" s="92" t="s">
        <v>11293</v>
      </c>
      <c r="AP711" s="84" t="s">
        <v>66</v>
      </c>
      <c r="AQ711" s="48"/>
      <c r="AR711" s="48"/>
      <c r="AS711" s="48"/>
      <c r="AT711" s="48"/>
      <c r="AU711" s="48"/>
      <c r="AV711" s="48"/>
      <c r="AW711" s="107" t="s">
        <v>14091</v>
      </c>
      <c r="AX711" s="107" t="s">
        <v>14091</v>
      </c>
      <c r="AY711" s="107" t="s">
        <v>14892</v>
      </c>
      <c r="AZ711" s="107" t="s">
        <v>14892</v>
      </c>
      <c r="BA711" s="2"/>
      <c r="BB711" s="3"/>
      <c r="BC711" s="3"/>
      <c r="BD711" s="3"/>
      <c r="BE711" s="3"/>
    </row>
    <row r="712" spans="1:57" x14ac:dyDescent="0.25">
      <c r="A712" s="61" t="s">
        <v>701</v>
      </c>
      <c r="B712" s="62" t="s">
        <v>15537</v>
      </c>
      <c r="C712" s="62"/>
      <c r="D712" s="63">
        <v>1.5</v>
      </c>
      <c r="E712" s="65"/>
      <c r="F712" s="103" t="s">
        <v>9662</v>
      </c>
      <c r="G712" s="62"/>
      <c r="H712" s="66"/>
      <c r="I712" s="67"/>
      <c r="J712" s="67"/>
      <c r="K712" s="66" t="s">
        <v>12981</v>
      </c>
      <c r="L712" s="70"/>
      <c r="M712" s="71">
        <v>2384.39453125</v>
      </c>
      <c r="N712" s="71">
        <v>6892.3173828125</v>
      </c>
      <c r="O712" s="72"/>
      <c r="P712" s="73"/>
      <c r="Q712" s="73"/>
      <c r="R712" s="96"/>
      <c r="S712" s="48">
        <v>2</v>
      </c>
      <c r="T712" s="48">
        <v>1</v>
      </c>
      <c r="U712" s="49">
        <v>0</v>
      </c>
      <c r="V712" s="49">
        <v>1</v>
      </c>
      <c r="W712" s="49">
        <v>0</v>
      </c>
      <c r="X712" s="49">
        <v>1.2982450000000001</v>
      </c>
      <c r="Y712" s="49">
        <v>0</v>
      </c>
      <c r="Z712" s="49">
        <v>0</v>
      </c>
      <c r="AA712" s="68">
        <v>712</v>
      </c>
      <c r="AB712" s="68"/>
      <c r="AC712" s="69"/>
      <c r="AD712" s="84">
        <v>583</v>
      </c>
      <c r="AE712" s="84">
        <v>130</v>
      </c>
      <c r="AF712" s="84">
        <v>30</v>
      </c>
      <c r="AG712" s="84">
        <v>326</v>
      </c>
      <c r="AH712" s="84"/>
      <c r="AI712" s="84">
        <v>5538423161</v>
      </c>
      <c r="AJ712" s="84" t="s">
        <v>8443</v>
      </c>
      <c r="AK712" s="92" t="s">
        <v>8800</v>
      </c>
      <c r="AL712" s="84"/>
      <c r="AM712" s="87">
        <v>43548.372685185182</v>
      </c>
      <c r="AN712" s="84" t="s">
        <v>10584</v>
      </c>
      <c r="AO712" s="92" t="s">
        <v>11294</v>
      </c>
      <c r="AP712" s="84" t="s">
        <v>66</v>
      </c>
      <c r="AQ712" s="48" t="s">
        <v>14011</v>
      </c>
      <c r="AR712" s="48" t="s">
        <v>14011</v>
      </c>
      <c r="AS712" s="48" t="s">
        <v>2911</v>
      </c>
      <c r="AT712" s="48" t="s">
        <v>2911</v>
      </c>
      <c r="AU712" s="48"/>
      <c r="AV712" s="48"/>
      <c r="AW712" s="107" t="s">
        <v>14360</v>
      </c>
      <c r="AX712" s="107" t="s">
        <v>14763</v>
      </c>
      <c r="AY712" s="107" t="s">
        <v>15145</v>
      </c>
      <c r="AZ712" s="107" t="s">
        <v>15145</v>
      </c>
      <c r="BA712" s="2"/>
      <c r="BB712" s="3"/>
      <c r="BC712" s="3"/>
      <c r="BD712" s="3"/>
      <c r="BE712" s="3"/>
    </row>
    <row r="713" spans="1:57" x14ac:dyDescent="0.25">
      <c r="A713" s="61" t="s">
        <v>702</v>
      </c>
      <c r="B713" s="62" t="s">
        <v>15537</v>
      </c>
      <c r="C713" s="62"/>
      <c r="D713" s="63">
        <v>1.5</v>
      </c>
      <c r="E713" s="65"/>
      <c r="F713" s="103" t="s">
        <v>9663</v>
      </c>
      <c r="G713" s="62"/>
      <c r="H713" s="66"/>
      <c r="I713" s="67"/>
      <c r="J713" s="67"/>
      <c r="K713" s="66" t="s">
        <v>12982</v>
      </c>
      <c r="L713" s="70"/>
      <c r="M713" s="71">
        <v>1011.3184814453125</v>
      </c>
      <c r="N713" s="71">
        <v>5874.72119140625</v>
      </c>
      <c r="O713" s="72"/>
      <c r="P713" s="73"/>
      <c r="Q713" s="73"/>
      <c r="R713" s="96"/>
      <c r="S713" s="48">
        <v>0</v>
      </c>
      <c r="T713" s="48">
        <v>1</v>
      </c>
      <c r="U713" s="49">
        <v>0</v>
      </c>
      <c r="V713" s="49">
        <v>1</v>
      </c>
      <c r="W713" s="49">
        <v>0</v>
      </c>
      <c r="X713" s="49">
        <v>0.70175399999999999</v>
      </c>
      <c r="Y713" s="49">
        <v>0</v>
      </c>
      <c r="Z713" s="49">
        <v>0</v>
      </c>
      <c r="AA713" s="68">
        <v>713</v>
      </c>
      <c r="AB713" s="68"/>
      <c r="AC713" s="69"/>
      <c r="AD713" s="84">
        <v>163</v>
      </c>
      <c r="AE713" s="84">
        <v>226</v>
      </c>
      <c r="AF713" s="84">
        <v>107</v>
      </c>
      <c r="AG713" s="84">
        <v>1224</v>
      </c>
      <c r="AH713" s="84"/>
      <c r="AI713" s="84" t="s">
        <v>7651</v>
      </c>
      <c r="AJ713" s="84" t="s">
        <v>8443</v>
      </c>
      <c r="AK713" s="92" t="s">
        <v>8801</v>
      </c>
      <c r="AL713" s="84"/>
      <c r="AM713" s="87">
        <v>40781.768287037034</v>
      </c>
      <c r="AN713" s="84" t="s">
        <v>10584</v>
      </c>
      <c r="AO713" s="92" t="s">
        <v>11295</v>
      </c>
      <c r="AP713" s="84" t="s">
        <v>66</v>
      </c>
      <c r="AQ713" s="48"/>
      <c r="AR713" s="48"/>
      <c r="AS713" s="48"/>
      <c r="AT713" s="48"/>
      <c r="AU713" s="48"/>
      <c r="AV713" s="48"/>
      <c r="AW713" s="107" t="s">
        <v>14361</v>
      </c>
      <c r="AX713" s="107" t="s">
        <v>14361</v>
      </c>
      <c r="AY713" s="107" t="s">
        <v>15146</v>
      </c>
      <c r="AZ713" s="107" t="s">
        <v>15146</v>
      </c>
      <c r="BA713" s="2"/>
      <c r="BB713" s="3"/>
      <c r="BC713" s="3"/>
      <c r="BD713" s="3"/>
      <c r="BE713" s="3"/>
    </row>
    <row r="714" spans="1:57" x14ac:dyDescent="0.25">
      <c r="A714" s="61" t="s">
        <v>703</v>
      </c>
      <c r="B714" s="62" t="s">
        <v>15541</v>
      </c>
      <c r="C714" s="62"/>
      <c r="D714" s="63">
        <v>3.4979730147923505</v>
      </c>
      <c r="E714" s="65"/>
      <c r="F714" s="103" t="s">
        <v>9664</v>
      </c>
      <c r="G714" s="62"/>
      <c r="H714" s="66"/>
      <c r="I714" s="67"/>
      <c r="J714" s="67"/>
      <c r="K714" s="66" t="s">
        <v>12983</v>
      </c>
      <c r="L714" s="70"/>
      <c r="M714" s="71">
        <v>7314.66796875</v>
      </c>
      <c r="N714" s="71">
        <v>7573.50439453125</v>
      </c>
      <c r="O714" s="72"/>
      <c r="P714" s="73"/>
      <c r="Q714" s="73"/>
      <c r="R714" s="96"/>
      <c r="S714" s="48">
        <v>0</v>
      </c>
      <c r="T714" s="48">
        <v>1</v>
      </c>
      <c r="U714" s="49">
        <v>0</v>
      </c>
      <c r="V714" s="49">
        <v>1.7799999999999999E-4</v>
      </c>
      <c r="W714" s="49">
        <v>1.0330000000000001E-3</v>
      </c>
      <c r="X714" s="49">
        <v>0.32844600000000002</v>
      </c>
      <c r="Y714" s="49">
        <v>0</v>
      </c>
      <c r="Z714" s="49">
        <v>0</v>
      </c>
      <c r="AA714" s="68">
        <v>714</v>
      </c>
      <c r="AB714" s="68"/>
      <c r="AC714" s="69"/>
      <c r="AD714" s="84">
        <v>39</v>
      </c>
      <c r="AE714" s="84">
        <v>4</v>
      </c>
      <c r="AF714" s="84">
        <v>398</v>
      </c>
      <c r="AG714" s="84">
        <v>464</v>
      </c>
      <c r="AH714" s="84"/>
      <c r="AI714" s="84" t="s">
        <v>7652</v>
      </c>
      <c r="AJ714" s="84" t="s">
        <v>8284</v>
      </c>
      <c r="AK714" s="84"/>
      <c r="AL714" s="84"/>
      <c r="AM714" s="87">
        <v>43614.379305555558</v>
      </c>
      <c r="AN714" s="84" t="s">
        <v>10584</v>
      </c>
      <c r="AO714" s="92" t="s">
        <v>11296</v>
      </c>
      <c r="AP714" s="84" t="s">
        <v>66</v>
      </c>
      <c r="AQ714" s="48"/>
      <c r="AR714" s="48"/>
      <c r="AS714" s="48"/>
      <c r="AT714" s="48"/>
      <c r="AU714" s="48" t="s">
        <v>2955</v>
      </c>
      <c r="AV714" s="48" t="s">
        <v>2955</v>
      </c>
      <c r="AW714" s="107" t="s">
        <v>14362</v>
      </c>
      <c r="AX714" s="107" t="s">
        <v>14362</v>
      </c>
      <c r="AY714" s="107" t="s">
        <v>15147</v>
      </c>
      <c r="AZ714" s="107" t="s">
        <v>15147</v>
      </c>
      <c r="BA714" s="2"/>
      <c r="BB714" s="3"/>
      <c r="BC714" s="3"/>
      <c r="BD714" s="3"/>
      <c r="BE714" s="3"/>
    </row>
    <row r="715" spans="1:57" x14ac:dyDescent="0.25">
      <c r="A715" s="61" t="s">
        <v>704</v>
      </c>
      <c r="B715" s="62" t="s">
        <v>15537</v>
      </c>
      <c r="C715" s="62"/>
      <c r="D715" s="63">
        <v>1.505802438571517</v>
      </c>
      <c r="E715" s="65"/>
      <c r="F715" s="103" t="s">
        <v>9665</v>
      </c>
      <c r="G715" s="62"/>
      <c r="H715" s="66"/>
      <c r="I715" s="67"/>
      <c r="J715" s="67"/>
      <c r="K715" s="66" t="s">
        <v>12984</v>
      </c>
      <c r="L715" s="70"/>
      <c r="M715" s="71">
        <v>5756.818359375</v>
      </c>
      <c r="N715" s="71">
        <v>7804.25732421875</v>
      </c>
      <c r="O715" s="72"/>
      <c r="P715" s="73"/>
      <c r="Q715" s="73"/>
      <c r="R715" s="96"/>
      <c r="S715" s="48">
        <v>0</v>
      </c>
      <c r="T715" s="48">
        <v>1</v>
      </c>
      <c r="U715" s="49">
        <v>0</v>
      </c>
      <c r="V715" s="49">
        <v>1.5899999999999999E-4</v>
      </c>
      <c r="W715" s="49">
        <v>3.0000000000000001E-6</v>
      </c>
      <c r="X715" s="49">
        <v>0.51345799999999997</v>
      </c>
      <c r="Y715" s="49">
        <v>0</v>
      </c>
      <c r="Z715" s="49">
        <v>0</v>
      </c>
      <c r="AA715" s="68">
        <v>715</v>
      </c>
      <c r="AB715" s="68"/>
      <c r="AC715" s="69"/>
      <c r="AD715" s="84">
        <v>457</v>
      </c>
      <c r="AE715" s="84">
        <v>196</v>
      </c>
      <c r="AF715" s="84">
        <v>4290</v>
      </c>
      <c r="AG715" s="84">
        <v>3242</v>
      </c>
      <c r="AH715" s="84"/>
      <c r="AI715" s="84"/>
      <c r="AJ715" s="84"/>
      <c r="AK715" s="84"/>
      <c r="AL715" s="84"/>
      <c r="AM715" s="87">
        <v>41321.526180555556</v>
      </c>
      <c r="AN715" s="84" t="s">
        <v>10584</v>
      </c>
      <c r="AO715" s="92" t="s">
        <v>11297</v>
      </c>
      <c r="AP715" s="84" t="s">
        <v>66</v>
      </c>
      <c r="AQ715" s="48"/>
      <c r="AR715" s="48"/>
      <c r="AS715" s="48"/>
      <c r="AT715" s="48"/>
      <c r="AU715" s="48"/>
      <c r="AV715" s="48"/>
      <c r="AW715" s="107" t="s">
        <v>14077</v>
      </c>
      <c r="AX715" s="107" t="s">
        <v>14077</v>
      </c>
      <c r="AY715" s="107" t="s">
        <v>14880</v>
      </c>
      <c r="AZ715" s="107" t="s">
        <v>14880</v>
      </c>
      <c r="BA715" s="2"/>
      <c r="BB715" s="3"/>
      <c r="BC715" s="3"/>
      <c r="BD715" s="3"/>
      <c r="BE715" s="3"/>
    </row>
    <row r="716" spans="1:57" x14ac:dyDescent="0.25">
      <c r="A716" s="61" t="s">
        <v>705</v>
      </c>
      <c r="B716" s="62" t="s">
        <v>15537</v>
      </c>
      <c r="C716" s="62"/>
      <c r="D716" s="63">
        <v>2.0106145942934952</v>
      </c>
      <c r="E716" s="65"/>
      <c r="F716" s="103" t="s">
        <v>9666</v>
      </c>
      <c r="G716" s="62"/>
      <c r="H716" s="66"/>
      <c r="I716" s="67"/>
      <c r="J716" s="67"/>
      <c r="K716" s="66" t="s">
        <v>12985</v>
      </c>
      <c r="L716" s="70"/>
      <c r="M716" s="71">
        <v>6470.15087890625</v>
      </c>
      <c r="N716" s="71">
        <v>3493.4775390625</v>
      </c>
      <c r="O716" s="72"/>
      <c r="P716" s="73"/>
      <c r="Q716" s="73"/>
      <c r="R716" s="96"/>
      <c r="S716" s="48">
        <v>0</v>
      </c>
      <c r="T716" s="48">
        <v>4</v>
      </c>
      <c r="U716" s="49">
        <v>17357.355517</v>
      </c>
      <c r="V716" s="49">
        <v>1.9699999999999999E-4</v>
      </c>
      <c r="W716" s="49">
        <v>2.6400000000000002E-4</v>
      </c>
      <c r="X716" s="49">
        <v>1.446048</v>
      </c>
      <c r="Y716" s="49">
        <v>0</v>
      </c>
      <c r="Z716" s="49">
        <v>0</v>
      </c>
      <c r="AA716" s="68">
        <v>716</v>
      </c>
      <c r="AB716" s="68"/>
      <c r="AC716" s="69"/>
      <c r="AD716" s="84">
        <v>480</v>
      </c>
      <c r="AE716" s="84">
        <v>256</v>
      </c>
      <c r="AF716" s="84">
        <v>28091</v>
      </c>
      <c r="AG716" s="84">
        <v>6219</v>
      </c>
      <c r="AH716" s="84"/>
      <c r="AI716" s="84" t="s">
        <v>7653</v>
      </c>
      <c r="AJ716" s="84" t="s">
        <v>8444</v>
      </c>
      <c r="AK716" s="92" t="s">
        <v>8802</v>
      </c>
      <c r="AL716" s="84"/>
      <c r="AM716" s="87">
        <v>40194.880335648151</v>
      </c>
      <c r="AN716" s="84" t="s">
        <v>10584</v>
      </c>
      <c r="AO716" s="92" t="s">
        <v>11298</v>
      </c>
      <c r="AP716" s="84" t="s">
        <v>66</v>
      </c>
      <c r="AQ716" s="48"/>
      <c r="AR716" s="48"/>
      <c r="AS716" s="48"/>
      <c r="AT716" s="48"/>
      <c r="AU716" s="48" t="s">
        <v>2956</v>
      </c>
      <c r="AV716" s="48" t="s">
        <v>2956</v>
      </c>
      <c r="AW716" s="107" t="s">
        <v>14363</v>
      </c>
      <c r="AX716" s="107" t="s">
        <v>14764</v>
      </c>
      <c r="AY716" s="107" t="s">
        <v>15148</v>
      </c>
      <c r="AZ716" s="107" t="s">
        <v>15148</v>
      </c>
      <c r="BA716" s="2"/>
      <c r="BB716" s="3"/>
      <c r="BC716" s="3"/>
      <c r="BD716" s="3"/>
      <c r="BE716" s="3"/>
    </row>
    <row r="717" spans="1:57" x14ac:dyDescent="0.25">
      <c r="A717" s="61" t="s">
        <v>706</v>
      </c>
      <c r="B717" s="62" t="s">
        <v>15539</v>
      </c>
      <c r="C717" s="62"/>
      <c r="D717" s="63">
        <v>5.097511914340533</v>
      </c>
      <c r="E717" s="65"/>
      <c r="F717" s="103" t="s">
        <v>9667</v>
      </c>
      <c r="G717" s="62"/>
      <c r="H717" s="66"/>
      <c r="I717" s="67"/>
      <c r="J717" s="67"/>
      <c r="K717" s="66" t="s">
        <v>12986</v>
      </c>
      <c r="L717" s="70"/>
      <c r="M717" s="71">
        <v>4207.49658203125</v>
      </c>
      <c r="N717" s="71">
        <v>9399.810546875</v>
      </c>
      <c r="O717" s="72"/>
      <c r="P717" s="73"/>
      <c r="Q717" s="73"/>
      <c r="R717" s="96"/>
      <c r="S717" s="48">
        <v>0</v>
      </c>
      <c r="T717" s="48">
        <v>1</v>
      </c>
      <c r="U717" s="49">
        <v>0</v>
      </c>
      <c r="V717" s="49">
        <v>2.0100000000000001E-4</v>
      </c>
      <c r="W717" s="49">
        <v>1.8600000000000001E-3</v>
      </c>
      <c r="X717" s="49">
        <v>0.465924</v>
      </c>
      <c r="Y717" s="49">
        <v>0</v>
      </c>
      <c r="Z717" s="49">
        <v>0</v>
      </c>
      <c r="AA717" s="68">
        <v>717</v>
      </c>
      <c r="AB717" s="68"/>
      <c r="AC717" s="69"/>
      <c r="AD717" s="84">
        <v>967</v>
      </c>
      <c r="AE717" s="84">
        <v>195</v>
      </c>
      <c r="AF717" s="84">
        <v>10372</v>
      </c>
      <c r="AG717" s="84">
        <v>121</v>
      </c>
      <c r="AH717" s="84"/>
      <c r="AI717" s="84" t="s">
        <v>7654</v>
      </c>
      <c r="AJ717" s="84"/>
      <c r="AK717" s="84"/>
      <c r="AL717" s="84"/>
      <c r="AM717" s="87">
        <v>40248.652013888888</v>
      </c>
      <c r="AN717" s="84" t="s">
        <v>10584</v>
      </c>
      <c r="AO717" s="92" t="s">
        <v>11299</v>
      </c>
      <c r="AP717" s="84" t="s">
        <v>66</v>
      </c>
      <c r="AQ717" s="48"/>
      <c r="AR717" s="48"/>
      <c r="AS717" s="48"/>
      <c r="AT717" s="48"/>
      <c r="AU717" s="48" t="s">
        <v>2951</v>
      </c>
      <c r="AV717" s="48" t="s">
        <v>2951</v>
      </c>
      <c r="AW717" s="107" t="s">
        <v>14127</v>
      </c>
      <c r="AX717" s="107" t="s">
        <v>14127</v>
      </c>
      <c r="AY717" s="107" t="s">
        <v>14929</v>
      </c>
      <c r="AZ717" s="107" t="s">
        <v>14929</v>
      </c>
      <c r="BA717" s="2"/>
      <c r="BB717" s="3"/>
      <c r="BC717" s="3"/>
      <c r="BD717" s="3"/>
      <c r="BE717" s="3"/>
    </row>
    <row r="718" spans="1:57" x14ac:dyDescent="0.25">
      <c r="A718" s="61" t="s">
        <v>707</v>
      </c>
      <c r="B718" s="62" t="s">
        <v>15537</v>
      </c>
      <c r="C718" s="62"/>
      <c r="D718" s="63">
        <v>1.5</v>
      </c>
      <c r="E718" s="65"/>
      <c r="F718" s="103" t="s">
        <v>9668</v>
      </c>
      <c r="G718" s="62"/>
      <c r="H718" s="66"/>
      <c r="I718" s="67"/>
      <c r="J718" s="67"/>
      <c r="K718" s="66" t="s">
        <v>12987</v>
      </c>
      <c r="L718" s="70"/>
      <c r="M718" s="71">
        <v>1425.3131103515625</v>
      </c>
      <c r="N718" s="71">
        <v>6254.58837890625</v>
      </c>
      <c r="O718" s="72"/>
      <c r="P718" s="73"/>
      <c r="Q718" s="73"/>
      <c r="R718" s="96"/>
      <c r="S718" s="48">
        <v>1</v>
      </c>
      <c r="T718" s="48">
        <v>1</v>
      </c>
      <c r="U718" s="49">
        <v>0</v>
      </c>
      <c r="V718" s="49">
        <v>0</v>
      </c>
      <c r="W718" s="49">
        <v>0</v>
      </c>
      <c r="X718" s="49">
        <v>1</v>
      </c>
      <c r="Y718" s="49">
        <v>0</v>
      </c>
      <c r="Z718" s="49" t="s">
        <v>13963</v>
      </c>
      <c r="AA718" s="68">
        <v>718</v>
      </c>
      <c r="AB718" s="68"/>
      <c r="AC718" s="69"/>
      <c r="AD718" s="84">
        <v>19</v>
      </c>
      <c r="AE718" s="84">
        <v>1</v>
      </c>
      <c r="AF718" s="84">
        <v>1</v>
      </c>
      <c r="AG718" s="84">
        <v>1</v>
      </c>
      <c r="AH718" s="84"/>
      <c r="AI718" s="84"/>
      <c r="AJ718" s="84"/>
      <c r="AK718" s="84"/>
      <c r="AL718" s="84"/>
      <c r="AM718" s="87">
        <v>43728.669421296298</v>
      </c>
      <c r="AN718" s="84" t="s">
        <v>10584</v>
      </c>
      <c r="AO718" s="92" t="s">
        <v>11300</v>
      </c>
      <c r="AP718" s="84" t="s">
        <v>66</v>
      </c>
      <c r="AQ718" s="48" t="s">
        <v>2756</v>
      </c>
      <c r="AR718" s="48" t="s">
        <v>2756</v>
      </c>
      <c r="AS718" s="48" t="s">
        <v>2911</v>
      </c>
      <c r="AT718" s="48" t="s">
        <v>2911</v>
      </c>
      <c r="AU718" s="48"/>
      <c r="AV718" s="48"/>
      <c r="AW718" s="107" t="s">
        <v>14364</v>
      </c>
      <c r="AX718" s="107" t="s">
        <v>14364</v>
      </c>
      <c r="AY718" s="107" t="s">
        <v>15149</v>
      </c>
      <c r="AZ718" s="107" t="s">
        <v>15149</v>
      </c>
      <c r="BA718" s="2"/>
      <c r="BB718" s="3"/>
      <c r="BC718" s="3"/>
      <c r="BD718" s="3"/>
      <c r="BE718" s="3"/>
    </row>
    <row r="719" spans="1:57" x14ac:dyDescent="0.25">
      <c r="A719" s="61" t="s">
        <v>708</v>
      </c>
      <c r="B719" s="62" t="s">
        <v>15539</v>
      </c>
      <c r="C719" s="62"/>
      <c r="D719" s="63">
        <v>5.2967289719626161</v>
      </c>
      <c r="E719" s="65"/>
      <c r="F719" s="103" t="s">
        <v>9669</v>
      </c>
      <c r="G719" s="62"/>
      <c r="H719" s="66"/>
      <c r="I719" s="67"/>
      <c r="J719" s="67"/>
      <c r="K719" s="66" t="s">
        <v>12988</v>
      </c>
      <c r="L719" s="70"/>
      <c r="M719" s="71">
        <v>3462.652099609375</v>
      </c>
      <c r="N719" s="71">
        <v>4655.61669921875</v>
      </c>
      <c r="O719" s="72"/>
      <c r="P719" s="73"/>
      <c r="Q719" s="73"/>
      <c r="R719" s="96"/>
      <c r="S719" s="48">
        <v>0</v>
      </c>
      <c r="T719" s="48">
        <v>4</v>
      </c>
      <c r="U719" s="49">
        <v>5963.0770560000001</v>
      </c>
      <c r="V719" s="49">
        <v>2.0599999999999999E-4</v>
      </c>
      <c r="W719" s="49">
        <v>1.9629999999999999E-3</v>
      </c>
      <c r="X719" s="49">
        <v>1.3099719999999999</v>
      </c>
      <c r="Y719" s="49">
        <v>0</v>
      </c>
      <c r="Z719" s="49">
        <v>0</v>
      </c>
      <c r="AA719" s="68">
        <v>719</v>
      </c>
      <c r="AB719" s="68"/>
      <c r="AC719" s="69"/>
      <c r="AD719" s="84">
        <v>8</v>
      </c>
      <c r="AE719" s="84">
        <v>12</v>
      </c>
      <c r="AF719" s="84">
        <v>1093</v>
      </c>
      <c r="AG719" s="84">
        <v>1309</v>
      </c>
      <c r="AH719" s="84"/>
      <c r="AI719" s="84" t="s">
        <v>7655</v>
      </c>
      <c r="AJ719" s="84"/>
      <c r="AK719" s="84"/>
      <c r="AL719" s="84"/>
      <c r="AM719" s="87">
        <v>43592.234074074076</v>
      </c>
      <c r="AN719" s="84" t="s">
        <v>10584</v>
      </c>
      <c r="AO719" s="92" t="s">
        <v>11301</v>
      </c>
      <c r="AP719" s="84" t="s">
        <v>66</v>
      </c>
      <c r="AQ719" s="48"/>
      <c r="AR719" s="48"/>
      <c r="AS719" s="48"/>
      <c r="AT719" s="48"/>
      <c r="AU719" s="48" t="s">
        <v>14032</v>
      </c>
      <c r="AV719" s="48" t="s">
        <v>14057</v>
      </c>
      <c r="AW719" s="107" t="s">
        <v>14365</v>
      </c>
      <c r="AX719" s="107" t="s">
        <v>14765</v>
      </c>
      <c r="AY719" s="107" t="s">
        <v>15150</v>
      </c>
      <c r="AZ719" s="107" t="s">
        <v>15496</v>
      </c>
      <c r="BA719" s="2"/>
      <c r="BB719" s="3"/>
      <c r="BC719" s="3"/>
      <c r="BD719" s="3"/>
      <c r="BE719" s="3"/>
    </row>
    <row r="720" spans="1:57" x14ac:dyDescent="0.25">
      <c r="A720" s="61" t="s">
        <v>709</v>
      </c>
      <c r="B720" s="62" t="s">
        <v>15537</v>
      </c>
      <c r="C720" s="62"/>
      <c r="D720" s="63">
        <v>1.5</v>
      </c>
      <c r="E720" s="65"/>
      <c r="F720" s="103" t="s">
        <v>9670</v>
      </c>
      <c r="G720" s="62"/>
      <c r="H720" s="66"/>
      <c r="I720" s="67"/>
      <c r="J720" s="67"/>
      <c r="K720" s="66" t="s">
        <v>12989</v>
      </c>
      <c r="L720" s="70"/>
      <c r="M720" s="71">
        <v>7617.19873046875</v>
      </c>
      <c r="N720" s="71">
        <v>2361.377685546875</v>
      </c>
      <c r="O720" s="72"/>
      <c r="P720" s="73"/>
      <c r="Q720" s="73"/>
      <c r="R720" s="96"/>
      <c r="S720" s="48">
        <v>0</v>
      </c>
      <c r="T720" s="48">
        <v>1</v>
      </c>
      <c r="U720" s="49">
        <v>0</v>
      </c>
      <c r="V720" s="49">
        <v>1.25E-4</v>
      </c>
      <c r="W720" s="49">
        <v>0</v>
      </c>
      <c r="X720" s="49">
        <v>0.47498299999999999</v>
      </c>
      <c r="Y720" s="49">
        <v>0</v>
      </c>
      <c r="Z720" s="49">
        <v>0</v>
      </c>
      <c r="AA720" s="68">
        <v>720</v>
      </c>
      <c r="AB720" s="68"/>
      <c r="AC720" s="69"/>
      <c r="AD720" s="84">
        <v>102</v>
      </c>
      <c r="AE720" s="84">
        <v>97</v>
      </c>
      <c r="AF720" s="84">
        <v>10</v>
      </c>
      <c r="AG720" s="84">
        <v>14</v>
      </c>
      <c r="AH720" s="84"/>
      <c r="AI720" s="84"/>
      <c r="AJ720" s="84" t="s">
        <v>8445</v>
      </c>
      <c r="AK720" s="84"/>
      <c r="AL720" s="84"/>
      <c r="AM720" s="87">
        <v>40738.301874999997</v>
      </c>
      <c r="AN720" s="84" t="s">
        <v>10584</v>
      </c>
      <c r="AO720" s="92" t="s">
        <v>11302</v>
      </c>
      <c r="AP720" s="84" t="s">
        <v>66</v>
      </c>
      <c r="AQ720" s="48"/>
      <c r="AR720" s="48"/>
      <c r="AS720" s="48"/>
      <c r="AT720" s="48"/>
      <c r="AU720" s="48"/>
      <c r="AV720" s="48"/>
      <c r="AW720" s="107" t="s">
        <v>14173</v>
      </c>
      <c r="AX720" s="107" t="s">
        <v>14173</v>
      </c>
      <c r="AY720" s="107" t="s">
        <v>14973</v>
      </c>
      <c r="AZ720" s="107" t="s">
        <v>14973</v>
      </c>
      <c r="BA720" s="2"/>
      <c r="BB720" s="3"/>
      <c r="BC720" s="3"/>
      <c r="BD720" s="3"/>
      <c r="BE720" s="3"/>
    </row>
    <row r="721" spans="1:57" x14ac:dyDescent="0.25">
      <c r="A721" s="61" t="s">
        <v>710</v>
      </c>
      <c r="B721" s="62" t="s">
        <v>15537</v>
      </c>
      <c r="C721" s="62"/>
      <c r="D721" s="63">
        <v>1.5870365785727549</v>
      </c>
      <c r="E721" s="65"/>
      <c r="F721" s="103" t="s">
        <v>9671</v>
      </c>
      <c r="G721" s="62"/>
      <c r="H721" s="66"/>
      <c r="I721" s="67"/>
      <c r="J721" s="67"/>
      <c r="K721" s="66" t="s">
        <v>12990</v>
      </c>
      <c r="L721" s="70"/>
      <c r="M721" s="71">
        <v>822.95654296875</v>
      </c>
      <c r="N721" s="71">
        <v>5117.07177734375</v>
      </c>
      <c r="O721" s="72"/>
      <c r="P721" s="73"/>
      <c r="Q721" s="73"/>
      <c r="R721" s="96"/>
      <c r="S721" s="48">
        <v>0</v>
      </c>
      <c r="T721" s="48">
        <v>1</v>
      </c>
      <c r="U721" s="49">
        <v>0</v>
      </c>
      <c r="V721" s="49">
        <v>1.76E-4</v>
      </c>
      <c r="W721" s="49">
        <v>4.5000000000000003E-5</v>
      </c>
      <c r="X721" s="49">
        <v>0.44630199999999998</v>
      </c>
      <c r="Y721" s="49">
        <v>0</v>
      </c>
      <c r="Z721" s="49">
        <v>0</v>
      </c>
      <c r="AA721" s="68">
        <v>721</v>
      </c>
      <c r="AB721" s="68"/>
      <c r="AC721" s="69"/>
      <c r="AD721" s="84">
        <v>6</v>
      </c>
      <c r="AE721" s="84">
        <v>3</v>
      </c>
      <c r="AF721" s="84">
        <v>15</v>
      </c>
      <c r="AG721" s="84">
        <v>45</v>
      </c>
      <c r="AH721" s="84"/>
      <c r="AI721" s="84"/>
      <c r="AJ721" s="84" t="s">
        <v>8315</v>
      </c>
      <c r="AK721" s="84"/>
      <c r="AL721" s="84"/>
      <c r="AM721" s="87">
        <v>43486.343784722223</v>
      </c>
      <c r="AN721" s="84" t="s">
        <v>10584</v>
      </c>
      <c r="AO721" s="92" t="s">
        <v>11303</v>
      </c>
      <c r="AP721" s="84" t="s">
        <v>66</v>
      </c>
      <c r="AQ721" s="48"/>
      <c r="AR721" s="48"/>
      <c r="AS721" s="48"/>
      <c r="AT721" s="48"/>
      <c r="AU721" s="48" t="s">
        <v>2947</v>
      </c>
      <c r="AV721" s="48" t="s">
        <v>2947</v>
      </c>
      <c r="AW721" s="107" t="s">
        <v>14123</v>
      </c>
      <c r="AX721" s="107" t="s">
        <v>14123</v>
      </c>
      <c r="AY721" s="107" t="s">
        <v>14925</v>
      </c>
      <c r="AZ721" s="107" t="s">
        <v>14925</v>
      </c>
      <c r="BA721" s="2"/>
      <c r="BB721" s="3"/>
      <c r="BC721" s="3"/>
      <c r="BD721" s="3"/>
      <c r="BE721" s="3"/>
    </row>
    <row r="722" spans="1:57" x14ac:dyDescent="0.25">
      <c r="A722" s="61" t="s">
        <v>711</v>
      </c>
      <c r="B722" s="62" t="s">
        <v>15537</v>
      </c>
      <c r="C722" s="62"/>
      <c r="D722" s="63">
        <v>1.724360958098657</v>
      </c>
      <c r="E722" s="65"/>
      <c r="F722" s="103" t="s">
        <v>9672</v>
      </c>
      <c r="G722" s="62"/>
      <c r="H722" s="66"/>
      <c r="I722" s="67"/>
      <c r="J722" s="67"/>
      <c r="K722" s="66" t="s">
        <v>12991</v>
      </c>
      <c r="L722" s="70"/>
      <c r="M722" s="71">
        <v>3481.00048828125</v>
      </c>
      <c r="N722" s="71">
        <v>1287.7440185546875</v>
      </c>
      <c r="O722" s="72"/>
      <c r="P722" s="73"/>
      <c r="Q722" s="73"/>
      <c r="R722" s="96"/>
      <c r="S722" s="48">
        <v>0</v>
      </c>
      <c r="T722" s="48">
        <v>1</v>
      </c>
      <c r="U722" s="49">
        <v>0</v>
      </c>
      <c r="V722" s="49">
        <v>1.84E-4</v>
      </c>
      <c r="W722" s="49">
        <v>1.16E-4</v>
      </c>
      <c r="X722" s="49">
        <v>0.46414100000000003</v>
      </c>
      <c r="Y722" s="49">
        <v>0</v>
      </c>
      <c r="Z722" s="49">
        <v>0</v>
      </c>
      <c r="AA722" s="68">
        <v>722</v>
      </c>
      <c r="AB722" s="68"/>
      <c r="AC722" s="69"/>
      <c r="AD722" s="84">
        <v>134</v>
      </c>
      <c r="AE722" s="84">
        <v>54</v>
      </c>
      <c r="AF722" s="84">
        <v>1318</v>
      </c>
      <c r="AG722" s="84">
        <v>114</v>
      </c>
      <c r="AH722" s="84"/>
      <c r="AI722" s="84" t="s">
        <v>7656</v>
      </c>
      <c r="AJ722" s="84" t="s">
        <v>8446</v>
      </c>
      <c r="AK722" s="84"/>
      <c r="AL722" s="84"/>
      <c r="AM722" s="87">
        <v>43705.740682870368</v>
      </c>
      <c r="AN722" s="84" t="s">
        <v>10584</v>
      </c>
      <c r="AO722" s="92" t="s">
        <v>11304</v>
      </c>
      <c r="AP722" s="84" t="s">
        <v>66</v>
      </c>
      <c r="AQ722" s="48"/>
      <c r="AR722" s="48"/>
      <c r="AS722" s="48"/>
      <c r="AT722" s="48"/>
      <c r="AU722" s="48"/>
      <c r="AV722" s="48"/>
      <c r="AW722" s="107" t="s">
        <v>14080</v>
      </c>
      <c r="AX722" s="107" t="s">
        <v>14080</v>
      </c>
      <c r="AY722" s="107" t="s">
        <v>14883</v>
      </c>
      <c r="AZ722" s="107" t="s">
        <v>14883</v>
      </c>
      <c r="BA722" s="2"/>
      <c r="BB722" s="3"/>
      <c r="BC722" s="3"/>
      <c r="BD722" s="3"/>
      <c r="BE722" s="3"/>
    </row>
    <row r="723" spans="1:57" x14ac:dyDescent="0.25">
      <c r="A723" s="61" t="s">
        <v>712</v>
      </c>
      <c r="B723" s="62" t="s">
        <v>15539</v>
      </c>
      <c r="C723" s="62"/>
      <c r="D723" s="63">
        <v>5.1226558148171071</v>
      </c>
      <c r="E723" s="65"/>
      <c r="F723" s="103" t="s">
        <v>9673</v>
      </c>
      <c r="G723" s="62"/>
      <c r="H723" s="66"/>
      <c r="I723" s="67"/>
      <c r="J723" s="67"/>
      <c r="K723" s="66" t="s">
        <v>12992</v>
      </c>
      <c r="L723" s="70"/>
      <c r="M723" s="71">
        <v>2958.97607421875</v>
      </c>
      <c r="N723" s="71">
        <v>6353.52978515625</v>
      </c>
      <c r="O723" s="72"/>
      <c r="P723" s="73"/>
      <c r="Q723" s="73"/>
      <c r="R723" s="96"/>
      <c r="S723" s="48">
        <v>0</v>
      </c>
      <c r="T723" s="48">
        <v>2</v>
      </c>
      <c r="U723" s="49">
        <v>3537.905679</v>
      </c>
      <c r="V723" s="49">
        <v>2.0100000000000001E-4</v>
      </c>
      <c r="W723" s="49">
        <v>1.8730000000000001E-3</v>
      </c>
      <c r="X723" s="49">
        <v>0.78565200000000002</v>
      </c>
      <c r="Y723" s="49">
        <v>0</v>
      </c>
      <c r="Z723" s="49">
        <v>0</v>
      </c>
      <c r="AA723" s="68">
        <v>723</v>
      </c>
      <c r="AB723" s="68"/>
      <c r="AC723" s="69"/>
      <c r="AD723" s="84">
        <v>187</v>
      </c>
      <c r="AE723" s="84">
        <v>217</v>
      </c>
      <c r="AF723" s="84">
        <v>3343</v>
      </c>
      <c r="AG723" s="84">
        <v>12899</v>
      </c>
      <c r="AH723" s="84"/>
      <c r="AI723" s="84" t="s">
        <v>7657</v>
      </c>
      <c r="AJ723" s="84" t="s">
        <v>8447</v>
      </c>
      <c r="AK723" s="92" t="s">
        <v>8803</v>
      </c>
      <c r="AL723" s="84"/>
      <c r="AM723" s="87">
        <v>40418.426469907405</v>
      </c>
      <c r="AN723" s="84" t="s">
        <v>10584</v>
      </c>
      <c r="AO723" s="92" t="s">
        <v>11305</v>
      </c>
      <c r="AP723" s="84" t="s">
        <v>66</v>
      </c>
      <c r="AQ723" s="48"/>
      <c r="AR723" s="48"/>
      <c r="AS723" s="48"/>
      <c r="AT723" s="48"/>
      <c r="AU723" s="48" t="s">
        <v>2951</v>
      </c>
      <c r="AV723" s="48" t="s">
        <v>14058</v>
      </c>
      <c r="AW723" s="107" t="s">
        <v>14302</v>
      </c>
      <c r="AX723" s="107" t="s">
        <v>14751</v>
      </c>
      <c r="AY723" s="107" t="s">
        <v>14957</v>
      </c>
      <c r="AZ723" s="107" t="s">
        <v>14957</v>
      </c>
      <c r="BA723" s="2"/>
      <c r="BB723" s="3"/>
      <c r="BC723" s="3"/>
      <c r="BD723" s="3"/>
      <c r="BE723" s="3"/>
    </row>
    <row r="724" spans="1:57" x14ac:dyDescent="0.25">
      <c r="A724" s="61" t="s">
        <v>713</v>
      </c>
      <c r="B724" s="62" t="s">
        <v>15537</v>
      </c>
      <c r="C724" s="62"/>
      <c r="D724" s="63">
        <v>1.5</v>
      </c>
      <c r="E724" s="65"/>
      <c r="F724" s="103" t="s">
        <v>9033</v>
      </c>
      <c r="G724" s="62"/>
      <c r="H724" s="66"/>
      <c r="I724" s="67"/>
      <c r="J724" s="67"/>
      <c r="K724" s="66" t="s">
        <v>12993</v>
      </c>
      <c r="L724" s="70"/>
      <c r="M724" s="71">
        <v>510.13973999023438</v>
      </c>
      <c r="N724" s="71">
        <v>5991.43798828125</v>
      </c>
      <c r="O724" s="72"/>
      <c r="P724" s="73"/>
      <c r="Q724" s="73"/>
      <c r="R724" s="96"/>
      <c r="S724" s="48">
        <v>0</v>
      </c>
      <c r="T724" s="48">
        <v>1</v>
      </c>
      <c r="U724" s="49">
        <v>0</v>
      </c>
      <c r="V724" s="49">
        <v>1</v>
      </c>
      <c r="W724" s="49">
        <v>0</v>
      </c>
      <c r="X724" s="49">
        <v>1</v>
      </c>
      <c r="Y724" s="49">
        <v>0</v>
      </c>
      <c r="Z724" s="49">
        <v>0</v>
      </c>
      <c r="AA724" s="68">
        <v>724</v>
      </c>
      <c r="AB724" s="68"/>
      <c r="AC724" s="69"/>
      <c r="AD724" s="84">
        <v>464</v>
      </c>
      <c r="AE724" s="84">
        <v>198</v>
      </c>
      <c r="AF724" s="84">
        <v>13646</v>
      </c>
      <c r="AG724" s="84">
        <v>24294</v>
      </c>
      <c r="AH724" s="84"/>
      <c r="AI724" s="84"/>
      <c r="AJ724" s="84"/>
      <c r="AK724" s="84"/>
      <c r="AL724" s="84"/>
      <c r="AM724" s="87">
        <v>41167.691400462965</v>
      </c>
      <c r="AN724" s="84" t="s">
        <v>10584</v>
      </c>
      <c r="AO724" s="92" t="s">
        <v>11306</v>
      </c>
      <c r="AP724" s="84" t="s">
        <v>66</v>
      </c>
      <c r="AQ724" s="48"/>
      <c r="AR724" s="48"/>
      <c r="AS724" s="48"/>
      <c r="AT724" s="48"/>
      <c r="AU724" s="48"/>
      <c r="AV724" s="48"/>
      <c r="AW724" s="107" t="s">
        <v>14366</v>
      </c>
      <c r="AX724" s="107" t="s">
        <v>14366</v>
      </c>
      <c r="AY724" s="107" t="s">
        <v>15151</v>
      </c>
      <c r="AZ724" s="107" t="s">
        <v>15151</v>
      </c>
      <c r="BA724" s="2"/>
      <c r="BB724" s="3"/>
      <c r="BC724" s="3"/>
      <c r="BD724" s="3"/>
      <c r="BE724" s="3"/>
    </row>
    <row r="725" spans="1:57" x14ac:dyDescent="0.25">
      <c r="A725" s="61" t="s">
        <v>1675</v>
      </c>
      <c r="B725" s="62" t="s">
        <v>15537</v>
      </c>
      <c r="C725" s="62"/>
      <c r="D725" s="63">
        <v>1.5</v>
      </c>
      <c r="E725" s="65"/>
      <c r="F725" s="103" t="s">
        <v>9674</v>
      </c>
      <c r="G725" s="62"/>
      <c r="H725" s="66"/>
      <c r="I725" s="67"/>
      <c r="J725" s="67"/>
      <c r="K725" s="66" t="s">
        <v>12994</v>
      </c>
      <c r="L725" s="70"/>
      <c r="M725" s="71">
        <v>2249.279541015625</v>
      </c>
      <c r="N725" s="71">
        <v>4399.83935546875</v>
      </c>
      <c r="O725" s="72"/>
      <c r="P725" s="73"/>
      <c r="Q725" s="73"/>
      <c r="R725" s="96"/>
      <c r="S725" s="48">
        <v>1</v>
      </c>
      <c r="T725" s="48">
        <v>0</v>
      </c>
      <c r="U725" s="49">
        <v>0</v>
      </c>
      <c r="V725" s="49">
        <v>1</v>
      </c>
      <c r="W725" s="49">
        <v>0</v>
      </c>
      <c r="X725" s="49">
        <v>1</v>
      </c>
      <c r="Y725" s="49">
        <v>0</v>
      </c>
      <c r="Z725" s="49">
        <v>0</v>
      </c>
      <c r="AA725" s="68">
        <v>725</v>
      </c>
      <c r="AB725" s="68"/>
      <c r="AC725" s="69"/>
      <c r="AD725" s="84">
        <v>1780</v>
      </c>
      <c r="AE725" s="84">
        <v>360998</v>
      </c>
      <c r="AF725" s="84">
        <v>4252</v>
      </c>
      <c r="AG725" s="84">
        <v>2</v>
      </c>
      <c r="AH725" s="84"/>
      <c r="AI725" s="84" t="s">
        <v>7658</v>
      </c>
      <c r="AJ725" s="84"/>
      <c r="AK725" s="84"/>
      <c r="AL725" s="84"/>
      <c r="AM725" s="87">
        <v>40427.825486111113</v>
      </c>
      <c r="AN725" s="84" t="s">
        <v>10584</v>
      </c>
      <c r="AO725" s="92" t="s">
        <v>11307</v>
      </c>
      <c r="AP725" s="84" t="s">
        <v>65</v>
      </c>
      <c r="AQ725" s="48"/>
      <c r="AR725" s="48"/>
      <c r="AS725" s="48"/>
      <c r="AT725" s="48"/>
      <c r="AU725" s="48"/>
      <c r="AV725" s="48"/>
      <c r="AW725" s="48"/>
      <c r="AX725" s="48"/>
      <c r="AY725" s="48"/>
      <c r="AZ725" s="48"/>
      <c r="BA725" s="2"/>
      <c r="BB725" s="3"/>
      <c r="BC725" s="3"/>
      <c r="BD725" s="3"/>
      <c r="BE725" s="3"/>
    </row>
    <row r="726" spans="1:57" x14ac:dyDescent="0.25">
      <c r="A726" s="61" t="s">
        <v>714</v>
      </c>
      <c r="B726" s="62" t="s">
        <v>15539</v>
      </c>
      <c r="C726" s="62"/>
      <c r="D726" s="63">
        <v>5.097511914340533</v>
      </c>
      <c r="E726" s="65"/>
      <c r="F726" s="103" t="s">
        <v>9675</v>
      </c>
      <c r="G726" s="62"/>
      <c r="H726" s="66"/>
      <c r="I726" s="67"/>
      <c r="J726" s="67"/>
      <c r="K726" s="66" t="s">
        <v>12995</v>
      </c>
      <c r="L726" s="70"/>
      <c r="M726" s="71">
        <v>7499.24365234375</v>
      </c>
      <c r="N726" s="71">
        <v>4418.0869140625</v>
      </c>
      <c r="O726" s="72"/>
      <c r="P726" s="73"/>
      <c r="Q726" s="73"/>
      <c r="R726" s="96"/>
      <c r="S726" s="48">
        <v>0</v>
      </c>
      <c r="T726" s="48">
        <v>1</v>
      </c>
      <c r="U726" s="49">
        <v>0</v>
      </c>
      <c r="V726" s="49">
        <v>2.0100000000000001E-4</v>
      </c>
      <c r="W726" s="49">
        <v>1.8600000000000001E-3</v>
      </c>
      <c r="X726" s="49">
        <v>0.465924</v>
      </c>
      <c r="Y726" s="49">
        <v>0</v>
      </c>
      <c r="Z726" s="49">
        <v>0</v>
      </c>
      <c r="AA726" s="68">
        <v>726</v>
      </c>
      <c r="AB726" s="68"/>
      <c r="AC726" s="69"/>
      <c r="AD726" s="84">
        <v>129</v>
      </c>
      <c r="AE726" s="84">
        <v>146</v>
      </c>
      <c r="AF726" s="84">
        <v>3914</v>
      </c>
      <c r="AG726" s="84">
        <v>11842</v>
      </c>
      <c r="AH726" s="84"/>
      <c r="AI726" s="84" t="s">
        <v>7659</v>
      </c>
      <c r="AJ726" s="84" t="s">
        <v>8224</v>
      </c>
      <c r="AK726" s="84"/>
      <c r="AL726" s="84"/>
      <c r="AM726" s="87">
        <v>41195.876435185186</v>
      </c>
      <c r="AN726" s="84" t="s">
        <v>10584</v>
      </c>
      <c r="AO726" s="92" t="s">
        <v>11308</v>
      </c>
      <c r="AP726" s="84" t="s">
        <v>66</v>
      </c>
      <c r="AQ726" s="48"/>
      <c r="AR726" s="48"/>
      <c r="AS726" s="48"/>
      <c r="AT726" s="48"/>
      <c r="AU726" s="48" t="s">
        <v>2951</v>
      </c>
      <c r="AV726" s="48" t="s">
        <v>2951</v>
      </c>
      <c r="AW726" s="107" t="s">
        <v>14127</v>
      </c>
      <c r="AX726" s="107" t="s">
        <v>14127</v>
      </c>
      <c r="AY726" s="107" t="s">
        <v>14929</v>
      </c>
      <c r="AZ726" s="107" t="s">
        <v>14929</v>
      </c>
      <c r="BA726" s="2"/>
      <c r="BB726" s="3"/>
      <c r="BC726" s="3"/>
      <c r="BD726" s="3"/>
      <c r="BE726" s="3"/>
    </row>
    <row r="727" spans="1:57" x14ac:dyDescent="0.25">
      <c r="A727" s="61" t="s">
        <v>715</v>
      </c>
      <c r="B727" s="62" t="s">
        <v>15537</v>
      </c>
      <c r="C727" s="62"/>
      <c r="D727" s="63">
        <v>1.5</v>
      </c>
      <c r="E727" s="65"/>
      <c r="F727" s="103" t="s">
        <v>9676</v>
      </c>
      <c r="G727" s="62"/>
      <c r="H727" s="66"/>
      <c r="I727" s="67"/>
      <c r="J727" s="67"/>
      <c r="K727" s="66" t="s">
        <v>12996</v>
      </c>
      <c r="L727" s="70"/>
      <c r="M727" s="71">
        <v>8135.20458984375</v>
      </c>
      <c r="N727" s="71">
        <v>2610.240966796875</v>
      </c>
      <c r="O727" s="72"/>
      <c r="P727" s="73"/>
      <c r="Q727" s="73"/>
      <c r="R727" s="96"/>
      <c r="S727" s="48">
        <v>0</v>
      </c>
      <c r="T727" s="48">
        <v>1</v>
      </c>
      <c r="U727" s="49">
        <v>0</v>
      </c>
      <c r="V727" s="49">
        <v>1</v>
      </c>
      <c r="W727" s="49">
        <v>0</v>
      </c>
      <c r="X727" s="49">
        <v>1</v>
      </c>
      <c r="Y727" s="49">
        <v>0</v>
      </c>
      <c r="Z727" s="49">
        <v>0</v>
      </c>
      <c r="AA727" s="68">
        <v>727</v>
      </c>
      <c r="AB727" s="68"/>
      <c r="AC727" s="69"/>
      <c r="AD727" s="84">
        <v>286</v>
      </c>
      <c r="AE727" s="84">
        <v>106</v>
      </c>
      <c r="AF727" s="84">
        <v>10125</v>
      </c>
      <c r="AG727" s="84">
        <v>871</v>
      </c>
      <c r="AH727" s="84"/>
      <c r="AI727" s="84"/>
      <c r="AJ727" s="84"/>
      <c r="AK727" s="84"/>
      <c r="AL727" s="84"/>
      <c r="AM727" s="87">
        <v>41083.628020833334</v>
      </c>
      <c r="AN727" s="84" t="s">
        <v>10584</v>
      </c>
      <c r="AO727" s="92" t="s">
        <v>11309</v>
      </c>
      <c r="AP727" s="84" t="s">
        <v>66</v>
      </c>
      <c r="AQ727" s="48"/>
      <c r="AR727" s="48"/>
      <c r="AS727" s="48"/>
      <c r="AT727" s="48"/>
      <c r="AU727" s="48"/>
      <c r="AV727" s="48"/>
      <c r="AW727" s="107" t="s">
        <v>14367</v>
      </c>
      <c r="AX727" s="107" t="s">
        <v>14367</v>
      </c>
      <c r="AY727" s="107" t="s">
        <v>15152</v>
      </c>
      <c r="AZ727" s="107" t="s">
        <v>15152</v>
      </c>
      <c r="BA727" s="2"/>
      <c r="BB727" s="3"/>
      <c r="BC727" s="3"/>
      <c r="BD727" s="3"/>
      <c r="BE727" s="3"/>
    </row>
    <row r="728" spans="1:57" x14ac:dyDescent="0.25">
      <c r="A728" s="61" t="s">
        <v>1676</v>
      </c>
      <c r="B728" s="62" t="s">
        <v>15537</v>
      </c>
      <c r="C728" s="62"/>
      <c r="D728" s="63">
        <v>1.5</v>
      </c>
      <c r="E728" s="65"/>
      <c r="F728" s="103" t="s">
        <v>9677</v>
      </c>
      <c r="G728" s="62"/>
      <c r="H728" s="66"/>
      <c r="I728" s="67"/>
      <c r="J728" s="67"/>
      <c r="K728" s="66" t="s">
        <v>12997</v>
      </c>
      <c r="L728" s="70"/>
      <c r="M728" s="71">
        <v>6473.21923828125</v>
      </c>
      <c r="N728" s="71">
        <v>854.7158203125</v>
      </c>
      <c r="O728" s="72"/>
      <c r="P728" s="73"/>
      <c r="Q728" s="73"/>
      <c r="R728" s="96"/>
      <c r="S728" s="48">
        <v>1</v>
      </c>
      <c r="T728" s="48">
        <v>0</v>
      </c>
      <c r="U728" s="49">
        <v>0</v>
      </c>
      <c r="V728" s="49">
        <v>1</v>
      </c>
      <c r="W728" s="49">
        <v>0</v>
      </c>
      <c r="X728" s="49">
        <v>1</v>
      </c>
      <c r="Y728" s="49">
        <v>0</v>
      </c>
      <c r="Z728" s="49">
        <v>0</v>
      </c>
      <c r="AA728" s="68">
        <v>728</v>
      </c>
      <c r="AB728" s="68"/>
      <c r="AC728" s="69"/>
      <c r="AD728" s="84">
        <v>5468</v>
      </c>
      <c r="AE728" s="84">
        <v>9539</v>
      </c>
      <c r="AF728" s="84">
        <v>23640</v>
      </c>
      <c r="AG728" s="84">
        <v>14648</v>
      </c>
      <c r="AH728" s="84"/>
      <c r="AI728" s="84" t="s">
        <v>7660</v>
      </c>
      <c r="AJ728" s="84"/>
      <c r="AK728" s="84"/>
      <c r="AL728" s="84"/>
      <c r="AM728" s="87">
        <v>42314.537673611114</v>
      </c>
      <c r="AN728" s="84" t="s">
        <v>10584</v>
      </c>
      <c r="AO728" s="92" t="s">
        <v>11310</v>
      </c>
      <c r="AP728" s="84" t="s">
        <v>65</v>
      </c>
      <c r="AQ728" s="48"/>
      <c r="AR728" s="48"/>
      <c r="AS728" s="48"/>
      <c r="AT728" s="48"/>
      <c r="AU728" s="48"/>
      <c r="AV728" s="48"/>
      <c r="AW728" s="48"/>
      <c r="AX728" s="48"/>
      <c r="AY728" s="48"/>
      <c r="AZ728" s="48"/>
      <c r="BA728" s="2"/>
      <c r="BB728" s="3"/>
      <c r="BC728" s="3"/>
      <c r="BD728" s="3"/>
      <c r="BE728" s="3"/>
    </row>
    <row r="729" spans="1:57" x14ac:dyDescent="0.25">
      <c r="A729" s="61" t="s">
        <v>716</v>
      </c>
      <c r="B729" s="62" t="s">
        <v>15537</v>
      </c>
      <c r="C729" s="62"/>
      <c r="D729" s="63">
        <v>1.5</v>
      </c>
      <c r="E729" s="65"/>
      <c r="F729" s="103" t="s">
        <v>9678</v>
      </c>
      <c r="G729" s="62"/>
      <c r="H729" s="66"/>
      <c r="I729" s="67"/>
      <c r="J729" s="67"/>
      <c r="K729" s="66" t="s">
        <v>12998</v>
      </c>
      <c r="L729" s="70"/>
      <c r="M729" s="71">
        <v>9199.703125</v>
      </c>
      <c r="N729" s="71">
        <v>6203.85986328125</v>
      </c>
      <c r="O729" s="72"/>
      <c r="P729" s="73"/>
      <c r="Q729" s="73"/>
      <c r="R729" s="96"/>
      <c r="S729" s="48">
        <v>0</v>
      </c>
      <c r="T729" s="48">
        <v>1</v>
      </c>
      <c r="U729" s="49">
        <v>0</v>
      </c>
      <c r="V729" s="49">
        <v>1</v>
      </c>
      <c r="W729" s="49">
        <v>0</v>
      </c>
      <c r="X729" s="49">
        <v>1</v>
      </c>
      <c r="Y729" s="49">
        <v>0</v>
      </c>
      <c r="Z729" s="49">
        <v>0</v>
      </c>
      <c r="AA729" s="68">
        <v>729</v>
      </c>
      <c r="AB729" s="68"/>
      <c r="AC729" s="69"/>
      <c r="AD729" s="84">
        <v>387</v>
      </c>
      <c r="AE729" s="84">
        <v>319</v>
      </c>
      <c r="AF729" s="84">
        <v>6723</v>
      </c>
      <c r="AG729" s="84">
        <v>1026</v>
      </c>
      <c r="AH729" s="84"/>
      <c r="AI729" s="84" t="s">
        <v>7661</v>
      </c>
      <c r="AJ729" s="84"/>
      <c r="AK729" s="84"/>
      <c r="AL729" s="84"/>
      <c r="AM729" s="87">
        <v>41700.941331018519</v>
      </c>
      <c r="AN729" s="84" t="s">
        <v>10584</v>
      </c>
      <c r="AO729" s="92" t="s">
        <v>11311</v>
      </c>
      <c r="AP729" s="84" t="s">
        <v>66</v>
      </c>
      <c r="AQ729" s="48"/>
      <c r="AR729" s="48"/>
      <c r="AS729" s="48"/>
      <c r="AT729" s="48"/>
      <c r="AU729" s="48"/>
      <c r="AV729" s="48"/>
      <c r="AW729" s="107" t="s">
        <v>14368</v>
      </c>
      <c r="AX729" s="107" t="s">
        <v>14368</v>
      </c>
      <c r="AY729" s="107" t="s">
        <v>15153</v>
      </c>
      <c r="AZ729" s="107" t="s">
        <v>15153</v>
      </c>
      <c r="BA729" s="2"/>
      <c r="BB729" s="3"/>
      <c r="BC729" s="3"/>
      <c r="BD729" s="3"/>
      <c r="BE729" s="3"/>
    </row>
    <row r="730" spans="1:57" x14ac:dyDescent="0.25">
      <c r="A730" s="61" t="s">
        <v>1677</v>
      </c>
      <c r="B730" s="62" t="s">
        <v>15537</v>
      </c>
      <c r="C730" s="62"/>
      <c r="D730" s="63">
        <v>1.5</v>
      </c>
      <c r="E730" s="65"/>
      <c r="F730" s="103" t="s">
        <v>9679</v>
      </c>
      <c r="G730" s="62"/>
      <c r="H730" s="66"/>
      <c r="I730" s="67"/>
      <c r="J730" s="67"/>
      <c r="K730" s="66" t="s">
        <v>12999</v>
      </c>
      <c r="L730" s="70"/>
      <c r="M730" s="71">
        <v>8685.0478515625</v>
      </c>
      <c r="N730" s="71">
        <v>6710.74072265625</v>
      </c>
      <c r="O730" s="72"/>
      <c r="P730" s="73"/>
      <c r="Q730" s="73"/>
      <c r="R730" s="96"/>
      <c r="S730" s="48">
        <v>1</v>
      </c>
      <c r="T730" s="48">
        <v>0</v>
      </c>
      <c r="U730" s="49">
        <v>0</v>
      </c>
      <c r="V730" s="49">
        <v>1</v>
      </c>
      <c r="W730" s="49">
        <v>0</v>
      </c>
      <c r="X730" s="49">
        <v>1</v>
      </c>
      <c r="Y730" s="49">
        <v>0</v>
      </c>
      <c r="Z730" s="49">
        <v>0</v>
      </c>
      <c r="AA730" s="68">
        <v>730</v>
      </c>
      <c r="AB730" s="68"/>
      <c r="AC730" s="69"/>
      <c r="AD730" s="84">
        <v>93</v>
      </c>
      <c r="AE730" s="84">
        <v>80145</v>
      </c>
      <c r="AF730" s="84">
        <v>8603</v>
      </c>
      <c r="AG730" s="84">
        <v>5227</v>
      </c>
      <c r="AH730" s="84"/>
      <c r="AI730" s="84" t="s">
        <v>7662</v>
      </c>
      <c r="AJ730" s="84" t="s">
        <v>8411</v>
      </c>
      <c r="AK730" s="92" t="s">
        <v>8804</v>
      </c>
      <c r="AL730" s="84"/>
      <c r="AM730" s="87">
        <v>40740.649328703701</v>
      </c>
      <c r="AN730" s="84" t="s">
        <v>10584</v>
      </c>
      <c r="AO730" s="92" t="s">
        <v>11312</v>
      </c>
      <c r="AP730" s="84" t="s">
        <v>65</v>
      </c>
      <c r="AQ730" s="48"/>
      <c r="AR730" s="48"/>
      <c r="AS730" s="48"/>
      <c r="AT730" s="48"/>
      <c r="AU730" s="48"/>
      <c r="AV730" s="48"/>
      <c r="AW730" s="48"/>
      <c r="AX730" s="48"/>
      <c r="AY730" s="48"/>
      <c r="AZ730" s="48"/>
      <c r="BA730" s="2"/>
      <c r="BB730" s="3"/>
      <c r="BC730" s="3"/>
      <c r="BD730" s="3"/>
      <c r="BE730" s="3"/>
    </row>
    <row r="731" spans="1:57" x14ac:dyDescent="0.25">
      <c r="A731" s="61" t="s">
        <v>717</v>
      </c>
      <c r="B731" s="62" t="s">
        <v>15537</v>
      </c>
      <c r="C731" s="62"/>
      <c r="D731" s="63">
        <v>1.5</v>
      </c>
      <c r="E731" s="65"/>
      <c r="F731" s="103" t="s">
        <v>9680</v>
      </c>
      <c r="G731" s="62"/>
      <c r="H731" s="66"/>
      <c r="I731" s="67"/>
      <c r="J731" s="67"/>
      <c r="K731" s="66" t="s">
        <v>13000</v>
      </c>
      <c r="L731" s="70"/>
      <c r="M731" s="71">
        <v>9255.216796875</v>
      </c>
      <c r="N731" s="71">
        <v>4877.6875</v>
      </c>
      <c r="O731" s="72"/>
      <c r="P731" s="73"/>
      <c r="Q731" s="73"/>
      <c r="R731" s="96"/>
      <c r="S731" s="48">
        <v>0</v>
      </c>
      <c r="T731" s="48">
        <v>1</v>
      </c>
      <c r="U731" s="49">
        <v>0</v>
      </c>
      <c r="V731" s="49">
        <v>0.33333299999999999</v>
      </c>
      <c r="W731" s="49">
        <v>0</v>
      </c>
      <c r="X731" s="49">
        <v>0.77027000000000001</v>
      </c>
      <c r="Y731" s="49">
        <v>0</v>
      </c>
      <c r="Z731" s="49">
        <v>0</v>
      </c>
      <c r="AA731" s="68">
        <v>731</v>
      </c>
      <c r="AB731" s="68"/>
      <c r="AC731" s="69"/>
      <c r="AD731" s="84">
        <v>2773</v>
      </c>
      <c r="AE731" s="84">
        <v>1938</v>
      </c>
      <c r="AF731" s="84">
        <v>8905</v>
      </c>
      <c r="AG731" s="84">
        <v>16025</v>
      </c>
      <c r="AH731" s="84"/>
      <c r="AI731" s="84"/>
      <c r="AJ731" s="84"/>
      <c r="AK731" s="84"/>
      <c r="AL731" s="84"/>
      <c r="AM731" s="87">
        <v>43361.749699074076</v>
      </c>
      <c r="AN731" s="84" t="s">
        <v>10584</v>
      </c>
      <c r="AO731" s="92" t="s">
        <v>11313</v>
      </c>
      <c r="AP731" s="84" t="s">
        <v>66</v>
      </c>
      <c r="AQ731" s="48" t="s">
        <v>2757</v>
      </c>
      <c r="AR731" s="48" t="s">
        <v>2757</v>
      </c>
      <c r="AS731" s="48" t="s">
        <v>2911</v>
      </c>
      <c r="AT731" s="48" t="s">
        <v>2911</v>
      </c>
      <c r="AU731" s="48"/>
      <c r="AV731" s="48"/>
      <c r="AW731" s="107" t="s">
        <v>14369</v>
      </c>
      <c r="AX731" s="107" t="s">
        <v>14369</v>
      </c>
      <c r="AY731" s="107" t="s">
        <v>15154</v>
      </c>
      <c r="AZ731" s="107" t="s">
        <v>15154</v>
      </c>
      <c r="BA731" s="2"/>
      <c r="BB731" s="3"/>
      <c r="BC731" s="3"/>
      <c r="BD731" s="3"/>
      <c r="BE731" s="3"/>
    </row>
    <row r="732" spans="1:57" x14ac:dyDescent="0.25">
      <c r="A732" s="61" t="s">
        <v>718</v>
      </c>
      <c r="B732" s="62" t="s">
        <v>15537</v>
      </c>
      <c r="C732" s="62"/>
      <c r="D732" s="63">
        <v>1.5</v>
      </c>
      <c r="E732" s="65"/>
      <c r="F732" s="103" t="s">
        <v>9033</v>
      </c>
      <c r="G732" s="62"/>
      <c r="H732" s="66"/>
      <c r="I732" s="67"/>
      <c r="J732" s="67"/>
      <c r="K732" s="66" t="s">
        <v>13001</v>
      </c>
      <c r="L732" s="70"/>
      <c r="M732" s="71">
        <v>1480.653076171875</v>
      </c>
      <c r="N732" s="71">
        <v>5756.3037109375</v>
      </c>
      <c r="O732" s="72"/>
      <c r="P732" s="73"/>
      <c r="Q732" s="73"/>
      <c r="R732" s="96"/>
      <c r="S732" s="48">
        <v>0</v>
      </c>
      <c r="T732" s="48">
        <v>3</v>
      </c>
      <c r="U732" s="49">
        <v>10</v>
      </c>
      <c r="V732" s="49">
        <v>0.2</v>
      </c>
      <c r="W732" s="49">
        <v>0</v>
      </c>
      <c r="X732" s="49">
        <v>1.7877879999999999</v>
      </c>
      <c r="Y732" s="49">
        <v>0</v>
      </c>
      <c r="Z732" s="49">
        <v>0</v>
      </c>
      <c r="AA732" s="68">
        <v>732</v>
      </c>
      <c r="AB732" s="68"/>
      <c r="AC732" s="69"/>
      <c r="AD732" s="84">
        <v>272</v>
      </c>
      <c r="AE732" s="84">
        <v>50</v>
      </c>
      <c r="AF732" s="84">
        <v>458</v>
      </c>
      <c r="AG732" s="84">
        <v>495</v>
      </c>
      <c r="AH732" s="84"/>
      <c r="AI732" s="84"/>
      <c r="AJ732" s="84"/>
      <c r="AK732" s="84"/>
      <c r="AL732" s="84"/>
      <c r="AM732" s="87">
        <v>41702.879351851851</v>
      </c>
      <c r="AN732" s="84" t="s">
        <v>10584</v>
      </c>
      <c r="AO732" s="92" t="s">
        <v>11314</v>
      </c>
      <c r="AP732" s="84" t="s">
        <v>66</v>
      </c>
      <c r="AQ732" s="48"/>
      <c r="AR732" s="48"/>
      <c r="AS732" s="48"/>
      <c r="AT732" s="48"/>
      <c r="AU732" s="48" t="s">
        <v>2946</v>
      </c>
      <c r="AV732" s="48" t="s">
        <v>2946</v>
      </c>
      <c r="AW732" s="107" t="s">
        <v>14370</v>
      </c>
      <c r="AX732" s="107" t="s">
        <v>14766</v>
      </c>
      <c r="AY732" s="107" t="s">
        <v>15155</v>
      </c>
      <c r="AZ732" s="107" t="s">
        <v>15155</v>
      </c>
      <c r="BA732" s="2"/>
      <c r="BB732" s="3"/>
      <c r="BC732" s="3"/>
      <c r="BD732" s="3"/>
      <c r="BE732" s="3"/>
    </row>
    <row r="733" spans="1:57" x14ac:dyDescent="0.25">
      <c r="A733" s="61" t="s">
        <v>1678</v>
      </c>
      <c r="B733" s="62" t="s">
        <v>15537</v>
      </c>
      <c r="C733" s="62"/>
      <c r="D733" s="63">
        <v>1.5</v>
      </c>
      <c r="E733" s="65"/>
      <c r="F733" s="103" t="s">
        <v>9681</v>
      </c>
      <c r="G733" s="62"/>
      <c r="H733" s="66"/>
      <c r="I733" s="67"/>
      <c r="J733" s="67"/>
      <c r="K733" s="66" t="s">
        <v>13002</v>
      </c>
      <c r="L733" s="70"/>
      <c r="M733" s="71">
        <v>1353.100830078125</v>
      </c>
      <c r="N733" s="71">
        <v>6436.46044921875</v>
      </c>
      <c r="O733" s="72"/>
      <c r="P733" s="73"/>
      <c r="Q733" s="73"/>
      <c r="R733" s="96"/>
      <c r="S733" s="48">
        <v>1</v>
      </c>
      <c r="T733" s="48">
        <v>0</v>
      </c>
      <c r="U733" s="49">
        <v>0</v>
      </c>
      <c r="V733" s="49">
        <v>0.125</v>
      </c>
      <c r="W733" s="49">
        <v>0</v>
      </c>
      <c r="X733" s="49">
        <v>0.65654000000000001</v>
      </c>
      <c r="Y733" s="49">
        <v>0</v>
      </c>
      <c r="Z733" s="49">
        <v>0</v>
      </c>
      <c r="AA733" s="68">
        <v>733</v>
      </c>
      <c r="AB733" s="68"/>
      <c r="AC733" s="69"/>
      <c r="AD733" s="84">
        <v>1535</v>
      </c>
      <c r="AE733" s="84">
        <v>1478338</v>
      </c>
      <c r="AF733" s="84">
        <v>91980</v>
      </c>
      <c r="AG733" s="84">
        <v>8970</v>
      </c>
      <c r="AH733" s="84"/>
      <c r="AI733" s="84" t="s">
        <v>7663</v>
      </c>
      <c r="AJ733" s="84" t="s">
        <v>8266</v>
      </c>
      <c r="AK733" s="92" t="s">
        <v>8805</v>
      </c>
      <c r="AL733" s="84"/>
      <c r="AM733" s="87">
        <v>40652.826736111114</v>
      </c>
      <c r="AN733" s="84" t="s">
        <v>10584</v>
      </c>
      <c r="AO733" s="92" t="s">
        <v>11315</v>
      </c>
      <c r="AP733" s="84" t="s">
        <v>65</v>
      </c>
      <c r="AQ733" s="48"/>
      <c r="AR733" s="48"/>
      <c r="AS733" s="48"/>
      <c r="AT733" s="48"/>
      <c r="AU733" s="48"/>
      <c r="AV733" s="48"/>
      <c r="AW733" s="48"/>
      <c r="AX733" s="48"/>
      <c r="AY733" s="48"/>
      <c r="AZ733" s="48"/>
      <c r="BA733" s="2"/>
      <c r="BB733" s="3"/>
      <c r="BC733" s="3"/>
      <c r="BD733" s="3"/>
      <c r="BE733" s="3"/>
    </row>
    <row r="734" spans="1:57" x14ac:dyDescent="0.25">
      <c r="A734" s="61" t="s">
        <v>1679</v>
      </c>
      <c r="B734" s="62" t="s">
        <v>15537</v>
      </c>
      <c r="C734" s="62"/>
      <c r="D734" s="63">
        <v>1.5</v>
      </c>
      <c r="E734" s="65"/>
      <c r="F734" s="103" t="s">
        <v>9682</v>
      </c>
      <c r="G734" s="62"/>
      <c r="H734" s="66"/>
      <c r="I734" s="67"/>
      <c r="J734" s="67"/>
      <c r="K734" s="66" t="s">
        <v>13003</v>
      </c>
      <c r="L734" s="70"/>
      <c r="M734" s="71">
        <v>925.37567138671875</v>
      </c>
      <c r="N734" s="71">
        <v>7796.1796875</v>
      </c>
      <c r="O734" s="72"/>
      <c r="P734" s="73"/>
      <c r="Q734" s="73"/>
      <c r="R734" s="96"/>
      <c r="S734" s="48">
        <v>1</v>
      </c>
      <c r="T734" s="48">
        <v>0</v>
      </c>
      <c r="U734" s="49">
        <v>0</v>
      </c>
      <c r="V734" s="49">
        <v>0.125</v>
      </c>
      <c r="W734" s="49">
        <v>0</v>
      </c>
      <c r="X734" s="49">
        <v>0.65654000000000001</v>
      </c>
      <c r="Y734" s="49">
        <v>0</v>
      </c>
      <c r="Z734" s="49">
        <v>0</v>
      </c>
      <c r="AA734" s="68">
        <v>734</v>
      </c>
      <c r="AB734" s="68"/>
      <c r="AC734" s="69"/>
      <c r="AD734" s="84">
        <v>1700</v>
      </c>
      <c r="AE734" s="84">
        <v>3063510</v>
      </c>
      <c r="AF734" s="84">
        <v>16174</v>
      </c>
      <c r="AG734" s="84">
        <v>105149</v>
      </c>
      <c r="AH734" s="84"/>
      <c r="AI734" s="84" t="s">
        <v>7664</v>
      </c>
      <c r="AJ734" s="84" t="s">
        <v>8284</v>
      </c>
      <c r="AK734" s="92" t="s">
        <v>8806</v>
      </c>
      <c r="AL734" s="84"/>
      <c r="AM734" s="87">
        <v>41632.607581018521</v>
      </c>
      <c r="AN734" s="84" t="s">
        <v>10584</v>
      </c>
      <c r="AO734" s="92" t="s">
        <v>11316</v>
      </c>
      <c r="AP734" s="84" t="s">
        <v>65</v>
      </c>
      <c r="AQ734" s="48"/>
      <c r="AR734" s="48"/>
      <c r="AS734" s="48"/>
      <c r="AT734" s="48"/>
      <c r="AU734" s="48"/>
      <c r="AV734" s="48"/>
      <c r="AW734" s="48"/>
      <c r="AX734" s="48"/>
      <c r="AY734" s="48"/>
      <c r="AZ734" s="48"/>
      <c r="BA734" s="2"/>
      <c r="BB734" s="3"/>
      <c r="BC734" s="3"/>
      <c r="BD734" s="3"/>
      <c r="BE734" s="3"/>
    </row>
    <row r="735" spans="1:57" x14ac:dyDescent="0.25">
      <c r="A735" s="61" t="s">
        <v>1680</v>
      </c>
      <c r="B735" s="62" t="s">
        <v>15537</v>
      </c>
      <c r="C735" s="62"/>
      <c r="D735" s="63">
        <v>1.5</v>
      </c>
      <c r="E735" s="65"/>
      <c r="F735" s="103" t="s">
        <v>9683</v>
      </c>
      <c r="G735" s="62"/>
      <c r="H735" s="66"/>
      <c r="I735" s="67"/>
      <c r="J735" s="67"/>
      <c r="K735" s="66" t="s">
        <v>13004</v>
      </c>
      <c r="L735" s="70"/>
      <c r="M735" s="71">
        <v>2427.877685546875</v>
      </c>
      <c r="N735" s="71">
        <v>6799.74951171875</v>
      </c>
      <c r="O735" s="72"/>
      <c r="P735" s="73"/>
      <c r="Q735" s="73"/>
      <c r="R735" s="96"/>
      <c r="S735" s="48">
        <v>2</v>
      </c>
      <c r="T735" s="48">
        <v>0</v>
      </c>
      <c r="U735" s="49">
        <v>6</v>
      </c>
      <c r="V735" s="49">
        <v>0.16666700000000001</v>
      </c>
      <c r="W735" s="49">
        <v>0</v>
      </c>
      <c r="X735" s="49">
        <v>1.22746</v>
      </c>
      <c r="Y735" s="49">
        <v>0</v>
      </c>
      <c r="Z735" s="49">
        <v>0</v>
      </c>
      <c r="AA735" s="68">
        <v>735</v>
      </c>
      <c r="AB735" s="68"/>
      <c r="AC735" s="69"/>
      <c r="AD735" s="84">
        <v>908</v>
      </c>
      <c r="AE735" s="84">
        <v>94155</v>
      </c>
      <c r="AF735" s="84">
        <v>12512</v>
      </c>
      <c r="AG735" s="84">
        <v>14811</v>
      </c>
      <c r="AH735" s="84"/>
      <c r="AI735" s="84" t="s">
        <v>7665</v>
      </c>
      <c r="AJ735" s="84" t="s">
        <v>8448</v>
      </c>
      <c r="AK735" s="92" t="s">
        <v>8807</v>
      </c>
      <c r="AL735" s="84"/>
      <c r="AM735" s="87">
        <v>40779.354722222219</v>
      </c>
      <c r="AN735" s="84" t="s">
        <v>10584</v>
      </c>
      <c r="AO735" s="92" t="s">
        <v>11317</v>
      </c>
      <c r="AP735" s="84" t="s">
        <v>65</v>
      </c>
      <c r="AQ735" s="48"/>
      <c r="AR735" s="48"/>
      <c r="AS735" s="48"/>
      <c r="AT735" s="48"/>
      <c r="AU735" s="48"/>
      <c r="AV735" s="48"/>
      <c r="AW735" s="48"/>
      <c r="AX735" s="48"/>
      <c r="AY735" s="48"/>
      <c r="AZ735" s="48"/>
      <c r="BA735" s="2"/>
      <c r="BB735" s="3"/>
      <c r="BC735" s="3"/>
      <c r="BD735" s="3"/>
      <c r="BE735" s="3"/>
    </row>
    <row r="736" spans="1:57" x14ac:dyDescent="0.25">
      <c r="A736" s="61" t="s">
        <v>719</v>
      </c>
      <c r="B736" s="62" t="s">
        <v>15537</v>
      </c>
      <c r="C736" s="62"/>
      <c r="D736" s="63">
        <v>1.5</v>
      </c>
      <c r="E736" s="65"/>
      <c r="F736" s="103" t="s">
        <v>9033</v>
      </c>
      <c r="G736" s="62"/>
      <c r="H736" s="66"/>
      <c r="I736" s="67"/>
      <c r="J736" s="67"/>
      <c r="K736" s="66" t="s">
        <v>13005</v>
      </c>
      <c r="L736" s="70"/>
      <c r="M736" s="71">
        <v>1064.1629638671875</v>
      </c>
      <c r="N736" s="71">
        <v>5352.72802734375</v>
      </c>
      <c r="O736" s="72"/>
      <c r="P736" s="73"/>
      <c r="Q736" s="73"/>
      <c r="R736" s="96"/>
      <c r="S736" s="48">
        <v>1</v>
      </c>
      <c r="T736" s="48">
        <v>1</v>
      </c>
      <c r="U736" s="49">
        <v>0</v>
      </c>
      <c r="V736" s="49">
        <v>0</v>
      </c>
      <c r="W736" s="49">
        <v>0</v>
      </c>
      <c r="X736" s="49">
        <v>1</v>
      </c>
      <c r="Y736" s="49">
        <v>0</v>
      </c>
      <c r="Z736" s="49" t="s">
        <v>13963</v>
      </c>
      <c r="AA736" s="68">
        <v>736</v>
      </c>
      <c r="AB736" s="68"/>
      <c r="AC736" s="69"/>
      <c r="AD736" s="84">
        <v>27</v>
      </c>
      <c r="AE736" s="84">
        <v>5</v>
      </c>
      <c r="AF736" s="84">
        <v>4</v>
      </c>
      <c r="AG736" s="84">
        <v>4</v>
      </c>
      <c r="AH736" s="84"/>
      <c r="AI736" s="84"/>
      <c r="AJ736" s="84"/>
      <c r="AK736" s="84"/>
      <c r="AL736" s="84"/>
      <c r="AM736" s="87">
        <v>42900.264768518522</v>
      </c>
      <c r="AN736" s="84" t="s">
        <v>10584</v>
      </c>
      <c r="AO736" s="92" t="s">
        <v>11318</v>
      </c>
      <c r="AP736" s="84" t="s">
        <v>66</v>
      </c>
      <c r="AQ736" s="48"/>
      <c r="AR736" s="48"/>
      <c r="AS736" s="48"/>
      <c r="AT736" s="48"/>
      <c r="AU736" s="48"/>
      <c r="AV736" s="48"/>
      <c r="AW736" s="107" t="s">
        <v>14371</v>
      </c>
      <c r="AX736" s="107" t="s">
        <v>14371</v>
      </c>
      <c r="AY736" s="107" t="s">
        <v>15156</v>
      </c>
      <c r="AZ736" s="107" t="s">
        <v>15156</v>
      </c>
      <c r="BA736" s="2"/>
      <c r="BB736" s="3"/>
      <c r="BC736" s="3"/>
      <c r="BD736" s="3"/>
      <c r="BE736" s="3"/>
    </row>
    <row r="737" spans="1:57" x14ac:dyDescent="0.25">
      <c r="A737" s="61" t="s">
        <v>720</v>
      </c>
      <c r="B737" s="62" t="s">
        <v>15537</v>
      </c>
      <c r="C737" s="62"/>
      <c r="D737" s="63">
        <v>1.5</v>
      </c>
      <c r="E737" s="65"/>
      <c r="F737" s="103" t="s">
        <v>9684</v>
      </c>
      <c r="G737" s="62"/>
      <c r="H737" s="66"/>
      <c r="I737" s="67"/>
      <c r="J737" s="67"/>
      <c r="K737" s="66" t="s">
        <v>13006</v>
      </c>
      <c r="L737" s="70"/>
      <c r="M737" s="71">
        <v>1545.724609375</v>
      </c>
      <c r="N737" s="71">
        <v>1405.9725341796875</v>
      </c>
      <c r="O737" s="72"/>
      <c r="P737" s="73"/>
      <c r="Q737" s="73"/>
      <c r="R737" s="96"/>
      <c r="S737" s="48">
        <v>0</v>
      </c>
      <c r="T737" s="48">
        <v>1</v>
      </c>
      <c r="U737" s="49">
        <v>0</v>
      </c>
      <c r="V737" s="49">
        <v>1</v>
      </c>
      <c r="W737" s="49">
        <v>0</v>
      </c>
      <c r="X737" s="49">
        <v>1</v>
      </c>
      <c r="Y737" s="49">
        <v>0</v>
      </c>
      <c r="Z737" s="49">
        <v>0</v>
      </c>
      <c r="AA737" s="68">
        <v>737</v>
      </c>
      <c r="AB737" s="68"/>
      <c r="AC737" s="69"/>
      <c r="AD737" s="84">
        <v>100</v>
      </c>
      <c r="AE737" s="84">
        <v>104</v>
      </c>
      <c r="AF737" s="84">
        <v>39226</v>
      </c>
      <c r="AG737" s="84">
        <v>1744</v>
      </c>
      <c r="AH737" s="84"/>
      <c r="AI737" s="84"/>
      <c r="AJ737" s="84"/>
      <c r="AK737" s="84"/>
      <c r="AL737" s="84"/>
      <c r="AM737" s="87">
        <v>42433.632175925923</v>
      </c>
      <c r="AN737" s="84" t="s">
        <v>10584</v>
      </c>
      <c r="AO737" s="92" t="s">
        <v>11319</v>
      </c>
      <c r="AP737" s="84" t="s">
        <v>66</v>
      </c>
      <c r="AQ737" s="48" t="s">
        <v>2758</v>
      </c>
      <c r="AR737" s="48" t="s">
        <v>2758</v>
      </c>
      <c r="AS737" s="48" t="s">
        <v>2925</v>
      </c>
      <c r="AT737" s="48" t="s">
        <v>2925</v>
      </c>
      <c r="AU737" s="48"/>
      <c r="AV737" s="48"/>
      <c r="AW737" s="107" t="s">
        <v>14372</v>
      </c>
      <c r="AX737" s="107" t="s">
        <v>14372</v>
      </c>
      <c r="AY737" s="107" t="s">
        <v>15157</v>
      </c>
      <c r="AZ737" s="107" t="s">
        <v>15157</v>
      </c>
      <c r="BA737" s="2"/>
      <c r="BB737" s="3"/>
      <c r="BC737" s="3"/>
      <c r="BD737" s="3"/>
      <c r="BE737" s="3"/>
    </row>
    <row r="738" spans="1:57" x14ac:dyDescent="0.25">
      <c r="A738" s="61" t="s">
        <v>1681</v>
      </c>
      <c r="B738" s="62" t="s">
        <v>15537</v>
      </c>
      <c r="C738" s="62"/>
      <c r="D738" s="63">
        <v>1.5</v>
      </c>
      <c r="E738" s="65"/>
      <c r="F738" s="103" t="s">
        <v>9685</v>
      </c>
      <c r="G738" s="62"/>
      <c r="H738" s="66"/>
      <c r="I738" s="67"/>
      <c r="J738" s="67"/>
      <c r="K738" s="66" t="s">
        <v>13007</v>
      </c>
      <c r="L738" s="70"/>
      <c r="M738" s="71">
        <v>2655.386962890625</v>
      </c>
      <c r="N738" s="71">
        <v>3557.294677734375</v>
      </c>
      <c r="O738" s="72"/>
      <c r="P738" s="73"/>
      <c r="Q738" s="73"/>
      <c r="R738" s="96"/>
      <c r="S738" s="48">
        <v>1</v>
      </c>
      <c r="T738" s="48">
        <v>0</v>
      </c>
      <c r="U738" s="49">
        <v>0</v>
      </c>
      <c r="V738" s="49">
        <v>1</v>
      </c>
      <c r="W738" s="49">
        <v>0</v>
      </c>
      <c r="X738" s="49">
        <v>1</v>
      </c>
      <c r="Y738" s="49">
        <v>0</v>
      </c>
      <c r="Z738" s="49">
        <v>0</v>
      </c>
      <c r="AA738" s="68">
        <v>738</v>
      </c>
      <c r="AB738" s="68"/>
      <c r="AC738" s="69"/>
      <c r="AD738" s="84">
        <v>12</v>
      </c>
      <c r="AE738" s="84">
        <v>1235574</v>
      </c>
      <c r="AF738" s="84">
        <v>108995</v>
      </c>
      <c r="AG738" s="84">
        <v>714</v>
      </c>
      <c r="AH738" s="84"/>
      <c r="AI738" s="84" t="s">
        <v>7666</v>
      </c>
      <c r="AJ738" s="84" t="s">
        <v>8266</v>
      </c>
      <c r="AK738" s="92" t="s">
        <v>8808</v>
      </c>
      <c r="AL738" s="84"/>
      <c r="AM738" s="87">
        <v>41244.579965277779</v>
      </c>
      <c r="AN738" s="84" t="s">
        <v>10584</v>
      </c>
      <c r="AO738" s="92" t="s">
        <v>11320</v>
      </c>
      <c r="AP738" s="84" t="s">
        <v>65</v>
      </c>
      <c r="AQ738" s="48"/>
      <c r="AR738" s="48"/>
      <c r="AS738" s="48"/>
      <c r="AT738" s="48"/>
      <c r="AU738" s="48"/>
      <c r="AV738" s="48"/>
      <c r="AW738" s="48"/>
      <c r="AX738" s="48"/>
      <c r="AY738" s="48"/>
      <c r="AZ738" s="48"/>
      <c r="BA738" s="2"/>
      <c r="BB738" s="3"/>
      <c r="BC738" s="3"/>
      <c r="BD738" s="3"/>
      <c r="BE738" s="3"/>
    </row>
    <row r="739" spans="1:57" x14ac:dyDescent="0.25">
      <c r="A739" s="61" t="s">
        <v>721</v>
      </c>
      <c r="B739" s="62" t="s">
        <v>15539</v>
      </c>
      <c r="C739" s="62"/>
      <c r="D739" s="63">
        <v>5.097511914340533</v>
      </c>
      <c r="E739" s="65"/>
      <c r="F739" s="103" t="s">
        <v>9686</v>
      </c>
      <c r="G739" s="62"/>
      <c r="H739" s="66"/>
      <c r="I739" s="67"/>
      <c r="J739" s="67"/>
      <c r="K739" s="66" t="s">
        <v>13008</v>
      </c>
      <c r="L739" s="70"/>
      <c r="M739" s="71">
        <v>8057.2509765625</v>
      </c>
      <c r="N739" s="71">
        <v>5717.3037109375</v>
      </c>
      <c r="O739" s="72"/>
      <c r="P739" s="73"/>
      <c r="Q739" s="73"/>
      <c r="R739" s="96"/>
      <c r="S739" s="48">
        <v>0</v>
      </c>
      <c r="T739" s="48">
        <v>1</v>
      </c>
      <c r="U739" s="49">
        <v>0</v>
      </c>
      <c r="V739" s="49">
        <v>2.0100000000000001E-4</v>
      </c>
      <c r="W739" s="49">
        <v>1.8600000000000001E-3</v>
      </c>
      <c r="X739" s="49">
        <v>0.465924</v>
      </c>
      <c r="Y739" s="49">
        <v>0</v>
      </c>
      <c r="Z739" s="49">
        <v>0</v>
      </c>
      <c r="AA739" s="68">
        <v>739</v>
      </c>
      <c r="AB739" s="68"/>
      <c r="AC739" s="69"/>
      <c r="AD739" s="84">
        <v>330</v>
      </c>
      <c r="AE739" s="84">
        <v>130</v>
      </c>
      <c r="AF739" s="84">
        <v>1856</v>
      </c>
      <c r="AG739" s="84">
        <v>7448</v>
      </c>
      <c r="AH739" s="84"/>
      <c r="AI739" s="84"/>
      <c r="AJ739" s="84"/>
      <c r="AK739" s="84"/>
      <c r="AL739" s="84"/>
      <c r="AM739" s="87">
        <v>41870.585775462961</v>
      </c>
      <c r="AN739" s="84" t="s">
        <v>10584</v>
      </c>
      <c r="AO739" s="92" t="s">
        <v>11321</v>
      </c>
      <c r="AP739" s="84" t="s">
        <v>66</v>
      </c>
      <c r="AQ739" s="48"/>
      <c r="AR739" s="48"/>
      <c r="AS739" s="48"/>
      <c r="AT739" s="48"/>
      <c r="AU739" s="48" t="s">
        <v>2951</v>
      </c>
      <c r="AV739" s="48" t="s">
        <v>2951</v>
      </c>
      <c r="AW739" s="107" t="s">
        <v>14127</v>
      </c>
      <c r="AX739" s="107" t="s">
        <v>14127</v>
      </c>
      <c r="AY739" s="107" t="s">
        <v>14929</v>
      </c>
      <c r="AZ739" s="107" t="s">
        <v>14929</v>
      </c>
      <c r="BA739" s="2"/>
      <c r="BB739" s="3"/>
      <c r="BC739" s="3"/>
      <c r="BD739" s="3"/>
      <c r="BE739" s="3"/>
    </row>
    <row r="740" spans="1:57" x14ac:dyDescent="0.25">
      <c r="A740" s="61" t="s">
        <v>722</v>
      </c>
      <c r="B740" s="62" t="s">
        <v>15537</v>
      </c>
      <c r="C740" s="62"/>
      <c r="D740" s="63">
        <v>1.5</v>
      </c>
      <c r="E740" s="65"/>
      <c r="F740" s="103" t="s">
        <v>9033</v>
      </c>
      <c r="G740" s="62"/>
      <c r="H740" s="66"/>
      <c r="I740" s="67"/>
      <c r="J740" s="67"/>
      <c r="K740" s="66" t="s">
        <v>13009</v>
      </c>
      <c r="L740" s="70"/>
      <c r="M740" s="71">
        <v>1942.265625</v>
      </c>
      <c r="N740" s="71">
        <v>9328.064453125</v>
      </c>
      <c r="O740" s="72"/>
      <c r="P740" s="73"/>
      <c r="Q740" s="73"/>
      <c r="R740" s="96"/>
      <c r="S740" s="48">
        <v>1</v>
      </c>
      <c r="T740" s="48">
        <v>1</v>
      </c>
      <c r="U740" s="49">
        <v>0</v>
      </c>
      <c r="V740" s="49">
        <v>0</v>
      </c>
      <c r="W740" s="49">
        <v>0</v>
      </c>
      <c r="X740" s="49">
        <v>1</v>
      </c>
      <c r="Y740" s="49">
        <v>0</v>
      </c>
      <c r="Z740" s="49" t="s">
        <v>13963</v>
      </c>
      <c r="AA740" s="68">
        <v>740</v>
      </c>
      <c r="AB740" s="68"/>
      <c r="AC740" s="69"/>
      <c r="AD740" s="84">
        <v>77</v>
      </c>
      <c r="AE740" s="84">
        <v>4</v>
      </c>
      <c r="AF740" s="84">
        <v>10</v>
      </c>
      <c r="AG740" s="84">
        <v>10</v>
      </c>
      <c r="AH740" s="84"/>
      <c r="AI740" s="84"/>
      <c r="AJ740" s="84"/>
      <c r="AK740" s="84"/>
      <c r="AL740" s="84"/>
      <c r="AM740" s="87">
        <v>42374.56962962963</v>
      </c>
      <c r="AN740" s="84" t="s">
        <v>10584</v>
      </c>
      <c r="AO740" s="92" t="s">
        <v>11322</v>
      </c>
      <c r="AP740" s="84" t="s">
        <v>66</v>
      </c>
      <c r="AQ740" s="48"/>
      <c r="AR740" s="48"/>
      <c r="AS740" s="48"/>
      <c r="AT740" s="48"/>
      <c r="AU740" s="48"/>
      <c r="AV740" s="48"/>
      <c r="AW740" s="107" t="s">
        <v>14373</v>
      </c>
      <c r="AX740" s="107" t="s">
        <v>14373</v>
      </c>
      <c r="AY740" s="107" t="s">
        <v>15158</v>
      </c>
      <c r="AZ740" s="107" t="s">
        <v>15158</v>
      </c>
      <c r="BA740" s="2"/>
      <c r="BB740" s="3"/>
      <c r="BC740" s="3"/>
      <c r="BD740" s="3"/>
      <c r="BE740" s="3"/>
    </row>
    <row r="741" spans="1:57" x14ac:dyDescent="0.25">
      <c r="A741" s="61" t="s">
        <v>723</v>
      </c>
      <c r="B741" s="62" t="s">
        <v>15539</v>
      </c>
      <c r="C741" s="62"/>
      <c r="D741" s="63">
        <v>5.1245899610076133</v>
      </c>
      <c r="E741" s="65"/>
      <c r="F741" s="103" t="s">
        <v>9687</v>
      </c>
      <c r="G741" s="62"/>
      <c r="H741" s="66"/>
      <c r="I741" s="67"/>
      <c r="J741" s="67"/>
      <c r="K741" s="66" t="s">
        <v>13010</v>
      </c>
      <c r="L741" s="70"/>
      <c r="M741" s="71">
        <v>5132.64794921875</v>
      </c>
      <c r="N741" s="71">
        <v>3149.923828125</v>
      </c>
      <c r="O741" s="72"/>
      <c r="P741" s="73"/>
      <c r="Q741" s="73"/>
      <c r="R741" s="96"/>
      <c r="S741" s="48">
        <v>0</v>
      </c>
      <c r="T741" s="48">
        <v>2</v>
      </c>
      <c r="U741" s="49">
        <v>1956.1668870000001</v>
      </c>
      <c r="V741" s="49">
        <v>2.0100000000000001E-4</v>
      </c>
      <c r="W741" s="49">
        <v>1.874E-3</v>
      </c>
      <c r="X741" s="49">
        <v>0.76463700000000001</v>
      </c>
      <c r="Y741" s="49">
        <v>0</v>
      </c>
      <c r="Z741" s="49">
        <v>0</v>
      </c>
      <c r="AA741" s="68">
        <v>741</v>
      </c>
      <c r="AB741" s="68"/>
      <c r="AC741" s="69"/>
      <c r="AD741" s="84">
        <v>203</v>
      </c>
      <c r="AE741" s="84">
        <v>17</v>
      </c>
      <c r="AF741" s="84">
        <v>93</v>
      </c>
      <c r="AG741" s="84">
        <v>214</v>
      </c>
      <c r="AH741" s="84"/>
      <c r="AI741" s="84" t="s">
        <v>7667</v>
      </c>
      <c r="AJ741" s="84"/>
      <c r="AK741" s="84"/>
      <c r="AL741" s="84"/>
      <c r="AM741" s="87">
        <v>43597.800243055557</v>
      </c>
      <c r="AN741" s="84" t="s">
        <v>10584</v>
      </c>
      <c r="AO741" s="92" t="s">
        <v>11323</v>
      </c>
      <c r="AP741" s="84" t="s">
        <v>66</v>
      </c>
      <c r="AQ741" s="48"/>
      <c r="AR741" s="48"/>
      <c r="AS741" s="48"/>
      <c r="AT741" s="48"/>
      <c r="AU741" s="48" t="s">
        <v>2951</v>
      </c>
      <c r="AV741" s="48" t="s">
        <v>2951</v>
      </c>
      <c r="AW741" s="107" t="s">
        <v>14374</v>
      </c>
      <c r="AX741" s="107" t="s">
        <v>14767</v>
      </c>
      <c r="AY741" s="107" t="s">
        <v>15139</v>
      </c>
      <c r="AZ741" s="107" t="s">
        <v>15139</v>
      </c>
      <c r="BA741" s="2"/>
      <c r="BB741" s="3"/>
      <c r="BC741" s="3"/>
      <c r="BD741" s="3"/>
      <c r="BE741" s="3"/>
    </row>
    <row r="742" spans="1:57" x14ac:dyDescent="0.25">
      <c r="A742" s="61" t="s">
        <v>724</v>
      </c>
      <c r="B742" s="62" t="s">
        <v>15537</v>
      </c>
      <c r="C742" s="62"/>
      <c r="D742" s="63">
        <v>1.5</v>
      </c>
      <c r="E742" s="65"/>
      <c r="F742" s="103" t="s">
        <v>9688</v>
      </c>
      <c r="G742" s="62"/>
      <c r="H742" s="66"/>
      <c r="I742" s="67"/>
      <c r="J742" s="67"/>
      <c r="K742" s="66" t="s">
        <v>13011</v>
      </c>
      <c r="L742" s="70"/>
      <c r="M742" s="71">
        <v>6010.4326171875</v>
      </c>
      <c r="N742" s="71">
        <v>937.234130859375</v>
      </c>
      <c r="O742" s="72"/>
      <c r="P742" s="73"/>
      <c r="Q742" s="73"/>
      <c r="R742" s="96"/>
      <c r="S742" s="48">
        <v>1</v>
      </c>
      <c r="T742" s="48">
        <v>1</v>
      </c>
      <c r="U742" s="49">
        <v>0</v>
      </c>
      <c r="V742" s="49">
        <v>0</v>
      </c>
      <c r="W742" s="49">
        <v>0</v>
      </c>
      <c r="X742" s="49">
        <v>1</v>
      </c>
      <c r="Y742" s="49">
        <v>0</v>
      </c>
      <c r="Z742" s="49" t="s">
        <v>13963</v>
      </c>
      <c r="AA742" s="68">
        <v>742</v>
      </c>
      <c r="AB742" s="68"/>
      <c r="AC742" s="69"/>
      <c r="AD742" s="84">
        <v>7599</v>
      </c>
      <c r="AE742" s="84">
        <v>6826</v>
      </c>
      <c r="AF742" s="84">
        <v>71623</v>
      </c>
      <c r="AG742" s="84">
        <v>50126</v>
      </c>
      <c r="AH742" s="84"/>
      <c r="AI742" s="84" t="s">
        <v>7668</v>
      </c>
      <c r="AJ742" s="84" t="s">
        <v>8315</v>
      </c>
      <c r="AK742" s="84"/>
      <c r="AL742" s="84"/>
      <c r="AM742" s="87">
        <v>40492.832037037035</v>
      </c>
      <c r="AN742" s="84" t="s">
        <v>10584</v>
      </c>
      <c r="AO742" s="92" t="s">
        <v>11324</v>
      </c>
      <c r="AP742" s="84" t="s">
        <v>66</v>
      </c>
      <c r="AQ742" s="48" t="s">
        <v>2759</v>
      </c>
      <c r="AR742" s="48" t="s">
        <v>2759</v>
      </c>
      <c r="AS742" s="48" t="s">
        <v>2911</v>
      </c>
      <c r="AT742" s="48" t="s">
        <v>2911</v>
      </c>
      <c r="AU742" s="48" t="s">
        <v>2947</v>
      </c>
      <c r="AV742" s="48" t="s">
        <v>2947</v>
      </c>
      <c r="AW742" s="107" t="s">
        <v>14375</v>
      </c>
      <c r="AX742" s="107" t="s">
        <v>14375</v>
      </c>
      <c r="AY742" s="107" t="s">
        <v>15159</v>
      </c>
      <c r="AZ742" s="107" t="s">
        <v>15159</v>
      </c>
      <c r="BA742" s="2"/>
      <c r="BB742" s="3"/>
      <c r="BC742" s="3"/>
      <c r="BD742" s="3"/>
      <c r="BE742" s="3"/>
    </row>
    <row r="743" spans="1:57" x14ac:dyDescent="0.25">
      <c r="A743" s="61" t="s">
        <v>725</v>
      </c>
      <c r="B743" s="62" t="s">
        <v>15539</v>
      </c>
      <c r="C743" s="62"/>
      <c r="D743" s="63">
        <v>5.097511914340533</v>
      </c>
      <c r="E743" s="65"/>
      <c r="F743" s="103" t="s">
        <v>9689</v>
      </c>
      <c r="G743" s="62"/>
      <c r="H743" s="66"/>
      <c r="I743" s="67"/>
      <c r="J743" s="67"/>
      <c r="K743" s="66" t="s">
        <v>13012</v>
      </c>
      <c r="L743" s="70"/>
      <c r="M743" s="71">
        <v>4890.9375</v>
      </c>
      <c r="N743" s="71">
        <v>2268.296630859375</v>
      </c>
      <c r="O743" s="72"/>
      <c r="P743" s="73"/>
      <c r="Q743" s="73"/>
      <c r="R743" s="96"/>
      <c r="S743" s="48">
        <v>0</v>
      </c>
      <c r="T743" s="48">
        <v>1</v>
      </c>
      <c r="U743" s="49">
        <v>0</v>
      </c>
      <c r="V743" s="49">
        <v>2.0100000000000001E-4</v>
      </c>
      <c r="W743" s="49">
        <v>1.8600000000000001E-3</v>
      </c>
      <c r="X743" s="49">
        <v>0.465924</v>
      </c>
      <c r="Y743" s="49">
        <v>0</v>
      </c>
      <c r="Z743" s="49">
        <v>0</v>
      </c>
      <c r="AA743" s="68">
        <v>743</v>
      </c>
      <c r="AB743" s="68"/>
      <c r="AC743" s="69"/>
      <c r="AD743" s="84">
        <v>117</v>
      </c>
      <c r="AE743" s="84">
        <v>29</v>
      </c>
      <c r="AF743" s="84">
        <v>1029</v>
      </c>
      <c r="AG743" s="84">
        <v>2645</v>
      </c>
      <c r="AH743" s="84"/>
      <c r="AI743" s="84"/>
      <c r="AJ743" s="84" t="s">
        <v>8449</v>
      </c>
      <c r="AK743" s="84"/>
      <c r="AL743" s="84"/>
      <c r="AM743" s="87">
        <v>41886.720324074071</v>
      </c>
      <c r="AN743" s="84" t="s">
        <v>10584</v>
      </c>
      <c r="AO743" s="92" t="s">
        <v>11325</v>
      </c>
      <c r="AP743" s="84" t="s">
        <v>66</v>
      </c>
      <c r="AQ743" s="48"/>
      <c r="AR743" s="48"/>
      <c r="AS743" s="48"/>
      <c r="AT743" s="48"/>
      <c r="AU743" s="48" t="s">
        <v>2951</v>
      </c>
      <c r="AV743" s="48" t="s">
        <v>2951</v>
      </c>
      <c r="AW743" s="107" t="s">
        <v>14127</v>
      </c>
      <c r="AX743" s="107" t="s">
        <v>14127</v>
      </c>
      <c r="AY743" s="107" t="s">
        <v>14929</v>
      </c>
      <c r="AZ743" s="107" t="s">
        <v>14929</v>
      </c>
      <c r="BA743" s="2"/>
      <c r="BB743" s="3"/>
      <c r="BC743" s="3"/>
      <c r="BD743" s="3"/>
      <c r="BE743" s="3"/>
    </row>
    <row r="744" spans="1:57" x14ac:dyDescent="0.25">
      <c r="A744" s="61" t="s">
        <v>726</v>
      </c>
      <c r="B744" s="62" t="s">
        <v>15537</v>
      </c>
      <c r="C744" s="62"/>
      <c r="D744" s="63">
        <v>1.5</v>
      </c>
      <c r="E744" s="65"/>
      <c r="F744" s="103" t="s">
        <v>9690</v>
      </c>
      <c r="G744" s="62"/>
      <c r="H744" s="66"/>
      <c r="I744" s="67"/>
      <c r="J744" s="67"/>
      <c r="K744" s="66" t="s">
        <v>13013</v>
      </c>
      <c r="L744" s="70"/>
      <c r="M744" s="71">
        <v>7063.70947265625</v>
      </c>
      <c r="N744" s="71">
        <v>3584.66015625</v>
      </c>
      <c r="O744" s="72"/>
      <c r="P744" s="73"/>
      <c r="Q744" s="73"/>
      <c r="R744" s="96"/>
      <c r="S744" s="48">
        <v>0</v>
      </c>
      <c r="T744" s="48">
        <v>2</v>
      </c>
      <c r="U744" s="49">
        <v>2030</v>
      </c>
      <c r="V744" s="49">
        <v>1.27E-4</v>
      </c>
      <c r="W744" s="49">
        <v>0</v>
      </c>
      <c r="X744" s="49">
        <v>1.0891740000000001</v>
      </c>
      <c r="Y744" s="49">
        <v>0</v>
      </c>
      <c r="Z744" s="49">
        <v>0</v>
      </c>
      <c r="AA744" s="68">
        <v>744</v>
      </c>
      <c r="AB744" s="68"/>
      <c r="AC744" s="69"/>
      <c r="AD744" s="84">
        <v>273</v>
      </c>
      <c r="AE744" s="84">
        <v>380</v>
      </c>
      <c r="AF744" s="84">
        <v>49791</v>
      </c>
      <c r="AG744" s="84">
        <v>85188</v>
      </c>
      <c r="AH744" s="84"/>
      <c r="AI744" s="84" t="s">
        <v>7669</v>
      </c>
      <c r="AJ744" s="84" t="s">
        <v>8315</v>
      </c>
      <c r="AK744" s="84"/>
      <c r="AL744" s="84"/>
      <c r="AM744" s="87">
        <v>41582.375428240739</v>
      </c>
      <c r="AN744" s="84" t="s">
        <v>10584</v>
      </c>
      <c r="AO744" s="92" t="s">
        <v>11326</v>
      </c>
      <c r="AP744" s="84" t="s">
        <v>66</v>
      </c>
      <c r="AQ744" s="48"/>
      <c r="AR744" s="48"/>
      <c r="AS744" s="48"/>
      <c r="AT744" s="48"/>
      <c r="AU744" s="48"/>
      <c r="AV744" s="48"/>
      <c r="AW744" s="107" t="s">
        <v>14376</v>
      </c>
      <c r="AX744" s="107" t="s">
        <v>14376</v>
      </c>
      <c r="AY744" s="107" t="s">
        <v>15160</v>
      </c>
      <c r="AZ744" s="107" t="s">
        <v>15160</v>
      </c>
      <c r="BA744" s="2"/>
      <c r="BB744" s="3"/>
      <c r="BC744" s="3"/>
      <c r="BD744" s="3"/>
      <c r="BE744" s="3"/>
    </row>
    <row r="745" spans="1:57" x14ac:dyDescent="0.25">
      <c r="A745" s="61" t="s">
        <v>1682</v>
      </c>
      <c r="B745" s="62" t="s">
        <v>15537</v>
      </c>
      <c r="C745" s="62"/>
      <c r="D745" s="63">
        <v>1.5</v>
      </c>
      <c r="E745" s="65"/>
      <c r="F745" s="103" t="s">
        <v>9691</v>
      </c>
      <c r="G745" s="62"/>
      <c r="H745" s="66"/>
      <c r="I745" s="67"/>
      <c r="J745" s="67"/>
      <c r="K745" s="66" t="s">
        <v>13014</v>
      </c>
      <c r="L745" s="70"/>
      <c r="M745" s="71">
        <v>7655.720703125</v>
      </c>
      <c r="N745" s="71">
        <v>5360.22021484375</v>
      </c>
      <c r="O745" s="72"/>
      <c r="P745" s="73"/>
      <c r="Q745" s="73"/>
      <c r="R745" s="96"/>
      <c r="S745" s="48">
        <v>1</v>
      </c>
      <c r="T745" s="48">
        <v>0</v>
      </c>
      <c r="U745" s="49">
        <v>0</v>
      </c>
      <c r="V745" s="49">
        <v>1.12E-4</v>
      </c>
      <c r="W745" s="49">
        <v>0</v>
      </c>
      <c r="X745" s="49">
        <v>0.61289899999999997</v>
      </c>
      <c r="Y745" s="49">
        <v>0</v>
      </c>
      <c r="Z745" s="49">
        <v>0</v>
      </c>
      <c r="AA745" s="68">
        <v>745</v>
      </c>
      <c r="AB745" s="68"/>
      <c r="AC745" s="69"/>
      <c r="AD745" s="84">
        <v>1890</v>
      </c>
      <c r="AE745" s="84">
        <v>31149</v>
      </c>
      <c r="AF745" s="84">
        <v>10102</v>
      </c>
      <c r="AG745" s="84">
        <v>2023</v>
      </c>
      <c r="AH745" s="84"/>
      <c r="AI745" s="92" t="s">
        <v>7670</v>
      </c>
      <c r="AJ745" s="84" t="s">
        <v>8267</v>
      </c>
      <c r="AK745" s="84"/>
      <c r="AL745" s="84"/>
      <c r="AM745" s="87">
        <v>39839.473252314812</v>
      </c>
      <c r="AN745" s="84" t="s">
        <v>10584</v>
      </c>
      <c r="AO745" s="92" t="s">
        <v>11327</v>
      </c>
      <c r="AP745" s="84" t="s">
        <v>65</v>
      </c>
      <c r="AQ745" s="48"/>
      <c r="AR745" s="48"/>
      <c r="AS745" s="48"/>
      <c r="AT745" s="48"/>
      <c r="AU745" s="48"/>
      <c r="AV745" s="48"/>
      <c r="AW745" s="48"/>
      <c r="AX745" s="48"/>
      <c r="AY745" s="48"/>
      <c r="AZ745" s="48"/>
      <c r="BA745" s="2"/>
      <c r="BB745" s="3"/>
      <c r="BC745" s="3"/>
      <c r="BD745" s="3"/>
      <c r="BE745" s="3"/>
    </row>
    <row r="746" spans="1:57" x14ac:dyDescent="0.25">
      <c r="A746" s="61" t="s">
        <v>727</v>
      </c>
      <c r="B746" s="62" t="s">
        <v>15537</v>
      </c>
      <c r="C746" s="62"/>
      <c r="D746" s="63">
        <v>1.5</v>
      </c>
      <c r="E746" s="65"/>
      <c r="F746" s="103" t="s">
        <v>9692</v>
      </c>
      <c r="G746" s="62"/>
      <c r="H746" s="66"/>
      <c r="I746" s="67"/>
      <c r="J746" s="67"/>
      <c r="K746" s="66" t="s">
        <v>13015</v>
      </c>
      <c r="L746" s="70"/>
      <c r="M746" s="71">
        <v>3566.18017578125</v>
      </c>
      <c r="N746" s="71">
        <v>3494.436279296875</v>
      </c>
      <c r="O746" s="72"/>
      <c r="P746" s="73"/>
      <c r="Q746" s="73"/>
      <c r="R746" s="96"/>
      <c r="S746" s="48">
        <v>0</v>
      </c>
      <c r="T746" s="48">
        <v>1</v>
      </c>
      <c r="U746" s="49">
        <v>0</v>
      </c>
      <c r="V746" s="49">
        <v>0.14285700000000001</v>
      </c>
      <c r="W746" s="49">
        <v>0</v>
      </c>
      <c r="X746" s="49">
        <v>0.65540500000000002</v>
      </c>
      <c r="Y746" s="49">
        <v>0</v>
      </c>
      <c r="Z746" s="49">
        <v>0</v>
      </c>
      <c r="AA746" s="68">
        <v>746</v>
      </c>
      <c r="AB746" s="68"/>
      <c r="AC746" s="69"/>
      <c r="AD746" s="84">
        <v>821</v>
      </c>
      <c r="AE746" s="84">
        <v>514</v>
      </c>
      <c r="AF746" s="84">
        <v>28042</v>
      </c>
      <c r="AG746" s="84">
        <v>77040</v>
      </c>
      <c r="AH746" s="84"/>
      <c r="AI746" s="84" t="s">
        <v>7671</v>
      </c>
      <c r="AJ746" s="84"/>
      <c r="AK746" s="84"/>
      <c r="AL746" s="84"/>
      <c r="AM746" s="87">
        <v>43121.501481481479</v>
      </c>
      <c r="AN746" s="84" t="s">
        <v>10584</v>
      </c>
      <c r="AO746" s="92" t="s">
        <v>11328</v>
      </c>
      <c r="AP746" s="84" t="s">
        <v>66</v>
      </c>
      <c r="AQ746" s="48"/>
      <c r="AR746" s="48"/>
      <c r="AS746" s="48"/>
      <c r="AT746" s="48"/>
      <c r="AU746" s="48"/>
      <c r="AV746" s="48"/>
      <c r="AW746" s="107" t="s">
        <v>14306</v>
      </c>
      <c r="AX746" s="107" t="s">
        <v>14306</v>
      </c>
      <c r="AY746" s="107" t="s">
        <v>15095</v>
      </c>
      <c r="AZ746" s="107" t="s">
        <v>15095</v>
      </c>
      <c r="BA746" s="2"/>
      <c r="BB746" s="3"/>
      <c r="BC746" s="3"/>
      <c r="BD746" s="3"/>
      <c r="BE746" s="3"/>
    </row>
    <row r="747" spans="1:57" x14ac:dyDescent="0.25">
      <c r="A747" s="61" t="s">
        <v>728</v>
      </c>
      <c r="B747" s="62" t="s">
        <v>15537</v>
      </c>
      <c r="C747" s="62"/>
      <c r="D747" s="63">
        <v>1.5</v>
      </c>
      <c r="E747" s="65"/>
      <c r="F747" s="103" t="s">
        <v>9693</v>
      </c>
      <c r="G747" s="62"/>
      <c r="H747" s="66"/>
      <c r="I747" s="67"/>
      <c r="J747" s="67"/>
      <c r="K747" s="66" t="s">
        <v>13016</v>
      </c>
      <c r="L747" s="70"/>
      <c r="M747" s="71">
        <v>4742.98583984375</v>
      </c>
      <c r="N747" s="71">
        <v>6987.38134765625</v>
      </c>
      <c r="O747" s="72"/>
      <c r="P747" s="73"/>
      <c r="Q747" s="73"/>
      <c r="R747" s="96"/>
      <c r="S747" s="48">
        <v>0</v>
      </c>
      <c r="T747" s="48">
        <v>4</v>
      </c>
      <c r="U747" s="49">
        <v>12</v>
      </c>
      <c r="V747" s="49">
        <v>0.25</v>
      </c>
      <c r="W747" s="49">
        <v>0</v>
      </c>
      <c r="X747" s="49">
        <v>2.3783780000000001</v>
      </c>
      <c r="Y747" s="49">
        <v>0</v>
      </c>
      <c r="Z747" s="49">
        <v>0</v>
      </c>
      <c r="AA747" s="68">
        <v>747</v>
      </c>
      <c r="AB747" s="68"/>
      <c r="AC747" s="69"/>
      <c r="AD747" s="84">
        <v>799</v>
      </c>
      <c r="AE747" s="84">
        <v>721</v>
      </c>
      <c r="AF747" s="84">
        <v>16464</v>
      </c>
      <c r="AG747" s="84">
        <v>10454</v>
      </c>
      <c r="AH747" s="84"/>
      <c r="AI747" s="84" t="s">
        <v>7672</v>
      </c>
      <c r="AJ747" s="84" t="s">
        <v>8272</v>
      </c>
      <c r="AK747" s="84"/>
      <c r="AL747" s="84"/>
      <c r="AM747" s="87">
        <v>43427.430590277778</v>
      </c>
      <c r="AN747" s="84" t="s">
        <v>10584</v>
      </c>
      <c r="AO747" s="92" t="s">
        <v>11329</v>
      </c>
      <c r="AP747" s="84" t="s">
        <v>66</v>
      </c>
      <c r="AQ747" s="48"/>
      <c r="AR747" s="48"/>
      <c r="AS747" s="48"/>
      <c r="AT747" s="48"/>
      <c r="AU747" s="48" t="s">
        <v>2972</v>
      </c>
      <c r="AV747" s="48" t="s">
        <v>2972</v>
      </c>
      <c r="AW747" s="107" t="s">
        <v>14377</v>
      </c>
      <c r="AX747" s="107" t="s">
        <v>14377</v>
      </c>
      <c r="AY747" s="107" t="s">
        <v>15161</v>
      </c>
      <c r="AZ747" s="107" t="s">
        <v>15161</v>
      </c>
      <c r="BA747" s="2"/>
      <c r="BB747" s="3"/>
      <c r="BC747" s="3"/>
      <c r="BD747" s="3"/>
      <c r="BE747" s="3"/>
    </row>
    <row r="748" spans="1:57" x14ac:dyDescent="0.25">
      <c r="A748" s="61" t="s">
        <v>1683</v>
      </c>
      <c r="B748" s="62" t="s">
        <v>15537</v>
      </c>
      <c r="C748" s="62"/>
      <c r="D748" s="63">
        <v>1.5</v>
      </c>
      <c r="E748" s="65"/>
      <c r="F748" s="103" t="s">
        <v>9694</v>
      </c>
      <c r="G748" s="62"/>
      <c r="H748" s="66"/>
      <c r="I748" s="67"/>
      <c r="J748" s="67"/>
      <c r="K748" s="66" t="s">
        <v>13017</v>
      </c>
      <c r="L748" s="70"/>
      <c r="M748" s="71">
        <v>6176.77392578125</v>
      </c>
      <c r="N748" s="71">
        <v>9226.537109375</v>
      </c>
      <c r="O748" s="72"/>
      <c r="P748" s="73"/>
      <c r="Q748" s="73"/>
      <c r="R748" s="96"/>
      <c r="S748" s="48">
        <v>1</v>
      </c>
      <c r="T748" s="48">
        <v>0</v>
      </c>
      <c r="U748" s="49">
        <v>0</v>
      </c>
      <c r="V748" s="49">
        <v>0.14285700000000001</v>
      </c>
      <c r="W748" s="49">
        <v>0</v>
      </c>
      <c r="X748" s="49">
        <v>0.65540500000000002</v>
      </c>
      <c r="Y748" s="49">
        <v>0</v>
      </c>
      <c r="Z748" s="49">
        <v>0</v>
      </c>
      <c r="AA748" s="68">
        <v>748</v>
      </c>
      <c r="AB748" s="68"/>
      <c r="AC748" s="69"/>
      <c r="AD748" s="84">
        <v>189</v>
      </c>
      <c r="AE748" s="84">
        <v>481</v>
      </c>
      <c r="AF748" s="84">
        <v>1975</v>
      </c>
      <c r="AG748" s="84">
        <v>1786</v>
      </c>
      <c r="AH748" s="84"/>
      <c r="AI748" s="84" t="s">
        <v>7673</v>
      </c>
      <c r="AJ748" s="84" t="s">
        <v>8450</v>
      </c>
      <c r="AK748" s="92" t="s">
        <v>8809</v>
      </c>
      <c r="AL748" s="84"/>
      <c r="AM748" s="87">
        <v>39149.831817129627</v>
      </c>
      <c r="AN748" s="84" t="s">
        <v>10584</v>
      </c>
      <c r="AO748" s="92" t="s">
        <v>11330</v>
      </c>
      <c r="AP748" s="84" t="s">
        <v>65</v>
      </c>
      <c r="AQ748" s="48"/>
      <c r="AR748" s="48"/>
      <c r="AS748" s="48"/>
      <c r="AT748" s="48"/>
      <c r="AU748" s="48"/>
      <c r="AV748" s="48"/>
      <c r="AW748" s="48"/>
      <c r="AX748" s="48"/>
      <c r="AY748" s="48"/>
      <c r="AZ748" s="48"/>
      <c r="BA748" s="2"/>
      <c r="BB748" s="3"/>
      <c r="BC748" s="3"/>
      <c r="BD748" s="3"/>
      <c r="BE748" s="3"/>
    </row>
    <row r="749" spans="1:57" x14ac:dyDescent="0.25">
      <c r="A749" s="61" t="s">
        <v>1684</v>
      </c>
      <c r="B749" s="62" t="s">
        <v>15537</v>
      </c>
      <c r="C749" s="62"/>
      <c r="D749" s="63">
        <v>1.5</v>
      </c>
      <c r="E749" s="65"/>
      <c r="F749" s="103" t="s">
        <v>9695</v>
      </c>
      <c r="G749" s="62"/>
      <c r="H749" s="66"/>
      <c r="I749" s="67"/>
      <c r="J749" s="67"/>
      <c r="K749" s="66" t="s">
        <v>13018</v>
      </c>
      <c r="L749" s="70"/>
      <c r="M749" s="71">
        <v>2206.86328125</v>
      </c>
      <c r="N749" s="71">
        <v>8057.67724609375</v>
      </c>
      <c r="O749" s="72"/>
      <c r="P749" s="73"/>
      <c r="Q749" s="73"/>
      <c r="R749" s="96"/>
      <c r="S749" s="48">
        <v>1</v>
      </c>
      <c r="T749" s="48">
        <v>0</v>
      </c>
      <c r="U749" s="49">
        <v>0</v>
      </c>
      <c r="V749" s="49">
        <v>0.14285700000000001</v>
      </c>
      <c r="W749" s="49">
        <v>0</v>
      </c>
      <c r="X749" s="49">
        <v>0.65540500000000002</v>
      </c>
      <c r="Y749" s="49">
        <v>0</v>
      </c>
      <c r="Z749" s="49">
        <v>0</v>
      </c>
      <c r="AA749" s="68">
        <v>749</v>
      </c>
      <c r="AB749" s="68"/>
      <c r="AC749" s="69"/>
      <c r="AD749" s="84">
        <v>0</v>
      </c>
      <c r="AE749" s="84">
        <v>4969691</v>
      </c>
      <c r="AF749" s="84">
        <v>5524</v>
      </c>
      <c r="AG749" s="84">
        <v>0</v>
      </c>
      <c r="AH749" s="84"/>
      <c r="AI749" s="84" t="s">
        <v>7674</v>
      </c>
      <c r="AJ749" s="84" t="s">
        <v>8451</v>
      </c>
      <c r="AK749" s="92" t="s">
        <v>8810</v>
      </c>
      <c r="AL749" s="84"/>
      <c r="AM749" s="87">
        <v>40492.448819444442</v>
      </c>
      <c r="AN749" s="84" t="s">
        <v>10584</v>
      </c>
      <c r="AO749" s="92" t="s">
        <v>11331</v>
      </c>
      <c r="AP749" s="84" t="s">
        <v>65</v>
      </c>
      <c r="AQ749" s="48"/>
      <c r="AR749" s="48"/>
      <c r="AS749" s="48"/>
      <c r="AT749" s="48"/>
      <c r="AU749" s="48"/>
      <c r="AV749" s="48"/>
      <c r="AW749" s="48"/>
      <c r="AX749" s="48"/>
      <c r="AY749" s="48"/>
      <c r="AZ749" s="48"/>
      <c r="BA749" s="2"/>
      <c r="BB749" s="3"/>
      <c r="BC749" s="3"/>
      <c r="BD749" s="3"/>
      <c r="BE749" s="3"/>
    </row>
    <row r="750" spans="1:57" x14ac:dyDescent="0.25">
      <c r="A750" s="61" t="s">
        <v>1685</v>
      </c>
      <c r="B750" s="62" t="s">
        <v>15537</v>
      </c>
      <c r="C750" s="62"/>
      <c r="D750" s="63">
        <v>1.5</v>
      </c>
      <c r="E750" s="65"/>
      <c r="F750" s="103" t="s">
        <v>9696</v>
      </c>
      <c r="G750" s="62"/>
      <c r="H750" s="66"/>
      <c r="I750" s="67"/>
      <c r="J750" s="67"/>
      <c r="K750" s="66" t="s">
        <v>13019</v>
      </c>
      <c r="L750" s="70"/>
      <c r="M750" s="71">
        <v>4269.8310546875</v>
      </c>
      <c r="N750" s="71">
        <v>3165.6064453125</v>
      </c>
      <c r="O750" s="72"/>
      <c r="P750" s="73"/>
      <c r="Q750" s="73"/>
      <c r="R750" s="96"/>
      <c r="S750" s="48">
        <v>1</v>
      </c>
      <c r="T750" s="48">
        <v>0</v>
      </c>
      <c r="U750" s="49">
        <v>0</v>
      </c>
      <c r="V750" s="49">
        <v>0.14285700000000001</v>
      </c>
      <c r="W750" s="49">
        <v>0</v>
      </c>
      <c r="X750" s="49">
        <v>0.65540500000000002</v>
      </c>
      <c r="Y750" s="49">
        <v>0</v>
      </c>
      <c r="Z750" s="49">
        <v>0</v>
      </c>
      <c r="AA750" s="68">
        <v>750</v>
      </c>
      <c r="AB750" s="68"/>
      <c r="AC750" s="69"/>
      <c r="AD750" s="84">
        <v>95</v>
      </c>
      <c r="AE750" s="84">
        <v>14111762</v>
      </c>
      <c r="AF750" s="84">
        <v>6219</v>
      </c>
      <c r="AG750" s="84">
        <v>0</v>
      </c>
      <c r="AH750" s="84"/>
      <c r="AI750" s="84" t="s">
        <v>7675</v>
      </c>
      <c r="AJ750" s="84" t="s">
        <v>8452</v>
      </c>
      <c r="AK750" s="84"/>
      <c r="AL750" s="84"/>
      <c r="AM750" s="87">
        <v>40048.051203703704</v>
      </c>
      <c r="AN750" s="84" t="s">
        <v>10584</v>
      </c>
      <c r="AO750" s="92" t="s">
        <v>11332</v>
      </c>
      <c r="AP750" s="84" t="s">
        <v>65</v>
      </c>
      <c r="AQ750" s="48"/>
      <c r="AR750" s="48"/>
      <c r="AS750" s="48"/>
      <c r="AT750" s="48"/>
      <c r="AU750" s="48"/>
      <c r="AV750" s="48"/>
      <c r="AW750" s="48"/>
      <c r="AX750" s="48"/>
      <c r="AY750" s="48"/>
      <c r="AZ750" s="48"/>
      <c r="BA750" s="2"/>
      <c r="BB750" s="3"/>
      <c r="BC750" s="3"/>
      <c r="BD750" s="3"/>
      <c r="BE750" s="3"/>
    </row>
    <row r="751" spans="1:57" x14ac:dyDescent="0.25">
      <c r="A751" s="61" t="s">
        <v>1686</v>
      </c>
      <c r="B751" s="62" t="s">
        <v>15537</v>
      </c>
      <c r="C751" s="62"/>
      <c r="D751" s="63">
        <v>1.5</v>
      </c>
      <c r="E751" s="65"/>
      <c r="F751" s="103" t="s">
        <v>9697</v>
      </c>
      <c r="G751" s="62"/>
      <c r="H751" s="66"/>
      <c r="I751" s="67"/>
      <c r="J751" s="67"/>
      <c r="K751" s="66" t="s">
        <v>13020</v>
      </c>
      <c r="L751" s="70"/>
      <c r="M751" s="71">
        <v>6557.45361328125</v>
      </c>
      <c r="N751" s="71">
        <v>9493.2041015625</v>
      </c>
      <c r="O751" s="72"/>
      <c r="P751" s="73"/>
      <c r="Q751" s="73"/>
      <c r="R751" s="96"/>
      <c r="S751" s="48">
        <v>1</v>
      </c>
      <c r="T751" s="48">
        <v>0</v>
      </c>
      <c r="U751" s="49">
        <v>0</v>
      </c>
      <c r="V751" s="49">
        <v>0.14285700000000001</v>
      </c>
      <c r="W751" s="49">
        <v>0</v>
      </c>
      <c r="X751" s="49">
        <v>0.65540500000000002</v>
      </c>
      <c r="Y751" s="49">
        <v>0</v>
      </c>
      <c r="Z751" s="49">
        <v>0</v>
      </c>
      <c r="AA751" s="68">
        <v>751</v>
      </c>
      <c r="AB751" s="68"/>
      <c r="AC751" s="69"/>
      <c r="AD751" s="84">
        <v>1661</v>
      </c>
      <c r="AE751" s="84">
        <v>1531</v>
      </c>
      <c r="AF751" s="84">
        <v>1965</v>
      </c>
      <c r="AG751" s="84">
        <v>5752</v>
      </c>
      <c r="AH751" s="84"/>
      <c r="AI751" s="84" t="s">
        <v>7676</v>
      </c>
      <c r="AJ751" s="84" t="s">
        <v>8365</v>
      </c>
      <c r="AK751" s="84"/>
      <c r="AL751" s="84"/>
      <c r="AM751" s="87">
        <v>43437.767511574071</v>
      </c>
      <c r="AN751" s="84" t="s">
        <v>10584</v>
      </c>
      <c r="AO751" s="92" t="s">
        <v>11333</v>
      </c>
      <c r="AP751" s="84" t="s">
        <v>65</v>
      </c>
      <c r="AQ751" s="48"/>
      <c r="AR751" s="48"/>
      <c r="AS751" s="48"/>
      <c r="AT751" s="48"/>
      <c r="AU751" s="48"/>
      <c r="AV751" s="48"/>
      <c r="AW751" s="48"/>
      <c r="AX751" s="48"/>
      <c r="AY751" s="48"/>
      <c r="AZ751" s="48"/>
      <c r="BA751" s="2"/>
      <c r="BB751" s="3"/>
      <c r="BC751" s="3"/>
      <c r="BD751" s="3"/>
      <c r="BE751" s="3"/>
    </row>
    <row r="752" spans="1:57" x14ac:dyDescent="0.25">
      <c r="A752" s="61" t="s">
        <v>729</v>
      </c>
      <c r="B752" s="62" t="s">
        <v>15541</v>
      </c>
      <c r="C752" s="62"/>
      <c r="D752" s="63">
        <v>3.503775453363867</v>
      </c>
      <c r="E752" s="65"/>
      <c r="F752" s="103" t="s">
        <v>9698</v>
      </c>
      <c r="G752" s="62"/>
      <c r="H752" s="66"/>
      <c r="I752" s="67"/>
      <c r="J752" s="67"/>
      <c r="K752" s="66" t="s">
        <v>13021</v>
      </c>
      <c r="L752" s="70"/>
      <c r="M752" s="71">
        <v>6614.2421875</v>
      </c>
      <c r="N752" s="71">
        <v>7608.24462890625</v>
      </c>
      <c r="O752" s="72"/>
      <c r="P752" s="73"/>
      <c r="Q752" s="73"/>
      <c r="R752" s="96"/>
      <c r="S752" s="48">
        <v>0</v>
      </c>
      <c r="T752" s="48">
        <v>2</v>
      </c>
      <c r="U752" s="49">
        <v>2030</v>
      </c>
      <c r="V752" s="49">
        <v>1.7799999999999999E-4</v>
      </c>
      <c r="W752" s="49">
        <v>1.036E-3</v>
      </c>
      <c r="X752" s="49">
        <v>0.71381000000000006</v>
      </c>
      <c r="Y752" s="49">
        <v>0</v>
      </c>
      <c r="Z752" s="49">
        <v>0</v>
      </c>
      <c r="AA752" s="68">
        <v>752</v>
      </c>
      <c r="AB752" s="68"/>
      <c r="AC752" s="69"/>
      <c r="AD752" s="84">
        <v>157</v>
      </c>
      <c r="AE752" s="84">
        <v>91</v>
      </c>
      <c r="AF752" s="84">
        <v>447</v>
      </c>
      <c r="AG752" s="84">
        <v>841</v>
      </c>
      <c r="AH752" s="84"/>
      <c r="AI752" s="84" t="s">
        <v>7677</v>
      </c>
      <c r="AJ752" s="84" t="s">
        <v>8453</v>
      </c>
      <c r="AK752" s="84"/>
      <c r="AL752" s="84"/>
      <c r="AM752" s="87">
        <v>43209.386724537035</v>
      </c>
      <c r="AN752" s="84" t="s">
        <v>10584</v>
      </c>
      <c r="AO752" s="92" t="s">
        <v>11334</v>
      </c>
      <c r="AP752" s="84" t="s">
        <v>66</v>
      </c>
      <c r="AQ752" s="48"/>
      <c r="AR752" s="48"/>
      <c r="AS752" s="48"/>
      <c r="AT752" s="48"/>
      <c r="AU752" s="48"/>
      <c r="AV752" s="48"/>
      <c r="AW752" s="107" t="s">
        <v>14378</v>
      </c>
      <c r="AX752" s="107" t="s">
        <v>14378</v>
      </c>
      <c r="AY752" s="107" t="s">
        <v>15162</v>
      </c>
      <c r="AZ752" s="107" t="s">
        <v>15162</v>
      </c>
      <c r="BA752" s="2"/>
      <c r="BB752" s="3"/>
      <c r="BC752" s="3"/>
      <c r="BD752" s="3"/>
      <c r="BE752" s="3"/>
    </row>
    <row r="753" spans="1:57" x14ac:dyDescent="0.25">
      <c r="A753" s="61" t="s">
        <v>1687</v>
      </c>
      <c r="B753" s="62" t="s">
        <v>15537</v>
      </c>
      <c r="C753" s="62"/>
      <c r="D753" s="63">
        <v>1.6160487714303398</v>
      </c>
      <c r="E753" s="65"/>
      <c r="F753" s="103" t="s">
        <v>9699</v>
      </c>
      <c r="G753" s="62"/>
      <c r="H753" s="66"/>
      <c r="I753" s="67"/>
      <c r="J753" s="67"/>
      <c r="K753" s="66" t="s">
        <v>13022</v>
      </c>
      <c r="L753" s="70"/>
      <c r="M753" s="71">
        <v>6022.52783203125</v>
      </c>
      <c r="N753" s="71">
        <v>8464.2373046875</v>
      </c>
      <c r="O753" s="72"/>
      <c r="P753" s="73"/>
      <c r="Q753" s="73"/>
      <c r="R753" s="96"/>
      <c r="S753" s="48">
        <v>1</v>
      </c>
      <c r="T753" s="48">
        <v>0</v>
      </c>
      <c r="U753" s="49">
        <v>0</v>
      </c>
      <c r="V753" s="49">
        <v>1.5100000000000001E-4</v>
      </c>
      <c r="W753" s="49">
        <v>6.0000000000000002E-5</v>
      </c>
      <c r="X753" s="49">
        <v>0.45336900000000002</v>
      </c>
      <c r="Y753" s="49">
        <v>0</v>
      </c>
      <c r="Z753" s="49">
        <v>0</v>
      </c>
      <c r="AA753" s="68">
        <v>753</v>
      </c>
      <c r="AB753" s="68"/>
      <c r="AC753" s="69"/>
      <c r="AD753" s="84">
        <v>324</v>
      </c>
      <c r="AE753" s="84">
        <v>170</v>
      </c>
      <c r="AF753" s="84">
        <v>892</v>
      </c>
      <c r="AG753" s="84">
        <v>4954</v>
      </c>
      <c r="AH753" s="84"/>
      <c r="AI753" s="84"/>
      <c r="AJ753" s="84" t="s">
        <v>8272</v>
      </c>
      <c r="AK753" s="84"/>
      <c r="AL753" s="84"/>
      <c r="AM753" s="87">
        <v>43363.281099537038</v>
      </c>
      <c r="AN753" s="84" t="s">
        <v>10584</v>
      </c>
      <c r="AO753" s="92" t="s">
        <v>11335</v>
      </c>
      <c r="AP753" s="84" t="s">
        <v>65</v>
      </c>
      <c r="AQ753" s="48"/>
      <c r="AR753" s="48"/>
      <c r="AS753" s="48"/>
      <c r="AT753" s="48"/>
      <c r="AU753" s="48"/>
      <c r="AV753" s="48"/>
      <c r="AW753" s="48"/>
      <c r="AX753" s="48"/>
      <c r="AY753" s="48"/>
      <c r="AZ753" s="48"/>
      <c r="BA753" s="2"/>
      <c r="BB753" s="3"/>
      <c r="BC753" s="3"/>
      <c r="BD753" s="3"/>
      <c r="BE753" s="3"/>
    </row>
    <row r="754" spans="1:57" x14ac:dyDescent="0.25">
      <c r="A754" s="61" t="s">
        <v>730</v>
      </c>
      <c r="B754" s="62" t="s">
        <v>15539</v>
      </c>
      <c r="C754" s="62"/>
      <c r="D754" s="63">
        <v>5.4746704214891384</v>
      </c>
      <c r="E754" s="65"/>
      <c r="F754" s="103" t="s">
        <v>9700</v>
      </c>
      <c r="G754" s="62"/>
      <c r="H754" s="66"/>
      <c r="I754" s="67"/>
      <c r="J754" s="67"/>
      <c r="K754" s="66" t="s">
        <v>13023</v>
      </c>
      <c r="L754" s="70"/>
      <c r="M754" s="71">
        <v>4529.806640625</v>
      </c>
      <c r="N754" s="71">
        <v>4170.81884765625</v>
      </c>
      <c r="O754" s="72"/>
      <c r="P754" s="73"/>
      <c r="Q754" s="73"/>
      <c r="R754" s="96"/>
      <c r="S754" s="48">
        <v>0</v>
      </c>
      <c r="T754" s="48">
        <v>4</v>
      </c>
      <c r="U754" s="49">
        <v>10627.31926</v>
      </c>
      <c r="V754" s="49">
        <v>2.13E-4</v>
      </c>
      <c r="W754" s="49">
        <v>2.055E-3</v>
      </c>
      <c r="X754" s="49">
        <v>1.362722</v>
      </c>
      <c r="Y754" s="49">
        <v>0</v>
      </c>
      <c r="Z754" s="49">
        <v>0</v>
      </c>
      <c r="AA754" s="68">
        <v>754</v>
      </c>
      <c r="AB754" s="68"/>
      <c r="AC754" s="69"/>
      <c r="AD754" s="84">
        <v>6101</v>
      </c>
      <c r="AE754" s="84">
        <v>6303</v>
      </c>
      <c r="AF754" s="84">
        <v>83573</v>
      </c>
      <c r="AG754" s="84">
        <v>25455</v>
      </c>
      <c r="AH754" s="84"/>
      <c r="AI754" s="84" t="s">
        <v>7678</v>
      </c>
      <c r="AJ754" s="84" t="s">
        <v>8224</v>
      </c>
      <c r="AK754" s="84"/>
      <c r="AL754" s="84"/>
      <c r="AM754" s="87">
        <v>40804.475763888891</v>
      </c>
      <c r="AN754" s="84" t="s">
        <v>10584</v>
      </c>
      <c r="AO754" s="92" t="s">
        <v>11336</v>
      </c>
      <c r="AP754" s="84" t="s">
        <v>66</v>
      </c>
      <c r="AQ754" s="48"/>
      <c r="AR754" s="48"/>
      <c r="AS754" s="48"/>
      <c r="AT754" s="48"/>
      <c r="AU754" s="48" t="s">
        <v>14029</v>
      </c>
      <c r="AV754" s="48" t="s">
        <v>14054</v>
      </c>
      <c r="AW754" s="107" t="s">
        <v>14379</v>
      </c>
      <c r="AX754" s="107" t="s">
        <v>14768</v>
      </c>
      <c r="AY754" s="107" t="s">
        <v>15163</v>
      </c>
      <c r="AZ754" s="107" t="s">
        <v>15497</v>
      </c>
      <c r="BA754" s="2"/>
      <c r="BB754" s="3"/>
      <c r="BC754" s="3"/>
      <c r="BD754" s="3"/>
      <c r="BE754" s="3"/>
    </row>
    <row r="755" spans="1:57" x14ac:dyDescent="0.25">
      <c r="A755" s="61" t="s">
        <v>731</v>
      </c>
      <c r="B755" s="62" t="s">
        <v>15537</v>
      </c>
      <c r="C755" s="62"/>
      <c r="D755" s="63">
        <v>1.5</v>
      </c>
      <c r="E755" s="65"/>
      <c r="F755" s="103" t="s">
        <v>9701</v>
      </c>
      <c r="G755" s="62"/>
      <c r="H755" s="66"/>
      <c r="I755" s="67"/>
      <c r="J755" s="67"/>
      <c r="K755" s="66" t="s">
        <v>13024</v>
      </c>
      <c r="L755" s="70"/>
      <c r="M755" s="71">
        <v>1120.8250732421875</v>
      </c>
      <c r="N755" s="71">
        <v>7559.7060546875</v>
      </c>
      <c r="O755" s="72"/>
      <c r="P755" s="73"/>
      <c r="Q755" s="73"/>
      <c r="R755" s="96"/>
      <c r="S755" s="48">
        <v>0</v>
      </c>
      <c r="T755" s="48">
        <v>1</v>
      </c>
      <c r="U755" s="49">
        <v>0</v>
      </c>
      <c r="V755" s="49">
        <v>1.2300000000000001E-4</v>
      </c>
      <c r="W755" s="49">
        <v>0</v>
      </c>
      <c r="X755" s="49">
        <v>0.55101</v>
      </c>
      <c r="Y755" s="49">
        <v>0</v>
      </c>
      <c r="Z755" s="49">
        <v>0</v>
      </c>
      <c r="AA755" s="68">
        <v>755</v>
      </c>
      <c r="AB755" s="68"/>
      <c r="AC755" s="69"/>
      <c r="AD755" s="84">
        <v>164</v>
      </c>
      <c r="AE755" s="84">
        <v>532</v>
      </c>
      <c r="AF755" s="84">
        <v>166905</v>
      </c>
      <c r="AG755" s="84">
        <v>24496</v>
      </c>
      <c r="AH755" s="84"/>
      <c r="AI755" s="84" t="s">
        <v>7679</v>
      </c>
      <c r="AJ755" s="84" t="s">
        <v>8454</v>
      </c>
      <c r="AK755" s="84"/>
      <c r="AL755" s="84"/>
      <c r="AM755" s="87">
        <v>40746.410740740743</v>
      </c>
      <c r="AN755" s="84" t="s">
        <v>10584</v>
      </c>
      <c r="AO755" s="92" t="s">
        <v>11337</v>
      </c>
      <c r="AP755" s="84" t="s">
        <v>66</v>
      </c>
      <c r="AQ755" s="48"/>
      <c r="AR755" s="48"/>
      <c r="AS755" s="48"/>
      <c r="AT755" s="48"/>
      <c r="AU755" s="48"/>
      <c r="AV755" s="48"/>
      <c r="AW755" s="107" t="s">
        <v>14132</v>
      </c>
      <c r="AX755" s="107" t="s">
        <v>14132</v>
      </c>
      <c r="AY755" s="107" t="s">
        <v>14934</v>
      </c>
      <c r="AZ755" s="107" t="s">
        <v>14934</v>
      </c>
      <c r="BA755" s="2"/>
      <c r="BB755" s="3"/>
      <c r="BC755" s="3"/>
      <c r="BD755" s="3"/>
      <c r="BE755" s="3"/>
    </row>
    <row r="756" spans="1:57" x14ac:dyDescent="0.25">
      <c r="A756" s="61" t="s">
        <v>732</v>
      </c>
      <c r="B756" s="62" t="s">
        <v>15537</v>
      </c>
      <c r="C756" s="62"/>
      <c r="D756" s="63">
        <v>1.5</v>
      </c>
      <c r="E756" s="65"/>
      <c r="F756" s="103" t="s">
        <v>9702</v>
      </c>
      <c r="G756" s="62"/>
      <c r="H756" s="66"/>
      <c r="I756" s="67"/>
      <c r="J756" s="67"/>
      <c r="K756" s="66" t="s">
        <v>13025</v>
      </c>
      <c r="L756" s="70"/>
      <c r="M756" s="71">
        <v>6403.6328125</v>
      </c>
      <c r="N756" s="71">
        <v>7785.22216796875</v>
      </c>
      <c r="O756" s="72"/>
      <c r="P756" s="73"/>
      <c r="Q756" s="73"/>
      <c r="R756" s="96"/>
      <c r="S756" s="48">
        <v>0</v>
      </c>
      <c r="T756" s="48">
        <v>1</v>
      </c>
      <c r="U756" s="49">
        <v>0</v>
      </c>
      <c r="V756" s="49">
        <v>0.14285700000000001</v>
      </c>
      <c r="W756" s="49">
        <v>0</v>
      </c>
      <c r="X756" s="49">
        <v>0.65540500000000002</v>
      </c>
      <c r="Y756" s="49">
        <v>0</v>
      </c>
      <c r="Z756" s="49">
        <v>0</v>
      </c>
      <c r="AA756" s="68">
        <v>756</v>
      </c>
      <c r="AB756" s="68"/>
      <c r="AC756" s="69"/>
      <c r="AD756" s="84">
        <v>177</v>
      </c>
      <c r="AE756" s="84">
        <v>62</v>
      </c>
      <c r="AF756" s="84">
        <v>2392</v>
      </c>
      <c r="AG756" s="84">
        <v>1490</v>
      </c>
      <c r="AH756" s="84"/>
      <c r="AI756" s="84" t="s">
        <v>7680</v>
      </c>
      <c r="AJ756" s="84" t="s">
        <v>8455</v>
      </c>
      <c r="AK756" s="84"/>
      <c r="AL756" s="84"/>
      <c r="AM756" s="87">
        <v>42423.802893518521</v>
      </c>
      <c r="AN756" s="84" t="s">
        <v>10584</v>
      </c>
      <c r="AO756" s="92" t="s">
        <v>11338</v>
      </c>
      <c r="AP756" s="84" t="s">
        <v>66</v>
      </c>
      <c r="AQ756" s="48"/>
      <c r="AR756" s="48"/>
      <c r="AS756" s="48"/>
      <c r="AT756" s="48"/>
      <c r="AU756" s="48"/>
      <c r="AV756" s="48"/>
      <c r="AW756" s="107" t="s">
        <v>14306</v>
      </c>
      <c r="AX756" s="107" t="s">
        <v>14306</v>
      </c>
      <c r="AY756" s="107" t="s">
        <v>15095</v>
      </c>
      <c r="AZ756" s="107" t="s">
        <v>15095</v>
      </c>
      <c r="BA756" s="2"/>
      <c r="BB756" s="3"/>
      <c r="BC756" s="3"/>
      <c r="BD756" s="3"/>
      <c r="BE756" s="3"/>
    </row>
    <row r="757" spans="1:57" x14ac:dyDescent="0.25">
      <c r="A757" s="61" t="s">
        <v>733</v>
      </c>
      <c r="B757" s="62" t="s">
        <v>15539</v>
      </c>
      <c r="C757" s="62"/>
      <c r="D757" s="63">
        <v>5.097511914340533</v>
      </c>
      <c r="E757" s="65"/>
      <c r="F757" s="103" t="s">
        <v>9703</v>
      </c>
      <c r="G757" s="62"/>
      <c r="H757" s="66"/>
      <c r="I757" s="67"/>
      <c r="J757" s="67"/>
      <c r="K757" s="66" t="s">
        <v>13026</v>
      </c>
      <c r="L757" s="70"/>
      <c r="M757" s="71">
        <v>2556.730712890625</v>
      </c>
      <c r="N757" s="71">
        <v>4245.36669921875</v>
      </c>
      <c r="O757" s="72"/>
      <c r="P757" s="73"/>
      <c r="Q757" s="73"/>
      <c r="R757" s="96"/>
      <c r="S757" s="48">
        <v>0</v>
      </c>
      <c r="T757" s="48">
        <v>1</v>
      </c>
      <c r="U757" s="49">
        <v>0</v>
      </c>
      <c r="V757" s="49">
        <v>2.0100000000000001E-4</v>
      </c>
      <c r="W757" s="49">
        <v>1.8600000000000001E-3</v>
      </c>
      <c r="X757" s="49">
        <v>0.465924</v>
      </c>
      <c r="Y757" s="49">
        <v>0</v>
      </c>
      <c r="Z757" s="49">
        <v>0</v>
      </c>
      <c r="AA757" s="68">
        <v>757</v>
      </c>
      <c r="AB757" s="68"/>
      <c r="AC757" s="69"/>
      <c r="AD757" s="84">
        <v>123</v>
      </c>
      <c r="AE757" s="84">
        <v>47</v>
      </c>
      <c r="AF757" s="84">
        <v>425</v>
      </c>
      <c r="AG757" s="84">
        <v>2374</v>
      </c>
      <c r="AH757" s="84"/>
      <c r="AI757" s="84" t="s">
        <v>7681</v>
      </c>
      <c r="AJ757" s="84" t="s">
        <v>8283</v>
      </c>
      <c r="AK757" s="84"/>
      <c r="AL757" s="84"/>
      <c r="AM757" s="87">
        <v>43716.472037037034</v>
      </c>
      <c r="AN757" s="84" t="s">
        <v>10584</v>
      </c>
      <c r="AO757" s="92" t="s">
        <v>11339</v>
      </c>
      <c r="AP757" s="84" t="s">
        <v>66</v>
      </c>
      <c r="AQ757" s="48"/>
      <c r="AR757" s="48"/>
      <c r="AS757" s="48"/>
      <c r="AT757" s="48"/>
      <c r="AU757" s="48" t="s">
        <v>2951</v>
      </c>
      <c r="AV757" s="48" t="s">
        <v>2951</v>
      </c>
      <c r="AW757" s="107" t="s">
        <v>14127</v>
      </c>
      <c r="AX757" s="107" t="s">
        <v>14127</v>
      </c>
      <c r="AY757" s="107" t="s">
        <v>14929</v>
      </c>
      <c r="AZ757" s="107" t="s">
        <v>14929</v>
      </c>
      <c r="BA757" s="2"/>
      <c r="BB757" s="3"/>
      <c r="BC757" s="3"/>
      <c r="BD757" s="3"/>
      <c r="BE757" s="3"/>
    </row>
    <row r="758" spans="1:57" x14ac:dyDescent="0.25">
      <c r="A758" s="61" t="s">
        <v>734</v>
      </c>
      <c r="B758" s="62" t="s">
        <v>15537</v>
      </c>
      <c r="C758" s="62"/>
      <c r="D758" s="63">
        <v>1.7185585195271398</v>
      </c>
      <c r="E758" s="65"/>
      <c r="F758" s="103" t="s">
        <v>9704</v>
      </c>
      <c r="G758" s="62"/>
      <c r="H758" s="66"/>
      <c r="I758" s="67"/>
      <c r="J758" s="67"/>
      <c r="K758" s="66" t="s">
        <v>13027</v>
      </c>
      <c r="L758" s="70"/>
      <c r="M758" s="71">
        <v>8625.06640625</v>
      </c>
      <c r="N758" s="71">
        <v>4022.260986328125</v>
      </c>
      <c r="O758" s="72"/>
      <c r="P758" s="73"/>
      <c r="Q758" s="73"/>
      <c r="R758" s="96"/>
      <c r="S758" s="48">
        <v>0</v>
      </c>
      <c r="T758" s="48">
        <v>1</v>
      </c>
      <c r="U758" s="49">
        <v>0</v>
      </c>
      <c r="V758" s="49">
        <v>1.63E-4</v>
      </c>
      <c r="W758" s="49">
        <v>1.13E-4</v>
      </c>
      <c r="X758" s="49">
        <v>0.48216999999999999</v>
      </c>
      <c r="Y758" s="49">
        <v>0</v>
      </c>
      <c r="Z758" s="49">
        <v>0</v>
      </c>
      <c r="AA758" s="68">
        <v>758</v>
      </c>
      <c r="AB758" s="68"/>
      <c r="AC758" s="69"/>
      <c r="AD758" s="84">
        <v>533</v>
      </c>
      <c r="AE758" s="84">
        <v>1378</v>
      </c>
      <c r="AF758" s="84">
        <v>2147</v>
      </c>
      <c r="AG758" s="84">
        <v>37756</v>
      </c>
      <c r="AH758" s="84"/>
      <c r="AI758" s="84" t="s">
        <v>7682</v>
      </c>
      <c r="AJ758" s="84" t="s">
        <v>8284</v>
      </c>
      <c r="AK758" s="84"/>
      <c r="AL758" s="84"/>
      <c r="AM758" s="87">
        <v>42937.829155092593</v>
      </c>
      <c r="AN758" s="84" t="s">
        <v>10584</v>
      </c>
      <c r="AO758" s="92" t="s">
        <v>11340</v>
      </c>
      <c r="AP758" s="84" t="s">
        <v>66</v>
      </c>
      <c r="AQ758" s="48"/>
      <c r="AR758" s="48"/>
      <c r="AS758" s="48"/>
      <c r="AT758" s="48"/>
      <c r="AU758" s="48"/>
      <c r="AV758" s="48"/>
      <c r="AW758" s="107" t="s">
        <v>14089</v>
      </c>
      <c r="AX758" s="107" t="s">
        <v>14725</v>
      </c>
      <c r="AY758" s="107" t="s">
        <v>14892</v>
      </c>
      <c r="AZ758" s="107" t="s">
        <v>15481</v>
      </c>
      <c r="BA758" s="2"/>
      <c r="BB758" s="3"/>
      <c r="BC758" s="3"/>
      <c r="BD758" s="3"/>
      <c r="BE758" s="3"/>
    </row>
    <row r="759" spans="1:57" x14ac:dyDescent="0.25">
      <c r="A759" s="61" t="s">
        <v>735</v>
      </c>
      <c r="B759" s="62" t="s">
        <v>15539</v>
      </c>
      <c r="C759" s="62"/>
      <c r="D759" s="63">
        <v>5.097511914340533</v>
      </c>
      <c r="E759" s="65"/>
      <c r="F759" s="103" t="s">
        <v>9705</v>
      </c>
      <c r="G759" s="62"/>
      <c r="H759" s="66"/>
      <c r="I759" s="67"/>
      <c r="J759" s="67"/>
      <c r="K759" s="66" t="s">
        <v>13028</v>
      </c>
      <c r="L759" s="70"/>
      <c r="M759" s="71">
        <v>2735.477294921875</v>
      </c>
      <c r="N759" s="71">
        <v>8054.4296875</v>
      </c>
      <c r="O759" s="72"/>
      <c r="P759" s="73"/>
      <c r="Q759" s="73"/>
      <c r="R759" s="96"/>
      <c r="S759" s="48">
        <v>0</v>
      </c>
      <c r="T759" s="48">
        <v>1</v>
      </c>
      <c r="U759" s="49">
        <v>0</v>
      </c>
      <c r="V759" s="49">
        <v>2.0100000000000001E-4</v>
      </c>
      <c r="W759" s="49">
        <v>1.8600000000000001E-3</v>
      </c>
      <c r="X759" s="49">
        <v>0.465924</v>
      </c>
      <c r="Y759" s="49">
        <v>0</v>
      </c>
      <c r="Z759" s="49">
        <v>0</v>
      </c>
      <c r="AA759" s="68">
        <v>759</v>
      </c>
      <c r="AB759" s="68"/>
      <c r="AC759" s="69"/>
      <c r="AD759" s="84">
        <v>502</v>
      </c>
      <c r="AE759" s="84">
        <v>141</v>
      </c>
      <c r="AF759" s="84">
        <v>26348</v>
      </c>
      <c r="AG759" s="84">
        <v>22256</v>
      </c>
      <c r="AH759" s="84"/>
      <c r="AI759" s="84"/>
      <c r="AJ759" s="84"/>
      <c r="AK759" s="84"/>
      <c r="AL759" s="84"/>
      <c r="AM759" s="87">
        <v>41748.756099537037</v>
      </c>
      <c r="AN759" s="84" t="s">
        <v>10584</v>
      </c>
      <c r="AO759" s="92" t="s">
        <v>11341</v>
      </c>
      <c r="AP759" s="84" t="s">
        <v>66</v>
      </c>
      <c r="AQ759" s="48"/>
      <c r="AR759" s="48"/>
      <c r="AS759" s="48"/>
      <c r="AT759" s="48"/>
      <c r="AU759" s="48" t="s">
        <v>2951</v>
      </c>
      <c r="AV759" s="48" t="s">
        <v>2951</v>
      </c>
      <c r="AW759" s="107" t="s">
        <v>14127</v>
      </c>
      <c r="AX759" s="107" t="s">
        <v>14127</v>
      </c>
      <c r="AY759" s="107" t="s">
        <v>14929</v>
      </c>
      <c r="AZ759" s="107" t="s">
        <v>14929</v>
      </c>
      <c r="BA759" s="2"/>
      <c r="BB759" s="3"/>
      <c r="BC759" s="3"/>
      <c r="BD759" s="3"/>
      <c r="BE759" s="3"/>
    </row>
    <row r="760" spans="1:57" x14ac:dyDescent="0.25">
      <c r="A760" s="61" t="s">
        <v>736</v>
      </c>
      <c r="B760" s="62" t="s">
        <v>15537</v>
      </c>
      <c r="C760" s="62"/>
      <c r="D760" s="63">
        <v>1.5</v>
      </c>
      <c r="E760" s="65"/>
      <c r="F760" s="103" t="s">
        <v>9706</v>
      </c>
      <c r="G760" s="62"/>
      <c r="H760" s="66"/>
      <c r="I760" s="67"/>
      <c r="J760" s="67"/>
      <c r="K760" s="66" t="s">
        <v>13029</v>
      </c>
      <c r="L760" s="70"/>
      <c r="M760" s="71">
        <v>2827.886474609375</v>
      </c>
      <c r="N760" s="71">
        <v>8387.36328125</v>
      </c>
      <c r="O760" s="72"/>
      <c r="P760" s="73"/>
      <c r="Q760" s="73"/>
      <c r="R760" s="96"/>
      <c r="S760" s="48">
        <v>1</v>
      </c>
      <c r="T760" s="48">
        <v>1</v>
      </c>
      <c r="U760" s="49">
        <v>0</v>
      </c>
      <c r="V760" s="49">
        <v>0</v>
      </c>
      <c r="W760" s="49">
        <v>0</v>
      </c>
      <c r="X760" s="49">
        <v>1</v>
      </c>
      <c r="Y760" s="49">
        <v>0</v>
      </c>
      <c r="Z760" s="49" t="s">
        <v>13963</v>
      </c>
      <c r="AA760" s="68">
        <v>760</v>
      </c>
      <c r="AB760" s="68"/>
      <c r="AC760" s="69"/>
      <c r="AD760" s="84">
        <v>220</v>
      </c>
      <c r="AE760" s="84">
        <v>109</v>
      </c>
      <c r="AF760" s="84">
        <v>5057</v>
      </c>
      <c r="AG760" s="84">
        <v>8451</v>
      </c>
      <c r="AH760" s="84"/>
      <c r="AI760" s="84" t="s">
        <v>7683</v>
      </c>
      <c r="AJ760" s="84" t="s">
        <v>8456</v>
      </c>
      <c r="AK760" s="84"/>
      <c r="AL760" s="84"/>
      <c r="AM760" s="87">
        <v>40884.52579861111</v>
      </c>
      <c r="AN760" s="84" t="s">
        <v>10584</v>
      </c>
      <c r="AO760" s="92" t="s">
        <v>11342</v>
      </c>
      <c r="AP760" s="84" t="s">
        <v>66</v>
      </c>
      <c r="AQ760" s="48" t="s">
        <v>2760</v>
      </c>
      <c r="AR760" s="48" t="s">
        <v>2760</v>
      </c>
      <c r="AS760" s="48" t="s">
        <v>2911</v>
      </c>
      <c r="AT760" s="48" t="s">
        <v>2911</v>
      </c>
      <c r="AU760" s="48"/>
      <c r="AV760" s="48"/>
      <c r="AW760" s="107" t="s">
        <v>14380</v>
      </c>
      <c r="AX760" s="107" t="s">
        <v>14380</v>
      </c>
      <c r="AY760" s="107" t="s">
        <v>15164</v>
      </c>
      <c r="AZ760" s="107" t="s">
        <v>15164</v>
      </c>
      <c r="BA760" s="2"/>
      <c r="BB760" s="3"/>
      <c r="BC760" s="3"/>
      <c r="BD760" s="3"/>
      <c r="BE760" s="3"/>
    </row>
    <row r="761" spans="1:57" x14ac:dyDescent="0.25">
      <c r="A761" s="61" t="s">
        <v>737</v>
      </c>
      <c r="B761" s="62" t="s">
        <v>15537</v>
      </c>
      <c r="C761" s="62"/>
      <c r="D761" s="63">
        <v>1.5135390233335397</v>
      </c>
      <c r="E761" s="65"/>
      <c r="F761" s="103" t="s">
        <v>9707</v>
      </c>
      <c r="G761" s="62"/>
      <c r="H761" s="66"/>
      <c r="I761" s="67"/>
      <c r="J761" s="67"/>
      <c r="K761" s="66" t="s">
        <v>13030</v>
      </c>
      <c r="L761" s="70"/>
      <c r="M761" s="71">
        <v>4293.75634765625</v>
      </c>
      <c r="N761" s="71">
        <v>5520.9091796875</v>
      </c>
      <c r="O761" s="72"/>
      <c r="P761" s="73"/>
      <c r="Q761" s="73"/>
      <c r="R761" s="96"/>
      <c r="S761" s="48">
        <v>0</v>
      </c>
      <c r="T761" s="48">
        <v>1</v>
      </c>
      <c r="U761" s="49">
        <v>0</v>
      </c>
      <c r="V761" s="49">
        <v>1.5300000000000001E-4</v>
      </c>
      <c r="W761" s="49">
        <v>6.9999999999999999E-6</v>
      </c>
      <c r="X761" s="49">
        <v>0.47921799999999998</v>
      </c>
      <c r="Y761" s="49">
        <v>0</v>
      </c>
      <c r="Z761" s="49">
        <v>0</v>
      </c>
      <c r="AA761" s="68">
        <v>761</v>
      </c>
      <c r="AB761" s="68"/>
      <c r="AC761" s="69"/>
      <c r="AD761" s="84">
        <v>107</v>
      </c>
      <c r="AE761" s="84">
        <v>16</v>
      </c>
      <c r="AF761" s="84">
        <v>3041</v>
      </c>
      <c r="AG761" s="84">
        <v>22330</v>
      </c>
      <c r="AH761" s="84"/>
      <c r="AI761" s="84"/>
      <c r="AJ761" s="84"/>
      <c r="AK761" s="84"/>
      <c r="AL761" s="84"/>
      <c r="AM761" s="87">
        <v>42519.634756944448</v>
      </c>
      <c r="AN761" s="84" t="s">
        <v>10584</v>
      </c>
      <c r="AO761" s="92" t="s">
        <v>11343</v>
      </c>
      <c r="AP761" s="84" t="s">
        <v>66</v>
      </c>
      <c r="AQ761" s="48"/>
      <c r="AR761" s="48"/>
      <c r="AS761" s="48"/>
      <c r="AT761" s="48"/>
      <c r="AU761" s="48"/>
      <c r="AV761" s="48"/>
      <c r="AW761" s="107" t="s">
        <v>14321</v>
      </c>
      <c r="AX761" s="107" t="s">
        <v>14321</v>
      </c>
      <c r="AY761" s="107" t="s">
        <v>14988</v>
      </c>
      <c r="AZ761" s="107" t="s">
        <v>14988</v>
      </c>
      <c r="BA761" s="2"/>
      <c r="BB761" s="3"/>
      <c r="BC761" s="3"/>
      <c r="BD761" s="3"/>
      <c r="BE761" s="3"/>
    </row>
    <row r="762" spans="1:57" x14ac:dyDescent="0.25">
      <c r="A762" s="61" t="s">
        <v>738</v>
      </c>
      <c r="B762" s="62" t="s">
        <v>15537</v>
      </c>
      <c r="C762" s="62"/>
      <c r="D762" s="63">
        <v>1.5</v>
      </c>
      <c r="E762" s="65"/>
      <c r="F762" s="103" t="s">
        <v>9708</v>
      </c>
      <c r="G762" s="62"/>
      <c r="H762" s="66"/>
      <c r="I762" s="67"/>
      <c r="J762" s="67"/>
      <c r="K762" s="66" t="s">
        <v>13031</v>
      </c>
      <c r="L762" s="70"/>
      <c r="M762" s="71">
        <v>5227.41357421875</v>
      </c>
      <c r="N762" s="71">
        <v>7019.57568359375</v>
      </c>
      <c r="O762" s="72"/>
      <c r="P762" s="73"/>
      <c r="Q762" s="73"/>
      <c r="R762" s="96"/>
      <c r="S762" s="48">
        <v>0</v>
      </c>
      <c r="T762" s="48">
        <v>2</v>
      </c>
      <c r="U762" s="49">
        <v>3862.070232</v>
      </c>
      <c r="V762" s="49">
        <v>1.25E-4</v>
      </c>
      <c r="W762" s="49">
        <v>0</v>
      </c>
      <c r="X762" s="49">
        <v>0.809253</v>
      </c>
      <c r="Y762" s="49">
        <v>0</v>
      </c>
      <c r="Z762" s="49">
        <v>0</v>
      </c>
      <c r="AA762" s="68">
        <v>762</v>
      </c>
      <c r="AB762" s="68"/>
      <c r="AC762" s="69"/>
      <c r="AD762" s="84">
        <v>2617</v>
      </c>
      <c r="AE762" s="84">
        <v>2807</v>
      </c>
      <c r="AF762" s="84">
        <v>22665</v>
      </c>
      <c r="AG762" s="84">
        <v>60</v>
      </c>
      <c r="AH762" s="84"/>
      <c r="AI762" s="84"/>
      <c r="AJ762" s="84" t="s">
        <v>8457</v>
      </c>
      <c r="AK762" s="84"/>
      <c r="AL762" s="84"/>
      <c r="AM762" s="87">
        <v>40922.378865740742</v>
      </c>
      <c r="AN762" s="84" t="s">
        <v>10584</v>
      </c>
      <c r="AO762" s="92" t="s">
        <v>11344</v>
      </c>
      <c r="AP762" s="84" t="s">
        <v>66</v>
      </c>
      <c r="AQ762" s="48"/>
      <c r="AR762" s="48"/>
      <c r="AS762" s="48"/>
      <c r="AT762" s="48"/>
      <c r="AU762" s="48"/>
      <c r="AV762" s="48"/>
      <c r="AW762" s="107" t="s">
        <v>14173</v>
      </c>
      <c r="AX762" s="107" t="s">
        <v>14173</v>
      </c>
      <c r="AY762" s="107" t="s">
        <v>14973</v>
      </c>
      <c r="AZ762" s="107" t="s">
        <v>14973</v>
      </c>
      <c r="BA762" s="2"/>
      <c r="BB762" s="3"/>
      <c r="BC762" s="3"/>
      <c r="BD762" s="3"/>
      <c r="BE762" s="3"/>
    </row>
    <row r="763" spans="1:57" x14ac:dyDescent="0.25">
      <c r="A763" s="61" t="s">
        <v>739</v>
      </c>
      <c r="B763" s="62" t="s">
        <v>15537</v>
      </c>
      <c r="C763" s="62"/>
      <c r="D763" s="63">
        <v>1.5</v>
      </c>
      <c r="E763" s="65"/>
      <c r="F763" s="103" t="s">
        <v>9709</v>
      </c>
      <c r="G763" s="62"/>
      <c r="H763" s="66"/>
      <c r="I763" s="67"/>
      <c r="J763" s="67"/>
      <c r="K763" s="66" t="s">
        <v>13032</v>
      </c>
      <c r="L763" s="70"/>
      <c r="M763" s="71">
        <v>6905.17822265625</v>
      </c>
      <c r="N763" s="71">
        <v>1954.6805419921875</v>
      </c>
      <c r="O763" s="72"/>
      <c r="P763" s="73"/>
      <c r="Q763" s="73"/>
      <c r="R763" s="96"/>
      <c r="S763" s="48">
        <v>0</v>
      </c>
      <c r="T763" s="48">
        <v>1</v>
      </c>
      <c r="U763" s="49">
        <v>0</v>
      </c>
      <c r="V763" s="49">
        <v>0.14285700000000001</v>
      </c>
      <c r="W763" s="49">
        <v>0</v>
      </c>
      <c r="X763" s="49">
        <v>0.65540500000000002</v>
      </c>
      <c r="Y763" s="49">
        <v>0</v>
      </c>
      <c r="Z763" s="49">
        <v>0</v>
      </c>
      <c r="AA763" s="68">
        <v>763</v>
      </c>
      <c r="AB763" s="68"/>
      <c r="AC763" s="69"/>
      <c r="AD763" s="84">
        <v>3858</v>
      </c>
      <c r="AE763" s="84">
        <v>1602</v>
      </c>
      <c r="AF763" s="84">
        <v>47844</v>
      </c>
      <c r="AG763" s="84">
        <v>47133</v>
      </c>
      <c r="AH763" s="84"/>
      <c r="AI763" s="84" t="s">
        <v>7684</v>
      </c>
      <c r="AJ763" s="84" t="s">
        <v>8303</v>
      </c>
      <c r="AK763" s="84"/>
      <c r="AL763" s="84"/>
      <c r="AM763" s="87">
        <v>40921.507800925923</v>
      </c>
      <c r="AN763" s="84" t="s">
        <v>10584</v>
      </c>
      <c r="AO763" s="92" t="s">
        <v>11345</v>
      </c>
      <c r="AP763" s="84" t="s">
        <v>66</v>
      </c>
      <c r="AQ763" s="48"/>
      <c r="AR763" s="48"/>
      <c r="AS763" s="48"/>
      <c r="AT763" s="48"/>
      <c r="AU763" s="48"/>
      <c r="AV763" s="48"/>
      <c r="AW763" s="107" t="s">
        <v>14170</v>
      </c>
      <c r="AX763" s="107" t="s">
        <v>14170</v>
      </c>
      <c r="AY763" s="107" t="s">
        <v>14970</v>
      </c>
      <c r="AZ763" s="107" t="s">
        <v>14970</v>
      </c>
      <c r="BA763" s="2"/>
      <c r="BB763" s="3"/>
      <c r="BC763" s="3"/>
      <c r="BD763" s="3"/>
      <c r="BE763" s="3"/>
    </row>
    <row r="764" spans="1:57" x14ac:dyDescent="0.25">
      <c r="A764" s="61" t="s">
        <v>740</v>
      </c>
      <c r="B764" s="62" t="s">
        <v>15539</v>
      </c>
      <c r="C764" s="62"/>
      <c r="D764" s="63">
        <v>5.097511914340533</v>
      </c>
      <c r="E764" s="65"/>
      <c r="F764" s="103" t="s">
        <v>9710</v>
      </c>
      <c r="G764" s="62"/>
      <c r="H764" s="66"/>
      <c r="I764" s="67"/>
      <c r="J764" s="67"/>
      <c r="K764" s="66" t="s">
        <v>13033</v>
      </c>
      <c r="L764" s="70"/>
      <c r="M764" s="71">
        <v>2373.427001953125</v>
      </c>
      <c r="N764" s="71">
        <v>5261.27734375</v>
      </c>
      <c r="O764" s="72"/>
      <c r="P764" s="73"/>
      <c r="Q764" s="73"/>
      <c r="R764" s="96"/>
      <c r="S764" s="48">
        <v>0</v>
      </c>
      <c r="T764" s="48">
        <v>1</v>
      </c>
      <c r="U764" s="49">
        <v>0</v>
      </c>
      <c r="V764" s="49">
        <v>2.0100000000000001E-4</v>
      </c>
      <c r="W764" s="49">
        <v>1.8600000000000001E-3</v>
      </c>
      <c r="X764" s="49">
        <v>0.465924</v>
      </c>
      <c r="Y764" s="49">
        <v>0</v>
      </c>
      <c r="Z764" s="49">
        <v>0</v>
      </c>
      <c r="AA764" s="68">
        <v>764</v>
      </c>
      <c r="AB764" s="68"/>
      <c r="AC764" s="69"/>
      <c r="AD764" s="84">
        <v>3423</v>
      </c>
      <c r="AE764" s="84">
        <v>3463</v>
      </c>
      <c r="AF764" s="84">
        <v>4873</v>
      </c>
      <c r="AG764" s="84">
        <v>29282</v>
      </c>
      <c r="AH764" s="84"/>
      <c r="AI764" s="84"/>
      <c r="AJ764" s="84"/>
      <c r="AK764" s="84"/>
      <c r="AL764" s="84"/>
      <c r="AM764" s="87">
        <v>40818.657638888886</v>
      </c>
      <c r="AN764" s="84" t="s">
        <v>10584</v>
      </c>
      <c r="AO764" s="92" t="s">
        <v>11346</v>
      </c>
      <c r="AP764" s="84" t="s">
        <v>66</v>
      </c>
      <c r="AQ764" s="48"/>
      <c r="AR764" s="48"/>
      <c r="AS764" s="48"/>
      <c r="AT764" s="48"/>
      <c r="AU764" s="48" t="s">
        <v>2951</v>
      </c>
      <c r="AV764" s="48" t="s">
        <v>2951</v>
      </c>
      <c r="AW764" s="107" t="s">
        <v>14127</v>
      </c>
      <c r="AX764" s="107" t="s">
        <v>14127</v>
      </c>
      <c r="AY764" s="107" t="s">
        <v>14929</v>
      </c>
      <c r="AZ764" s="107" t="s">
        <v>14929</v>
      </c>
      <c r="BA764" s="2"/>
      <c r="BB764" s="3"/>
      <c r="BC764" s="3"/>
      <c r="BD764" s="3"/>
      <c r="BE764" s="3"/>
    </row>
    <row r="765" spans="1:57" x14ac:dyDescent="0.25">
      <c r="A765" s="61" t="s">
        <v>741</v>
      </c>
      <c r="B765" s="62" t="s">
        <v>15537</v>
      </c>
      <c r="C765" s="62"/>
      <c r="D765" s="63">
        <v>1.7185585195271398</v>
      </c>
      <c r="E765" s="65"/>
      <c r="F765" s="103" t="s">
        <v>9033</v>
      </c>
      <c r="G765" s="62"/>
      <c r="H765" s="66"/>
      <c r="I765" s="67"/>
      <c r="J765" s="67"/>
      <c r="K765" s="66" t="s">
        <v>13034</v>
      </c>
      <c r="L765" s="70"/>
      <c r="M765" s="71">
        <v>5654.85400390625</v>
      </c>
      <c r="N765" s="71">
        <v>4786.05029296875</v>
      </c>
      <c r="O765" s="72"/>
      <c r="P765" s="73"/>
      <c r="Q765" s="73"/>
      <c r="R765" s="96"/>
      <c r="S765" s="48">
        <v>0</v>
      </c>
      <c r="T765" s="48">
        <v>1</v>
      </c>
      <c r="U765" s="49">
        <v>0</v>
      </c>
      <c r="V765" s="49">
        <v>1.63E-4</v>
      </c>
      <c r="W765" s="49">
        <v>1.13E-4</v>
      </c>
      <c r="X765" s="49">
        <v>0.48216999999999999</v>
      </c>
      <c r="Y765" s="49">
        <v>0</v>
      </c>
      <c r="Z765" s="49">
        <v>0</v>
      </c>
      <c r="AA765" s="68">
        <v>765</v>
      </c>
      <c r="AB765" s="68"/>
      <c r="AC765" s="69"/>
      <c r="AD765" s="84">
        <v>1026</v>
      </c>
      <c r="AE765" s="84">
        <v>104</v>
      </c>
      <c r="AF765" s="84">
        <v>20864</v>
      </c>
      <c r="AG765" s="84">
        <v>23672</v>
      </c>
      <c r="AH765" s="84"/>
      <c r="AI765" s="84"/>
      <c r="AJ765" s="84"/>
      <c r="AK765" s="84"/>
      <c r="AL765" s="84"/>
      <c r="AM765" s="87">
        <v>43280.73542824074</v>
      </c>
      <c r="AN765" s="84" t="s">
        <v>10584</v>
      </c>
      <c r="AO765" s="92" t="s">
        <v>11347</v>
      </c>
      <c r="AP765" s="84" t="s">
        <v>66</v>
      </c>
      <c r="AQ765" s="48"/>
      <c r="AR765" s="48"/>
      <c r="AS765" s="48"/>
      <c r="AT765" s="48"/>
      <c r="AU765" s="48"/>
      <c r="AV765" s="48"/>
      <c r="AW765" s="107" t="s">
        <v>14090</v>
      </c>
      <c r="AX765" s="107" t="s">
        <v>14726</v>
      </c>
      <c r="AY765" s="107" t="s">
        <v>14893</v>
      </c>
      <c r="AZ765" s="107" t="s">
        <v>15482</v>
      </c>
      <c r="BA765" s="2"/>
      <c r="BB765" s="3"/>
      <c r="BC765" s="3"/>
      <c r="BD765" s="3"/>
      <c r="BE765" s="3"/>
    </row>
    <row r="766" spans="1:57" x14ac:dyDescent="0.25">
      <c r="A766" s="61" t="s">
        <v>742</v>
      </c>
      <c r="B766" s="62" t="s">
        <v>15537</v>
      </c>
      <c r="C766" s="62"/>
      <c r="D766" s="63">
        <v>1.5</v>
      </c>
      <c r="E766" s="65"/>
      <c r="F766" s="103" t="s">
        <v>9711</v>
      </c>
      <c r="G766" s="62"/>
      <c r="H766" s="66"/>
      <c r="I766" s="67"/>
      <c r="J766" s="67"/>
      <c r="K766" s="66" t="s">
        <v>13035</v>
      </c>
      <c r="L766" s="70"/>
      <c r="M766" s="71">
        <v>1084.8409423828125</v>
      </c>
      <c r="N766" s="71">
        <v>3763.81884765625</v>
      </c>
      <c r="O766" s="72"/>
      <c r="P766" s="73"/>
      <c r="Q766" s="73"/>
      <c r="R766" s="96"/>
      <c r="S766" s="48">
        <v>0</v>
      </c>
      <c r="T766" s="48">
        <v>1</v>
      </c>
      <c r="U766" s="49">
        <v>0</v>
      </c>
      <c r="V766" s="49">
        <v>1</v>
      </c>
      <c r="W766" s="49">
        <v>0</v>
      </c>
      <c r="X766" s="49">
        <v>1</v>
      </c>
      <c r="Y766" s="49">
        <v>0</v>
      </c>
      <c r="Z766" s="49">
        <v>0</v>
      </c>
      <c r="AA766" s="68">
        <v>766</v>
      </c>
      <c r="AB766" s="68"/>
      <c r="AC766" s="69"/>
      <c r="AD766" s="84">
        <v>528</v>
      </c>
      <c r="AE766" s="84">
        <v>184</v>
      </c>
      <c r="AF766" s="84">
        <v>3144</v>
      </c>
      <c r="AG766" s="84">
        <v>3374</v>
      </c>
      <c r="AH766" s="84"/>
      <c r="AI766" s="84" t="s">
        <v>7685</v>
      </c>
      <c r="AJ766" s="84"/>
      <c r="AK766" s="84"/>
      <c r="AL766" s="84"/>
      <c r="AM766" s="87">
        <v>43079.221689814818</v>
      </c>
      <c r="AN766" s="84" t="s">
        <v>10584</v>
      </c>
      <c r="AO766" s="92" t="s">
        <v>11348</v>
      </c>
      <c r="AP766" s="84" t="s">
        <v>66</v>
      </c>
      <c r="AQ766" s="48"/>
      <c r="AR766" s="48"/>
      <c r="AS766" s="48"/>
      <c r="AT766" s="48"/>
      <c r="AU766" s="48"/>
      <c r="AV766" s="48"/>
      <c r="AW766" s="107" t="s">
        <v>14381</v>
      </c>
      <c r="AX766" s="107" t="s">
        <v>14381</v>
      </c>
      <c r="AY766" s="107" t="s">
        <v>15165</v>
      </c>
      <c r="AZ766" s="107" t="s">
        <v>15165</v>
      </c>
      <c r="BA766" s="2"/>
      <c r="BB766" s="3"/>
      <c r="BC766" s="3"/>
      <c r="BD766" s="3"/>
      <c r="BE766" s="3"/>
    </row>
    <row r="767" spans="1:57" x14ac:dyDescent="0.25">
      <c r="A767" s="61" t="s">
        <v>1688</v>
      </c>
      <c r="B767" s="62" t="s">
        <v>15537</v>
      </c>
      <c r="C767" s="62"/>
      <c r="D767" s="63">
        <v>1.5</v>
      </c>
      <c r="E767" s="65"/>
      <c r="F767" s="103" t="s">
        <v>9712</v>
      </c>
      <c r="G767" s="62"/>
      <c r="H767" s="66"/>
      <c r="I767" s="67"/>
      <c r="J767" s="67"/>
      <c r="K767" s="66" t="s">
        <v>13036</v>
      </c>
      <c r="L767" s="70"/>
      <c r="M767" s="71">
        <v>827.5474853515625</v>
      </c>
      <c r="N767" s="71">
        <v>5707.06640625</v>
      </c>
      <c r="O767" s="72"/>
      <c r="P767" s="73"/>
      <c r="Q767" s="73"/>
      <c r="R767" s="96"/>
      <c r="S767" s="48">
        <v>1</v>
      </c>
      <c r="T767" s="48">
        <v>0</v>
      </c>
      <c r="U767" s="49">
        <v>0</v>
      </c>
      <c r="V767" s="49">
        <v>1</v>
      </c>
      <c r="W767" s="49">
        <v>0</v>
      </c>
      <c r="X767" s="49">
        <v>1</v>
      </c>
      <c r="Y767" s="49">
        <v>0</v>
      </c>
      <c r="Z767" s="49">
        <v>0</v>
      </c>
      <c r="AA767" s="68">
        <v>767</v>
      </c>
      <c r="AB767" s="68"/>
      <c r="AC767" s="69"/>
      <c r="AD767" s="84">
        <v>2673</v>
      </c>
      <c r="AE767" s="84">
        <v>39936</v>
      </c>
      <c r="AF767" s="84">
        <v>6301</v>
      </c>
      <c r="AG767" s="84">
        <v>7587</v>
      </c>
      <c r="AH767" s="84"/>
      <c r="AI767" s="84" t="s">
        <v>7686</v>
      </c>
      <c r="AJ767" s="84" t="s">
        <v>8458</v>
      </c>
      <c r="AK767" s="84"/>
      <c r="AL767" s="84"/>
      <c r="AM767" s="87">
        <v>43269.737835648149</v>
      </c>
      <c r="AN767" s="84" t="s">
        <v>10584</v>
      </c>
      <c r="AO767" s="92" t="s">
        <v>11349</v>
      </c>
      <c r="AP767" s="84" t="s">
        <v>65</v>
      </c>
      <c r="AQ767" s="48"/>
      <c r="AR767" s="48"/>
      <c r="AS767" s="48"/>
      <c r="AT767" s="48"/>
      <c r="AU767" s="48"/>
      <c r="AV767" s="48"/>
      <c r="AW767" s="48"/>
      <c r="AX767" s="48"/>
      <c r="AY767" s="48"/>
      <c r="AZ767" s="48"/>
      <c r="BA767" s="2"/>
      <c r="BB767" s="3"/>
      <c r="BC767" s="3"/>
      <c r="BD767" s="3"/>
      <c r="BE767" s="3"/>
    </row>
    <row r="768" spans="1:57" x14ac:dyDescent="0.25">
      <c r="A768" s="61" t="s">
        <v>743</v>
      </c>
      <c r="B768" s="62" t="s">
        <v>15537</v>
      </c>
      <c r="C768" s="62"/>
      <c r="D768" s="63">
        <v>1.5</v>
      </c>
      <c r="E768" s="65"/>
      <c r="F768" s="103" t="s">
        <v>9713</v>
      </c>
      <c r="G768" s="62"/>
      <c r="H768" s="66"/>
      <c r="I768" s="67"/>
      <c r="J768" s="67"/>
      <c r="K768" s="66" t="s">
        <v>13037</v>
      </c>
      <c r="L768" s="70"/>
      <c r="M768" s="71">
        <v>4507.4912109375</v>
      </c>
      <c r="N768" s="71">
        <v>7057.908203125</v>
      </c>
      <c r="O768" s="72"/>
      <c r="P768" s="73"/>
      <c r="Q768" s="73"/>
      <c r="R768" s="96"/>
      <c r="S768" s="48">
        <v>0</v>
      </c>
      <c r="T768" s="48">
        <v>4</v>
      </c>
      <c r="U768" s="49">
        <v>18</v>
      </c>
      <c r="V768" s="49">
        <v>0.16666700000000001</v>
      </c>
      <c r="W768" s="49">
        <v>0</v>
      </c>
      <c r="X768" s="49">
        <v>2.2641529999999999</v>
      </c>
      <c r="Y768" s="49">
        <v>0</v>
      </c>
      <c r="Z768" s="49">
        <v>0</v>
      </c>
      <c r="AA768" s="68">
        <v>768</v>
      </c>
      <c r="AB768" s="68"/>
      <c r="AC768" s="69"/>
      <c r="AD768" s="84">
        <v>319</v>
      </c>
      <c r="AE768" s="84">
        <v>298</v>
      </c>
      <c r="AF768" s="84">
        <v>397</v>
      </c>
      <c r="AG768" s="84">
        <v>460</v>
      </c>
      <c r="AH768" s="84"/>
      <c r="AI768" s="84" t="s">
        <v>7687</v>
      </c>
      <c r="AJ768" s="84" t="s">
        <v>8459</v>
      </c>
      <c r="AK768" s="84"/>
      <c r="AL768" s="84"/>
      <c r="AM768" s="87">
        <v>40389.405370370368</v>
      </c>
      <c r="AN768" s="84" t="s">
        <v>10584</v>
      </c>
      <c r="AO768" s="92" t="s">
        <v>11350</v>
      </c>
      <c r="AP768" s="84" t="s">
        <v>66</v>
      </c>
      <c r="AQ768" s="48" t="s">
        <v>2761</v>
      </c>
      <c r="AR768" s="48" t="s">
        <v>2761</v>
      </c>
      <c r="AS768" s="48" t="s">
        <v>2911</v>
      </c>
      <c r="AT768" s="48" t="s">
        <v>2911</v>
      </c>
      <c r="AU768" s="48"/>
      <c r="AV768" s="48"/>
      <c r="AW768" s="107" t="s">
        <v>14382</v>
      </c>
      <c r="AX768" s="107" t="s">
        <v>14382</v>
      </c>
      <c r="AY768" s="107" t="s">
        <v>15166</v>
      </c>
      <c r="AZ768" s="107" t="s">
        <v>15166</v>
      </c>
      <c r="BA768" s="2"/>
      <c r="BB768" s="3"/>
      <c r="BC768" s="3"/>
      <c r="BD768" s="3"/>
      <c r="BE768" s="3"/>
    </row>
    <row r="769" spans="1:57" x14ac:dyDescent="0.25">
      <c r="A769" s="61" t="s">
        <v>1689</v>
      </c>
      <c r="B769" s="62" t="s">
        <v>15537</v>
      </c>
      <c r="C769" s="62"/>
      <c r="D769" s="63">
        <v>1.5</v>
      </c>
      <c r="E769" s="65"/>
      <c r="F769" s="103" t="s">
        <v>9714</v>
      </c>
      <c r="G769" s="62"/>
      <c r="H769" s="66"/>
      <c r="I769" s="67"/>
      <c r="J769" s="67"/>
      <c r="K769" s="66" t="s">
        <v>13038</v>
      </c>
      <c r="L769" s="70"/>
      <c r="M769" s="71">
        <v>5373.27294921875</v>
      </c>
      <c r="N769" s="71">
        <v>7701.6806640625</v>
      </c>
      <c r="O769" s="72"/>
      <c r="P769" s="73"/>
      <c r="Q769" s="73"/>
      <c r="R769" s="96"/>
      <c r="S769" s="48">
        <v>1</v>
      </c>
      <c r="T769" s="48">
        <v>0</v>
      </c>
      <c r="U769" s="49">
        <v>0</v>
      </c>
      <c r="V769" s="49">
        <v>0.1</v>
      </c>
      <c r="W769" s="49">
        <v>0</v>
      </c>
      <c r="X769" s="49">
        <v>0.63113200000000003</v>
      </c>
      <c r="Y769" s="49">
        <v>0</v>
      </c>
      <c r="Z769" s="49">
        <v>0</v>
      </c>
      <c r="AA769" s="68">
        <v>769</v>
      </c>
      <c r="AB769" s="68"/>
      <c r="AC769" s="69"/>
      <c r="AD769" s="84">
        <v>539</v>
      </c>
      <c r="AE769" s="84">
        <v>47270</v>
      </c>
      <c r="AF769" s="84">
        <v>13200</v>
      </c>
      <c r="AG769" s="84">
        <v>21759</v>
      </c>
      <c r="AH769" s="84"/>
      <c r="AI769" s="84" t="s">
        <v>7688</v>
      </c>
      <c r="AJ769" s="84" t="s">
        <v>8224</v>
      </c>
      <c r="AK769" s="92" t="s">
        <v>8811</v>
      </c>
      <c r="AL769" s="84"/>
      <c r="AM769" s="87">
        <v>39804.656319444446</v>
      </c>
      <c r="AN769" s="84" t="s">
        <v>10584</v>
      </c>
      <c r="AO769" s="92" t="s">
        <v>11351</v>
      </c>
      <c r="AP769" s="84" t="s">
        <v>65</v>
      </c>
      <c r="AQ769" s="48"/>
      <c r="AR769" s="48"/>
      <c r="AS769" s="48"/>
      <c r="AT769" s="48"/>
      <c r="AU769" s="48"/>
      <c r="AV769" s="48"/>
      <c r="AW769" s="48"/>
      <c r="AX769" s="48"/>
      <c r="AY769" s="48"/>
      <c r="AZ769" s="48"/>
      <c r="BA769" s="2"/>
      <c r="BB769" s="3"/>
      <c r="BC769" s="3"/>
      <c r="BD769" s="3"/>
      <c r="BE769" s="3"/>
    </row>
    <row r="770" spans="1:57" x14ac:dyDescent="0.25">
      <c r="A770" s="61" t="s">
        <v>1690</v>
      </c>
      <c r="B770" s="62" t="s">
        <v>15537</v>
      </c>
      <c r="C770" s="62"/>
      <c r="D770" s="63">
        <v>1.5</v>
      </c>
      <c r="E770" s="65"/>
      <c r="F770" s="103" t="s">
        <v>9715</v>
      </c>
      <c r="G770" s="62"/>
      <c r="H770" s="66"/>
      <c r="I770" s="67"/>
      <c r="J770" s="67"/>
      <c r="K770" s="66" t="s">
        <v>13039</v>
      </c>
      <c r="L770" s="70"/>
      <c r="M770" s="71">
        <v>2712.3251953125</v>
      </c>
      <c r="N770" s="71">
        <v>8870.97265625</v>
      </c>
      <c r="O770" s="72"/>
      <c r="P770" s="73"/>
      <c r="Q770" s="73"/>
      <c r="R770" s="96"/>
      <c r="S770" s="48">
        <v>1</v>
      </c>
      <c r="T770" s="48">
        <v>0</v>
      </c>
      <c r="U770" s="49">
        <v>0</v>
      </c>
      <c r="V770" s="49">
        <v>0.1</v>
      </c>
      <c r="W770" s="49">
        <v>0</v>
      </c>
      <c r="X770" s="49">
        <v>0.63113200000000003</v>
      </c>
      <c r="Y770" s="49">
        <v>0</v>
      </c>
      <c r="Z770" s="49">
        <v>0</v>
      </c>
      <c r="AA770" s="68">
        <v>770</v>
      </c>
      <c r="AB770" s="68"/>
      <c r="AC770" s="69"/>
      <c r="AD770" s="84">
        <v>14</v>
      </c>
      <c r="AE770" s="84">
        <v>5744</v>
      </c>
      <c r="AF770" s="84">
        <v>718</v>
      </c>
      <c r="AG770" s="84">
        <v>359</v>
      </c>
      <c r="AH770" s="84"/>
      <c r="AI770" s="84" t="s">
        <v>7689</v>
      </c>
      <c r="AJ770" s="84"/>
      <c r="AK770" s="92" t="s">
        <v>8812</v>
      </c>
      <c r="AL770" s="84"/>
      <c r="AM770" s="87">
        <v>42131.395416666666</v>
      </c>
      <c r="AN770" s="84" t="s">
        <v>10584</v>
      </c>
      <c r="AO770" s="92" t="s">
        <v>11352</v>
      </c>
      <c r="AP770" s="84" t="s">
        <v>65</v>
      </c>
      <c r="AQ770" s="48"/>
      <c r="AR770" s="48"/>
      <c r="AS770" s="48"/>
      <c r="AT770" s="48"/>
      <c r="AU770" s="48"/>
      <c r="AV770" s="48"/>
      <c r="AW770" s="48"/>
      <c r="AX770" s="48"/>
      <c r="AY770" s="48"/>
      <c r="AZ770" s="48"/>
      <c r="BA770" s="2"/>
      <c r="BB770" s="3"/>
      <c r="BC770" s="3"/>
      <c r="BD770" s="3"/>
      <c r="BE770" s="3"/>
    </row>
    <row r="771" spans="1:57" x14ac:dyDescent="0.25">
      <c r="A771" s="61" t="s">
        <v>1691</v>
      </c>
      <c r="B771" s="62" t="s">
        <v>15537</v>
      </c>
      <c r="C771" s="62"/>
      <c r="D771" s="63">
        <v>1.5</v>
      </c>
      <c r="E771" s="65"/>
      <c r="F771" s="103" t="s">
        <v>9716</v>
      </c>
      <c r="G771" s="62"/>
      <c r="H771" s="66"/>
      <c r="I771" s="67"/>
      <c r="J771" s="67"/>
      <c r="K771" s="66" t="s">
        <v>13040</v>
      </c>
      <c r="L771" s="70"/>
      <c r="M771" s="71">
        <v>2385.559326171875</v>
      </c>
      <c r="N771" s="71">
        <v>5578.46630859375</v>
      </c>
      <c r="O771" s="72"/>
      <c r="P771" s="73"/>
      <c r="Q771" s="73"/>
      <c r="R771" s="96"/>
      <c r="S771" s="48">
        <v>1</v>
      </c>
      <c r="T771" s="48">
        <v>0</v>
      </c>
      <c r="U771" s="49">
        <v>0</v>
      </c>
      <c r="V771" s="49">
        <v>0.1</v>
      </c>
      <c r="W771" s="49">
        <v>0</v>
      </c>
      <c r="X771" s="49">
        <v>0.63113200000000003</v>
      </c>
      <c r="Y771" s="49">
        <v>0</v>
      </c>
      <c r="Z771" s="49">
        <v>0</v>
      </c>
      <c r="AA771" s="68">
        <v>771</v>
      </c>
      <c r="AB771" s="68"/>
      <c r="AC771" s="69"/>
      <c r="AD771" s="84">
        <v>21</v>
      </c>
      <c r="AE771" s="84">
        <v>59720</v>
      </c>
      <c r="AF771" s="84">
        <v>975</v>
      </c>
      <c r="AG771" s="84">
        <v>686</v>
      </c>
      <c r="AH771" s="84"/>
      <c r="AI771" s="84" t="s">
        <v>7690</v>
      </c>
      <c r="AJ771" s="84" t="s">
        <v>8310</v>
      </c>
      <c r="AK771" s="92" t="s">
        <v>8813</v>
      </c>
      <c r="AL771" s="84"/>
      <c r="AM771" s="87">
        <v>43475.51122685185</v>
      </c>
      <c r="AN771" s="84" t="s">
        <v>10584</v>
      </c>
      <c r="AO771" s="92" t="s">
        <v>11353</v>
      </c>
      <c r="AP771" s="84" t="s">
        <v>65</v>
      </c>
      <c r="AQ771" s="48"/>
      <c r="AR771" s="48"/>
      <c r="AS771" s="48"/>
      <c r="AT771" s="48"/>
      <c r="AU771" s="48"/>
      <c r="AV771" s="48"/>
      <c r="AW771" s="48"/>
      <c r="AX771" s="48"/>
      <c r="AY771" s="48"/>
      <c r="AZ771" s="48"/>
      <c r="BA771" s="2"/>
      <c r="BB771" s="3"/>
      <c r="BC771" s="3"/>
      <c r="BD771" s="3"/>
      <c r="BE771" s="3"/>
    </row>
    <row r="772" spans="1:57" x14ac:dyDescent="0.25">
      <c r="A772" s="61" t="s">
        <v>744</v>
      </c>
      <c r="B772" s="62" t="s">
        <v>15537</v>
      </c>
      <c r="C772" s="62"/>
      <c r="D772" s="63">
        <v>1.5</v>
      </c>
      <c r="E772" s="65"/>
      <c r="F772" s="103" t="s">
        <v>9717</v>
      </c>
      <c r="G772" s="62"/>
      <c r="H772" s="66"/>
      <c r="I772" s="67"/>
      <c r="J772" s="67"/>
      <c r="K772" s="66" t="s">
        <v>13041</v>
      </c>
      <c r="L772" s="70"/>
      <c r="M772" s="71">
        <v>5697.517578125</v>
      </c>
      <c r="N772" s="71">
        <v>7541.4306640625</v>
      </c>
      <c r="O772" s="72"/>
      <c r="P772" s="73"/>
      <c r="Q772" s="73"/>
      <c r="R772" s="96"/>
      <c r="S772" s="48">
        <v>0</v>
      </c>
      <c r="T772" s="48">
        <v>1</v>
      </c>
      <c r="U772" s="49">
        <v>0</v>
      </c>
      <c r="V772" s="49">
        <v>1</v>
      </c>
      <c r="W772" s="49">
        <v>0</v>
      </c>
      <c r="X772" s="49">
        <v>1</v>
      </c>
      <c r="Y772" s="49">
        <v>0</v>
      </c>
      <c r="Z772" s="49">
        <v>0</v>
      </c>
      <c r="AA772" s="68">
        <v>772</v>
      </c>
      <c r="AB772" s="68"/>
      <c r="AC772" s="69"/>
      <c r="AD772" s="84">
        <v>834</v>
      </c>
      <c r="AE772" s="84">
        <v>954</v>
      </c>
      <c r="AF772" s="84">
        <v>7558</v>
      </c>
      <c r="AG772" s="84">
        <v>1243</v>
      </c>
      <c r="AH772" s="84"/>
      <c r="AI772" s="84" t="s">
        <v>7691</v>
      </c>
      <c r="AJ772" s="84"/>
      <c r="AK772" s="84"/>
      <c r="AL772" s="84"/>
      <c r="AM772" s="87">
        <v>40677.760601851849</v>
      </c>
      <c r="AN772" s="84" t="s">
        <v>10584</v>
      </c>
      <c r="AO772" s="92" t="s">
        <v>11354</v>
      </c>
      <c r="AP772" s="84" t="s">
        <v>66</v>
      </c>
      <c r="AQ772" s="48"/>
      <c r="AR772" s="48"/>
      <c r="AS772" s="48"/>
      <c r="AT772" s="48"/>
      <c r="AU772" s="48"/>
      <c r="AV772" s="48"/>
      <c r="AW772" s="107" t="s">
        <v>14383</v>
      </c>
      <c r="AX772" s="107" t="s">
        <v>14383</v>
      </c>
      <c r="AY772" s="107" t="s">
        <v>15167</v>
      </c>
      <c r="AZ772" s="107" t="s">
        <v>15167</v>
      </c>
      <c r="BA772" s="2"/>
      <c r="BB772" s="3"/>
      <c r="BC772" s="3"/>
      <c r="BD772" s="3"/>
      <c r="BE772" s="3"/>
    </row>
    <row r="773" spans="1:57" x14ac:dyDescent="0.25">
      <c r="A773" s="61" t="s">
        <v>1692</v>
      </c>
      <c r="B773" s="62" t="s">
        <v>15537</v>
      </c>
      <c r="C773" s="62"/>
      <c r="D773" s="63">
        <v>1.5</v>
      </c>
      <c r="E773" s="65"/>
      <c r="F773" s="103" t="s">
        <v>9718</v>
      </c>
      <c r="G773" s="62"/>
      <c r="H773" s="66"/>
      <c r="I773" s="67"/>
      <c r="J773" s="67"/>
      <c r="K773" s="66" t="s">
        <v>13042</v>
      </c>
      <c r="L773" s="70"/>
      <c r="M773" s="71">
        <v>4062.226806640625</v>
      </c>
      <c r="N773" s="71">
        <v>8352.1865234375</v>
      </c>
      <c r="O773" s="72"/>
      <c r="P773" s="73"/>
      <c r="Q773" s="73"/>
      <c r="R773" s="96"/>
      <c r="S773" s="48">
        <v>1</v>
      </c>
      <c r="T773" s="48">
        <v>0</v>
      </c>
      <c r="U773" s="49">
        <v>0</v>
      </c>
      <c r="V773" s="49">
        <v>1</v>
      </c>
      <c r="W773" s="49">
        <v>0</v>
      </c>
      <c r="X773" s="49">
        <v>1</v>
      </c>
      <c r="Y773" s="49">
        <v>0</v>
      </c>
      <c r="Z773" s="49">
        <v>0</v>
      </c>
      <c r="AA773" s="68">
        <v>773</v>
      </c>
      <c r="AB773" s="68"/>
      <c r="AC773" s="69"/>
      <c r="AD773" s="84">
        <v>31360</v>
      </c>
      <c r="AE773" s="84">
        <v>35196</v>
      </c>
      <c r="AF773" s="84">
        <v>58686</v>
      </c>
      <c r="AG773" s="84">
        <v>125264</v>
      </c>
      <c r="AH773" s="84"/>
      <c r="AI773" s="84" t="s">
        <v>7692</v>
      </c>
      <c r="AJ773" s="84" t="s">
        <v>8266</v>
      </c>
      <c r="AK773" s="84"/>
      <c r="AL773" s="84"/>
      <c r="AM773" s="87">
        <v>41468.048356481479</v>
      </c>
      <c r="AN773" s="84" t="s">
        <v>10584</v>
      </c>
      <c r="AO773" s="92" t="s">
        <v>11355</v>
      </c>
      <c r="AP773" s="84" t="s">
        <v>65</v>
      </c>
      <c r="AQ773" s="48"/>
      <c r="AR773" s="48"/>
      <c r="AS773" s="48"/>
      <c r="AT773" s="48"/>
      <c r="AU773" s="48"/>
      <c r="AV773" s="48"/>
      <c r="AW773" s="48"/>
      <c r="AX773" s="48"/>
      <c r="AY773" s="48"/>
      <c r="AZ773" s="48"/>
      <c r="BA773" s="2"/>
      <c r="BB773" s="3"/>
      <c r="BC773" s="3"/>
      <c r="BD773" s="3"/>
      <c r="BE773" s="3"/>
    </row>
    <row r="774" spans="1:57" x14ac:dyDescent="0.25">
      <c r="A774" s="61" t="s">
        <v>745</v>
      </c>
      <c r="B774" s="62" t="s">
        <v>15537</v>
      </c>
      <c r="C774" s="62"/>
      <c r="D774" s="63">
        <v>1.5</v>
      </c>
      <c r="E774" s="65"/>
      <c r="F774" s="103" t="s">
        <v>9719</v>
      </c>
      <c r="G774" s="62"/>
      <c r="H774" s="66"/>
      <c r="I774" s="67"/>
      <c r="J774" s="67"/>
      <c r="K774" s="66" t="s">
        <v>13043</v>
      </c>
      <c r="L774" s="70"/>
      <c r="M774" s="71">
        <v>4066.827880859375</v>
      </c>
      <c r="N774" s="71">
        <v>7841.890625</v>
      </c>
      <c r="O774" s="72"/>
      <c r="P774" s="73"/>
      <c r="Q774" s="73"/>
      <c r="R774" s="96"/>
      <c r="S774" s="48">
        <v>0</v>
      </c>
      <c r="T774" s="48">
        <v>1</v>
      </c>
      <c r="U774" s="49">
        <v>0</v>
      </c>
      <c r="V774" s="49">
        <v>1</v>
      </c>
      <c r="W774" s="49">
        <v>0</v>
      </c>
      <c r="X774" s="49">
        <v>1</v>
      </c>
      <c r="Y774" s="49">
        <v>0</v>
      </c>
      <c r="Z774" s="49">
        <v>0</v>
      </c>
      <c r="AA774" s="68">
        <v>774</v>
      </c>
      <c r="AB774" s="68"/>
      <c r="AC774" s="69"/>
      <c r="AD774" s="84">
        <v>832</v>
      </c>
      <c r="AE774" s="84">
        <v>65</v>
      </c>
      <c r="AF774" s="84">
        <v>6766</v>
      </c>
      <c r="AG774" s="84">
        <v>5315</v>
      </c>
      <c r="AH774" s="84"/>
      <c r="AI774" s="84" t="s">
        <v>7693</v>
      </c>
      <c r="AJ774" s="84" t="s">
        <v>8284</v>
      </c>
      <c r="AK774" s="84"/>
      <c r="AL774" s="84"/>
      <c r="AM774" s="87">
        <v>42713.731631944444</v>
      </c>
      <c r="AN774" s="84" t="s">
        <v>10584</v>
      </c>
      <c r="AO774" s="92" t="s">
        <v>11356</v>
      </c>
      <c r="AP774" s="84" t="s">
        <v>66</v>
      </c>
      <c r="AQ774" s="48"/>
      <c r="AR774" s="48"/>
      <c r="AS774" s="48"/>
      <c r="AT774" s="48"/>
      <c r="AU774" s="48"/>
      <c r="AV774" s="48"/>
      <c r="AW774" s="107" t="s">
        <v>14384</v>
      </c>
      <c r="AX774" s="107" t="s">
        <v>14384</v>
      </c>
      <c r="AY774" s="107" t="s">
        <v>15168</v>
      </c>
      <c r="AZ774" s="107" t="s">
        <v>15168</v>
      </c>
      <c r="BA774" s="2"/>
      <c r="BB774" s="3"/>
      <c r="BC774" s="3"/>
      <c r="BD774" s="3"/>
      <c r="BE774" s="3"/>
    </row>
    <row r="775" spans="1:57" x14ac:dyDescent="0.25">
      <c r="A775" s="61" t="s">
        <v>1693</v>
      </c>
      <c r="B775" s="62" t="s">
        <v>15537</v>
      </c>
      <c r="C775" s="62"/>
      <c r="D775" s="63">
        <v>1.5</v>
      </c>
      <c r="E775" s="65"/>
      <c r="F775" s="103" t="s">
        <v>9720</v>
      </c>
      <c r="G775" s="62"/>
      <c r="H775" s="66"/>
      <c r="I775" s="67"/>
      <c r="J775" s="67"/>
      <c r="K775" s="66" t="s">
        <v>13044</v>
      </c>
      <c r="L775" s="70"/>
      <c r="M775" s="71">
        <v>5714.02392578125</v>
      </c>
      <c r="N775" s="71">
        <v>8276.5927734375</v>
      </c>
      <c r="O775" s="72"/>
      <c r="P775" s="73"/>
      <c r="Q775" s="73"/>
      <c r="R775" s="96"/>
      <c r="S775" s="48">
        <v>1</v>
      </c>
      <c r="T775" s="48">
        <v>0</v>
      </c>
      <c r="U775" s="49">
        <v>0</v>
      </c>
      <c r="V775" s="49">
        <v>1</v>
      </c>
      <c r="W775" s="49">
        <v>0</v>
      </c>
      <c r="X775" s="49">
        <v>1</v>
      </c>
      <c r="Y775" s="49">
        <v>0</v>
      </c>
      <c r="Z775" s="49">
        <v>0</v>
      </c>
      <c r="AA775" s="68">
        <v>775</v>
      </c>
      <c r="AB775" s="68"/>
      <c r="AC775" s="69"/>
      <c r="AD775" s="84">
        <v>96393</v>
      </c>
      <c r="AE775" s="84">
        <v>153353</v>
      </c>
      <c r="AF775" s="84">
        <v>40671</v>
      </c>
      <c r="AG775" s="84">
        <v>89311</v>
      </c>
      <c r="AH775" s="84"/>
      <c r="AI775" s="84" t="s">
        <v>7694</v>
      </c>
      <c r="AJ775" s="84" t="s">
        <v>8460</v>
      </c>
      <c r="AK775" s="92" t="s">
        <v>8814</v>
      </c>
      <c r="AL775" s="84"/>
      <c r="AM775" s="87">
        <v>40943.694409722222</v>
      </c>
      <c r="AN775" s="84" t="s">
        <v>10584</v>
      </c>
      <c r="AO775" s="92" t="s">
        <v>11357</v>
      </c>
      <c r="AP775" s="84" t="s">
        <v>65</v>
      </c>
      <c r="AQ775" s="48"/>
      <c r="AR775" s="48"/>
      <c r="AS775" s="48"/>
      <c r="AT775" s="48"/>
      <c r="AU775" s="48"/>
      <c r="AV775" s="48"/>
      <c r="AW775" s="48"/>
      <c r="AX775" s="48"/>
      <c r="AY775" s="48"/>
      <c r="AZ775" s="48"/>
      <c r="BA775" s="2"/>
      <c r="BB775" s="3"/>
      <c r="BC775" s="3"/>
      <c r="BD775" s="3"/>
      <c r="BE775" s="3"/>
    </row>
    <row r="776" spans="1:57" x14ac:dyDescent="0.25">
      <c r="A776" s="61" t="s">
        <v>746</v>
      </c>
      <c r="B776" s="62" t="s">
        <v>15537</v>
      </c>
      <c r="C776" s="62"/>
      <c r="D776" s="63">
        <v>1.5870365785727549</v>
      </c>
      <c r="E776" s="65"/>
      <c r="F776" s="103" t="s">
        <v>9721</v>
      </c>
      <c r="G776" s="62"/>
      <c r="H776" s="66"/>
      <c r="I776" s="67"/>
      <c r="J776" s="67"/>
      <c r="K776" s="66" t="s">
        <v>13045</v>
      </c>
      <c r="L776" s="70"/>
      <c r="M776" s="71">
        <v>5740.892578125</v>
      </c>
      <c r="N776" s="71">
        <v>1677.492431640625</v>
      </c>
      <c r="O776" s="72"/>
      <c r="P776" s="73"/>
      <c r="Q776" s="73"/>
      <c r="R776" s="96"/>
      <c r="S776" s="48">
        <v>0</v>
      </c>
      <c r="T776" s="48">
        <v>1</v>
      </c>
      <c r="U776" s="49">
        <v>0</v>
      </c>
      <c r="V776" s="49">
        <v>1.76E-4</v>
      </c>
      <c r="W776" s="49">
        <v>4.5000000000000003E-5</v>
      </c>
      <c r="X776" s="49">
        <v>0.44630199999999998</v>
      </c>
      <c r="Y776" s="49">
        <v>0</v>
      </c>
      <c r="Z776" s="49">
        <v>0</v>
      </c>
      <c r="AA776" s="68">
        <v>776</v>
      </c>
      <c r="AB776" s="68"/>
      <c r="AC776" s="69"/>
      <c r="AD776" s="84">
        <v>449</v>
      </c>
      <c r="AE776" s="84">
        <v>305</v>
      </c>
      <c r="AF776" s="84">
        <v>3917</v>
      </c>
      <c r="AG776" s="84">
        <v>6442</v>
      </c>
      <c r="AH776" s="84"/>
      <c r="AI776" s="84"/>
      <c r="AJ776" s="84"/>
      <c r="AK776" s="84"/>
      <c r="AL776" s="84"/>
      <c r="AM776" s="87">
        <v>41893.901539351849</v>
      </c>
      <c r="AN776" s="84" t="s">
        <v>10584</v>
      </c>
      <c r="AO776" s="92" t="s">
        <v>11358</v>
      </c>
      <c r="AP776" s="84" t="s">
        <v>66</v>
      </c>
      <c r="AQ776" s="48"/>
      <c r="AR776" s="48"/>
      <c r="AS776" s="48"/>
      <c r="AT776" s="48"/>
      <c r="AU776" s="48" t="s">
        <v>2947</v>
      </c>
      <c r="AV776" s="48" t="s">
        <v>2947</v>
      </c>
      <c r="AW776" s="107" t="s">
        <v>14123</v>
      </c>
      <c r="AX776" s="107" t="s">
        <v>14123</v>
      </c>
      <c r="AY776" s="107" t="s">
        <v>14925</v>
      </c>
      <c r="AZ776" s="107" t="s">
        <v>14925</v>
      </c>
      <c r="BA776" s="2"/>
      <c r="BB776" s="3"/>
      <c r="BC776" s="3"/>
      <c r="BD776" s="3"/>
      <c r="BE776" s="3"/>
    </row>
    <row r="777" spans="1:57" x14ac:dyDescent="0.25">
      <c r="A777" s="61" t="s">
        <v>747</v>
      </c>
      <c r="B777" s="62" t="s">
        <v>15537</v>
      </c>
      <c r="C777" s="62"/>
      <c r="D777" s="63">
        <v>1.5</v>
      </c>
      <c r="E777" s="65"/>
      <c r="F777" s="103" t="s">
        <v>9722</v>
      </c>
      <c r="G777" s="62"/>
      <c r="H777" s="66"/>
      <c r="I777" s="67"/>
      <c r="J777" s="67"/>
      <c r="K777" s="66" t="s">
        <v>13046</v>
      </c>
      <c r="L777" s="70"/>
      <c r="M777" s="71">
        <v>9469.8984375</v>
      </c>
      <c r="N777" s="71">
        <v>7263.88916015625</v>
      </c>
      <c r="O777" s="72"/>
      <c r="P777" s="73"/>
      <c r="Q777" s="73"/>
      <c r="R777" s="96"/>
      <c r="S777" s="48">
        <v>1</v>
      </c>
      <c r="T777" s="48">
        <v>1</v>
      </c>
      <c r="U777" s="49">
        <v>0</v>
      </c>
      <c r="V777" s="49">
        <v>0</v>
      </c>
      <c r="W777" s="49">
        <v>0</v>
      </c>
      <c r="X777" s="49">
        <v>1</v>
      </c>
      <c r="Y777" s="49">
        <v>0</v>
      </c>
      <c r="Z777" s="49" t="s">
        <v>13963</v>
      </c>
      <c r="AA777" s="68">
        <v>777</v>
      </c>
      <c r="AB777" s="68"/>
      <c r="AC777" s="69"/>
      <c r="AD777" s="84">
        <v>6</v>
      </c>
      <c r="AE777" s="84">
        <v>11275</v>
      </c>
      <c r="AF777" s="84">
        <v>323749</v>
      </c>
      <c r="AG777" s="84">
        <v>7</v>
      </c>
      <c r="AH777" s="84"/>
      <c r="AI777" s="84" t="s">
        <v>7695</v>
      </c>
      <c r="AJ777" s="84" t="s">
        <v>8284</v>
      </c>
      <c r="AK777" s="92" t="s">
        <v>8815</v>
      </c>
      <c r="AL777" s="84"/>
      <c r="AM777" s="87">
        <v>39973.320115740738</v>
      </c>
      <c r="AN777" s="84" t="s">
        <v>10584</v>
      </c>
      <c r="AO777" s="92" t="s">
        <v>11359</v>
      </c>
      <c r="AP777" s="84" t="s">
        <v>66</v>
      </c>
      <c r="AQ777" s="48" t="s">
        <v>14012</v>
      </c>
      <c r="AR777" s="48" t="s">
        <v>14012</v>
      </c>
      <c r="AS777" s="48" t="s">
        <v>2911</v>
      </c>
      <c r="AT777" s="48" t="s">
        <v>2911</v>
      </c>
      <c r="AU777" s="48"/>
      <c r="AV777" s="48"/>
      <c r="AW777" s="107" t="s">
        <v>14385</v>
      </c>
      <c r="AX777" s="107" t="s">
        <v>14769</v>
      </c>
      <c r="AY777" s="107" t="s">
        <v>15169</v>
      </c>
      <c r="AZ777" s="107" t="s">
        <v>15169</v>
      </c>
      <c r="BA777" s="2"/>
      <c r="BB777" s="3"/>
      <c r="BC777" s="3"/>
      <c r="BD777" s="3"/>
      <c r="BE777" s="3"/>
    </row>
    <row r="778" spans="1:57" x14ac:dyDescent="0.25">
      <c r="A778" s="61" t="s">
        <v>748</v>
      </c>
      <c r="B778" s="62" t="s">
        <v>15537</v>
      </c>
      <c r="C778" s="62"/>
      <c r="D778" s="63">
        <v>1.724360958098657</v>
      </c>
      <c r="E778" s="65"/>
      <c r="F778" s="103" t="s">
        <v>9723</v>
      </c>
      <c r="G778" s="62"/>
      <c r="H778" s="66"/>
      <c r="I778" s="67"/>
      <c r="J778" s="67"/>
      <c r="K778" s="66" t="s">
        <v>13047</v>
      </c>
      <c r="L778" s="70"/>
      <c r="M778" s="71">
        <v>8806.1357421875</v>
      </c>
      <c r="N778" s="71">
        <v>3106.953857421875</v>
      </c>
      <c r="O778" s="72"/>
      <c r="P778" s="73"/>
      <c r="Q778" s="73"/>
      <c r="R778" s="96"/>
      <c r="S778" s="48">
        <v>0</v>
      </c>
      <c r="T778" s="48">
        <v>1</v>
      </c>
      <c r="U778" s="49">
        <v>0</v>
      </c>
      <c r="V778" s="49">
        <v>1.84E-4</v>
      </c>
      <c r="W778" s="49">
        <v>1.16E-4</v>
      </c>
      <c r="X778" s="49">
        <v>0.46414100000000003</v>
      </c>
      <c r="Y778" s="49">
        <v>0</v>
      </c>
      <c r="Z778" s="49">
        <v>0</v>
      </c>
      <c r="AA778" s="68">
        <v>778</v>
      </c>
      <c r="AB778" s="68"/>
      <c r="AC778" s="69"/>
      <c r="AD778" s="84">
        <v>996</v>
      </c>
      <c r="AE778" s="84">
        <v>214</v>
      </c>
      <c r="AF778" s="84">
        <v>347</v>
      </c>
      <c r="AG778" s="84">
        <v>4096</v>
      </c>
      <c r="AH778" s="84"/>
      <c r="AI778" s="84" t="s">
        <v>7696</v>
      </c>
      <c r="AJ778" s="84" t="s">
        <v>8283</v>
      </c>
      <c r="AK778" s="84"/>
      <c r="AL778" s="84"/>
      <c r="AM778" s="87">
        <v>43448.707002314812</v>
      </c>
      <c r="AN778" s="84" t="s">
        <v>10584</v>
      </c>
      <c r="AO778" s="92" t="s">
        <v>11360</v>
      </c>
      <c r="AP778" s="84" t="s">
        <v>66</v>
      </c>
      <c r="AQ778" s="48"/>
      <c r="AR778" s="48"/>
      <c r="AS778" s="48"/>
      <c r="AT778" s="48"/>
      <c r="AU778" s="48"/>
      <c r="AV778" s="48"/>
      <c r="AW778" s="107" t="s">
        <v>14080</v>
      </c>
      <c r="AX778" s="107" t="s">
        <v>14080</v>
      </c>
      <c r="AY778" s="107" t="s">
        <v>14883</v>
      </c>
      <c r="AZ778" s="107" t="s">
        <v>14883</v>
      </c>
      <c r="BA778" s="2"/>
      <c r="BB778" s="3"/>
      <c r="BC778" s="3"/>
      <c r="BD778" s="3"/>
      <c r="BE778" s="3"/>
    </row>
    <row r="779" spans="1:57" x14ac:dyDescent="0.25">
      <c r="A779" s="61" t="s">
        <v>749</v>
      </c>
      <c r="B779" s="62" t="s">
        <v>15537</v>
      </c>
      <c r="C779" s="62"/>
      <c r="D779" s="63">
        <v>1.5</v>
      </c>
      <c r="E779" s="65"/>
      <c r="F779" s="103" t="s">
        <v>9724</v>
      </c>
      <c r="G779" s="62"/>
      <c r="H779" s="66"/>
      <c r="I779" s="67"/>
      <c r="J779" s="67"/>
      <c r="K779" s="66" t="s">
        <v>13048</v>
      </c>
      <c r="L779" s="70"/>
      <c r="M779" s="71">
        <v>4681.08203125</v>
      </c>
      <c r="N779" s="71">
        <v>1980.6070556640625</v>
      </c>
      <c r="O779" s="72"/>
      <c r="P779" s="73"/>
      <c r="Q779" s="73"/>
      <c r="R779" s="96"/>
      <c r="S779" s="48">
        <v>0</v>
      </c>
      <c r="T779" s="48">
        <v>3</v>
      </c>
      <c r="U779" s="49">
        <v>10</v>
      </c>
      <c r="V779" s="49">
        <v>0.2</v>
      </c>
      <c r="W779" s="49">
        <v>0</v>
      </c>
      <c r="X779" s="49">
        <v>1.7877879999999999</v>
      </c>
      <c r="Y779" s="49">
        <v>0</v>
      </c>
      <c r="Z779" s="49">
        <v>0</v>
      </c>
      <c r="AA779" s="68">
        <v>779</v>
      </c>
      <c r="AB779" s="68"/>
      <c r="AC779" s="69"/>
      <c r="AD779" s="84">
        <v>87</v>
      </c>
      <c r="AE779" s="84">
        <v>451</v>
      </c>
      <c r="AF779" s="84">
        <v>15942</v>
      </c>
      <c r="AG779" s="84">
        <v>17204</v>
      </c>
      <c r="AH779" s="84"/>
      <c r="AI779" s="84"/>
      <c r="AJ779" s="84"/>
      <c r="AK779" s="84"/>
      <c r="AL779" s="84"/>
      <c r="AM779" s="87">
        <v>40554.47859953704</v>
      </c>
      <c r="AN779" s="84" t="s">
        <v>10584</v>
      </c>
      <c r="AO779" s="92" t="s">
        <v>11361</v>
      </c>
      <c r="AP779" s="84" t="s">
        <v>66</v>
      </c>
      <c r="AQ779" s="48"/>
      <c r="AR779" s="48"/>
      <c r="AS779" s="48"/>
      <c r="AT779" s="48"/>
      <c r="AU779" s="48"/>
      <c r="AV779" s="48"/>
      <c r="AW779" s="107" t="s">
        <v>14386</v>
      </c>
      <c r="AX779" s="107" t="s">
        <v>14770</v>
      </c>
      <c r="AY779" s="107" t="s">
        <v>15170</v>
      </c>
      <c r="AZ779" s="107" t="s">
        <v>15498</v>
      </c>
      <c r="BA779" s="2"/>
      <c r="BB779" s="3"/>
      <c r="BC779" s="3"/>
      <c r="BD779" s="3"/>
      <c r="BE779" s="3"/>
    </row>
    <row r="780" spans="1:57" x14ac:dyDescent="0.25">
      <c r="A780" s="61" t="s">
        <v>1694</v>
      </c>
      <c r="B780" s="62" t="s">
        <v>15537</v>
      </c>
      <c r="C780" s="62"/>
      <c r="D780" s="63">
        <v>1.5</v>
      </c>
      <c r="E780" s="65"/>
      <c r="F780" s="103" t="s">
        <v>9725</v>
      </c>
      <c r="G780" s="62"/>
      <c r="H780" s="66"/>
      <c r="I780" s="67"/>
      <c r="J780" s="67"/>
      <c r="K780" s="66" t="s">
        <v>13049</v>
      </c>
      <c r="L780" s="70"/>
      <c r="M780" s="71">
        <v>3905.57275390625</v>
      </c>
      <c r="N780" s="71">
        <v>446.14907836914063</v>
      </c>
      <c r="O780" s="72"/>
      <c r="P780" s="73"/>
      <c r="Q780" s="73"/>
      <c r="R780" s="96"/>
      <c r="S780" s="48">
        <v>1</v>
      </c>
      <c r="T780" s="48">
        <v>0</v>
      </c>
      <c r="U780" s="49">
        <v>0</v>
      </c>
      <c r="V780" s="49">
        <v>0.125</v>
      </c>
      <c r="W780" s="49">
        <v>0</v>
      </c>
      <c r="X780" s="49">
        <v>0.65654000000000001</v>
      </c>
      <c r="Y780" s="49">
        <v>0</v>
      </c>
      <c r="Z780" s="49">
        <v>0</v>
      </c>
      <c r="AA780" s="68">
        <v>780</v>
      </c>
      <c r="AB780" s="68"/>
      <c r="AC780" s="69"/>
      <c r="AD780" s="84">
        <v>515</v>
      </c>
      <c r="AE780" s="84">
        <v>57178</v>
      </c>
      <c r="AF780" s="84">
        <v>8519</v>
      </c>
      <c r="AG780" s="84">
        <v>5570</v>
      </c>
      <c r="AH780" s="84"/>
      <c r="AI780" s="84" t="s">
        <v>7697</v>
      </c>
      <c r="AJ780" s="84"/>
      <c r="AK780" s="92" t="s">
        <v>8816</v>
      </c>
      <c r="AL780" s="84"/>
      <c r="AM780" s="87">
        <v>42351.690104166664</v>
      </c>
      <c r="AN780" s="84" t="s">
        <v>10584</v>
      </c>
      <c r="AO780" s="92" t="s">
        <v>11362</v>
      </c>
      <c r="AP780" s="84" t="s">
        <v>65</v>
      </c>
      <c r="AQ780" s="48"/>
      <c r="AR780" s="48"/>
      <c r="AS780" s="48"/>
      <c r="AT780" s="48"/>
      <c r="AU780" s="48"/>
      <c r="AV780" s="48"/>
      <c r="AW780" s="48"/>
      <c r="AX780" s="48"/>
      <c r="AY780" s="48"/>
      <c r="AZ780" s="48"/>
      <c r="BA780" s="2"/>
      <c r="BB780" s="3"/>
      <c r="BC780" s="3"/>
      <c r="BD780" s="3"/>
      <c r="BE780" s="3"/>
    </row>
    <row r="781" spans="1:57" x14ac:dyDescent="0.25">
      <c r="A781" s="61" t="s">
        <v>1695</v>
      </c>
      <c r="B781" s="62" t="s">
        <v>15537</v>
      </c>
      <c r="C781" s="62"/>
      <c r="D781" s="63">
        <v>1.5</v>
      </c>
      <c r="E781" s="65"/>
      <c r="F781" s="103" t="s">
        <v>9726</v>
      </c>
      <c r="G781" s="62"/>
      <c r="H781" s="66"/>
      <c r="I781" s="67"/>
      <c r="J781" s="67"/>
      <c r="K781" s="66" t="s">
        <v>13050</v>
      </c>
      <c r="L781" s="70"/>
      <c r="M781" s="71">
        <v>2446.277587890625</v>
      </c>
      <c r="N781" s="71">
        <v>326.7283935546875</v>
      </c>
      <c r="O781" s="72"/>
      <c r="P781" s="73"/>
      <c r="Q781" s="73"/>
      <c r="R781" s="96"/>
      <c r="S781" s="48">
        <v>1</v>
      </c>
      <c r="T781" s="48">
        <v>0</v>
      </c>
      <c r="U781" s="49">
        <v>0</v>
      </c>
      <c r="V781" s="49">
        <v>0.125</v>
      </c>
      <c r="W781" s="49">
        <v>0</v>
      </c>
      <c r="X781" s="49">
        <v>0.65654000000000001</v>
      </c>
      <c r="Y781" s="49">
        <v>0</v>
      </c>
      <c r="Z781" s="49">
        <v>0</v>
      </c>
      <c r="AA781" s="68">
        <v>781</v>
      </c>
      <c r="AB781" s="68"/>
      <c r="AC781" s="69"/>
      <c r="AD781" s="84">
        <v>77</v>
      </c>
      <c r="AE781" s="84">
        <v>125712</v>
      </c>
      <c r="AF781" s="84">
        <v>22263</v>
      </c>
      <c r="AG781" s="84">
        <v>5155</v>
      </c>
      <c r="AH781" s="84"/>
      <c r="AI781" s="84" t="s">
        <v>7698</v>
      </c>
      <c r="AJ781" s="84" t="s">
        <v>8315</v>
      </c>
      <c r="AK781" s="92" t="s">
        <v>8817</v>
      </c>
      <c r="AL781" s="84"/>
      <c r="AM781" s="87">
        <v>40494.786030092589</v>
      </c>
      <c r="AN781" s="84" t="s">
        <v>10584</v>
      </c>
      <c r="AO781" s="92" t="s">
        <v>11363</v>
      </c>
      <c r="AP781" s="84" t="s">
        <v>65</v>
      </c>
      <c r="AQ781" s="48"/>
      <c r="AR781" s="48"/>
      <c r="AS781" s="48"/>
      <c r="AT781" s="48"/>
      <c r="AU781" s="48"/>
      <c r="AV781" s="48"/>
      <c r="AW781" s="48"/>
      <c r="AX781" s="48"/>
      <c r="AY781" s="48"/>
      <c r="AZ781" s="48"/>
      <c r="BA781" s="2"/>
      <c r="BB781" s="3"/>
      <c r="BC781" s="3"/>
      <c r="BD781" s="3"/>
      <c r="BE781" s="3"/>
    </row>
    <row r="782" spans="1:57" x14ac:dyDescent="0.25">
      <c r="A782" s="61" t="s">
        <v>1696</v>
      </c>
      <c r="B782" s="62" t="s">
        <v>15537</v>
      </c>
      <c r="C782" s="62"/>
      <c r="D782" s="63">
        <v>1.5</v>
      </c>
      <c r="E782" s="65"/>
      <c r="F782" s="103" t="s">
        <v>9727</v>
      </c>
      <c r="G782" s="62"/>
      <c r="H782" s="66"/>
      <c r="I782" s="67"/>
      <c r="J782" s="67"/>
      <c r="K782" s="66" t="s">
        <v>13051</v>
      </c>
      <c r="L782" s="70"/>
      <c r="M782" s="71">
        <v>7034.58740234375</v>
      </c>
      <c r="N782" s="71">
        <v>929.313232421875</v>
      </c>
      <c r="O782" s="72"/>
      <c r="P782" s="73"/>
      <c r="Q782" s="73"/>
      <c r="R782" s="96"/>
      <c r="S782" s="48">
        <v>2</v>
      </c>
      <c r="T782" s="48">
        <v>0</v>
      </c>
      <c r="U782" s="49">
        <v>6</v>
      </c>
      <c r="V782" s="49">
        <v>0.16666700000000001</v>
      </c>
      <c r="W782" s="49">
        <v>0</v>
      </c>
      <c r="X782" s="49">
        <v>1.22746</v>
      </c>
      <c r="Y782" s="49">
        <v>0</v>
      </c>
      <c r="Z782" s="49">
        <v>0</v>
      </c>
      <c r="AA782" s="68">
        <v>782</v>
      </c>
      <c r="AB782" s="68"/>
      <c r="AC782" s="69"/>
      <c r="AD782" s="84">
        <v>35</v>
      </c>
      <c r="AE782" s="84">
        <v>1335602</v>
      </c>
      <c r="AF782" s="84">
        <v>488575</v>
      </c>
      <c r="AG782" s="84">
        <v>2</v>
      </c>
      <c r="AH782" s="84"/>
      <c r="AI782" s="84" t="s">
        <v>7699</v>
      </c>
      <c r="AJ782" s="84" t="s">
        <v>8266</v>
      </c>
      <c r="AK782" s="92" t="s">
        <v>8818</v>
      </c>
      <c r="AL782" s="84"/>
      <c r="AM782" s="87">
        <v>40654.670312499999</v>
      </c>
      <c r="AN782" s="84" t="s">
        <v>10584</v>
      </c>
      <c r="AO782" s="92" t="s">
        <v>11364</v>
      </c>
      <c r="AP782" s="84" t="s">
        <v>65</v>
      </c>
      <c r="AQ782" s="48"/>
      <c r="AR782" s="48"/>
      <c r="AS782" s="48"/>
      <c r="AT782" s="48"/>
      <c r="AU782" s="48"/>
      <c r="AV782" s="48"/>
      <c r="AW782" s="48"/>
      <c r="AX782" s="48"/>
      <c r="AY782" s="48"/>
      <c r="AZ782" s="48"/>
      <c r="BA782" s="2"/>
      <c r="BB782" s="3"/>
      <c r="BC782" s="3"/>
      <c r="BD782" s="3"/>
      <c r="BE782" s="3"/>
    </row>
    <row r="783" spans="1:57" x14ac:dyDescent="0.25">
      <c r="A783" s="61" t="s">
        <v>750</v>
      </c>
      <c r="B783" s="62" t="s">
        <v>15537</v>
      </c>
      <c r="C783" s="62"/>
      <c r="D783" s="63">
        <v>1.5232097542860679</v>
      </c>
      <c r="E783" s="65"/>
      <c r="F783" s="103" t="s">
        <v>9728</v>
      </c>
      <c r="G783" s="62"/>
      <c r="H783" s="66"/>
      <c r="I783" s="67"/>
      <c r="J783" s="67"/>
      <c r="K783" s="66" t="s">
        <v>13052</v>
      </c>
      <c r="L783" s="70"/>
      <c r="M783" s="71">
        <v>8924.6923828125</v>
      </c>
      <c r="N783" s="71">
        <v>7672.78857421875</v>
      </c>
      <c r="O783" s="72"/>
      <c r="P783" s="73"/>
      <c r="Q783" s="73"/>
      <c r="R783" s="96"/>
      <c r="S783" s="48">
        <v>0</v>
      </c>
      <c r="T783" s="48">
        <v>1</v>
      </c>
      <c r="U783" s="49">
        <v>0</v>
      </c>
      <c r="V783" s="49">
        <v>1.7000000000000001E-4</v>
      </c>
      <c r="W783" s="49">
        <v>1.2E-5</v>
      </c>
      <c r="X783" s="49">
        <v>0.49753399999999998</v>
      </c>
      <c r="Y783" s="49">
        <v>0</v>
      </c>
      <c r="Z783" s="49">
        <v>0</v>
      </c>
      <c r="AA783" s="68">
        <v>783</v>
      </c>
      <c r="AB783" s="68"/>
      <c r="AC783" s="69"/>
      <c r="AD783" s="84">
        <v>511</v>
      </c>
      <c r="AE783" s="84">
        <v>295</v>
      </c>
      <c r="AF783" s="84">
        <v>22636</v>
      </c>
      <c r="AG783" s="84">
        <v>11888</v>
      </c>
      <c r="AH783" s="84"/>
      <c r="AI783" s="84" t="s">
        <v>7700</v>
      </c>
      <c r="AJ783" s="84"/>
      <c r="AK783" s="84"/>
      <c r="AL783" s="84"/>
      <c r="AM783" s="87">
        <v>40640.546585648146</v>
      </c>
      <c r="AN783" s="84" t="s">
        <v>10584</v>
      </c>
      <c r="AO783" s="92" t="s">
        <v>11365</v>
      </c>
      <c r="AP783" s="84" t="s">
        <v>66</v>
      </c>
      <c r="AQ783" s="48"/>
      <c r="AR783" s="48"/>
      <c r="AS783" s="48"/>
      <c r="AT783" s="48"/>
      <c r="AU783" s="48"/>
      <c r="AV783" s="48"/>
      <c r="AW783" s="107" t="s">
        <v>14086</v>
      </c>
      <c r="AX783" s="107" t="s">
        <v>14086</v>
      </c>
      <c r="AY783" s="107" t="s">
        <v>14889</v>
      </c>
      <c r="AZ783" s="107" t="s">
        <v>14889</v>
      </c>
      <c r="BA783" s="2"/>
      <c r="BB783" s="3"/>
      <c r="BC783" s="3"/>
      <c r="BD783" s="3"/>
      <c r="BE783" s="3"/>
    </row>
    <row r="784" spans="1:57" x14ac:dyDescent="0.25">
      <c r="A784" s="61" t="s">
        <v>751</v>
      </c>
      <c r="B784" s="62" t="s">
        <v>15537</v>
      </c>
      <c r="C784" s="62"/>
      <c r="D784" s="63">
        <v>1.5</v>
      </c>
      <c r="E784" s="65"/>
      <c r="F784" s="103" t="s">
        <v>9729</v>
      </c>
      <c r="G784" s="62"/>
      <c r="H784" s="66"/>
      <c r="I784" s="67"/>
      <c r="J784" s="67"/>
      <c r="K784" s="66" t="s">
        <v>13053</v>
      </c>
      <c r="L784" s="70"/>
      <c r="M784" s="71">
        <v>2950.9638671875</v>
      </c>
      <c r="N784" s="71">
        <v>4811.43798828125</v>
      </c>
      <c r="O784" s="72"/>
      <c r="P784" s="73"/>
      <c r="Q784" s="73"/>
      <c r="R784" s="96"/>
      <c r="S784" s="48">
        <v>0</v>
      </c>
      <c r="T784" s="48">
        <v>2</v>
      </c>
      <c r="U784" s="49">
        <v>4939.3333329999996</v>
      </c>
      <c r="V784" s="49">
        <v>1.25E-4</v>
      </c>
      <c r="W784" s="49">
        <v>0</v>
      </c>
      <c r="X784" s="49">
        <v>0.84480500000000003</v>
      </c>
      <c r="Y784" s="49">
        <v>0</v>
      </c>
      <c r="Z784" s="49">
        <v>0</v>
      </c>
      <c r="AA784" s="68">
        <v>784</v>
      </c>
      <c r="AB784" s="68"/>
      <c r="AC784" s="69"/>
      <c r="AD784" s="84">
        <v>1221</v>
      </c>
      <c r="AE784" s="84">
        <v>886</v>
      </c>
      <c r="AF784" s="84">
        <v>3303</v>
      </c>
      <c r="AG784" s="84">
        <v>12767</v>
      </c>
      <c r="AH784" s="84"/>
      <c r="AI784" s="84" t="s">
        <v>7701</v>
      </c>
      <c r="AJ784" s="84" t="s">
        <v>8266</v>
      </c>
      <c r="AK784" s="84"/>
      <c r="AL784" s="84"/>
      <c r="AM784" s="87">
        <v>43163.228807870371</v>
      </c>
      <c r="AN784" s="84" t="s">
        <v>10584</v>
      </c>
      <c r="AO784" s="92" t="s">
        <v>11366</v>
      </c>
      <c r="AP784" s="84" t="s">
        <v>66</v>
      </c>
      <c r="AQ784" s="48"/>
      <c r="AR784" s="48"/>
      <c r="AS784" s="48"/>
      <c r="AT784" s="48"/>
      <c r="AU784" s="48"/>
      <c r="AV784" s="48"/>
      <c r="AW784" s="107" t="s">
        <v>14210</v>
      </c>
      <c r="AX784" s="107" t="s">
        <v>14771</v>
      </c>
      <c r="AY784" s="107" t="s">
        <v>15009</v>
      </c>
      <c r="AZ784" s="107" t="s">
        <v>15009</v>
      </c>
      <c r="BA784" s="2"/>
      <c r="BB784" s="3"/>
      <c r="BC784" s="3"/>
      <c r="BD784" s="3"/>
      <c r="BE784" s="3"/>
    </row>
    <row r="785" spans="1:57" x14ac:dyDescent="0.25">
      <c r="A785" s="61" t="s">
        <v>752</v>
      </c>
      <c r="B785" s="62" t="s">
        <v>15537</v>
      </c>
      <c r="C785" s="62"/>
      <c r="D785" s="63">
        <v>1.5</v>
      </c>
      <c r="E785" s="65"/>
      <c r="F785" s="103" t="s">
        <v>9730</v>
      </c>
      <c r="G785" s="62"/>
      <c r="H785" s="66"/>
      <c r="I785" s="67"/>
      <c r="J785" s="67"/>
      <c r="K785" s="66" t="s">
        <v>13054</v>
      </c>
      <c r="L785" s="70"/>
      <c r="M785" s="71">
        <v>8397.8681640625</v>
      </c>
      <c r="N785" s="71">
        <v>5511.04296875</v>
      </c>
      <c r="O785" s="72"/>
      <c r="P785" s="73"/>
      <c r="Q785" s="73"/>
      <c r="R785" s="96"/>
      <c r="S785" s="48">
        <v>0</v>
      </c>
      <c r="T785" s="48">
        <v>1</v>
      </c>
      <c r="U785" s="49">
        <v>0</v>
      </c>
      <c r="V785" s="49">
        <v>1.27E-4</v>
      </c>
      <c r="W785" s="49">
        <v>0</v>
      </c>
      <c r="X785" s="49">
        <v>0.56820999999999999</v>
      </c>
      <c r="Y785" s="49">
        <v>0</v>
      </c>
      <c r="Z785" s="49">
        <v>0</v>
      </c>
      <c r="AA785" s="68">
        <v>785</v>
      </c>
      <c r="AB785" s="68"/>
      <c r="AC785" s="69"/>
      <c r="AD785" s="84">
        <v>334</v>
      </c>
      <c r="AE785" s="84">
        <v>168</v>
      </c>
      <c r="AF785" s="84">
        <v>4426</v>
      </c>
      <c r="AG785" s="84">
        <v>1331</v>
      </c>
      <c r="AH785" s="84"/>
      <c r="AI785" s="84"/>
      <c r="AJ785" s="84"/>
      <c r="AK785" s="84"/>
      <c r="AL785" s="84"/>
      <c r="AM785" s="87">
        <v>43205.702268518522</v>
      </c>
      <c r="AN785" s="84" t="s">
        <v>10584</v>
      </c>
      <c r="AO785" s="92" t="s">
        <v>11367</v>
      </c>
      <c r="AP785" s="84" t="s">
        <v>66</v>
      </c>
      <c r="AQ785" s="48" t="s">
        <v>2764</v>
      </c>
      <c r="AR785" s="48" t="s">
        <v>2764</v>
      </c>
      <c r="AS785" s="48" t="s">
        <v>2911</v>
      </c>
      <c r="AT785" s="48" t="s">
        <v>2911</v>
      </c>
      <c r="AU785" s="48"/>
      <c r="AV785" s="48"/>
      <c r="AW785" s="107" t="s">
        <v>14387</v>
      </c>
      <c r="AX785" s="107" t="s">
        <v>14387</v>
      </c>
      <c r="AY785" s="107" t="s">
        <v>15171</v>
      </c>
      <c r="AZ785" s="107" t="s">
        <v>15171</v>
      </c>
      <c r="BA785" s="2"/>
      <c r="BB785" s="3"/>
      <c r="BC785" s="3"/>
      <c r="BD785" s="3"/>
      <c r="BE785" s="3"/>
    </row>
    <row r="786" spans="1:57" x14ac:dyDescent="0.25">
      <c r="A786" s="61" t="s">
        <v>753</v>
      </c>
      <c r="B786" s="62" t="s">
        <v>15539</v>
      </c>
      <c r="C786" s="62"/>
      <c r="D786" s="63">
        <v>5.097511914340533</v>
      </c>
      <c r="E786" s="65"/>
      <c r="F786" s="103" t="s">
        <v>9731</v>
      </c>
      <c r="G786" s="62"/>
      <c r="H786" s="66"/>
      <c r="I786" s="67"/>
      <c r="J786" s="67"/>
      <c r="K786" s="66" t="s">
        <v>13055</v>
      </c>
      <c r="L786" s="70"/>
      <c r="M786" s="71">
        <v>6228.22216796875</v>
      </c>
      <c r="N786" s="71">
        <v>3158.547607421875</v>
      </c>
      <c r="O786" s="72"/>
      <c r="P786" s="73"/>
      <c r="Q786" s="73"/>
      <c r="R786" s="96"/>
      <c r="S786" s="48">
        <v>0</v>
      </c>
      <c r="T786" s="48">
        <v>1</v>
      </c>
      <c r="U786" s="49">
        <v>0</v>
      </c>
      <c r="V786" s="49">
        <v>2.0100000000000001E-4</v>
      </c>
      <c r="W786" s="49">
        <v>1.8600000000000001E-3</v>
      </c>
      <c r="X786" s="49">
        <v>0.465924</v>
      </c>
      <c r="Y786" s="49">
        <v>0</v>
      </c>
      <c r="Z786" s="49">
        <v>0</v>
      </c>
      <c r="AA786" s="68">
        <v>786</v>
      </c>
      <c r="AB786" s="68"/>
      <c r="AC786" s="69"/>
      <c r="AD786" s="84">
        <v>467</v>
      </c>
      <c r="AE786" s="84">
        <v>204</v>
      </c>
      <c r="AF786" s="84">
        <v>2514</v>
      </c>
      <c r="AG786" s="84">
        <v>3267</v>
      </c>
      <c r="AH786" s="84"/>
      <c r="AI786" s="84"/>
      <c r="AJ786" s="84"/>
      <c r="AK786" s="84"/>
      <c r="AL786" s="84"/>
      <c r="AM786" s="87">
        <v>40951.581087962964</v>
      </c>
      <c r="AN786" s="84" t="s">
        <v>10584</v>
      </c>
      <c r="AO786" s="92" t="s">
        <v>11368</v>
      </c>
      <c r="AP786" s="84" t="s">
        <v>66</v>
      </c>
      <c r="AQ786" s="48"/>
      <c r="AR786" s="48"/>
      <c r="AS786" s="48"/>
      <c r="AT786" s="48"/>
      <c r="AU786" s="48" t="s">
        <v>2951</v>
      </c>
      <c r="AV786" s="48" t="s">
        <v>2951</v>
      </c>
      <c r="AW786" s="107" t="s">
        <v>14127</v>
      </c>
      <c r="AX786" s="107" t="s">
        <v>14127</v>
      </c>
      <c r="AY786" s="107" t="s">
        <v>14929</v>
      </c>
      <c r="AZ786" s="107" t="s">
        <v>14929</v>
      </c>
      <c r="BA786" s="2"/>
      <c r="BB786" s="3"/>
      <c r="BC786" s="3"/>
      <c r="BD786" s="3"/>
      <c r="BE786" s="3"/>
    </row>
    <row r="787" spans="1:57" x14ac:dyDescent="0.25">
      <c r="A787" s="61" t="s">
        <v>754</v>
      </c>
      <c r="B787" s="62" t="s">
        <v>15537</v>
      </c>
      <c r="C787" s="62"/>
      <c r="D787" s="63">
        <v>1.5</v>
      </c>
      <c r="E787" s="65"/>
      <c r="F787" s="103" t="s">
        <v>9732</v>
      </c>
      <c r="G787" s="62"/>
      <c r="H787" s="66"/>
      <c r="I787" s="67"/>
      <c r="J787" s="67"/>
      <c r="K787" s="66" t="s">
        <v>13056</v>
      </c>
      <c r="L787" s="70"/>
      <c r="M787" s="71">
        <v>3460.79248046875</v>
      </c>
      <c r="N787" s="71">
        <v>9170.59765625</v>
      </c>
      <c r="O787" s="72"/>
      <c r="P787" s="73"/>
      <c r="Q787" s="73"/>
      <c r="R787" s="96"/>
      <c r="S787" s="48">
        <v>0</v>
      </c>
      <c r="T787" s="48">
        <v>1</v>
      </c>
      <c r="U787" s="49">
        <v>0</v>
      </c>
      <c r="V787" s="49">
        <v>1</v>
      </c>
      <c r="W787" s="49">
        <v>0</v>
      </c>
      <c r="X787" s="49">
        <v>1</v>
      </c>
      <c r="Y787" s="49">
        <v>0</v>
      </c>
      <c r="Z787" s="49">
        <v>0</v>
      </c>
      <c r="AA787" s="68">
        <v>787</v>
      </c>
      <c r="AB787" s="68"/>
      <c r="AC787" s="69"/>
      <c r="AD787" s="84">
        <v>87</v>
      </c>
      <c r="AE787" s="84">
        <v>1</v>
      </c>
      <c r="AF787" s="84">
        <v>49</v>
      </c>
      <c r="AG787" s="84">
        <v>32</v>
      </c>
      <c r="AH787" s="84"/>
      <c r="AI787" s="84" t="s">
        <v>7702</v>
      </c>
      <c r="AJ787" s="84"/>
      <c r="AK787" s="84"/>
      <c r="AL787" s="84"/>
      <c r="AM787" s="87">
        <v>43738.276145833333</v>
      </c>
      <c r="AN787" s="84" t="s">
        <v>10584</v>
      </c>
      <c r="AO787" s="92" t="s">
        <v>11369</v>
      </c>
      <c r="AP787" s="84" t="s">
        <v>66</v>
      </c>
      <c r="AQ787" s="48" t="s">
        <v>2765</v>
      </c>
      <c r="AR787" s="48" t="s">
        <v>2765</v>
      </c>
      <c r="AS787" s="48" t="s">
        <v>2911</v>
      </c>
      <c r="AT787" s="48" t="s">
        <v>2911</v>
      </c>
      <c r="AU787" s="48" t="s">
        <v>2973</v>
      </c>
      <c r="AV787" s="48" t="s">
        <v>2973</v>
      </c>
      <c r="AW787" s="107" t="s">
        <v>14388</v>
      </c>
      <c r="AX787" s="107" t="s">
        <v>14388</v>
      </c>
      <c r="AY787" s="107" t="s">
        <v>15172</v>
      </c>
      <c r="AZ787" s="107" t="s">
        <v>15172</v>
      </c>
      <c r="BA787" s="2"/>
      <c r="BB787" s="3"/>
      <c r="BC787" s="3"/>
      <c r="BD787" s="3"/>
      <c r="BE787" s="3"/>
    </row>
    <row r="788" spans="1:57" x14ac:dyDescent="0.25">
      <c r="A788" s="61" t="s">
        <v>1697</v>
      </c>
      <c r="B788" s="62" t="s">
        <v>15537</v>
      </c>
      <c r="C788" s="62"/>
      <c r="D788" s="63">
        <v>1.5</v>
      </c>
      <c r="E788" s="65"/>
      <c r="F788" s="103" t="s">
        <v>9733</v>
      </c>
      <c r="G788" s="62"/>
      <c r="H788" s="66"/>
      <c r="I788" s="67"/>
      <c r="J788" s="67"/>
      <c r="K788" s="66" t="s">
        <v>13057</v>
      </c>
      <c r="L788" s="70"/>
      <c r="M788" s="71">
        <v>5567.79248046875</v>
      </c>
      <c r="N788" s="71">
        <v>8456.64453125</v>
      </c>
      <c r="O788" s="72"/>
      <c r="P788" s="73"/>
      <c r="Q788" s="73"/>
      <c r="R788" s="96"/>
      <c r="S788" s="48">
        <v>1</v>
      </c>
      <c r="T788" s="48">
        <v>0</v>
      </c>
      <c r="U788" s="49">
        <v>0</v>
      </c>
      <c r="V788" s="49">
        <v>1</v>
      </c>
      <c r="W788" s="49">
        <v>0</v>
      </c>
      <c r="X788" s="49">
        <v>1</v>
      </c>
      <c r="Y788" s="49">
        <v>0</v>
      </c>
      <c r="Z788" s="49">
        <v>0</v>
      </c>
      <c r="AA788" s="68">
        <v>788</v>
      </c>
      <c r="AB788" s="68"/>
      <c r="AC788" s="69"/>
      <c r="AD788" s="84">
        <v>6927</v>
      </c>
      <c r="AE788" s="84">
        <v>42787</v>
      </c>
      <c r="AF788" s="84">
        <v>588573</v>
      </c>
      <c r="AG788" s="84">
        <v>216574</v>
      </c>
      <c r="AH788" s="84"/>
      <c r="AI788" s="84" t="s">
        <v>7703</v>
      </c>
      <c r="AJ788" s="84" t="s">
        <v>8461</v>
      </c>
      <c r="AK788" s="84"/>
      <c r="AL788" s="84"/>
      <c r="AM788" s="87">
        <v>40410.056712962964</v>
      </c>
      <c r="AN788" s="84" t="s">
        <v>10584</v>
      </c>
      <c r="AO788" s="92" t="s">
        <v>11370</v>
      </c>
      <c r="AP788" s="84" t="s">
        <v>65</v>
      </c>
      <c r="AQ788" s="48"/>
      <c r="AR788" s="48"/>
      <c r="AS788" s="48"/>
      <c r="AT788" s="48"/>
      <c r="AU788" s="48"/>
      <c r="AV788" s="48"/>
      <c r="AW788" s="48"/>
      <c r="AX788" s="48"/>
      <c r="AY788" s="48"/>
      <c r="AZ788" s="48"/>
      <c r="BA788" s="2"/>
      <c r="BB788" s="3"/>
      <c r="BC788" s="3"/>
      <c r="BD788" s="3"/>
      <c r="BE788" s="3"/>
    </row>
    <row r="789" spans="1:57" x14ac:dyDescent="0.25">
      <c r="A789" s="61" t="s">
        <v>755</v>
      </c>
      <c r="B789" s="62" t="s">
        <v>15537</v>
      </c>
      <c r="C789" s="62"/>
      <c r="D789" s="63">
        <v>1.5</v>
      </c>
      <c r="E789" s="65"/>
      <c r="F789" s="103" t="s">
        <v>9734</v>
      </c>
      <c r="G789" s="62"/>
      <c r="H789" s="66"/>
      <c r="I789" s="67"/>
      <c r="J789" s="67"/>
      <c r="K789" s="66" t="s">
        <v>13058</v>
      </c>
      <c r="L789" s="70"/>
      <c r="M789" s="71">
        <v>6985.09375</v>
      </c>
      <c r="N789" s="71">
        <v>639.39080810546875</v>
      </c>
      <c r="O789" s="72"/>
      <c r="P789" s="73"/>
      <c r="Q789" s="73"/>
      <c r="R789" s="96"/>
      <c r="S789" s="48">
        <v>0</v>
      </c>
      <c r="T789" s="48">
        <v>1</v>
      </c>
      <c r="U789" s="49">
        <v>0</v>
      </c>
      <c r="V789" s="49">
        <v>0.111111</v>
      </c>
      <c r="W789" s="49">
        <v>0</v>
      </c>
      <c r="X789" s="49">
        <v>0.67166999999999999</v>
      </c>
      <c r="Y789" s="49">
        <v>0</v>
      </c>
      <c r="Z789" s="49">
        <v>0</v>
      </c>
      <c r="AA789" s="68">
        <v>789</v>
      </c>
      <c r="AB789" s="68"/>
      <c r="AC789" s="69"/>
      <c r="AD789" s="84">
        <v>765</v>
      </c>
      <c r="AE789" s="84">
        <v>2129</v>
      </c>
      <c r="AF789" s="84">
        <v>95263</v>
      </c>
      <c r="AG789" s="84">
        <v>147347</v>
      </c>
      <c r="AH789" s="84"/>
      <c r="AI789" s="84" t="s">
        <v>7704</v>
      </c>
      <c r="AJ789" s="84" t="s">
        <v>8462</v>
      </c>
      <c r="AK789" s="92" t="s">
        <v>8819</v>
      </c>
      <c r="AL789" s="84"/>
      <c r="AM789" s="87">
        <v>42254.865104166667</v>
      </c>
      <c r="AN789" s="84" t="s">
        <v>10584</v>
      </c>
      <c r="AO789" s="92" t="s">
        <v>11371</v>
      </c>
      <c r="AP789" s="84" t="s">
        <v>66</v>
      </c>
      <c r="AQ789" s="48"/>
      <c r="AR789" s="48"/>
      <c r="AS789" s="48"/>
      <c r="AT789" s="48"/>
      <c r="AU789" s="48"/>
      <c r="AV789" s="48"/>
      <c r="AW789" s="107" t="s">
        <v>14389</v>
      </c>
      <c r="AX789" s="107" t="s">
        <v>14389</v>
      </c>
      <c r="AY789" s="107" t="s">
        <v>15173</v>
      </c>
      <c r="AZ789" s="107" t="s">
        <v>15173</v>
      </c>
      <c r="BA789" s="2"/>
      <c r="BB789" s="3"/>
      <c r="BC789" s="3"/>
      <c r="BD789" s="3"/>
      <c r="BE789" s="3"/>
    </row>
    <row r="790" spans="1:57" x14ac:dyDescent="0.25">
      <c r="A790" s="61" t="s">
        <v>756</v>
      </c>
      <c r="B790" s="62" t="s">
        <v>15537</v>
      </c>
      <c r="C790" s="62"/>
      <c r="D790" s="63">
        <v>1.5135390233335397</v>
      </c>
      <c r="E790" s="65"/>
      <c r="F790" s="103" t="s">
        <v>9033</v>
      </c>
      <c r="G790" s="62"/>
      <c r="H790" s="66"/>
      <c r="I790" s="67"/>
      <c r="J790" s="67"/>
      <c r="K790" s="66" t="s">
        <v>13059</v>
      </c>
      <c r="L790" s="70"/>
      <c r="M790" s="71">
        <v>5434.55615234375</v>
      </c>
      <c r="N790" s="71">
        <v>4029.121337890625</v>
      </c>
      <c r="O790" s="72"/>
      <c r="P790" s="73"/>
      <c r="Q790" s="73"/>
      <c r="R790" s="96"/>
      <c r="S790" s="48">
        <v>0</v>
      </c>
      <c r="T790" s="48">
        <v>4</v>
      </c>
      <c r="U790" s="49">
        <v>18144</v>
      </c>
      <c r="V790" s="49">
        <v>1.54E-4</v>
      </c>
      <c r="W790" s="49">
        <v>6.9999999999999999E-6</v>
      </c>
      <c r="X790" s="49">
        <v>1.6485369999999999</v>
      </c>
      <c r="Y790" s="49">
        <v>0</v>
      </c>
      <c r="Z790" s="49">
        <v>0</v>
      </c>
      <c r="AA790" s="68">
        <v>790</v>
      </c>
      <c r="AB790" s="68"/>
      <c r="AC790" s="69"/>
      <c r="AD790" s="84">
        <v>216</v>
      </c>
      <c r="AE790" s="84">
        <v>108</v>
      </c>
      <c r="AF790" s="84">
        <v>4867</v>
      </c>
      <c r="AG790" s="84">
        <v>5801</v>
      </c>
      <c r="AH790" s="84"/>
      <c r="AI790" s="84"/>
      <c r="AJ790" s="84"/>
      <c r="AK790" s="84"/>
      <c r="AL790" s="84"/>
      <c r="AM790" s="87">
        <v>41318.506701388891</v>
      </c>
      <c r="AN790" s="84" t="s">
        <v>10584</v>
      </c>
      <c r="AO790" s="92" t="s">
        <v>11372</v>
      </c>
      <c r="AP790" s="84" t="s">
        <v>66</v>
      </c>
      <c r="AQ790" s="48" t="s">
        <v>14013</v>
      </c>
      <c r="AR790" s="48" t="s">
        <v>14013</v>
      </c>
      <c r="AS790" s="48" t="s">
        <v>2911</v>
      </c>
      <c r="AT790" s="48" t="s">
        <v>2911</v>
      </c>
      <c r="AU790" s="48"/>
      <c r="AV790" s="48"/>
      <c r="AW790" s="107" t="s">
        <v>14390</v>
      </c>
      <c r="AX790" s="107" t="s">
        <v>14772</v>
      </c>
      <c r="AY790" s="107" t="s">
        <v>15174</v>
      </c>
      <c r="AZ790" s="107" t="s">
        <v>15174</v>
      </c>
      <c r="BA790" s="2"/>
      <c r="BB790" s="3"/>
      <c r="BC790" s="3"/>
      <c r="BD790" s="3"/>
      <c r="BE790" s="3"/>
    </row>
    <row r="791" spans="1:57" x14ac:dyDescent="0.25">
      <c r="A791" s="61" t="s">
        <v>1698</v>
      </c>
      <c r="B791" s="62" t="s">
        <v>15537</v>
      </c>
      <c r="C791" s="62"/>
      <c r="D791" s="63">
        <v>1.5</v>
      </c>
      <c r="E791" s="65"/>
      <c r="F791" s="103" t="s">
        <v>9735</v>
      </c>
      <c r="G791" s="62"/>
      <c r="H791" s="66"/>
      <c r="I791" s="67"/>
      <c r="J791" s="67"/>
      <c r="K791" s="66" t="s">
        <v>13060</v>
      </c>
      <c r="L791" s="70"/>
      <c r="M791" s="71">
        <v>3915.276611328125</v>
      </c>
      <c r="N791" s="71">
        <v>1267.4959716796875</v>
      </c>
      <c r="O791" s="72"/>
      <c r="P791" s="73"/>
      <c r="Q791" s="73"/>
      <c r="R791" s="96"/>
      <c r="S791" s="48">
        <v>1</v>
      </c>
      <c r="T791" s="48">
        <v>0</v>
      </c>
      <c r="U791" s="49">
        <v>0</v>
      </c>
      <c r="V791" s="49">
        <v>1.3300000000000001E-4</v>
      </c>
      <c r="W791" s="49">
        <v>0</v>
      </c>
      <c r="X791" s="49">
        <v>0.50031400000000004</v>
      </c>
      <c r="Y791" s="49">
        <v>0</v>
      </c>
      <c r="Z791" s="49">
        <v>0</v>
      </c>
      <c r="AA791" s="68">
        <v>791</v>
      </c>
      <c r="AB791" s="68"/>
      <c r="AC791" s="69"/>
      <c r="AD791" s="84">
        <v>1156</v>
      </c>
      <c r="AE791" s="84">
        <v>830</v>
      </c>
      <c r="AF791" s="84">
        <v>18171</v>
      </c>
      <c r="AG791" s="84">
        <v>42727</v>
      </c>
      <c r="AH791" s="84"/>
      <c r="AI791" s="84" t="s">
        <v>7705</v>
      </c>
      <c r="AJ791" s="84"/>
      <c r="AK791" s="84"/>
      <c r="AL791" s="84"/>
      <c r="AM791" s="87">
        <v>41693.496863425928</v>
      </c>
      <c r="AN791" s="84" t="s">
        <v>10584</v>
      </c>
      <c r="AO791" s="92" t="s">
        <v>11373</v>
      </c>
      <c r="AP791" s="84" t="s">
        <v>65</v>
      </c>
      <c r="AQ791" s="48"/>
      <c r="AR791" s="48"/>
      <c r="AS791" s="48"/>
      <c r="AT791" s="48"/>
      <c r="AU791" s="48"/>
      <c r="AV791" s="48"/>
      <c r="AW791" s="48"/>
      <c r="AX791" s="48"/>
      <c r="AY791" s="48"/>
      <c r="AZ791" s="48"/>
      <c r="BA791" s="2"/>
      <c r="BB791" s="3"/>
      <c r="BC791" s="3"/>
      <c r="BD791" s="3"/>
      <c r="BE791" s="3"/>
    </row>
    <row r="792" spans="1:57" x14ac:dyDescent="0.25">
      <c r="A792" s="61" t="s">
        <v>1699</v>
      </c>
      <c r="B792" s="62" t="s">
        <v>15537</v>
      </c>
      <c r="C792" s="62"/>
      <c r="D792" s="63">
        <v>1.5</v>
      </c>
      <c r="E792" s="65"/>
      <c r="F792" s="103" t="s">
        <v>9736</v>
      </c>
      <c r="G792" s="62"/>
      <c r="H792" s="66"/>
      <c r="I792" s="67"/>
      <c r="J792" s="67"/>
      <c r="K792" s="66" t="s">
        <v>13061</v>
      </c>
      <c r="L792" s="70"/>
      <c r="M792" s="71">
        <v>5966.3134765625</v>
      </c>
      <c r="N792" s="71">
        <v>5653.2099609375</v>
      </c>
      <c r="O792" s="72"/>
      <c r="P792" s="73"/>
      <c r="Q792" s="73"/>
      <c r="R792" s="96"/>
      <c r="S792" s="48">
        <v>3</v>
      </c>
      <c r="T792" s="48">
        <v>0</v>
      </c>
      <c r="U792" s="49">
        <v>7075</v>
      </c>
      <c r="V792" s="49">
        <v>1.3300000000000001E-4</v>
      </c>
      <c r="W792" s="49">
        <v>0</v>
      </c>
      <c r="X792" s="49">
        <v>1.3172729999999999</v>
      </c>
      <c r="Y792" s="49">
        <v>0</v>
      </c>
      <c r="Z792" s="49">
        <v>0</v>
      </c>
      <c r="AA792" s="68">
        <v>792</v>
      </c>
      <c r="AB792" s="68"/>
      <c r="AC792" s="69"/>
      <c r="AD792" s="84">
        <v>1382</v>
      </c>
      <c r="AE792" s="84">
        <v>371749</v>
      </c>
      <c r="AF792" s="84">
        <v>10828</v>
      </c>
      <c r="AG792" s="84">
        <v>866</v>
      </c>
      <c r="AH792" s="84"/>
      <c r="AI792" s="84" t="s">
        <v>7706</v>
      </c>
      <c r="AJ792" s="84" t="s">
        <v>8315</v>
      </c>
      <c r="AK792" s="92" t="s">
        <v>8820</v>
      </c>
      <c r="AL792" s="84"/>
      <c r="AM792" s="87">
        <v>40312.631076388891</v>
      </c>
      <c r="AN792" s="84" t="s">
        <v>10584</v>
      </c>
      <c r="AO792" s="92" t="s">
        <v>11374</v>
      </c>
      <c r="AP792" s="84" t="s">
        <v>65</v>
      </c>
      <c r="AQ792" s="48"/>
      <c r="AR792" s="48"/>
      <c r="AS792" s="48"/>
      <c r="AT792" s="48"/>
      <c r="AU792" s="48"/>
      <c r="AV792" s="48"/>
      <c r="AW792" s="48"/>
      <c r="AX792" s="48"/>
      <c r="AY792" s="48"/>
      <c r="AZ792" s="48"/>
      <c r="BA792" s="2"/>
      <c r="BB792" s="3"/>
      <c r="BC792" s="3"/>
      <c r="BD792" s="3"/>
      <c r="BE792" s="3"/>
    </row>
    <row r="793" spans="1:57" x14ac:dyDescent="0.25">
      <c r="A793" s="61" t="s">
        <v>1700</v>
      </c>
      <c r="B793" s="62" t="s">
        <v>15537</v>
      </c>
      <c r="C793" s="62"/>
      <c r="D793" s="63">
        <v>1.5</v>
      </c>
      <c r="E793" s="65"/>
      <c r="F793" s="103" t="s">
        <v>9737</v>
      </c>
      <c r="G793" s="62"/>
      <c r="H793" s="66"/>
      <c r="I793" s="67"/>
      <c r="J793" s="67"/>
      <c r="K793" s="66" t="s">
        <v>13062</v>
      </c>
      <c r="L793" s="70"/>
      <c r="M793" s="71">
        <v>6583.720703125</v>
      </c>
      <c r="N793" s="71">
        <v>5111.43994140625</v>
      </c>
      <c r="O793" s="72"/>
      <c r="P793" s="73"/>
      <c r="Q793" s="73"/>
      <c r="R793" s="96"/>
      <c r="S793" s="48">
        <v>2</v>
      </c>
      <c r="T793" s="48">
        <v>0</v>
      </c>
      <c r="U793" s="49">
        <v>5045</v>
      </c>
      <c r="V793" s="49">
        <v>1.3300000000000001E-4</v>
      </c>
      <c r="W793" s="49">
        <v>0</v>
      </c>
      <c r="X793" s="49">
        <v>0.87253000000000003</v>
      </c>
      <c r="Y793" s="49">
        <v>0</v>
      </c>
      <c r="Z793" s="49">
        <v>0</v>
      </c>
      <c r="AA793" s="68">
        <v>793</v>
      </c>
      <c r="AB793" s="68"/>
      <c r="AC793" s="69"/>
      <c r="AD793" s="84">
        <v>181</v>
      </c>
      <c r="AE793" s="84">
        <v>267</v>
      </c>
      <c r="AF793" s="84">
        <v>2691</v>
      </c>
      <c r="AG793" s="84">
        <v>6928</v>
      </c>
      <c r="AH793" s="84"/>
      <c r="AI793" s="84" t="s">
        <v>7707</v>
      </c>
      <c r="AJ793" s="84"/>
      <c r="AK793" s="84"/>
      <c r="AL793" s="84"/>
      <c r="AM793" s="87">
        <v>42535.672569444447</v>
      </c>
      <c r="AN793" s="84" t="s">
        <v>10584</v>
      </c>
      <c r="AO793" s="92" t="s">
        <v>11375</v>
      </c>
      <c r="AP793" s="84" t="s">
        <v>65</v>
      </c>
      <c r="AQ793" s="48"/>
      <c r="AR793" s="48"/>
      <c r="AS793" s="48"/>
      <c r="AT793" s="48"/>
      <c r="AU793" s="48"/>
      <c r="AV793" s="48"/>
      <c r="AW793" s="48"/>
      <c r="AX793" s="48"/>
      <c r="AY793" s="48"/>
      <c r="AZ793" s="48"/>
      <c r="BA793" s="2"/>
      <c r="BB793" s="3"/>
      <c r="BC793" s="3"/>
      <c r="BD793" s="3"/>
      <c r="BE793" s="3"/>
    </row>
    <row r="794" spans="1:57" x14ac:dyDescent="0.25">
      <c r="A794" s="61" t="s">
        <v>757</v>
      </c>
      <c r="B794" s="62" t="s">
        <v>15537</v>
      </c>
      <c r="C794" s="62"/>
      <c r="D794" s="63">
        <v>1.5</v>
      </c>
      <c r="E794" s="65"/>
      <c r="F794" s="103" t="s">
        <v>9738</v>
      </c>
      <c r="G794" s="62"/>
      <c r="H794" s="66"/>
      <c r="I794" s="67"/>
      <c r="J794" s="67"/>
      <c r="K794" s="66" t="s">
        <v>13063</v>
      </c>
      <c r="L794" s="70"/>
      <c r="M794" s="71">
        <v>6748.79541015625</v>
      </c>
      <c r="N794" s="71">
        <v>448.05050659179688</v>
      </c>
      <c r="O794" s="72"/>
      <c r="P794" s="73"/>
      <c r="Q794" s="73"/>
      <c r="R794" s="96"/>
      <c r="S794" s="48">
        <v>0</v>
      </c>
      <c r="T794" s="48">
        <v>1</v>
      </c>
      <c r="U794" s="49">
        <v>0</v>
      </c>
      <c r="V794" s="49">
        <v>1</v>
      </c>
      <c r="W794" s="49">
        <v>0</v>
      </c>
      <c r="X794" s="49">
        <v>1</v>
      </c>
      <c r="Y794" s="49">
        <v>0</v>
      </c>
      <c r="Z794" s="49">
        <v>0</v>
      </c>
      <c r="AA794" s="68">
        <v>794</v>
      </c>
      <c r="AB794" s="68"/>
      <c r="AC794" s="69"/>
      <c r="AD794" s="84">
        <v>124</v>
      </c>
      <c r="AE794" s="84">
        <v>84</v>
      </c>
      <c r="AF794" s="84">
        <v>490</v>
      </c>
      <c r="AG794" s="84">
        <v>544</v>
      </c>
      <c r="AH794" s="84"/>
      <c r="AI794" s="84" t="s">
        <v>7708</v>
      </c>
      <c r="AJ794" s="84" t="s">
        <v>8284</v>
      </c>
      <c r="AK794" s="92" t="s">
        <v>8821</v>
      </c>
      <c r="AL794" s="84"/>
      <c r="AM794" s="87">
        <v>43530.438020833331</v>
      </c>
      <c r="AN794" s="84" t="s">
        <v>10584</v>
      </c>
      <c r="AO794" s="92" t="s">
        <v>11376</v>
      </c>
      <c r="AP794" s="84" t="s">
        <v>66</v>
      </c>
      <c r="AQ794" s="48"/>
      <c r="AR794" s="48"/>
      <c r="AS794" s="48"/>
      <c r="AT794" s="48"/>
      <c r="AU794" s="48" t="s">
        <v>2946</v>
      </c>
      <c r="AV794" s="48" t="s">
        <v>2946</v>
      </c>
      <c r="AW794" s="107" t="s">
        <v>14391</v>
      </c>
      <c r="AX794" s="107" t="s">
        <v>14391</v>
      </c>
      <c r="AY794" s="107" t="s">
        <v>15175</v>
      </c>
      <c r="AZ794" s="107" t="s">
        <v>15175</v>
      </c>
      <c r="BA794" s="2"/>
      <c r="BB794" s="3"/>
      <c r="BC794" s="3"/>
      <c r="BD794" s="3"/>
      <c r="BE794" s="3"/>
    </row>
    <row r="795" spans="1:57" x14ac:dyDescent="0.25">
      <c r="A795" s="61" t="s">
        <v>1701</v>
      </c>
      <c r="B795" s="62" t="s">
        <v>15537</v>
      </c>
      <c r="C795" s="62"/>
      <c r="D795" s="63">
        <v>1.5</v>
      </c>
      <c r="E795" s="65"/>
      <c r="F795" s="103" t="s">
        <v>9739</v>
      </c>
      <c r="G795" s="62"/>
      <c r="H795" s="66"/>
      <c r="I795" s="67"/>
      <c r="J795" s="67"/>
      <c r="K795" s="66" t="s">
        <v>13064</v>
      </c>
      <c r="L795" s="70"/>
      <c r="M795" s="71">
        <v>5366.8486328125</v>
      </c>
      <c r="N795" s="71">
        <v>2515.388671875</v>
      </c>
      <c r="O795" s="72"/>
      <c r="P795" s="73"/>
      <c r="Q795" s="73"/>
      <c r="R795" s="96"/>
      <c r="S795" s="48">
        <v>1</v>
      </c>
      <c r="T795" s="48">
        <v>0</v>
      </c>
      <c r="U795" s="49">
        <v>0</v>
      </c>
      <c r="V795" s="49">
        <v>1</v>
      </c>
      <c r="W795" s="49">
        <v>0</v>
      </c>
      <c r="X795" s="49">
        <v>1</v>
      </c>
      <c r="Y795" s="49">
        <v>0</v>
      </c>
      <c r="Z795" s="49">
        <v>0</v>
      </c>
      <c r="AA795" s="68">
        <v>795</v>
      </c>
      <c r="AB795" s="68"/>
      <c r="AC795" s="69"/>
      <c r="AD795" s="84">
        <v>91</v>
      </c>
      <c r="AE795" s="84">
        <v>119</v>
      </c>
      <c r="AF795" s="84">
        <v>453</v>
      </c>
      <c r="AG795" s="84">
        <v>17259</v>
      </c>
      <c r="AH795" s="84"/>
      <c r="AI795" s="84" t="s">
        <v>7709</v>
      </c>
      <c r="AJ795" s="84"/>
      <c r="AK795" s="84"/>
      <c r="AL795" s="84"/>
      <c r="AM795" s="87">
        <v>42664.89912037037</v>
      </c>
      <c r="AN795" s="84" t="s">
        <v>10584</v>
      </c>
      <c r="AO795" s="92" t="s">
        <v>11377</v>
      </c>
      <c r="AP795" s="84" t="s">
        <v>65</v>
      </c>
      <c r="AQ795" s="48"/>
      <c r="AR795" s="48"/>
      <c r="AS795" s="48"/>
      <c r="AT795" s="48"/>
      <c r="AU795" s="48"/>
      <c r="AV795" s="48"/>
      <c r="AW795" s="48"/>
      <c r="AX795" s="48"/>
      <c r="AY795" s="48"/>
      <c r="AZ795" s="48"/>
      <c r="BA795" s="2"/>
      <c r="BB795" s="3"/>
      <c r="BC795" s="3"/>
      <c r="BD795" s="3"/>
      <c r="BE795" s="3"/>
    </row>
    <row r="796" spans="1:57" x14ac:dyDescent="0.25">
      <c r="A796" s="61" t="s">
        <v>758</v>
      </c>
      <c r="B796" s="62" t="s">
        <v>15537</v>
      </c>
      <c r="C796" s="62"/>
      <c r="D796" s="63">
        <v>1.5</v>
      </c>
      <c r="E796" s="65"/>
      <c r="F796" s="103" t="s">
        <v>9740</v>
      </c>
      <c r="G796" s="62"/>
      <c r="H796" s="66"/>
      <c r="I796" s="67"/>
      <c r="J796" s="67"/>
      <c r="K796" s="66" t="s">
        <v>13065</v>
      </c>
      <c r="L796" s="70"/>
      <c r="M796" s="71">
        <v>7733.71484375</v>
      </c>
      <c r="N796" s="71">
        <v>8550.681640625</v>
      </c>
      <c r="O796" s="72"/>
      <c r="P796" s="73"/>
      <c r="Q796" s="73"/>
      <c r="R796" s="96"/>
      <c r="S796" s="48">
        <v>1</v>
      </c>
      <c r="T796" s="48">
        <v>1</v>
      </c>
      <c r="U796" s="49">
        <v>0</v>
      </c>
      <c r="V796" s="49">
        <v>0</v>
      </c>
      <c r="W796" s="49">
        <v>0</v>
      </c>
      <c r="X796" s="49">
        <v>1</v>
      </c>
      <c r="Y796" s="49">
        <v>0</v>
      </c>
      <c r="Z796" s="49" t="s">
        <v>13963</v>
      </c>
      <c r="AA796" s="68">
        <v>796</v>
      </c>
      <c r="AB796" s="68"/>
      <c r="AC796" s="69"/>
      <c r="AD796" s="84">
        <v>837</v>
      </c>
      <c r="AE796" s="84">
        <v>14138</v>
      </c>
      <c r="AF796" s="84">
        <v>7388</v>
      </c>
      <c r="AG796" s="84">
        <v>2821</v>
      </c>
      <c r="AH796" s="84"/>
      <c r="AI796" s="84" t="s">
        <v>7710</v>
      </c>
      <c r="AJ796" s="84" t="s">
        <v>8463</v>
      </c>
      <c r="AK796" s="92" t="s">
        <v>8822</v>
      </c>
      <c r="AL796" s="84"/>
      <c r="AM796" s="87">
        <v>39965.848912037036</v>
      </c>
      <c r="AN796" s="84" t="s">
        <v>10584</v>
      </c>
      <c r="AO796" s="92" t="s">
        <v>11378</v>
      </c>
      <c r="AP796" s="84" t="s">
        <v>66</v>
      </c>
      <c r="AQ796" s="48"/>
      <c r="AR796" s="48"/>
      <c r="AS796" s="48"/>
      <c r="AT796" s="48"/>
      <c r="AU796" s="48" t="s">
        <v>2974</v>
      </c>
      <c r="AV796" s="48" t="s">
        <v>2974</v>
      </c>
      <c r="AW796" s="107" t="s">
        <v>14392</v>
      </c>
      <c r="AX796" s="107" t="s">
        <v>14392</v>
      </c>
      <c r="AY796" s="107" t="s">
        <v>15176</v>
      </c>
      <c r="AZ796" s="107" t="s">
        <v>15176</v>
      </c>
      <c r="BA796" s="2"/>
      <c r="BB796" s="3"/>
      <c r="BC796" s="3"/>
      <c r="BD796" s="3"/>
      <c r="BE796" s="3"/>
    </row>
    <row r="797" spans="1:57" x14ac:dyDescent="0.25">
      <c r="A797" s="61" t="s">
        <v>759</v>
      </c>
      <c r="B797" s="62" t="s">
        <v>15537</v>
      </c>
      <c r="C797" s="62"/>
      <c r="D797" s="63">
        <v>1.5251439004765737</v>
      </c>
      <c r="E797" s="65"/>
      <c r="F797" s="103" t="s">
        <v>9033</v>
      </c>
      <c r="G797" s="62"/>
      <c r="H797" s="66"/>
      <c r="I797" s="67"/>
      <c r="J797" s="67"/>
      <c r="K797" s="66" t="s">
        <v>13066</v>
      </c>
      <c r="L797" s="70"/>
      <c r="M797" s="71">
        <v>3792.0126953125</v>
      </c>
      <c r="N797" s="71">
        <v>7276.13330078125</v>
      </c>
      <c r="O797" s="72"/>
      <c r="P797" s="73"/>
      <c r="Q797" s="73"/>
      <c r="R797" s="96"/>
      <c r="S797" s="48">
        <v>0</v>
      </c>
      <c r="T797" s="48">
        <v>2</v>
      </c>
      <c r="U797" s="49">
        <v>6350.4107839999997</v>
      </c>
      <c r="V797" s="49">
        <v>1.7000000000000001E-4</v>
      </c>
      <c r="W797" s="49">
        <v>1.2999999999999999E-5</v>
      </c>
      <c r="X797" s="49">
        <v>0.87963000000000002</v>
      </c>
      <c r="Y797" s="49">
        <v>0</v>
      </c>
      <c r="Z797" s="49">
        <v>0</v>
      </c>
      <c r="AA797" s="68">
        <v>797</v>
      </c>
      <c r="AB797" s="68"/>
      <c r="AC797" s="69"/>
      <c r="AD797" s="84">
        <v>122</v>
      </c>
      <c r="AE797" s="84">
        <v>17</v>
      </c>
      <c r="AF797" s="84">
        <v>490</v>
      </c>
      <c r="AG797" s="84">
        <v>62</v>
      </c>
      <c r="AH797" s="84"/>
      <c r="AI797" s="84"/>
      <c r="AJ797" s="84"/>
      <c r="AK797" s="84"/>
      <c r="AL797" s="84"/>
      <c r="AM797" s="87">
        <v>42637.636284722219</v>
      </c>
      <c r="AN797" s="84" t="s">
        <v>10584</v>
      </c>
      <c r="AO797" s="92" t="s">
        <v>11379</v>
      </c>
      <c r="AP797" s="84" t="s">
        <v>66</v>
      </c>
      <c r="AQ797" s="48"/>
      <c r="AR797" s="48"/>
      <c r="AS797" s="48"/>
      <c r="AT797" s="48"/>
      <c r="AU797" s="48"/>
      <c r="AV797" s="48"/>
      <c r="AW797" s="107" t="s">
        <v>14086</v>
      </c>
      <c r="AX797" s="107" t="s">
        <v>14086</v>
      </c>
      <c r="AY797" s="107" t="s">
        <v>14889</v>
      </c>
      <c r="AZ797" s="107" t="s">
        <v>14889</v>
      </c>
      <c r="BA797" s="2"/>
      <c r="BB797" s="3"/>
      <c r="BC797" s="3"/>
      <c r="BD797" s="3"/>
      <c r="BE797" s="3"/>
    </row>
    <row r="798" spans="1:57" x14ac:dyDescent="0.25">
      <c r="A798" s="61" t="s">
        <v>760</v>
      </c>
      <c r="B798" s="62" t="s">
        <v>15539</v>
      </c>
      <c r="C798" s="62"/>
      <c r="D798" s="63">
        <v>5.3160704338676723</v>
      </c>
      <c r="E798" s="65"/>
      <c r="F798" s="103" t="s">
        <v>9741</v>
      </c>
      <c r="G798" s="62"/>
      <c r="H798" s="66"/>
      <c r="I798" s="67"/>
      <c r="J798" s="67"/>
      <c r="K798" s="66" t="s">
        <v>13067</v>
      </c>
      <c r="L798" s="70"/>
      <c r="M798" s="71">
        <v>5695.0146484375</v>
      </c>
      <c r="N798" s="71">
        <v>4469.1376953125</v>
      </c>
      <c r="O798" s="72"/>
      <c r="P798" s="73"/>
      <c r="Q798" s="73"/>
      <c r="R798" s="96"/>
      <c r="S798" s="48">
        <v>0</v>
      </c>
      <c r="T798" s="48">
        <v>2</v>
      </c>
      <c r="U798" s="49">
        <v>9084.0232649999998</v>
      </c>
      <c r="V798" s="49">
        <v>2.1000000000000001E-4</v>
      </c>
      <c r="W798" s="49">
        <v>1.9729999999999999E-3</v>
      </c>
      <c r="X798" s="49">
        <v>0.79809399999999997</v>
      </c>
      <c r="Y798" s="49">
        <v>0</v>
      </c>
      <c r="Z798" s="49">
        <v>0</v>
      </c>
      <c r="AA798" s="68">
        <v>798</v>
      </c>
      <c r="AB798" s="68"/>
      <c r="AC798" s="69"/>
      <c r="AD798" s="84">
        <v>1617</v>
      </c>
      <c r="AE798" s="84">
        <v>476</v>
      </c>
      <c r="AF798" s="84">
        <v>9368</v>
      </c>
      <c r="AG798" s="84">
        <v>12268</v>
      </c>
      <c r="AH798" s="84"/>
      <c r="AI798" s="84"/>
      <c r="AJ798" s="84" t="s">
        <v>8464</v>
      </c>
      <c r="AK798" s="92" t="s">
        <v>8823</v>
      </c>
      <c r="AL798" s="84"/>
      <c r="AM798" s="87">
        <v>40015.461388888885</v>
      </c>
      <c r="AN798" s="84" t="s">
        <v>10584</v>
      </c>
      <c r="AO798" s="92" t="s">
        <v>11380</v>
      </c>
      <c r="AP798" s="84" t="s">
        <v>66</v>
      </c>
      <c r="AQ798" s="48"/>
      <c r="AR798" s="48"/>
      <c r="AS798" s="48"/>
      <c r="AT798" s="48"/>
      <c r="AU798" s="48" t="s">
        <v>2951</v>
      </c>
      <c r="AV798" s="48" t="s">
        <v>2951</v>
      </c>
      <c r="AW798" s="107" t="s">
        <v>14145</v>
      </c>
      <c r="AX798" s="107" t="s">
        <v>14773</v>
      </c>
      <c r="AY798" s="107" t="s">
        <v>15177</v>
      </c>
      <c r="AZ798" s="107" t="s">
        <v>15499</v>
      </c>
      <c r="BA798" s="2"/>
      <c r="BB798" s="3"/>
      <c r="BC798" s="3"/>
      <c r="BD798" s="3"/>
      <c r="BE798" s="3"/>
    </row>
    <row r="799" spans="1:57" x14ac:dyDescent="0.25">
      <c r="A799" s="61" t="s">
        <v>761</v>
      </c>
      <c r="B799" s="62" t="s">
        <v>15537</v>
      </c>
      <c r="C799" s="62"/>
      <c r="D799" s="63">
        <v>1.5</v>
      </c>
      <c r="E799" s="65"/>
      <c r="F799" s="103" t="s">
        <v>9742</v>
      </c>
      <c r="G799" s="62"/>
      <c r="H799" s="66"/>
      <c r="I799" s="67"/>
      <c r="J799" s="67"/>
      <c r="K799" s="66" t="s">
        <v>13068</v>
      </c>
      <c r="L799" s="70"/>
      <c r="M799" s="71">
        <v>8612.1396484375</v>
      </c>
      <c r="N799" s="71">
        <v>5070.55126953125</v>
      </c>
      <c r="O799" s="72"/>
      <c r="P799" s="73"/>
      <c r="Q799" s="73"/>
      <c r="R799" s="96"/>
      <c r="S799" s="48">
        <v>0</v>
      </c>
      <c r="T799" s="48">
        <v>1</v>
      </c>
      <c r="U799" s="49">
        <v>0</v>
      </c>
      <c r="V799" s="49">
        <v>1</v>
      </c>
      <c r="W799" s="49">
        <v>0</v>
      </c>
      <c r="X799" s="49">
        <v>1</v>
      </c>
      <c r="Y799" s="49">
        <v>0</v>
      </c>
      <c r="Z799" s="49">
        <v>0</v>
      </c>
      <c r="AA799" s="68">
        <v>799</v>
      </c>
      <c r="AB799" s="68"/>
      <c r="AC799" s="69"/>
      <c r="AD799" s="84">
        <v>686</v>
      </c>
      <c r="AE799" s="84">
        <v>655</v>
      </c>
      <c r="AF799" s="84">
        <v>7793</v>
      </c>
      <c r="AG799" s="84">
        <v>41788</v>
      </c>
      <c r="AH799" s="84"/>
      <c r="AI799" s="84" t="s">
        <v>7711</v>
      </c>
      <c r="AJ799" s="84"/>
      <c r="AK799" s="84"/>
      <c r="AL799" s="84"/>
      <c r="AM799" s="87">
        <v>40938.89025462963</v>
      </c>
      <c r="AN799" s="84" t="s">
        <v>10584</v>
      </c>
      <c r="AO799" s="92" t="s">
        <v>11381</v>
      </c>
      <c r="AP799" s="84" t="s">
        <v>66</v>
      </c>
      <c r="AQ799" s="48"/>
      <c r="AR799" s="48"/>
      <c r="AS799" s="48"/>
      <c r="AT799" s="48"/>
      <c r="AU799" s="48"/>
      <c r="AV799" s="48"/>
      <c r="AW799" s="107" t="s">
        <v>14393</v>
      </c>
      <c r="AX799" s="107" t="s">
        <v>14393</v>
      </c>
      <c r="AY799" s="107" t="s">
        <v>15178</v>
      </c>
      <c r="AZ799" s="107" t="s">
        <v>15178</v>
      </c>
      <c r="BA799" s="2"/>
      <c r="BB799" s="3"/>
      <c r="BC799" s="3"/>
      <c r="BD799" s="3"/>
      <c r="BE799" s="3"/>
    </row>
    <row r="800" spans="1:57" x14ac:dyDescent="0.25">
      <c r="A800" s="61" t="s">
        <v>1702</v>
      </c>
      <c r="B800" s="62" t="s">
        <v>15537</v>
      </c>
      <c r="C800" s="62"/>
      <c r="D800" s="63">
        <v>1.5</v>
      </c>
      <c r="E800" s="65"/>
      <c r="F800" s="103" t="s">
        <v>9743</v>
      </c>
      <c r="G800" s="62"/>
      <c r="H800" s="66"/>
      <c r="I800" s="67"/>
      <c r="J800" s="67"/>
      <c r="K800" s="66" t="s">
        <v>13069</v>
      </c>
      <c r="L800" s="70"/>
      <c r="M800" s="71">
        <v>7902.169921875</v>
      </c>
      <c r="N800" s="71">
        <v>7342.78759765625</v>
      </c>
      <c r="O800" s="72"/>
      <c r="P800" s="73"/>
      <c r="Q800" s="73"/>
      <c r="R800" s="96"/>
      <c r="S800" s="48">
        <v>1</v>
      </c>
      <c r="T800" s="48">
        <v>0</v>
      </c>
      <c r="U800" s="49">
        <v>0</v>
      </c>
      <c r="V800" s="49">
        <v>1</v>
      </c>
      <c r="W800" s="49">
        <v>0</v>
      </c>
      <c r="X800" s="49">
        <v>1</v>
      </c>
      <c r="Y800" s="49">
        <v>0</v>
      </c>
      <c r="Z800" s="49">
        <v>0</v>
      </c>
      <c r="AA800" s="68">
        <v>800</v>
      </c>
      <c r="AB800" s="68"/>
      <c r="AC800" s="69"/>
      <c r="AD800" s="84">
        <v>198</v>
      </c>
      <c r="AE800" s="84">
        <v>26811</v>
      </c>
      <c r="AF800" s="84">
        <v>3481</v>
      </c>
      <c r="AG800" s="84">
        <v>384</v>
      </c>
      <c r="AH800" s="84"/>
      <c r="AI800" s="84" t="s">
        <v>7712</v>
      </c>
      <c r="AJ800" s="84" t="s">
        <v>8465</v>
      </c>
      <c r="AK800" s="84"/>
      <c r="AL800" s="84"/>
      <c r="AM800" s="87">
        <v>42625.815046296295</v>
      </c>
      <c r="AN800" s="84" t="s">
        <v>10584</v>
      </c>
      <c r="AO800" s="92" t="s">
        <v>11382</v>
      </c>
      <c r="AP800" s="84" t="s">
        <v>65</v>
      </c>
      <c r="AQ800" s="48"/>
      <c r="AR800" s="48"/>
      <c r="AS800" s="48"/>
      <c r="AT800" s="48"/>
      <c r="AU800" s="48"/>
      <c r="AV800" s="48"/>
      <c r="AW800" s="48"/>
      <c r="AX800" s="48"/>
      <c r="AY800" s="48"/>
      <c r="AZ800" s="48"/>
      <c r="BA800" s="2"/>
      <c r="BB800" s="3"/>
      <c r="BC800" s="3"/>
      <c r="BD800" s="3"/>
      <c r="BE800" s="3"/>
    </row>
    <row r="801" spans="1:57" x14ac:dyDescent="0.25">
      <c r="A801" s="61" t="s">
        <v>762</v>
      </c>
      <c r="B801" s="62" t="s">
        <v>15537</v>
      </c>
      <c r="C801" s="62"/>
      <c r="D801" s="63">
        <v>1.5</v>
      </c>
      <c r="E801" s="65"/>
      <c r="F801" s="103" t="s">
        <v>9744</v>
      </c>
      <c r="G801" s="62"/>
      <c r="H801" s="66"/>
      <c r="I801" s="67"/>
      <c r="J801" s="67"/>
      <c r="K801" s="66" t="s">
        <v>13070</v>
      </c>
      <c r="L801" s="70"/>
      <c r="M801" s="71">
        <v>1710.3564453125</v>
      </c>
      <c r="N801" s="71">
        <v>5605.005859375</v>
      </c>
      <c r="O801" s="72"/>
      <c r="P801" s="73"/>
      <c r="Q801" s="73"/>
      <c r="R801" s="96"/>
      <c r="S801" s="48">
        <v>1</v>
      </c>
      <c r="T801" s="48">
        <v>1</v>
      </c>
      <c r="U801" s="49">
        <v>0</v>
      </c>
      <c r="V801" s="49">
        <v>0</v>
      </c>
      <c r="W801" s="49">
        <v>0</v>
      </c>
      <c r="X801" s="49">
        <v>1</v>
      </c>
      <c r="Y801" s="49">
        <v>0</v>
      </c>
      <c r="Z801" s="49" t="s">
        <v>13963</v>
      </c>
      <c r="AA801" s="68">
        <v>801</v>
      </c>
      <c r="AB801" s="68"/>
      <c r="AC801" s="69"/>
      <c r="AD801" s="84">
        <v>81</v>
      </c>
      <c r="AE801" s="84">
        <v>402</v>
      </c>
      <c r="AF801" s="84">
        <v>5669</v>
      </c>
      <c r="AG801" s="84">
        <v>8</v>
      </c>
      <c r="AH801" s="84"/>
      <c r="AI801" s="84" t="s">
        <v>7713</v>
      </c>
      <c r="AJ801" s="84"/>
      <c r="AK801" s="84"/>
      <c r="AL801" s="84"/>
      <c r="AM801" s="87">
        <v>41139.87159722222</v>
      </c>
      <c r="AN801" s="84" t="s">
        <v>10584</v>
      </c>
      <c r="AO801" s="92" t="s">
        <v>11383</v>
      </c>
      <c r="AP801" s="84" t="s">
        <v>66</v>
      </c>
      <c r="AQ801" s="48" t="s">
        <v>2768</v>
      </c>
      <c r="AR801" s="48" t="s">
        <v>2768</v>
      </c>
      <c r="AS801" s="48" t="s">
        <v>2911</v>
      </c>
      <c r="AT801" s="48" t="s">
        <v>2911</v>
      </c>
      <c r="AU801" s="48"/>
      <c r="AV801" s="48"/>
      <c r="AW801" s="107" t="s">
        <v>14394</v>
      </c>
      <c r="AX801" s="107" t="s">
        <v>14394</v>
      </c>
      <c r="AY801" s="107" t="s">
        <v>15179</v>
      </c>
      <c r="AZ801" s="107" t="s">
        <v>15179</v>
      </c>
      <c r="BA801" s="2"/>
      <c r="BB801" s="3"/>
      <c r="BC801" s="3"/>
      <c r="BD801" s="3"/>
      <c r="BE801" s="3"/>
    </row>
    <row r="802" spans="1:57" x14ac:dyDescent="0.25">
      <c r="A802" s="61" t="s">
        <v>763</v>
      </c>
      <c r="B802" s="62" t="s">
        <v>15537</v>
      </c>
      <c r="C802" s="62"/>
      <c r="D802" s="63">
        <v>1.5</v>
      </c>
      <c r="E802" s="65"/>
      <c r="F802" s="103" t="s">
        <v>9745</v>
      </c>
      <c r="G802" s="62"/>
      <c r="H802" s="66"/>
      <c r="I802" s="67"/>
      <c r="J802" s="67"/>
      <c r="K802" s="66" t="s">
        <v>13071</v>
      </c>
      <c r="L802" s="70"/>
      <c r="M802" s="71">
        <v>6622.3369140625</v>
      </c>
      <c r="N802" s="71">
        <v>7537.52490234375</v>
      </c>
      <c r="O802" s="72"/>
      <c r="P802" s="73"/>
      <c r="Q802" s="73"/>
      <c r="R802" s="96"/>
      <c r="S802" s="48">
        <v>0</v>
      </c>
      <c r="T802" s="48">
        <v>1</v>
      </c>
      <c r="U802" s="49">
        <v>0</v>
      </c>
      <c r="V802" s="49">
        <v>1.25E-4</v>
      </c>
      <c r="W802" s="49">
        <v>0</v>
      </c>
      <c r="X802" s="49">
        <v>0.47498299999999999</v>
      </c>
      <c r="Y802" s="49">
        <v>0</v>
      </c>
      <c r="Z802" s="49">
        <v>0</v>
      </c>
      <c r="AA802" s="68">
        <v>802</v>
      </c>
      <c r="AB802" s="68"/>
      <c r="AC802" s="69"/>
      <c r="AD802" s="84">
        <v>206</v>
      </c>
      <c r="AE802" s="84">
        <v>186</v>
      </c>
      <c r="AF802" s="84">
        <v>445</v>
      </c>
      <c r="AG802" s="84">
        <v>1070</v>
      </c>
      <c r="AH802" s="84"/>
      <c r="AI802" s="84"/>
      <c r="AJ802" s="84"/>
      <c r="AK802" s="84"/>
      <c r="AL802" s="84"/>
      <c r="AM802" s="87">
        <v>43735.431481481479</v>
      </c>
      <c r="AN802" s="84" t="s">
        <v>10584</v>
      </c>
      <c r="AO802" s="92" t="s">
        <v>11384</v>
      </c>
      <c r="AP802" s="84" t="s">
        <v>66</v>
      </c>
      <c r="AQ802" s="48"/>
      <c r="AR802" s="48"/>
      <c r="AS802" s="48"/>
      <c r="AT802" s="48"/>
      <c r="AU802" s="48"/>
      <c r="AV802" s="48"/>
      <c r="AW802" s="107" t="s">
        <v>14173</v>
      </c>
      <c r="AX802" s="107" t="s">
        <v>14173</v>
      </c>
      <c r="AY802" s="107" t="s">
        <v>14973</v>
      </c>
      <c r="AZ802" s="107" t="s">
        <v>14973</v>
      </c>
      <c r="BA802" s="2"/>
      <c r="BB802" s="3"/>
      <c r="BC802" s="3"/>
      <c r="BD802" s="3"/>
      <c r="BE802" s="3"/>
    </row>
    <row r="803" spans="1:57" x14ac:dyDescent="0.25">
      <c r="A803" s="61" t="s">
        <v>764</v>
      </c>
      <c r="B803" s="62" t="s">
        <v>15537</v>
      </c>
      <c r="C803" s="62"/>
      <c r="D803" s="63">
        <v>1.5</v>
      </c>
      <c r="E803" s="65"/>
      <c r="F803" s="103" t="s">
        <v>9746</v>
      </c>
      <c r="G803" s="62"/>
      <c r="H803" s="66"/>
      <c r="I803" s="67"/>
      <c r="J803" s="67"/>
      <c r="K803" s="66" t="s">
        <v>13072</v>
      </c>
      <c r="L803" s="70"/>
      <c r="M803" s="71">
        <v>8218.583984375</v>
      </c>
      <c r="N803" s="71">
        <v>5735.77685546875</v>
      </c>
      <c r="O803" s="72"/>
      <c r="P803" s="73"/>
      <c r="Q803" s="73"/>
      <c r="R803" s="96"/>
      <c r="S803" s="48">
        <v>0</v>
      </c>
      <c r="T803" s="48">
        <v>2</v>
      </c>
      <c r="U803" s="49">
        <v>4</v>
      </c>
      <c r="V803" s="49">
        <v>0.25</v>
      </c>
      <c r="W803" s="49">
        <v>0</v>
      </c>
      <c r="X803" s="49">
        <v>1.147921</v>
      </c>
      <c r="Y803" s="49">
        <v>0</v>
      </c>
      <c r="Z803" s="49">
        <v>0</v>
      </c>
      <c r="AA803" s="68">
        <v>803</v>
      </c>
      <c r="AB803" s="68"/>
      <c r="AC803" s="69"/>
      <c r="AD803" s="84">
        <v>3777</v>
      </c>
      <c r="AE803" s="84">
        <v>1478</v>
      </c>
      <c r="AF803" s="84">
        <v>171470</v>
      </c>
      <c r="AG803" s="84">
        <v>28414</v>
      </c>
      <c r="AH803" s="84"/>
      <c r="AI803" s="84" t="s">
        <v>7714</v>
      </c>
      <c r="AJ803" s="84"/>
      <c r="AK803" s="84"/>
      <c r="AL803" s="84"/>
      <c r="AM803" s="87">
        <v>43457.798703703702</v>
      </c>
      <c r="AN803" s="84" t="s">
        <v>10584</v>
      </c>
      <c r="AO803" s="92" t="s">
        <v>11385</v>
      </c>
      <c r="AP803" s="84" t="s">
        <v>66</v>
      </c>
      <c r="AQ803" s="48"/>
      <c r="AR803" s="48"/>
      <c r="AS803" s="48"/>
      <c r="AT803" s="48"/>
      <c r="AU803" s="48"/>
      <c r="AV803" s="48"/>
      <c r="AW803" s="107" t="s">
        <v>14395</v>
      </c>
      <c r="AX803" s="107" t="s">
        <v>14774</v>
      </c>
      <c r="AY803" s="107" t="s">
        <v>15180</v>
      </c>
      <c r="AZ803" s="107" t="s">
        <v>15180</v>
      </c>
      <c r="BA803" s="2"/>
      <c r="BB803" s="3"/>
      <c r="BC803" s="3"/>
      <c r="BD803" s="3"/>
      <c r="BE803" s="3"/>
    </row>
    <row r="804" spans="1:57" x14ac:dyDescent="0.25">
      <c r="A804" s="61" t="s">
        <v>1703</v>
      </c>
      <c r="B804" s="62" t="s">
        <v>15537</v>
      </c>
      <c r="C804" s="62"/>
      <c r="D804" s="63">
        <v>1.5</v>
      </c>
      <c r="E804" s="65"/>
      <c r="F804" s="103" t="s">
        <v>9747</v>
      </c>
      <c r="G804" s="62"/>
      <c r="H804" s="66"/>
      <c r="I804" s="67"/>
      <c r="J804" s="67"/>
      <c r="K804" s="66" t="s">
        <v>13073</v>
      </c>
      <c r="L804" s="70"/>
      <c r="M804" s="71">
        <v>9178.8154296875</v>
      </c>
      <c r="N804" s="71">
        <v>4451.0400390625</v>
      </c>
      <c r="O804" s="72"/>
      <c r="P804" s="73"/>
      <c r="Q804" s="73"/>
      <c r="R804" s="96"/>
      <c r="S804" s="48">
        <v>1</v>
      </c>
      <c r="T804" s="48">
        <v>0</v>
      </c>
      <c r="U804" s="49">
        <v>0</v>
      </c>
      <c r="V804" s="49">
        <v>0.16666700000000001</v>
      </c>
      <c r="W804" s="49">
        <v>0</v>
      </c>
      <c r="X804" s="49">
        <v>0.63786699999999996</v>
      </c>
      <c r="Y804" s="49">
        <v>0</v>
      </c>
      <c r="Z804" s="49">
        <v>0</v>
      </c>
      <c r="AA804" s="68">
        <v>804</v>
      </c>
      <c r="AB804" s="68"/>
      <c r="AC804" s="69"/>
      <c r="AD804" s="84">
        <v>1596</v>
      </c>
      <c r="AE804" s="84">
        <v>17505</v>
      </c>
      <c r="AF804" s="84">
        <v>14020</v>
      </c>
      <c r="AG804" s="84">
        <v>12617</v>
      </c>
      <c r="AH804" s="84"/>
      <c r="AI804" s="84" t="s">
        <v>7715</v>
      </c>
      <c r="AJ804" s="84" t="s">
        <v>8272</v>
      </c>
      <c r="AK804" s="92" t="s">
        <v>8824</v>
      </c>
      <c r="AL804" s="84"/>
      <c r="AM804" s="87">
        <v>40446.910624999997</v>
      </c>
      <c r="AN804" s="84" t="s">
        <v>10584</v>
      </c>
      <c r="AO804" s="92" t="s">
        <v>11386</v>
      </c>
      <c r="AP804" s="84" t="s">
        <v>65</v>
      </c>
      <c r="AQ804" s="48"/>
      <c r="AR804" s="48"/>
      <c r="AS804" s="48"/>
      <c r="AT804" s="48"/>
      <c r="AU804" s="48"/>
      <c r="AV804" s="48"/>
      <c r="AW804" s="48"/>
      <c r="AX804" s="48"/>
      <c r="AY804" s="48"/>
      <c r="AZ804" s="48"/>
      <c r="BA804" s="2"/>
      <c r="BB804" s="3"/>
      <c r="BC804" s="3"/>
      <c r="BD804" s="3"/>
      <c r="BE804" s="3"/>
    </row>
    <row r="805" spans="1:57" x14ac:dyDescent="0.25">
      <c r="A805" s="61" t="s">
        <v>989</v>
      </c>
      <c r="B805" s="62" t="s">
        <v>15537</v>
      </c>
      <c r="C805" s="62"/>
      <c r="D805" s="63">
        <v>1.5</v>
      </c>
      <c r="E805" s="65"/>
      <c r="F805" s="103" t="s">
        <v>9748</v>
      </c>
      <c r="G805" s="62"/>
      <c r="H805" s="66"/>
      <c r="I805" s="67"/>
      <c r="J805" s="67"/>
      <c r="K805" s="66" t="s">
        <v>13074</v>
      </c>
      <c r="L805" s="70"/>
      <c r="M805" s="71">
        <v>6427.40234375</v>
      </c>
      <c r="N805" s="71">
        <v>3753.605712890625</v>
      </c>
      <c r="O805" s="72"/>
      <c r="P805" s="73"/>
      <c r="Q805" s="73"/>
      <c r="R805" s="96"/>
      <c r="S805" s="48">
        <v>3</v>
      </c>
      <c r="T805" s="48">
        <v>1</v>
      </c>
      <c r="U805" s="49">
        <v>4</v>
      </c>
      <c r="V805" s="49">
        <v>0.25</v>
      </c>
      <c r="W805" s="49">
        <v>0</v>
      </c>
      <c r="X805" s="49">
        <v>1.608476</v>
      </c>
      <c r="Y805" s="49">
        <v>0</v>
      </c>
      <c r="Z805" s="49">
        <v>0</v>
      </c>
      <c r="AA805" s="68">
        <v>805</v>
      </c>
      <c r="AB805" s="68"/>
      <c r="AC805" s="69"/>
      <c r="AD805" s="84">
        <v>733</v>
      </c>
      <c r="AE805" s="84">
        <v>38</v>
      </c>
      <c r="AF805" s="84">
        <v>48</v>
      </c>
      <c r="AG805" s="84">
        <v>40</v>
      </c>
      <c r="AH805" s="84"/>
      <c r="AI805" s="84" t="s">
        <v>7716</v>
      </c>
      <c r="AJ805" s="84" t="s">
        <v>8466</v>
      </c>
      <c r="AK805" s="84"/>
      <c r="AL805" s="84"/>
      <c r="AM805" s="87">
        <v>40525.933020833334</v>
      </c>
      <c r="AN805" s="84" t="s">
        <v>10584</v>
      </c>
      <c r="AO805" s="92" t="s">
        <v>11387</v>
      </c>
      <c r="AP805" s="84" t="s">
        <v>66</v>
      </c>
      <c r="AQ805" s="48"/>
      <c r="AR805" s="48"/>
      <c r="AS805" s="48"/>
      <c r="AT805" s="48"/>
      <c r="AU805" s="48"/>
      <c r="AV805" s="48"/>
      <c r="AW805" s="107" t="s">
        <v>14396</v>
      </c>
      <c r="AX805" s="107" t="s">
        <v>14396</v>
      </c>
      <c r="AY805" s="107" t="s">
        <v>15181</v>
      </c>
      <c r="AZ805" s="107" t="s">
        <v>15181</v>
      </c>
      <c r="BA805" s="2"/>
      <c r="BB805" s="3"/>
      <c r="BC805" s="3"/>
      <c r="BD805" s="3"/>
      <c r="BE805" s="3"/>
    </row>
    <row r="806" spans="1:57" x14ac:dyDescent="0.25">
      <c r="A806" s="61" t="s">
        <v>765</v>
      </c>
      <c r="B806" s="62" t="s">
        <v>15541</v>
      </c>
      <c r="C806" s="62"/>
      <c r="D806" s="63">
        <v>3.7165315343194902</v>
      </c>
      <c r="E806" s="65"/>
      <c r="F806" s="103" t="s">
        <v>9749</v>
      </c>
      <c r="G806" s="62"/>
      <c r="H806" s="66"/>
      <c r="I806" s="67"/>
      <c r="J806" s="67"/>
      <c r="K806" s="66" t="s">
        <v>13075</v>
      </c>
      <c r="L806" s="70"/>
      <c r="M806" s="71">
        <v>7446.8701171875</v>
      </c>
      <c r="N806" s="71">
        <v>3585.2275390625</v>
      </c>
      <c r="O806" s="72"/>
      <c r="P806" s="73"/>
      <c r="Q806" s="73"/>
      <c r="R806" s="96"/>
      <c r="S806" s="48">
        <v>0</v>
      </c>
      <c r="T806" s="48">
        <v>2</v>
      </c>
      <c r="U806" s="49">
        <v>11932.266078000001</v>
      </c>
      <c r="V806" s="49">
        <v>1.9100000000000001E-4</v>
      </c>
      <c r="W806" s="49">
        <v>1.1460000000000001E-3</v>
      </c>
      <c r="X806" s="49">
        <v>0.66061599999999998</v>
      </c>
      <c r="Y806" s="49">
        <v>0</v>
      </c>
      <c r="Z806" s="49">
        <v>0</v>
      </c>
      <c r="AA806" s="68">
        <v>806</v>
      </c>
      <c r="AB806" s="68"/>
      <c r="AC806" s="69"/>
      <c r="AD806" s="84">
        <v>783</v>
      </c>
      <c r="AE806" s="84">
        <v>148</v>
      </c>
      <c r="AF806" s="84">
        <v>2270</v>
      </c>
      <c r="AG806" s="84">
        <v>15575</v>
      </c>
      <c r="AH806" s="84"/>
      <c r="AI806" s="84" t="s">
        <v>7717</v>
      </c>
      <c r="AJ806" s="84"/>
      <c r="AK806" s="84"/>
      <c r="AL806" s="84"/>
      <c r="AM806" s="87">
        <v>42046.768564814818</v>
      </c>
      <c r="AN806" s="84" t="s">
        <v>10584</v>
      </c>
      <c r="AO806" s="92" t="s">
        <v>11388</v>
      </c>
      <c r="AP806" s="84" t="s">
        <v>66</v>
      </c>
      <c r="AQ806" s="48"/>
      <c r="AR806" s="48"/>
      <c r="AS806" s="48"/>
      <c r="AT806" s="48"/>
      <c r="AU806" s="48" t="s">
        <v>2955</v>
      </c>
      <c r="AV806" s="48" t="s">
        <v>2955</v>
      </c>
      <c r="AW806" s="107" t="s">
        <v>14397</v>
      </c>
      <c r="AX806" s="107" t="s">
        <v>14775</v>
      </c>
      <c r="AY806" s="107" t="s">
        <v>15182</v>
      </c>
      <c r="AZ806" s="107" t="s">
        <v>15182</v>
      </c>
      <c r="BA806" s="2"/>
      <c r="BB806" s="3"/>
      <c r="BC806" s="3"/>
      <c r="BD806" s="3"/>
      <c r="BE806" s="3"/>
    </row>
    <row r="807" spans="1:57" x14ac:dyDescent="0.25">
      <c r="A807" s="61" t="s">
        <v>766</v>
      </c>
      <c r="B807" s="62" t="s">
        <v>15537</v>
      </c>
      <c r="C807" s="62"/>
      <c r="D807" s="63">
        <v>1.5</v>
      </c>
      <c r="E807" s="65"/>
      <c r="F807" s="103" t="s">
        <v>9750</v>
      </c>
      <c r="G807" s="62"/>
      <c r="H807" s="66"/>
      <c r="I807" s="67"/>
      <c r="J807" s="67"/>
      <c r="K807" s="66" t="s">
        <v>13076</v>
      </c>
      <c r="L807" s="70"/>
      <c r="M807" s="71">
        <v>8734.734375</v>
      </c>
      <c r="N807" s="71">
        <v>2509.127197265625</v>
      </c>
      <c r="O807" s="72"/>
      <c r="P807" s="73"/>
      <c r="Q807" s="73"/>
      <c r="R807" s="96"/>
      <c r="S807" s="48">
        <v>0</v>
      </c>
      <c r="T807" s="48">
        <v>1</v>
      </c>
      <c r="U807" s="49">
        <v>0</v>
      </c>
      <c r="V807" s="49">
        <v>1</v>
      </c>
      <c r="W807" s="49">
        <v>0</v>
      </c>
      <c r="X807" s="49">
        <v>1</v>
      </c>
      <c r="Y807" s="49">
        <v>0</v>
      </c>
      <c r="Z807" s="49">
        <v>0</v>
      </c>
      <c r="AA807" s="68">
        <v>807</v>
      </c>
      <c r="AB807" s="68"/>
      <c r="AC807" s="69"/>
      <c r="AD807" s="84">
        <v>95</v>
      </c>
      <c r="AE807" s="84">
        <v>138</v>
      </c>
      <c r="AF807" s="84">
        <v>654</v>
      </c>
      <c r="AG807" s="84">
        <v>724</v>
      </c>
      <c r="AH807" s="84"/>
      <c r="AI807" s="84" t="s">
        <v>7718</v>
      </c>
      <c r="AJ807" s="84"/>
      <c r="AK807" s="92" t="s">
        <v>8825</v>
      </c>
      <c r="AL807" s="84"/>
      <c r="AM807" s="87">
        <v>43681.296111111114</v>
      </c>
      <c r="AN807" s="84" t="s">
        <v>10584</v>
      </c>
      <c r="AO807" s="92" t="s">
        <v>11389</v>
      </c>
      <c r="AP807" s="84" t="s">
        <v>66</v>
      </c>
      <c r="AQ807" s="48"/>
      <c r="AR807" s="48"/>
      <c r="AS807" s="48"/>
      <c r="AT807" s="48"/>
      <c r="AU807" s="48"/>
      <c r="AV807" s="48"/>
      <c r="AW807" s="107" t="s">
        <v>14398</v>
      </c>
      <c r="AX807" s="107" t="s">
        <v>14398</v>
      </c>
      <c r="AY807" s="107" t="s">
        <v>15183</v>
      </c>
      <c r="AZ807" s="107" t="s">
        <v>15183</v>
      </c>
      <c r="BA807" s="2"/>
      <c r="BB807" s="3"/>
      <c r="BC807" s="3"/>
      <c r="BD807" s="3"/>
      <c r="BE807" s="3"/>
    </row>
    <row r="808" spans="1:57" x14ac:dyDescent="0.25">
      <c r="A808" s="61" t="s">
        <v>1704</v>
      </c>
      <c r="B808" s="62" t="s">
        <v>15537</v>
      </c>
      <c r="C808" s="62"/>
      <c r="D808" s="63">
        <v>1.5</v>
      </c>
      <c r="E808" s="65"/>
      <c r="F808" s="103" t="s">
        <v>9751</v>
      </c>
      <c r="G808" s="62"/>
      <c r="H808" s="66"/>
      <c r="I808" s="67"/>
      <c r="J808" s="67"/>
      <c r="K808" s="66" t="s">
        <v>13077</v>
      </c>
      <c r="L808" s="70"/>
      <c r="M808" s="71">
        <v>8174.7607421875</v>
      </c>
      <c r="N808" s="71">
        <v>4954.27978515625</v>
      </c>
      <c r="O808" s="72"/>
      <c r="P808" s="73"/>
      <c r="Q808" s="73"/>
      <c r="R808" s="96"/>
      <c r="S808" s="48">
        <v>1</v>
      </c>
      <c r="T808" s="48">
        <v>0</v>
      </c>
      <c r="U808" s="49">
        <v>0</v>
      </c>
      <c r="V808" s="49">
        <v>1</v>
      </c>
      <c r="W808" s="49">
        <v>0</v>
      </c>
      <c r="X808" s="49">
        <v>1</v>
      </c>
      <c r="Y808" s="49">
        <v>0</v>
      </c>
      <c r="Z808" s="49">
        <v>0</v>
      </c>
      <c r="AA808" s="68">
        <v>808</v>
      </c>
      <c r="AB808" s="68"/>
      <c r="AC808" s="69"/>
      <c r="AD808" s="84">
        <v>164</v>
      </c>
      <c r="AE808" s="84">
        <v>358</v>
      </c>
      <c r="AF808" s="84">
        <v>2466</v>
      </c>
      <c r="AG808" s="84">
        <v>5700</v>
      </c>
      <c r="AH808" s="84"/>
      <c r="AI808" s="84" t="s">
        <v>7719</v>
      </c>
      <c r="AJ808" s="84" t="s">
        <v>8467</v>
      </c>
      <c r="AK808" s="92" t="s">
        <v>8826</v>
      </c>
      <c r="AL808" s="84"/>
      <c r="AM808" s="87">
        <v>42963.55265046296</v>
      </c>
      <c r="AN808" s="84" t="s">
        <v>10584</v>
      </c>
      <c r="AO808" s="92" t="s">
        <v>11390</v>
      </c>
      <c r="AP808" s="84" t="s">
        <v>65</v>
      </c>
      <c r="AQ808" s="48"/>
      <c r="AR808" s="48"/>
      <c r="AS808" s="48"/>
      <c r="AT808" s="48"/>
      <c r="AU808" s="48"/>
      <c r="AV808" s="48"/>
      <c r="AW808" s="48"/>
      <c r="AX808" s="48"/>
      <c r="AY808" s="48"/>
      <c r="AZ808" s="48"/>
      <c r="BA808" s="2"/>
      <c r="BB808" s="3"/>
      <c r="BC808" s="3"/>
      <c r="BD808" s="3"/>
      <c r="BE808" s="3"/>
    </row>
    <row r="809" spans="1:57" x14ac:dyDescent="0.25">
      <c r="A809" s="61" t="s">
        <v>767</v>
      </c>
      <c r="B809" s="62" t="s">
        <v>15537</v>
      </c>
      <c r="C809" s="62"/>
      <c r="D809" s="63">
        <v>1.8771585071486043</v>
      </c>
      <c r="E809" s="65"/>
      <c r="F809" s="103" t="s">
        <v>9752</v>
      </c>
      <c r="G809" s="62"/>
      <c r="H809" s="66"/>
      <c r="I809" s="67"/>
      <c r="J809" s="67"/>
      <c r="K809" s="66" t="s">
        <v>13078</v>
      </c>
      <c r="L809" s="70"/>
      <c r="M809" s="71">
        <v>5548.0390625</v>
      </c>
      <c r="N809" s="71">
        <v>4860.5947265625</v>
      </c>
      <c r="O809" s="72"/>
      <c r="P809" s="73"/>
      <c r="Q809" s="73"/>
      <c r="R809" s="96"/>
      <c r="S809" s="48">
        <v>0</v>
      </c>
      <c r="T809" s="48">
        <v>3</v>
      </c>
      <c r="U809" s="49">
        <v>1324.4796980000001</v>
      </c>
      <c r="V809" s="49">
        <v>1.8699999999999999E-4</v>
      </c>
      <c r="W809" s="49">
        <v>1.95E-4</v>
      </c>
      <c r="X809" s="49">
        <v>1.0467979999999999</v>
      </c>
      <c r="Y809" s="49">
        <v>0</v>
      </c>
      <c r="Z809" s="49">
        <v>0</v>
      </c>
      <c r="AA809" s="68">
        <v>809</v>
      </c>
      <c r="AB809" s="68"/>
      <c r="AC809" s="69"/>
      <c r="AD809" s="84">
        <v>3540</v>
      </c>
      <c r="AE809" s="84">
        <v>682</v>
      </c>
      <c r="AF809" s="84">
        <v>85873</v>
      </c>
      <c r="AG809" s="84">
        <v>4</v>
      </c>
      <c r="AH809" s="84"/>
      <c r="AI809" s="84" t="s">
        <v>7720</v>
      </c>
      <c r="AJ809" s="84" t="s">
        <v>8468</v>
      </c>
      <c r="AK809" s="84"/>
      <c r="AL809" s="84"/>
      <c r="AM809" s="87">
        <v>42845.843124999999</v>
      </c>
      <c r="AN809" s="84" t="s">
        <v>10584</v>
      </c>
      <c r="AO809" s="92" t="s">
        <v>11391</v>
      </c>
      <c r="AP809" s="84" t="s">
        <v>66</v>
      </c>
      <c r="AQ809" s="48"/>
      <c r="AR809" s="48"/>
      <c r="AS809" s="48"/>
      <c r="AT809" s="48"/>
      <c r="AU809" s="48" t="s">
        <v>2956</v>
      </c>
      <c r="AV809" s="48" t="s">
        <v>14055</v>
      </c>
      <c r="AW809" s="107" t="s">
        <v>14399</v>
      </c>
      <c r="AX809" s="107" t="s">
        <v>14776</v>
      </c>
      <c r="AY809" s="107" t="s">
        <v>15184</v>
      </c>
      <c r="AZ809" s="107" t="s">
        <v>15500</v>
      </c>
      <c r="BA809" s="2"/>
      <c r="BB809" s="3"/>
      <c r="BC809" s="3"/>
      <c r="BD809" s="3"/>
      <c r="BE809" s="3"/>
    </row>
    <row r="810" spans="1:57" x14ac:dyDescent="0.25">
      <c r="A810" s="61" t="s">
        <v>768</v>
      </c>
      <c r="B810" s="62" t="s">
        <v>15537</v>
      </c>
      <c r="C810" s="62"/>
      <c r="D810" s="63">
        <v>1.5</v>
      </c>
      <c r="E810" s="65"/>
      <c r="F810" s="103" t="s">
        <v>9753</v>
      </c>
      <c r="G810" s="62"/>
      <c r="H810" s="66"/>
      <c r="I810" s="67"/>
      <c r="J810" s="67"/>
      <c r="K810" s="66" t="s">
        <v>13079</v>
      </c>
      <c r="L810" s="70"/>
      <c r="M810" s="71">
        <v>4068.30322265625</v>
      </c>
      <c r="N810" s="71">
        <v>7523.0791015625</v>
      </c>
      <c r="O810" s="72"/>
      <c r="P810" s="73"/>
      <c r="Q810" s="73"/>
      <c r="R810" s="96"/>
      <c r="S810" s="48">
        <v>0</v>
      </c>
      <c r="T810" s="48">
        <v>2</v>
      </c>
      <c r="U810" s="49">
        <v>2</v>
      </c>
      <c r="V810" s="49">
        <v>0.5</v>
      </c>
      <c r="W810" s="49">
        <v>0</v>
      </c>
      <c r="X810" s="49">
        <v>1.4594590000000001</v>
      </c>
      <c r="Y810" s="49">
        <v>0</v>
      </c>
      <c r="Z810" s="49">
        <v>0</v>
      </c>
      <c r="AA810" s="68">
        <v>810</v>
      </c>
      <c r="AB810" s="68"/>
      <c r="AC810" s="69"/>
      <c r="AD810" s="84">
        <v>856</v>
      </c>
      <c r="AE810" s="84">
        <v>1479</v>
      </c>
      <c r="AF810" s="84">
        <v>1596</v>
      </c>
      <c r="AG810" s="84">
        <v>616</v>
      </c>
      <c r="AH810" s="84"/>
      <c r="AI810" s="84"/>
      <c r="AJ810" s="84"/>
      <c r="AK810" s="84"/>
      <c r="AL810" s="84"/>
      <c r="AM810" s="87">
        <v>41413.763229166667</v>
      </c>
      <c r="AN810" s="84" t="s">
        <v>10584</v>
      </c>
      <c r="AO810" s="92" t="s">
        <v>11392</v>
      </c>
      <c r="AP810" s="84" t="s">
        <v>66</v>
      </c>
      <c r="AQ810" s="48"/>
      <c r="AR810" s="48"/>
      <c r="AS810" s="48"/>
      <c r="AT810" s="48"/>
      <c r="AU810" s="48"/>
      <c r="AV810" s="48"/>
      <c r="AW810" s="107" t="s">
        <v>14400</v>
      </c>
      <c r="AX810" s="107" t="s">
        <v>14400</v>
      </c>
      <c r="AY810" s="107" t="s">
        <v>15185</v>
      </c>
      <c r="AZ810" s="107" t="s">
        <v>15185</v>
      </c>
      <c r="BA810" s="2"/>
      <c r="BB810" s="3"/>
      <c r="BC810" s="3"/>
      <c r="BD810" s="3"/>
      <c r="BE810" s="3"/>
    </row>
    <row r="811" spans="1:57" x14ac:dyDescent="0.25">
      <c r="A811" s="61" t="s">
        <v>1705</v>
      </c>
      <c r="B811" s="62" t="s">
        <v>15537</v>
      </c>
      <c r="C811" s="62"/>
      <c r="D811" s="63">
        <v>1.5</v>
      </c>
      <c r="E811" s="65"/>
      <c r="F811" s="103" t="s">
        <v>9754</v>
      </c>
      <c r="G811" s="62"/>
      <c r="H811" s="66"/>
      <c r="I811" s="67"/>
      <c r="J811" s="67"/>
      <c r="K811" s="66" t="s">
        <v>13080</v>
      </c>
      <c r="L811" s="70"/>
      <c r="M811" s="71">
        <v>4409.09814453125</v>
      </c>
      <c r="N811" s="71">
        <v>9397.603515625</v>
      </c>
      <c r="O811" s="72"/>
      <c r="P811" s="73"/>
      <c r="Q811" s="73"/>
      <c r="R811" s="96"/>
      <c r="S811" s="48">
        <v>1</v>
      </c>
      <c r="T811" s="48">
        <v>0</v>
      </c>
      <c r="U811" s="49">
        <v>0</v>
      </c>
      <c r="V811" s="49">
        <v>0.33333299999999999</v>
      </c>
      <c r="W811" s="49">
        <v>0</v>
      </c>
      <c r="X811" s="49">
        <v>0.77027000000000001</v>
      </c>
      <c r="Y811" s="49">
        <v>0</v>
      </c>
      <c r="Z811" s="49">
        <v>0</v>
      </c>
      <c r="AA811" s="68">
        <v>811</v>
      </c>
      <c r="AB811" s="68"/>
      <c r="AC811" s="69"/>
      <c r="AD811" s="84">
        <v>31</v>
      </c>
      <c r="AE811" s="84">
        <v>7634</v>
      </c>
      <c r="AF811" s="84">
        <v>52</v>
      </c>
      <c r="AG811" s="84">
        <v>4</v>
      </c>
      <c r="AH811" s="84"/>
      <c r="AI811" s="84" t="s">
        <v>7721</v>
      </c>
      <c r="AJ811" s="84" t="s">
        <v>8266</v>
      </c>
      <c r="AK811" s="92" t="s">
        <v>8827</v>
      </c>
      <c r="AL811" s="84"/>
      <c r="AM811" s="87">
        <v>43370.584351851852</v>
      </c>
      <c r="AN811" s="84" t="s">
        <v>10584</v>
      </c>
      <c r="AO811" s="92" t="s">
        <v>11393</v>
      </c>
      <c r="AP811" s="84" t="s">
        <v>65</v>
      </c>
      <c r="AQ811" s="48"/>
      <c r="AR811" s="48"/>
      <c r="AS811" s="48"/>
      <c r="AT811" s="48"/>
      <c r="AU811" s="48"/>
      <c r="AV811" s="48"/>
      <c r="AW811" s="48"/>
      <c r="AX811" s="48"/>
      <c r="AY811" s="48"/>
      <c r="AZ811" s="48"/>
      <c r="BA811" s="2"/>
      <c r="BB811" s="3"/>
      <c r="BC811" s="3"/>
      <c r="BD811" s="3"/>
      <c r="BE811" s="3"/>
    </row>
    <row r="812" spans="1:57" x14ac:dyDescent="0.25">
      <c r="A812" s="61" t="s">
        <v>1706</v>
      </c>
      <c r="B812" s="62" t="s">
        <v>15537</v>
      </c>
      <c r="C812" s="62"/>
      <c r="D812" s="63">
        <v>1.5</v>
      </c>
      <c r="E812" s="65"/>
      <c r="F812" s="103" t="s">
        <v>9755</v>
      </c>
      <c r="G812" s="62"/>
      <c r="H812" s="66"/>
      <c r="I812" s="67"/>
      <c r="J812" s="67"/>
      <c r="K812" s="66" t="s">
        <v>13081</v>
      </c>
      <c r="L812" s="70"/>
      <c r="M812" s="71">
        <v>4605.14794921875</v>
      </c>
      <c r="N812" s="71">
        <v>8936.0498046875</v>
      </c>
      <c r="O812" s="72"/>
      <c r="P812" s="73"/>
      <c r="Q812" s="73"/>
      <c r="R812" s="96"/>
      <c r="S812" s="48">
        <v>1</v>
      </c>
      <c r="T812" s="48">
        <v>0</v>
      </c>
      <c r="U812" s="49">
        <v>0</v>
      </c>
      <c r="V812" s="49">
        <v>0.33333299999999999</v>
      </c>
      <c r="W812" s="49">
        <v>0</v>
      </c>
      <c r="X812" s="49">
        <v>0.77027000000000001</v>
      </c>
      <c r="Y812" s="49">
        <v>0</v>
      </c>
      <c r="Z812" s="49">
        <v>0</v>
      </c>
      <c r="AA812" s="68">
        <v>812</v>
      </c>
      <c r="AB812" s="68"/>
      <c r="AC812" s="69"/>
      <c r="AD812" s="84">
        <v>108</v>
      </c>
      <c r="AE812" s="84">
        <v>53602</v>
      </c>
      <c r="AF812" s="84">
        <v>7742</v>
      </c>
      <c r="AG812" s="84">
        <v>576</v>
      </c>
      <c r="AH812" s="84"/>
      <c r="AI812" s="84" t="s">
        <v>7722</v>
      </c>
      <c r="AJ812" s="84" t="s">
        <v>8284</v>
      </c>
      <c r="AK812" s="92" t="s">
        <v>8828</v>
      </c>
      <c r="AL812" s="84"/>
      <c r="AM812" s="87">
        <v>41275.867789351854</v>
      </c>
      <c r="AN812" s="84" t="s">
        <v>10584</v>
      </c>
      <c r="AO812" s="92" t="s">
        <v>11394</v>
      </c>
      <c r="AP812" s="84" t="s">
        <v>65</v>
      </c>
      <c r="AQ812" s="48"/>
      <c r="AR812" s="48"/>
      <c r="AS812" s="48"/>
      <c r="AT812" s="48"/>
      <c r="AU812" s="48"/>
      <c r="AV812" s="48"/>
      <c r="AW812" s="48"/>
      <c r="AX812" s="48"/>
      <c r="AY812" s="48"/>
      <c r="AZ812" s="48"/>
      <c r="BA812" s="2"/>
      <c r="BB812" s="3"/>
      <c r="BC812" s="3"/>
      <c r="BD812" s="3"/>
      <c r="BE812" s="3"/>
    </row>
    <row r="813" spans="1:57" x14ac:dyDescent="0.25">
      <c r="A813" s="61" t="s">
        <v>769</v>
      </c>
      <c r="B813" s="62" t="s">
        <v>15537</v>
      </c>
      <c r="C813" s="62"/>
      <c r="D813" s="63">
        <v>1.5</v>
      </c>
      <c r="E813" s="65"/>
      <c r="F813" s="103" t="s">
        <v>9756</v>
      </c>
      <c r="G813" s="62"/>
      <c r="H813" s="66"/>
      <c r="I813" s="67"/>
      <c r="J813" s="67"/>
      <c r="K813" s="66" t="s">
        <v>13082</v>
      </c>
      <c r="L813" s="70"/>
      <c r="M813" s="71">
        <v>6194.3125</v>
      </c>
      <c r="N813" s="71">
        <v>4125.2353515625</v>
      </c>
      <c r="O813" s="72"/>
      <c r="P813" s="73"/>
      <c r="Q813" s="73"/>
      <c r="R813" s="96"/>
      <c r="S813" s="48">
        <v>0</v>
      </c>
      <c r="T813" s="48">
        <v>3</v>
      </c>
      <c r="U813" s="49">
        <v>3038</v>
      </c>
      <c r="V813" s="49">
        <v>1E-4</v>
      </c>
      <c r="W813" s="49">
        <v>0</v>
      </c>
      <c r="X813" s="49">
        <v>1.187041</v>
      </c>
      <c r="Y813" s="49">
        <v>0</v>
      </c>
      <c r="Z813" s="49">
        <v>0</v>
      </c>
      <c r="AA813" s="68">
        <v>813</v>
      </c>
      <c r="AB813" s="68"/>
      <c r="AC813" s="69"/>
      <c r="AD813" s="84">
        <v>6573</v>
      </c>
      <c r="AE813" s="84">
        <v>6387</v>
      </c>
      <c r="AF813" s="84">
        <v>92109</v>
      </c>
      <c r="AG813" s="84">
        <v>87116</v>
      </c>
      <c r="AH813" s="84"/>
      <c r="AI813" s="84" t="s">
        <v>7723</v>
      </c>
      <c r="AJ813" s="84" t="s">
        <v>8469</v>
      </c>
      <c r="AK813" s="84"/>
      <c r="AL813" s="84"/>
      <c r="AM813" s="87">
        <v>43343.252129629633</v>
      </c>
      <c r="AN813" s="84" t="s">
        <v>10584</v>
      </c>
      <c r="AO813" s="92" t="s">
        <v>11395</v>
      </c>
      <c r="AP813" s="84" t="s">
        <v>66</v>
      </c>
      <c r="AQ813" s="48"/>
      <c r="AR813" s="48"/>
      <c r="AS813" s="48"/>
      <c r="AT813" s="48"/>
      <c r="AU813" s="48" t="s">
        <v>14033</v>
      </c>
      <c r="AV813" s="48" t="s">
        <v>14033</v>
      </c>
      <c r="AW813" s="107" t="s">
        <v>14401</v>
      </c>
      <c r="AX813" s="107" t="s">
        <v>14777</v>
      </c>
      <c r="AY813" s="107" t="s">
        <v>15186</v>
      </c>
      <c r="AZ813" s="107" t="s">
        <v>15186</v>
      </c>
      <c r="BA813" s="2"/>
      <c r="BB813" s="3"/>
      <c r="BC813" s="3"/>
      <c r="BD813" s="3"/>
      <c r="BE813" s="3"/>
    </row>
    <row r="814" spans="1:57" x14ac:dyDescent="0.25">
      <c r="A814" s="61" t="s">
        <v>1707</v>
      </c>
      <c r="B814" s="62" t="s">
        <v>15537</v>
      </c>
      <c r="C814" s="62"/>
      <c r="D814" s="63">
        <v>1.5</v>
      </c>
      <c r="E814" s="65"/>
      <c r="F814" s="103" t="s">
        <v>9757</v>
      </c>
      <c r="G814" s="62"/>
      <c r="H814" s="66"/>
      <c r="I814" s="67"/>
      <c r="J814" s="67"/>
      <c r="K814" s="66" t="s">
        <v>13083</v>
      </c>
      <c r="L814" s="70"/>
      <c r="M814" s="71">
        <v>7245.861328125</v>
      </c>
      <c r="N814" s="71">
        <v>5893.44384765625</v>
      </c>
      <c r="O814" s="72"/>
      <c r="P814" s="73"/>
      <c r="Q814" s="73"/>
      <c r="R814" s="96"/>
      <c r="S814" s="48">
        <v>3</v>
      </c>
      <c r="T814" s="48">
        <v>0</v>
      </c>
      <c r="U814" s="49">
        <v>2030.666667</v>
      </c>
      <c r="V814" s="49">
        <v>9.1000000000000003E-5</v>
      </c>
      <c r="W814" s="49">
        <v>0</v>
      </c>
      <c r="X814" s="49">
        <v>1.2515780000000001</v>
      </c>
      <c r="Y814" s="49">
        <v>0</v>
      </c>
      <c r="Z814" s="49">
        <v>0</v>
      </c>
      <c r="AA814" s="68">
        <v>814</v>
      </c>
      <c r="AB814" s="68"/>
      <c r="AC814" s="69"/>
      <c r="AD814" s="84">
        <v>2400</v>
      </c>
      <c r="AE814" s="84">
        <v>6673</v>
      </c>
      <c r="AF814" s="84">
        <v>70178</v>
      </c>
      <c r="AG814" s="84">
        <v>65477</v>
      </c>
      <c r="AH814" s="84"/>
      <c r="AI814" s="84" t="s">
        <v>7724</v>
      </c>
      <c r="AJ814" s="84"/>
      <c r="AK814" s="84"/>
      <c r="AL814" s="84"/>
      <c r="AM814" s="87">
        <v>42816.845486111109</v>
      </c>
      <c r="AN814" s="84" t="s">
        <v>10584</v>
      </c>
      <c r="AO814" s="92" t="s">
        <v>11396</v>
      </c>
      <c r="AP814" s="84" t="s">
        <v>65</v>
      </c>
      <c r="AQ814" s="48"/>
      <c r="AR814" s="48"/>
      <c r="AS814" s="48"/>
      <c r="AT814" s="48"/>
      <c r="AU814" s="48"/>
      <c r="AV814" s="48"/>
      <c r="AW814" s="48"/>
      <c r="AX814" s="48"/>
      <c r="AY814" s="48"/>
      <c r="AZ814" s="48"/>
      <c r="BA814" s="2"/>
      <c r="BB814" s="3"/>
      <c r="BC814" s="3"/>
      <c r="BD814" s="3"/>
      <c r="BE814" s="3"/>
    </row>
    <row r="815" spans="1:57" x14ac:dyDescent="0.25">
      <c r="A815" s="61" t="s">
        <v>1708</v>
      </c>
      <c r="B815" s="62" t="s">
        <v>15537</v>
      </c>
      <c r="C815" s="62"/>
      <c r="D815" s="63">
        <v>1.5</v>
      </c>
      <c r="E815" s="65"/>
      <c r="F815" s="103" t="s">
        <v>9758</v>
      </c>
      <c r="G815" s="62"/>
      <c r="H815" s="66"/>
      <c r="I815" s="67"/>
      <c r="J815" s="67"/>
      <c r="K815" s="66" t="s">
        <v>13084</v>
      </c>
      <c r="L815" s="70"/>
      <c r="M815" s="71">
        <v>4546.53466796875</v>
      </c>
      <c r="N815" s="71">
        <v>3335.044677734375</v>
      </c>
      <c r="O815" s="72"/>
      <c r="P815" s="73"/>
      <c r="Q815" s="73"/>
      <c r="R815" s="96"/>
      <c r="S815" s="48">
        <v>2</v>
      </c>
      <c r="T815" s="48">
        <v>0</v>
      </c>
      <c r="U815" s="49">
        <v>0.66666700000000001</v>
      </c>
      <c r="V815" s="49">
        <v>9.1000000000000003E-5</v>
      </c>
      <c r="W815" s="49">
        <v>0</v>
      </c>
      <c r="X815" s="49">
        <v>0.82265600000000005</v>
      </c>
      <c r="Y815" s="49">
        <v>0</v>
      </c>
      <c r="Z815" s="49">
        <v>0</v>
      </c>
      <c r="AA815" s="68">
        <v>815</v>
      </c>
      <c r="AB815" s="68"/>
      <c r="AC815" s="69"/>
      <c r="AD815" s="84">
        <v>35</v>
      </c>
      <c r="AE815" s="84">
        <v>38</v>
      </c>
      <c r="AF815" s="84">
        <v>164</v>
      </c>
      <c r="AG815" s="84">
        <v>223</v>
      </c>
      <c r="AH815" s="84"/>
      <c r="AI815" s="84" t="s">
        <v>7725</v>
      </c>
      <c r="AJ815" s="84" t="s">
        <v>8470</v>
      </c>
      <c r="AK815" s="92" t="s">
        <v>8829</v>
      </c>
      <c r="AL815" s="84"/>
      <c r="AM815" s="87">
        <v>40473.331238425926</v>
      </c>
      <c r="AN815" s="84" t="s">
        <v>10584</v>
      </c>
      <c r="AO815" s="92" t="s">
        <v>11397</v>
      </c>
      <c r="AP815" s="84" t="s">
        <v>65</v>
      </c>
      <c r="AQ815" s="48"/>
      <c r="AR815" s="48"/>
      <c r="AS815" s="48"/>
      <c r="AT815" s="48"/>
      <c r="AU815" s="48"/>
      <c r="AV815" s="48"/>
      <c r="AW815" s="48"/>
      <c r="AX815" s="48"/>
      <c r="AY815" s="48"/>
      <c r="AZ815" s="48"/>
      <c r="BA815" s="2"/>
      <c r="BB815" s="3"/>
      <c r="BC815" s="3"/>
      <c r="BD815" s="3"/>
      <c r="BE815" s="3"/>
    </row>
    <row r="816" spans="1:57" x14ac:dyDescent="0.25">
      <c r="A816" s="61" t="s">
        <v>770</v>
      </c>
      <c r="B816" s="62" t="s">
        <v>15537</v>
      </c>
      <c r="C816" s="62"/>
      <c r="D816" s="63">
        <v>1.724360958098657</v>
      </c>
      <c r="E816" s="65"/>
      <c r="F816" s="103" t="s">
        <v>9759</v>
      </c>
      <c r="G816" s="62"/>
      <c r="H816" s="66"/>
      <c r="I816" s="67"/>
      <c r="J816" s="67"/>
      <c r="K816" s="66" t="s">
        <v>13085</v>
      </c>
      <c r="L816" s="70"/>
      <c r="M816" s="71">
        <v>5349.8271484375</v>
      </c>
      <c r="N816" s="71">
        <v>597.54156494140625</v>
      </c>
      <c r="O816" s="72"/>
      <c r="P816" s="73"/>
      <c r="Q816" s="73"/>
      <c r="R816" s="96"/>
      <c r="S816" s="48">
        <v>0</v>
      </c>
      <c r="T816" s="48">
        <v>1</v>
      </c>
      <c r="U816" s="49">
        <v>0</v>
      </c>
      <c r="V816" s="49">
        <v>1.84E-4</v>
      </c>
      <c r="W816" s="49">
        <v>1.16E-4</v>
      </c>
      <c r="X816" s="49">
        <v>0.46414100000000003</v>
      </c>
      <c r="Y816" s="49">
        <v>0</v>
      </c>
      <c r="Z816" s="49">
        <v>0</v>
      </c>
      <c r="AA816" s="68">
        <v>816</v>
      </c>
      <c r="AB816" s="68"/>
      <c r="AC816" s="69"/>
      <c r="AD816" s="84">
        <v>701</v>
      </c>
      <c r="AE816" s="84">
        <v>37</v>
      </c>
      <c r="AF816" s="84">
        <v>870</v>
      </c>
      <c r="AG816" s="84">
        <v>1472</v>
      </c>
      <c r="AH816" s="84"/>
      <c r="AI816" s="84"/>
      <c r="AJ816" s="84" t="s">
        <v>8284</v>
      </c>
      <c r="AK816" s="84"/>
      <c r="AL816" s="84"/>
      <c r="AM816" s="87">
        <v>41766.765601851854</v>
      </c>
      <c r="AN816" s="84" t="s">
        <v>10584</v>
      </c>
      <c r="AO816" s="92" t="s">
        <v>11398</v>
      </c>
      <c r="AP816" s="84" t="s">
        <v>66</v>
      </c>
      <c r="AQ816" s="48"/>
      <c r="AR816" s="48"/>
      <c r="AS816" s="48"/>
      <c r="AT816" s="48"/>
      <c r="AU816" s="48"/>
      <c r="AV816" s="48"/>
      <c r="AW816" s="107" t="s">
        <v>14080</v>
      </c>
      <c r="AX816" s="107" t="s">
        <v>14080</v>
      </c>
      <c r="AY816" s="107" t="s">
        <v>14883</v>
      </c>
      <c r="AZ816" s="107" t="s">
        <v>14883</v>
      </c>
      <c r="BA816" s="2"/>
      <c r="BB816" s="3"/>
      <c r="BC816" s="3"/>
      <c r="BD816" s="3"/>
      <c r="BE816" s="3"/>
    </row>
    <row r="817" spans="1:57" x14ac:dyDescent="0.25">
      <c r="A817" s="61" t="s">
        <v>771</v>
      </c>
      <c r="B817" s="62" t="s">
        <v>15537</v>
      </c>
      <c r="C817" s="62"/>
      <c r="D817" s="63">
        <v>1.5</v>
      </c>
      <c r="E817" s="65"/>
      <c r="F817" s="103" t="s">
        <v>9760</v>
      </c>
      <c r="G817" s="62"/>
      <c r="H817" s="66"/>
      <c r="I817" s="67"/>
      <c r="J817" s="67"/>
      <c r="K817" s="66" t="s">
        <v>13086</v>
      </c>
      <c r="L817" s="70"/>
      <c r="M817" s="71">
        <v>2072.365966796875</v>
      </c>
      <c r="N817" s="71">
        <v>2197.573486328125</v>
      </c>
      <c r="O817" s="72"/>
      <c r="P817" s="73"/>
      <c r="Q817" s="73"/>
      <c r="R817" s="96"/>
      <c r="S817" s="48">
        <v>0</v>
      </c>
      <c r="T817" s="48">
        <v>1</v>
      </c>
      <c r="U817" s="49">
        <v>0</v>
      </c>
      <c r="V817" s="49">
        <v>1</v>
      </c>
      <c r="W817" s="49">
        <v>0</v>
      </c>
      <c r="X817" s="49">
        <v>1</v>
      </c>
      <c r="Y817" s="49">
        <v>0</v>
      </c>
      <c r="Z817" s="49">
        <v>0</v>
      </c>
      <c r="AA817" s="68">
        <v>817</v>
      </c>
      <c r="AB817" s="68"/>
      <c r="AC817" s="69"/>
      <c r="AD817" s="84">
        <v>342</v>
      </c>
      <c r="AE817" s="84">
        <v>225</v>
      </c>
      <c r="AF817" s="84">
        <v>2410</v>
      </c>
      <c r="AG817" s="84">
        <v>5238</v>
      </c>
      <c r="AH817" s="84"/>
      <c r="AI817" s="84" t="s">
        <v>7726</v>
      </c>
      <c r="AJ817" s="84" t="s">
        <v>8284</v>
      </c>
      <c r="AK817" s="84"/>
      <c r="AL817" s="84"/>
      <c r="AM817" s="87">
        <v>43546.738622685189</v>
      </c>
      <c r="AN817" s="84" t="s">
        <v>10584</v>
      </c>
      <c r="AO817" s="92" t="s">
        <v>11399</v>
      </c>
      <c r="AP817" s="84" t="s">
        <v>66</v>
      </c>
      <c r="AQ817" s="48"/>
      <c r="AR817" s="48"/>
      <c r="AS817" s="48"/>
      <c r="AT817" s="48"/>
      <c r="AU817" s="48"/>
      <c r="AV817" s="48"/>
      <c r="AW817" s="107" t="s">
        <v>14402</v>
      </c>
      <c r="AX817" s="107" t="s">
        <v>14402</v>
      </c>
      <c r="AY817" s="107" t="s">
        <v>15187</v>
      </c>
      <c r="AZ817" s="107" t="s">
        <v>15187</v>
      </c>
      <c r="BA817" s="2"/>
      <c r="BB817" s="3"/>
      <c r="BC817" s="3"/>
      <c r="BD817" s="3"/>
      <c r="BE817" s="3"/>
    </row>
    <row r="818" spans="1:57" x14ac:dyDescent="0.25">
      <c r="A818" s="61" t="s">
        <v>1709</v>
      </c>
      <c r="B818" s="62" t="s">
        <v>15537</v>
      </c>
      <c r="C818" s="62"/>
      <c r="D818" s="63">
        <v>1.5</v>
      </c>
      <c r="E818" s="65"/>
      <c r="F818" s="103" t="s">
        <v>9761</v>
      </c>
      <c r="G818" s="62"/>
      <c r="H818" s="66"/>
      <c r="I818" s="67"/>
      <c r="J818" s="67"/>
      <c r="K818" s="66" t="s">
        <v>13087</v>
      </c>
      <c r="L818" s="70"/>
      <c r="M818" s="71">
        <v>702.08563232421875</v>
      </c>
      <c r="N818" s="71">
        <v>2481.718505859375</v>
      </c>
      <c r="O818" s="72"/>
      <c r="P818" s="73"/>
      <c r="Q818" s="73"/>
      <c r="R818" s="96"/>
      <c r="S818" s="48">
        <v>1</v>
      </c>
      <c r="T818" s="48">
        <v>0</v>
      </c>
      <c r="U818" s="49">
        <v>0</v>
      </c>
      <c r="V818" s="49">
        <v>1</v>
      </c>
      <c r="W818" s="49">
        <v>0</v>
      </c>
      <c r="X818" s="49">
        <v>1</v>
      </c>
      <c r="Y818" s="49">
        <v>0</v>
      </c>
      <c r="Z818" s="49">
        <v>0</v>
      </c>
      <c r="AA818" s="68">
        <v>818</v>
      </c>
      <c r="AB818" s="68"/>
      <c r="AC818" s="69"/>
      <c r="AD818" s="84">
        <v>2855</v>
      </c>
      <c r="AE818" s="84">
        <v>3390</v>
      </c>
      <c r="AF818" s="84">
        <v>1202</v>
      </c>
      <c r="AG818" s="84">
        <v>19689</v>
      </c>
      <c r="AH818" s="84"/>
      <c r="AI818" s="84" t="s">
        <v>7727</v>
      </c>
      <c r="AJ818" s="84"/>
      <c r="AK818" s="92" t="s">
        <v>8830</v>
      </c>
      <c r="AL818" s="84"/>
      <c r="AM818" s="87">
        <v>42013.869641203702</v>
      </c>
      <c r="AN818" s="84" t="s">
        <v>10584</v>
      </c>
      <c r="AO818" s="92" t="s">
        <v>11400</v>
      </c>
      <c r="AP818" s="84" t="s">
        <v>65</v>
      </c>
      <c r="AQ818" s="48"/>
      <c r="AR818" s="48"/>
      <c r="AS818" s="48"/>
      <c r="AT818" s="48"/>
      <c r="AU818" s="48"/>
      <c r="AV818" s="48"/>
      <c r="AW818" s="48"/>
      <c r="AX818" s="48"/>
      <c r="AY818" s="48"/>
      <c r="AZ818" s="48"/>
      <c r="BA818" s="2"/>
      <c r="BB818" s="3"/>
      <c r="BC818" s="3"/>
      <c r="BD818" s="3"/>
      <c r="BE818" s="3"/>
    </row>
    <row r="819" spans="1:57" x14ac:dyDescent="0.25">
      <c r="A819" s="61" t="s">
        <v>772</v>
      </c>
      <c r="B819" s="62" t="s">
        <v>15537</v>
      </c>
      <c r="C819" s="62"/>
      <c r="D819" s="63">
        <v>1.505802438571517</v>
      </c>
      <c r="E819" s="65"/>
      <c r="F819" s="103" t="s">
        <v>9762</v>
      </c>
      <c r="G819" s="62"/>
      <c r="H819" s="66"/>
      <c r="I819" s="67"/>
      <c r="J819" s="67"/>
      <c r="K819" s="66" t="s">
        <v>13088</v>
      </c>
      <c r="L819" s="70"/>
      <c r="M819" s="71">
        <v>2789.371826171875</v>
      </c>
      <c r="N819" s="71">
        <v>2862.9697265625</v>
      </c>
      <c r="O819" s="72"/>
      <c r="P819" s="73"/>
      <c r="Q819" s="73"/>
      <c r="R819" s="96"/>
      <c r="S819" s="48">
        <v>0</v>
      </c>
      <c r="T819" s="48">
        <v>1</v>
      </c>
      <c r="U819" s="49">
        <v>0</v>
      </c>
      <c r="V819" s="49">
        <v>1.5899999999999999E-4</v>
      </c>
      <c r="W819" s="49">
        <v>3.0000000000000001E-6</v>
      </c>
      <c r="X819" s="49">
        <v>0.51345799999999997</v>
      </c>
      <c r="Y819" s="49">
        <v>0</v>
      </c>
      <c r="Z819" s="49">
        <v>0</v>
      </c>
      <c r="AA819" s="68">
        <v>819</v>
      </c>
      <c r="AB819" s="68"/>
      <c r="AC819" s="69"/>
      <c r="AD819" s="84">
        <v>1195</v>
      </c>
      <c r="AE819" s="84">
        <v>824</v>
      </c>
      <c r="AF819" s="84">
        <v>105712</v>
      </c>
      <c r="AG819" s="84">
        <v>3334</v>
      </c>
      <c r="AH819" s="84"/>
      <c r="AI819" s="84" t="s">
        <v>7728</v>
      </c>
      <c r="AJ819" s="84" t="s">
        <v>8471</v>
      </c>
      <c r="AK819" s="84"/>
      <c r="AL819" s="84"/>
      <c r="AM819" s="87">
        <v>41444.652546296296</v>
      </c>
      <c r="AN819" s="84" t="s">
        <v>10584</v>
      </c>
      <c r="AO819" s="92" t="s">
        <v>11401</v>
      </c>
      <c r="AP819" s="84" t="s">
        <v>66</v>
      </c>
      <c r="AQ819" s="48"/>
      <c r="AR819" s="48"/>
      <c r="AS819" s="48"/>
      <c r="AT819" s="48"/>
      <c r="AU819" s="48"/>
      <c r="AV819" s="48"/>
      <c r="AW819" s="107" t="s">
        <v>14259</v>
      </c>
      <c r="AX819" s="107" t="s">
        <v>14259</v>
      </c>
      <c r="AY819" s="107" t="s">
        <v>15054</v>
      </c>
      <c r="AZ819" s="107" t="s">
        <v>15054</v>
      </c>
      <c r="BA819" s="2"/>
      <c r="BB819" s="3"/>
      <c r="BC819" s="3"/>
      <c r="BD819" s="3"/>
      <c r="BE819" s="3"/>
    </row>
    <row r="820" spans="1:57" x14ac:dyDescent="0.25">
      <c r="A820" s="61" t="s">
        <v>773</v>
      </c>
      <c r="B820" s="62" t="s">
        <v>15539</v>
      </c>
      <c r="C820" s="62"/>
      <c r="D820" s="63">
        <v>5.097511914340533</v>
      </c>
      <c r="E820" s="65"/>
      <c r="F820" s="103" t="s">
        <v>9763</v>
      </c>
      <c r="G820" s="62"/>
      <c r="H820" s="66"/>
      <c r="I820" s="67"/>
      <c r="J820" s="67"/>
      <c r="K820" s="66" t="s">
        <v>13089</v>
      </c>
      <c r="L820" s="70"/>
      <c r="M820" s="71">
        <v>7827.884765625</v>
      </c>
      <c r="N820" s="71">
        <v>6947.16162109375</v>
      </c>
      <c r="O820" s="72"/>
      <c r="P820" s="73"/>
      <c r="Q820" s="73"/>
      <c r="R820" s="96"/>
      <c r="S820" s="48">
        <v>0</v>
      </c>
      <c r="T820" s="48">
        <v>1</v>
      </c>
      <c r="U820" s="49">
        <v>0</v>
      </c>
      <c r="V820" s="49">
        <v>2.0100000000000001E-4</v>
      </c>
      <c r="W820" s="49">
        <v>1.8600000000000001E-3</v>
      </c>
      <c r="X820" s="49">
        <v>0.465924</v>
      </c>
      <c r="Y820" s="49">
        <v>0</v>
      </c>
      <c r="Z820" s="49">
        <v>0</v>
      </c>
      <c r="AA820" s="68">
        <v>820</v>
      </c>
      <c r="AB820" s="68"/>
      <c r="AC820" s="69"/>
      <c r="AD820" s="84">
        <v>61</v>
      </c>
      <c r="AE820" s="84">
        <v>166</v>
      </c>
      <c r="AF820" s="84">
        <v>24444</v>
      </c>
      <c r="AG820" s="84">
        <v>28584</v>
      </c>
      <c r="AH820" s="84"/>
      <c r="AI820" s="84"/>
      <c r="AJ820" s="84"/>
      <c r="AK820" s="84"/>
      <c r="AL820" s="84"/>
      <c r="AM820" s="87">
        <v>41892.530428240738</v>
      </c>
      <c r="AN820" s="84" t="s">
        <v>10584</v>
      </c>
      <c r="AO820" s="92" t="s">
        <v>11402</v>
      </c>
      <c r="AP820" s="84" t="s">
        <v>66</v>
      </c>
      <c r="AQ820" s="48"/>
      <c r="AR820" s="48"/>
      <c r="AS820" s="48"/>
      <c r="AT820" s="48"/>
      <c r="AU820" s="48" t="s">
        <v>2951</v>
      </c>
      <c r="AV820" s="48" t="s">
        <v>2951</v>
      </c>
      <c r="AW820" s="107" t="s">
        <v>14127</v>
      </c>
      <c r="AX820" s="107" t="s">
        <v>14127</v>
      </c>
      <c r="AY820" s="107" t="s">
        <v>14929</v>
      </c>
      <c r="AZ820" s="107" t="s">
        <v>14929</v>
      </c>
      <c r="BA820" s="2"/>
      <c r="BB820" s="3"/>
      <c r="BC820" s="3"/>
      <c r="BD820" s="3"/>
      <c r="BE820" s="3"/>
    </row>
    <row r="821" spans="1:57" x14ac:dyDescent="0.25">
      <c r="A821" s="61" t="s">
        <v>774</v>
      </c>
      <c r="B821" s="62" t="s">
        <v>15537</v>
      </c>
      <c r="C821" s="62"/>
      <c r="D821" s="63">
        <v>1.5</v>
      </c>
      <c r="E821" s="65"/>
      <c r="F821" s="103" t="s">
        <v>9764</v>
      </c>
      <c r="G821" s="62"/>
      <c r="H821" s="66"/>
      <c r="I821" s="67"/>
      <c r="J821" s="67"/>
      <c r="K821" s="66" t="s">
        <v>13090</v>
      </c>
      <c r="L821" s="70"/>
      <c r="M821" s="71">
        <v>5631.31201171875</v>
      </c>
      <c r="N821" s="71">
        <v>404.35488891601563</v>
      </c>
      <c r="O821" s="72"/>
      <c r="P821" s="73"/>
      <c r="Q821" s="73"/>
      <c r="R821" s="96"/>
      <c r="S821" s="48">
        <v>0</v>
      </c>
      <c r="T821" s="48">
        <v>1</v>
      </c>
      <c r="U821" s="49">
        <v>0</v>
      </c>
      <c r="V821" s="49">
        <v>9.0909000000000004E-2</v>
      </c>
      <c r="W821" s="49">
        <v>0</v>
      </c>
      <c r="X821" s="49">
        <v>0.57851200000000003</v>
      </c>
      <c r="Y821" s="49">
        <v>0</v>
      </c>
      <c r="Z821" s="49">
        <v>0</v>
      </c>
      <c r="AA821" s="68">
        <v>821</v>
      </c>
      <c r="AB821" s="68"/>
      <c r="AC821" s="69"/>
      <c r="AD821" s="84">
        <v>510</v>
      </c>
      <c r="AE821" s="84">
        <v>143</v>
      </c>
      <c r="AF821" s="84">
        <v>6801</v>
      </c>
      <c r="AG821" s="84">
        <v>7007</v>
      </c>
      <c r="AH821" s="84"/>
      <c r="AI821" s="84"/>
      <c r="AJ821" s="84"/>
      <c r="AK821" s="92" t="s">
        <v>8831</v>
      </c>
      <c r="AL821" s="84"/>
      <c r="AM821" s="87">
        <v>41487.628182870372</v>
      </c>
      <c r="AN821" s="84" t="s">
        <v>10584</v>
      </c>
      <c r="AO821" s="92" t="s">
        <v>11403</v>
      </c>
      <c r="AP821" s="84" t="s">
        <v>66</v>
      </c>
      <c r="AQ821" s="48"/>
      <c r="AR821" s="48"/>
      <c r="AS821" s="48"/>
      <c r="AT821" s="48"/>
      <c r="AU821" s="48"/>
      <c r="AV821" s="48"/>
      <c r="AW821" s="107" t="s">
        <v>14201</v>
      </c>
      <c r="AX821" s="107" t="s">
        <v>14201</v>
      </c>
      <c r="AY821" s="107" t="s">
        <v>15000</v>
      </c>
      <c r="AZ821" s="107" t="s">
        <v>15000</v>
      </c>
      <c r="BA821" s="2"/>
      <c r="BB821" s="3"/>
      <c r="BC821" s="3"/>
      <c r="BD821" s="3"/>
      <c r="BE821" s="3"/>
    </row>
    <row r="822" spans="1:57" x14ac:dyDescent="0.25">
      <c r="A822" s="61" t="s">
        <v>775</v>
      </c>
      <c r="B822" s="62" t="s">
        <v>15537</v>
      </c>
      <c r="C822" s="62"/>
      <c r="D822" s="63">
        <v>1.5638268242866868</v>
      </c>
      <c r="E822" s="65"/>
      <c r="F822" s="103" t="s">
        <v>9033</v>
      </c>
      <c r="G822" s="62"/>
      <c r="H822" s="66"/>
      <c r="I822" s="67"/>
      <c r="J822" s="67"/>
      <c r="K822" s="66" t="s">
        <v>13091</v>
      </c>
      <c r="L822" s="70"/>
      <c r="M822" s="71">
        <v>5099.626953125</v>
      </c>
      <c r="N822" s="71">
        <v>1264.2637939453125</v>
      </c>
      <c r="O822" s="72"/>
      <c r="P822" s="73"/>
      <c r="Q822" s="73"/>
      <c r="R822" s="96"/>
      <c r="S822" s="48">
        <v>0</v>
      </c>
      <c r="T822" s="48">
        <v>1</v>
      </c>
      <c r="U822" s="49">
        <v>0</v>
      </c>
      <c r="V822" s="49">
        <v>1.74E-4</v>
      </c>
      <c r="W822" s="49">
        <v>3.3000000000000003E-5</v>
      </c>
      <c r="X822" s="49">
        <v>0.43635400000000002</v>
      </c>
      <c r="Y822" s="49">
        <v>0</v>
      </c>
      <c r="Z822" s="49">
        <v>0</v>
      </c>
      <c r="AA822" s="68">
        <v>822</v>
      </c>
      <c r="AB822" s="68"/>
      <c r="AC822" s="69"/>
      <c r="AD822" s="84">
        <v>866</v>
      </c>
      <c r="AE822" s="84">
        <v>154</v>
      </c>
      <c r="AF822" s="84">
        <v>817</v>
      </c>
      <c r="AG822" s="84">
        <v>902</v>
      </c>
      <c r="AH822" s="84"/>
      <c r="AI822" s="84" t="s">
        <v>7729</v>
      </c>
      <c r="AJ822" s="84"/>
      <c r="AK822" s="84"/>
      <c r="AL822" s="84"/>
      <c r="AM822" s="87">
        <v>43662.557881944442</v>
      </c>
      <c r="AN822" s="84" t="s">
        <v>10584</v>
      </c>
      <c r="AO822" s="92" t="s">
        <v>11404</v>
      </c>
      <c r="AP822" s="84" t="s">
        <v>66</v>
      </c>
      <c r="AQ822" s="48"/>
      <c r="AR822" s="48"/>
      <c r="AS822" s="48"/>
      <c r="AT822" s="48"/>
      <c r="AU822" s="48" t="s">
        <v>2956</v>
      </c>
      <c r="AV822" s="48" t="s">
        <v>2956</v>
      </c>
      <c r="AW822" s="107" t="s">
        <v>14148</v>
      </c>
      <c r="AX822" s="107" t="s">
        <v>14148</v>
      </c>
      <c r="AY822" s="107" t="s">
        <v>14948</v>
      </c>
      <c r="AZ822" s="107" t="s">
        <v>14948</v>
      </c>
      <c r="BA822" s="2"/>
      <c r="BB822" s="3"/>
      <c r="BC822" s="3"/>
      <c r="BD822" s="3"/>
      <c r="BE822" s="3"/>
    </row>
    <row r="823" spans="1:57" x14ac:dyDescent="0.25">
      <c r="A823" s="61" t="s">
        <v>776</v>
      </c>
      <c r="B823" s="62" t="s">
        <v>15537</v>
      </c>
      <c r="C823" s="62"/>
      <c r="D823" s="63">
        <v>1.5</v>
      </c>
      <c r="E823" s="65"/>
      <c r="F823" s="103" t="s">
        <v>9765</v>
      </c>
      <c r="G823" s="62"/>
      <c r="H823" s="66"/>
      <c r="I823" s="67"/>
      <c r="J823" s="67"/>
      <c r="K823" s="66" t="s">
        <v>13092</v>
      </c>
      <c r="L823" s="70"/>
      <c r="M823" s="71">
        <v>5372.45556640625</v>
      </c>
      <c r="N823" s="71">
        <v>127.79948425292969</v>
      </c>
      <c r="O823" s="72"/>
      <c r="P823" s="73"/>
      <c r="Q823" s="73"/>
      <c r="R823" s="96"/>
      <c r="S823" s="48">
        <v>1</v>
      </c>
      <c r="T823" s="48">
        <v>1</v>
      </c>
      <c r="U823" s="49">
        <v>0</v>
      </c>
      <c r="V823" s="49">
        <v>0</v>
      </c>
      <c r="W823" s="49">
        <v>0</v>
      </c>
      <c r="X823" s="49">
        <v>1</v>
      </c>
      <c r="Y823" s="49">
        <v>0</v>
      </c>
      <c r="Z823" s="49" t="s">
        <v>13963</v>
      </c>
      <c r="AA823" s="68">
        <v>823</v>
      </c>
      <c r="AB823" s="68"/>
      <c r="AC823" s="69"/>
      <c r="AD823" s="84">
        <v>0</v>
      </c>
      <c r="AE823" s="84">
        <v>173237</v>
      </c>
      <c r="AF823" s="84">
        <v>460990</v>
      </c>
      <c r="AG823" s="84">
        <v>0</v>
      </c>
      <c r="AH823" s="84"/>
      <c r="AI823" s="84" t="s">
        <v>7730</v>
      </c>
      <c r="AJ823" s="84" t="s">
        <v>8284</v>
      </c>
      <c r="AK823" s="92" t="s">
        <v>8832</v>
      </c>
      <c r="AL823" s="84"/>
      <c r="AM823" s="87">
        <v>41679.63175925926</v>
      </c>
      <c r="AN823" s="84" t="s">
        <v>10584</v>
      </c>
      <c r="AO823" s="92" t="s">
        <v>11405</v>
      </c>
      <c r="AP823" s="84" t="s">
        <v>66</v>
      </c>
      <c r="AQ823" s="48" t="s">
        <v>2769</v>
      </c>
      <c r="AR823" s="48" t="s">
        <v>2769</v>
      </c>
      <c r="AS823" s="48" t="s">
        <v>2925</v>
      </c>
      <c r="AT823" s="48" t="s">
        <v>2925</v>
      </c>
      <c r="AU823" s="48" t="s">
        <v>2976</v>
      </c>
      <c r="AV823" s="48" t="s">
        <v>2976</v>
      </c>
      <c r="AW823" s="107" t="s">
        <v>14403</v>
      </c>
      <c r="AX823" s="107" t="s">
        <v>14403</v>
      </c>
      <c r="AY823" s="107" t="s">
        <v>15188</v>
      </c>
      <c r="AZ823" s="107" t="s">
        <v>15188</v>
      </c>
      <c r="BA823" s="2"/>
      <c r="BB823" s="3"/>
      <c r="BC823" s="3"/>
      <c r="BD823" s="3"/>
      <c r="BE823" s="3"/>
    </row>
    <row r="824" spans="1:57" x14ac:dyDescent="0.25">
      <c r="A824" s="61" t="s">
        <v>777</v>
      </c>
      <c r="B824" s="62" t="s">
        <v>15537</v>
      </c>
      <c r="C824" s="62"/>
      <c r="D824" s="63">
        <v>1.7185585195271398</v>
      </c>
      <c r="E824" s="65"/>
      <c r="F824" s="103" t="s">
        <v>9766</v>
      </c>
      <c r="G824" s="62"/>
      <c r="H824" s="66"/>
      <c r="I824" s="67"/>
      <c r="J824" s="67"/>
      <c r="K824" s="66" t="s">
        <v>13093</v>
      </c>
      <c r="L824" s="70"/>
      <c r="M824" s="71">
        <v>6863.09912109375</v>
      </c>
      <c r="N824" s="71">
        <v>5489.765625</v>
      </c>
      <c r="O824" s="72"/>
      <c r="P824" s="73"/>
      <c r="Q824" s="73"/>
      <c r="R824" s="96"/>
      <c r="S824" s="48">
        <v>0</v>
      </c>
      <c r="T824" s="48">
        <v>1</v>
      </c>
      <c r="U824" s="49">
        <v>0</v>
      </c>
      <c r="V824" s="49">
        <v>1.63E-4</v>
      </c>
      <c r="W824" s="49">
        <v>1.13E-4</v>
      </c>
      <c r="X824" s="49">
        <v>0.48216999999999999</v>
      </c>
      <c r="Y824" s="49">
        <v>0</v>
      </c>
      <c r="Z824" s="49">
        <v>0</v>
      </c>
      <c r="AA824" s="68">
        <v>824</v>
      </c>
      <c r="AB824" s="68"/>
      <c r="AC824" s="69"/>
      <c r="AD824" s="84">
        <v>65</v>
      </c>
      <c r="AE824" s="84">
        <v>770</v>
      </c>
      <c r="AF824" s="84">
        <v>32648</v>
      </c>
      <c r="AG824" s="84">
        <v>9688</v>
      </c>
      <c r="AH824" s="84"/>
      <c r="AI824" s="84"/>
      <c r="AJ824" s="84"/>
      <c r="AK824" s="84"/>
      <c r="AL824" s="84"/>
      <c r="AM824" s="87">
        <v>40311.658460648148</v>
      </c>
      <c r="AN824" s="84" t="s">
        <v>10584</v>
      </c>
      <c r="AO824" s="92" t="s">
        <v>11406</v>
      </c>
      <c r="AP824" s="84" t="s">
        <v>66</v>
      </c>
      <c r="AQ824" s="48"/>
      <c r="AR824" s="48"/>
      <c r="AS824" s="48"/>
      <c r="AT824" s="48"/>
      <c r="AU824" s="48"/>
      <c r="AV824" s="48"/>
      <c r="AW824" s="107" t="s">
        <v>14089</v>
      </c>
      <c r="AX824" s="107" t="s">
        <v>14725</v>
      </c>
      <c r="AY824" s="107" t="s">
        <v>14892</v>
      </c>
      <c r="AZ824" s="107" t="s">
        <v>15481</v>
      </c>
      <c r="BA824" s="2"/>
      <c r="BB824" s="3"/>
      <c r="BC824" s="3"/>
      <c r="BD824" s="3"/>
      <c r="BE824" s="3"/>
    </row>
    <row r="825" spans="1:57" x14ac:dyDescent="0.25">
      <c r="A825" s="61" t="s">
        <v>778</v>
      </c>
      <c r="B825" s="62" t="s">
        <v>15537</v>
      </c>
      <c r="C825" s="62"/>
      <c r="D825" s="63">
        <v>2.9757535433558209</v>
      </c>
      <c r="E825" s="65"/>
      <c r="F825" s="103" t="s">
        <v>9767</v>
      </c>
      <c r="G825" s="62"/>
      <c r="H825" s="66"/>
      <c r="I825" s="67"/>
      <c r="J825" s="67"/>
      <c r="K825" s="66" t="s">
        <v>13094</v>
      </c>
      <c r="L825" s="70"/>
      <c r="M825" s="71">
        <v>6305.142578125</v>
      </c>
      <c r="N825" s="71">
        <v>4873.40087890625</v>
      </c>
      <c r="O825" s="72"/>
      <c r="P825" s="73"/>
      <c r="Q825" s="73"/>
      <c r="R825" s="96"/>
      <c r="S825" s="48">
        <v>0</v>
      </c>
      <c r="T825" s="48">
        <v>9</v>
      </c>
      <c r="U825" s="49">
        <v>18106.016771999999</v>
      </c>
      <c r="V825" s="49">
        <v>1.9799999999999999E-4</v>
      </c>
      <c r="W825" s="49">
        <v>7.6300000000000001E-4</v>
      </c>
      <c r="X825" s="49">
        <v>3.7625709999999999</v>
      </c>
      <c r="Y825" s="49">
        <v>0</v>
      </c>
      <c r="Z825" s="49">
        <v>0</v>
      </c>
      <c r="AA825" s="68">
        <v>825</v>
      </c>
      <c r="AB825" s="68"/>
      <c r="AC825" s="69"/>
      <c r="AD825" s="84">
        <v>71</v>
      </c>
      <c r="AE825" s="84">
        <v>82</v>
      </c>
      <c r="AF825" s="84">
        <v>6336</v>
      </c>
      <c r="AG825" s="84">
        <v>20940</v>
      </c>
      <c r="AH825" s="84"/>
      <c r="AI825" s="84" t="s">
        <v>7731</v>
      </c>
      <c r="AJ825" s="84"/>
      <c r="AK825" s="84"/>
      <c r="AL825" s="84"/>
      <c r="AM825" s="87">
        <v>43049.426354166666</v>
      </c>
      <c r="AN825" s="84" t="s">
        <v>10584</v>
      </c>
      <c r="AO825" s="92" t="s">
        <v>11407</v>
      </c>
      <c r="AP825" s="84" t="s">
        <v>66</v>
      </c>
      <c r="AQ825" s="48"/>
      <c r="AR825" s="48"/>
      <c r="AS825" s="48"/>
      <c r="AT825" s="48"/>
      <c r="AU825" s="48"/>
      <c r="AV825" s="48"/>
      <c r="AW825" s="107" t="s">
        <v>14404</v>
      </c>
      <c r="AX825" s="107" t="s">
        <v>14404</v>
      </c>
      <c r="AY825" s="107" t="s">
        <v>15189</v>
      </c>
      <c r="AZ825" s="107" t="s">
        <v>15189</v>
      </c>
      <c r="BA825" s="2"/>
      <c r="BB825" s="3"/>
      <c r="BC825" s="3"/>
      <c r="BD825" s="3"/>
      <c r="BE825" s="3"/>
    </row>
    <row r="826" spans="1:57" x14ac:dyDescent="0.25">
      <c r="A826" s="61" t="s">
        <v>1710</v>
      </c>
      <c r="B826" s="62" t="s">
        <v>15537</v>
      </c>
      <c r="C826" s="62"/>
      <c r="D826" s="63">
        <v>1.5851024323822491</v>
      </c>
      <c r="E826" s="65"/>
      <c r="F826" s="103" t="s">
        <v>9768</v>
      </c>
      <c r="G826" s="62"/>
      <c r="H826" s="66"/>
      <c r="I826" s="67"/>
      <c r="J826" s="67"/>
      <c r="K826" s="66" t="s">
        <v>13095</v>
      </c>
      <c r="L826" s="70"/>
      <c r="M826" s="71">
        <v>5677.63037109375</v>
      </c>
      <c r="N826" s="71">
        <v>1592.9495849609375</v>
      </c>
      <c r="O826" s="72"/>
      <c r="P826" s="73"/>
      <c r="Q826" s="73"/>
      <c r="R826" s="96"/>
      <c r="S826" s="48">
        <v>1</v>
      </c>
      <c r="T826" s="48">
        <v>0</v>
      </c>
      <c r="U826" s="49">
        <v>0</v>
      </c>
      <c r="V826" s="49">
        <v>1.65E-4</v>
      </c>
      <c r="W826" s="49">
        <v>4.3999999999999999E-5</v>
      </c>
      <c r="X826" s="49">
        <v>0.50535399999999997</v>
      </c>
      <c r="Y826" s="49">
        <v>0</v>
      </c>
      <c r="Z826" s="49">
        <v>0</v>
      </c>
      <c r="AA826" s="68">
        <v>826</v>
      </c>
      <c r="AB826" s="68"/>
      <c r="AC826" s="69"/>
      <c r="AD826" s="84">
        <v>322</v>
      </c>
      <c r="AE826" s="84">
        <v>146510</v>
      </c>
      <c r="AF826" s="84">
        <v>7356</v>
      </c>
      <c r="AG826" s="84">
        <v>3897</v>
      </c>
      <c r="AH826" s="84"/>
      <c r="AI826" s="84" t="s">
        <v>7732</v>
      </c>
      <c r="AJ826" s="84" t="s">
        <v>8472</v>
      </c>
      <c r="AK826" s="92" t="s">
        <v>8833</v>
      </c>
      <c r="AL826" s="84"/>
      <c r="AM826" s="87">
        <v>41446.35361111111</v>
      </c>
      <c r="AN826" s="84" t="s">
        <v>10584</v>
      </c>
      <c r="AO826" s="92" t="s">
        <v>11408</v>
      </c>
      <c r="AP826" s="84" t="s">
        <v>65</v>
      </c>
      <c r="AQ826" s="48"/>
      <c r="AR826" s="48"/>
      <c r="AS826" s="48"/>
      <c r="AT826" s="48"/>
      <c r="AU826" s="48"/>
      <c r="AV826" s="48"/>
      <c r="AW826" s="48"/>
      <c r="AX826" s="48"/>
      <c r="AY826" s="48"/>
      <c r="AZ826" s="48"/>
      <c r="BA826" s="2"/>
      <c r="BB826" s="3"/>
      <c r="BC826" s="3"/>
      <c r="BD826" s="3"/>
      <c r="BE826" s="3"/>
    </row>
    <row r="827" spans="1:57" x14ac:dyDescent="0.25">
      <c r="A827" s="61" t="s">
        <v>1711</v>
      </c>
      <c r="B827" s="62" t="s">
        <v>15537</v>
      </c>
      <c r="C827" s="62"/>
      <c r="D827" s="63">
        <v>1.5851024323822491</v>
      </c>
      <c r="E827" s="65"/>
      <c r="F827" s="103" t="s">
        <v>9769</v>
      </c>
      <c r="G827" s="62"/>
      <c r="H827" s="66"/>
      <c r="I827" s="67"/>
      <c r="J827" s="67"/>
      <c r="K827" s="66" t="s">
        <v>13096</v>
      </c>
      <c r="L827" s="70"/>
      <c r="M827" s="71">
        <v>6127.54345703125</v>
      </c>
      <c r="N827" s="71">
        <v>8253.806640625</v>
      </c>
      <c r="O827" s="72"/>
      <c r="P827" s="73"/>
      <c r="Q827" s="73"/>
      <c r="R827" s="96"/>
      <c r="S827" s="48">
        <v>1</v>
      </c>
      <c r="T827" s="48">
        <v>0</v>
      </c>
      <c r="U827" s="49">
        <v>0</v>
      </c>
      <c r="V827" s="49">
        <v>1.65E-4</v>
      </c>
      <c r="W827" s="49">
        <v>4.3999999999999999E-5</v>
      </c>
      <c r="X827" s="49">
        <v>0.50535399999999997</v>
      </c>
      <c r="Y827" s="49">
        <v>0</v>
      </c>
      <c r="Z827" s="49">
        <v>0</v>
      </c>
      <c r="AA827" s="68">
        <v>827</v>
      </c>
      <c r="AB827" s="68"/>
      <c r="AC827" s="69"/>
      <c r="AD827" s="84">
        <v>11</v>
      </c>
      <c r="AE827" s="84">
        <v>59579</v>
      </c>
      <c r="AF827" s="84">
        <v>11357</v>
      </c>
      <c r="AG827" s="84">
        <v>212</v>
      </c>
      <c r="AH827" s="84"/>
      <c r="AI827" s="84" t="s">
        <v>7733</v>
      </c>
      <c r="AJ827" s="84" t="s">
        <v>8473</v>
      </c>
      <c r="AK827" s="92" t="s">
        <v>8833</v>
      </c>
      <c r="AL827" s="84"/>
      <c r="AM827" s="87">
        <v>41023.479722222219</v>
      </c>
      <c r="AN827" s="84" t="s">
        <v>10584</v>
      </c>
      <c r="AO827" s="92" t="s">
        <v>11409</v>
      </c>
      <c r="AP827" s="84" t="s">
        <v>65</v>
      </c>
      <c r="AQ827" s="48"/>
      <c r="AR827" s="48"/>
      <c r="AS827" s="48"/>
      <c r="AT827" s="48"/>
      <c r="AU827" s="48"/>
      <c r="AV827" s="48"/>
      <c r="AW827" s="48"/>
      <c r="AX827" s="48"/>
      <c r="AY827" s="48"/>
      <c r="AZ827" s="48"/>
      <c r="BA827" s="2"/>
      <c r="BB827" s="3"/>
      <c r="BC827" s="3"/>
      <c r="BD827" s="3"/>
      <c r="BE827" s="3"/>
    </row>
    <row r="828" spans="1:57" x14ac:dyDescent="0.25">
      <c r="A828" s="61" t="s">
        <v>1712</v>
      </c>
      <c r="B828" s="62" t="s">
        <v>15537</v>
      </c>
      <c r="C828" s="62"/>
      <c r="D828" s="63">
        <v>1.5851024323822491</v>
      </c>
      <c r="E828" s="65"/>
      <c r="F828" s="103" t="s">
        <v>9770</v>
      </c>
      <c r="G828" s="62"/>
      <c r="H828" s="66"/>
      <c r="I828" s="67"/>
      <c r="J828" s="67"/>
      <c r="K828" s="66" t="s">
        <v>13097</v>
      </c>
      <c r="L828" s="70"/>
      <c r="M828" s="71">
        <v>6865.66259765625</v>
      </c>
      <c r="N828" s="71">
        <v>7269.3681640625</v>
      </c>
      <c r="O828" s="72"/>
      <c r="P828" s="73"/>
      <c r="Q828" s="73"/>
      <c r="R828" s="96"/>
      <c r="S828" s="48">
        <v>1</v>
      </c>
      <c r="T828" s="48">
        <v>0</v>
      </c>
      <c r="U828" s="49">
        <v>0</v>
      </c>
      <c r="V828" s="49">
        <v>1.65E-4</v>
      </c>
      <c r="W828" s="49">
        <v>4.3999999999999999E-5</v>
      </c>
      <c r="X828" s="49">
        <v>0.50535399999999997</v>
      </c>
      <c r="Y828" s="49">
        <v>0</v>
      </c>
      <c r="Z828" s="49">
        <v>0</v>
      </c>
      <c r="AA828" s="68">
        <v>828</v>
      </c>
      <c r="AB828" s="68"/>
      <c r="AC828" s="69"/>
      <c r="AD828" s="84">
        <v>906</v>
      </c>
      <c r="AE828" s="84">
        <v>3610</v>
      </c>
      <c r="AF828" s="84">
        <v>1512</v>
      </c>
      <c r="AG828" s="84">
        <v>1083</v>
      </c>
      <c r="AH828" s="84"/>
      <c r="AI828" s="84" t="s">
        <v>7734</v>
      </c>
      <c r="AJ828" s="84" t="s">
        <v>8474</v>
      </c>
      <c r="AK828" s="92" t="s">
        <v>8834</v>
      </c>
      <c r="AL828" s="84"/>
      <c r="AM828" s="87">
        <v>43647.546134259261</v>
      </c>
      <c r="AN828" s="84" t="s">
        <v>10584</v>
      </c>
      <c r="AO828" s="92" t="s">
        <v>11410</v>
      </c>
      <c r="AP828" s="84" t="s">
        <v>65</v>
      </c>
      <c r="AQ828" s="48"/>
      <c r="AR828" s="48"/>
      <c r="AS828" s="48"/>
      <c r="AT828" s="48"/>
      <c r="AU828" s="48"/>
      <c r="AV828" s="48"/>
      <c r="AW828" s="48"/>
      <c r="AX828" s="48"/>
      <c r="AY828" s="48"/>
      <c r="AZ828" s="48"/>
      <c r="BA828" s="2"/>
      <c r="BB828" s="3"/>
      <c r="BC828" s="3"/>
      <c r="BD828" s="3"/>
      <c r="BE828" s="3"/>
    </row>
    <row r="829" spans="1:57" x14ac:dyDescent="0.25">
      <c r="A829" s="61" t="s">
        <v>1713</v>
      </c>
      <c r="B829" s="62" t="s">
        <v>15537</v>
      </c>
      <c r="C829" s="62"/>
      <c r="D829" s="63">
        <v>1.5851024323822491</v>
      </c>
      <c r="E829" s="65"/>
      <c r="F829" s="103" t="s">
        <v>9771</v>
      </c>
      <c r="G829" s="62"/>
      <c r="H829" s="66"/>
      <c r="I829" s="67"/>
      <c r="J829" s="67"/>
      <c r="K829" s="66" t="s">
        <v>13098</v>
      </c>
      <c r="L829" s="70"/>
      <c r="M829" s="71">
        <v>9343.2900390625</v>
      </c>
      <c r="N829" s="71">
        <v>4191.49853515625</v>
      </c>
      <c r="O829" s="72"/>
      <c r="P829" s="73"/>
      <c r="Q829" s="73"/>
      <c r="R829" s="96"/>
      <c r="S829" s="48">
        <v>1</v>
      </c>
      <c r="T829" s="48">
        <v>0</v>
      </c>
      <c r="U829" s="49">
        <v>0</v>
      </c>
      <c r="V829" s="49">
        <v>1.65E-4</v>
      </c>
      <c r="W829" s="49">
        <v>4.3999999999999999E-5</v>
      </c>
      <c r="X829" s="49">
        <v>0.50535399999999997</v>
      </c>
      <c r="Y829" s="49">
        <v>0</v>
      </c>
      <c r="Z829" s="49">
        <v>0</v>
      </c>
      <c r="AA829" s="68">
        <v>829</v>
      </c>
      <c r="AB829" s="68"/>
      <c r="AC829" s="69"/>
      <c r="AD829" s="84">
        <v>343</v>
      </c>
      <c r="AE829" s="84">
        <v>2404787</v>
      </c>
      <c r="AF829" s="84">
        <v>4678</v>
      </c>
      <c r="AG829" s="84">
        <v>769</v>
      </c>
      <c r="AH829" s="84"/>
      <c r="AI829" s="84" t="s">
        <v>7735</v>
      </c>
      <c r="AJ829" s="84" t="s">
        <v>8315</v>
      </c>
      <c r="AK829" s="92" t="s">
        <v>8835</v>
      </c>
      <c r="AL829" s="84"/>
      <c r="AM829" s="87">
        <v>40576.38690972222</v>
      </c>
      <c r="AN829" s="84" t="s">
        <v>10584</v>
      </c>
      <c r="AO829" s="92" t="s">
        <v>11411</v>
      </c>
      <c r="AP829" s="84" t="s">
        <v>65</v>
      </c>
      <c r="AQ829" s="48"/>
      <c r="AR829" s="48"/>
      <c r="AS829" s="48"/>
      <c r="AT829" s="48"/>
      <c r="AU829" s="48"/>
      <c r="AV829" s="48"/>
      <c r="AW829" s="48"/>
      <c r="AX829" s="48"/>
      <c r="AY829" s="48"/>
      <c r="AZ829" s="48"/>
      <c r="BA829" s="2"/>
      <c r="BB829" s="3"/>
      <c r="BC829" s="3"/>
      <c r="BD829" s="3"/>
      <c r="BE829" s="3"/>
    </row>
    <row r="830" spans="1:57" x14ac:dyDescent="0.25">
      <c r="A830" s="61" t="s">
        <v>1714</v>
      </c>
      <c r="B830" s="62" t="s">
        <v>15537</v>
      </c>
      <c r="C830" s="62"/>
      <c r="D830" s="63">
        <v>1.5851024323822491</v>
      </c>
      <c r="E830" s="65"/>
      <c r="F830" s="103" t="s">
        <v>9772</v>
      </c>
      <c r="G830" s="62"/>
      <c r="H830" s="66"/>
      <c r="I830" s="67"/>
      <c r="J830" s="67"/>
      <c r="K830" s="66" t="s">
        <v>13099</v>
      </c>
      <c r="L830" s="70"/>
      <c r="M830" s="71">
        <v>4617.01220703125</v>
      </c>
      <c r="N830" s="71">
        <v>3724.4462890625</v>
      </c>
      <c r="O830" s="72"/>
      <c r="P830" s="73"/>
      <c r="Q830" s="73"/>
      <c r="R830" s="96"/>
      <c r="S830" s="48">
        <v>1</v>
      </c>
      <c r="T830" s="48">
        <v>0</v>
      </c>
      <c r="U830" s="49">
        <v>0</v>
      </c>
      <c r="V830" s="49">
        <v>1.65E-4</v>
      </c>
      <c r="W830" s="49">
        <v>4.3999999999999999E-5</v>
      </c>
      <c r="X830" s="49">
        <v>0.50535399999999997</v>
      </c>
      <c r="Y830" s="49">
        <v>0</v>
      </c>
      <c r="Z830" s="49">
        <v>0</v>
      </c>
      <c r="AA830" s="68">
        <v>830</v>
      </c>
      <c r="AB830" s="68"/>
      <c r="AC830" s="69"/>
      <c r="AD830" s="84">
        <v>11</v>
      </c>
      <c r="AE830" s="84">
        <v>738065</v>
      </c>
      <c r="AF830" s="84">
        <v>3038</v>
      </c>
      <c r="AG830" s="84">
        <v>74</v>
      </c>
      <c r="AH830" s="84"/>
      <c r="AI830" s="84" t="s">
        <v>7736</v>
      </c>
      <c r="AJ830" s="84" t="s">
        <v>8272</v>
      </c>
      <c r="AK830" s="92" t="s">
        <v>8836</v>
      </c>
      <c r="AL830" s="84"/>
      <c r="AM830" s="87">
        <v>40889.399826388886</v>
      </c>
      <c r="AN830" s="84" t="s">
        <v>10584</v>
      </c>
      <c r="AO830" s="92" t="s">
        <v>11412</v>
      </c>
      <c r="AP830" s="84" t="s">
        <v>65</v>
      </c>
      <c r="AQ830" s="48"/>
      <c r="AR830" s="48"/>
      <c r="AS830" s="48"/>
      <c r="AT830" s="48"/>
      <c r="AU830" s="48"/>
      <c r="AV830" s="48"/>
      <c r="AW830" s="48"/>
      <c r="AX830" s="48"/>
      <c r="AY830" s="48"/>
      <c r="AZ830" s="48"/>
      <c r="BA830" s="2"/>
      <c r="BB830" s="3"/>
      <c r="BC830" s="3"/>
      <c r="BD830" s="3"/>
      <c r="BE830" s="3"/>
    </row>
    <row r="831" spans="1:57" x14ac:dyDescent="0.25">
      <c r="A831" s="61" t="s">
        <v>1715</v>
      </c>
      <c r="B831" s="62" t="s">
        <v>15537</v>
      </c>
      <c r="C831" s="62"/>
      <c r="D831" s="63">
        <v>1.5851024323822491</v>
      </c>
      <c r="E831" s="65"/>
      <c r="F831" s="103" t="s">
        <v>9773</v>
      </c>
      <c r="G831" s="62"/>
      <c r="H831" s="66"/>
      <c r="I831" s="67"/>
      <c r="J831" s="67"/>
      <c r="K831" s="66" t="s">
        <v>13100</v>
      </c>
      <c r="L831" s="70"/>
      <c r="M831" s="71">
        <v>6050.67626953125</v>
      </c>
      <c r="N831" s="71">
        <v>7455.1826171875</v>
      </c>
      <c r="O831" s="72"/>
      <c r="P831" s="73"/>
      <c r="Q831" s="73"/>
      <c r="R831" s="96"/>
      <c r="S831" s="48">
        <v>1</v>
      </c>
      <c r="T831" s="48">
        <v>0</v>
      </c>
      <c r="U831" s="49">
        <v>0</v>
      </c>
      <c r="V831" s="49">
        <v>1.65E-4</v>
      </c>
      <c r="W831" s="49">
        <v>4.3999999999999999E-5</v>
      </c>
      <c r="X831" s="49">
        <v>0.50535399999999997</v>
      </c>
      <c r="Y831" s="49">
        <v>0</v>
      </c>
      <c r="Z831" s="49">
        <v>0</v>
      </c>
      <c r="AA831" s="68">
        <v>831</v>
      </c>
      <c r="AB831" s="68"/>
      <c r="AC831" s="69"/>
      <c r="AD831" s="84">
        <v>477</v>
      </c>
      <c r="AE831" s="84">
        <v>22846</v>
      </c>
      <c r="AF831" s="84">
        <v>24995</v>
      </c>
      <c r="AG831" s="84">
        <v>184883</v>
      </c>
      <c r="AH831" s="84"/>
      <c r="AI831" s="84"/>
      <c r="AJ831" s="84" t="s">
        <v>8462</v>
      </c>
      <c r="AK831" s="92" t="s">
        <v>8837</v>
      </c>
      <c r="AL831" s="84"/>
      <c r="AM831" s="87">
        <v>41800.72042824074</v>
      </c>
      <c r="AN831" s="84" t="s">
        <v>10584</v>
      </c>
      <c r="AO831" s="92" t="s">
        <v>11413</v>
      </c>
      <c r="AP831" s="84" t="s">
        <v>65</v>
      </c>
      <c r="AQ831" s="48"/>
      <c r="AR831" s="48"/>
      <c r="AS831" s="48"/>
      <c r="AT831" s="48"/>
      <c r="AU831" s="48"/>
      <c r="AV831" s="48"/>
      <c r="AW831" s="48"/>
      <c r="AX831" s="48"/>
      <c r="AY831" s="48"/>
      <c r="AZ831" s="48"/>
      <c r="BA831" s="2"/>
      <c r="BB831" s="3"/>
      <c r="BC831" s="3"/>
      <c r="BD831" s="3"/>
      <c r="BE831" s="3"/>
    </row>
    <row r="832" spans="1:57" x14ac:dyDescent="0.25">
      <c r="A832" s="61" t="s">
        <v>1716</v>
      </c>
      <c r="B832" s="62" t="s">
        <v>15537</v>
      </c>
      <c r="C832" s="62"/>
      <c r="D832" s="63">
        <v>1.5851024323822491</v>
      </c>
      <c r="E832" s="65"/>
      <c r="F832" s="103" t="s">
        <v>9774</v>
      </c>
      <c r="G832" s="62"/>
      <c r="H832" s="66"/>
      <c r="I832" s="67"/>
      <c r="J832" s="67"/>
      <c r="K832" s="66" t="s">
        <v>13101</v>
      </c>
      <c r="L832" s="70"/>
      <c r="M832" s="71">
        <v>7675.8798828125</v>
      </c>
      <c r="N832" s="71">
        <v>1866.7659912109375</v>
      </c>
      <c r="O832" s="72"/>
      <c r="P832" s="73"/>
      <c r="Q832" s="73"/>
      <c r="R832" s="96"/>
      <c r="S832" s="48">
        <v>1</v>
      </c>
      <c r="T832" s="48">
        <v>0</v>
      </c>
      <c r="U832" s="49">
        <v>0</v>
      </c>
      <c r="V832" s="49">
        <v>1.65E-4</v>
      </c>
      <c r="W832" s="49">
        <v>4.3999999999999999E-5</v>
      </c>
      <c r="X832" s="49">
        <v>0.50535399999999997</v>
      </c>
      <c r="Y832" s="49">
        <v>0</v>
      </c>
      <c r="Z832" s="49">
        <v>0</v>
      </c>
      <c r="AA832" s="68">
        <v>832</v>
      </c>
      <c r="AB832" s="68"/>
      <c r="AC832" s="69"/>
      <c r="AD832" s="84">
        <v>484</v>
      </c>
      <c r="AE832" s="84">
        <v>71749</v>
      </c>
      <c r="AF832" s="84">
        <v>2128</v>
      </c>
      <c r="AG832" s="84">
        <v>22125</v>
      </c>
      <c r="AH832" s="84"/>
      <c r="AI832" s="84" t="s">
        <v>7737</v>
      </c>
      <c r="AJ832" s="84"/>
      <c r="AK832" s="84"/>
      <c r="AL832" s="84"/>
      <c r="AM832" s="87">
        <v>41781.546365740738</v>
      </c>
      <c r="AN832" s="84" t="s">
        <v>10584</v>
      </c>
      <c r="AO832" s="92" t="s">
        <v>11414</v>
      </c>
      <c r="AP832" s="84" t="s">
        <v>65</v>
      </c>
      <c r="AQ832" s="48"/>
      <c r="AR832" s="48"/>
      <c r="AS832" s="48"/>
      <c r="AT832" s="48"/>
      <c r="AU832" s="48"/>
      <c r="AV832" s="48"/>
      <c r="AW832" s="48"/>
      <c r="AX832" s="48"/>
      <c r="AY832" s="48"/>
      <c r="AZ832" s="48"/>
      <c r="BA832" s="2"/>
      <c r="BB832" s="3"/>
      <c r="BC832" s="3"/>
      <c r="BD832" s="3"/>
      <c r="BE832" s="3"/>
    </row>
    <row r="833" spans="1:57" x14ac:dyDescent="0.25">
      <c r="A833" s="61" t="s">
        <v>779</v>
      </c>
      <c r="B833" s="62" t="s">
        <v>15537</v>
      </c>
      <c r="C833" s="62"/>
      <c r="D833" s="63">
        <v>1.5</v>
      </c>
      <c r="E833" s="65"/>
      <c r="F833" s="103" t="s">
        <v>9033</v>
      </c>
      <c r="G833" s="62"/>
      <c r="H833" s="66"/>
      <c r="I833" s="67"/>
      <c r="J833" s="67"/>
      <c r="K833" s="66" t="s">
        <v>13102</v>
      </c>
      <c r="L833" s="70"/>
      <c r="M833" s="71">
        <v>2624.8056640625</v>
      </c>
      <c r="N833" s="71">
        <v>9721.072265625</v>
      </c>
      <c r="O833" s="72"/>
      <c r="P833" s="73"/>
      <c r="Q833" s="73"/>
      <c r="R833" s="96"/>
      <c r="S833" s="48">
        <v>0</v>
      </c>
      <c r="T833" s="48">
        <v>1</v>
      </c>
      <c r="U833" s="49">
        <v>0</v>
      </c>
      <c r="V833" s="49">
        <v>1</v>
      </c>
      <c r="W833" s="49">
        <v>0</v>
      </c>
      <c r="X833" s="49">
        <v>1</v>
      </c>
      <c r="Y833" s="49">
        <v>0</v>
      </c>
      <c r="Z833" s="49">
        <v>0</v>
      </c>
      <c r="AA833" s="68">
        <v>833</v>
      </c>
      <c r="AB833" s="68"/>
      <c r="AC833" s="69"/>
      <c r="AD833" s="84">
        <v>67</v>
      </c>
      <c r="AE833" s="84">
        <v>2</v>
      </c>
      <c r="AF833" s="84">
        <v>44</v>
      </c>
      <c r="AG833" s="84">
        <v>39</v>
      </c>
      <c r="AH833" s="84"/>
      <c r="AI833" s="84"/>
      <c r="AJ833" s="84"/>
      <c r="AK833" s="84"/>
      <c r="AL833" s="84"/>
      <c r="AM833" s="87">
        <v>41732.828032407408</v>
      </c>
      <c r="AN833" s="84" t="s">
        <v>10584</v>
      </c>
      <c r="AO833" s="92" t="s">
        <v>11415</v>
      </c>
      <c r="AP833" s="84" t="s">
        <v>66</v>
      </c>
      <c r="AQ833" s="48"/>
      <c r="AR833" s="48"/>
      <c r="AS833" s="48"/>
      <c r="AT833" s="48"/>
      <c r="AU833" s="48"/>
      <c r="AV833" s="48"/>
      <c r="AW833" s="107" t="s">
        <v>14405</v>
      </c>
      <c r="AX833" s="107" t="s">
        <v>14405</v>
      </c>
      <c r="AY833" s="107" t="s">
        <v>15190</v>
      </c>
      <c r="AZ833" s="107" t="s">
        <v>15190</v>
      </c>
      <c r="BA833" s="2"/>
      <c r="BB833" s="3"/>
      <c r="BC833" s="3"/>
      <c r="BD833" s="3"/>
      <c r="BE833" s="3"/>
    </row>
    <row r="834" spans="1:57" x14ac:dyDescent="0.25">
      <c r="A834" s="61" t="s">
        <v>1717</v>
      </c>
      <c r="B834" s="62" t="s">
        <v>15537</v>
      </c>
      <c r="C834" s="62"/>
      <c r="D834" s="63">
        <v>1.5</v>
      </c>
      <c r="E834" s="65"/>
      <c r="F834" s="103" t="s">
        <v>9775</v>
      </c>
      <c r="G834" s="62"/>
      <c r="H834" s="66"/>
      <c r="I834" s="67"/>
      <c r="J834" s="67"/>
      <c r="K834" s="66" t="s">
        <v>13103</v>
      </c>
      <c r="L834" s="70"/>
      <c r="M834" s="71">
        <v>3958.212890625</v>
      </c>
      <c r="N834" s="71">
        <v>9559.876953125</v>
      </c>
      <c r="O834" s="72"/>
      <c r="P834" s="73"/>
      <c r="Q834" s="73"/>
      <c r="R834" s="96"/>
      <c r="S834" s="48">
        <v>1</v>
      </c>
      <c r="T834" s="48">
        <v>0</v>
      </c>
      <c r="U834" s="49">
        <v>0</v>
      </c>
      <c r="V834" s="49">
        <v>1</v>
      </c>
      <c r="W834" s="49">
        <v>0</v>
      </c>
      <c r="X834" s="49">
        <v>1</v>
      </c>
      <c r="Y834" s="49">
        <v>0</v>
      </c>
      <c r="Z834" s="49">
        <v>0</v>
      </c>
      <c r="AA834" s="68">
        <v>834</v>
      </c>
      <c r="AB834" s="68"/>
      <c r="AC834" s="69"/>
      <c r="AD834" s="84">
        <v>78</v>
      </c>
      <c r="AE834" s="84">
        <v>49252</v>
      </c>
      <c r="AF834" s="84">
        <v>303</v>
      </c>
      <c r="AG834" s="84">
        <v>817</v>
      </c>
      <c r="AH834" s="84"/>
      <c r="AI834" s="84" t="s">
        <v>7738</v>
      </c>
      <c r="AJ834" s="84"/>
      <c r="AK834" s="84"/>
      <c r="AL834" s="84"/>
      <c r="AM834" s="87">
        <v>42239.685763888891</v>
      </c>
      <c r="AN834" s="84" t="s">
        <v>10584</v>
      </c>
      <c r="AO834" s="92" t="s">
        <v>11416</v>
      </c>
      <c r="AP834" s="84" t="s">
        <v>65</v>
      </c>
      <c r="AQ834" s="48"/>
      <c r="AR834" s="48"/>
      <c r="AS834" s="48"/>
      <c r="AT834" s="48"/>
      <c r="AU834" s="48"/>
      <c r="AV834" s="48"/>
      <c r="AW834" s="48"/>
      <c r="AX834" s="48"/>
      <c r="AY834" s="48"/>
      <c r="AZ834" s="48"/>
      <c r="BA834" s="2"/>
      <c r="BB834" s="3"/>
      <c r="BC834" s="3"/>
      <c r="BD834" s="3"/>
      <c r="BE834" s="3"/>
    </row>
    <row r="835" spans="1:57" x14ac:dyDescent="0.25">
      <c r="A835" s="61" t="s">
        <v>780</v>
      </c>
      <c r="B835" s="62" t="s">
        <v>15537</v>
      </c>
      <c r="C835" s="62"/>
      <c r="D835" s="63">
        <v>1.5</v>
      </c>
      <c r="E835" s="65"/>
      <c r="F835" s="103" t="s">
        <v>9776</v>
      </c>
      <c r="G835" s="62"/>
      <c r="H835" s="66"/>
      <c r="I835" s="67"/>
      <c r="J835" s="67"/>
      <c r="K835" s="66" t="s">
        <v>13104</v>
      </c>
      <c r="L835" s="70"/>
      <c r="M835" s="71">
        <v>9139.146484375</v>
      </c>
      <c r="N835" s="71">
        <v>2584.450439453125</v>
      </c>
      <c r="O835" s="72"/>
      <c r="P835" s="73"/>
      <c r="Q835" s="73"/>
      <c r="R835" s="96"/>
      <c r="S835" s="48">
        <v>0</v>
      </c>
      <c r="T835" s="48">
        <v>1</v>
      </c>
      <c r="U835" s="49">
        <v>0</v>
      </c>
      <c r="V835" s="49">
        <v>7.6923000000000005E-2</v>
      </c>
      <c r="W835" s="49">
        <v>0</v>
      </c>
      <c r="X835" s="49">
        <v>0.60617699999999997</v>
      </c>
      <c r="Y835" s="49">
        <v>0</v>
      </c>
      <c r="Z835" s="49">
        <v>0</v>
      </c>
      <c r="AA835" s="68">
        <v>835</v>
      </c>
      <c r="AB835" s="68"/>
      <c r="AC835" s="69"/>
      <c r="AD835" s="84">
        <v>1151</v>
      </c>
      <c r="AE835" s="84">
        <v>1066</v>
      </c>
      <c r="AF835" s="84">
        <v>42480</v>
      </c>
      <c r="AG835" s="84">
        <v>39549</v>
      </c>
      <c r="AH835" s="84"/>
      <c r="AI835" s="84" t="s">
        <v>7739</v>
      </c>
      <c r="AJ835" s="84"/>
      <c r="AK835" s="84"/>
      <c r="AL835" s="84"/>
      <c r="AM835" s="87">
        <v>43399.79111111111</v>
      </c>
      <c r="AN835" s="84" t="s">
        <v>10584</v>
      </c>
      <c r="AO835" s="92" t="s">
        <v>11417</v>
      </c>
      <c r="AP835" s="84" t="s">
        <v>66</v>
      </c>
      <c r="AQ835" s="48"/>
      <c r="AR835" s="48"/>
      <c r="AS835" s="48"/>
      <c r="AT835" s="48"/>
      <c r="AU835" s="48" t="s">
        <v>2960</v>
      </c>
      <c r="AV835" s="48" t="s">
        <v>2960</v>
      </c>
      <c r="AW835" s="107" t="s">
        <v>14196</v>
      </c>
      <c r="AX835" s="107" t="s">
        <v>14196</v>
      </c>
      <c r="AY835" s="107" t="s">
        <v>14995</v>
      </c>
      <c r="AZ835" s="107" t="s">
        <v>14995</v>
      </c>
      <c r="BA835" s="2"/>
      <c r="BB835" s="3"/>
      <c r="BC835" s="3"/>
      <c r="BD835" s="3"/>
      <c r="BE835" s="3"/>
    </row>
    <row r="836" spans="1:57" x14ac:dyDescent="0.25">
      <c r="A836" s="61" t="s">
        <v>781</v>
      </c>
      <c r="B836" s="62" t="s">
        <v>15539</v>
      </c>
      <c r="C836" s="62"/>
      <c r="D836" s="63">
        <v>5.097511914340533</v>
      </c>
      <c r="E836" s="65"/>
      <c r="F836" s="103" t="s">
        <v>9777</v>
      </c>
      <c r="G836" s="62"/>
      <c r="H836" s="66"/>
      <c r="I836" s="67"/>
      <c r="J836" s="67"/>
      <c r="K836" s="66" t="s">
        <v>13105</v>
      </c>
      <c r="L836" s="70"/>
      <c r="M836" s="71">
        <v>2736.15380859375</v>
      </c>
      <c r="N836" s="71">
        <v>8188.9677734375</v>
      </c>
      <c r="O836" s="72"/>
      <c r="P836" s="73"/>
      <c r="Q836" s="73"/>
      <c r="R836" s="96"/>
      <c r="S836" s="48">
        <v>0</v>
      </c>
      <c r="T836" s="48">
        <v>1</v>
      </c>
      <c r="U836" s="49">
        <v>0</v>
      </c>
      <c r="V836" s="49">
        <v>2.0100000000000001E-4</v>
      </c>
      <c r="W836" s="49">
        <v>1.8600000000000001E-3</v>
      </c>
      <c r="X836" s="49">
        <v>0.465924</v>
      </c>
      <c r="Y836" s="49">
        <v>0</v>
      </c>
      <c r="Z836" s="49">
        <v>0</v>
      </c>
      <c r="AA836" s="68">
        <v>836</v>
      </c>
      <c r="AB836" s="68"/>
      <c r="AC836" s="69"/>
      <c r="AD836" s="84">
        <v>1252</v>
      </c>
      <c r="AE836" s="84">
        <v>320</v>
      </c>
      <c r="AF836" s="84">
        <v>4958</v>
      </c>
      <c r="AG836" s="84">
        <v>401</v>
      </c>
      <c r="AH836" s="84"/>
      <c r="AI836" s="84" t="s">
        <v>7740</v>
      </c>
      <c r="AJ836" s="84" t="s">
        <v>8475</v>
      </c>
      <c r="AK836" s="84"/>
      <c r="AL836" s="84"/>
      <c r="AM836" s="87">
        <v>39847.58</v>
      </c>
      <c r="AN836" s="84" t="s">
        <v>10584</v>
      </c>
      <c r="AO836" s="92" t="s">
        <v>11418</v>
      </c>
      <c r="AP836" s="84" t="s">
        <v>66</v>
      </c>
      <c r="AQ836" s="48"/>
      <c r="AR836" s="48"/>
      <c r="AS836" s="48"/>
      <c r="AT836" s="48"/>
      <c r="AU836" s="48" t="s">
        <v>2951</v>
      </c>
      <c r="AV836" s="48" t="s">
        <v>2951</v>
      </c>
      <c r="AW836" s="107" t="s">
        <v>14127</v>
      </c>
      <c r="AX836" s="107" t="s">
        <v>14127</v>
      </c>
      <c r="AY836" s="107" t="s">
        <v>14929</v>
      </c>
      <c r="AZ836" s="107" t="s">
        <v>14929</v>
      </c>
      <c r="BA836" s="2"/>
      <c r="BB836" s="3"/>
      <c r="BC836" s="3"/>
      <c r="BD836" s="3"/>
      <c r="BE836" s="3"/>
    </row>
    <row r="837" spans="1:57" x14ac:dyDescent="0.25">
      <c r="A837" s="61" t="s">
        <v>782</v>
      </c>
      <c r="B837" s="62" t="s">
        <v>15539</v>
      </c>
      <c r="C837" s="62"/>
      <c r="D837" s="63">
        <v>5.1864826391037937</v>
      </c>
      <c r="E837" s="65"/>
      <c r="F837" s="103" t="s">
        <v>9033</v>
      </c>
      <c r="G837" s="62"/>
      <c r="H837" s="66"/>
      <c r="I837" s="67"/>
      <c r="J837" s="67"/>
      <c r="K837" s="66" t="s">
        <v>13106</v>
      </c>
      <c r="L837" s="70"/>
      <c r="M837" s="71">
        <v>2842.607421875</v>
      </c>
      <c r="N837" s="71">
        <v>5251.9892578125</v>
      </c>
      <c r="O837" s="72"/>
      <c r="P837" s="73"/>
      <c r="Q837" s="73"/>
      <c r="R837" s="96"/>
      <c r="S837" s="48">
        <v>0</v>
      </c>
      <c r="T837" s="48">
        <v>2</v>
      </c>
      <c r="U837" s="49">
        <v>3003.9699730000002</v>
      </c>
      <c r="V837" s="49">
        <v>2.04E-4</v>
      </c>
      <c r="W837" s="49">
        <v>1.9059999999999999E-3</v>
      </c>
      <c r="X837" s="49">
        <v>0.76222699999999999</v>
      </c>
      <c r="Y837" s="49">
        <v>0</v>
      </c>
      <c r="Z837" s="49">
        <v>0</v>
      </c>
      <c r="AA837" s="68">
        <v>837</v>
      </c>
      <c r="AB837" s="68"/>
      <c r="AC837" s="69"/>
      <c r="AD837" s="84">
        <v>722</v>
      </c>
      <c r="AE837" s="84">
        <v>322</v>
      </c>
      <c r="AF837" s="84">
        <v>6246</v>
      </c>
      <c r="AG837" s="84">
        <v>26545</v>
      </c>
      <c r="AH837" s="84"/>
      <c r="AI837" s="84"/>
      <c r="AJ837" s="84"/>
      <c r="AK837" s="84"/>
      <c r="AL837" s="84"/>
      <c r="AM837" s="87">
        <v>41583.676134259258</v>
      </c>
      <c r="AN837" s="84" t="s">
        <v>10584</v>
      </c>
      <c r="AO837" s="92" t="s">
        <v>11419</v>
      </c>
      <c r="AP837" s="84" t="s">
        <v>66</v>
      </c>
      <c r="AQ837" s="48"/>
      <c r="AR837" s="48"/>
      <c r="AS837" s="48"/>
      <c r="AT837" s="48"/>
      <c r="AU837" s="48" t="s">
        <v>2951</v>
      </c>
      <c r="AV837" s="48" t="s">
        <v>14058</v>
      </c>
      <c r="AW837" s="107" t="s">
        <v>14305</v>
      </c>
      <c r="AX837" s="107" t="s">
        <v>14753</v>
      </c>
      <c r="AY837" s="107" t="s">
        <v>14925</v>
      </c>
      <c r="AZ837" s="107" t="s">
        <v>14925</v>
      </c>
      <c r="BA837" s="2"/>
      <c r="BB837" s="3"/>
      <c r="BC837" s="3"/>
      <c r="BD837" s="3"/>
      <c r="BE837" s="3"/>
    </row>
    <row r="838" spans="1:57" x14ac:dyDescent="0.25">
      <c r="A838" s="61" t="s">
        <v>783</v>
      </c>
      <c r="B838" s="62" t="s">
        <v>15537</v>
      </c>
      <c r="C838" s="62"/>
      <c r="D838" s="63">
        <v>1.7185585195271398</v>
      </c>
      <c r="E838" s="65"/>
      <c r="F838" s="103" t="s">
        <v>9778</v>
      </c>
      <c r="G838" s="62"/>
      <c r="H838" s="66"/>
      <c r="I838" s="67"/>
      <c r="J838" s="67"/>
      <c r="K838" s="66" t="s">
        <v>13107</v>
      </c>
      <c r="L838" s="70"/>
      <c r="M838" s="71">
        <v>5407.90380859375</v>
      </c>
      <c r="N838" s="71">
        <v>3682.806884765625</v>
      </c>
      <c r="O838" s="72"/>
      <c r="P838" s="73"/>
      <c r="Q838" s="73"/>
      <c r="R838" s="96"/>
      <c r="S838" s="48">
        <v>0</v>
      </c>
      <c r="T838" s="48">
        <v>1</v>
      </c>
      <c r="U838" s="49">
        <v>0</v>
      </c>
      <c r="V838" s="49">
        <v>1.63E-4</v>
      </c>
      <c r="W838" s="49">
        <v>1.13E-4</v>
      </c>
      <c r="X838" s="49">
        <v>0.48216999999999999</v>
      </c>
      <c r="Y838" s="49">
        <v>0</v>
      </c>
      <c r="Z838" s="49">
        <v>0</v>
      </c>
      <c r="AA838" s="68">
        <v>838</v>
      </c>
      <c r="AB838" s="68"/>
      <c r="AC838" s="69"/>
      <c r="AD838" s="84">
        <v>44</v>
      </c>
      <c r="AE838" s="84">
        <v>1</v>
      </c>
      <c r="AF838" s="84">
        <v>7</v>
      </c>
      <c r="AG838" s="84">
        <v>72</v>
      </c>
      <c r="AH838" s="84"/>
      <c r="AI838" s="84"/>
      <c r="AJ838" s="84"/>
      <c r="AK838" s="84"/>
      <c r="AL838" s="84"/>
      <c r="AM838" s="87">
        <v>43693.527106481481</v>
      </c>
      <c r="AN838" s="84" t="s">
        <v>10584</v>
      </c>
      <c r="AO838" s="92" t="s">
        <v>11420</v>
      </c>
      <c r="AP838" s="84" t="s">
        <v>66</v>
      </c>
      <c r="AQ838" s="48"/>
      <c r="AR838" s="48"/>
      <c r="AS838" s="48"/>
      <c r="AT838" s="48"/>
      <c r="AU838" s="48"/>
      <c r="AV838" s="48"/>
      <c r="AW838" s="107" t="s">
        <v>14090</v>
      </c>
      <c r="AX838" s="107" t="s">
        <v>14726</v>
      </c>
      <c r="AY838" s="107" t="s">
        <v>14893</v>
      </c>
      <c r="AZ838" s="107" t="s">
        <v>15482</v>
      </c>
      <c r="BA838" s="2"/>
      <c r="BB838" s="3"/>
      <c r="BC838" s="3"/>
      <c r="BD838" s="3"/>
      <c r="BE838" s="3"/>
    </row>
    <row r="839" spans="1:57" x14ac:dyDescent="0.25">
      <c r="A839" s="61" t="s">
        <v>784</v>
      </c>
      <c r="B839" s="62" t="s">
        <v>15537</v>
      </c>
      <c r="C839" s="62"/>
      <c r="D839" s="63">
        <v>1.505802438571517</v>
      </c>
      <c r="E839" s="65"/>
      <c r="F839" s="103" t="s">
        <v>9779</v>
      </c>
      <c r="G839" s="62"/>
      <c r="H839" s="66"/>
      <c r="I839" s="67"/>
      <c r="J839" s="67"/>
      <c r="K839" s="66" t="s">
        <v>13108</v>
      </c>
      <c r="L839" s="70"/>
      <c r="M839" s="71">
        <v>5593.6669921875</v>
      </c>
      <c r="N839" s="71">
        <v>1890.8642578125</v>
      </c>
      <c r="O839" s="72"/>
      <c r="P839" s="73"/>
      <c r="Q839" s="73"/>
      <c r="R839" s="96"/>
      <c r="S839" s="48">
        <v>0</v>
      </c>
      <c r="T839" s="48">
        <v>1</v>
      </c>
      <c r="U839" s="49">
        <v>0</v>
      </c>
      <c r="V839" s="49">
        <v>1.5899999999999999E-4</v>
      </c>
      <c r="W839" s="49">
        <v>3.0000000000000001E-6</v>
      </c>
      <c r="X839" s="49">
        <v>0.51345799999999997</v>
      </c>
      <c r="Y839" s="49">
        <v>0</v>
      </c>
      <c r="Z839" s="49">
        <v>0</v>
      </c>
      <c r="AA839" s="68">
        <v>839</v>
      </c>
      <c r="AB839" s="68"/>
      <c r="AC839" s="69"/>
      <c r="AD839" s="84">
        <v>142</v>
      </c>
      <c r="AE839" s="84">
        <v>191</v>
      </c>
      <c r="AF839" s="84">
        <v>767</v>
      </c>
      <c r="AG839" s="84">
        <v>22112</v>
      </c>
      <c r="AH839" s="84"/>
      <c r="AI839" s="84"/>
      <c r="AJ839" s="84"/>
      <c r="AK839" s="84"/>
      <c r="AL839" s="84"/>
      <c r="AM839" s="87">
        <v>43577.283043981479</v>
      </c>
      <c r="AN839" s="84" t="s">
        <v>10584</v>
      </c>
      <c r="AO839" s="92" t="s">
        <v>11421</v>
      </c>
      <c r="AP839" s="84" t="s">
        <v>66</v>
      </c>
      <c r="AQ839" s="48"/>
      <c r="AR839" s="48"/>
      <c r="AS839" s="48"/>
      <c r="AT839" s="48"/>
      <c r="AU839" s="48"/>
      <c r="AV839" s="48"/>
      <c r="AW839" s="107" t="s">
        <v>14077</v>
      </c>
      <c r="AX839" s="107" t="s">
        <v>14077</v>
      </c>
      <c r="AY839" s="107" t="s">
        <v>14880</v>
      </c>
      <c r="AZ839" s="107" t="s">
        <v>14880</v>
      </c>
      <c r="BA839" s="2"/>
      <c r="BB839" s="3"/>
      <c r="BC839" s="3"/>
      <c r="BD839" s="3"/>
      <c r="BE839" s="3"/>
    </row>
    <row r="840" spans="1:57" x14ac:dyDescent="0.25">
      <c r="A840" s="61" t="s">
        <v>785</v>
      </c>
      <c r="B840" s="62" t="s">
        <v>15537</v>
      </c>
      <c r="C840" s="62"/>
      <c r="D840" s="63">
        <v>1.5</v>
      </c>
      <c r="E840" s="65"/>
      <c r="F840" s="103" t="s">
        <v>9780</v>
      </c>
      <c r="G840" s="62"/>
      <c r="H840" s="66"/>
      <c r="I840" s="67"/>
      <c r="J840" s="67"/>
      <c r="K840" s="66" t="s">
        <v>13109</v>
      </c>
      <c r="L840" s="70"/>
      <c r="M840" s="71">
        <v>4914.666015625</v>
      </c>
      <c r="N840" s="71">
        <v>1295.4342041015625</v>
      </c>
      <c r="O840" s="72"/>
      <c r="P840" s="73"/>
      <c r="Q840" s="73"/>
      <c r="R840" s="96"/>
      <c r="S840" s="48">
        <v>0</v>
      </c>
      <c r="T840" s="48">
        <v>1</v>
      </c>
      <c r="U840" s="49">
        <v>0</v>
      </c>
      <c r="V840" s="49">
        <v>0.33333299999999999</v>
      </c>
      <c r="W840" s="49">
        <v>0</v>
      </c>
      <c r="X840" s="49">
        <v>0.77027000000000001</v>
      </c>
      <c r="Y840" s="49">
        <v>0</v>
      </c>
      <c r="Z840" s="49">
        <v>0</v>
      </c>
      <c r="AA840" s="68">
        <v>840</v>
      </c>
      <c r="AB840" s="68"/>
      <c r="AC840" s="69"/>
      <c r="AD840" s="84">
        <v>3337</v>
      </c>
      <c r="AE840" s="84">
        <v>3707</v>
      </c>
      <c r="AF840" s="84">
        <v>13251</v>
      </c>
      <c r="AG840" s="84">
        <v>4511</v>
      </c>
      <c r="AH840" s="84"/>
      <c r="AI840" s="84" t="s">
        <v>7741</v>
      </c>
      <c r="AJ840" s="84" t="s">
        <v>8476</v>
      </c>
      <c r="AK840" s="92" t="s">
        <v>8838</v>
      </c>
      <c r="AL840" s="84"/>
      <c r="AM840" s="87">
        <v>40461.344618055555</v>
      </c>
      <c r="AN840" s="84" t="s">
        <v>10584</v>
      </c>
      <c r="AO840" s="92" t="s">
        <v>11422</v>
      </c>
      <c r="AP840" s="84" t="s">
        <v>66</v>
      </c>
      <c r="AQ840" s="48" t="s">
        <v>2770</v>
      </c>
      <c r="AR840" s="48" t="s">
        <v>2770</v>
      </c>
      <c r="AS840" s="48" t="s">
        <v>2930</v>
      </c>
      <c r="AT840" s="48" t="s">
        <v>2930</v>
      </c>
      <c r="AU840" s="48"/>
      <c r="AV840" s="48"/>
      <c r="AW840" s="107" t="s">
        <v>14406</v>
      </c>
      <c r="AX840" s="107" t="s">
        <v>14406</v>
      </c>
      <c r="AY840" s="107" t="s">
        <v>15191</v>
      </c>
      <c r="AZ840" s="107" t="s">
        <v>15191</v>
      </c>
      <c r="BA840" s="2"/>
      <c r="BB840" s="3"/>
      <c r="BC840" s="3"/>
      <c r="BD840" s="3"/>
      <c r="BE840" s="3"/>
    </row>
    <row r="841" spans="1:57" x14ac:dyDescent="0.25">
      <c r="A841" s="61" t="s">
        <v>1718</v>
      </c>
      <c r="B841" s="62" t="s">
        <v>15537</v>
      </c>
      <c r="C841" s="62"/>
      <c r="D841" s="63">
        <v>1.5</v>
      </c>
      <c r="E841" s="65"/>
      <c r="F841" s="103" t="s">
        <v>9781</v>
      </c>
      <c r="G841" s="62"/>
      <c r="H841" s="66"/>
      <c r="I841" s="67"/>
      <c r="J841" s="67"/>
      <c r="K841" s="66" t="s">
        <v>13110</v>
      </c>
      <c r="L841" s="70"/>
      <c r="M841" s="71">
        <v>4001.962646484375</v>
      </c>
      <c r="N841" s="71">
        <v>2245.849365234375</v>
      </c>
      <c r="O841" s="72"/>
      <c r="P841" s="73"/>
      <c r="Q841" s="73"/>
      <c r="R841" s="96"/>
      <c r="S841" s="48">
        <v>2</v>
      </c>
      <c r="T841" s="48">
        <v>0</v>
      </c>
      <c r="U841" s="49">
        <v>2</v>
      </c>
      <c r="V841" s="49">
        <v>0.5</v>
      </c>
      <c r="W841" s="49">
        <v>0</v>
      </c>
      <c r="X841" s="49">
        <v>1.4594590000000001</v>
      </c>
      <c r="Y841" s="49">
        <v>0</v>
      </c>
      <c r="Z841" s="49">
        <v>0</v>
      </c>
      <c r="AA841" s="68">
        <v>841</v>
      </c>
      <c r="AB841" s="68"/>
      <c r="AC841" s="69"/>
      <c r="AD841" s="84">
        <v>7170</v>
      </c>
      <c r="AE841" s="84">
        <v>7652</v>
      </c>
      <c r="AF841" s="84">
        <v>34016</v>
      </c>
      <c r="AG841" s="84">
        <v>2752</v>
      </c>
      <c r="AH841" s="84"/>
      <c r="AI841" s="84" t="s">
        <v>7742</v>
      </c>
      <c r="AJ841" s="84" t="s">
        <v>8477</v>
      </c>
      <c r="AK841" s="92" t="s">
        <v>8839</v>
      </c>
      <c r="AL841" s="84"/>
      <c r="AM841" s="87">
        <v>41267.281041666669</v>
      </c>
      <c r="AN841" s="84" t="s">
        <v>10584</v>
      </c>
      <c r="AO841" s="92" t="s">
        <v>11423</v>
      </c>
      <c r="AP841" s="84" t="s">
        <v>65</v>
      </c>
      <c r="AQ841" s="48"/>
      <c r="AR841" s="48"/>
      <c r="AS841" s="48"/>
      <c r="AT841" s="48"/>
      <c r="AU841" s="48"/>
      <c r="AV841" s="48"/>
      <c r="AW841" s="48"/>
      <c r="AX841" s="48"/>
      <c r="AY841" s="48"/>
      <c r="AZ841" s="48"/>
      <c r="BA841" s="2"/>
      <c r="BB841" s="3"/>
      <c r="BC841" s="3"/>
      <c r="BD841" s="3"/>
      <c r="BE841" s="3"/>
    </row>
    <row r="842" spans="1:57" x14ac:dyDescent="0.25">
      <c r="A842" s="61" t="s">
        <v>786</v>
      </c>
      <c r="B842" s="62" t="s">
        <v>15537</v>
      </c>
      <c r="C842" s="62"/>
      <c r="D842" s="63">
        <v>1.505802438571517</v>
      </c>
      <c r="E842" s="65"/>
      <c r="F842" s="103" t="s">
        <v>9782</v>
      </c>
      <c r="G842" s="62"/>
      <c r="H842" s="66"/>
      <c r="I842" s="67"/>
      <c r="J842" s="67"/>
      <c r="K842" s="66" t="s">
        <v>13111</v>
      </c>
      <c r="L842" s="70"/>
      <c r="M842" s="71">
        <v>7922.6650390625</v>
      </c>
      <c r="N842" s="71">
        <v>6680.43994140625</v>
      </c>
      <c r="O842" s="72"/>
      <c r="P842" s="73"/>
      <c r="Q842" s="73"/>
      <c r="R842" s="96"/>
      <c r="S842" s="48">
        <v>0</v>
      </c>
      <c r="T842" s="48">
        <v>1</v>
      </c>
      <c r="U842" s="49">
        <v>0</v>
      </c>
      <c r="V842" s="49">
        <v>1.5899999999999999E-4</v>
      </c>
      <c r="W842" s="49">
        <v>3.0000000000000001E-6</v>
      </c>
      <c r="X842" s="49">
        <v>0.51345799999999997</v>
      </c>
      <c r="Y842" s="49">
        <v>0</v>
      </c>
      <c r="Z842" s="49">
        <v>0</v>
      </c>
      <c r="AA842" s="68">
        <v>842</v>
      </c>
      <c r="AB842" s="68"/>
      <c r="AC842" s="69"/>
      <c r="AD842" s="84">
        <v>168</v>
      </c>
      <c r="AE842" s="84">
        <v>12</v>
      </c>
      <c r="AF842" s="84">
        <v>98</v>
      </c>
      <c r="AG842" s="84">
        <v>1066</v>
      </c>
      <c r="AH842" s="84"/>
      <c r="AI842" s="84" t="s">
        <v>7743</v>
      </c>
      <c r="AJ842" s="84"/>
      <c r="AK842" s="84"/>
      <c r="AL842" s="84"/>
      <c r="AM842" s="87">
        <v>42830.834999999999</v>
      </c>
      <c r="AN842" s="84" t="s">
        <v>10584</v>
      </c>
      <c r="AO842" s="92" t="s">
        <v>11424</v>
      </c>
      <c r="AP842" s="84" t="s">
        <v>66</v>
      </c>
      <c r="AQ842" s="48"/>
      <c r="AR842" s="48"/>
      <c r="AS842" s="48"/>
      <c r="AT842" s="48"/>
      <c r="AU842" s="48"/>
      <c r="AV842" s="48"/>
      <c r="AW842" s="107" t="s">
        <v>14135</v>
      </c>
      <c r="AX842" s="107" t="s">
        <v>14135</v>
      </c>
      <c r="AY842" s="107" t="s">
        <v>14887</v>
      </c>
      <c r="AZ842" s="107" t="s">
        <v>14887</v>
      </c>
      <c r="BA842" s="2"/>
      <c r="BB842" s="3"/>
      <c r="BC842" s="3"/>
      <c r="BD842" s="3"/>
      <c r="BE842" s="3"/>
    </row>
    <row r="843" spans="1:57" x14ac:dyDescent="0.25">
      <c r="A843" s="61" t="s">
        <v>787</v>
      </c>
      <c r="B843" s="62" t="s">
        <v>15537</v>
      </c>
      <c r="C843" s="62"/>
      <c r="D843" s="63">
        <v>1.5270780466670792</v>
      </c>
      <c r="E843" s="65"/>
      <c r="F843" s="103" t="s">
        <v>9783</v>
      </c>
      <c r="G843" s="62"/>
      <c r="H843" s="66"/>
      <c r="I843" s="67"/>
      <c r="J843" s="67"/>
      <c r="K843" s="66" t="s">
        <v>13112</v>
      </c>
      <c r="L843" s="70"/>
      <c r="M843" s="71">
        <v>9209.978515625</v>
      </c>
      <c r="N843" s="71">
        <v>4565.86474609375</v>
      </c>
      <c r="O843" s="72"/>
      <c r="P843" s="73"/>
      <c r="Q843" s="73"/>
      <c r="R843" s="96"/>
      <c r="S843" s="48">
        <v>0</v>
      </c>
      <c r="T843" s="48">
        <v>1</v>
      </c>
      <c r="U843" s="49">
        <v>0</v>
      </c>
      <c r="V843" s="49">
        <v>1.55E-4</v>
      </c>
      <c r="W843" s="49">
        <v>1.4E-5</v>
      </c>
      <c r="X843" s="49">
        <v>0.46012700000000001</v>
      </c>
      <c r="Y843" s="49">
        <v>0</v>
      </c>
      <c r="Z843" s="49">
        <v>0</v>
      </c>
      <c r="AA843" s="68">
        <v>843</v>
      </c>
      <c r="AB843" s="68"/>
      <c r="AC843" s="69"/>
      <c r="AD843" s="84">
        <v>1040</v>
      </c>
      <c r="AE843" s="84">
        <v>339</v>
      </c>
      <c r="AF843" s="84">
        <v>2795</v>
      </c>
      <c r="AG843" s="84">
        <v>32858</v>
      </c>
      <c r="AH843" s="84"/>
      <c r="AI843" s="84" t="s">
        <v>7744</v>
      </c>
      <c r="AJ843" s="84"/>
      <c r="AK843" s="92" t="s">
        <v>8840</v>
      </c>
      <c r="AL843" s="84"/>
      <c r="AM843" s="87">
        <v>42296.433078703703</v>
      </c>
      <c r="AN843" s="84" t="s">
        <v>10584</v>
      </c>
      <c r="AO843" s="92" t="s">
        <v>11425</v>
      </c>
      <c r="AP843" s="84" t="s">
        <v>66</v>
      </c>
      <c r="AQ843" s="48"/>
      <c r="AR843" s="48"/>
      <c r="AS843" s="48"/>
      <c r="AT843" s="48"/>
      <c r="AU843" s="48"/>
      <c r="AV843" s="48"/>
      <c r="AW843" s="107" t="s">
        <v>14359</v>
      </c>
      <c r="AX843" s="107" t="s">
        <v>14359</v>
      </c>
      <c r="AY843" s="107" t="s">
        <v>15028</v>
      </c>
      <c r="AZ843" s="107" t="s">
        <v>15028</v>
      </c>
      <c r="BA843" s="2"/>
      <c r="BB843" s="3"/>
      <c r="BC843" s="3"/>
      <c r="BD843" s="3"/>
      <c r="BE843" s="3"/>
    </row>
    <row r="844" spans="1:57" x14ac:dyDescent="0.25">
      <c r="A844" s="61" t="s">
        <v>788</v>
      </c>
      <c r="B844" s="62" t="s">
        <v>15537</v>
      </c>
      <c r="C844" s="62"/>
      <c r="D844" s="63">
        <v>1.5232097542860679</v>
      </c>
      <c r="E844" s="65"/>
      <c r="F844" s="103" t="s">
        <v>9033</v>
      </c>
      <c r="G844" s="62"/>
      <c r="H844" s="66"/>
      <c r="I844" s="67"/>
      <c r="J844" s="67"/>
      <c r="K844" s="66" t="s">
        <v>13113</v>
      </c>
      <c r="L844" s="70"/>
      <c r="M844" s="71">
        <v>5692.36962890625</v>
      </c>
      <c r="N844" s="71">
        <v>8756.5849609375</v>
      </c>
      <c r="O844" s="72"/>
      <c r="P844" s="73"/>
      <c r="Q844" s="73"/>
      <c r="R844" s="96"/>
      <c r="S844" s="48">
        <v>0</v>
      </c>
      <c r="T844" s="48">
        <v>1</v>
      </c>
      <c r="U844" s="49">
        <v>0</v>
      </c>
      <c r="V844" s="49">
        <v>1.7000000000000001E-4</v>
      </c>
      <c r="W844" s="49">
        <v>1.2E-5</v>
      </c>
      <c r="X844" s="49">
        <v>0.49753399999999998</v>
      </c>
      <c r="Y844" s="49">
        <v>0</v>
      </c>
      <c r="Z844" s="49">
        <v>0</v>
      </c>
      <c r="AA844" s="68">
        <v>844</v>
      </c>
      <c r="AB844" s="68"/>
      <c r="AC844" s="69"/>
      <c r="AD844" s="84">
        <v>315</v>
      </c>
      <c r="AE844" s="84">
        <v>173</v>
      </c>
      <c r="AF844" s="84">
        <v>15913</v>
      </c>
      <c r="AG844" s="84">
        <v>25966</v>
      </c>
      <c r="AH844" s="84"/>
      <c r="AI844" s="84"/>
      <c r="AJ844" s="84"/>
      <c r="AK844" s="84"/>
      <c r="AL844" s="84"/>
      <c r="AM844" s="87">
        <v>42800.977118055554</v>
      </c>
      <c r="AN844" s="84" t="s">
        <v>10584</v>
      </c>
      <c r="AO844" s="92" t="s">
        <v>11426</v>
      </c>
      <c r="AP844" s="84" t="s">
        <v>66</v>
      </c>
      <c r="AQ844" s="48"/>
      <c r="AR844" s="48"/>
      <c r="AS844" s="48"/>
      <c r="AT844" s="48"/>
      <c r="AU844" s="48"/>
      <c r="AV844" s="48"/>
      <c r="AW844" s="107" t="s">
        <v>14086</v>
      </c>
      <c r="AX844" s="107" t="s">
        <v>14086</v>
      </c>
      <c r="AY844" s="107" t="s">
        <v>14889</v>
      </c>
      <c r="AZ844" s="107" t="s">
        <v>14889</v>
      </c>
      <c r="BA844" s="2"/>
      <c r="BB844" s="3"/>
      <c r="BC844" s="3"/>
      <c r="BD844" s="3"/>
      <c r="BE844" s="3"/>
    </row>
    <row r="845" spans="1:57" x14ac:dyDescent="0.25">
      <c r="A845" s="61" t="s">
        <v>789</v>
      </c>
      <c r="B845" s="62" t="s">
        <v>15539</v>
      </c>
      <c r="C845" s="62"/>
      <c r="D845" s="63">
        <v>5.097511914340533</v>
      </c>
      <c r="E845" s="65"/>
      <c r="F845" s="103" t="s">
        <v>9784</v>
      </c>
      <c r="G845" s="62"/>
      <c r="H845" s="66"/>
      <c r="I845" s="67"/>
      <c r="J845" s="67"/>
      <c r="K845" s="66" t="s">
        <v>13114</v>
      </c>
      <c r="L845" s="70"/>
      <c r="M845" s="71">
        <v>2552.5791015625</v>
      </c>
      <c r="N845" s="71">
        <v>3712.691162109375</v>
      </c>
      <c r="O845" s="72"/>
      <c r="P845" s="73"/>
      <c r="Q845" s="73"/>
      <c r="R845" s="96"/>
      <c r="S845" s="48">
        <v>0</v>
      </c>
      <c r="T845" s="48">
        <v>1</v>
      </c>
      <c r="U845" s="49">
        <v>0</v>
      </c>
      <c r="V845" s="49">
        <v>2.0100000000000001E-4</v>
      </c>
      <c r="W845" s="49">
        <v>1.8600000000000001E-3</v>
      </c>
      <c r="X845" s="49">
        <v>0.465924</v>
      </c>
      <c r="Y845" s="49">
        <v>0</v>
      </c>
      <c r="Z845" s="49">
        <v>0</v>
      </c>
      <c r="AA845" s="68">
        <v>845</v>
      </c>
      <c r="AB845" s="68"/>
      <c r="AC845" s="69"/>
      <c r="AD845" s="84">
        <v>696</v>
      </c>
      <c r="AE845" s="84">
        <v>393</v>
      </c>
      <c r="AF845" s="84">
        <v>43902</v>
      </c>
      <c r="AG845" s="84">
        <v>102194</v>
      </c>
      <c r="AH845" s="84"/>
      <c r="AI845" s="84" t="s">
        <v>7745</v>
      </c>
      <c r="AJ845" s="84"/>
      <c r="AK845" s="84"/>
      <c r="AL845" s="84"/>
      <c r="AM845" s="87">
        <v>40380.593229166669</v>
      </c>
      <c r="AN845" s="84" t="s">
        <v>10584</v>
      </c>
      <c r="AO845" s="92" t="s">
        <v>11427</v>
      </c>
      <c r="AP845" s="84" t="s">
        <v>66</v>
      </c>
      <c r="AQ845" s="48"/>
      <c r="AR845" s="48"/>
      <c r="AS845" s="48"/>
      <c r="AT845" s="48"/>
      <c r="AU845" s="48" t="s">
        <v>2951</v>
      </c>
      <c r="AV845" s="48" t="s">
        <v>2951</v>
      </c>
      <c r="AW845" s="107" t="s">
        <v>14127</v>
      </c>
      <c r="AX845" s="107" t="s">
        <v>14127</v>
      </c>
      <c r="AY845" s="107" t="s">
        <v>14929</v>
      </c>
      <c r="AZ845" s="107" t="s">
        <v>14929</v>
      </c>
      <c r="BA845" s="2"/>
      <c r="BB845" s="3"/>
      <c r="BC845" s="3"/>
      <c r="BD845" s="3"/>
      <c r="BE845" s="3"/>
    </row>
    <row r="846" spans="1:57" x14ac:dyDescent="0.25">
      <c r="A846" s="61" t="s">
        <v>790</v>
      </c>
      <c r="B846" s="62" t="s">
        <v>15537</v>
      </c>
      <c r="C846" s="62"/>
      <c r="D846" s="63">
        <v>1.5</v>
      </c>
      <c r="E846" s="65"/>
      <c r="F846" s="103" t="s">
        <v>9785</v>
      </c>
      <c r="G846" s="62"/>
      <c r="H846" s="66"/>
      <c r="I846" s="67"/>
      <c r="J846" s="67"/>
      <c r="K846" s="66" t="s">
        <v>13115</v>
      </c>
      <c r="L846" s="70"/>
      <c r="M846" s="71">
        <v>9022.390625</v>
      </c>
      <c r="N846" s="71">
        <v>5108.4296875</v>
      </c>
      <c r="O846" s="72"/>
      <c r="P846" s="73"/>
      <c r="Q846" s="73"/>
      <c r="R846" s="96"/>
      <c r="S846" s="48">
        <v>0</v>
      </c>
      <c r="T846" s="48">
        <v>1</v>
      </c>
      <c r="U846" s="49">
        <v>0</v>
      </c>
      <c r="V846" s="49">
        <v>1.05E-4</v>
      </c>
      <c r="W846" s="49">
        <v>0</v>
      </c>
      <c r="X846" s="49">
        <v>0.55164599999999997</v>
      </c>
      <c r="Y846" s="49">
        <v>0</v>
      </c>
      <c r="Z846" s="49">
        <v>0</v>
      </c>
      <c r="AA846" s="68">
        <v>846</v>
      </c>
      <c r="AB846" s="68"/>
      <c r="AC846" s="69"/>
      <c r="AD846" s="84">
        <v>5380</v>
      </c>
      <c r="AE846" s="84">
        <v>9102</v>
      </c>
      <c r="AF846" s="84">
        <v>62448</v>
      </c>
      <c r="AG846" s="84">
        <v>50614</v>
      </c>
      <c r="AH846" s="84"/>
      <c r="AI846" s="84" t="s">
        <v>7746</v>
      </c>
      <c r="AJ846" s="84" t="s">
        <v>8478</v>
      </c>
      <c r="AK846" s="84"/>
      <c r="AL846" s="84"/>
      <c r="AM846" s="87">
        <v>42905.426770833335</v>
      </c>
      <c r="AN846" s="84" t="s">
        <v>10584</v>
      </c>
      <c r="AO846" s="92" t="s">
        <v>11428</v>
      </c>
      <c r="AP846" s="84" t="s">
        <v>66</v>
      </c>
      <c r="AQ846" s="48"/>
      <c r="AR846" s="48"/>
      <c r="AS846" s="48"/>
      <c r="AT846" s="48"/>
      <c r="AU846" s="48"/>
      <c r="AV846" s="48"/>
      <c r="AW846" s="107" t="s">
        <v>14407</v>
      </c>
      <c r="AX846" s="107" t="s">
        <v>14407</v>
      </c>
      <c r="AY846" s="107" t="s">
        <v>14906</v>
      </c>
      <c r="AZ846" s="107" t="s">
        <v>14906</v>
      </c>
      <c r="BA846" s="2"/>
      <c r="BB846" s="3"/>
      <c r="BC846" s="3"/>
      <c r="BD846" s="3"/>
      <c r="BE846" s="3"/>
    </row>
    <row r="847" spans="1:57" x14ac:dyDescent="0.25">
      <c r="A847" s="61" t="s">
        <v>791</v>
      </c>
      <c r="B847" s="62" t="s">
        <v>15537</v>
      </c>
      <c r="C847" s="62"/>
      <c r="D847" s="63">
        <v>1.5870365785727549</v>
      </c>
      <c r="E847" s="65"/>
      <c r="F847" s="103" t="s">
        <v>9786</v>
      </c>
      <c r="G847" s="62"/>
      <c r="H847" s="66"/>
      <c r="I847" s="67"/>
      <c r="J847" s="67"/>
      <c r="K847" s="66" t="s">
        <v>13116</v>
      </c>
      <c r="L847" s="70"/>
      <c r="M847" s="71">
        <v>2822.02685546875</v>
      </c>
      <c r="N847" s="71">
        <v>2604.305908203125</v>
      </c>
      <c r="O847" s="72"/>
      <c r="P847" s="73"/>
      <c r="Q847" s="73"/>
      <c r="R847" s="96"/>
      <c r="S847" s="48">
        <v>0</v>
      </c>
      <c r="T847" s="48">
        <v>1</v>
      </c>
      <c r="U847" s="49">
        <v>0</v>
      </c>
      <c r="V847" s="49">
        <v>1.76E-4</v>
      </c>
      <c r="W847" s="49">
        <v>4.5000000000000003E-5</v>
      </c>
      <c r="X847" s="49">
        <v>0.44630199999999998</v>
      </c>
      <c r="Y847" s="49">
        <v>0</v>
      </c>
      <c r="Z847" s="49">
        <v>0</v>
      </c>
      <c r="AA847" s="68">
        <v>847</v>
      </c>
      <c r="AB847" s="68"/>
      <c r="AC847" s="69"/>
      <c r="AD847" s="84">
        <v>41</v>
      </c>
      <c r="AE847" s="84">
        <v>19</v>
      </c>
      <c r="AF847" s="84">
        <v>25</v>
      </c>
      <c r="AG847" s="84">
        <v>372</v>
      </c>
      <c r="AH847" s="84"/>
      <c r="AI847" s="84" t="s">
        <v>7747</v>
      </c>
      <c r="AJ847" s="84"/>
      <c r="AK847" s="84"/>
      <c r="AL847" s="84"/>
      <c r="AM847" s="87">
        <v>41084.925949074073</v>
      </c>
      <c r="AN847" s="84" t="s">
        <v>10584</v>
      </c>
      <c r="AO847" s="92" t="s">
        <v>11429</v>
      </c>
      <c r="AP847" s="84" t="s">
        <v>66</v>
      </c>
      <c r="AQ847" s="48"/>
      <c r="AR847" s="48"/>
      <c r="AS847" s="48"/>
      <c r="AT847" s="48"/>
      <c r="AU847" s="48" t="s">
        <v>2947</v>
      </c>
      <c r="AV847" s="48" t="s">
        <v>2947</v>
      </c>
      <c r="AW847" s="107" t="s">
        <v>14123</v>
      </c>
      <c r="AX847" s="107" t="s">
        <v>14123</v>
      </c>
      <c r="AY847" s="107" t="s">
        <v>14925</v>
      </c>
      <c r="AZ847" s="107" t="s">
        <v>14925</v>
      </c>
      <c r="BA847" s="2"/>
      <c r="BB847" s="3"/>
      <c r="BC847" s="3"/>
      <c r="BD847" s="3"/>
      <c r="BE847" s="3"/>
    </row>
    <row r="848" spans="1:57" x14ac:dyDescent="0.25">
      <c r="A848" s="61" t="s">
        <v>792</v>
      </c>
      <c r="B848" s="62" t="s">
        <v>15537</v>
      </c>
      <c r="C848" s="62"/>
      <c r="D848" s="63">
        <v>1.5</v>
      </c>
      <c r="E848" s="65"/>
      <c r="F848" s="103" t="s">
        <v>9787</v>
      </c>
      <c r="G848" s="62"/>
      <c r="H848" s="66"/>
      <c r="I848" s="67"/>
      <c r="J848" s="67"/>
      <c r="K848" s="66" t="s">
        <v>13117</v>
      </c>
      <c r="L848" s="70"/>
      <c r="M848" s="71">
        <v>2744.090576171875</v>
      </c>
      <c r="N848" s="71">
        <v>8434.2216796875</v>
      </c>
      <c r="O848" s="72"/>
      <c r="P848" s="73"/>
      <c r="Q848" s="73"/>
      <c r="R848" s="96"/>
      <c r="S848" s="48">
        <v>0</v>
      </c>
      <c r="T848" s="48">
        <v>1</v>
      </c>
      <c r="U848" s="49">
        <v>0</v>
      </c>
      <c r="V848" s="49">
        <v>4.7619000000000002E-2</v>
      </c>
      <c r="W848" s="49">
        <v>0</v>
      </c>
      <c r="X848" s="49">
        <v>0.58230899999999997</v>
      </c>
      <c r="Y848" s="49">
        <v>0</v>
      </c>
      <c r="Z848" s="49">
        <v>0</v>
      </c>
      <c r="AA848" s="68">
        <v>848</v>
      </c>
      <c r="AB848" s="68"/>
      <c r="AC848" s="69"/>
      <c r="AD848" s="84">
        <v>14553</v>
      </c>
      <c r="AE848" s="84">
        <v>43438</v>
      </c>
      <c r="AF848" s="84">
        <v>11569</v>
      </c>
      <c r="AG848" s="84">
        <v>192356</v>
      </c>
      <c r="AH848" s="84"/>
      <c r="AI848" s="84" t="s">
        <v>7748</v>
      </c>
      <c r="AJ848" s="84"/>
      <c r="AK848" s="84"/>
      <c r="AL848" s="84"/>
      <c r="AM848" s="87">
        <v>42538.414594907408</v>
      </c>
      <c r="AN848" s="84" t="s">
        <v>10584</v>
      </c>
      <c r="AO848" s="92" t="s">
        <v>11430</v>
      </c>
      <c r="AP848" s="84" t="s">
        <v>66</v>
      </c>
      <c r="AQ848" s="48"/>
      <c r="AR848" s="48"/>
      <c r="AS848" s="48"/>
      <c r="AT848" s="48"/>
      <c r="AU848" s="48"/>
      <c r="AV848" s="48"/>
      <c r="AW848" s="107" t="s">
        <v>14219</v>
      </c>
      <c r="AX848" s="107" t="s">
        <v>14219</v>
      </c>
      <c r="AY848" s="107" t="s">
        <v>15018</v>
      </c>
      <c r="AZ848" s="107" t="s">
        <v>15018</v>
      </c>
      <c r="BA848" s="2"/>
      <c r="BB848" s="3"/>
      <c r="BC848" s="3"/>
      <c r="BD848" s="3"/>
      <c r="BE848" s="3"/>
    </row>
    <row r="849" spans="1:57" x14ac:dyDescent="0.25">
      <c r="A849" s="61" t="s">
        <v>793</v>
      </c>
      <c r="B849" s="62" t="s">
        <v>15537</v>
      </c>
      <c r="C849" s="62"/>
      <c r="D849" s="63">
        <v>1.5</v>
      </c>
      <c r="E849" s="65"/>
      <c r="F849" s="103" t="s">
        <v>9788</v>
      </c>
      <c r="G849" s="62"/>
      <c r="H849" s="66"/>
      <c r="I849" s="67"/>
      <c r="J849" s="67"/>
      <c r="K849" s="66" t="s">
        <v>13118</v>
      </c>
      <c r="L849" s="70"/>
      <c r="M849" s="71">
        <v>1601.93603515625</v>
      </c>
      <c r="N849" s="71">
        <v>2986.77880859375</v>
      </c>
      <c r="O849" s="72"/>
      <c r="P849" s="73"/>
      <c r="Q849" s="73"/>
      <c r="R849" s="96"/>
      <c r="S849" s="48">
        <v>0</v>
      </c>
      <c r="T849" s="48">
        <v>1</v>
      </c>
      <c r="U849" s="49">
        <v>0</v>
      </c>
      <c r="V849" s="49">
        <v>1</v>
      </c>
      <c r="W849" s="49">
        <v>0</v>
      </c>
      <c r="X849" s="49">
        <v>1</v>
      </c>
      <c r="Y849" s="49">
        <v>0</v>
      </c>
      <c r="Z849" s="49">
        <v>0</v>
      </c>
      <c r="AA849" s="68">
        <v>849</v>
      </c>
      <c r="AB849" s="68"/>
      <c r="AC849" s="69"/>
      <c r="AD849" s="84">
        <v>4980</v>
      </c>
      <c r="AE849" s="84">
        <v>2734</v>
      </c>
      <c r="AF849" s="84">
        <v>9700</v>
      </c>
      <c r="AG849" s="84">
        <v>57290</v>
      </c>
      <c r="AH849" s="84"/>
      <c r="AI849" s="84" t="s">
        <v>7749</v>
      </c>
      <c r="AJ849" s="84"/>
      <c r="AK849" s="84"/>
      <c r="AL849" s="84"/>
      <c r="AM849" s="87">
        <v>41623.750578703701</v>
      </c>
      <c r="AN849" s="84" t="s">
        <v>10584</v>
      </c>
      <c r="AO849" s="92" t="s">
        <v>11431</v>
      </c>
      <c r="AP849" s="84" t="s">
        <v>66</v>
      </c>
      <c r="AQ849" s="48"/>
      <c r="AR849" s="48"/>
      <c r="AS849" s="48"/>
      <c r="AT849" s="48"/>
      <c r="AU849" s="48"/>
      <c r="AV849" s="48"/>
      <c r="AW849" s="107" t="s">
        <v>14408</v>
      </c>
      <c r="AX849" s="107" t="s">
        <v>14408</v>
      </c>
      <c r="AY849" s="107" t="s">
        <v>15192</v>
      </c>
      <c r="AZ849" s="107" t="s">
        <v>15192</v>
      </c>
      <c r="BA849" s="2"/>
      <c r="BB849" s="3"/>
      <c r="BC849" s="3"/>
      <c r="BD849" s="3"/>
      <c r="BE849" s="3"/>
    </row>
    <row r="850" spans="1:57" x14ac:dyDescent="0.25">
      <c r="A850" s="61" t="s">
        <v>1719</v>
      </c>
      <c r="B850" s="62" t="s">
        <v>15537</v>
      </c>
      <c r="C850" s="62"/>
      <c r="D850" s="63">
        <v>1.5</v>
      </c>
      <c r="E850" s="65"/>
      <c r="F850" s="103" t="s">
        <v>9789</v>
      </c>
      <c r="G850" s="62"/>
      <c r="H850" s="66"/>
      <c r="I850" s="67"/>
      <c r="J850" s="67"/>
      <c r="K850" s="66" t="s">
        <v>13119</v>
      </c>
      <c r="L850" s="70"/>
      <c r="M850" s="71">
        <v>2605.58203125</v>
      </c>
      <c r="N850" s="71">
        <v>3989.9716796875</v>
      </c>
      <c r="O850" s="72"/>
      <c r="P850" s="73"/>
      <c r="Q850" s="73"/>
      <c r="R850" s="96"/>
      <c r="S850" s="48">
        <v>1</v>
      </c>
      <c r="T850" s="48">
        <v>0</v>
      </c>
      <c r="U850" s="49">
        <v>0</v>
      </c>
      <c r="V850" s="49">
        <v>1</v>
      </c>
      <c r="W850" s="49">
        <v>0</v>
      </c>
      <c r="X850" s="49">
        <v>1</v>
      </c>
      <c r="Y850" s="49">
        <v>0</v>
      </c>
      <c r="Z850" s="49">
        <v>0</v>
      </c>
      <c r="AA850" s="68">
        <v>850</v>
      </c>
      <c r="AB850" s="68"/>
      <c r="AC850" s="69"/>
      <c r="AD850" s="84">
        <v>1437</v>
      </c>
      <c r="AE850" s="84">
        <v>1385</v>
      </c>
      <c r="AF850" s="84">
        <v>54940</v>
      </c>
      <c r="AG850" s="84">
        <v>50481</v>
      </c>
      <c r="AH850" s="84"/>
      <c r="AI850" s="84" t="s">
        <v>7750</v>
      </c>
      <c r="AJ850" s="84"/>
      <c r="AK850" s="84"/>
      <c r="AL850" s="84"/>
      <c r="AM850" s="87">
        <v>41751.326736111114</v>
      </c>
      <c r="AN850" s="84" t="s">
        <v>10584</v>
      </c>
      <c r="AO850" s="92" t="s">
        <v>11432</v>
      </c>
      <c r="AP850" s="84" t="s">
        <v>65</v>
      </c>
      <c r="AQ850" s="48"/>
      <c r="AR850" s="48"/>
      <c r="AS850" s="48"/>
      <c r="AT850" s="48"/>
      <c r="AU850" s="48"/>
      <c r="AV850" s="48"/>
      <c r="AW850" s="48"/>
      <c r="AX850" s="48"/>
      <c r="AY850" s="48"/>
      <c r="AZ850" s="48"/>
      <c r="BA850" s="2"/>
      <c r="BB850" s="3"/>
      <c r="BC850" s="3"/>
      <c r="BD850" s="3"/>
      <c r="BE850" s="3"/>
    </row>
    <row r="851" spans="1:57" x14ac:dyDescent="0.25">
      <c r="A851" s="61" t="s">
        <v>794</v>
      </c>
      <c r="B851" s="62" t="s">
        <v>15537</v>
      </c>
      <c r="C851" s="62"/>
      <c r="D851" s="63">
        <v>1.5135390233335397</v>
      </c>
      <c r="E851" s="65"/>
      <c r="F851" s="103" t="s">
        <v>9790</v>
      </c>
      <c r="G851" s="62"/>
      <c r="H851" s="66"/>
      <c r="I851" s="67"/>
      <c r="J851" s="67"/>
      <c r="K851" s="66" t="s">
        <v>13120</v>
      </c>
      <c r="L851" s="70"/>
      <c r="M851" s="71">
        <v>2921.677490234375</v>
      </c>
      <c r="N851" s="71">
        <v>6067.9033203125</v>
      </c>
      <c r="O851" s="72"/>
      <c r="P851" s="73"/>
      <c r="Q851" s="73"/>
      <c r="R851" s="96"/>
      <c r="S851" s="48">
        <v>0</v>
      </c>
      <c r="T851" s="48">
        <v>1</v>
      </c>
      <c r="U851" s="49">
        <v>0</v>
      </c>
      <c r="V851" s="49">
        <v>1.5300000000000001E-4</v>
      </c>
      <c r="W851" s="49">
        <v>6.9999999999999999E-6</v>
      </c>
      <c r="X851" s="49">
        <v>0.47921799999999998</v>
      </c>
      <c r="Y851" s="49">
        <v>0</v>
      </c>
      <c r="Z851" s="49">
        <v>0</v>
      </c>
      <c r="AA851" s="68">
        <v>851</v>
      </c>
      <c r="AB851" s="68"/>
      <c r="AC851" s="69"/>
      <c r="AD851" s="84">
        <v>857</v>
      </c>
      <c r="AE851" s="84">
        <v>128</v>
      </c>
      <c r="AF851" s="84">
        <v>229</v>
      </c>
      <c r="AG851" s="84">
        <v>3770</v>
      </c>
      <c r="AH851" s="84"/>
      <c r="AI851" s="84" t="s">
        <v>7751</v>
      </c>
      <c r="AJ851" s="84" t="s">
        <v>8373</v>
      </c>
      <c r="AK851" s="84"/>
      <c r="AL851" s="84"/>
      <c r="AM851" s="87">
        <v>43697.516388888886</v>
      </c>
      <c r="AN851" s="84" t="s">
        <v>10584</v>
      </c>
      <c r="AO851" s="92" t="s">
        <v>11433</v>
      </c>
      <c r="AP851" s="84" t="s">
        <v>66</v>
      </c>
      <c r="AQ851" s="48"/>
      <c r="AR851" s="48"/>
      <c r="AS851" s="48"/>
      <c r="AT851" s="48"/>
      <c r="AU851" s="48"/>
      <c r="AV851" s="48"/>
      <c r="AW851" s="107" t="s">
        <v>14321</v>
      </c>
      <c r="AX851" s="107" t="s">
        <v>14321</v>
      </c>
      <c r="AY851" s="107" t="s">
        <v>14988</v>
      </c>
      <c r="AZ851" s="107" t="s">
        <v>14988</v>
      </c>
      <c r="BA851" s="2"/>
      <c r="BB851" s="3"/>
      <c r="BC851" s="3"/>
      <c r="BD851" s="3"/>
      <c r="BE851" s="3"/>
    </row>
    <row r="852" spans="1:57" x14ac:dyDescent="0.25">
      <c r="A852" s="61" t="s">
        <v>795</v>
      </c>
      <c r="B852" s="62" t="s">
        <v>15537</v>
      </c>
      <c r="C852" s="62"/>
      <c r="D852" s="63">
        <v>1.5</v>
      </c>
      <c r="E852" s="65"/>
      <c r="F852" s="103" t="s">
        <v>9791</v>
      </c>
      <c r="G852" s="62"/>
      <c r="H852" s="66"/>
      <c r="I852" s="67"/>
      <c r="J852" s="67"/>
      <c r="K852" s="66" t="s">
        <v>13121</v>
      </c>
      <c r="L852" s="70"/>
      <c r="M852" s="71">
        <v>3163.201904296875</v>
      </c>
      <c r="N852" s="71">
        <v>1909.5689697265625</v>
      </c>
      <c r="O852" s="72"/>
      <c r="P852" s="73"/>
      <c r="Q852" s="73"/>
      <c r="R852" s="96"/>
      <c r="S852" s="48">
        <v>0</v>
      </c>
      <c r="T852" s="48">
        <v>2</v>
      </c>
      <c r="U852" s="49">
        <v>11.333333</v>
      </c>
      <c r="V852" s="49">
        <v>1.08E-4</v>
      </c>
      <c r="W852" s="49">
        <v>0</v>
      </c>
      <c r="X852" s="49">
        <v>0.84254700000000005</v>
      </c>
      <c r="Y852" s="49">
        <v>0</v>
      </c>
      <c r="Z852" s="49">
        <v>0</v>
      </c>
      <c r="AA852" s="68">
        <v>852</v>
      </c>
      <c r="AB852" s="68"/>
      <c r="AC852" s="69"/>
      <c r="AD852" s="84">
        <v>2899</v>
      </c>
      <c r="AE852" s="84">
        <v>1699</v>
      </c>
      <c r="AF852" s="84">
        <v>40361</v>
      </c>
      <c r="AG852" s="84">
        <v>22784</v>
      </c>
      <c r="AH852" s="84"/>
      <c r="AI852" s="84" t="s">
        <v>7752</v>
      </c>
      <c r="AJ852" s="84" t="s">
        <v>8479</v>
      </c>
      <c r="AK852" s="84"/>
      <c r="AL852" s="84"/>
      <c r="AM852" s="87">
        <v>42438.349861111114</v>
      </c>
      <c r="AN852" s="84" t="s">
        <v>10584</v>
      </c>
      <c r="AO852" s="92" t="s">
        <v>11434</v>
      </c>
      <c r="AP852" s="84" t="s">
        <v>66</v>
      </c>
      <c r="AQ852" s="48"/>
      <c r="AR852" s="48"/>
      <c r="AS852" s="48"/>
      <c r="AT852" s="48"/>
      <c r="AU852" s="48"/>
      <c r="AV852" s="48"/>
      <c r="AW852" s="107" t="s">
        <v>14409</v>
      </c>
      <c r="AX852" s="107" t="s">
        <v>14409</v>
      </c>
      <c r="AY852" s="107" t="s">
        <v>15193</v>
      </c>
      <c r="AZ852" s="107" t="s">
        <v>15193</v>
      </c>
      <c r="BA852" s="2"/>
      <c r="BB852" s="3"/>
      <c r="BC852" s="3"/>
      <c r="BD852" s="3"/>
      <c r="BE852" s="3"/>
    </row>
    <row r="853" spans="1:57" x14ac:dyDescent="0.25">
      <c r="A853" s="61" t="s">
        <v>796</v>
      </c>
      <c r="B853" s="62" t="s">
        <v>15537</v>
      </c>
      <c r="C853" s="62"/>
      <c r="D853" s="63">
        <v>1.5</v>
      </c>
      <c r="E853" s="65"/>
      <c r="F853" s="103" t="s">
        <v>9792</v>
      </c>
      <c r="G853" s="62"/>
      <c r="H853" s="66"/>
      <c r="I853" s="67"/>
      <c r="J853" s="67"/>
      <c r="K853" s="66" t="s">
        <v>13122</v>
      </c>
      <c r="L853" s="70"/>
      <c r="M853" s="71">
        <v>7012.61328125</v>
      </c>
      <c r="N853" s="71">
        <v>6146.146484375</v>
      </c>
      <c r="O853" s="72"/>
      <c r="P853" s="73"/>
      <c r="Q853" s="73"/>
      <c r="R853" s="96"/>
      <c r="S853" s="48">
        <v>0</v>
      </c>
      <c r="T853" s="48">
        <v>1</v>
      </c>
      <c r="U853" s="49">
        <v>0</v>
      </c>
      <c r="V853" s="49">
        <v>7.2999999999999999E-5</v>
      </c>
      <c r="W853" s="49">
        <v>0</v>
      </c>
      <c r="X853" s="49">
        <v>0.52029999999999998</v>
      </c>
      <c r="Y853" s="49">
        <v>0</v>
      </c>
      <c r="Z853" s="49">
        <v>0</v>
      </c>
      <c r="AA853" s="68">
        <v>853</v>
      </c>
      <c r="AB853" s="68"/>
      <c r="AC853" s="69"/>
      <c r="AD853" s="84">
        <v>481</v>
      </c>
      <c r="AE853" s="84">
        <v>393</v>
      </c>
      <c r="AF853" s="84">
        <v>6734</v>
      </c>
      <c r="AG853" s="84">
        <v>9945</v>
      </c>
      <c r="AH853" s="84"/>
      <c r="AI853" s="84" t="s">
        <v>7753</v>
      </c>
      <c r="AJ853" s="84" t="s">
        <v>8480</v>
      </c>
      <c r="AK853" s="84"/>
      <c r="AL853" s="84"/>
      <c r="AM853" s="87">
        <v>40681.818865740737</v>
      </c>
      <c r="AN853" s="84" t="s">
        <v>10584</v>
      </c>
      <c r="AO853" s="92" t="s">
        <v>11435</v>
      </c>
      <c r="AP853" s="84" t="s">
        <v>66</v>
      </c>
      <c r="AQ853" s="48"/>
      <c r="AR853" s="48"/>
      <c r="AS853" s="48"/>
      <c r="AT853" s="48"/>
      <c r="AU853" s="48"/>
      <c r="AV853" s="48"/>
      <c r="AW853" s="107" t="s">
        <v>14339</v>
      </c>
      <c r="AX853" s="107" t="s">
        <v>14339</v>
      </c>
      <c r="AY853" s="107" t="s">
        <v>15126</v>
      </c>
      <c r="AZ853" s="107" t="s">
        <v>15126</v>
      </c>
      <c r="BA853" s="2"/>
      <c r="BB853" s="3"/>
      <c r="BC853" s="3"/>
      <c r="BD853" s="3"/>
      <c r="BE853" s="3"/>
    </row>
    <row r="854" spans="1:57" x14ac:dyDescent="0.25">
      <c r="A854" s="61" t="s">
        <v>1428</v>
      </c>
      <c r="B854" s="62" t="s">
        <v>15537</v>
      </c>
      <c r="C854" s="62"/>
      <c r="D854" s="63">
        <v>1.5</v>
      </c>
      <c r="E854" s="65"/>
      <c r="F854" s="103" t="s">
        <v>9793</v>
      </c>
      <c r="G854" s="62"/>
      <c r="H854" s="66"/>
      <c r="I854" s="67"/>
      <c r="J854" s="67"/>
      <c r="K854" s="66" t="s">
        <v>13123</v>
      </c>
      <c r="L854" s="70"/>
      <c r="M854" s="71">
        <v>4592.20458984375</v>
      </c>
      <c r="N854" s="71">
        <v>4240.81982421875</v>
      </c>
      <c r="O854" s="72"/>
      <c r="P854" s="73"/>
      <c r="Q854" s="73"/>
      <c r="R854" s="96"/>
      <c r="S854" s="48">
        <v>15</v>
      </c>
      <c r="T854" s="48">
        <v>1</v>
      </c>
      <c r="U854" s="49">
        <v>38172</v>
      </c>
      <c r="V854" s="49">
        <v>7.8999999999999996E-5</v>
      </c>
      <c r="W854" s="49">
        <v>0</v>
      </c>
      <c r="X854" s="49">
        <v>6.5347140000000001</v>
      </c>
      <c r="Y854" s="49">
        <v>5.4945054945054949E-3</v>
      </c>
      <c r="Z854" s="49">
        <v>0</v>
      </c>
      <c r="AA854" s="68">
        <v>854</v>
      </c>
      <c r="AB854" s="68"/>
      <c r="AC854" s="69"/>
      <c r="AD854" s="84">
        <v>152</v>
      </c>
      <c r="AE854" s="84">
        <v>47229</v>
      </c>
      <c r="AF854" s="84">
        <v>46</v>
      </c>
      <c r="AG854" s="84">
        <v>7</v>
      </c>
      <c r="AH854" s="84"/>
      <c r="AI854" s="84" t="s">
        <v>7754</v>
      </c>
      <c r="AJ854" s="84"/>
      <c r="AK854" s="84"/>
      <c r="AL854" s="84"/>
      <c r="AM854" s="87">
        <v>42595.660046296296</v>
      </c>
      <c r="AN854" s="84" t="s">
        <v>10584</v>
      </c>
      <c r="AO854" s="92" t="s">
        <v>11436</v>
      </c>
      <c r="AP854" s="84" t="s">
        <v>66</v>
      </c>
      <c r="AQ854" s="48" t="s">
        <v>2871</v>
      </c>
      <c r="AR854" s="48" t="s">
        <v>2871</v>
      </c>
      <c r="AS854" s="48" t="s">
        <v>2911</v>
      </c>
      <c r="AT854" s="48" t="s">
        <v>2911</v>
      </c>
      <c r="AU854" s="48"/>
      <c r="AV854" s="48"/>
      <c r="AW854" s="107" t="s">
        <v>14410</v>
      </c>
      <c r="AX854" s="107" t="s">
        <v>14410</v>
      </c>
      <c r="AY854" s="107" t="s">
        <v>15194</v>
      </c>
      <c r="AZ854" s="107" t="s">
        <v>15194</v>
      </c>
      <c r="BA854" s="2"/>
      <c r="BB854" s="3"/>
      <c r="BC854" s="3"/>
      <c r="BD854" s="3"/>
      <c r="BE854" s="3"/>
    </row>
    <row r="855" spans="1:57" x14ac:dyDescent="0.25">
      <c r="A855" s="61" t="s">
        <v>797</v>
      </c>
      <c r="B855" s="62" t="s">
        <v>15537</v>
      </c>
      <c r="C855" s="62"/>
      <c r="D855" s="63">
        <v>1.5638268242866868</v>
      </c>
      <c r="E855" s="65"/>
      <c r="F855" s="103" t="s">
        <v>9033</v>
      </c>
      <c r="G855" s="62"/>
      <c r="H855" s="66"/>
      <c r="I855" s="67"/>
      <c r="J855" s="67"/>
      <c r="K855" s="66" t="s">
        <v>13124</v>
      </c>
      <c r="L855" s="70"/>
      <c r="M855" s="71">
        <v>6410.33154296875</v>
      </c>
      <c r="N855" s="71">
        <v>6554.2314453125</v>
      </c>
      <c r="O855" s="72"/>
      <c r="P855" s="73"/>
      <c r="Q855" s="73"/>
      <c r="R855" s="96"/>
      <c r="S855" s="48">
        <v>0</v>
      </c>
      <c r="T855" s="48">
        <v>1</v>
      </c>
      <c r="U855" s="49">
        <v>0</v>
      </c>
      <c r="V855" s="49">
        <v>1.74E-4</v>
      </c>
      <c r="W855" s="49">
        <v>3.3000000000000003E-5</v>
      </c>
      <c r="X855" s="49">
        <v>0.43635400000000002</v>
      </c>
      <c r="Y855" s="49">
        <v>0</v>
      </c>
      <c r="Z855" s="49">
        <v>0</v>
      </c>
      <c r="AA855" s="68">
        <v>855</v>
      </c>
      <c r="AB855" s="68"/>
      <c r="AC855" s="69"/>
      <c r="AD855" s="84">
        <v>36</v>
      </c>
      <c r="AE855" s="84">
        <v>13</v>
      </c>
      <c r="AF855" s="84">
        <v>543</v>
      </c>
      <c r="AG855" s="84">
        <v>311</v>
      </c>
      <c r="AH855" s="84"/>
      <c r="AI855" s="84"/>
      <c r="AJ855" s="84"/>
      <c r="AK855" s="84"/>
      <c r="AL855" s="84"/>
      <c r="AM855" s="87">
        <v>43348.65289351852</v>
      </c>
      <c r="AN855" s="84" t="s">
        <v>10584</v>
      </c>
      <c r="AO855" s="92" t="s">
        <v>11437</v>
      </c>
      <c r="AP855" s="84" t="s">
        <v>66</v>
      </c>
      <c r="AQ855" s="48"/>
      <c r="AR855" s="48"/>
      <c r="AS855" s="48"/>
      <c r="AT855" s="48"/>
      <c r="AU855" s="48" t="s">
        <v>2956</v>
      </c>
      <c r="AV855" s="48" t="s">
        <v>2956</v>
      </c>
      <c r="AW855" s="107" t="s">
        <v>14148</v>
      </c>
      <c r="AX855" s="107" t="s">
        <v>14148</v>
      </c>
      <c r="AY855" s="107" t="s">
        <v>14948</v>
      </c>
      <c r="AZ855" s="107" t="s">
        <v>14948</v>
      </c>
      <c r="BA855" s="2"/>
      <c r="BB855" s="3"/>
      <c r="BC855" s="3"/>
      <c r="BD855" s="3"/>
      <c r="BE855" s="3"/>
    </row>
    <row r="856" spans="1:57" x14ac:dyDescent="0.25">
      <c r="A856" s="61" t="s">
        <v>798</v>
      </c>
      <c r="B856" s="62" t="s">
        <v>15537</v>
      </c>
      <c r="C856" s="62"/>
      <c r="D856" s="63">
        <v>1.5</v>
      </c>
      <c r="E856" s="65"/>
      <c r="F856" s="103" t="s">
        <v>9794</v>
      </c>
      <c r="G856" s="62"/>
      <c r="H856" s="66"/>
      <c r="I856" s="67"/>
      <c r="J856" s="67"/>
      <c r="K856" s="66" t="s">
        <v>13125</v>
      </c>
      <c r="L856" s="70"/>
      <c r="M856" s="71">
        <v>7939.5751953125</v>
      </c>
      <c r="N856" s="71">
        <v>7857.3125</v>
      </c>
      <c r="O856" s="72"/>
      <c r="P856" s="73"/>
      <c r="Q856" s="73"/>
      <c r="R856" s="96"/>
      <c r="S856" s="48">
        <v>0</v>
      </c>
      <c r="T856" s="48">
        <v>1</v>
      </c>
      <c r="U856" s="49">
        <v>0</v>
      </c>
      <c r="V856" s="49">
        <v>1</v>
      </c>
      <c r="W856" s="49">
        <v>0</v>
      </c>
      <c r="X856" s="49">
        <v>1</v>
      </c>
      <c r="Y856" s="49">
        <v>0</v>
      </c>
      <c r="Z856" s="49">
        <v>0</v>
      </c>
      <c r="AA856" s="68">
        <v>856</v>
      </c>
      <c r="AB856" s="68"/>
      <c r="AC856" s="69"/>
      <c r="AD856" s="84">
        <v>389</v>
      </c>
      <c r="AE856" s="84">
        <v>544</v>
      </c>
      <c r="AF856" s="84">
        <v>49687</v>
      </c>
      <c r="AG856" s="84">
        <v>77904</v>
      </c>
      <c r="AH856" s="84"/>
      <c r="AI856" s="84" t="s">
        <v>7755</v>
      </c>
      <c r="AJ856" s="84"/>
      <c r="AK856" s="84"/>
      <c r="AL856" s="84"/>
      <c r="AM856" s="87">
        <v>40880.888657407406</v>
      </c>
      <c r="AN856" s="84" t="s">
        <v>10584</v>
      </c>
      <c r="AO856" s="92" t="s">
        <v>11438</v>
      </c>
      <c r="AP856" s="84" t="s">
        <v>66</v>
      </c>
      <c r="AQ856" s="48" t="s">
        <v>2771</v>
      </c>
      <c r="AR856" s="48" t="s">
        <v>2771</v>
      </c>
      <c r="AS856" s="48" t="s">
        <v>2911</v>
      </c>
      <c r="AT856" s="48" t="s">
        <v>2911</v>
      </c>
      <c r="AU856" s="48"/>
      <c r="AV856" s="48"/>
      <c r="AW856" s="107" t="s">
        <v>14411</v>
      </c>
      <c r="AX856" s="107" t="s">
        <v>14411</v>
      </c>
      <c r="AY856" s="107" t="s">
        <v>15195</v>
      </c>
      <c r="AZ856" s="107" t="s">
        <v>15195</v>
      </c>
      <c r="BA856" s="2"/>
      <c r="BB856" s="3"/>
      <c r="BC856" s="3"/>
      <c r="BD856" s="3"/>
      <c r="BE856" s="3"/>
    </row>
    <row r="857" spans="1:57" x14ac:dyDescent="0.25">
      <c r="A857" s="61" t="s">
        <v>1720</v>
      </c>
      <c r="B857" s="62" t="s">
        <v>15537</v>
      </c>
      <c r="C857" s="62"/>
      <c r="D857" s="63">
        <v>1.5</v>
      </c>
      <c r="E857" s="65"/>
      <c r="F857" s="103" t="s">
        <v>9795</v>
      </c>
      <c r="G857" s="62"/>
      <c r="H857" s="66"/>
      <c r="I857" s="67"/>
      <c r="J857" s="67"/>
      <c r="K857" s="66" t="s">
        <v>13126</v>
      </c>
      <c r="L857" s="70"/>
      <c r="M857" s="71">
        <v>8763.97265625</v>
      </c>
      <c r="N857" s="71">
        <v>5932.84619140625</v>
      </c>
      <c r="O857" s="72"/>
      <c r="P857" s="73"/>
      <c r="Q857" s="73"/>
      <c r="R857" s="96"/>
      <c r="S857" s="48">
        <v>1</v>
      </c>
      <c r="T857" s="48">
        <v>0</v>
      </c>
      <c r="U857" s="49">
        <v>0</v>
      </c>
      <c r="V857" s="49">
        <v>1</v>
      </c>
      <c r="W857" s="49">
        <v>0</v>
      </c>
      <c r="X857" s="49">
        <v>1</v>
      </c>
      <c r="Y857" s="49">
        <v>0</v>
      </c>
      <c r="Z857" s="49">
        <v>0</v>
      </c>
      <c r="AA857" s="68">
        <v>857</v>
      </c>
      <c r="AB857" s="68"/>
      <c r="AC857" s="69"/>
      <c r="AD857" s="84">
        <v>590</v>
      </c>
      <c r="AE857" s="84">
        <v>9096</v>
      </c>
      <c r="AF857" s="84">
        <v>124755</v>
      </c>
      <c r="AG857" s="84">
        <v>122306</v>
      </c>
      <c r="AH857" s="84"/>
      <c r="AI857" s="84" t="s">
        <v>7756</v>
      </c>
      <c r="AJ857" s="84" t="s">
        <v>8481</v>
      </c>
      <c r="AK857" s="92" t="s">
        <v>8841</v>
      </c>
      <c r="AL857" s="84"/>
      <c r="AM857" s="87">
        <v>42239.605474537035</v>
      </c>
      <c r="AN857" s="84" t="s">
        <v>10584</v>
      </c>
      <c r="AO857" s="92" t="s">
        <v>11439</v>
      </c>
      <c r="AP857" s="84" t="s">
        <v>65</v>
      </c>
      <c r="AQ857" s="48"/>
      <c r="AR857" s="48"/>
      <c r="AS857" s="48"/>
      <c r="AT857" s="48"/>
      <c r="AU857" s="48"/>
      <c r="AV857" s="48"/>
      <c r="AW857" s="48"/>
      <c r="AX857" s="48"/>
      <c r="AY857" s="48"/>
      <c r="AZ857" s="48"/>
      <c r="BA857" s="2"/>
      <c r="BB857" s="3"/>
      <c r="BC857" s="3"/>
      <c r="BD857" s="3"/>
      <c r="BE857" s="3"/>
    </row>
    <row r="858" spans="1:57" x14ac:dyDescent="0.25">
      <c r="A858" s="61" t="s">
        <v>799</v>
      </c>
      <c r="B858" s="62" t="s">
        <v>15537</v>
      </c>
      <c r="C858" s="62"/>
      <c r="D858" s="63">
        <v>1.5309463390480906</v>
      </c>
      <c r="E858" s="65"/>
      <c r="F858" s="103" t="s">
        <v>9796</v>
      </c>
      <c r="G858" s="62"/>
      <c r="H858" s="66"/>
      <c r="I858" s="67"/>
      <c r="J858" s="67"/>
      <c r="K858" s="66" t="s">
        <v>13127</v>
      </c>
      <c r="L858" s="70"/>
      <c r="M858" s="71">
        <v>1793.6876220703125</v>
      </c>
      <c r="N858" s="71">
        <v>3580.18505859375</v>
      </c>
      <c r="O858" s="72"/>
      <c r="P858" s="73"/>
      <c r="Q858" s="73"/>
      <c r="R858" s="96"/>
      <c r="S858" s="48">
        <v>0</v>
      </c>
      <c r="T858" s="48">
        <v>2</v>
      </c>
      <c r="U858" s="49">
        <v>8096</v>
      </c>
      <c r="V858" s="49">
        <v>1.6799999999999999E-4</v>
      </c>
      <c r="W858" s="49">
        <v>1.5999999999999999E-5</v>
      </c>
      <c r="X858" s="49">
        <v>0.88439100000000004</v>
      </c>
      <c r="Y858" s="49">
        <v>0</v>
      </c>
      <c r="Z858" s="49">
        <v>0</v>
      </c>
      <c r="AA858" s="68">
        <v>858</v>
      </c>
      <c r="AB858" s="68"/>
      <c r="AC858" s="69"/>
      <c r="AD858" s="84">
        <v>1229</v>
      </c>
      <c r="AE858" s="84">
        <v>354</v>
      </c>
      <c r="AF858" s="84">
        <v>29559</v>
      </c>
      <c r="AG858" s="84">
        <v>10085</v>
      </c>
      <c r="AH858" s="84"/>
      <c r="AI858" s="84" t="s">
        <v>7757</v>
      </c>
      <c r="AJ858" s="84" t="s">
        <v>8224</v>
      </c>
      <c r="AK858" s="84"/>
      <c r="AL858" s="84"/>
      <c r="AM858" s="87">
        <v>40314.64565972222</v>
      </c>
      <c r="AN858" s="84" t="s">
        <v>10584</v>
      </c>
      <c r="AO858" s="92" t="s">
        <v>11440</v>
      </c>
      <c r="AP858" s="84" t="s">
        <v>66</v>
      </c>
      <c r="AQ858" s="48"/>
      <c r="AR858" s="48"/>
      <c r="AS858" s="48"/>
      <c r="AT858" s="48"/>
      <c r="AU858" s="48"/>
      <c r="AV858" s="48"/>
      <c r="AW858" s="107" t="s">
        <v>14412</v>
      </c>
      <c r="AX858" s="107" t="s">
        <v>14778</v>
      </c>
      <c r="AY858" s="107" t="s">
        <v>14965</v>
      </c>
      <c r="AZ858" s="107" t="s">
        <v>14965</v>
      </c>
      <c r="BA858" s="2"/>
      <c r="BB858" s="3"/>
      <c r="BC858" s="3"/>
      <c r="BD858" s="3"/>
      <c r="BE858" s="3"/>
    </row>
    <row r="859" spans="1:57" x14ac:dyDescent="0.25">
      <c r="A859" s="61" t="s">
        <v>800</v>
      </c>
      <c r="B859" s="62" t="s">
        <v>15537</v>
      </c>
      <c r="C859" s="62"/>
      <c r="D859" s="63">
        <v>1.5</v>
      </c>
      <c r="E859" s="65"/>
      <c r="F859" s="103" t="s">
        <v>9797</v>
      </c>
      <c r="G859" s="62"/>
      <c r="H859" s="66"/>
      <c r="I859" s="67"/>
      <c r="J859" s="67"/>
      <c r="K859" s="66" t="s">
        <v>13128</v>
      </c>
      <c r="L859" s="70"/>
      <c r="M859" s="71">
        <v>1076.85888671875</v>
      </c>
      <c r="N859" s="71">
        <v>3467.265869140625</v>
      </c>
      <c r="O859" s="72"/>
      <c r="P859" s="73"/>
      <c r="Q859" s="73"/>
      <c r="R859" s="96"/>
      <c r="S859" s="48">
        <v>1</v>
      </c>
      <c r="T859" s="48">
        <v>1</v>
      </c>
      <c r="U859" s="49">
        <v>0</v>
      </c>
      <c r="V859" s="49">
        <v>0</v>
      </c>
      <c r="W859" s="49">
        <v>0</v>
      </c>
      <c r="X859" s="49">
        <v>1</v>
      </c>
      <c r="Y859" s="49">
        <v>0</v>
      </c>
      <c r="Z859" s="49" t="s">
        <v>13963</v>
      </c>
      <c r="AA859" s="68">
        <v>859</v>
      </c>
      <c r="AB859" s="68"/>
      <c r="AC859" s="69"/>
      <c r="AD859" s="84">
        <v>456</v>
      </c>
      <c r="AE859" s="84">
        <v>1391</v>
      </c>
      <c r="AF859" s="84">
        <v>22794</v>
      </c>
      <c r="AG859" s="84">
        <v>6054</v>
      </c>
      <c r="AH859" s="84"/>
      <c r="AI859" s="84" t="s">
        <v>7758</v>
      </c>
      <c r="AJ859" s="84" t="s">
        <v>8482</v>
      </c>
      <c r="AK859" s="92" t="s">
        <v>8842</v>
      </c>
      <c r="AL859" s="84"/>
      <c r="AM859" s="87">
        <v>40392.822523148148</v>
      </c>
      <c r="AN859" s="84" t="s">
        <v>10584</v>
      </c>
      <c r="AO859" s="92" t="s">
        <v>11441</v>
      </c>
      <c r="AP859" s="84" t="s">
        <v>66</v>
      </c>
      <c r="AQ859" s="48" t="s">
        <v>2772</v>
      </c>
      <c r="AR859" s="48" t="s">
        <v>2772</v>
      </c>
      <c r="AS859" s="48" t="s">
        <v>2911</v>
      </c>
      <c r="AT859" s="48" t="s">
        <v>2911</v>
      </c>
      <c r="AU859" s="48"/>
      <c r="AV859" s="48"/>
      <c r="AW859" s="107" t="s">
        <v>14413</v>
      </c>
      <c r="AX859" s="107" t="s">
        <v>14413</v>
      </c>
      <c r="AY859" s="107" t="s">
        <v>15196</v>
      </c>
      <c r="AZ859" s="107" t="s">
        <v>15196</v>
      </c>
      <c r="BA859" s="2"/>
      <c r="BB859" s="3"/>
      <c r="BC859" s="3"/>
      <c r="BD859" s="3"/>
      <c r="BE859" s="3"/>
    </row>
    <row r="860" spans="1:57" x14ac:dyDescent="0.25">
      <c r="A860" s="61" t="s">
        <v>801</v>
      </c>
      <c r="B860" s="62" t="s">
        <v>15537</v>
      </c>
      <c r="C860" s="62"/>
      <c r="D860" s="63">
        <v>1.5</v>
      </c>
      <c r="E860" s="65"/>
      <c r="F860" s="103" t="s">
        <v>9798</v>
      </c>
      <c r="G860" s="62"/>
      <c r="H860" s="66"/>
      <c r="I860" s="67"/>
      <c r="J860" s="67"/>
      <c r="K860" s="66" t="s">
        <v>13129</v>
      </c>
      <c r="L860" s="70"/>
      <c r="M860" s="71">
        <v>9426.9912109375</v>
      </c>
      <c r="N860" s="71">
        <v>5589.494140625</v>
      </c>
      <c r="O860" s="72"/>
      <c r="P860" s="73"/>
      <c r="Q860" s="73"/>
      <c r="R860" s="96"/>
      <c r="S860" s="48">
        <v>0</v>
      </c>
      <c r="T860" s="48">
        <v>1</v>
      </c>
      <c r="U860" s="49">
        <v>0</v>
      </c>
      <c r="V860" s="49">
        <v>9.0909000000000004E-2</v>
      </c>
      <c r="W860" s="49">
        <v>0</v>
      </c>
      <c r="X860" s="49">
        <v>0.61711700000000003</v>
      </c>
      <c r="Y860" s="49">
        <v>0</v>
      </c>
      <c r="Z860" s="49">
        <v>0</v>
      </c>
      <c r="AA860" s="68">
        <v>860</v>
      </c>
      <c r="AB860" s="68"/>
      <c r="AC860" s="69"/>
      <c r="AD860" s="84">
        <v>543</v>
      </c>
      <c r="AE860" s="84">
        <v>371</v>
      </c>
      <c r="AF860" s="84">
        <v>8078</v>
      </c>
      <c r="AG860" s="84">
        <v>4309</v>
      </c>
      <c r="AH860" s="84"/>
      <c r="AI860" s="84" t="s">
        <v>7759</v>
      </c>
      <c r="AJ860" s="84"/>
      <c r="AK860" s="84"/>
      <c r="AL860" s="84"/>
      <c r="AM860" s="87">
        <v>43404.313622685186</v>
      </c>
      <c r="AN860" s="84" t="s">
        <v>10584</v>
      </c>
      <c r="AO860" s="92" t="s">
        <v>11442</v>
      </c>
      <c r="AP860" s="84" t="s">
        <v>66</v>
      </c>
      <c r="AQ860" s="48"/>
      <c r="AR860" s="48"/>
      <c r="AS860" s="48"/>
      <c r="AT860" s="48"/>
      <c r="AU860" s="48" t="s">
        <v>2955</v>
      </c>
      <c r="AV860" s="48" t="s">
        <v>2955</v>
      </c>
      <c r="AW860" s="107" t="s">
        <v>14147</v>
      </c>
      <c r="AX860" s="107" t="s">
        <v>14147</v>
      </c>
      <c r="AY860" s="107" t="s">
        <v>14947</v>
      </c>
      <c r="AZ860" s="107" t="s">
        <v>14947</v>
      </c>
      <c r="BA860" s="2"/>
      <c r="BB860" s="3"/>
      <c r="BC860" s="3"/>
      <c r="BD860" s="3"/>
      <c r="BE860" s="3"/>
    </row>
    <row r="861" spans="1:57" x14ac:dyDescent="0.25">
      <c r="A861" s="61" t="s">
        <v>802</v>
      </c>
      <c r="B861" s="62" t="s">
        <v>15539</v>
      </c>
      <c r="C861" s="62"/>
      <c r="D861" s="63">
        <v>5.097511914340533</v>
      </c>
      <c r="E861" s="65"/>
      <c r="F861" s="103" t="s">
        <v>9799</v>
      </c>
      <c r="G861" s="62"/>
      <c r="H861" s="66"/>
      <c r="I861" s="67"/>
      <c r="J861" s="67"/>
      <c r="K861" s="66" t="s">
        <v>13130</v>
      </c>
      <c r="L861" s="70"/>
      <c r="M861" s="71">
        <v>5251.3935546875</v>
      </c>
      <c r="N861" s="71">
        <v>9156.5419921875</v>
      </c>
      <c r="O861" s="72"/>
      <c r="P861" s="73"/>
      <c r="Q861" s="73"/>
      <c r="R861" s="96"/>
      <c r="S861" s="48">
        <v>0</v>
      </c>
      <c r="T861" s="48">
        <v>1</v>
      </c>
      <c r="U861" s="49">
        <v>0</v>
      </c>
      <c r="V861" s="49">
        <v>2.0100000000000001E-4</v>
      </c>
      <c r="W861" s="49">
        <v>1.8600000000000001E-3</v>
      </c>
      <c r="X861" s="49">
        <v>0.465924</v>
      </c>
      <c r="Y861" s="49">
        <v>0</v>
      </c>
      <c r="Z861" s="49">
        <v>0</v>
      </c>
      <c r="AA861" s="68">
        <v>861</v>
      </c>
      <c r="AB861" s="68"/>
      <c r="AC861" s="69"/>
      <c r="AD861" s="84">
        <v>399</v>
      </c>
      <c r="AE861" s="84">
        <v>570</v>
      </c>
      <c r="AF861" s="84">
        <v>4954</v>
      </c>
      <c r="AG861" s="84">
        <v>16547</v>
      </c>
      <c r="AH861" s="84"/>
      <c r="AI861" s="84"/>
      <c r="AJ861" s="84" t="s">
        <v>8483</v>
      </c>
      <c r="AK861" s="92" t="s">
        <v>8843</v>
      </c>
      <c r="AL861" s="84"/>
      <c r="AM861" s="87">
        <v>40527.551481481481</v>
      </c>
      <c r="AN861" s="84" t="s">
        <v>10584</v>
      </c>
      <c r="AO861" s="92" t="s">
        <v>11443</v>
      </c>
      <c r="AP861" s="84" t="s">
        <v>66</v>
      </c>
      <c r="AQ861" s="48"/>
      <c r="AR861" s="48"/>
      <c r="AS861" s="48"/>
      <c r="AT861" s="48"/>
      <c r="AU861" s="48" t="s">
        <v>2951</v>
      </c>
      <c r="AV861" s="48" t="s">
        <v>2951</v>
      </c>
      <c r="AW861" s="107" t="s">
        <v>14127</v>
      </c>
      <c r="AX861" s="107" t="s">
        <v>14127</v>
      </c>
      <c r="AY861" s="107" t="s">
        <v>14929</v>
      </c>
      <c r="AZ861" s="107" t="s">
        <v>14929</v>
      </c>
      <c r="BA861" s="2"/>
      <c r="BB861" s="3"/>
      <c r="BC861" s="3"/>
      <c r="BD861" s="3"/>
      <c r="BE861" s="3"/>
    </row>
    <row r="862" spans="1:57" x14ac:dyDescent="0.25">
      <c r="A862" s="61" t="s">
        <v>803</v>
      </c>
      <c r="B862" s="62" t="s">
        <v>15537</v>
      </c>
      <c r="C862" s="62"/>
      <c r="D862" s="63">
        <v>1.5270780466670792</v>
      </c>
      <c r="E862" s="65"/>
      <c r="F862" s="103" t="s">
        <v>9800</v>
      </c>
      <c r="G862" s="62"/>
      <c r="H862" s="66"/>
      <c r="I862" s="67"/>
      <c r="J862" s="67"/>
      <c r="K862" s="66" t="s">
        <v>13131</v>
      </c>
      <c r="L862" s="70"/>
      <c r="M862" s="71">
        <v>8507.7177734375</v>
      </c>
      <c r="N862" s="71">
        <v>7440.791015625</v>
      </c>
      <c r="O862" s="72"/>
      <c r="P862" s="73"/>
      <c r="Q862" s="73"/>
      <c r="R862" s="96"/>
      <c r="S862" s="48">
        <v>0</v>
      </c>
      <c r="T862" s="48">
        <v>1</v>
      </c>
      <c r="U862" s="49">
        <v>0</v>
      </c>
      <c r="V862" s="49">
        <v>1.55E-4</v>
      </c>
      <c r="W862" s="49">
        <v>1.4E-5</v>
      </c>
      <c r="X862" s="49">
        <v>0.46012700000000001</v>
      </c>
      <c r="Y862" s="49">
        <v>0</v>
      </c>
      <c r="Z862" s="49">
        <v>0</v>
      </c>
      <c r="AA862" s="68">
        <v>862</v>
      </c>
      <c r="AB862" s="68"/>
      <c r="AC862" s="69"/>
      <c r="AD862" s="84">
        <v>145</v>
      </c>
      <c r="AE862" s="84">
        <v>15</v>
      </c>
      <c r="AF862" s="84">
        <v>167</v>
      </c>
      <c r="AG862" s="84">
        <v>9</v>
      </c>
      <c r="AH862" s="84"/>
      <c r="AI862" s="84" t="s">
        <v>7760</v>
      </c>
      <c r="AJ862" s="84" t="s">
        <v>8484</v>
      </c>
      <c r="AK862" s="84"/>
      <c r="AL862" s="84"/>
      <c r="AM862" s="87">
        <v>43708.862164351849</v>
      </c>
      <c r="AN862" s="84" t="s">
        <v>10584</v>
      </c>
      <c r="AO862" s="92" t="s">
        <v>11444</v>
      </c>
      <c r="AP862" s="84" t="s">
        <v>66</v>
      </c>
      <c r="AQ862" s="48"/>
      <c r="AR862" s="48"/>
      <c r="AS862" s="48"/>
      <c r="AT862" s="48"/>
      <c r="AU862" s="48"/>
      <c r="AV862" s="48"/>
      <c r="AW862" s="107" t="s">
        <v>14359</v>
      </c>
      <c r="AX862" s="107" t="s">
        <v>14359</v>
      </c>
      <c r="AY862" s="107" t="s">
        <v>15028</v>
      </c>
      <c r="AZ862" s="107" t="s">
        <v>15028</v>
      </c>
      <c r="BA862" s="2"/>
      <c r="BB862" s="3"/>
      <c r="BC862" s="3"/>
      <c r="BD862" s="3"/>
      <c r="BE862" s="3"/>
    </row>
    <row r="863" spans="1:57" x14ac:dyDescent="0.25">
      <c r="A863" s="61" t="s">
        <v>804</v>
      </c>
      <c r="B863" s="62" t="s">
        <v>15539</v>
      </c>
      <c r="C863" s="62"/>
      <c r="D863" s="63">
        <v>5.3160704338676723</v>
      </c>
      <c r="E863" s="65"/>
      <c r="F863" s="103" t="s">
        <v>9801</v>
      </c>
      <c r="G863" s="62"/>
      <c r="H863" s="66"/>
      <c r="I863" s="67"/>
      <c r="J863" s="67"/>
      <c r="K863" s="66" t="s">
        <v>13132</v>
      </c>
      <c r="L863" s="70"/>
      <c r="M863" s="71">
        <v>5715.31689453125</v>
      </c>
      <c r="N863" s="71">
        <v>4197.57958984375</v>
      </c>
      <c r="O863" s="72"/>
      <c r="P863" s="73"/>
      <c r="Q863" s="73"/>
      <c r="R863" s="96"/>
      <c r="S863" s="48">
        <v>0</v>
      </c>
      <c r="T863" s="48">
        <v>2</v>
      </c>
      <c r="U863" s="49">
        <v>9084.0232649999998</v>
      </c>
      <c r="V863" s="49">
        <v>2.1000000000000001E-4</v>
      </c>
      <c r="W863" s="49">
        <v>1.9729999999999999E-3</v>
      </c>
      <c r="X863" s="49">
        <v>0.79809399999999997</v>
      </c>
      <c r="Y863" s="49">
        <v>0</v>
      </c>
      <c r="Z863" s="49">
        <v>0</v>
      </c>
      <c r="AA863" s="68">
        <v>863</v>
      </c>
      <c r="AB863" s="68"/>
      <c r="AC863" s="69"/>
      <c r="AD863" s="84">
        <v>1105</v>
      </c>
      <c r="AE863" s="84">
        <v>227</v>
      </c>
      <c r="AF863" s="84">
        <v>13735</v>
      </c>
      <c r="AG863" s="84">
        <v>44677</v>
      </c>
      <c r="AH863" s="84"/>
      <c r="AI863" s="84" t="s">
        <v>7761</v>
      </c>
      <c r="AJ863" s="84" t="s">
        <v>8485</v>
      </c>
      <c r="AK863" s="84"/>
      <c r="AL863" s="84"/>
      <c r="AM863" s="87">
        <v>40931.392581018517</v>
      </c>
      <c r="AN863" s="84" t="s">
        <v>10584</v>
      </c>
      <c r="AO863" s="92" t="s">
        <v>11445</v>
      </c>
      <c r="AP863" s="84" t="s">
        <v>66</v>
      </c>
      <c r="AQ863" s="48"/>
      <c r="AR863" s="48"/>
      <c r="AS863" s="48"/>
      <c r="AT863" s="48"/>
      <c r="AU863" s="48" t="s">
        <v>2951</v>
      </c>
      <c r="AV863" s="48" t="s">
        <v>2951</v>
      </c>
      <c r="AW863" s="107" t="s">
        <v>14275</v>
      </c>
      <c r="AX863" s="107" t="s">
        <v>14726</v>
      </c>
      <c r="AY863" s="107" t="s">
        <v>15069</v>
      </c>
      <c r="AZ863" s="107" t="s">
        <v>15488</v>
      </c>
      <c r="BA863" s="2"/>
      <c r="BB863" s="3"/>
      <c r="BC863" s="3"/>
      <c r="BD863" s="3"/>
      <c r="BE863" s="3"/>
    </row>
    <row r="864" spans="1:57" x14ac:dyDescent="0.25">
      <c r="A864" s="61" t="s">
        <v>805</v>
      </c>
      <c r="B864" s="62" t="s">
        <v>15537</v>
      </c>
      <c r="C864" s="62"/>
      <c r="D864" s="63">
        <v>1.5</v>
      </c>
      <c r="E864" s="65"/>
      <c r="F864" s="103" t="s">
        <v>9802</v>
      </c>
      <c r="G864" s="62"/>
      <c r="H864" s="66"/>
      <c r="I864" s="67"/>
      <c r="J864" s="67"/>
      <c r="K864" s="66" t="s">
        <v>13133</v>
      </c>
      <c r="L864" s="70"/>
      <c r="M864" s="71">
        <v>8486.40625</v>
      </c>
      <c r="N864" s="71">
        <v>4808.3173828125</v>
      </c>
      <c r="O864" s="72"/>
      <c r="P864" s="73"/>
      <c r="Q864" s="73"/>
      <c r="R864" s="96"/>
      <c r="S864" s="48">
        <v>0</v>
      </c>
      <c r="T864" s="48">
        <v>1</v>
      </c>
      <c r="U864" s="49">
        <v>0</v>
      </c>
      <c r="V864" s="49">
        <v>1</v>
      </c>
      <c r="W864" s="49">
        <v>0</v>
      </c>
      <c r="X864" s="49">
        <v>1</v>
      </c>
      <c r="Y864" s="49">
        <v>0</v>
      </c>
      <c r="Z864" s="49">
        <v>0</v>
      </c>
      <c r="AA864" s="68">
        <v>864</v>
      </c>
      <c r="AB864" s="68"/>
      <c r="AC864" s="69"/>
      <c r="AD864" s="84">
        <v>448</v>
      </c>
      <c r="AE864" s="84">
        <v>1494</v>
      </c>
      <c r="AF864" s="84">
        <v>4009</v>
      </c>
      <c r="AG864" s="84">
        <v>11838</v>
      </c>
      <c r="AH864" s="84"/>
      <c r="AI864" s="84" t="s">
        <v>7762</v>
      </c>
      <c r="AJ864" s="84"/>
      <c r="AK864" s="84"/>
      <c r="AL864" s="84"/>
      <c r="AM864" s="87">
        <v>41181.818229166667</v>
      </c>
      <c r="AN864" s="84" t="s">
        <v>10584</v>
      </c>
      <c r="AO864" s="92" t="s">
        <v>11446</v>
      </c>
      <c r="AP864" s="84" t="s">
        <v>66</v>
      </c>
      <c r="AQ864" s="48"/>
      <c r="AR864" s="48"/>
      <c r="AS864" s="48"/>
      <c r="AT864" s="48"/>
      <c r="AU864" s="48"/>
      <c r="AV864" s="48"/>
      <c r="AW864" s="107" t="s">
        <v>14414</v>
      </c>
      <c r="AX864" s="107" t="s">
        <v>14414</v>
      </c>
      <c r="AY864" s="107" t="s">
        <v>15197</v>
      </c>
      <c r="AZ864" s="107" t="s">
        <v>15197</v>
      </c>
      <c r="BA864" s="2"/>
      <c r="BB864" s="3"/>
      <c r="BC864" s="3"/>
      <c r="BD864" s="3"/>
      <c r="BE864" s="3"/>
    </row>
    <row r="865" spans="1:57" x14ac:dyDescent="0.25">
      <c r="A865" s="61" t="s">
        <v>1721</v>
      </c>
      <c r="B865" s="62" t="s">
        <v>15537</v>
      </c>
      <c r="C865" s="62"/>
      <c r="D865" s="63">
        <v>1.5</v>
      </c>
      <c r="E865" s="65"/>
      <c r="F865" s="103" t="s">
        <v>9803</v>
      </c>
      <c r="G865" s="62"/>
      <c r="H865" s="66"/>
      <c r="I865" s="67"/>
      <c r="J865" s="67"/>
      <c r="K865" s="66" t="s">
        <v>13134</v>
      </c>
      <c r="L865" s="70"/>
      <c r="M865" s="71">
        <v>9336.1923828125</v>
      </c>
      <c r="N865" s="71">
        <v>2981.65576171875</v>
      </c>
      <c r="O865" s="72"/>
      <c r="P865" s="73"/>
      <c r="Q865" s="73"/>
      <c r="R865" s="96"/>
      <c r="S865" s="48">
        <v>1</v>
      </c>
      <c r="T865" s="48">
        <v>0</v>
      </c>
      <c r="U865" s="49">
        <v>0</v>
      </c>
      <c r="V865" s="49">
        <v>1</v>
      </c>
      <c r="W865" s="49">
        <v>0</v>
      </c>
      <c r="X865" s="49">
        <v>1</v>
      </c>
      <c r="Y865" s="49">
        <v>0</v>
      </c>
      <c r="Z865" s="49">
        <v>0</v>
      </c>
      <c r="AA865" s="68">
        <v>865</v>
      </c>
      <c r="AB865" s="68"/>
      <c r="AC865" s="69"/>
      <c r="AD865" s="84">
        <v>555</v>
      </c>
      <c r="AE865" s="84">
        <v>214</v>
      </c>
      <c r="AF865" s="84">
        <v>693</v>
      </c>
      <c r="AG865" s="84">
        <v>5992</v>
      </c>
      <c r="AH865" s="84"/>
      <c r="AI865" s="84" t="s">
        <v>7763</v>
      </c>
      <c r="AJ865" s="84" t="s">
        <v>8002</v>
      </c>
      <c r="AK865" s="84"/>
      <c r="AL865" s="84"/>
      <c r="AM865" s="87">
        <v>41988.38685185185</v>
      </c>
      <c r="AN865" s="84" t="s">
        <v>10584</v>
      </c>
      <c r="AO865" s="92" t="s">
        <v>11447</v>
      </c>
      <c r="AP865" s="84" t="s">
        <v>65</v>
      </c>
      <c r="AQ865" s="48"/>
      <c r="AR865" s="48"/>
      <c r="AS865" s="48"/>
      <c r="AT865" s="48"/>
      <c r="AU865" s="48"/>
      <c r="AV865" s="48"/>
      <c r="AW865" s="48"/>
      <c r="AX865" s="48"/>
      <c r="AY865" s="48"/>
      <c r="AZ865" s="48"/>
      <c r="BA865" s="2"/>
      <c r="BB865" s="3"/>
      <c r="BC865" s="3"/>
      <c r="BD865" s="3"/>
      <c r="BE865" s="3"/>
    </row>
    <row r="866" spans="1:57" x14ac:dyDescent="0.25">
      <c r="A866" s="61" t="s">
        <v>806</v>
      </c>
      <c r="B866" s="62" t="s">
        <v>15537</v>
      </c>
      <c r="C866" s="62"/>
      <c r="D866" s="63">
        <v>2.9293340347836851</v>
      </c>
      <c r="E866" s="65"/>
      <c r="F866" s="103" t="s">
        <v>9804</v>
      </c>
      <c r="G866" s="62"/>
      <c r="H866" s="66"/>
      <c r="I866" s="67"/>
      <c r="J866" s="67"/>
      <c r="K866" s="66" t="s">
        <v>13135</v>
      </c>
      <c r="L866" s="70"/>
      <c r="M866" s="71">
        <v>2768.538330078125</v>
      </c>
      <c r="N866" s="71">
        <v>1662.180908203125</v>
      </c>
      <c r="O866" s="72"/>
      <c r="P866" s="73"/>
      <c r="Q866" s="73"/>
      <c r="R866" s="96"/>
      <c r="S866" s="48">
        <v>0</v>
      </c>
      <c r="T866" s="48">
        <v>1</v>
      </c>
      <c r="U866" s="49">
        <v>0</v>
      </c>
      <c r="V866" s="49">
        <v>1.9799999999999999E-4</v>
      </c>
      <c r="W866" s="49">
        <v>7.3899999999999997E-4</v>
      </c>
      <c r="X866" s="49">
        <v>0.40701900000000002</v>
      </c>
      <c r="Y866" s="49">
        <v>0</v>
      </c>
      <c r="Z866" s="49">
        <v>0</v>
      </c>
      <c r="AA866" s="68">
        <v>866</v>
      </c>
      <c r="AB866" s="68"/>
      <c r="AC866" s="69"/>
      <c r="AD866" s="84">
        <v>158</v>
      </c>
      <c r="AE866" s="84">
        <v>45</v>
      </c>
      <c r="AF866" s="84">
        <v>450</v>
      </c>
      <c r="AG866" s="84">
        <v>4439</v>
      </c>
      <c r="AH866" s="84"/>
      <c r="AI866" s="84"/>
      <c r="AJ866" s="84"/>
      <c r="AK866" s="84"/>
      <c r="AL866" s="84"/>
      <c r="AM866" s="87">
        <v>43453.274942129632</v>
      </c>
      <c r="AN866" s="84" t="s">
        <v>10584</v>
      </c>
      <c r="AO866" s="92" t="s">
        <v>11448</v>
      </c>
      <c r="AP866" s="84" t="s">
        <v>66</v>
      </c>
      <c r="AQ866" s="48"/>
      <c r="AR866" s="48"/>
      <c r="AS866" s="48"/>
      <c r="AT866" s="48"/>
      <c r="AU866" s="48"/>
      <c r="AV866" s="48"/>
      <c r="AW866" s="107" t="s">
        <v>14074</v>
      </c>
      <c r="AX866" s="107" t="s">
        <v>14074</v>
      </c>
      <c r="AY866" s="107" t="s">
        <v>14877</v>
      </c>
      <c r="AZ866" s="107" t="s">
        <v>14877</v>
      </c>
      <c r="BA866" s="2"/>
      <c r="BB866" s="3"/>
      <c r="BC866" s="3"/>
      <c r="BD866" s="3"/>
      <c r="BE866" s="3"/>
    </row>
    <row r="867" spans="1:57" x14ac:dyDescent="0.25">
      <c r="A867" s="61" t="s">
        <v>807</v>
      </c>
      <c r="B867" s="62" t="s">
        <v>15539</v>
      </c>
      <c r="C867" s="62"/>
      <c r="D867" s="63">
        <v>5.097511914340533</v>
      </c>
      <c r="E867" s="65"/>
      <c r="F867" s="103" t="s">
        <v>9805</v>
      </c>
      <c r="G867" s="62"/>
      <c r="H867" s="66"/>
      <c r="I867" s="67"/>
      <c r="J867" s="67"/>
      <c r="K867" s="66" t="s">
        <v>13136</v>
      </c>
      <c r="L867" s="70"/>
      <c r="M867" s="71">
        <v>3683.460205078125</v>
      </c>
      <c r="N867" s="71">
        <v>8955.099609375</v>
      </c>
      <c r="O867" s="72"/>
      <c r="P867" s="73"/>
      <c r="Q867" s="73"/>
      <c r="R867" s="96"/>
      <c r="S867" s="48">
        <v>0</v>
      </c>
      <c r="T867" s="48">
        <v>1</v>
      </c>
      <c r="U867" s="49">
        <v>0</v>
      </c>
      <c r="V867" s="49">
        <v>2.0100000000000001E-4</v>
      </c>
      <c r="W867" s="49">
        <v>1.8600000000000001E-3</v>
      </c>
      <c r="X867" s="49">
        <v>0.465924</v>
      </c>
      <c r="Y867" s="49">
        <v>0</v>
      </c>
      <c r="Z867" s="49">
        <v>0</v>
      </c>
      <c r="AA867" s="68">
        <v>867</v>
      </c>
      <c r="AB867" s="68"/>
      <c r="AC867" s="69"/>
      <c r="AD867" s="84">
        <v>11</v>
      </c>
      <c r="AE867" s="84">
        <v>3</v>
      </c>
      <c r="AF867" s="84">
        <v>1</v>
      </c>
      <c r="AG867" s="84">
        <v>45</v>
      </c>
      <c r="AH867" s="84"/>
      <c r="AI867" s="84"/>
      <c r="AJ867" s="84"/>
      <c r="AK867" s="84"/>
      <c r="AL867" s="84"/>
      <c r="AM867" s="87">
        <v>43734.807326388887</v>
      </c>
      <c r="AN867" s="84" t="s">
        <v>10584</v>
      </c>
      <c r="AO867" s="92" t="s">
        <v>11449</v>
      </c>
      <c r="AP867" s="84" t="s">
        <v>66</v>
      </c>
      <c r="AQ867" s="48"/>
      <c r="AR867" s="48"/>
      <c r="AS867" s="48"/>
      <c r="AT867" s="48"/>
      <c r="AU867" s="48" t="s">
        <v>2951</v>
      </c>
      <c r="AV867" s="48" t="s">
        <v>2951</v>
      </c>
      <c r="AW867" s="107" t="s">
        <v>14127</v>
      </c>
      <c r="AX867" s="107" t="s">
        <v>14127</v>
      </c>
      <c r="AY867" s="107" t="s">
        <v>14929</v>
      </c>
      <c r="AZ867" s="107" t="s">
        <v>14929</v>
      </c>
      <c r="BA867" s="2"/>
      <c r="BB867" s="3"/>
      <c r="BC867" s="3"/>
      <c r="BD867" s="3"/>
      <c r="BE867" s="3"/>
    </row>
    <row r="868" spans="1:57" x14ac:dyDescent="0.25">
      <c r="A868" s="61" t="s">
        <v>808</v>
      </c>
      <c r="B868" s="62" t="s">
        <v>15539</v>
      </c>
      <c r="C868" s="62"/>
      <c r="D868" s="63">
        <v>5.097511914340533</v>
      </c>
      <c r="E868" s="65"/>
      <c r="F868" s="103" t="s">
        <v>9806</v>
      </c>
      <c r="G868" s="62"/>
      <c r="H868" s="66"/>
      <c r="I868" s="67"/>
      <c r="J868" s="67"/>
      <c r="K868" s="66" t="s">
        <v>13137</v>
      </c>
      <c r="L868" s="70"/>
      <c r="M868" s="71">
        <v>2428.056640625</v>
      </c>
      <c r="N868" s="71">
        <v>4911.41650390625</v>
      </c>
      <c r="O868" s="72"/>
      <c r="P868" s="73"/>
      <c r="Q868" s="73"/>
      <c r="R868" s="96"/>
      <c r="S868" s="48">
        <v>0</v>
      </c>
      <c r="T868" s="48">
        <v>1</v>
      </c>
      <c r="U868" s="49">
        <v>0</v>
      </c>
      <c r="V868" s="49">
        <v>2.0100000000000001E-4</v>
      </c>
      <c r="W868" s="49">
        <v>1.8600000000000001E-3</v>
      </c>
      <c r="X868" s="49">
        <v>0.465924</v>
      </c>
      <c r="Y868" s="49">
        <v>0</v>
      </c>
      <c r="Z868" s="49">
        <v>0</v>
      </c>
      <c r="AA868" s="68">
        <v>868</v>
      </c>
      <c r="AB868" s="68"/>
      <c r="AC868" s="69"/>
      <c r="AD868" s="84">
        <v>329</v>
      </c>
      <c r="AE868" s="84">
        <v>101</v>
      </c>
      <c r="AF868" s="84">
        <v>4968</v>
      </c>
      <c r="AG868" s="84">
        <v>1180</v>
      </c>
      <c r="AH868" s="84"/>
      <c r="AI868" s="84" t="s">
        <v>7764</v>
      </c>
      <c r="AJ868" s="84"/>
      <c r="AK868" s="84"/>
      <c r="AL868" s="84"/>
      <c r="AM868" s="87">
        <v>41212.429606481484</v>
      </c>
      <c r="AN868" s="84" t="s">
        <v>10584</v>
      </c>
      <c r="AO868" s="92" t="s">
        <v>11450</v>
      </c>
      <c r="AP868" s="84" t="s">
        <v>66</v>
      </c>
      <c r="AQ868" s="48"/>
      <c r="AR868" s="48"/>
      <c r="AS868" s="48"/>
      <c r="AT868" s="48"/>
      <c r="AU868" s="48" t="s">
        <v>2951</v>
      </c>
      <c r="AV868" s="48" t="s">
        <v>2951</v>
      </c>
      <c r="AW868" s="107" t="s">
        <v>14127</v>
      </c>
      <c r="AX868" s="107" t="s">
        <v>14127</v>
      </c>
      <c r="AY868" s="107" t="s">
        <v>14929</v>
      </c>
      <c r="AZ868" s="107" t="s">
        <v>14929</v>
      </c>
      <c r="BA868" s="2"/>
      <c r="BB868" s="3"/>
      <c r="BC868" s="3"/>
      <c r="BD868" s="3"/>
      <c r="BE868" s="3"/>
    </row>
    <row r="869" spans="1:57" x14ac:dyDescent="0.25">
      <c r="A869" s="61" t="s">
        <v>809</v>
      </c>
      <c r="B869" s="62" t="s">
        <v>15537</v>
      </c>
      <c r="C869" s="62"/>
      <c r="D869" s="63">
        <v>1.5</v>
      </c>
      <c r="E869" s="65"/>
      <c r="F869" s="103" t="s">
        <v>9807</v>
      </c>
      <c r="G869" s="62"/>
      <c r="H869" s="66"/>
      <c r="I869" s="67"/>
      <c r="J869" s="67"/>
      <c r="K869" s="66" t="s">
        <v>13138</v>
      </c>
      <c r="L869" s="70"/>
      <c r="M869" s="71">
        <v>3292.029296875</v>
      </c>
      <c r="N869" s="71">
        <v>8753.6181640625</v>
      </c>
      <c r="O869" s="72"/>
      <c r="P869" s="73"/>
      <c r="Q869" s="73"/>
      <c r="R869" s="96"/>
      <c r="S869" s="48">
        <v>1</v>
      </c>
      <c r="T869" s="48">
        <v>1</v>
      </c>
      <c r="U869" s="49">
        <v>0</v>
      </c>
      <c r="V869" s="49">
        <v>0</v>
      </c>
      <c r="W869" s="49">
        <v>0</v>
      </c>
      <c r="X869" s="49">
        <v>1</v>
      </c>
      <c r="Y869" s="49">
        <v>0</v>
      </c>
      <c r="Z869" s="49" t="s">
        <v>13963</v>
      </c>
      <c r="AA869" s="68">
        <v>869</v>
      </c>
      <c r="AB869" s="68"/>
      <c r="AC869" s="69"/>
      <c r="AD869" s="84">
        <v>1599</v>
      </c>
      <c r="AE869" s="84">
        <v>4617</v>
      </c>
      <c r="AF869" s="84">
        <v>224759</v>
      </c>
      <c r="AG869" s="84">
        <v>1091</v>
      </c>
      <c r="AH869" s="84"/>
      <c r="AI869" s="84"/>
      <c r="AJ869" s="84"/>
      <c r="AK869" s="84"/>
      <c r="AL869" s="84"/>
      <c r="AM869" s="87">
        <v>42470.381296296298</v>
      </c>
      <c r="AN869" s="84" t="s">
        <v>10584</v>
      </c>
      <c r="AO869" s="92" t="s">
        <v>11451</v>
      </c>
      <c r="AP869" s="84" t="s">
        <v>66</v>
      </c>
      <c r="AQ869" s="48" t="s">
        <v>2773</v>
      </c>
      <c r="AR869" s="48" t="s">
        <v>2773</v>
      </c>
      <c r="AS869" s="48" t="s">
        <v>2911</v>
      </c>
      <c r="AT869" s="48" t="s">
        <v>2911</v>
      </c>
      <c r="AU869" s="48" t="s">
        <v>2977</v>
      </c>
      <c r="AV869" s="48" t="s">
        <v>2977</v>
      </c>
      <c r="AW869" s="107" t="s">
        <v>14415</v>
      </c>
      <c r="AX869" s="107" t="s">
        <v>14415</v>
      </c>
      <c r="AY869" s="107" t="s">
        <v>15198</v>
      </c>
      <c r="AZ869" s="107" t="s">
        <v>15198</v>
      </c>
      <c r="BA869" s="2"/>
      <c r="BB869" s="3"/>
      <c r="BC869" s="3"/>
      <c r="BD869" s="3"/>
      <c r="BE869" s="3"/>
    </row>
    <row r="870" spans="1:57" x14ac:dyDescent="0.25">
      <c r="A870" s="61" t="s">
        <v>810</v>
      </c>
      <c r="B870" s="62" t="s">
        <v>15537</v>
      </c>
      <c r="C870" s="62"/>
      <c r="D870" s="63">
        <v>1.5135390233335397</v>
      </c>
      <c r="E870" s="65"/>
      <c r="F870" s="103" t="s">
        <v>9808</v>
      </c>
      <c r="G870" s="62"/>
      <c r="H870" s="66"/>
      <c r="I870" s="67"/>
      <c r="J870" s="67"/>
      <c r="K870" s="66" t="s">
        <v>13139</v>
      </c>
      <c r="L870" s="70"/>
      <c r="M870" s="71">
        <v>6129.53662109375</v>
      </c>
      <c r="N870" s="71">
        <v>3643.048583984375</v>
      </c>
      <c r="O870" s="72"/>
      <c r="P870" s="73"/>
      <c r="Q870" s="73"/>
      <c r="R870" s="96"/>
      <c r="S870" s="48">
        <v>0</v>
      </c>
      <c r="T870" s="48">
        <v>1</v>
      </c>
      <c r="U870" s="49">
        <v>0</v>
      </c>
      <c r="V870" s="49">
        <v>1.4999999999999999E-4</v>
      </c>
      <c r="W870" s="49">
        <v>6.9999999999999999E-6</v>
      </c>
      <c r="X870" s="49">
        <v>0.475773</v>
      </c>
      <c r="Y870" s="49">
        <v>0</v>
      </c>
      <c r="Z870" s="49">
        <v>0</v>
      </c>
      <c r="AA870" s="68">
        <v>870</v>
      </c>
      <c r="AB870" s="68"/>
      <c r="AC870" s="69"/>
      <c r="AD870" s="84">
        <v>882</v>
      </c>
      <c r="AE870" s="84">
        <v>759</v>
      </c>
      <c r="AF870" s="84">
        <v>26096</v>
      </c>
      <c r="AG870" s="84">
        <v>25558</v>
      </c>
      <c r="AH870" s="84"/>
      <c r="AI870" s="84" t="s">
        <v>7765</v>
      </c>
      <c r="AJ870" s="84"/>
      <c r="AK870" s="84"/>
      <c r="AL870" s="84"/>
      <c r="AM870" s="87">
        <v>42675.881145833337</v>
      </c>
      <c r="AN870" s="84" t="s">
        <v>10584</v>
      </c>
      <c r="AO870" s="92" t="s">
        <v>11452</v>
      </c>
      <c r="AP870" s="84" t="s">
        <v>66</v>
      </c>
      <c r="AQ870" s="48"/>
      <c r="AR870" s="48"/>
      <c r="AS870" s="48"/>
      <c r="AT870" s="48"/>
      <c r="AU870" s="48"/>
      <c r="AV870" s="48"/>
      <c r="AW870" s="107" t="s">
        <v>14224</v>
      </c>
      <c r="AX870" s="107" t="s">
        <v>14224</v>
      </c>
      <c r="AY870" s="107" t="s">
        <v>15023</v>
      </c>
      <c r="AZ870" s="107" t="s">
        <v>15023</v>
      </c>
      <c r="BA870" s="2"/>
      <c r="BB870" s="3"/>
      <c r="BC870" s="3"/>
      <c r="BD870" s="3"/>
      <c r="BE870" s="3"/>
    </row>
    <row r="871" spans="1:57" x14ac:dyDescent="0.25">
      <c r="A871" s="61" t="s">
        <v>811</v>
      </c>
      <c r="B871" s="62" t="s">
        <v>15537</v>
      </c>
      <c r="C871" s="62"/>
      <c r="D871" s="63">
        <v>1.724360958098657</v>
      </c>
      <c r="E871" s="65"/>
      <c r="F871" s="103" t="s">
        <v>9033</v>
      </c>
      <c r="G871" s="62"/>
      <c r="H871" s="66"/>
      <c r="I871" s="67"/>
      <c r="J871" s="67"/>
      <c r="K871" s="66" t="s">
        <v>13140</v>
      </c>
      <c r="L871" s="70"/>
      <c r="M871" s="71">
        <v>8392.3984375</v>
      </c>
      <c r="N871" s="71">
        <v>5502.49462890625</v>
      </c>
      <c r="O871" s="72"/>
      <c r="P871" s="73"/>
      <c r="Q871" s="73"/>
      <c r="R871" s="96"/>
      <c r="S871" s="48">
        <v>0</v>
      </c>
      <c r="T871" s="48">
        <v>1</v>
      </c>
      <c r="U871" s="49">
        <v>0</v>
      </c>
      <c r="V871" s="49">
        <v>1.84E-4</v>
      </c>
      <c r="W871" s="49">
        <v>1.16E-4</v>
      </c>
      <c r="X871" s="49">
        <v>0.46414100000000003</v>
      </c>
      <c r="Y871" s="49">
        <v>0</v>
      </c>
      <c r="Z871" s="49">
        <v>0</v>
      </c>
      <c r="AA871" s="68">
        <v>871</v>
      </c>
      <c r="AB871" s="68"/>
      <c r="AC871" s="69"/>
      <c r="AD871" s="84">
        <v>126</v>
      </c>
      <c r="AE871" s="84">
        <v>21</v>
      </c>
      <c r="AF871" s="84">
        <v>1435</v>
      </c>
      <c r="AG871" s="84">
        <v>12495</v>
      </c>
      <c r="AH871" s="84"/>
      <c r="AI871" s="84"/>
      <c r="AJ871" s="84"/>
      <c r="AK871" s="84"/>
      <c r="AL871" s="84"/>
      <c r="AM871" s="87">
        <v>43345.32236111111</v>
      </c>
      <c r="AN871" s="84" t="s">
        <v>10584</v>
      </c>
      <c r="AO871" s="92" t="s">
        <v>11453</v>
      </c>
      <c r="AP871" s="84" t="s">
        <v>66</v>
      </c>
      <c r="AQ871" s="48"/>
      <c r="AR871" s="48"/>
      <c r="AS871" s="48"/>
      <c r="AT871" s="48"/>
      <c r="AU871" s="48"/>
      <c r="AV871" s="48"/>
      <c r="AW871" s="107" t="s">
        <v>14080</v>
      </c>
      <c r="AX871" s="107" t="s">
        <v>14080</v>
      </c>
      <c r="AY871" s="107" t="s">
        <v>14883</v>
      </c>
      <c r="AZ871" s="107" t="s">
        <v>14883</v>
      </c>
      <c r="BA871" s="2"/>
      <c r="BB871" s="3"/>
      <c r="BC871" s="3"/>
      <c r="BD871" s="3"/>
      <c r="BE871" s="3"/>
    </row>
    <row r="872" spans="1:57" x14ac:dyDescent="0.25">
      <c r="A872" s="61" t="s">
        <v>812</v>
      </c>
      <c r="B872" s="62" t="s">
        <v>15537</v>
      </c>
      <c r="C872" s="62"/>
      <c r="D872" s="63">
        <v>1.5232097542860679</v>
      </c>
      <c r="E872" s="65"/>
      <c r="F872" s="103" t="s">
        <v>9033</v>
      </c>
      <c r="G872" s="62"/>
      <c r="H872" s="66"/>
      <c r="I872" s="67"/>
      <c r="J872" s="67"/>
      <c r="K872" s="66" t="s">
        <v>13141</v>
      </c>
      <c r="L872" s="70"/>
      <c r="M872" s="71">
        <v>5017.8212890625</v>
      </c>
      <c r="N872" s="71">
        <v>9025.419921875</v>
      </c>
      <c r="O872" s="72"/>
      <c r="P872" s="73"/>
      <c r="Q872" s="73"/>
      <c r="R872" s="96"/>
      <c r="S872" s="48">
        <v>0</v>
      </c>
      <c r="T872" s="48">
        <v>1</v>
      </c>
      <c r="U872" s="49">
        <v>0</v>
      </c>
      <c r="V872" s="49">
        <v>1.7000000000000001E-4</v>
      </c>
      <c r="W872" s="49">
        <v>1.2E-5</v>
      </c>
      <c r="X872" s="49">
        <v>0.49753399999999998</v>
      </c>
      <c r="Y872" s="49">
        <v>0</v>
      </c>
      <c r="Z872" s="49">
        <v>0</v>
      </c>
      <c r="AA872" s="68">
        <v>872</v>
      </c>
      <c r="AB872" s="68"/>
      <c r="AC872" s="69"/>
      <c r="AD872" s="84">
        <v>205</v>
      </c>
      <c r="AE872" s="84">
        <v>8</v>
      </c>
      <c r="AF872" s="84">
        <v>326</v>
      </c>
      <c r="AG872" s="84">
        <v>1259</v>
      </c>
      <c r="AH872" s="84"/>
      <c r="AI872" s="84"/>
      <c r="AJ872" s="84"/>
      <c r="AK872" s="84"/>
      <c r="AL872" s="84"/>
      <c r="AM872" s="87">
        <v>43637.78292824074</v>
      </c>
      <c r="AN872" s="84" t="s">
        <v>10584</v>
      </c>
      <c r="AO872" s="92" t="s">
        <v>11454</v>
      </c>
      <c r="AP872" s="84" t="s">
        <v>66</v>
      </c>
      <c r="AQ872" s="48"/>
      <c r="AR872" s="48"/>
      <c r="AS872" s="48"/>
      <c r="AT872" s="48"/>
      <c r="AU872" s="48"/>
      <c r="AV872" s="48"/>
      <c r="AW872" s="107" t="s">
        <v>14086</v>
      </c>
      <c r="AX872" s="107" t="s">
        <v>14086</v>
      </c>
      <c r="AY872" s="107" t="s">
        <v>14889</v>
      </c>
      <c r="AZ872" s="107" t="s">
        <v>14889</v>
      </c>
      <c r="BA872" s="2"/>
      <c r="BB872" s="3"/>
      <c r="BC872" s="3"/>
      <c r="BD872" s="3"/>
      <c r="BE872" s="3"/>
    </row>
    <row r="873" spans="1:57" x14ac:dyDescent="0.25">
      <c r="A873" s="61" t="s">
        <v>813</v>
      </c>
      <c r="B873" s="62" t="s">
        <v>15537</v>
      </c>
      <c r="C873" s="62"/>
      <c r="D873" s="63">
        <v>1.5</v>
      </c>
      <c r="E873" s="65"/>
      <c r="F873" s="103" t="s">
        <v>9809</v>
      </c>
      <c r="G873" s="62"/>
      <c r="H873" s="66"/>
      <c r="I873" s="67"/>
      <c r="J873" s="67"/>
      <c r="K873" s="66" t="s">
        <v>13142</v>
      </c>
      <c r="L873" s="70"/>
      <c r="M873" s="71">
        <v>2053.0263671875</v>
      </c>
      <c r="N873" s="71">
        <v>2684.593017578125</v>
      </c>
      <c r="O873" s="72"/>
      <c r="P873" s="73"/>
      <c r="Q873" s="73"/>
      <c r="R873" s="96"/>
      <c r="S873" s="48">
        <v>0</v>
      </c>
      <c r="T873" s="48">
        <v>1</v>
      </c>
      <c r="U873" s="49">
        <v>0</v>
      </c>
      <c r="V873" s="49">
        <v>7.2999999999999999E-5</v>
      </c>
      <c r="W873" s="49">
        <v>0</v>
      </c>
      <c r="X873" s="49">
        <v>0.52029999999999998</v>
      </c>
      <c r="Y873" s="49">
        <v>0</v>
      </c>
      <c r="Z873" s="49">
        <v>0</v>
      </c>
      <c r="AA873" s="68">
        <v>873</v>
      </c>
      <c r="AB873" s="68"/>
      <c r="AC873" s="69"/>
      <c r="AD873" s="84">
        <v>1635</v>
      </c>
      <c r="AE873" s="84">
        <v>1140</v>
      </c>
      <c r="AF873" s="84">
        <v>5428</v>
      </c>
      <c r="AG873" s="84">
        <v>27730</v>
      </c>
      <c r="AH873" s="84"/>
      <c r="AI873" s="84"/>
      <c r="AJ873" s="84"/>
      <c r="AK873" s="84"/>
      <c r="AL873" s="84"/>
      <c r="AM873" s="87">
        <v>40684.472824074073</v>
      </c>
      <c r="AN873" s="84" t="s">
        <v>10584</v>
      </c>
      <c r="AO873" s="92" t="s">
        <v>11455</v>
      </c>
      <c r="AP873" s="84" t="s">
        <v>66</v>
      </c>
      <c r="AQ873" s="48"/>
      <c r="AR873" s="48"/>
      <c r="AS873" s="48"/>
      <c r="AT873" s="48"/>
      <c r="AU873" s="48"/>
      <c r="AV873" s="48"/>
      <c r="AW873" s="107" t="s">
        <v>14339</v>
      </c>
      <c r="AX873" s="107" t="s">
        <v>14339</v>
      </c>
      <c r="AY873" s="107" t="s">
        <v>15126</v>
      </c>
      <c r="AZ873" s="107" t="s">
        <v>15126</v>
      </c>
      <c r="BA873" s="2"/>
      <c r="BB873" s="3"/>
      <c r="BC873" s="3"/>
      <c r="BD873" s="3"/>
      <c r="BE873" s="3"/>
    </row>
    <row r="874" spans="1:57" x14ac:dyDescent="0.25">
      <c r="A874" s="61" t="s">
        <v>814</v>
      </c>
      <c r="B874" s="62" t="s">
        <v>15537</v>
      </c>
      <c r="C874" s="62"/>
      <c r="D874" s="63">
        <v>1.5</v>
      </c>
      <c r="E874" s="65"/>
      <c r="F874" s="103" t="s">
        <v>9810</v>
      </c>
      <c r="G874" s="62"/>
      <c r="H874" s="66"/>
      <c r="I874" s="67"/>
      <c r="J874" s="67"/>
      <c r="K874" s="66" t="s">
        <v>13143</v>
      </c>
      <c r="L874" s="70"/>
      <c r="M874" s="71">
        <v>5652.16552734375</v>
      </c>
      <c r="N874" s="71">
        <v>1587.867431640625</v>
      </c>
      <c r="O874" s="72"/>
      <c r="P874" s="73"/>
      <c r="Q874" s="73"/>
      <c r="R874" s="96"/>
      <c r="S874" s="48">
        <v>0</v>
      </c>
      <c r="T874" s="48">
        <v>1</v>
      </c>
      <c r="U874" s="49">
        <v>0</v>
      </c>
      <c r="V874" s="49">
        <v>1.22E-4</v>
      </c>
      <c r="W874" s="49">
        <v>0</v>
      </c>
      <c r="X874" s="49">
        <v>0.558504</v>
      </c>
      <c r="Y874" s="49">
        <v>0</v>
      </c>
      <c r="Z874" s="49">
        <v>0</v>
      </c>
      <c r="AA874" s="68">
        <v>874</v>
      </c>
      <c r="AB874" s="68"/>
      <c r="AC874" s="69"/>
      <c r="AD874" s="84">
        <v>23903</v>
      </c>
      <c r="AE874" s="84">
        <v>35067</v>
      </c>
      <c r="AF874" s="84">
        <v>391474</v>
      </c>
      <c r="AG874" s="84">
        <v>99551</v>
      </c>
      <c r="AH874" s="84"/>
      <c r="AI874" s="84" t="s">
        <v>7766</v>
      </c>
      <c r="AJ874" s="84" t="s">
        <v>8284</v>
      </c>
      <c r="AK874" s="92" t="s">
        <v>8844</v>
      </c>
      <c r="AL874" s="84"/>
      <c r="AM874" s="87">
        <v>40235.767337962963</v>
      </c>
      <c r="AN874" s="84" t="s">
        <v>10584</v>
      </c>
      <c r="AO874" s="92" t="s">
        <v>11456</v>
      </c>
      <c r="AP874" s="84" t="s">
        <v>66</v>
      </c>
      <c r="AQ874" s="48"/>
      <c r="AR874" s="48"/>
      <c r="AS874" s="48"/>
      <c r="AT874" s="48"/>
      <c r="AU874" s="48"/>
      <c r="AV874" s="48"/>
      <c r="AW874" s="107" t="s">
        <v>14119</v>
      </c>
      <c r="AX874" s="107" t="s">
        <v>14119</v>
      </c>
      <c r="AY874" s="107" t="s">
        <v>14921</v>
      </c>
      <c r="AZ874" s="107" t="s">
        <v>14921</v>
      </c>
      <c r="BA874" s="2"/>
      <c r="BB874" s="3"/>
      <c r="BC874" s="3"/>
      <c r="BD874" s="3"/>
      <c r="BE874" s="3"/>
    </row>
    <row r="875" spans="1:57" x14ac:dyDescent="0.25">
      <c r="A875" s="61" t="s">
        <v>815</v>
      </c>
      <c r="B875" s="62" t="s">
        <v>15537</v>
      </c>
      <c r="C875" s="62"/>
      <c r="D875" s="63">
        <v>1.5</v>
      </c>
      <c r="E875" s="65"/>
      <c r="F875" s="103" t="s">
        <v>9811</v>
      </c>
      <c r="G875" s="62"/>
      <c r="H875" s="66"/>
      <c r="I875" s="67"/>
      <c r="J875" s="67"/>
      <c r="K875" s="66" t="s">
        <v>13144</v>
      </c>
      <c r="L875" s="70"/>
      <c r="M875" s="71">
        <v>1439.14990234375</v>
      </c>
      <c r="N875" s="71">
        <v>5969.51904296875</v>
      </c>
      <c r="O875" s="72"/>
      <c r="P875" s="73"/>
      <c r="Q875" s="73"/>
      <c r="R875" s="96"/>
      <c r="S875" s="48">
        <v>0</v>
      </c>
      <c r="T875" s="48">
        <v>1</v>
      </c>
      <c r="U875" s="49">
        <v>0</v>
      </c>
      <c r="V875" s="49">
        <v>1</v>
      </c>
      <c r="W875" s="49">
        <v>0</v>
      </c>
      <c r="X875" s="49">
        <v>1</v>
      </c>
      <c r="Y875" s="49">
        <v>0</v>
      </c>
      <c r="Z875" s="49">
        <v>0</v>
      </c>
      <c r="AA875" s="68">
        <v>875</v>
      </c>
      <c r="AB875" s="68"/>
      <c r="AC875" s="69"/>
      <c r="AD875" s="84">
        <v>704</v>
      </c>
      <c r="AE875" s="84">
        <v>574</v>
      </c>
      <c r="AF875" s="84">
        <v>12253</v>
      </c>
      <c r="AG875" s="84">
        <v>13679</v>
      </c>
      <c r="AH875" s="84"/>
      <c r="AI875" s="84" t="s">
        <v>7767</v>
      </c>
      <c r="AJ875" s="84" t="s">
        <v>8486</v>
      </c>
      <c r="AK875" s="84"/>
      <c r="AL875" s="84"/>
      <c r="AM875" s="87">
        <v>43163.561249999999</v>
      </c>
      <c r="AN875" s="84" t="s">
        <v>10584</v>
      </c>
      <c r="AO875" s="92" t="s">
        <v>11457</v>
      </c>
      <c r="AP875" s="84" t="s">
        <v>66</v>
      </c>
      <c r="AQ875" s="48"/>
      <c r="AR875" s="48"/>
      <c r="AS875" s="48"/>
      <c r="AT875" s="48"/>
      <c r="AU875" s="48"/>
      <c r="AV875" s="48"/>
      <c r="AW875" s="107" t="s">
        <v>14416</v>
      </c>
      <c r="AX875" s="107" t="s">
        <v>14416</v>
      </c>
      <c r="AY875" s="107" t="s">
        <v>15199</v>
      </c>
      <c r="AZ875" s="107" t="s">
        <v>15199</v>
      </c>
      <c r="BA875" s="2"/>
      <c r="BB875" s="3"/>
      <c r="BC875" s="3"/>
      <c r="BD875" s="3"/>
      <c r="BE875" s="3"/>
    </row>
    <row r="876" spans="1:57" x14ac:dyDescent="0.25">
      <c r="A876" s="61" t="s">
        <v>1722</v>
      </c>
      <c r="B876" s="62" t="s">
        <v>15537</v>
      </c>
      <c r="C876" s="62"/>
      <c r="D876" s="63">
        <v>1.5</v>
      </c>
      <c r="E876" s="65"/>
      <c r="F876" s="103" t="s">
        <v>9812</v>
      </c>
      <c r="G876" s="62"/>
      <c r="H876" s="66"/>
      <c r="I876" s="67"/>
      <c r="J876" s="67"/>
      <c r="K876" s="66" t="s">
        <v>13145</v>
      </c>
      <c r="L876" s="70"/>
      <c r="M876" s="71">
        <v>552.915283203125</v>
      </c>
      <c r="N876" s="71">
        <v>4369.5634765625</v>
      </c>
      <c r="O876" s="72"/>
      <c r="P876" s="73"/>
      <c r="Q876" s="73"/>
      <c r="R876" s="96"/>
      <c r="S876" s="48">
        <v>1</v>
      </c>
      <c r="T876" s="48">
        <v>0</v>
      </c>
      <c r="U876" s="49">
        <v>0</v>
      </c>
      <c r="V876" s="49">
        <v>1</v>
      </c>
      <c r="W876" s="49">
        <v>0</v>
      </c>
      <c r="X876" s="49">
        <v>1</v>
      </c>
      <c r="Y876" s="49">
        <v>0</v>
      </c>
      <c r="Z876" s="49">
        <v>0</v>
      </c>
      <c r="AA876" s="68">
        <v>876</v>
      </c>
      <c r="AB876" s="68"/>
      <c r="AC876" s="69"/>
      <c r="AD876" s="84">
        <v>265</v>
      </c>
      <c r="AE876" s="84">
        <v>5360</v>
      </c>
      <c r="AF876" s="84">
        <v>8665</v>
      </c>
      <c r="AG876" s="84">
        <v>19920</v>
      </c>
      <c r="AH876" s="84"/>
      <c r="AI876" s="84" t="s">
        <v>7768</v>
      </c>
      <c r="AJ876" s="84" t="s">
        <v>8284</v>
      </c>
      <c r="AK876" s="84"/>
      <c r="AL876" s="84"/>
      <c r="AM876" s="87">
        <v>42500.604733796295</v>
      </c>
      <c r="AN876" s="84" t="s">
        <v>10584</v>
      </c>
      <c r="AO876" s="92" t="s">
        <v>11458</v>
      </c>
      <c r="AP876" s="84" t="s">
        <v>65</v>
      </c>
      <c r="AQ876" s="48"/>
      <c r="AR876" s="48"/>
      <c r="AS876" s="48"/>
      <c r="AT876" s="48"/>
      <c r="AU876" s="48"/>
      <c r="AV876" s="48"/>
      <c r="AW876" s="48"/>
      <c r="AX876" s="48"/>
      <c r="AY876" s="48"/>
      <c r="AZ876" s="48"/>
      <c r="BA876" s="2"/>
      <c r="BB876" s="3"/>
      <c r="BC876" s="3"/>
      <c r="BD876" s="3"/>
      <c r="BE876" s="3"/>
    </row>
    <row r="877" spans="1:57" x14ac:dyDescent="0.25">
      <c r="A877" s="61" t="s">
        <v>816</v>
      </c>
      <c r="B877" s="62" t="s">
        <v>15537</v>
      </c>
      <c r="C877" s="62"/>
      <c r="D877" s="63">
        <v>1.5</v>
      </c>
      <c r="E877" s="65"/>
      <c r="F877" s="103" t="s">
        <v>9813</v>
      </c>
      <c r="G877" s="62"/>
      <c r="H877" s="66"/>
      <c r="I877" s="67"/>
      <c r="J877" s="67"/>
      <c r="K877" s="66" t="s">
        <v>13146</v>
      </c>
      <c r="L877" s="70"/>
      <c r="M877" s="71">
        <v>6997.654296875</v>
      </c>
      <c r="N877" s="71">
        <v>344.22711181640625</v>
      </c>
      <c r="O877" s="72"/>
      <c r="P877" s="73"/>
      <c r="Q877" s="73"/>
      <c r="R877" s="96"/>
      <c r="S877" s="48">
        <v>0</v>
      </c>
      <c r="T877" s="48">
        <v>1</v>
      </c>
      <c r="U877" s="49">
        <v>0</v>
      </c>
      <c r="V877" s="49">
        <v>9.8999999999999994E-5</v>
      </c>
      <c r="W877" s="49">
        <v>0</v>
      </c>
      <c r="X877" s="49">
        <v>0.575322</v>
      </c>
      <c r="Y877" s="49">
        <v>0</v>
      </c>
      <c r="Z877" s="49">
        <v>0</v>
      </c>
      <c r="AA877" s="68">
        <v>877</v>
      </c>
      <c r="AB877" s="68"/>
      <c r="AC877" s="69"/>
      <c r="AD877" s="84">
        <v>320</v>
      </c>
      <c r="AE877" s="84">
        <v>226</v>
      </c>
      <c r="AF877" s="84">
        <v>14841</v>
      </c>
      <c r="AG877" s="84">
        <v>49340</v>
      </c>
      <c r="AH877" s="84"/>
      <c r="AI877" s="84"/>
      <c r="AJ877" s="84" t="s">
        <v>8487</v>
      </c>
      <c r="AK877" s="84"/>
      <c r="AL877" s="84"/>
      <c r="AM877" s="87">
        <v>42132.623726851853</v>
      </c>
      <c r="AN877" s="84" t="s">
        <v>10584</v>
      </c>
      <c r="AO877" s="92" t="s">
        <v>11459</v>
      </c>
      <c r="AP877" s="84" t="s">
        <v>66</v>
      </c>
      <c r="AQ877" s="48"/>
      <c r="AR877" s="48"/>
      <c r="AS877" s="48"/>
      <c r="AT877" s="48"/>
      <c r="AU877" s="48"/>
      <c r="AV877" s="48"/>
      <c r="AW877" s="107" t="s">
        <v>14223</v>
      </c>
      <c r="AX877" s="107" t="s">
        <v>14223</v>
      </c>
      <c r="AY877" s="107" t="s">
        <v>15022</v>
      </c>
      <c r="AZ877" s="107" t="s">
        <v>15022</v>
      </c>
      <c r="BA877" s="2"/>
      <c r="BB877" s="3"/>
      <c r="BC877" s="3"/>
      <c r="BD877" s="3"/>
      <c r="BE877" s="3"/>
    </row>
    <row r="878" spans="1:57" x14ac:dyDescent="0.25">
      <c r="A878" s="61" t="s">
        <v>817</v>
      </c>
      <c r="B878" s="62" t="s">
        <v>15537</v>
      </c>
      <c r="C878" s="62"/>
      <c r="D878" s="63">
        <v>2.9293340347836851</v>
      </c>
      <c r="E878" s="65"/>
      <c r="F878" s="103" t="s">
        <v>9814</v>
      </c>
      <c r="G878" s="62"/>
      <c r="H878" s="66"/>
      <c r="I878" s="67"/>
      <c r="J878" s="67"/>
      <c r="K878" s="66" t="s">
        <v>13147</v>
      </c>
      <c r="L878" s="70"/>
      <c r="M878" s="71">
        <v>7441.1533203125</v>
      </c>
      <c r="N878" s="71">
        <v>4508.33349609375</v>
      </c>
      <c r="O878" s="72"/>
      <c r="P878" s="73"/>
      <c r="Q878" s="73"/>
      <c r="R878" s="96"/>
      <c r="S878" s="48">
        <v>0</v>
      </c>
      <c r="T878" s="48">
        <v>1</v>
      </c>
      <c r="U878" s="49">
        <v>0</v>
      </c>
      <c r="V878" s="49">
        <v>1.9799999999999999E-4</v>
      </c>
      <c r="W878" s="49">
        <v>7.3899999999999997E-4</v>
      </c>
      <c r="X878" s="49">
        <v>0.40701900000000002</v>
      </c>
      <c r="Y878" s="49">
        <v>0</v>
      </c>
      <c r="Z878" s="49">
        <v>0</v>
      </c>
      <c r="AA878" s="68">
        <v>878</v>
      </c>
      <c r="AB878" s="68"/>
      <c r="AC878" s="69"/>
      <c r="AD878" s="84">
        <v>439</v>
      </c>
      <c r="AE878" s="84">
        <v>116</v>
      </c>
      <c r="AF878" s="84">
        <v>894</v>
      </c>
      <c r="AG878" s="84">
        <v>949</v>
      </c>
      <c r="AH878" s="84"/>
      <c r="AI878" s="84" t="s">
        <v>7769</v>
      </c>
      <c r="AJ878" s="84" t="s">
        <v>8488</v>
      </c>
      <c r="AK878" s="84"/>
      <c r="AL878" s="84"/>
      <c r="AM878" s="87">
        <v>40903.810833333337</v>
      </c>
      <c r="AN878" s="84" t="s">
        <v>10584</v>
      </c>
      <c r="AO878" s="92" t="s">
        <v>11460</v>
      </c>
      <c r="AP878" s="84" t="s">
        <v>66</v>
      </c>
      <c r="AQ878" s="48"/>
      <c r="AR878" s="48"/>
      <c r="AS878" s="48"/>
      <c r="AT878" s="48"/>
      <c r="AU878" s="48"/>
      <c r="AV878" s="48"/>
      <c r="AW878" s="107" t="s">
        <v>14074</v>
      </c>
      <c r="AX878" s="107" t="s">
        <v>14074</v>
      </c>
      <c r="AY878" s="107" t="s">
        <v>14877</v>
      </c>
      <c r="AZ878" s="107" t="s">
        <v>14877</v>
      </c>
      <c r="BA878" s="2"/>
      <c r="BB878" s="3"/>
      <c r="BC878" s="3"/>
      <c r="BD878" s="3"/>
      <c r="BE878" s="3"/>
    </row>
    <row r="879" spans="1:57" x14ac:dyDescent="0.25">
      <c r="A879" s="61" t="s">
        <v>818</v>
      </c>
      <c r="B879" s="62" t="s">
        <v>15537</v>
      </c>
      <c r="C879" s="62"/>
      <c r="D879" s="63">
        <v>2.9293340347836851</v>
      </c>
      <c r="E879" s="65"/>
      <c r="F879" s="103" t="s">
        <v>9815</v>
      </c>
      <c r="G879" s="62"/>
      <c r="H879" s="66"/>
      <c r="I879" s="67"/>
      <c r="J879" s="67"/>
      <c r="K879" s="66" t="s">
        <v>13148</v>
      </c>
      <c r="L879" s="70"/>
      <c r="M879" s="71">
        <v>3939.149169921875</v>
      </c>
      <c r="N879" s="71">
        <v>7549.0693359375</v>
      </c>
      <c r="O879" s="72"/>
      <c r="P879" s="73"/>
      <c r="Q879" s="73"/>
      <c r="R879" s="96"/>
      <c r="S879" s="48">
        <v>0</v>
      </c>
      <c r="T879" s="48">
        <v>1</v>
      </c>
      <c r="U879" s="49">
        <v>0</v>
      </c>
      <c r="V879" s="49">
        <v>1.9799999999999999E-4</v>
      </c>
      <c r="W879" s="49">
        <v>7.3899999999999997E-4</v>
      </c>
      <c r="X879" s="49">
        <v>0.40701900000000002</v>
      </c>
      <c r="Y879" s="49">
        <v>0</v>
      </c>
      <c r="Z879" s="49">
        <v>0</v>
      </c>
      <c r="AA879" s="68">
        <v>879</v>
      </c>
      <c r="AB879" s="68"/>
      <c r="AC879" s="69"/>
      <c r="AD879" s="84">
        <v>2356</v>
      </c>
      <c r="AE879" s="84">
        <v>3046</v>
      </c>
      <c r="AF879" s="84">
        <v>50489</v>
      </c>
      <c r="AG879" s="84">
        <v>220116</v>
      </c>
      <c r="AH879" s="84"/>
      <c r="AI879" s="84"/>
      <c r="AJ879" s="84"/>
      <c r="AK879" s="84"/>
      <c r="AL879" s="84"/>
      <c r="AM879" s="87">
        <v>42044.649710648147</v>
      </c>
      <c r="AN879" s="84" t="s">
        <v>10584</v>
      </c>
      <c r="AO879" s="92" t="s">
        <v>11461</v>
      </c>
      <c r="AP879" s="84" t="s">
        <v>66</v>
      </c>
      <c r="AQ879" s="48"/>
      <c r="AR879" s="48"/>
      <c r="AS879" s="48"/>
      <c r="AT879" s="48"/>
      <c r="AU879" s="48"/>
      <c r="AV879" s="48"/>
      <c r="AW879" s="107" t="s">
        <v>14074</v>
      </c>
      <c r="AX879" s="107" t="s">
        <v>14074</v>
      </c>
      <c r="AY879" s="107" t="s">
        <v>14877</v>
      </c>
      <c r="AZ879" s="107" t="s">
        <v>14877</v>
      </c>
      <c r="BA879" s="2"/>
      <c r="BB879" s="3"/>
      <c r="BC879" s="3"/>
      <c r="BD879" s="3"/>
      <c r="BE879" s="3"/>
    </row>
    <row r="880" spans="1:57" x14ac:dyDescent="0.25">
      <c r="A880" s="61" t="s">
        <v>819</v>
      </c>
      <c r="B880" s="62" t="s">
        <v>15541</v>
      </c>
      <c r="C880" s="62"/>
      <c r="D880" s="63">
        <v>3.4979730147923505</v>
      </c>
      <c r="E880" s="65"/>
      <c r="F880" s="103" t="s">
        <v>9816</v>
      </c>
      <c r="G880" s="62"/>
      <c r="H880" s="66"/>
      <c r="I880" s="67"/>
      <c r="J880" s="67"/>
      <c r="K880" s="66" t="s">
        <v>13149</v>
      </c>
      <c r="L880" s="70"/>
      <c r="M880" s="71">
        <v>7015.3701171875</v>
      </c>
      <c r="N880" s="71">
        <v>7623.50830078125</v>
      </c>
      <c r="O880" s="72"/>
      <c r="P880" s="73"/>
      <c r="Q880" s="73"/>
      <c r="R880" s="96"/>
      <c r="S880" s="48">
        <v>0</v>
      </c>
      <c r="T880" s="48">
        <v>1</v>
      </c>
      <c r="U880" s="49">
        <v>0</v>
      </c>
      <c r="V880" s="49">
        <v>1.7799999999999999E-4</v>
      </c>
      <c r="W880" s="49">
        <v>1.0330000000000001E-3</v>
      </c>
      <c r="X880" s="49">
        <v>0.32844600000000002</v>
      </c>
      <c r="Y880" s="49">
        <v>0</v>
      </c>
      <c r="Z880" s="49">
        <v>0</v>
      </c>
      <c r="AA880" s="68">
        <v>880</v>
      </c>
      <c r="AB880" s="68"/>
      <c r="AC880" s="69"/>
      <c r="AD880" s="84">
        <v>744</v>
      </c>
      <c r="AE880" s="84">
        <v>737</v>
      </c>
      <c r="AF880" s="84">
        <v>28309</v>
      </c>
      <c r="AG880" s="84">
        <v>24894</v>
      </c>
      <c r="AH880" s="84"/>
      <c r="AI880" s="84" t="s">
        <v>7770</v>
      </c>
      <c r="AJ880" s="84"/>
      <c r="AK880" s="84"/>
      <c r="AL880" s="84"/>
      <c r="AM880" s="87">
        <v>43033.782418981478</v>
      </c>
      <c r="AN880" s="84" t="s">
        <v>10584</v>
      </c>
      <c r="AO880" s="92" t="s">
        <v>11462</v>
      </c>
      <c r="AP880" s="84" t="s">
        <v>66</v>
      </c>
      <c r="AQ880" s="48"/>
      <c r="AR880" s="48"/>
      <c r="AS880" s="48"/>
      <c r="AT880" s="48"/>
      <c r="AU880" s="48" t="s">
        <v>2955</v>
      </c>
      <c r="AV880" s="48" t="s">
        <v>2955</v>
      </c>
      <c r="AW880" s="107" t="s">
        <v>14417</v>
      </c>
      <c r="AX880" s="107" t="s">
        <v>14417</v>
      </c>
      <c r="AY880" s="107" t="s">
        <v>15200</v>
      </c>
      <c r="AZ880" s="107" t="s">
        <v>15200</v>
      </c>
      <c r="BA880" s="2"/>
      <c r="BB880" s="3"/>
      <c r="BC880" s="3"/>
      <c r="BD880" s="3"/>
      <c r="BE880" s="3"/>
    </row>
    <row r="881" spans="1:57" x14ac:dyDescent="0.25">
      <c r="A881" s="61" t="s">
        <v>820</v>
      </c>
      <c r="B881" s="62" t="s">
        <v>15537</v>
      </c>
      <c r="C881" s="62"/>
      <c r="D881" s="63">
        <v>1.5</v>
      </c>
      <c r="E881" s="65"/>
      <c r="F881" s="103" t="s">
        <v>9817</v>
      </c>
      <c r="G881" s="62"/>
      <c r="H881" s="66"/>
      <c r="I881" s="67"/>
      <c r="J881" s="67"/>
      <c r="K881" s="66" t="s">
        <v>13150</v>
      </c>
      <c r="L881" s="70"/>
      <c r="M881" s="71">
        <v>3585.985107421875</v>
      </c>
      <c r="N881" s="71">
        <v>6672.6474609375</v>
      </c>
      <c r="O881" s="72"/>
      <c r="P881" s="73"/>
      <c r="Q881" s="73"/>
      <c r="R881" s="96"/>
      <c r="S881" s="48">
        <v>0</v>
      </c>
      <c r="T881" s="48">
        <v>1</v>
      </c>
      <c r="U881" s="49">
        <v>0</v>
      </c>
      <c r="V881" s="49">
        <v>1.34E-4</v>
      </c>
      <c r="W881" s="49">
        <v>0</v>
      </c>
      <c r="X881" s="49">
        <v>0.56038299999999996</v>
      </c>
      <c r="Y881" s="49">
        <v>0</v>
      </c>
      <c r="Z881" s="49">
        <v>0</v>
      </c>
      <c r="AA881" s="68">
        <v>881</v>
      </c>
      <c r="AB881" s="68"/>
      <c r="AC881" s="69"/>
      <c r="AD881" s="84">
        <v>2446</v>
      </c>
      <c r="AE881" s="84">
        <v>950</v>
      </c>
      <c r="AF881" s="84">
        <v>248268</v>
      </c>
      <c r="AG881" s="84">
        <v>171036</v>
      </c>
      <c r="AH881" s="84"/>
      <c r="AI881" s="84" t="s">
        <v>7771</v>
      </c>
      <c r="AJ881" s="84" t="s">
        <v>8489</v>
      </c>
      <c r="AK881" s="92" t="s">
        <v>8845</v>
      </c>
      <c r="AL881" s="84"/>
      <c r="AM881" s="87">
        <v>40309.818506944444</v>
      </c>
      <c r="AN881" s="84" t="s">
        <v>10584</v>
      </c>
      <c r="AO881" s="92" t="s">
        <v>11463</v>
      </c>
      <c r="AP881" s="84" t="s">
        <v>66</v>
      </c>
      <c r="AQ881" s="48" t="s">
        <v>2694</v>
      </c>
      <c r="AR881" s="48" t="s">
        <v>2694</v>
      </c>
      <c r="AS881" s="48" t="s">
        <v>13971</v>
      </c>
      <c r="AT881" s="48" t="s">
        <v>13971</v>
      </c>
      <c r="AU881" s="48"/>
      <c r="AV881" s="48"/>
      <c r="AW881" s="107" t="s">
        <v>14282</v>
      </c>
      <c r="AX881" s="107" t="s">
        <v>14282</v>
      </c>
      <c r="AY881" s="107" t="s">
        <v>14968</v>
      </c>
      <c r="AZ881" s="107" t="s">
        <v>14968</v>
      </c>
      <c r="BA881" s="2"/>
      <c r="BB881" s="3"/>
      <c r="BC881" s="3"/>
      <c r="BD881" s="3"/>
      <c r="BE881" s="3"/>
    </row>
    <row r="882" spans="1:57" x14ac:dyDescent="0.25">
      <c r="A882" s="61" t="s">
        <v>821</v>
      </c>
      <c r="B882" s="62" t="s">
        <v>15537</v>
      </c>
      <c r="C882" s="62"/>
      <c r="D882" s="63">
        <v>1.5</v>
      </c>
      <c r="E882" s="65"/>
      <c r="F882" s="103" t="s">
        <v>9818</v>
      </c>
      <c r="G882" s="62"/>
      <c r="H882" s="66"/>
      <c r="I882" s="67"/>
      <c r="J882" s="67"/>
      <c r="K882" s="66" t="s">
        <v>13151</v>
      </c>
      <c r="L882" s="70"/>
      <c r="M882" s="71">
        <v>7461.22216796875</v>
      </c>
      <c r="N882" s="71">
        <v>7153.05224609375</v>
      </c>
      <c r="O882" s="72"/>
      <c r="P882" s="73"/>
      <c r="Q882" s="73"/>
      <c r="R882" s="96"/>
      <c r="S882" s="48">
        <v>0</v>
      </c>
      <c r="T882" s="48">
        <v>1</v>
      </c>
      <c r="U882" s="49">
        <v>0</v>
      </c>
      <c r="V882" s="49">
        <v>1</v>
      </c>
      <c r="W882" s="49">
        <v>0</v>
      </c>
      <c r="X882" s="49">
        <v>1</v>
      </c>
      <c r="Y882" s="49">
        <v>0</v>
      </c>
      <c r="Z882" s="49">
        <v>0</v>
      </c>
      <c r="AA882" s="68">
        <v>882</v>
      </c>
      <c r="AB882" s="68"/>
      <c r="AC882" s="69"/>
      <c r="AD882" s="84">
        <v>355</v>
      </c>
      <c r="AE882" s="84">
        <v>88</v>
      </c>
      <c r="AF882" s="84">
        <v>2342</v>
      </c>
      <c r="AG882" s="84">
        <v>3088</v>
      </c>
      <c r="AH882" s="84"/>
      <c r="AI882" s="84"/>
      <c r="AJ882" s="84" t="s">
        <v>8266</v>
      </c>
      <c r="AK882" s="84"/>
      <c r="AL882" s="84"/>
      <c r="AM882" s="87">
        <v>42323.503761574073</v>
      </c>
      <c r="AN882" s="84" t="s">
        <v>10584</v>
      </c>
      <c r="AO882" s="92" t="s">
        <v>11464</v>
      </c>
      <c r="AP882" s="84" t="s">
        <v>66</v>
      </c>
      <c r="AQ882" s="48"/>
      <c r="AR882" s="48"/>
      <c r="AS882" s="48"/>
      <c r="AT882" s="48"/>
      <c r="AU882" s="48"/>
      <c r="AV882" s="48"/>
      <c r="AW882" s="107" t="s">
        <v>14418</v>
      </c>
      <c r="AX882" s="107" t="s">
        <v>14418</v>
      </c>
      <c r="AY882" s="107" t="s">
        <v>15201</v>
      </c>
      <c r="AZ882" s="107" t="s">
        <v>15201</v>
      </c>
      <c r="BA882" s="2"/>
      <c r="BB882" s="3"/>
      <c r="BC882" s="3"/>
      <c r="BD882" s="3"/>
      <c r="BE882" s="3"/>
    </row>
    <row r="883" spans="1:57" x14ac:dyDescent="0.25">
      <c r="A883" s="61" t="s">
        <v>1723</v>
      </c>
      <c r="B883" s="62" t="s">
        <v>15537</v>
      </c>
      <c r="C883" s="62"/>
      <c r="D883" s="63">
        <v>1.5</v>
      </c>
      <c r="E883" s="65"/>
      <c r="F883" s="103" t="s">
        <v>9819</v>
      </c>
      <c r="G883" s="62"/>
      <c r="H883" s="66"/>
      <c r="I883" s="67"/>
      <c r="J883" s="67"/>
      <c r="K883" s="66" t="s">
        <v>13152</v>
      </c>
      <c r="L883" s="70"/>
      <c r="M883" s="71">
        <v>8124.28076171875</v>
      </c>
      <c r="N883" s="71">
        <v>5129.41259765625</v>
      </c>
      <c r="O883" s="72"/>
      <c r="P883" s="73"/>
      <c r="Q883" s="73"/>
      <c r="R883" s="96"/>
      <c r="S883" s="48">
        <v>1</v>
      </c>
      <c r="T883" s="48">
        <v>0</v>
      </c>
      <c r="U883" s="49">
        <v>0</v>
      </c>
      <c r="V883" s="49">
        <v>1</v>
      </c>
      <c r="W883" s="49">
        <v>0</v>
      </c>
      <c r="X883" s="49">
        <v>1</v>
      </c>
      <c r="Y883" s="49">
        <v>0</v>
      </c>
      <c r="Z883" s="49">
        <v>0</v>
      </c>
      <c r="AA883" s="68">
        <v>883</v>
      </c>
      <c r="AB883" s="68"/>
      <c r="AC883" s="69"/>
      <c r="AD883" s="84">
        <v>562</v>
      </c>
      <c r="AE883" s="84">
        <v>43855</v>
      </c>
      <c r="AF883" s="84">
        <v>6610</v>
      </c>
      <c r="AG883" s="84">
        <v>6127</v>
      </c>
      <c r="AH883" s="84"/>
      <c r="AI883" s="84" t="s">
        <v>7772</v>
      </c>
      <c r="AJ883" s="84"/>
      <c r="AK883" s="84"/>
      <c r="AL883" s="84"/>
      <c r="AM883" s="87">
        <v>40120.890682870369</v>
      </c>
      <c r="AN883" s="84" t="s">
        <v>10584</v>
      </c>
      <c r="AO883" s="92" t="s">
        <v>11465</v>
      </c>
      <c r="AP883" s="84" t="s">
        <v>65</v>
      </c>
      <c r="AQ883" s="48"/>
      <c r="AR883" s="48"/>
      <c r="AS883" s="48"/>
      <c r="AT883" s="48"/>
      <c r="AU883" s="48"/>
      <c r="AV883" s="48"/>
      <c r="AW883" s="48"/>
      <c r="AX883" s="48"/>
      <c r="AY883" s="48"/>
      <c r="AZ883" s="48"/>
      <c r="BA883" s="2"/>
      <c r="BB883" s="3"/>
      <c r="BC883" s="3"/>
      <c r="BD883" s="3"/>
      <c r="BE883" s="3"/>
    </row>
    <row r="884" spans="1:57" x14ac:dyDescent="0.25">
      <c r="A884" s="61" t="s">
        <v>822</v>
      </c>
      <c r="B884" s="62" t="s">
        <v>15537</v>
      </c>
      <c r="C884" s="62"/>
      <c r="D884" s="63">
        <v>1.5</v>
      </c>
      <c r="E884" s="65"/>
      <c r="F884" s="103" t="s">
        <v>9820</v>
      </c>
      <c r="G884" s="62"/>
      <c r="H884" s="66"/>
      <c r="I884" s="67"/>
      <c r="J884" s="67"/>
      <c r="K884" s="66" t="s">
        <v>13153</v>
      </c>
      <c r="L884" s="70"/>
      <c r="M884" s="71">
        <v>9250.0205078125</v>
      </c>
      <c r="N884" s="71">
        <v>4084.908935546875</v>
      </c>
      <c r="O884" s="72"/>
      <c r="P884" s="73"/>
      <c r="Q884" s="73"/>
      <c r="R884" s="96"/>
      <c r="S884" s="48">
        <v>0</v>
      </c>
      <c r="T884" s="48">
        <v>1</v>
      </c>
      <c r="U884" s="49">
        <v>0</v>
      </c>
      <c r="V884" s="49">
        <v>6.6667000000000004E-2</v>
      </c>
      <c r="W884" s="49">
        <v>0</v>
      </c>
      <c r="X884" s="49">
        <v>0.59797299999999998</v>
      </c>
      <c r="Y884" s="49">
        <v>0</v>
      </c>
      <c r="Z884" s="49">
        <v>0</v>
      </c>
      <c r="AA884" s="68">
        <v>884</v>
      </c>
      <c r="AB884" s="68"/>
      <c r="AC884" s="69"/>
      <c r="AD884" s="84">
        <v>374</v>
      </c>
      <c r="AE884" s="84">
        <v>402</v>
      </c>
      <c r="AF884" s="84">
        <v>120759</v>
      </c>
      <c r="AG884" s="84">
        <v>4110</v>
      </c>
      <c r="AH884" s="84"/>
      <c r="AI884" s="84"/>
      <c r="AJ884" s="84"/>
      <c r="AK884" s="84"/>
      <c r="AL884" s="84"/>
      <c r="AM884" s="87">
        <v>42283.58048611111</v>
      </c>
      <c r="AN884" s="84" t="s">
        <v>10584</v>
      </c>
      <c r="AO884" s="92" t="s">
        <v>11466</v>
      </c>
      <c r="AP884" s="84" t="s">
        <v>66</v>
      </c>
      <c r="AQ884" s="48"/>
      <c r="AR884" s="48"/>
      <c r="AS884" s="48"/>
      <c r="AT884" s="48"/>
      <c r="AU884" s="48"/>
      <c r="AV884" s="48"/>
      <c r="AW884" s="107" t="s">
        <v>14124</v>
      </c>
      <c r="AX884" s="107" t="s">
        <v>14124</v>
      </c>
      <c r="AY884" s="107" t="s">
        <v>14926</v>
      </c>
      <c r="AZ884" s="107" t="s">
        <v>14926</v>
      </c>
      <c r="BA884" s="2"/>
      <c r="BB884" s="3"/>
      <c r="BC884" s="3"/>
      <c r="BD884" s="3"/>
      <c r="BE884" s="3"/>
    </row>
    <row r="885" spans="1:57" x14ac:dyDescent="0.25">
      <c r="A885" s="61" t="s">
        <v>823</v>
      </c>
      <c r="B885" s="62" t="s">
        <v>15537</v>
      </c>
      <c r="C885" s="62"/>
      <c r="D885" s="63">
        <v>2.9293340347836851</v>
      </c>
      <c r="E885" s="65"/>
      <c r="F885" s="103" t="s">
        <v>9033</v>
      </c>
      <c r="G885" s="62"/>
      <c r="H885" s="66"/>
      <c r="I885" s="67"/>
      <c r="J885" s="67"/>
      <c r="K885" s="66" t="s">
        <v>13154</v>
      </c>
      <c r="L885" s="70"/>
      <c r="M885" s="71">
        <v>2579.436279296875</v>
      </c>
      <c r="N885" s="71">
        <v>2617.159912109375</v>
      </c>
      <c r="O885" s="72"/>
      <c r="P885" s="73"/>
      <c r="Q885" s="73"/>
      <c r="R885" s="96"/>
      <c r="S885" s="48">
        <v>0</v>
      </c>
      <c r="T885" s="48">
        <v>1</v>
      </c>
      <c r="U885" s="49">
        <v>0</v>
      </c>
      <c r="V885" s="49">
        <v>1.9799999999999999E-4</v>
      </c>
      <c r="W885" s="49">
        <v>7.3899999999999997E-4</v>
      </c>
      <c r="X885" s="49">
        <v>0.40701900000000002</v>
      </c>
      <c r="Y885" s="49">
        <v>0</v>
      </c>
      <c r="Z885" s="49">
        <v>0</v>
      </c>
      <c r="AA885" s="68">
        <v>885</v>
      </c>
      <c r="AB885" s="68"/>
      <c r="AC885" s="69"/>
      <c r="AD885" s="84">
        <v>466</v>
      </c>
      <c r="AE885" s="84">
        <v>112</v>
      </c>
      <c r="AF885" s="84">
        <v>729</v>
      </c>
      <c r="AG885" s="84">
        <v>1087</v>
      </c>
      <c r="AH885" s="84"/>
      <c r="AI885" s="84"/>
      <c r="AJ885" s="84" t="s">
        <v>8490</v>
      </c>
      <c r="AK885" s="84"/>
      <c r="AL885" s="84"/>
      <c r="AM885" s="87">
        <v>41462.476226851853</v>
      </c>
      <c r="AN885" s="84" t="s">
        <v>10584</v>
      </c>
      <c r="AO885" s="92" t="s">
        <v>11467</v>
      </c>
      <c r="AP885" s="84" t="s">
        <v>66</v>
      </c>
      <c r="AQ885" s="48"/>
      <c r="AR885" s="48"/>
      <c r="AS885" s="48"/>
      <c r="AT885" s="48"/>
      <c r="AU885" s="48"/>
      <c r="AV885" s="48"/>
      <c r="AW885" s="107" t="s">
        <v>14074</v>
      </c>
      <c r="AX885" s="107" t="s">
        <v>14074</v>
      </c>
      <c r="AY885" s="107" t="s">
        <v>14877</v>
      </c>
      <c r="AZ885" s="107" t="s">
        <v>14877</v>
      </c>
      <c r="BA885" s="2"/>
      <c r="BB885" s="3"/>
      <c r="BC885" s="3"/>
      <c r="BD885" s="3"/>
      <c r="BE885" s="3"/>
    </row>
    <row r="886" spans="1:57" x14ac:dyDescent="0.25">
      <c r="A886" s="61" t="s">
        <v>824</v>
      </c>
      <c r="B886" s="62" t="s">
        <v>15539</v>
      </c>
      <c r="C886" s="62"/>
      <c r="D886" s="63">
        <v>5.097511914340533</v>
      </c>
      <c r="E886" s="65"/>
      <c r="F886" s="103" t="s">
        <v>9821</v>
      </c>
      <c r="G886" s="62"/>
      <c r="H886" s="66"/>
      <c r="I886" s="67"/>
      <c r="J886" s="67"/>
      <c r="K886" s="66" t="s">
        <v>13155</v>
      </c>
      <c r="L886" s="70"/>
      <c r="M886" s="71">
        <v>4063.166748046875</v>
      </c>
      <c r="N886" s="71">
        <v>2474.112548828125</v>
      </c>
      <c r="O886" s="72"/>
      <c r="P886" s="73"/>
      <c r="Q886" s="73"/>
      <c r="R886" s="96"/>
      <c r="S886" s="48">
        <v>0</v>
      </c>
      <c r="T886" s="48">
        <v>1</v>
      </c>
      <c r="U886" s="49">
        <v>0</v>
      </c>
      <c r="V886" s="49">
        <v>2.0100000000000001E-4</v>
      </c>
      <c r="W886" s="49">
        <v>1.8600000000000001E-3</v>
      </c>
      <c r="X886" s="49">
        <v>0.465924</v>
      </c>
      <c r="Y886" s="49">
        <v>0</v>
      </c>
      <c r="Z886" s="49">
        <v>0</v>
      </c>
      <c r="AA886" s="68">
        <v>886</v>
      </c>
      <c r="AB886" s="68"/>
      <c r="AC886" s="69"/>
      <c r="AD886" s="84">
        <v>848</v>
      </c>
      <c r="AE886" s="84">
        <v>96</v>
      </c>
      <c r="AF886" s="84">
        <v>1177</v>
      </c>
      <c r="AG886" s="84">
        <v>4623</v>
      </c>
      <c r="AH886" s="84"/>
      <c r="AI886" s="84" t="s">
        <v>7773</v>
      </c>
      <c r="AJ886" s="84"/>
      <c r="AK886" s="84"/>
      <c r="AL886" s="84"/>
      <c r="AM886" s="87">
        <v>43593.347800925927</v>
      </c>
      <c r="AN886" s="84" t="s">
        <v>10584</v>
      </c>
      <c r="AO886" s="92" t="s">
        <v>11468</v>
      </c>
      <c r="AP886" s="84" t="s">
        <v>66</v>
      </c>
      <c r="AQ886" s="48"/>
      <c r="AR886" s="48"/>
      <c r="AS886" s="48"/>
      <c r="AT886" s="48"/>
      <c r="AU886" s="48" t="s">
        <v>2951</v>
      </c>
      <c r="AV886" s="48" t="s">
        <v>2951</v>
      </c>
      <c r="AW886" s="107" t="s">
        <v>14127</v>
      </c>
      <c r="AX886" s="107" t="s">
        <v>14127</v>
      </c>
      <c r="AY886" s="107" t="s">
        <v>14929</v>
      </c>
      <c r="AZ886" s="107" t="s">
        <v>14929</v>
      </c>
      <c r="BA886" s="2"/>
      <c r="BB886" s="3"/>
      <c r="BC886" s="3"/>
      <c r="BD886" s="3"/>
      <c r="BE886" s="3"/>
    </row>
    <row r="887" spans="1:57" x14ac:dyDescent="0.25">
      <c r="A887" s="61" t="s">
        <v>825</v>
      </c>
      <c r="B887" s="62" t="s">
        <v>15537</v>
      </c>
      <c r="C887" s="62"/>
      <c r="D887" s="63">
        <v>1.5</v>
      </c>
      <c r="E887" s="65"/>
      <c r="F887" s="103" t="s">
        <v>9822</v>
      </c>
      <c r="G887" s="62"/>
      <c r="H887" s="66"/>
      <c r="I887" s="67"/>
      <c r="J887" s="67"/>
      <c r="K887" s="66" t="s">
        <v>13156</v>
      </c>
      <c r="L887" s="70"/>
      <c r="M887" s="71">
        <v>6205.82080078125</v>
      </c>
      <c r="N887" s="71">
        <v>7581.388671875</v>
      </c>
      <c r="O887" s="72"/>
      <c r="P887" s="73"/>
      <c r="Q887" s="73"/>
      <c r="R887" s="96"/>
      <c r="S887" s="48">
        <v>0</v>
      </c>
      <c r="T887" s="48">
        <v>1</v>
      </c>
      <c r="U887" s="49">
        <v>0</v>
      </c>
      <c r="V887" s="49">
        <v>1.2999999999999999E-4</v>
      </c>
      <c r="W887" s="49">
        <v>0</v>
      </c>
      <c r="X887" s="49">
        <v>0.53073700000000001</v>
      </c>
      <c r="Y887" s="49">
        <v>0</v>
      </c>
      <c r="Z887" s="49">
        <v>0</v>
      </c>
      <c r="AA887" s="68">
        <v>887</v>
      </c>
      <c r="AB887" s="68"/>
      <c r="AC887" s="69"/>
      <c r="AD887" s="84">
        <v>265</v>
      </c>
      <c r="AE887" s="84">
        <v>57</v>
      </c>
      <c r="AF887" s="84">
        <v>207</v>
      </c>
      <c r="AG887" s="84">
        <v>930</v>
      </c>
      <c r="AH887" s="84"/>
      <c r="AI887" s="84" t="s">
        <v>7774</v>
      </c>
      <c r="AJ887" s="84" t="s">
        <v>8491</v>
      </c>
      <c r="AK887" s="84"/>
      <c r="AL887" s="84"/>
      <c r="AM887" s="87">
        <v>40705.873391203706</v>
      </c>
      <c r="AN887" s="84" t="s">
        <v>10584</v>
      </c>
      <c r="AO887" s="92" t="s">
        <v>11469</v>
      </c>
      <c r="AP887" s="84" t="s">
        <v>66</v>
      </c>
      <c r="AQ887" s="48"/>
      <c r="AR887" s="48"/>
      <c r="AS887" s="48"/>
      <c r="AT887" s="48"/>
      <c r="AU887" s="48"/>
      <c r="AV887" s="48"/>
      <c r="AW887" s="107" t="s">
        <v>14110</v>
      </c>
      <c r="AX887" s="107" t="s">
        <v>14110</v>
      </c>
      <c r="AY887" s="107" t="s">
        <v>14912</v>
      </c>
      <c r="AZ887" s="107" t="s">
        <v>14912</v>
      </c>
      <c r="BA887" s="2"/>
      <c r="BB887" s="3"/>
      <c r="BC887" s="3"/>
      <c r="BD887" s="3"/>
      <c r="BE887" s="3"/>
    </row>
    <row r="888" spans="1:57" x14ac:dyDescent="0.25">
      <c r="A888" s="61" t="s">
        <v>826</v>
      </c>
      <c r="B888" s="62" t="s">
        <v>15537</v>
      </c>
      <c r="C888" s="62"/>
      <c r="D888" s="63">
        <v>1.5</v>
      </c>
      <c r="E888" s="65"/>
      <c r="F888" s="103" t="s">
        <v>9823</v>
      </c>
      <c r="G888" s="62"/>
      <c r="H888" s="66"/>
      <c r="I888" s="67"/>
      <c r="J888" s="67"/>
      <c r="K888" s="66" t="s">
        <v>13157</v>
      </c>
      <c r="L888" s="70"/>
      <c r="M888" s="71">
        <v>3038.6171875</v>
      </c>
      <c r="N888" s="71">
        <v>5313.5439453125</v>
      </c>
      <c r="O888" s="72"/>
      <c r="P888" s="73"/>
      <c r="Q888" s="73"/>
      <c r="R888" s="96"/>
      <c r="S888" s="48">
        <v>0</v>
      </c>
      <c r="T888" s="48">
        <v>1</v>
      </c>
      <c r="U888" s="49">
        <v>0</v>
      </c>
      <c r="V888" s="49">
        <v>0.2</v>
      </c>
      <c r="W888" s="49">
        <v>0</v>
      </c>
      <c r="X888" s="49">
        <v>0.693693</v>
      </c>
      <c r="Y888" s="49">
        <v>0</v>
      </c>
      <c r="Z888" s="49">
        <v>0</v>
      </c>
      <c r="AA888" s="68">
        <v>888</v>
      </c>
      <c r="AB888" s="68"/>
      <c r="AC888" s="69"/>
      <c r="AD888" s="84">
        <v>221</v>
      </c>
      <c r="AE888" s="84">
        <v>67</v>
      </c>
      <c r="AF888" s="84">
        <v>288</v>
      </c>
      <c r="AG888" s="84">
        <v>1361</v>
      </c>
      <c r="AH888" s="84"/>
      <c r="AI888" s="84" t="s">
        <v>7775</v>
      </c>
      <c r="AJ888" s="84"/>
      <c r="AK888" s="84"/>
      <c r="AL888" s="84"/>
      <c r="AM888" s="87">
        <v>43689.838101851848</v>
      </c>
      <c r="AN888" s="84" t="s">
        <v>10584</v>
      </c>
      <c r="AO888" s="92" t="s">
        <v>11470</v>
      </c>
      <c r="AP888" s="84" t="s">
        <v>66</v>
      </c>
      <c r="AQ888" s="48"/>
      <c r="AR888" s="48"/>
      <c r="AS888" s="48"/>
      <c r="AT888" s="48"/>
      <c r="AU888" s="48" t="s">
        <v>2959</v>
      </c>
      <c r="AV888" s="48" t="s">
        <v>2959</v>
      </c>
      <c r="AW888" s="107" t="s">
        <v>14193</v>
      </c>
      <c r="AX888" s="107" t="s">
        <v>14193</v>
      </c>
      <c r="AY888" s="107" t="s">
        <v>14992</v>
      </c>
      <c r="AZ888" s="107" t="s">
        <v>14992</v>
      </c>
      <c r="BA888" s="2"/>
      <c r="BB888" s="3"/>
      <c r="BC888" s="3"/>
      <c r="BD888" s="3"/>
      <c r="BE888" s="3"/>
    </row>
    <row r="889" spans="1:57" x14ac:dyDescent="0.25">
      <c r="A889" s="61" t="s">
        <v>827</v>
      </c>
      <c r="B889" s="62" t="s">
        <v>15537</v>
      </c>
      <c r="C889" s="62"/>
      <c r="D889" s="63">
        <v>1.5</v>
      </c>
      <c r="E889" s="65"/>
      <c r="F889" s="103" t="s">
        <v>9824</v>
      </c>
      <c r="G889" s="62"/>
      <c r="H889" s="66"/>
      <c r="I889" s="67"/>
      <c r="J889" s="67"/>
      <c r="K889" s="66" t="s">
        <v>13158</v>
      </c>
      <c r="L889" s="70"/>
      <c r="M889" s="71">
        <v>5195.07421875</v>
      </c>
      <c r="N889" s="71">
        <v>3033.13427734375</v>
      </c>
      <c r="O889" s="72"/>
      <c r="P889" s="73"/>
      <c r="Q889" s="73"/>
      <c r="R889" s="96"/>
      <c r="S889" s="48">
        <v>0</v>
      </c>
      <c r="T889" s="48">
        <v>1</v>
      </c>
      <c r="U889" s="49">
        <v>0</v>
      </c>
      <c r="V889" s="49">
        <v>1.34E-4</v>
      </c>
      <c r="W889" s="49">
        <v>0</v>
      </c>
      <c r="X889" s="49">
        <v>0.56038299999999996</v>
      </c>
      <c r="Y889" s="49">
        <v>0</v>
      </c>
      <c r="Z889" s="49">
        <v>0</v>
      </c>
      <c r="AA889" s="68">
        <v>889</v>
      </c>
      <c r="AB889" s="68"/>
      <c r="AC889" s="69"/>
      <c r="AD889" s="84">
        <v>1207</v>
      </c>
      <c r="AE889" s="84">
        <v>231</v>
      </c>
      <c r="AF889" s="84">
        <v>4213</v>
      </c>
      <c r="AG889" s="84">
        <v>1420</v>
      </c>
      <c r="AH889" s="84"/>
      <c r="AI889" s="84"/>
      <c r="AJ889" s="84" t="s">
        <v>8492</v>
      </c>
      <c r="AK889" s="84"/>
      <c r="AL889" s="84"/>
      <c r="AM889" s="87">
        <v>40843.491261574076</v>
      </c>
      <c r="AN889" s="84" t="s">
        <v>10584</v>
      </c>
      <c r="AO889" s="92" t="s">
        <v>11471</v>
      </c>
      <c r="AP889" s="84" t="s">
        <v>66</v>
      </c>
      <c r="AQ889" s="48"/>
      <c r="AR889" s="48"/>
      <c r="AS889" s="48"/>
      <c r="AT889" s="48"/>
      <c r="AU889" s="48"/>
      <c r="AV889" s="48"/>
      <c r="AW889" s="107" t="s">
        <v>14419</v>
      </c>
      <c r="AX889" s="107" t="s">
        <v>14419</v>
      </c>
      <c r="AY889" s="107" t="s">
        <v>15202</v>
      </c>
      <c r="AZ889" s="107" t="s">
        <v>15202</v>
      </c>
      <c r="BA889" s="2"/>
      <c r="BB889" s="3"/>
      <c r="BC889" s="3"/>
      <c r="BD889" s="3"/>
      <c r="BE889" s="3"/>
    </row>
    <row r="890" spans="1:57" x14ac:dyDescent="0.25">
      <c r="A890" s="61" t="s">
        <v>828</v>
      </c>
      <c r="B890" s="62" t="s">
        <v>15537</v>
      </c>
      <c r="C890" s="62"/>
      <c r="D890" s="63">
        <v>1.505802438571517</v>
      </c>
      <c r="E890" s="65"/>
      <c r="F890" s="103" t="s">
        <v>9825</v>
      </c>
      <c r="G890" s="62"/>
      <c r="H890" s="66"/>
      <c r="I890" s="67"/>
      <c r="J890" s="67"/>
      <c r="K890" s="66" t="s">
        <v>13159</v>
      </c>
      <c r="L890" s="70"/>
      <c r="M890" s="71">
        <v>7931.33447265625</v>
      </c>
      <c r="N890" s="71">
        <v>5885.2138671875</v>
      </c>
      <c r="O890" s="72"/>
      <c r="P890" s="73"/>
      <c r="Q890" s="73"/>
      <c r="R890" s="96"/>
      <c r="S890" s="48">
        <v>0</v>
      </c>
      <c r="T890" s="48">
        <v>1</v>
      </c>
      <c r="U890" s="49">
        <v>0</v>
      </c>
      <c r="V890" s="49">
        <v>1.5899999999999999E-4</v>
      </c>
      <c r="W890" s="49">
        <v>3.0000000000000001E-6</v>
      </c>
      <c r="X890" s="49">
        <v>0.51345799999999997</v>
      </c>
      <c r="Y890" s="49">
        <v>0</v>
      </c>
      <c r="Z890" s="49">
        <v>0</v>
      </c>
      <c r="AA890" s="68">
        <v>890</v>
      </c>
      <c r="AB890" s="68"/>
      <c r="AC890" s="69"/>
      <c r="AD890" s="84">
        <v>125</v>
      </c>
      <c r="AE890" s="84">
        <v>71</v>
      </c>
      <c r="AF890" s="84">
        <v>5128</v>
      </c>
      <c r="AG890" s="84">
        <v>354</v>
      </c>
      <c r="AH890" s="84"/>
      <c r="AI890" s="84"/>
      <c r="AJ890" s="84"/>
      <c r="AK890" s="84"/>
      <c r="AL890" s="84"/>
      <c r="AM890" s="87">
        <v>41392.877280092594</v>
      </c>
      <c r="AN890" s="84" t="s">
        <v>10584</v>
      </c>
      <c r="AO890" s="92" t="s">
        <v>11472</v>
      </c>
      <c r="AP890" s="84" t="s">
        <v>66</v>
      </c>
      <c r="AQ890" s="48"/>
      <c r="AR890" s="48"/>
      <c r="AS890" s="48"/>
      <c r="AT890" s="48"/>
      <c r="AU890" s="48"/>
      <c r="AV890" s="48"/>
      <c r="AW890" s="107" t="s">
        <v>14077</v>
      </c>
      <c r="AX890" s="107" t="s">
        <v>14077</v>
      </c>
      <c r="AY890" s="107" t="s">
        <v>14880</v>
      </c>
      <c r="AZ890" s="107" t="s">
        <v>14880</v>
      </c>
      <c r="BA890" s="2"/>
      <c r="BB890" s="3"/>
      <c r="BC890" s="3"/>
      <c r="BD890" s="3"/>
      <c r="BE890" s="3"/>
    </row>
    <row r="891" spans="1:57" x14ac:dyDescent="0.25">
      <c r="A891" s="61" t="s">
        <v>829</v>
      </c>
      <c r="B891" s="62" t="s">
        <v>15537</v>
      </c>
      <c r="C891" s="62"/>
      <c r="D891" s="63">
        <v>1.5</v>
      </c>
      <c r="E891" s="65"/>
      <c r="F891" s="103" t="s">
        <v>9826</v>
      </c>
      <c r="G891" s="62"/>
      <c r="H891" s="66"/>
      <c r="I891" s="67"/>
      <c r="J891" s="67"/>
      <c r="K891" s="66" t="s">
        <v>13160</v>
      </c>
      <c r="L891" s="70"/>
      <c r="M891" s="71">
        <v>6283.18798828125</v>
      </c>
      <c r="N891" s="71">
        <v>4058.943603515625</v>
      </c>
      <c r="O891" s="72"/>
      <c r="P891" s="73"/>
      <c r="Q891" s="73"/>
      <c r="R891" s="96"/>
      <c r="S891" s="48">
        <v>0</v>
      </c>
      <c r="T891" s="48">
        <v>3</v>
      </c>
      <c r="U891" s="49">
        <v>3038</v>
      </c>
      <c r="V891" s="49">
        <v>1E-4</v>
      </c>
      <c r="W891" s="49">
        <v>0</v>
      </c>
      <c r="X891" s="49">
        <v>1.187041</v>
      </c>
      <c r="Y891" s="49">
        <v>0</v>
      </c>
      <c r="Z891" s="49">
        <v>0</v>
      </c>
      <c r="AA891" s="68">
        <v>891</v>
      </c>
      <c r="AB891" s="68"/>
      <c r="AC891" s="69"/>
      <c r="AD891" s="84">
        <v>2476</v>
      </c>
      <c r="AE891" s="84">
        <v>2092</v>
      </c>
      <c r="AF891" s="84">
        <v>29449</v>
      </c>
      <c r="AG891" s="84">
        <v>29093</v>
      </c>
      <c r="AH891" s="84"/>
      <c r="AI891" s="84" t="s">
        <v>7776</v>
      </c>
      <c r="AJ891" s="84" t="s">
        <v>8493</v>
      </c>
      <c r="AK891" s="84"/>
      <c r="AL891" s="84"/>
      <c r="AM891" s="87">
        <v>43559.344363425924</v>
      </c>
      <c r="AN891" s="84" t="s">
        <v>10584</v>
      </c>
      <c r="AO891" s="92" t="s">
        <v>11473</v>
      </c>
      <c r="AP891" s="84" t="s">
        <v>66</v>
      </c>
      <c r="AQ891" s="48"/>
      <c r="AR891" s="48"/>
      <c r="AS891" s="48"/>
      <c r="AT891" s="48"/>
      <c r="AU891" s="48" t="s">
        <v>14034</v>
      </c>
      <c r="AV891" s="48" t="s">
        <v>14034</v>
      </c>
      <c r="AW891" s="107" t="s">
        <v>14420</v>
      </c>
      <c r="AX891" s="107" t="s">
        <v>14779</v>
      </c>
      <c r="AY891" s="107" t="s">
        <v>15203</v>
      </c>
      <c r="AZ891" s="107" t="s">
        <v>15203</v>
      </c>
      <c r="BA891" s="2"/>
      <c r="BB891" s="3"/>
      <c r="BC891" s="3"/>
      <c r="BD891" s="3"/>
      <c r="BE891" s="3"/>
    </row>
    <row r="892" spans="1:57" x14ac:dyDescent="0.25">
      <c r="A892" s="61" t="s">
        <v>830</v>
      </c>
      <c r="B892" s="62" t="s">
        <v>15537</v>
      </c>
      <c r="C892" s="62"/>
      <c r="D892" s="63">
        <v>1.5</v>
      </c>
      <c r="E892" s="65"/>
      <c r="F892" s="103" t="s">
        <v>9827</v>
      </c>
      <c r="G892" s="62"/>
      <c r="H892" s="66"/>
      <c r="I892" s="67"/>
      <c r="J892" s="67"/>
      <c r="K892" s="66" t="s">
        <v>13161</v>
      </c>
      <c r="L892" s="70"/>
      <c r="M892" s="71">
        <v>3582.237548828125</v>
      </c>
      <c r="N892" s="71">
        <v>2259.6708984375</v>
      </c>
      <c r="O892" s="72"/>
      <c r="P892" s="73"/>
      <c r="Q892" s="73"/>
      <c r="R892" s="96"/>
      <c r="S892" s="48">
        <v>0</v>
      </c>
      <c r="T892" s="48">
        <v>1</v>
      </c>
      <c r="U892" s="49">
        <v>0</v>
      </c>
      <c r="V892" s="49">
        <v>9.8999999999999994E-5</v>
      </c>
      <c r="W892" s="49">
        <v>0</v>
      </c>
      <c r="X892" s="49">
        <v>0.575322</v>
      </c>
      <c r="Y892" s="49">
        <v>0</v>
      </c>
      <c r="Z892" s="49">
        <v>0</v>
      </c>
      <c r="AA892" s="68">
        <v>892</v>
      </c>
      <c r="AB892" s="68"/>
      <c r="AC892" s="69"/>
      <c r="AD892" s="84">
        <v>207</v>
      </c>
      <c r="AE892" s="84">
        <v>313</v>
      </c>
      <c r="AF892" s="84">
        <v>7570</v>
      </c>
      <c r="AG892" s="84">
        <v>267</v>
      </c>
      <c r="AH892" s="84"/>
      <c r="AI892" s="84" t="s">
        <v>7777</v>
      </c>
      <c r="AJ892" s="84"/>
      <c r="AK892" s="84"/>
      <c r="AL892" s="84"/>
      <c r="AM892" s="87">
        <v>41529.574548611112</v>
      </c>
      <c r="AN892" s="84" t="s">
        <v>10584</v>
      </c>
      <c r="AO892" s="92" t="s">
        <v>11474</v>
      </c>
      <c r="AP892" s="84" t="s">
        <v>66</v>
      </c>
      <c r="AQ892" s="48"/>
      <c r="AR892" s="48"/>
      <c r="AS892" s="48"/>
      <c r="AT892" s="48"/>
      <c r="AU892" s="48"/>
      <c r="AV892" s="48"/>
      <c r="AW892" s="107" t="s">
        <v>14223</v>
      </c>
      <c r="AX892" s="107" t="s">
        <v>14223</v>
      </c>
      <c r="AY892" s="107" t="s">
        <v>15022</v>
      </c>
      <c r="AZ892" s="107" t="s">
        <v>15022</v>
      </c>
      <c r="BA892" s="2"/>
      <c r="BB892" s="3"/>
      <c r="BC892" s="3"/>
      <c r="BD892" s="3"/>
      <c r="BE892" s="3"/>
    </row>
    <row r="893" spans="1:57" x14ac:dyDescent="0.25">
      <c r="A893" s="61" t="s">
        <v>831</v>
      </c>
      <c r="B893" s="62" t="s">
        <v>15537</v>
      </c>
      <c r="C893" s="62"/>
      <c r="D893" s="63">
        <v>1.724360958098657</v>
      </c>
      <c r="E893" s="65"/>
      <c r="F893" s="103" t="s">
        <v>9828</v>
      </c>
      <c r="G893" s="62"/>
      <c r="H893" s="66"/>
      <c r="I893" s="67"/>
      <c r="J893" s="67"/>
      <c r="K893" s="66" t="s">
        <v>13162</v>
      </c>
      <c r="L893" s="70"/>
      <c r="M893" s="71">
        <v>7673.76611328125</v>
      </c>
      <c r="N893" s="71">
        <v>2203.689453125</v>
      </c>
      <c r="O893" s="72"/>
      <c r="P893" s="73"/>
      <c r="Q893" s="73"/>
      <c r="R893" s="96"/>
      <c r="S893" s="48">
        <v>0</v>
      </c>
      <c r="T893" s="48">
        <v>1</v>
      </c>
      <c r="U893" s="49">
        <v>0</v>
      </c>
      <c r="V893" s="49">
        <v>1.84E-4</v>
      </c>
      <c r="W893" s="49">
        <v>1.16E-4</v>
      </c>
      <c r="X893" s="49">
        <v>0.46414100000000003</v>
      </c>
      <c r="Y893" s="49">
        <v>0</v>
      </c>
      <c r="Z893" s="49">
        <v>0</v>
      </c>
      <c r="AA893" s="68">
        <v>893</v>
      </c>
      <c r="AB893" s="68"/>
      <c r="AC893" s="69"/>
      <c r="AD893" s="84">
        <v>717</v>
      </c>
      <c r="AE893" s="84">
        <v>97</v>
      </c>
      <c r="AF893" s="84">
        <v>4182</v>
      </c>
      <c r="AG893" s="84">
        <v>22930</v>
      </c>
      <c r="AH893" s="84"/>
      <c r="AI893" s="84" t="s">
        <v>7778</v>
      </c>
      <c r="AJ893" s="84"/>
      <c r="AK893" s="84"/>
      <c r="AL893" s="84"/>
      <c r="AM893" s="87">
        <v>41446.771249999998</v>
      </c>
      <c r="AN893" s="84" t="s">
        <v>10584</v>
      </c>
      <c r="AO893" s="92" t="s">
        <v>11475</v>
      </c>
      <c r="AP893" s="84" t="s">
        <v>66</v>
      </c>
      <c r="AQ893" s="48"/>
      <c r="AR893" s="48"/>
      <c r="AS893" s="48"/>
      <c r="AT893" s="48"/>
      <c r="AU893" s="48"/>
      <c r="AV893" s="48"/>
      <c r="AW893" s="107" t="s">
        <v>14080</v>
      </c>
      <c r="AX893" s="107" t="s">
        <v>14080</v>
      </c>
      <c r="AY893" s="107" t="s">
        <v>14883</v>
      </c>
      <c r="AZ893" s="107" t="s">
        <v>14883</v>
      </c>
      <c r="BA893" s="2"/>
      <c r="BB893" s="3"/>
      <c r="BC893" s="3"/>
      <c r="BD893" s="3"/>
      <c r="BE893" s="3"/>
    </row>
    <row r="894" spans="1:57" x14ac:dyDescent="0.25">
      <c r="A894" s="61" t="s">
        <v>832</v>
      </c>
      <c r="B894" s="62" t="s">
        <v>15537</v>
      </c>
      <c r="C894" s="62"/>
      <c r="D894" s="63">
        <v>2.9293340347836851</v>
      </c>
      <c r="E894" s="65"/>
      <c r="F894" s="103" t="s">
        <v>9829</v>
      </c>
      <c r="G894" s="62"/>
      <c r="H894" s="66"/>
      <c r="I894" s="67"/>
      <c r="J894" s="67"/>
      <c r="K894" s="66" t="s">
        <v>13163</v>
      </c>
      <c r="L894" s="70"/>
      <c r="M894" s="71">
        <v>2148.9677734375</v>
      </c>
      <c r="N894" s="71">
        <v>5811.22216796875</v>
      </c>
      <c r="O894" s="72"/>
      <c r="P894" s="73"/>
      <c r="Q894" s="73"/>
      <c r="R894" s="96"/>
      <c r="S894" s="48">
        <v>0</v>
      </c>
      <c r="T894" s="48">
        <v>1</v>
      </c>
      <c r="U894" s="49">
        <v>0</v>
      </c>
      <c r="V894" s="49">
        <v>1.9799999999999999E-4</v>
      </c>
      <c r="W894" s="49">
        <v>7.3899999999999997E-4</v>
      </c>
      <c r="X894" s="49">
        <v>0.40701900000000002</v>
      </c>
      <c r="Y894" s="49">
        <v>0</v>
      </c>
      <c r="Z894" s="49">
        <v>0</v>
      </c>
      <c r="AA894" s="68">
        <v>894</v>
      </c>
      <c r="AB894" s="68"/>
      <c r="AC894" s="69"/>
      <c r="AD894" s="84">
        <v>118</v>
      </c>
      <c r="AE894" s="84">
        <v>13</v>
      </c>
      <c r="AF894" s="84">
        <v>747</v>
      </c>
      <c r="AG894" s="84">
        <v>593</v>
      </c>
      <c r="AH894" s="84"/>
      <c r="AI894" s="84"/>
      <c r="AJ894" s="84"/>
      <c r="AK894" s="84"/>
      <c r="AL894" s="84"/>
      <c r="AM894" s="87">
        <v>41767.840787037036</v>
      </c>
      <c r="AN894" s="84" t="s">
        <v>10584</v>
      </c>
      <c r="AO894" s="92" t="s">
        <v>11476</v>
      </c>
      <c r="AP894" s="84" t="s">
        <v>66</v>
      </c>
      <c r="AQ894" s="48"/>
      <c r="AR894" s="48"/>
      <c r="AS894" s="48"/>
      <c r="AT894" s="48"/>
      <c r="AU894" s="48"/>
      <c r="AV894" s="48"/>
      <c r="AW894" s="107" t="s">
        <v>14074</v>
      </c>
      <c r="AX894" s="107" t="s">
        <v>14074</v>
      </c>
      <c r="AY894" s="107" t="s">
        <v>14877</v>
      </c>
      <c r="AZ894" s="107" t="s">
        <v>14877</v>
      </c>
      <c r="BA894" s="2"/>
      <c r="BB894" s="3"/>
      <c r="BC894" s="3"/>
      <c r="BD894" s="3"/>
      <c r="BE894" s="3"/>
    </row>
    <row r="895" spans="1:57" x14ac:dyDescent="0.25">
      <c r="A895" s="61" t="s">
        <v>833</v>
      </c>
      <c r="B895" s="62" t="s">
        <v>15539</v>
      </c>
      <c r="C895" s="62"/>
      <c r="D895" s="63">
        <v>5.3160704338676723</v>
      </c>
      <c r="E895" s="65"/>
      <c r="F895" s="103" t="s">
        <v>9830</v>
      </c>
      <c r="G895" s="62"/>
      <c r="H895" s="66"/>
      <c r="I895" s="67"/>
      <c r="J895" s="67"/>
      <c r="K895" s="66" t="s">
        <v>13164</v>
      </c>
      <c r="L895" s="70"/>
      <c r="M895" s="71">
        <v>5805.7841796875</v>
      </c>
      <c r="N895" s="71">
        <v>3957.44384765625</v>
      </c>
      <c r="O895" s="72"/>
      <c r="P895" s="73"/>
      <c r="Q895" s="73"/>
      <c r="R895" s="96"/>
      <c r="S895" s="48">
        <v>0</v>
      </c>
      <c r="T895" s="48">
        <v>2</v>
      </c>
      <c r="U895" s="49">
        <v>9084.0232649999998</v>
      </c>
      <c r="V895" s="49">
        <v>2.1000000000000001E-4</v>
      </c>
      <c r="W895" s="49">
        <v>1.9729999999999999E-3</v>
      </c>
      <c r="X895" s="49">
        <v>0.79809399999999997</v>
      </c>
      <c r="Y895" s="49">
        <v>0</v>
      </c>
      <c r="Z895" s="49">
        <v>0</v>
      </c>
      <c r="AA895" s="68">
        <v>895</v>
      </c>
      <c r="AB895" s="68"/>
      <c r="AC895" s="69"/>
      <c r="AD895" s="84">
        <v>845</v>
      </c>
      <c r="AE895" s="84">
        <v>920</v>
      </c>
      <c r="AF895" s="84">
        <v>29570</v>
      </c>
      <c r="AG895" s="84">
        <v>36691</v>
      </c>
      <c r="AH895" s="84"/>
      <c r="AI895" s="84" t="s">
        <v>7779</v>
      </c>
      <c r="AJ895" s="84" t="s">
        <v>8494</v>
      </c>
      <c r="AK895" s="84"/>
      <c r="AL895" s="84"/>
      <c r="AM895" s="87">
        <v>42216.327152777776</v>
      </c>
      <c r="AN895" s="84" t="s">
        <v>10584</v>
      </c>
      <c r="AO895" s="92" t="s">
        <v>11477</v>
      </c>
      <c r="AP895" s="84" t="s">
        <v>66</v>
      </c>
      <c r="AQ895" s="48"/>
      <c r="AR895" s="48"/>
      <c r="AS895" s="48"/>
      <c r="AT895" s="48"/>
      <c r="AU895" s="48" t="s">
        <v>2951</v>
      </c>
      <c r="AV895" s="48" t="s">
        <v>2951</v>
      </c>
      <c r="AW895" s="107" t="s">
        <v>14275</v>
      </c>
      <c r="AX895" s="107" t="s">
        <v>14726</v>
      </c>
      <c r="AY895" s="107" t="s">
        <v>15069</v>
      </c>
      <c r="AZ895" s="107" t="s">
        <v>15488</v>
      </c>
      <c r="BA895" s="2"/>
      <c r="BB895" s="3"/>
      <c r="BC895" s="3"/>
      <c r="BD895" s="3"/>
      <c r="BE895" s="3"/>
    </row>
    <row r="896" spans="1:57" x14ac:dyDescent="0.25">
      <c r="A896" s="61" t="s">
        <v>834</v>
      </c>
      <c r="B896" s="62" t="s">
        <v>15539</v>
      </c>
      <c r="C896" s="62"/>
      <c r="D896" s="63">
        <v>5.097511914340533</v>
      </c>
      <c r="E896" s="65"/>
      <c r="F896" s="103" t="s">
        <v>9831</v>
      </c>
      <c r="G896" s="62"/>
      <c r="H896" s="66"/>
      <c r="I896" s="67"/>
      <c r="J896" s="67"/>
      <c r="K896" s="66" t="s">
        <v>13165</v>
      </c>
      <c r="L896" s="70"/>
      <c r="M896" s="71">
        <v>3252.856689453125</v>
      </c>
      <c r="N896" s="71">
        <v>8757.6357421875</v>
      </c>
      <c r="O896" s="72"/>
      <c r="P896" s="73"/>
      <c r="Q896" s="73"/>
      <c r="R896" s="96"/>
      <c r="S896" s="48">
        <v>0</v>
      </c>
      <c r="T896" s="48">
        <v>1</v>
      </c>
      <c r="U896" s="49">
        <v>0</v>
      </c>
      <c r="V896" s="49">
        <v>2.0100000000000001E-4</v>
      </c>
      <c r="W896" s="49">
        <v>1.8600000000000001E-3</v>
      </c>
      <c r="X896" s="49">
        <v>0.465924</v>
      </c>
      <c r="Y896" s="49">
        <v>0</v>
      </c>
      <c r="Z896" s="49">
        <v>0</v>
      </c>
      <c r="AA896" s="68">
        <v>896</v>
      </c>
      <c r="AB896" s="68"/>
      <c r="AC896" s="69"/>
      <c r="AD896" s="84">
        <v>1626</v>
      </c>
      <c r="AE896" s="84">
        <v>275</v>
      </c>
      <c r="AF896" s="84">
        <v>3991</v>
      </c>
      <c r="AG896" s="84">
        <v>3654</v>
      </c>
      <c r="AH896" s="84"/>
      <c r="AI896" s="84"/>
      <c r="AJ896" s="84"/>
      <c r="AK896" s="84"/>
      <c r="AL896" s="84"/>
      <c r="AM896" s="87">
        <v>40734.642256944448</v>
      </c>
      <c r="AN896" s="84" t="s">
        <v>10584</v>
      </c>
      <c r="AO896" s="92" t="s">
        <v>11478</v>
      </c>
      <c r="AP896" s="84" t="s">
        <v>66</v>
      </c>
      <c r="AQ896" s="48"/>
      <c r="AR896" s="48"/>
      <c r="AS896" s="48"/>
      <c r="AT896" s="48"/>
      <c r="AU896" s="48" t="s">
        <v>2951</v>
      </c>
      <c r="AV896" s="48" t="s">
        <v>2951</v>
      </c>
      <c r="AW896" s="107" t="s">
        <v>14127</v>
      </c>
      <c r="AX896" s="107" t="s">
        <v>14127</v>
      </c>
      <c r="AY896" s="107" t="s">
        <v>14929</v>
      </c>
      <c r="AZ896" s="107" t="s">
        <v>14929</v>
      </c>
      <c r="BA896" s="2"/>
      <c r="BB896" s="3"/>
      <c r="BC896" s="3"/>
      <c r="BD896" s="3"/>
      <c r="BE896" s="3"/>
    </row>
    <row r="897" spans="1:57" x14ac:dyDescent="0.25">
      <c r="A897" s="61" t="s">
        <v>835</v>
      </c>
      <c r="B897" s="62" t="s">
        <v>15537</v>
      </c>
      <c r="C897" s="62"/>
      <c r="D897" s="63">
        <v>1.5</v>
      </c>
      <c r="E897" s="65"/>
      <c r="F897" s="103" t="s">
        <v>9832</v>
      </c>
      <c r="G897" s="62"/>
      <c r="H897" s="66"/>
      <c r="I897" s="67"/>
      <c r="J897" s="67"/>
      <c r="K897" s="66" t="s">
        <v>13166</v>
      </c>
      <c r="L897" s="70"/>
      <c r="M897" s="71">
        <v>6236.26318359375</v>
      </c>
      <c r="N897" s="71">
        <v>9440.103515625</v>
      </c>
      <c r="O897" s="72"/>
      <c r="P897" s="73"/>
      <c r="Q897" s="73"/>
      <c r="R897" s="96"/>
      <c r="S897" s="48">
        <v>1</v>
      </c>
      <c r="T897" s="48">
        <v>1</v>
      </c>
      <c r="U897" s="49">
        <v>0</v>
      </c>
      <c r="V897" s="49">
        <v>0</v>
      </c>
      <c r="W897" s="49">
        <v>0</v>
      </c>
      <c r="X897" s="49">
        <v>1</v>
      </c>
      <c r="Y897" s="49">
        <v>0</v>
      </c>
      <c r="Z897" s="49" t="s">
        <v>13963</v>
      </c>
      <c r="AA897" s="68">
        <v>897</v>
      </c>
      <c r="AB897" s="68"/>
      <c r="AC897" s="69"/>
      <c r="AD897" s="84">
        <v>624</v>
      </c>
      <c r="AE897" s="84">
        <v>3352</v>
      </c>
      <c r="AF897" s="84">
        <v>32527</v>
      </c>
      <c r="AG897" s="84">
        <v>247</v>
      </c>
      <c r="AH897" s="84"/>
      <c r="AI897" s="84" t="s">
        <v>7780</v>
      </c>
      <c r="AJ897" s="84"/>
      <c r="AK897" s="92" t="s">
        <v>8846</v>
      </c>
      <c r="AL897" s="84"/>
      <c r="AM897" s="87">
        <v>40555.579722222225</v>
      </c>
      <c r="AN897" s="84" t="s">
        <v>10584</v>
      </c>
      <c r="AO897" s="92" t="s">
        <v>11479</v>
      </c>
      <c r="AP897" s="84" t="s">
        <v>66</v>
      </c>
      <c r="AQ897" s="48"/>
      <c r="AR897" s="48"/>
      <c r="AS897" s="48"/>
      <c r="AT897" s="48"/>
      <c r="AU897" s="48"/>
      <c r="AV897" s="48"/>
      <c r="AW897" s="107" t="s">
        <v>14421</v>
      </c>
      <c r="AX897" s="107" t="s">
        <v>14421</v>
      </c>
      <c r="AY897" s="107" t="s">
        <v>15204</v>
      </c>
      <c r="AZ897" s="107" t="s">
        <v>15204</v>
      </c>
      <c r="BA897" s="2"/>
      <c r="BB897" s="3"/>
      <c r="BC897" s="3"/>
      <c r="BD897" s="3"/>
      <c r="BE897" s="3"/>
    </row>
    <row r="898" spans="1:57" x14ac:dyDescent="0.25">
      <c r="A898" s="61" t="s">
        <v>836</v>
      </c>
      <c r="B898" s="62" t="s">
        <v>15537</v>
      </c>
      <c r="C898" s="62"/>
      <c r="D898" s="63">
        <v>1.5</v>
      </c>
      <c r="E898" s="65"/>
      <c r="F898" s="103" t="s">
        <v>9033</v>
      </c>
      <c r="G898" s="62"/>
      <c r="H898" s="66"/>
      <c r="I898" s="67"/>
      <c r="J898" s="67"/>
      <c r="K898" s="66" t="s">
        <v>13167</v>
      </c>
      <c r="L898" s="70"/>
      <c r="M898" s="71">
        <v>3218.06982421875</v>
      </c>
      <c r="N898" s="71">
        <v>1780.5411376953125</v>
      </c>
      <c r="O898" s="72"/>
      <c r="P898" s="73"/>
      <c r="Q898" s="73"/>
      <c r="R898" s="96"/>
      <c r="S898" s="48">
        <v>0</v>
      </c>
      <c r="T898" s="48">
        <v>1</v>
      </c>
      <c r="U898" s="49">
        <v>0</v>
      </c>
      <c r="V898" s="49">
        <v>9.5000000000000005E-5</v>
      </c>
      <c r="W898" s="49">
        <v>0</v>
      </c>
      <c r="X898" s="49">
        <v>0.56964999999999999</v>
      </c>
      <c r="Y898" s="49">
        <v>0</v>
      </c>
      <c r="Z898" s="49">
        <v>0</v>
      </c>
      <c r="AA898" s="68">
        <v>898</v>
      </c>
      <c r="AB898" s="68"/>
      <c r="AC898" s="69"/>
      <c r="AD898" s="84">
        <v>202</v>
      </c>
      <c r="AE898" s="84">
        <v>48</v>
      </c>
      <c r="AF898" s="84">
        <v>711</v>
      </c>
      <c r="AG898" s="84">
        <v>1264</v>
      </c>
      <c r="AH898" s="84"/>
      <c r="AI898" s="84"/>
      <c r="AJ898" s="84"/>
      <c r="AK898" s="84"/>
      <c r="AL898" s="84"/>
      <c r="AM898" s="87">
        <v>40909.59915509259</v>
      </c>
      <c r="AN898" s="84" t="s">
        <v>10584</v>
      </c>
      <c r="AO898" s="92" t="s">
        <v>11480</v>
      </c>
      <c r="AP898" s="84" t="s">
        <v>66</v>
      </c>
      <c r="AQ898" s="48"/>
      <c r="AR898" s="48"/>
      <c r="AS898" s="48"/>
      <c r="AT898" s="48"/>
      <c r="AU898" s="48"/>
      <c r="AV898" s="48"/>
      <c r="AW898" s="107" t="s">
        <v>14167</v>
      </c>
      <c r="AX898" s="107" t="s">
        <v>14167</v>
      </c>
      <c r="AY898" s="107" t="s">
        <v>14967</v>
      </c>
      <c r="AZ898" s="107" t="s">
        <v>14967</v>
      </c>
      <c r="BA898" s="2"/>
      <c r="BB898" s="3"/>
      <c r="BC898" s="3"/>
      <c r="BD898" s="3"/>
      <c r="BE898" s="3"/>
    </row>
    <row r="899" spans="1:57" x14ac:dyDescent="0.25">
      <c r="A899" s="61" t="s">
        <v>837</v>
      </c>
      <c r="B899" s="62" t="s">
        <v>15537</v>
      </c>
      <c r="C899" s="62"/>
      <c r="D899" s="63">
        <v>1.505802438571517</v>
      </c>
      <c r="E899" s="65"/>
      <c r="F899" s="103" t="s">
        <v>9833</v>
      </c>
      <c r="G899" s="62"/>
      <c r="H899" s="66"/>
      <c r="I899" s="67"/>
      <c r="J899" s="67"/>
      <c r="K899" s="66" t="s">
        <v>13168</v>
      </c>
      <c r="L899" s="70"/>
      <c r="M899" s="71">
        <v>5358.1875</v>
      </c>
      <c r="N899" s="71">
        <v>7941.16845703125</v>
      </c>
      <c r="O899" s="72"/>
      <c r="P899" s="73"/>
      <c r="Q899" s="73"/>
      <c r="R899" s="96"/>
      <c r="S899" s="48">
        <v>0</v>
      </c>
      <c r="T899" s="48">
        <v>1</v>
      </c>
      <c r="U899" s="49">
        <v>0</v>
      </c>
      <c r="V899" s="49">
        <v>1.5899999999999999E-4</v>
      </c>
      <c r="W899" s="49">
        <v>3.0000000000000001E-6</v>
      </c>
      <c r="X899" s="49">
        <v>0.51345799999999997</v>
      </c>
      <c r="Y899" s="49">
        <v>0</v>
      </c>
      <c r="Z899" s="49">
        <v>0</v>
      </c>
      <c r="AA899" s="68">
        <v>899</v>
      </c>
      <c r="AB899" s="68"/>
      <c r="AC899" s="69"/>
      <c r="AD899" s="84">
        <v>321</v>
      </c>
      <c r="AE899" s="84">
        <v>117</v>
      </c>
      <c r="AF899" s="84">
        <v>7796</v>
      </c>
      <c r="AG899" s="84">
        <v>10065</v>
      </c>
      <c r="AH899" s="84"/>
      <c r="AI899" s="84" t="s">
        <v>7781</v>
      </c>
      <c r="AJ899" s="84" t="s">
        <v>8266</v>
      </c>
      <c r="AK899" s="84"/>
      <c r="AL899" s="84"/>
      <c r="AM899" s="87">
        <v>41029.907546296294</v>
      </c>
      <c r="AN899" s="84" t="s">
        <v>10584</v>
      </c>
      <c r="AO899" s="92" t="s">
        <v>11481</v>
      </c>
      <c r="AP899" s="84" t="s">
        <v>66</v>
      </c>
      <c r="AQ899" s="48"/>
      <c r="AR899" s="48"/>
      <c r="AS899" s="48"/>
      <c r="AT899" s="48"/>
      <c r="AU899" s="48"/>
      <c r="AV899" s="48"/>
      <c r="AW899" s="107" t="s">
        <v>14077</v>
      </c>
      <c r="AX899" s="107" t="s">
        <v>14077</v>
      </c>
      <c r="AY899" s="107" t="s">
        <v>14880</v>
      </c>
      <c r="AZ899" s="107" t="s">
        <v>14880</v>
      </c>
      <c r="BA899" s="2"/>
      <c r="BB899" s="3"/>
      <c r="BC899" s="3"/>
      <c r="BD899" s="3"/>
      <c r="BE899" s="3"/>
    </row>
    <row r="900" spans="1:57" x14ac:dyDescent="0.25">
      <c r="A900" s="61" t="s">
        <v>838</v>
      </c>
      <c r="B900" s="62" t="s">
        <v>15537</v>
      </c>
      <c r="C900" s="62"/>
      <c r="D900" s="63">
        <v>1.5</v>
      </c>
      <c r="E900" s="65"/>
      <c r="F900" s="103" t="s">
        <v>9834</v>
      </c>
      <c r="G900" s="62"/>
      <c r="H900" s="66"/>
      <c r="I900" s="67"/>
      <c r="J900" s="67"/>
      <c r="K900" s="66" t="s">
        <v>13169</v>
      </c>
      <c r="L900" s="70"/>
      <c r="M900" s="71">
        <v>4094.34619140625</v>
      </c>
      <c r="N900" s="71">
        <v>8083.9638671875</v>
      </c>
      <c r="O900" s="72"/>
      <c r="P900" s="73"/>
      <c r="Q900" s="73"/>
      <c r="R900" s="96"/>
      <c r="S900" s="48">
        <v>0</v>
      </c>
      <c r="T900" s="48">
        <v>1</v>
      </c>
      <c r="U900" s="49">
        <v>0</v>
      </c>
      <c r="V900" s="49">
        <v>4.7619000000000002E-2</v>
      </c>
      <c r="W900" s="49">
        <v>0</v>
      </c>
      <c r="X900" s="49">
        <v>0.58230899999999997</v>
      </c>
      <c r="Y900" s="49">
        <v>0</v>
      </c>
      <c r="Z900" s="49">
        <v>0</v>
      </c>
      <c r="AA900" s="68">
        <v>900</v>
      </c>
      <c r="AB900" s="68"/>
      <c r="AC900" s="69"/>
      <c r="AD900" s="84">
        <v>49043</v>
      </c>
      <c r="AE900" s="84">
        <v>59247</v>
      </c>
      <c r="AF900" s="84">
        <v>18046</v>
      </c>
      <c r="AG900" s="84">
        <v>19125</v>
      </c>
      <c r="AH900" s="84"/>
      <c r="AI900" s="84"/>
      <c r="AJ900" s="84"/>
      <c r="AK900" s="84"/>
      <c r="AL900" s="84"/>
      <c r="AM900" s="87">
        <v>42358.805208333331</v>
      </c>
      <c r="AN900" s="84" t="s">
        <v>10584</v>
      </c>
      <c r="AO900" s="92" t="s">
        <v>11482</v>
      </c>
      <c r="AP900" s="84" t="s">
        <v>66</v>
      </c>
      <c r="AQ900" s="48"/>
      <c r="AR900" s="48"/>
      <c r="AS900" s="48"/>
      <c r="AT900" s="48"/>
      <c r="AU900" s="48"/>
      <c r="AV900" s="48"/>
      <c r="AW900" s="107" t="s">
        <v>14219</v>
      </c>
      <c r="AX900" s="107" t="s">
        <v>14219</v>
      </c>
      <c r="AY900" s="107" t="s">
        <v>15018</v>
      </c>
      <c r="AZ900" s="107" t="s">
        <v>15018</v>
      </c>
      <c r="BA900" s="2"/>
      <c r="BB900" s="3"/>
      <c r="BC900" s="3"/>
      <c r="BD900" s="3"/>
      <c r="BE900" s="3"/>
    </row>
    <row r="901" spans="1:57" x14ac:dyDescent="0.25">
      <c r="A901" s="61" t="s">
        <v>839</v>
      </c>
      <c r="B901" s="62" t="s">
        <v>15539</v>
      </c>
      <c r="C901" s="62"/>
      <c r="D901" s="63">
        <v>5.097511914340533</v>
      </c>
      <c r="E901" s="65"/>
      <c r="F901" s="103" t="s">
        <v>9835</v>
      </c>
      <c r="G901" s="62"/>
      <c r="H901" s="66"/>
      <c r="I901" s="67"/>
      <c r="J901" s="67"/>
      <c r="K901" s="66" t="s">
        <v>13170</v>
      </c>
      <c r="L901" s="70"/>
      <c r="M901" s="71">
        <v>6172.10546875</v>
      </c>
      <c r="N901" s="71">
        <v>8854.3271484375</v>
      </c>
      <c r="O901" s="72"/>
      <c r="P901" s="73"/>
      <c r="Q901" s="73"/>
      <c r="R901" s="96"/>
      <c r="S901" s="48">
        <v>0</v>
      </c>
      <c r="T901" s="48">
        <v>1</v>
      </c>
      <c r="U901" s="49">
        <v>0</v>
      </c>
      <c r="V901" s="49">
        <v>2.0100000000000001E-4</v>
      </c>
      <c r="W901" s="49">
        <v>1.8600000000000001E-3</v>
      </c>
      <c r="X901" s="49">
        <v>0.465924</v>
      </c>
      <c r="Y901" s="49">
        <v>0</v>
      </c>
      <c r="Z901" s="49">
        <v>0</v>
      </c>
      <c r="AA901" s="68">
        <v>901</v>
      </c>
      <c r="AB901" s="68"/>
      <c r="AC901" s="69"/>
      <c r="AD901" s="84">
        <v>133</v>
      </c>
      <c r="AE901" s="84">
        <v>25</v>
      </c>
      <c r="AF901" s="84">
        <v>749</v>
      </c>
      <c r="AG901" s="84">
        <v>1818</v>
      </c>
      <c r="AH901" s="84"/>
      <c r="AI901" s="84"/>
      <c r="AJ901" s="84"/>
      <c r="AK901" s="84"/>
      <c r="AL901" s="84"/>
      <c r="AM901" s="87">
        <v>43046.866979166669</v>
      </c>
      <c r="AN901" s="84" t="s">
        <v>10584</v>
      </c>
      <c r="AO901" s="92" t="s">
        <v>11483</v>
      </c>
      <c r="AP901" s="84" t="s">
        <v>66</v>
      </c>
      <c r="AQ901" s="48"/>
      <c r="AR901" s="48"/>
      <c r="AS901" s="48"/>
      <c r="AT901" s="48"/>
      <c r="AU901" s="48" t="s">
        <v>2951</v>
      </c>
      <c r="AV901" s="48" t="s">
        <v>2951</v>
      </c>
      <c r="AW901" s="107" t="s">
        <v>14127</v>
      </c>
      <c r="AX901" s="107" t="s">
        <v>14127</v>
      </c>
      <c r="AY901" s="107" t="s">
        <v>14929</v>
      </c>
      <c r="AZ901" s="107" t="s">
        <v>14929</v>
      </c>
      <c r="BA901" s="2"/>
      <c r="BB901" s="3"/>
      <c r="BC901" s="3"/>
      <c r="BD901" s="3"/>
      <c r="BE901" s="3"/>
    </row>
    <row r="902" spans="1:57" x14ac:dyDescent="0.25">
      <c r="A902" s="61" t="s">
        <v>840</v>
      </c>
      <c r="B902" s="62" t="s">
        <v>15539</v>
      </c>
      <c r="C902" s="62"/>
      <c r="D902" s="63">
        <v>5.3180045800581794</v>
      </c>
      <c r="E902" s="65"/>
      <c r="F902" s="103" t="s">
        <v>9836</v>
      </c>
      <c r="G902" s="62"/>
      <c r="H902" s="66"/>
      <c r="I902" s="67"/>
      <c r="J902" s="67"/>
      <c r="K902" s="66" t="s">
        <v>13171</v>
      </c>
      <c r="L902" s="70"/>
      <c r="M902" s="71">
        <v>2836.08642578125</v>
      </c>
      <c r="N902" s="71">
        <v>6351.47802734375</v>
      </c>
      <c r="O902" s="72"/>
      <c r="P902" s="73"/>
      <c r="Q902" s="73"/>
      <c r="R902" s="96"/>
      <c r="S902" s="48">
        <v>1</v>
      </c>
      <c r="T902" s="48">
        <v>1</v>
      </c>
      <c r="U902" s="49">
        <v>0</v>
      </c>
      <c r="V902" s="49">
        <v>2.0100000000000001E-4</v>
      </c>
      <c r="W902" s="49">
        <v>1.9740000000000001E-3</v>
      </c>
      <c r="X902" s="49">
        <v>0.810303</v>
      </c>
      <c r="Y902" s="49">
        <v>0.5</v>
      </c>
      <c r="Z902" s="49">
        <v>0</v>
      </c>
      <c r="AA902" s="68">
        <v>902</v>
      </c>
      <c r="AB902" s="68"/>
      <c r="AC902" s="69"/>
      <c r="AD902" s="84">
        <v>395</v>
      </c>
      <c r="AE902" s="84">
        <v>177</v>
      </c>
      <c r="AF902" s="84">
        <v>228</v>
      </c>
      <c r="AG902" s="84">
        <v>148</v>
      </c>
      <c r="AH902" s="84"/>
      <c r="AI902" s="84" t="s">
        <v>7782</v>
      </c>
      <c r="AJ902" s="84"/>
      <c r="AK902" s="84"/>
      <c r="AL902" s="84"/>
      <c r="AM902" s="87">
        <v>43197.574837962966</v>
      </c>
      <c r="AN902" s="84" t="s">
        <v>10584</v>
      </c>
      <c r="AO902" s="92" t="s">
        <v>11484</v>
      </c>
      <c r="AP902" s="84" t="s">
        <v>66</v>
      </c>
      <c r="AQ902" s="48" t="s">
        <v>2774</v>
      </c>
      <c r="AR902" s="48" t="s">
        <v>2774</v>
      </c>
      <c r="AS902" s="48" t="s">
        <v>2911</v>
      </c>
      <c r="AT902" s="48" t="s">
        <v>2911</v>
      </c>
      <c r="AU902" s="48"/>
      <c r="AV902" s="48"/>
      <c r="AW902" s="107" t="s">
        <v>14422</v>
      </c>
      <c r="AX902" s="107" t="s">
        <v>14422</v>
      </c>
      <c r="AY902" s="107" t="s">
        <v>15205</v>
      </c>
      <c r="AZ902" s="107" t="s">
        <v>15205</v>
      </c>
      <c r="BA902" s="2"/>
      <c r="BB902" s="3"/>
      <c r="BC902" s="3"/>
      <c r="BD902" s="3"/>
      <c r="BE902" s="3"/>
    </row>
    <row r="903" spans="1:57" x14ac:dyDescent="0.25">
      <c r="A903" s="61" t="s">
        <v>841</v>
      </c>
      <c r="B903" s="62" t="s">
        <v>15539</v>
      </c>
      <c r="C903" s="62"/>
      <c r="D903" s="63">
        <v>5.3180045800581794</v>
      </c>
      <c r="E903" s="65"/>
      <c r="F903" s="103" t="s">
        <v>9837</v>
      </c>
      <c r="G903" s="62"/>
      <c r="H903" s="66"/>
      <c r="I903" s="67"/>
      <c r="J903" s="67"/>
      <c r="K903" s="66" t="s">
        <v>13172</v>
      </c>
      <c r="L903" s="70"/>
      <c r="M903" s="71">
        <v>2709.3818359375</v>
      </c>
      <c r="N903" s="71">
        <v>7213.64892578125</v>
      </c>
      <c r="O903" s="72"/>
      <c r="P903" s="73"/>
      <c r="Q903" s="73"/>
      <c r="R903" s="96"/>
      <c r="S903" s="48">
        <v>0</v>
      </c>
      <c r="T903" s="48">
        <v>2</v>
      </c>
      <c r="U903" s="49">
        <v>0</v>
      </c>
      <c r="V903" s="49">
        <v>2.0100000000000001E-4</v>
      </c>
      <c r="W903" s="49">
        <v>1.9740000000000001E-3</v>
      </c>
      <c r="X903" s="49">
        <v>0.810303</v>
      </c>
      <c r="Y903" s="49">
        <v>0.5</v>
      </c>
      <c r="Z903" s="49">
        <v>0</v>
      </c>
      <c r="AA903" s="68">
        <v>903</v>
      </c>
      <c r="AB903" s="68"/>
      <c r="AC903" s="69"/>
      <c r="AD903" s="84">
        <v>1631</v>
      </c>
      <c r="AE903" s="84">
        <v>1766</v>
      </c>
      <c r="AF903" s="84">
        <v>7547</v>
      </c>
      <c r="AG903" s="84">
        <v>2307</v>
      </c>
      <c r="AH903" s="84"/>
      <c r="AI903" s="84" t="s">
        <v>7783</v>
      </c>
      <c r="AJ903" s="84" t="s">
        <v>8495</v>
      </c>
      <c r="AK903" s="84"/>
      <c r="AL903" s="84"/>
      <c r="AM903" s="87">
        <v>42420.622928240744</v>
      </c>
      <c r="AN903" s="84" t="s">
        <v>10584</v>
      </c>
      <c r="AO903" s="92" t="s">
        <v>11485</v>
      </c>
      <c r="AP903" s="84" t="s">
        <v>66</v>
      </c>
      <c r="AQ903" s="48"/>
      <c r="AR903" s="48"/>
      <c r="AS903" s="48"/>
      <c r="AT903" s="48"/>
      <c r="AU903" s="48"/>
      <c r="AV903" s="48"/>
      <c r="AW903" s="107" t="s">
        <v>14423</v>
      </c>
      <c r="AX903" s="107" t="s">
        <v>14423</v>
      </c>
      <c r="AY903" s="107" t="s">
        <v>15206</v>
      </c>
      <c r="AZ903" s="107" t="s">
        <v>15206</v>
      </c>
      <c r="BA903" s="2"/>
      <c r="BB903" s="3"/>
      <c r="BC903" s="3"/>
      <c r="BD903" s="3"/>
      <c r="BE903" s="3"/>
    </row>
    <row r="904" spans="1:57" x14ac:dyDescent="0.25">
      <c r="A904" s="61" t="s">
        <v>842</v>
      </c>
      <c r="B904" s="62" t="s">
        <v>15537</v>
      </c>
      <c r="C904" s="62"/>
      <c r="D904" s="63">
        <v>2.9293340347836851</v>
      </c>
      <c r="E904" s="65"/>
      <c r="F904" s="103" t="s">
        <v>9838</v>
      </c>
      <c r="G904" s="62"/>
      <c r="H904" s="66"/>
      <c r="I904" s="67"/>
      <c r="J904" s="67"/>
      <c r="K904" s="66" t="s">
        <v>13173</v>
      </c>
      <c r="L904" s="70"/>
      <c r="M904" s="71">
        <v>2184.39794921875</v>
      </c>
      <c r="N904" s="71">
        <v>5199.38427734375</v>
      </c>
      <c r="O904" s="72"/>
      <c r="P904" s="73"/>
      <c r="Q904" s="73"/>
      <c r="R904" s="96"/>
      <c r="S904" s="48">
        <v>0</v>
      </c>
      <c r="T904" s="48">
        <v>1</v>
      </c>
      <c r="U904" s="49">
        <v>0</v>
      </c>
      <c r="V904" s="49">
        <v>1.9799999999999999E-4</v>
      </c>
      <c r="W904" s="49">
        <v>7.3899999999999997E-4</v>
      </c>
      <c r="X904" s="49">
        <v>0.40701900000000002</v>
      </c>
      <c r="Y904" s="49">
        <v>0</v>
      </c>
      <c r="Z904" s="49">
        <v>0</v>
      </c>
      <c r="AA904" s="68">
        <v>904</v>
      </c>
      <c r="AB904" s="68"/>
      <c r="AC904" s="69"/>
      <c r="AD904" s="84">
        <v>10</v>
      </c>
      <c r="AE904" s="84">
        <v>2</v>
      </c>
      <c r="AF904" s="84">
        <v>33</v>
      </c>
      <c r="AG904" s="84">
        <v>361</v>
      </c>
      <c r="AH904" s="84"/>
      <c r="AI904" s="84"/>
      <c r="AJ904" s="84"/>
      <c r="AK904" s="84"/>
      <c r="AL904" s="84"/>
      <c r="AM904" s="87">
        <v>43715.783599537041</v>
      </c>
      <c r="AN904" s="84" t="s">
        <v>10584</v>
      </c>
      <c r="AO904" s="92" t="s">
        <v>11486</v>
      </c>
      <c r="AP904" s="84" t="s">
        <v>66</v>
      </c>
      <c r="AQ904" s="48"/>
      <c r="AR904" s="48"/>
      <c r="AS904" s="48"/>
      <c r="AT904" s="48"/>
      <c r="AU904" s="48"/>
      <c r="AV904" s="48"/>
      <c r="AW904" s="107" t="s">
        <v>14074</v>
      </c>
      <c r="AX904" s="107" t="s">
        <v>14074</v>
      </c>
      <c r="AY904" s="107" t="s">
        <v>14877</v>
      </c>
      <c r="AZ904" s="107" t="s">
        <v>14877</v>
      </c>
      <c r="BA904" s="2"/>
      <c r="BB904" s="3"/>
      <c r="BC904" s="3"/>
      <c r="BD904" s="3"/>
      <c r="BE904" s="3"/>
    </row>
    <row r="905" spans="1:57" x14ac:dyDescent="0.25">
      <c r="A905" s="61" t="s">
        <v>844</v>
      </c>
      <c r="B905" s="62" t="s">
        <v>15537</v>
      </c>
      <c r="C905" s="62"/>
      <c r="D905" s="63">
        <v>1.5</v>
      </c>
      <c r="E905" s="65"/>
      <c r="F905" s="103" t="s">
        <v>9839</v>
      </c>
      <c r="G905" s="62"/>
      <c r="H905" s="66"/>
      <c r="I905" s="67"/>
      <c r="J905" s="67"/>
      <c r="K905" s="66" t="s">
        <v>13174</v>
      </c>
      <c r="L905" s="70"/>
      <c r="M905" s="71">
        <v>6533.7451171875</v>
      </c>
      <c r="N905" s="71">
        <v>3341.47119140625</v>
      </c>
      <c r="O905" s="72"/>
      <c r="P905" s="73"/>
      <c r="Q905" s="73"/>
      <c r="R905" s="96"/>
      <c r="S905" s="48">
        <v>0</v>
      </c>
      <c r="T905" s="48">
        <v>1</v>
      </c>
      <c r="U905" s="49">
        <v>0</v>
      </c>
      <c r="V905" s="49">
        <v>0.111111</v>
      </c>
      <c r="W905" s="49">
        <v>0</v>
      </c>
      <c r="X905" s="49">
        <v>0.58536600000000005</v>
      </c>
      <c r="Y905" s="49">
        <v>0</v>
      </c>
      <c r="Z905" s="49">
        <v>0</v>
      </c>
      <c r="AA905" s="68">
        <v>905</v>
      </c>
      <c r="AB905" s="68"/>
      <c r="AC905" s="69"/>
      <c r="AD905" s="84">
        <v>87</v>
      </c>
      <c r="AE905" s="84">
        <v>79</v>
      </c>
      <c r="AF905" s="84">
        <v>4037</v>
      </c>
      <c r="AG905" s="84">
        <v>17198</v>
      </c>
      <c r="AH905" s="84"/>
      <c r="AI905" s="84" t="s">
        <v>7784</v>
      </c>
      <c r="AJ905" s="84"/>
      <c r="AK905" s="84"/>
      <c r="AL905" s="84"/>
      <c r="AM905" s="87">
        <v>43373.880555555559</v>
      </c>
      <c r="AN905" s="84" t="s">
        <v>10584</v>
      </c>
      <c r="AO905" s="92" t="s">
        <v>11487</v>
      </c>
      <c r="AP905" s="84" t="s">
        <v>66</v>
      </c>
      <c r="AQ905" s="48"/>
      <c r="AR905" s="48"/>
      <c r="AS905" s="48"/>
      <c r="AT905" s="48"/>
      <c r="AU905" s="48"/>
      <c r="AV905" s="48"/>
      <c r="AW905" s="107" t="s">
        <v>14151</v>
      </c>
      <c r="AX905" s="107" t="s">
        <v>14151</v>
      </c>
      <c r="AY905" s="107" t="s">
        <v>14951</v>
      </c>
      <c r="AZ905" s="107" t="s">
        <v>14951</v>
      </c>
      <c r="BA905" s="2"/>
      <c r="BB905" s="3"/>
      <c r="BC905" s="3"/>
      <c r="BD905" s="3"/>
      <c r="BE905" s="3"/>
    </row>
    <row r="906" spans="1:57" x14ac:dyDescent="0.25">
      <c r="A906" s="61" t="s">
        <v>845</v>
      </c>
      <c r="B906" s="62" t="s">
        <v>15537</v>
      </c>
      <c r="C906" s="62"/>
      <c r="D906" s="63">
        <v>1.5</v>
      </c>
      <c r="E906" s="65"/>
      <c r="F906" s="103" t="s">
        <v>9840</v>
      </c>
      <c r="G906" s="62"/>
      <c r="H906" s="66"/>
      <c r="I906" s="67"/>
      <c r="J906" s="67"/>
      <c r="K906" s="66" t="s">
        <v>13175</v>
      </c>
      <c r="L906" s="70"/>
      <c r="M906" s="71">
        <v>2972.92431640625</v>
      </c>
      <c r="N906" s="71">
        <v>4151.26806640625</v>
      </c>
      <c r="O906" s="72"/>
      <c r="P906" s="73"/>
      <c r="Q906" s="73"/>
      <c r="R906" s="96"/>
      <c r="S906" s="48">
        <v>0</v>
      </c>
      <c r="T906" s="48">
        <v>1</v>
      </c>
      <c r="U906" s="49">
        <v>0</v>
      </c>
      <c r="V906" s="49">
        <v>1.15E-4</v>
      </c>
      <c r="W906" s="49">
        <v>0</v>
      </c>
      <c r="X906" s="49">
        <v>0.58235400000000004</v>
      </c>
      <c r="Y906" s="49">
        <v>0</v>
      </c>
      <c r="Z906" s="49">
        <v>0</v>
      </c>
      <c r="AA906" s="68">
        <v>906</v>
      </c>
      <c r="AB906" s="68"/>
      <c r="AC906" s="69"/>
      <c r="AD906" s="84">
        <v>317</v>
      </c>
      <c r="AE906" s="84">
        <v>24</v>
      </c>
      <c r="AF906" s="84">
        <v>264</v>
      </c>
      <c r="AG906" s="84">
        <v>3901</v>
      </c>
      <c r="AH906" s="84"/>
      <c r="AI906" s="84"/>
      <c r="AJ906" s="84"/>
      <c r="AK906" s="84"/>
      <c r="AL906" s="84"/>
      <c r="AM906" s="87">
        <v>43671.902870370373</v>
      </c>
      <c r="AN906" s="84" t="s">
        <v>10584</v>
      </c>
      <c r="AO906" s="92" t="s">
        <v>11488</v>
      </c>
      <c r="AP906" s="84" t="s">
        <v>66</v>
      </c>
      <c r="AQ906" s="48"/>
      <c r="AR906" s="48"/>
      <c r="AS906" s="48"/>
      <c r="AT906" s="48"/>
      <c r="AU906" s="48"/>
      <c r="AV906" s="48"/>
      <c r="AW906" s="107" t="s">
        <v>14182</v>
      </c>
      <c r="AX906" s="107" t="s">
        <v>14182</v>
      </c>
      <c r="AY906" s="107" t="s">
        <v>14982</v>
      </c>
      <c r="AZ906" s="107" t="s">
        <v>14982</v>
      </c>
      <c r="BA906" s="2"/>
      <c r="BB906" s="3"/>
      <c r="BC906" s="3"/>
      <c r="BD906" s="3"/>
      <c r="BE906" s="3"/>
    </row>
    <row r="907" spans="1:57" x14ac:dyDescent="0.25">
      <c r="A907" s="61" t="s">
        <v>846</v>
      </c>
      <c r="B907" s="62" t="s">
        <v>15539</v>
      </c>
      <c r="C907" s="62"/>
      <c r="D907" s="63">
        <v>5.097511914340533</v>
      </c>
      <c r="E907" s="65"/>
      <c r="F907" s="103" t="s">
        <v>9841</v>
      </c>
      <c r="G907" s="62"/>
      <c r="H907" s="66"/>
      <c r="I907" s="67"/>
      <c r="J907" s="67"/>
      <c r="K907" s="66" t="s">
        <v>13176</v>
      </c>
      <c r="L907" s="70"/>
      <c r="M907" s="71">
        <v>3931.43701171875</v>
      </c>
      <c r="N907" s="71">
        <v>9323.392578125</v>
      </c>
      <c r="O907" s="72"/>
      <c r="P907" s="73"/>
      <c r="Q907" s="73"/>
      <c r="R907" s="96"/>
      <c r="S907" s="48">
        <v>0</v>
      </c>
      <c r="T907" s="48">
        <v>1</v>
      </c>
      <c r="U907" s="49">
        <v>0</v>
      </c>
      <c r="V907" s="49">
        <v>2.0100000000000001E-4</v>
      </c>
      <c r="W907" s="49">
        <v>1.8600000000000001E-3</v>
      </c>
      <c r="X907" s="49">
        <v>0.465924</v>
      </c>
      <c r="Y907" s="49">
        <v>0</v>
      </c>
      <c r="Z907" s="49">
        <v>0</v>
      </c>
      <c r="AA907" s="68">
        <v>907</v>
      </c>
      <c r="AB907" s="68"/>
      <c r="AC907" s="69"/>
      <c r="AD907" s="84">
        <v>21</v>
      </c>
      <c r="AE907" s="84">
        <v>4469</v>
      </c>
      <c r="AF907" s="84">
        <v>113706</v>
      </c>
      <c r="AG907" s="84">
        <v>127295</v>
      </c>
      <c r="AH907" s="84"/>
      <c r="AI907" s="84" t="s">
        <v>7785</v>
      </c>
      <c r="AJ907" s="84" t="s">
        <v>8284</v>
      </c>
      <c r="AK907" s="84"/>
      <c r="AL907" s="84"/>
      <c r="AM907" s="87">
        <v>40840.749398148146</v>
      </c>
      <c r="AN907" s="84" t="s">
        <v>10584</v>
      </c>
      <c r="AO907" s="92" t="s">
        <v>11489</v>
      </c>
      <c r="AP907" s="84" t="s">
        <v>66</v>
      </c>
      <c r="AQ907" s="48"/>
      <c r="AR907" s="48"/>
      <c r="AS907" s="48"/>
      <c r="AT907" s="48"/>
      <c r="AU907" s="48" t="s">
        <v>2951</v>
      </c>
      <c r="AV907" s="48" t="s">
        <v>2951</v>
      </c>
      <c r="AW907" s="107" t="s">
        <v>14127</v>
      </c>
      <c r="AX907" s="107" t="s">
        <v>14127</v>
      </c>
      <c r="AY907" s="107" t="s">
        <v>14929</v>
      </c>
      <c r="AZ907" s="107" t="s">
        <v>14929</v>
      </c>
      <c r="BA907" s="2"/>
      <c r="BB907" s="3"/>
      <c r="BC907" s="3"/>
      <c r="BD907" s="3"/>
      <c r="BE907" s="3"/>
    </row>
    <row r="908" spans="1:57" x14ac:dyDescent="0.25">
      <c r="A908" s="61" t="s">
        <v>847</v>
      </c>
      <c r="B908" s="62" t="s">
        <v>15537</v>
      </c>
      <c r="C908" s="62"/>
      <c r="D908" s="63">
        <v>1.724360958098657</v>
      </c>
      <c r="E908" s="65"/>
      <c r="F908" s="103" t="s">
        <v>9842</v>
      </c>
      <c r="G908" s="62"/>
      <c r="H908" s="66"/>
      <c r="I908" s="67"/>
      <c r="J908" s="67"/>
      <c r="K908" s="66" t="s">
        <v>13177</v>
      </c>
      <c r="L908" s="70"/>
      <c r="M908" s="71">
        <v>3929.935791015625</v>
      </c>
      <c r="N908" s="71">
        <v>1314.74658203125</v>
      </c>
      <c r="O908" s="72"/>
      <c r="P908" s="73"/>
      <c r="Q908" s="73"/>
      <c r="R908" s="96"/>
      <c r="S908" s="48">
        <v>0</v>
      </c>
      <c r="T908" s="48">
        <v>1</v>
      </c>
      <c r="U908" s="49">
        <v>0</v>
      </c>
      <c r="V908" s="49">
        <v>1.84E-4</v>
      </c>
      <c r="W908" s="49">
        <v>1.16E-4</v>
      </c>
      <c r="X908" s="49">
        <v>0.46414100000000003</v>
      </c>
      <c r="Y908" s="49">
        <v>0</v>
      </c>
      <c r="Z908" s="49">
        <v>0</v>
      </c>
      <c r="AA908" s="68">
        <v>908</v>
      </c>
      <c r="AB908" s="68"/>
      <c r="AC908" s="69"/>
      <c r="AD908" s="84">
        <v>516</v>
      </c>
      <c r="AE908" s="84">
        <v>191</v>
      </c>
      <c r="AF908" s="84">
        <v>1890</v>
      </c>
      <c r="AG908" s="84">
        <v>12294</v>
      </c>
      <c r="AH908" s="84"/>
      <c r="AI908" s="84" t="s">
        <v>7786</v>
      </c>
      <c r="AJ908" s="84"/>
      <c r="AK908" s="84"/>
      <c r="AL908" s="84"/>
      <c r="AM908" s="87">
        <v>41108.516238425924</v>
      </c>
      <c r="AN908" s="84" t="s">
        <v>10584</v>
      </c>
      <c r="AO908" s="92" t="s">
        <v>11490</v>
      </c>
      <c r="AP908" s="84" t="s">
        <v>66</v>
      </c>
      <c r="AQ908" s="48"/>
      <c r="AR908" s="48"/>
      <c r="AS908" s="48"/>
      <c r="AT908" s="48"/>
      <c r="AU908" s="48"/>
      <c r="AV908" s="48"/>
      <c r="AW908" s="107" t="s">
        <v>14080</v>
      </c>
      <c r="AX908" s="107" t="s">
        <v>14080</v>
      </c>
      <c r="AY908" s="107" t="s">
        <v>14883</v>
      </c>
      <c r="AZ908" s="107" t="s">
        <v>14883</v>
      </c>
      <c r="BA908" s="2"/>
      <c r="BB908" s="3"/>
      <c r="BC908" s="3"/>
      <c r="BD908" s="3"/>
      <c r="BE908" s="3"/>
    </row>
    <row r="909" spans="1:57" x14ac:dyDescent="0.25">
      <c r="A909" s="61" t="s">
        <v>848</v>
      </c>
      <c r="B909" s="62" t="s">
        <v>15539</v>
      </c>
      <c r="C909" s="62"/>
      <c r="D909" s="63">
        <v>5.097511914340533</v>
      </c>
      <c r="E909" s="65"/>
      <c r="F909" s="103" t="s">
        <v>9843</v>
      </c>
      <c r="G909" s="62"/>
      <c r="H909" s="66"/>
      <c r="I909" s="67"/>
      <c r="J909" s="67"/>
      <c r="K909" s="66" t="s">
        <v>13178</v>
      </c>
      <c r="L909" s="70"/>
      <c r="M909" s="71">
        <v>3626.834228515625</v>
      </c>
      <c r="N909" s="71">
        <v>9182.767578125</v>
      </c>
      <c r="O909" s="72"/>
      <c r="P909" s="73"/>
      <c r="Q909" s="73"/>
      <c r="R909" s="96"/>
      <c r="S909" s="48">
        <v>0</v>
      </c>
      <c r="T909" s="48">
        <v>1</v>
      </c>
      <c r="U909" s="49">
        <v>0</v>
      </c>
      <c r="V909" s="49">
        <v>2.0100000000000001E-4</v>
      </c>
      <c r="W909" s="49">
        <v>1.8600000000000001E-3</v>
      </c>
      <c r="X909" s="49">
        <v>0.465924</v>
      </c>
      <c r="Y909" s="49">
        <v>0</v>
      </c>
      <c r="Z909" s="49">
        <v>0</v>
      </c>
      <c r="AA909" s="68">
        <v>909</v>
      </c>
      <c r="AB909" s="68"/>
      <c r="AC909" s="69"/>
      <c r="AD909" s="84">
        <v>1463</v>
      </c>
      <c r="AE909" s="84">
        <v>1910</v>
      </c>
      <c r="AF909" s="84">
        <v>11832</v>
      </c>
      <c r="AG909" s="84">
        <v>11884</v>
      </c>
      <c r="AH909" s="84"/>
      <c r="AI909" s="84" t="s">
        <v>7787</v>
      </c>
      <c r="AJ909" s="84"/>
      <c r="AK909" s="92" t="s">
        <v>8847</v>
      </c>
      <c r="AL909" s="84"/>
      <c r="AM909" s="87">
        <v>40998.907013888886</v>
      </c>
      <c r="AN909" s="84" t="s">
        <v>10584</v>
      </c>
      <c r="AO909" s="92" t="s">
        <v>11491</v>
      </c>
      <c r="AP909" s="84" t="s">
        <v>66</v>
      </c>
      <c r="AQ909" s="48"/>
      <c r="AR909" s="48"/>
      <c r="AS909" s="48"/>
      <c r="AT909" s="48"/>
      <c r="AU909" s="48" t="s">
        <v>2951</v>
      </c>
      <c r="AV909" s="48" t="s">
        <v>2951</v>
      </c>
      <c r="AW909" s="107" t="s">
        <v>14127</v>
      </c>
      <c r="AX909" s="107" t="s">
        <v>14127</v>
      </c>
      <c r="AY909" s="107" t="s">
        <v>14929</v>
      </c>
      <c r="AZ909" s="107" t="s">
        <v>14929</v>
      </c>
      <c r="BA909" s="2"/>
      <c r="BB909" s="3"/>
      <c r="BC909" s="3"/>
      <c r="BD909" s="3"/>
      <c r="BE909" s="3"/>
    </row>
    <row r="910" spans="1:57" x14ac:dyDescent="0.25">
      <c r="A910" s="61" t="s">
        <v>849</v>
      </c>
      <c r="B910" s="62" t="s">
        <v>15537</v>
      </c>
      <c r="C910" s="62"/>
      <c r="D910" s="63">
        <v>1.505802438571517</v>
      </c>
      <c r="E910" s="65"/>
      <c r="F910" s="103" t="s">
        <v>9844</v>
      </c>
      <c r="G910" s="62"/>
      <c r="H910" s="66"/>
      <c r="I910" s="67"/>
      <c r="J910" s="67"/>
      <c r="K910" s="66" t="s">
        <v>13179</v>
      </c>
      <c r="L910" s="70"/>
      <c r="M910" s="71">
        <v>5221.30517578125</v>
      </c>
      <c r="N910" s="71">
        <v>8497.82421875</v>
      </c>
      <c r="O910" s="72"/>
      <c r="P910" s="73"/>
      <c r="Q910" s="73"/>
      <c r="R910" s="96"/>
      <c r="S910" s="48">
        <v>0</v>
      </c>
      <c r="T910" s="48">
        <v>1</v>
      </c>
      <c r="U910" s="49">
        <v>0</v>
      </c>
      <c r="V910" s="49">
        <v>1.5899999999999999E-4</v>
      </c>
      <c r="W910" s="49">
        <v>3.0000000000000001E-6</v>
      </c>
      <c r="X910" s="49">
        <v>0.51345799999999997</v>
      </c>
      <c r="Y910" s="49">
        <v>0</v>
      </c>
      <c r="Z910" s="49">
        <v>0</v>
      </c>
      <c r="AA910" s="68">
        <v>910</v>
      </c>
      <c r="AB910" s="68"/>
      <c r="AC910" s="69"/>
      <c r="AD910" s="84">
        <v>564</v>
      </c>
      <c r="AE910" s="84">
        <v>203</v>
      </c>
      <c r="AF910" s="84">
        <v>4397</v>
      </c>
      <c r="AG910" s="84">
        <v>6790</v>
      </c>
      <c r="AH910" s="84"/>
      <c r="AI910" s="84" t="s">
        <v>7788</v>
      </c>
      <c r="AJ910" s="84"/>
      <c r="AK910" s="84"/>
      <c r="AL910" s="84"/>
      <c r="AM910" s="87">
        <v>40958.808495370373</v>
      </c>
      <c r="AN910" s="84" t="s">
        <v>10584</v>
      </c>
      <c r="AO910" s="92" t="s">
        <v>11492</v>
      </c>
      <c r="AP910" s="84" t="s">
        <v>66</v>
      </c>
      <c r="AQ910" s="48"/>
      <c r="AR910" s="48"/>
      <c r="AS910" s="48"/>
      <c r="AT910" s="48"/>
      <c r="AU910" s="48"/>
      <c r="AV910" s="48"/>
      <c r="AW910" s="107" t="s">
        <v>14135</v>
      </c>
      <c r="AX910" s="107" t="s">
        <v>14135</v>
      </c>
      <c r="AY910" s="107" t="s">
        <v>14887</v>
      </c>
      <c r="AZ910" s="107" t="s">
        <v>14887</v>
      </c>
      <c r="BA910" s="2"/>
      <c r="BB910" s="3"/>
      <c r="BC910" s="3"/>
      <c r="BD910" s="3"/>
      <c r="BE910" s="3"/>
    </row>
    <row r="911" spans="1:57" x14ac:dyDescent="0.25">
      <c r="A911" s="61" t="s">
        <v>850</v>
      </c>
      <c r="B911" s="62" t="s">
        <v>15537</v>
      </c>
      <c r="C911" s="62"/>
      <c r="D911" s="63">
        <v>1.5</v>
      </c>
      <c r="E911" s="65"/>
      <c r="F911" s="103" t="s">
        <v>9033</v>
      </c>
      <c r="G911" s="62"/>
      <c r="H911" s="66"/>
      <c r="I911" s="67"/>
      <c r="J911" s="67"/>
      <c r="K911" s="66" t="s">
        <v>13180</v>
      </c>
      <c r="L911" s="70"/>
      <c r="M911" s="71">
        <v>7300.908203125</v>
      </c>
      <c r="N911" s="71">
        <v>3323.8896484375</v>
      </c>
      <c r="O911" s="72"/>
      <c r="P911" s="73"/>
      <c r="Q911" s="73"/>
      <c r="R911" s="96"/>
      <c r="S911" s="48">
        <v>0</v>
      </c>
      <c r="T911" s="48">
        <v>1</v>
      </c>
      <c r="U911" s="49">
        <v>0</v>
      </c>
      <c r="V911" s="49">
        <v>1</v>
      </c>
      <c r="W911" s="49">
        <v>0</v>
      </c>
      <c r="X911" s="49">
        <v>1</v>
      </c>
      <c r="Y911" s="49">
        <v>0</v>
      </c>
      <c r="Z911" s="49">
        <v>0</v>
      </c>
      <c r="AA911" s="68">
        <v>911</v>
      </c>
      <c r="AB911" s="68"/>
      <c r="AC911" s="69"/>
      <c r="AD911" s="84">
        <v>15</v>
      </c>
      <c r="AE911" s="84">
        <v>4</v>
      </c>
      <c r="AF911" s="84">
        <v>374</v>
      </c>
      <c r="AG911" s="84">
        <v>175</v>
      </c>
      <c r="AH911" s="84"/>
      <c r="AI911" s="84"/>
      <c r="AJ911" s="84"/>
      <c r="AK911" s="84"/>
      <c r="AL911" s="84"/>
      <c r="AM911" s="87">
        <v>43464.621400462966</v>
      </c>
      <c r="AN911" s="84" t="s">
        <v>10584</v>
      </c>
      <c r="AO911" s="92" t="s">
        <v>11493</v>
      </c>
      <c r="AP911" s="84" t="s">
        <v>66</v>
      </c>
      <c r="AQ911" s="48" t="s">
        <v>2776</v>
      </c>
      <c r="AR911" s="48" t="s">
        <v>2776</v>
      </c>
      <c r="AS911" s="48" t="s">
        <v>2911</v>
      </c>
      <c r="AT911" s="48" t="s">
        <v>2911</v>
      </c>
      <c r="AU911" s="48"/>
      <c r="AV911" s="48"/>
      <c r="AW911" s="107" t="s">
        <v>14424</v>
      </c>
      <c r="AX911" s="107" t="s">
        <v>14424</v>
      </c>
      <c r="AY911" s="107" t="s">
        <v>15207</v>
      </c>
      <c r="AZ911" s="107" t="s">
        <v>15207</v>
      </c>
      <c r="BA911" s="2"/>
      <c r="BB911" s="3"/>
      <c r="BC911" s="3"/>
      <c r="BD911" s="3"/>
      <c r="BE911" s="3"/>
    </row>
    <row r="912" spans="1:57" x14ac:dyDescent="0.25">
      <c r="A912" s="61" t="s">
        <v>1724</v>
      </c>
      <c r="B912" s="62" t="s">
        <v>15537</v>
      </c>
      <c r="C912" s="62"/>
      <c r="D912" s="63">
        <v>1.5</v>
      </c>
      <c r="E912" s="65"/>
      <c r="F912" s="103" t="s">
        <v>9845</v>
      </c>
      <c r="G912" s="62"/>
      <c r="H912" s="66"/>
      <c r="I912" s="67"/>
      <c r="J912" s="67"/>
      <c r="K912" s="66" t="s">
        <v>13181</v>
      </c>
      <c r="L912" s="70"/>
      <c r="M912" s="71">
        <v>7397.35400390625</v>
      </c>
      <c r="N912" s="71">
        <v>4644.19189453125</v>
      </c>
      <c r="O912" s="72"/>
      <c r="P912" s="73"/>
      <c r="Q912" s="73"/>
      <c r="R912" s="96"/>
      <c r="S912" s="48">
        <v>1</v>
      </c>
      <c r="T912" s="48">
        <v>0</v>
      </c>
      <c r="U912" s="49">
        <v>0</v>
      </c>
      <c r="V912" s="49">
        <v>1</v>
      </c>
      <c r="W912" s="49">
        <v>0</v>
      </c>
      <c r="X912" s="49">
        <v>1</v>
      </c>
      <c r="Y912" s="49">
        <v>0</v>
      </c>
      <c r="Z912" s="49">
        <v>0</v>
      </c>
      <c r="AA912" s="68">
        <v>912</v>
      </c>
      <c r="AB912" s="68"/>
      <c r="AC912" s="69"/>
      <c r="AD912" s="84">
        <v>54</v>
      </c>
      <c r="AE912" s="84">
        <v>4223590</v>
      </c>
      <c r="AF912" s="84">
        <v>402374</v>
      </c>
      <c r="AG912" s="84">
        <v>0</v>
      </c>
      <c r="AH912" s="84"/>
      <c r="AI912" s="84" t="s">
        <v>7789</v>
      </c>
      <c r="AJ912" s="84" t="s">
        <v>8284</v>
      </c>
      <c r="AK912" s="92" t="s">
        <v>8848</v>
      </c>
      <c r="AL912" s="84"/>
      <c r="AM912" s="87">
        <v>40039.587754629632</v>
      </c>
      <c r="AN912" s="84" t="s">
        <v>10584</v>
      </c>
      <c r="AO912" s="92" t="s">
        <v>11494</v>
      </c>
      <c r="AP912" s="84" t="s">
        <v>65</v>
      </c>
      <c r="AQ912" s="48"/>
      <c r="AR912" s="48"/>
      <c r="AS912" s="48"/>
      <c r="AT912" s="48"/>
      <c r="AU912" s="48"/>
      <c r="AV912" s="48"/>
      <c r="AW912" s="48"/>
      <c r="AX912" s="48"/>
      <c r="AY912" s="48"/>
      <c r="AZ912" s="48"/>
      <c r="BA912" s="2"/>
      <c r="BB912" s="3"/>
      <c r="BC912" s="3"/>
      <c r="BD912" s="3"/>
      <c r="BE912" s="3"/>
    </row>
    <row r="913" spans="1:57" x14ac:dyDescent="0.25">
      <c r="A913" s="61" t="s">
        <v>851</v>
      </c>
      <c r="B913" s="62" t="s">
        <v>15537</v>
      </c>
      <c r="C913" s="62"/>
      <c r="D913" s="63">
        <v>1.5</v>
      </c>
      <c r="E913" s="65"/>
      <c r="F913" s="103" t="s">
        <v>9846</v>
      </c>
      <c r="G913" s="62"/>
      <c r="H913" s="66"/>
      <c r="I913" s="67"/>
      <c r="J913" s="67"/>
      <c r="K913" s="66" t="s">
        <v>13182</v>
      </c>
      <c r="L913" s="70"/>
      <c r="M913" s="71">
        <v>2311.3076171875</v>
      </c>
      <c r="N913" s="71">
        <v>7361.89208984375</v>
      </c>
      <c r="O913" s="72"/>
      <c r="P913" s="73"/>
      <c r="Q913" s="73"/>
      <c r="R913" s="96"/>
      <c r="S913" s="48">
        <v>0</v>
      </c>
      <c r="T913" s="48">
        <v>2</v>
      </c>
      <c r="U913" s="49">
        <v>48</v>
      </c>
      <c r="V913" s="49">
        <v>2.3810000000000001E-2</v>
      </c>
      <c r="W913" s="49">
        <v>0</v>
      </c>
      <c r="X913" s="49">
        <v>1.0364500000000001</v>
      </c>
      <c r="Y913" s="49">
        <v>0</v>
      </c>
      <c r="Z913" s="49">
        <v>0</v>
      </c>
      <c r="AA913" s="68">
        <v>913</v>
      </c>
      <c r="AB913" s="68"/>
      <c r="AC913" s="69"/>
      <c r="AD913" s="84">
        <v>223</v>
      </c>
      <c r="AE913" s="84">
        <v>227</v>
      </c>
      <c r="AF913" s="84">
        <v>125944</v>
      </c>
      <c r="AG913" s="84">
        <v>185</v>
      </c>
      <c r="AH913" s="84"/>
      <c r="AI913" s="84"/>
      <c r="AJ913" s="84"/>
      <c r="AK913" s="84"/>
      <c r="AL913" s="84"/>
      <c r="AM913" s="87">
        <v>41290.719826388886</v>
      </c>
      <c r="AN913" s="84" t="s">
        <v>10584</v>
      </c>
      <c r="AO913" s="92" t="s">
        <v>11495</v>
      </c>
      <c r="AP913" s="84" t="s">
        <v>66</v>
      </c>
      <c r="AQ913" s="48"/>
      <c r="AR913" s="48"/>
      <c r="AS913" s="48"/>
      <c r="AT913" s="48"/>
      <c r="AU913" s="48"/>
      <c r="AV913" s="48"/>
      <c r="AW913" s="107" t="s">
        <v>14425</v>
      </c>
      <c r="AX913" s="107" t="s">
        <v>14780</v>
      </c>
      <c r="AY913" s="107" t="s">
        <v>15208</v>
      </c>
      <c r="AZ913" s="107" t="s">
        <v>15208</v>
      </c>
      <c r="BA913" s="2"/>
      <c r="BB913" s="3"/>
      <c r="BC913" s="3"/>
      <c r="BD913" s="3"/>
      <c r="BE913" s="3"/>
    </row>
    <row r="914" spans="1:57" x14ac:dyDescent="0.25">
      <c r="A914" s="61" t="s">
        <v>852</v>
      </c>
      <c r="B914" s="62" t="s">
        <v>15539</v>
      </c>
      <c r="C914" s="62"/>
      <c r="D914" s="63">
        <v>5.097511914340533</v>
      </c>
      <c r="E914" s="65"/>
      <c r="F914" s="103" t="s">
        <v>9847</v>
      </c>
      <c r="G914" s="62"/>
      <c r="H914" s="66"/>
      <c r="I914" s="67"/>
      <c r="J914" s="67"/>
      <c r="K914" s="66" t="s">
        <v>13183</v>
      </c>
      <c r="L914" s="70"/>
      <c r="M914" s="71">
        <v>3399.48095703125</v>
      </c>
      <c r="N914" s="71">
        <v>8503.7607421875</v>
      </c>
      <c r="O914" s="72"/>
      <c r="P914" s="73"/>
      <c r="Q914" s="73"/>
      <c r="R914" s="96"/>
      <c r="S914" s="48">
        <v>0</v>
      </c>
      <c r="T914" s="48">
        <v>1</v>
      </c>
      <c r="U914" s="49">
        <v>0</v>
      </c>
      <c r="V914" s="49">
        <v>2.0100000000000001E-4</v>
      </c>
      <c r="W914" s="49">
        <v>1.8600000000000001E-3</v>
      </c>
      <c r="X914" s="49">
        <v>0.465924</v>
      </c>
      <c r="Y914" s="49">
        <v>0</v>
      </c>
      <c r="Z914" s="49">
        <v>0</v>
      </c>
      <c r="AA914" s="68">
        <v>914</v>
      </c>
      <c r="AB914" s="68"/>
      <c r="AC914" s="69"/>
      <c r="AD914" s="84">
        <v>781</v>
      </c>
      <c r="AE914" s="84">
        <v>514</v>
      </c>
      <c r="AF914" s="84">
        <v>6107</v>
      </c>
      <c r="AG914" s="84">
        <v>9998</v>
      </c>
      <c r="AH914" s="84"/>
      <c r="AI914" s="84" t="s">
        <v>7790</v>
      </c>
      <c r="AJ914" s="84" t="s">
        <v>8343</v>
      </c>
      <c r="AK914" s="84"/>
      <c r="AL914" s="84"/>
      <c r="AM914" s="87">
        <v>43017.722199074073</v>
      </c>
      <c r="AN914" s="84" t="s">
        <v>10584</v>
      </c>
      <c r="AO914" s="92" t="s">
        <v>11496</v>
      </c>
      <c r="AP914" s="84" t="s">
        <v>66</v>
      </c>
      <c r="AQ914" s="48"/>
      <c r="AR914" s="48"/>
      <c r="AS914" s="48"/>
      <c r="AT914" s="48"/>
      <c r="AU914" s="48" t="s">
        <v>2951</v>
      </c>
      <c r="AV914" s="48" t="s">
        <v>2951</v>
      </c>
      <c r="AW914" s="107" t="s">
        <v>14127</v>
      </c>
      <c r="AX914" s="107" t="s">
        <v>14127</v>
      </c>
      <c r="AY914" s="107" t="s">
        <v>14929</v>
      </c>
      <c r="AZ914" s="107" t="s">
        <v>14929</v>
      </c>
      <c r="BA914" s="2"/>
      <c r="BB914" s="3"/>
      <c r="BC914" s="3"/>
      <c r="BD914" s="3"/>
      <c r="BE914" s="3"/>
    </row>
    <row r="915" spans="1:57" x14ac:dyDescent="0.25">
      <c r="A915" s="61" t="s">
        <v>853</v>
      </c>
      <c r="B915" s="62" t="s">
        <v>15539</v>
      </c>
      <c r="C915" s="62"/>
      <c r="D915" s="63">
        <v>5.1226558148171071</v>
      </c>
      <c r="E915" s="65"/>
      <c r="F915" s="103" t="s">
        <v>9848</v>
      </c>
      <c r="G915" s="62"/>
      <c r="H915" s="66"/>
      <c r="I915" s="67"/>
      <c r="J915" s="67"/>
      <c r="K915" s="66" t="s">
        <v>13184</v>
      </c>
      <c r="L915" s="70"/>
      <c r="M915" s="71">
        <v>4273.92919921875</v>
      </c>
      <c r="N915" s="71">
        <v>8197.25390625</v>
      </c>
      <c r="O915" s="72"/>
      <c r="P915" s="73"/>
      <c r="Q915" s="73"/>
      <c r="R915" s="96"/>
      <c r="S915" s="48">
        <v>0</v>
      </c>
      <c r="T915" s="48">
        <v>2</v>
      </c>
      <c r="U915" s="49">
        <v>4605.8738080000003</v>
      </c>
      <c r="V915" s="49">
        <v>2.0100000000000001E-4</v>
      </c>
      <c r="W915" s="49">
        <v>1.8730000000000001E-3</v>
      </c>
      <c r="X915" s="49">
        <v>0.79068799999999995</v>
      </c>
      <c r="Y915" s="49">
        <v>0</v>
      </c>
      <c r="Z915" s="49">
        <v>0</v>
      </c>
      <c r="AA915" s="68">
        <v>915</v>
      </c>
      <c r="AB915" s="68"/>
      <c r="AC915" s="69"/>
      <c r="AD915" s="84">
        <v>3477</v>
      </c>
      <c r="AE915" s="84">
        <v>1112</v>
      </c>
      <c r="AF915" s="84">
        <v>39545</v>
      </c>
      <c r="AG915" s="84">
        <v>82338</v>
      </c>
      <c r="AH915" s="84"/>
      <c r="AI915" s="84" t="s">
        <v>7511</v>
      </c>
      <c r="AJ915" s="84" t="s">
        <v>8496</v>
      </c>
      <c r="AK915" s="84"/>
      <c r="AL915" s="84"/>
      <c r="AM915" s="87">
        <v>41680.24832175926</v>
      </c>
      <c r="AN915" s="84" t="s">
        <v>10584</v>
      </c>
      <c r="AO915" s="92" t="s">
        <v>11497</v>
      </c>
      <c r="AP915" s="84" t="s">
        <v>66</v>
      </c>
      <c r="AQ915" s="48"/>
      <c r="AR915" s="48"/>
      <c r="AS915" s="48"/>
      <c r="AT915" s="48"/>
      <c r="AU915" s="48" t="s">
        <v>2951</v>
      </c>
      <c r="AV915" s="48" t="s">
        <v>2951</v>
      </c>
      <c r="AW915" s="107" t="s">
        <v>14426</v>
      </c>
      <c r="AX915" s="107" t="s">
        <v>14781</v>
      </c>
      <c r="AY915" s="107" t="s">
        <v>15209</v>
      </c>
      <c r="AZ915" s="107" t="s">
        <v>15209</v>
      </c>
      <c r="BA915" s="2"/>
      <c r="BB915" s="3"/>
      <c r="BC915" s="3"/>
      <c r="BD915" s="3"/>
      <c r="BE915" s="3"/>
    </row>
    <row r="916" spans="1:57" x14ac:dyDescent="0.25">
      <c r="A916" s="61" t="s">
        <v>854</v>
      </c>
      <c r="B916" s="62" t="s">
        <v>15537</v>
      </c>
      <c r="C916" s="62"/>
      <c r="D916" s="63">
        <v>1.5</v>
      </c>
      <c r="E916" s="65"/>
      <c r="F916" s="103" t="s">
        <v>9849</v>
      </c>
      <c r="G916" s="62"/>
      <c r="H916" s="66"/>
      <c r="I916" s="67"/>
      <c r="J916" s="67"/>
      <c r="K916" s="66" t="s">
        <v>13185</v>
      </c>
      <c r="L916" s="70"/>
      <c r="M916" s="71">
        <v>3959.4306640625</v>
      </c>
      <c r="N916" s="71">
        <v>1571.276123046875</v>
      </c>
      <c r="O916" s="72"/>
      <c r="P916" s="73"/>
      <c r="Q916" s="73"/>
      <c r="R916" s="96"/>
      <c r="S916" s="48">
        <v>0</v>
      </c>
      <c r="T916" s="48">
        <v>3</v>
      </c>
      <c r="U916" s="49">
        <v>10</v>
      </c>
      <c r="V916" s="49">
        <v>0.2</v>
      </c>
      <c r="W916" s="49">
        <v>0</v>
      </c>
      <c r="X916" s="49">
        <v>1.7877879999999999</v>
      </c>
      <c r="Y916" s="49">
        <v>0</v>
      </c>
      <c r="Z916" s="49">
        <v>0</v>
      </c>
      <c r="AA916" s="68">
        <v>916</v>
      </c>
      <c r="AB916" s="68"/>
      <c r="AC916" s="69"/>
      <c r="AD916" s="84">
        <v>1131</v>
      </c>
      <c r="AE916" s="84">
        <v>1676</v>
      </c>
      <c r="AF916" s="84">
        <v>3938</v>
      </c>
      <c r="AG916" s="84">
        <v>5419</v>
      </c>
      <c r="AH916" s="84"/>
      <c r="AI916" s="84" t="s">
        <v>7791</v>
      </c>
      <c r="AJ916" s="84" t="s">
        <v>8497</v>
      </c>
      <c r="AK916" s="84"/>
      <c r="AL916" s="84"/>
      <c r="AM916" s="87">
        <v>41410.513738425929</v>
      </c>
      <c r="AN916" s="84" t="s">
        <v>10584</v>
      </c>
      <c r="AO916" s="92" t="s">
        <v>11498</v>
      </c>
      <c r="AP916" s="84" t="s">
        <v>66</v>
      </c>
      <c r="AQ916" s="48"/>
      <c r="AR916" s="48"/>
      <c r="AS916" s="48"/>
      <c r="AT916" s="48"/>
      <c r="AU916" s="48" t="s">
        <v>2978</v>
      </c>
      <c r="AV916" s="48" t="s">
        <v>2978</v>
      </c>
      <c r="AW916" s="107" t="s">
        <v>14427</v>
      </c>
      <c r="AX916" s="107" t="s">
        <v>14782</v>
      </c>
      <c r="AY916" s="107" t="s">
        <v>15210</v>
      </c>
      <c r="AZ916" s="107" t="s">
        <v>15210</v>
      </c>
      <c r="BA916" s="2"/>
      <c r="BB916" s="3"/>
      <c r="BC916" s="3"/>
      <c r="BD916" s="3"/>
      <c r="BE916" s="3"/>
    </row>
    <row r="917" spans="1:57" x14ac:dyDescent="0.25">
      <c r="A917" s="61" t="s">
        <v>1725</v>
      </c>
      <c r="B917" s="62" t="s">
        <v>15537</v>
      </c>
      <c r="C917" s="62"/>
      <c r="D917" s="63">
        <v>1.5</v>
      </c>
      <c r="E917" s="65"/>
      <c r="F917" s="103" t="s">
        <v>9850</v>
      </c>
      <c r="G917" s="62"/>
      <c r="H917" s="66"/>
      <c r="I917" s="67"/>
      <c r="J917" s="67"/>
      <c r="K917" s="66" t="s">
        <v>13186</v>
      </c>
      <c r="L917" s="70"/>
      <c r="M917" s="71">
        <v>2105.562744140625</v>
      </c>
      <c r="N917" s="71">
        <v>4189.6494140625</v>
      </c>
      <c r="O917" s="72"/>
      <c r="P917" s="73"/>
      <c r="Q917" s="73"/>
      <c r="R917" s="96"/>
      <c r="S917" s="48">
        <v>1</v>
      </c>
      <c r="T917" s="48">
        <v>0</v>
      </c>
      <c r="U917" s="49">
        <v>0</v>
      </c>
      <c r="V917" s="49">
        <v>0.125</v>
      </c>
      <c r="W917" s="49">
        <v>0</v>
      </c>
      <c r="X917" s="49">
        <v>0.65654000000000001</v>
      </c>
      <c r="Y917" s="49">
        <v>0</v>
      </c>
      <c r="Z917" s="49">
        <v>0</v>
      </c>
      <c r="AA917" s="68">
        <v>917</v>
      </c>
      <c r="AB917" s="68"/>
      <c r="AC917" s="69"/>
      <c r="AD917" s="84">
        <v>3227</v>
      </c>
      <c r="AE917" s="84">
        <v>2804</v>
      </c>
      <c r="AF917" s="84">
        <v>885</v>
      </c>
      <c r="AG917" s="84">
        <v>1176</v>
      </c>
      <c r="AH917" s="84"/>
      <c r="AI917" s="84" t="s">
        <v>7792</v>
      </c>
      <c r="AJ917" s="84" t="s">
        <v>8284</v>
      </c>
      <c r="AK917" s="84"/>
      <c r="AL917" s="84"/>
      <c r="AM917" s="87">
        <v>40594.336076388892</v>
      </c>
      <c r="AN917" s="84" t="s">
        <v>10584</v>
      </c>
      <c r="AO917" s="92" t="s">
        <v>11499</v>
      </c>
      <c r="AP917" s="84" t="s">
        <v>65</v>
      </c>
      <c r="AQ917" s="48"/>
      <c r="AR917" s="48"/>
      <c r="AS917" s="48"/>
      <c r="AT917" s="48"/>
      <c r="AU917" s="48"/>
      <c r="AV917" s="48"/>
      <c r="AW917" s="48"/>
      <c r="AX917" s="48"/>
      <c r="AY917" s="48"/>
      <c r="AZ917" s="48"/>
      <c r="BA917" s="2"/>
      <c r="BB917" s="3"/>
      <c r="BC917" s="3"/>
      <c r="BD917" s="3"/>
      <c r="BE917" s="3"/>
    </row>
    <row r="918" spans="1:57" x14ac:dyDescent="0.25">
      <c r="A918" s="61" t="s">
        <v>1726</v>
      </c>
      <c r="B918" s="62" t="s">
        <v>15537</v>
      </c>
      <c r="C918" s="62"/>
      <c r="D918" s="63">
        <v>1.5</v>
      </c>
      <c r="E918" s="65"/>
      <c r="F918" s="103" t="s">
        <v>9851</v>
      </c>
      <c r="G918" s="62"/>
      <c r="H918" s="66"/>
      <c r="I918" s="67"/>
      <c r="J918" s="67"/>
      <c r="K918" s="66" t="s">
        <v>13187</v>
      </c>
      <c r="L918" s="70"/>
      <c r="M918" s="71">
        <v>5145.23779296875</v>
      </c>
      <c r="N918" s="71">
        <v>641.205322265625</v>
      </c>
      <c r="O918" s="72"/>
      <c r="P918" s="73"/>
      <c r="Q918" s="73"/>
      <c r="R918" s="96"/>
      <c r="S918" s="48">
        <v>1</v>
      </c>
      <c r="T918" s="48">
        <v>0</v>
      </c>
      <c r="U918" s="49">
        <v>0</v>
      </c>
      <c r="V918" s="49">
        <v>0.125</v>
      </c>
      <c r="W918" s="49">
        <v>0</v>
      </c>
      <c r="X918" s="49">
        <v>0.65654000000000001</v>
      </c>
      <c r="Y918" s="49">
        <v>0</v>
      </c>
      <c r="Z918" s="49">
        <v>0</v>
      </c>
      <c r="AA918" s="68">
        <v>918</v>
      </c>
      <c r="AB918" s="68"/>
      <c r="AC918" s="69"/>
      <c r="AD918" s="84">
        <v>209</v>
      </c>
      <c r="AE918" s="84">
        <v>106</v>
      </c>
      <c r="AF918" s="84">
        <v>935</v>
      </c>
      <c r="AG918" s="84">
        <v>4530</v>
      </c>
      <c r="AH918" s="84"/>
      <c r="AI918" s="84" t="s">
        <v>7793</v>
      </c>
      <c r="AJ918" s="84"/>
      <c r="AK918" s="84"/>
      <c r="AL918" s="84"/>
      <c r="AM918" s="87">
        <v>42434.919918981483</v>
      </c>
      <c r="AN918" s="84" t="s">
        <v>10584</v>
      </c>
      <c r="AO918" s="92" t="s">
        <v>11500</v>
      </c>
      <c r="AP918" s="84" t="s">
        <v>65</v>
      </c>
      <c r="AQ918" s="48"/>
      <c r="AR918" s="48"/>
      <c r="AS918" s="48"/>
      <c r="AT918" s="48"/>
      <c r="AU918" s="48"/>
      <c r="AV918" s="48"/>
      <c r="AW918" s="48"/>
      <c r="AX918" s="48"/>
      <c r="AY918" s="48"/>
      <c r="AZ918" s="48"/>
      <c r="BA918" s="2"/>
      <c r="BB918" s="3"/>
      <c r="BC918" s="3"/>
      <c r="BD918" s="3"/>
      <c r="BE918" s="3"/>
    </row>
    <row r="919" spans="1:57" x14ac:dyDescent="0.25">
      <c r="A919" s="61" t="s">
        <v>855</v>
      </c>
      <c r="B919" s="62" t="s">
        <v>15537</v>
      </c>
      <c r="C919" s="62"/>
      <c r="D919" s="63">
        <v>1.5</v>
      </c>
      <c r="E919" s="65"/>
      <c r="F919" s="103" t="s">
        <v>9852</v>
      </c>
      <c r="G919" s="62"/>
      <c r="H919" s="66"/>
      <c r="I919" s="67"/>
      <c r="J919" s="67"/>
      <c r="K919" s="66" t="s">
        <v>13188</v>
      </c>
      <c r="L919" s="70"/>
      <c r="M919" s="71">
        <v>2529.240966796875</v>
      </c>
      <c r="N919" s="71">
        <v>6195.63818359375</v>
      </c>
      <c r="O919" s="72"/>
      <c r="P919" s="73"/>
      <c r="Q919" s="73"/>
      <c r="R919" s="96"/>
      <c r="S919" s="48">
        <v>0</v>
      </c>
      <c r="T919" s="48">
        <v>1</v>
      </c>
      <c r="U919" s="49">
        <v>0</v>
      </c>
      <c r="V919" s="49">
        <v>1.2300000000000001E-4</v>
      </c>
      <c r="W919" s="49">
        <v>0</v>
      </c>
      <c r="X919" s="49">
        <v>0.55101</v>
      </c>
      <c r="Y919" s="49">
        <v>0</v>
      </c>
      <c r="Z919" s="49">
        <v>0</v>
      </c>
      <c r="AA919" s="68">
        <v>919</v>
      </c>
      <c r="AB919" s="68"/>
      <c r="AC919" s="69"/>
      <c r="AD919" s="84">
        <v>246</v>
      </c>
      <c r="AE919" s="84">
        <v>269</v>
      </c>
      <c r="AF919" s="84">
        <v>2409</v>
      </c>
      <c r="AG919" s="84">
        <v>18852</v>
      </c>
      <c r="AH919" s="84"/>
      <c r="AI919" s="84" t="s">
        <v>7794</v>
      </c>
      <c r="AJ919" s="84" t="s">
        <v>8270</v>
      </c>
      <c r="AK919" s="92" t="s">
        <v>8849</v>
      </c>
      <c r="AL919" s="84"/>
      <c r="AM919" s="87">
        <v>41516.308553240742</v>
      </c>
      <c r="AN919" s="84" t="s">
        <v>10584</v>
      </c>
      <c r="AO919" s="92" t="s">
        <v>11501</v>
      </c>
      <c r="AP919" s="84" t="s">
        <v>66</v>
      </c>
      <c r="AQ919" s="48"/>
      <c r="AR919" s="48"/>
      <c r="AS919" s="48"/>
      <c r="AT919" s="48"/>
      <c r="AU919" s="48"/>
      <c r="AV919" s="48"/>
      <c r="AW919" s="107" t="s">
        <v>14132</v>
      </c>
      <c r="AX919" s="107" t="s">
        <v>14132</v>
      </c>
      <c r="AY919" s="107" t="s">
        <v>14934</v>
      </c>
      <c r="AZ919" s="107" t="s">
        <v>14934</v>
      </c>
      <c r="BA919" s="2"/>
      <c r="BB919" s="3"/>
      <c r="BC919" s="3"/>
      <c r="BD919" s="3"/>
      <c r="BE919" s="3"/>
    </row>
    <row r="920" spans="1:57" x14ac:dyDescent="0.25">
      <c r="A920" s="61" t="s">
        <v>856</v>
      </c>
      <c r="B920" s="62" t="s">
        <v>15537</v>
      </c>
      <c r="C920" s="62"/>
      <c r="D920" s="63">
        <v>1.5</v>
      </c>
      <c r="E920" s="65"/>
      <c r="F920" s="103" t="s">
        <v>9853</v>
      </c>
      <c r="G920" s="62"/>
      <c r="H920" s="66"/>
      <c r="I920" s="67"/>
      <c r="J920" s="67"/>
      <c r="K920" s="66" t="s">
        <v>13189</v>
      </c>
      <c r="L920" s="70"/>
      <c r="M920" s="71">
        <v>5798.52685546875</v>
      </c>
      <c r="N920" s="71">
        <v>2273.588623046875</v>
      </c>
      <c r="O920" s="72"/>
      <c r="P920" s="73"/>
      <c r="Q920" s="73"/>
      <c r="R920" s="96"/>
      <c r="S920" s="48">
        <v>0</v>
      </c>
      <c r="T920" s="48">
        <v>1</v>
      </c>
      <c r="U920" s="49">
        <v>0</v>
      </c>
      <c r="V920" s="49">
        <v>6.7999999999999999E-5</v>
      </c>
      <c r="W920" s="49">
        <v>0</v>
      </c>
      <c r="X920" s="49">
        <v>0.53757900000000003</v>
      </c>
      <c r="Y920" s="49">
        <v>0</v>
      </c>
      <c r="Z920" s="49">
        <v>0</v>
      </c>
      <c r="AA920" s="68">
        <v>920</v>
      </c>
      <c r="AB920" s="68"/>
      <c r="AC920" s="69"/>
      <c r="AD920" s="84">
        <v>38</v>
      </c>
      <c r="AE920" s="84">
        <v>25</v>
      </c>
      <c r="AF920" s="84">
        <v>679</v>
      </c>
      <c r="AG920" s="84">
        <v>2505</v>
      </c>
      <c r="AH920" s="84"/>
      <c r="AI920" s="84"/>
      <c r="AJ920" s="84"/>
      <c r="AK920" s="84"/>
      <c r="AL920" s="84"/>
      <c r="AM920" s="87">
        <v>43435.168252314812</v>
      </c>
      <c r="AN920" s="84" t="s">
        <v>10584</v>
      </c>
      <c r="AO920" s="92" t="s">
        <v>11502</v>
      </c>
      <c r="AP920" s="84" t="s">
        <v>66</v>
      </c>
      <c r="AQ920" s="48"/>
      <c r="AR920" s="48"/>
      <c r="AS920" s="48"/>
      <c r="AT920" s="48"/>
      <c r="AU920" s="48"/>
      <c r="AV920" s="48"/>
      <c r="AW920" s="107" t="s">
        <v>14428</v>
      </c>
      <c r="AX920" s="107" t="s">
        <v>14428</v>
      </c>
      <c r="AY920" s="107" t="s">
        <v>15211</v>
      </c>
      <c r="AZ920" s="107" t="s">
        <v>15211</v>
      </c>
      <c r="BA920" s="2"/>
      <c r="BB920" s="3"/>
      <c r="BC920" s="3"/>
      <c r="BD920" s="3"/>
      <c r="BE920" s="3"/>
    </row>
    <row r="921" spans="1:57" x14ac:dyDescent="0.25">
      <c r="A921" s="61" t="s">
        <v>857</v>
      </c>
      <c r="B921" s="62" t="s">
        <v>15537</v>
      </c>
      <c r="C921" s="62"/>
      <c r="D921" s="63">
        <v>1.5</v>
      </c>
      <c r="E921" s="65"/>
      <c r="F921" s="103" t="s">
        <v>9854</v>
      </c>
      <c r="G921" s="62"/>
      <c r="H921" s="66"/>
      <c r="I921" s="67"/>
      <c r="J921" s="67"/>
      <c r="K921" s="66" t="s">
        <v>13190</v>
      </c>
      <c r="L921" s="70"/>
      <c r="M921" s="71">
        <v>4067.016357421875</v>
      </c>
      <c r="N921" s="71">
        <v>1240.3126220703125</v>
      </c>
      <c r="O921" s="72"/>
      <c r="P921" s="73"/>
      <c r="Q921" s="73"/>
      <c r="R921" s="96"/>
      <c r="S921" s="48">
        <v>0</v>
      </c>
      <c r="T921" s="48">
        <v>1</v>
      </c>
      <c r="U921" s="49">
        <v>0</v>
      </c>
      <c r="V921" s="49">
        <v>7.2999999999999999E-5</v>
      </c>
      <c r="W921" s="49">
        <v>0</v>
      </c>
      <c r="X921" s="49">
        <v>0.52029999999999998</v>
      </c>
      <c r="Y921" s="49">
        <v>0</v>
      </c>
      <c r="Z921" s="49">
        <v>0</v>
      </c>
      <c r="AA921" s="68">
        <v>921</v>
      </c>
      <c r="AB921" s="68"/>
      <c r="AC921" s="69"/>
      <c r="AD921" s="84">
        <v>600</v>
      </c>
      <c r="AE921" s="84">
        <v>2050</v>
      </c>
      <c r="AF921" s="84">
        <v>300055</v>
      </c>
      <c r="AG921" s="84">
        <v>445168</v>
      </c>
      <c r="AH921" s="84"/>
      <c r="AI921" s="84" t="s">
        <v>7795</v>
      </c>
      <c r="AJ921" s="84" t="s">
        <v>8284</v>
      </c>
      <c r="AK921" s="84"/>
      <c r="AL921" s="84"/>
      <c r="AM921" s="87">
        <v>42658.304629629631</v>
      </c>
      <c r="AN921" s="84" t="s">
        <v>10584</v>
      </c>
      <c r="AO921" s="92" t="s">
        <v>11503</v>
      </c>
      <c r="AP921" s="84" t="s">
        <v>66</v>
      </c>
      <c r="AQ921" s="48"/>
      <c r="AR921" s="48"/>
      <c r="AS921" s="48"/>
      <c r="AT921" s="48"/>
      <c r="AU921" s="48"/>
      <c r="AV921" s="48"/>
      <c r="AW921" s="107" t="s">
        <v>14339</v>
      </c>
      <c r="AX921" s="107" t="s">
        <v>14339</v>
      </c>
      <c r="AY921" s="107" t="s">
        <v>15126</v>
      </c>
      <c r="AZ921" s="107" t="s">
        <v>15126</v>
      </c>
      <c r="BA921" s="2"/>
      <c r="BB921" s="3"/>
      <c r="BC921" s="3"/>
      <c r="BD921" s="3"/>
      <c r="BE921" s="3"/>
    </row>
    <row r="922" spans="1:57" x14ac:dyDescent="0.25">
      <c r="A922" s="61" t="s">
        <v>858</v>
      </c>
      <c r="B922" s="62" t="s">
        <v>15537</v>
      </c>
      <c r="C922" s="62"/>
      <c r="D922" s="63">
        <v>1.5</v>
      </c>
      <c r="E922" s="65"/>
      <c r="F922" s="103" t="s">
        <v>9855</v>
      </c>
      <c r="G922" s="62"/>
      <c r="H922" s="66"/>
      <c r="I922" s="67"/>
      <c r="J922" s="67"/>
      <c r="K922" s="66" t="s">
        <v>13191</v>
      </c>
      <c r="L922" s="70"/>
      <c r="M922" s="71">
        <v>9360.9765625</v>
      </c>
      <c r="N922" s="71">
        <v>4034.703857421875</v>
      </c>
      <c r="O922" s="72"/>
      <c r="P922" s="73"/>
      <c r="Q922" s="73"/>
      <c r="R922" s="96"/>
      <c r="S922" s="48">
        <v>0</v>
      </c>
      <c r="T922" s="48">
        <v>1</v>
      </c>
      <c r="U922" s="49">
        <v>0</v>
      </c>
      <c r="V922" s="49">
        <v>1.26E-4</v>
      </c>
      <c r="W922" s="49">
        <v>0</v>
      </c>
      <c r="X922" s="49">
        <v>0.58118700000000001</v>
      </c>
      <c r="Y922" s="49">
        <v>0</v>
      </c>
      <c r="Z922" s="49">
        <v>0</v>
      </c>
      <c r="AA922" s="68">
        <v>922</v>
      </c>
      <c r="AB922" s="68"/>
      <c r="AC922" s="69"/>
      <c r="AD922" s="84">
        <v>2732</v>
      </c>
      <c r="AE922" s="84">
        <v>2575</v>
      </c>
      <c r="AF922" s="84">
        <v>47389</v>
      </c>
      <c r="AG922" s="84">
        <v>16012</v>
      </c>
      <c r="AH922" s="84"/>
      <c r="AI922" s="84" t="s">
        <v>7796</v>
      </c>
      <c r="AJ922" s="84" t="s">
        <v>8498</v>
      </c>
      <c r="AK922" s="92" t="s">
        <v>8850</v>
      </c>
      <c r="AL922" s="84"/>
      <c r="AM922" s="87">
        <v>40225.075439814813</v>
      </c>
      <c r="AN922" s="84" t="s">
        <v>10584</v>
      </c>
      <c r="AO922" s="92" t="s">
        <v>11504</v>
      </c>
      <c r="AP922" s="84" t="s">
        <v>66</v>
      </c>
      <c r="AQ922" s="48"/>
      <c r="AR922" s="48"/>
      <c r="AS922" s="48"/>
      <c r="AT922" s="48"/>
      <c r="AU922" s="48"/>
      <c r="AV922" s="48"/>
      <c r="AW922" s="107" t="s">
        <v>14429</v>
      </c>
      <c r="AX922" s="107" t="s">
        <v>14429</v>
      </c>
      <c r="AY922" s="107" t="s">
        <v>15212</v>
      </c>
      <c r="AZ922" s="107" t="s">
        <v>15212</v>
      </c>
      <c r="BA922" s="2"/>
      <c r="BB922" s="3"/>
      <c r="BC922" s="3"/>
      <c r="BD922" s="3"/>
      <c r="BE922" s="3"/>
    </row>
    <row r="923" spans="1:57" x14ac:dyDescent="0.25">
      <c r="A923" s="61" t="s">
        <v>1727</v>
      </c>
      <c r="B923" s="62" t="s">
        <v>15537</v>
      </c>
      <c r="C923" s="62"/>
      <c r="D923" s="63">
        <v>1.5019341461905056</v>
      </c>
      <c r="E923" s="65"/>
      <c r="F923" s="103" t="s">
        <v>9856</v>
      </c>
      <c r="G923" s="62"/>
      <c r="H923" s="66"/>
      <c r="I923" s="67"/>
      <c r="J923" s="67"/>
      <c r="K923" s="66" t="s">
        <v>13192</v>
      </c>
      <c r="L923" s="70"/>
      <c r="M923" s="71">
        <v>6958.40283203125</v>
      </c>
      <c r="N923" s="71">
        <v>5521.8955078125</v>
      </c>
      <c r="O923" s="72"/>
      <c r="P923" s="73"/>
      <c r="Q923" s="73"/>
      <c r="R923" s="96"/>
      <c r="S923" s="48">
        <v>3</v>
      </c>
      <c r="T923" s="48">
        <v>0</v>
      </c>
      <c r="U923" s="49">
        <v>4058</v>
      </c>
      <c r="V923" s="49">
        <v>1.45E-4</v>
      </c>
      <c r="W923" s="49">
        <v>9.9999999999999995E-7</v>
      </c>
      <c r="X923" s="49">
        <v>1.521836</v>
      </c>
      <c r="Y923" s="49">
        <v>0</v>
      </c>
      <c r="Z923" s="49">
        <v>0</v>
      </c>
      <c r="AA923" s="68">
        <v>923</v>
      </c>
      <c r="AB923" s="68"/>
      <c r="AC923" s="69"/>
      <c r="AD923" s="84">
        <v>229031</v>
      </c>
      <c r="AE923" s="84">
        <v>228686</v>
      </c>
      <c r="AF923" s="84">
        <v>341568</v>
      </c>
      <c r="AG923" s="84">
        <v>95842</v>
      </c>
      <c r="AH923" s="84"/>
      <c r="AI923" s="84" t="s">
        <v>7797</v>
      </c>
      <c r="AJ923" s="84" t="s">
        <v>8499</v>
      </c>
      <c r="AK923" s="84"/>
      <c r="AL923" s="84"/>
      <c r="AM923" s="87">
        <v>41310.831319444442</v>
      </c>
      <c r="AN923" s="84" t="s">
        <v>10584</v>
      </c>
      <c r="AO923" s="92" t="s">
        <v>11505</v>
      </c>
      <c r="AP923" s="84" t="s">
        <v>65</v>
      </c>
      <c r="AQ923" s="48"/>
      <c r="AR923" s="48"/>
      <c r="AS923" s="48"/>
      <c r="AT923" s="48"/>
      <c r="AU923" s="48"/>
      <c r="AV923" s="48"/>
      <c r="AW923" s="48"/>
      <c r="AX923" s="48"/>
      <c r="AY923" s="48"/>
      <c r="AZ923" s="48"/>
      <c r="BA923" s="2"/>
      <c r="BB923" s="3"/>
      <c r="BC923" s="3"/>
      <c r="BD923" s="3"/>
      <c r="BE923" s="3"/>
    </row>
    <row r="924" spans="1:57" x14ac:dyDescent="0.25">
      <c r="A924" s="61" t="s">
        <v>859</v>
      </c>
      <c r="B924" s="62" t="s">
        <v>15537</v>
      </c>
      <c r="C924" s="62"/>
      <c r="D924" s="63">
        <v>1.5</v>
      </c>
      <c r="E924" s="65"/>
      <c r="F924" s="103" t="s">
        <v>9857</v>
      </c>
      <c r="G924" s="62"/>
      <c r="H924" s="66"/>
      <c r="I924" s="67"/>
      <c r="J924" s="67"/>
      <c r="K924" s="66" t="s">
        <v>13193</v>
      </c>
      <c r="L924" s="70"/>
      <c r="M924" s="71">
        <v>9380.392578125</v>
      </c>
      <c r="N924" s="71">
        <v>5401.1806640625</v>
      </c>
      <c r="O924" s="72"/>
      <c r="P924" s="73"/>
      <c r="Q924" s="73"/>
      <c r="R924" s="96"/>
      <c r="S924" s="48">
        <v>0</v>
      </c>
      <c r="T924" s="48">
        <v>1</v>
      </c>
      <c r="U924" s="49">
        <v>0</v>
      </c>
      <c r="V924" s="49">
        <v>0.33333299999999999</v>
      </c>
      <c r="W924" s="49">
        <v>0</v>
      </c>
      <c r="X924" s="49">
        <v>0.77027000000000001</v>
      </c>
      <c r="Y924" s="49">
        <v>0</v>
      </c>
      <c r="Z924" s="49">
        <v>0</v>
      </c>
      <c r="AA924" s="68">
        <v>924</v>
      </c>
      <c r="AB924" s="68"/>
      <c r="AC924" s="69"/>
      <c r="AD924" s="84">
        <v>220</v>
      </c>
      <c r="AE924" s="84">
        <v>163</v>
      </c>
      <c r="AF924" s="84">
        <v>5626</v>
      </c>
      <c r="AG924" s="84">
        <v>4928</v>
      </c>
      <c r="AH924" s="84"/>
      <c r="AI924" s="84" t="s">
        <v>7798</v>
      </c>
      <c r="AJ924" s="84" t="s">
        <v>8266</v>
      </c>
      <c r="AK924" s="84"/>
      <c r="AL924" s="84"/>
      <c r="AM924" s="87">
        <v>42601.262060185189</v>
      </c>
      <c r="AN924" s="84" t="s">
        <v>10584</v>
      </c>
      <c r="AO924" s="92" t="s">
        <v>11506</v>
      </c>
      <c r="AP924" s="84" t="s">
        <v>66</v>
      </c>
      <c r="AQ924" s="48"/>
      <c r="AR924" s="48"/>
      <c r="AS924" s="48"/>
      <c r="AT924" s="48"/>
      <c r="AU924" s="48"/>
      <c r="AV924" s="48"/>
      <c r="AW924" s="107" t="s">
        <v>14430</v>
      </c>
      <c r="AX924" s="107" t="s">
        <v>14430</v>
      </c>
      <c r="AY924" s="107" t="s">
        <v>15213</v>
      </c>
      <c r="AZ924" s="107" t="s">
        <v>15213</v>
      </c>
      <c r="BA924" s="2"/>
      <c r="BB924" s="3"/>
      <c r="BC924" s="3"/>
      <c r="BD924" s="3"/>
      <c r="BE924" s="3"/>
    </row>
    <row r="925" spans="1:57" x14ac:dyDescent="0.25">
      <c r="A925" s="61" t="s">
        <v>1728</v>
      </c>
      <c r="B925" s="62" t="s">
        <v>15537</v>
      </c>
      <c r="C925" s="62"/>
      <c r="D925" s="63">
        <v>1.5</v>
      </c>
      <c r="E925" s="65"/>
      <c r="F925" s="103" t="s">
        <v>9858</v>
      </c>
      <c r="G925" s="62"/>
      <c r="H925" s="66"/>
      <c r="I925" s="67"/>
      <c r="J925" s="67"/>
      <c r="K925" s="66" t="s">
        <v>13194</v>
      </c>
      <c r="L925" s="70"/>
      <c r="M925" s="71">
        <v>8919.8662109375</v>
      </c>
      <c r="N925" s="71">
        <v>6982.51220703125</v>
      </c>
      <c r="O925" s="72"/>
      <c r="P925" s="73"/>
      <c r="Q925" s="73"/>
      <c r="R925" s="96"/>
      <c r="S925" s="48">
        <v>2</v>
      </c>
      <c r="T925" s="48">
        <v>0</v>
      </c>
      <c r="U925" s="49">
        <v>2</v>
      </c>
      <c r="V925" s="49">
        <v>0.5</v>
      </c>
      <c r="W925" s="49">
        <v>0</v>
      </c>
      <c r="X925" s="49">
        <v>1.4594590000000001</v>
      </c>
      <c r="Y925" s="49">
        <v>0</v>
      </c>
      <c r="Z925" s="49">
        <v>0</v>
      </c>
      <c r="AA925" s="68">
        <v>925</v>
      </c>
      <c r="AB925" s="68"/>
      <c r="AC925" s="69"/>
      <c r="AD925" s="84">
        <v>216</v>
      </c>
      <c r="AE925" s="84">
        <v>15182</v>
      </c>
      <c r="AF925" s="84">
        <v>491</v>
      </c>
      <c r="AG925" s="84">
        <v>2162</v>
      </c>
      <c r="AH925" s="84"/>
      <c r="AI925" s="84" t="s">
        <v>7799</v>
      </c>
      <c r="AJ925" s="84"/>
      <c r="AK925" s="92" t="s">
        <v>8851</v>
      </c>
      <c r="AL925" s="84"/>
      <c r="AM925" s="87">
        <v>43255.49050925926</v>
      </c>
      <c r="AN925" s="84" t="s">
        <v>10584</v>
      </c>
      <c r="AO925" s="92" t="s">
        <v>11507</v>
      </c>
      <c r="AP925" s="84" t="s">
        <v>65</v>
      </c>
      <c r="AQ925" s="48"/>
      <c r="AR925" s="48"/>
      <c r="AS925" s="48"/>
      <c r="AT925" s="48"/>
      <c r="AU925" s="48"/>
      <c r="AV925" s="48"/>
      <c r="AW925" s="48"/>
      <c r="AX925" s="48"/>
      <c r="AY925" s="48"/>
      <c r="AZ925" s="48"/>
      <c r="BA925" s="2"/>
      <c r="BB925" s="3"/>
      <c r="BC925" s="3"/>
      <c r="BD925" s="3"/>
      <c r="BE925" s="3"/>
    </row>
    <row r="926" spans="1:57" x14ac:dyDescent="0.25">
      <c r="A926" s="61" t="s">
        <v>860</v>
      </c>
      <c r="B926" s="62" t="s">
        <v>15537</v>
      </c>
      <c r="C926" s="62"/>
      <c r="D926" s="63">
        <v>1.724360958098657</v>
      </c>
      <c r="E926" s="65"/>
      <c r="F926" s="103" t="s">
        <v>9859</v>
      </c>
      <c r="G926" s="62"/>
      <c r="H926" s="66"/>
      <c r="I926" s="67"/>
      <c r="J926" s="67"/>
      <c r="K926" s="66" t="s">
        <v>13195</v>
      </c>
      <c r="L926" s="70"/>
      <c r="M926" s="71">
        <v>4897.4677734375</v>
      </c>
      <c r="N926" s="71">
        <v>2384.0986328125</v>
      </c>
      <c r="O926" s="72"/>
      <c r="P926" s="73"/>
      <c r="Q926" s="73"/>
      <c r="R926" s="96"/>
      <c r="S926" s="48">
        <v>0</v>
      </c>
      <c r="T926" s="48">
        <v>1</v>
      </c>
      <c r="U926" s="49">
        <v>0</v>
      </c>
      <c r="V926" s="49">
        <v>1.84E-4</v>
      </c>
      <c r="W926" s="49">
        <v>1.16E-4</v>
      </c>
      <c r="X926" s="49">
        <v>0.46414100000000003</v>
      </c>
      <c r="Y926" s="49">
        <v>0</v>
      </c>
      <c r="Z926" s="49">
        <v>0</v>
      </c>
      <c r="AA926" s="68">
        <v>926</v>
      </c>
      <c r="AB926" s="68"/>
      <c r="AC926" s="69"/>
      <c r="AD926" s="84">
        <v>198</v>
      </c>
      <c r="AE926" s="84">
        <v>25</v>
      </c>
      <c r="AF926" s="84">
        <v>2728</v>
      </c>
      <c r="AG926" s="84">
        <v>5</v>
      </c>
      <c r="AH926" s="84"/>
      <c r="AI926" s="84" t="s">
        <v>7800</v>
      </c>
      <c r="AJ926" s="84" t="s">
        <v>8500</v>
      </c>
      <c r="AK926" s="84"/>
      <c r="AL926" s="84"/>
      <c r="AM926" s="87">
        <v>43693.626354166663</v>
      </c>
      <c r="AN926" s="84" t="s">
        <v>10584</v>
      </c>
      <c r="AO926" s="92" t="s">
        <v>11508</v>
      </c>
      <c r="AP926" s="84" t="s">
        <v>66</v>
      </c>
      <c r="AQ926" s="48"/>
      <c r="AR926" s="48"/>
      <c r="AS926" s="48"/>
      <c r="AT926" s="48"/>
      <c r="AU926" s="48"/>
      <c r="AV926" s="48"/>
      <c r="AW926" s="107" t="s">
        <v>14080</v>
      </c>
      <c r="AX926" s="107" t="s">
        <v>14080</v>
      </c>
      <c r="AY926" s="107" t="s">
        <v>14883</v>
      </c>
      <c r="AZ926" s="107" t="s">
        <v>14883</v>
      </c>
      <c r="BA926" s="2"/>
      <c r="BB926" s="3"/>
      <c r="BC926" s="3"/>
      <c r="BD926" s="3"/>
      <c r="BE926" s="3"/>
    </row>
    <row r="927" spans="1:57" x14ac:dyDescent="0.25">
      <c r="A927" s="61" t="s">
        <v>861</v>
      </c>
      <c r="B927" s="62" t="s">
        <v>15537</v>
      </c>
      <c r="C927" s="62"/>
      <c r="D927" s="63">
        <v>1.5</v>
      </c>
      <c r="E927" s="65"/>
      <c r="F927" s="103" t="s">
        <v>9860</v>
      </c>
      <c r="G927" s="62"/>
      <c r="H927" s="66"/>
      <c r="I927" s="67"/>
      <c r="J927" s="67"/>
      <c r="K927" s="66" t="s">
        <v>13196</v>
      </c>
      <c r="L927" s="70"/>
      <c r="M927" s="71">
        <v>4568.65625</v>
      </c>
      <c r="N927" s="71">
        <v>7399.9287109375</v>
      </c>
      <c r="O927" s="72"/>
      <c r="P927" s="73"/>
      <c r="Q927" s="73"/>
      <c r="R927" s="96"/>
      <c r="S927" s="48">
        <v>0</v>
      </c>
      <c r="T927" s="48">
        <v>1</v>
      </c>
      <c r="U927" s="49">
        <v>0</v>
      </c>
      <c r="V927" s="49">
        <v>1.21E-4</v>
      </c>
      <c r="W927" s="49">
        <v>0</v>
      </c>
      <c r="X927" s="49">
        <v>0.53123399999999998</v>
      </c>
      <c r="Y927" s="49">
        <v>0</v>
      </c>
      <c r="Z927" s="49">
        <v>0</v>
      </c>
      <c r="AA927" s="68">
        <v>927</v>
      </c>
      <c r="AB927" s="68"/>
      <c r="AC927" s="69"/>
      <c r="AD927" s="84">
        <v>138</v>
      </c>
      <c r="AE927" s="84">
        <v>39</v>
      </c>
      <c r="AF927" s="84">
        <v>323</v>
      </c>
      <c r="AG927" s="84">
        <v>713</v>
      </c>
      <c r="AH927" s="84"/>
      <c r="AI927" s="84" t="s">
        <v>7801</v>
      </c>
      <c r="AJ927" s="84" t="s">
        <v>8501</v>
      </c>
      <c r="AK927" s="84"/>
      <c r="AL927" s="84"/>
      <c r="AM927" s="87">
        <v>43170.434687499997</v>
      </c>
      <c r="AN927" s="84" t="s">
        <v>10584</v>
      </c>
      <c r="AO927" s="92" t="s">
        <v>11509</v>
      </c>
      <c r="AP927" s="84" t="s">
        <v>66</v>
      </c>
      <c r="AQ927" s="48"/>
      <c r="AR927" s="48"/>
      <c r="AS927" s="48"/>
      <c r="AT927" s="48"/>
      <c r="AU927" s="48"/>
      <c r="AV927" s="48"/>
      <c r="AW927" s="107" t="s">
        <v>14431</v>
      </c>
      <c r="AX927" s="107" t="s">
        <v>14431</v>
      </c>
      <c r="AY927" s="107" t="s">
        <v>15214</v>
      </c>
      <c r="AZ927" s="107" t="s">
        <v>15214</v>
      </c>
      <c r="BA927" s="2"/>
      <c r="BB927" s="3"/>
      <c r="BC927" s="3"/>
      <c r="BD927" s="3"/>
      <c r="BE927" s="3"/>
    </row>
    <row r="928" spans="1:57" x14ac:dyDescent="0.25">
      <c r="A928" s="61" t="s">
        <v>862</v>
      </c>
      <c r="B928" s="62" t="s">
        <v>15537</v>
      </c>
      <c r="C928" s="62"/>
      <c r="D928" s="63">
        <v>1.5</v>
      </c>
      <c r="E928" s="65"/>
      <c r="F928" s="103" t="s">
        <v>9861</v>
      </c>
      <c r="G928" s="62"/>
      <c r="H928" s="66"/>
      <c r="I928" s="67"/>
      <c r="J928" s="67"/>
      <c r="K928" s="66" t="s">
        <v>13197</v>
      </c>
      <c r="L928" s="70"/>
      <c r="M928" s="71">
        <v>9495.30859375</v>
      </c>
      <c r="N928" s="71">
        <v>5826.57177734375</v>
      </c>
      <c r="O928" s="72"/>
      <c r="P928" s="73"/>
      <c r="Q928" s="73"/>
      <c r="R928" s="96"/>
      <c r="S928" s="48">
        <v>0</v>
      </c>
      <c r="T928" s="48">
        <v>1</v>
      </c>
      <c r="U928" s="49">
        <v>0</v>
      </c>
      <c r="V928" s="49">
        <v>1.2999999999999999E-4</v>
      </c>
      <c r="W928" s="49">
        <v>0</v>
      </c>
      <c r="X928" s="49">
        <v>0.53073700000000001</v>
      </c>
      <c r="Y928" s="49">
        <v>0</v>
      </c>
      <c r="Z928" s="49">
        <v>0</v>
      </c>
      <c r="AA928" s="68">
        <v>928</v>
      </c>
      <c r="AB928" s="68"/>
      <c r="AC928" s="69"/>
      <c r="AD928" s="84">
        <v>210</v>
      </c>
      <c r="AE928" s="84">
        <v>128</v>
      </c>
      <c r="AF928" s="84">
        <v>11780</v>
      </c>
      <c r="AG928" s="84">
        <v>5929</v>
      </c>
      <c r="AH928" s="84"/>
      <c r="AI928" s="84" t="s">
        <v>7802</v>
      </c>
      <c r="AJ928" s="84" t="s">
        <v>8284</v>
      </c>
      <c r="AK928" s="84"/>
      <c r="AL928" s="84"/>
      <c r="AM928" s="87">
        <v>41883.70789351852</v>
      </c>
      <c r="AN928" s="84" t="s">
        <v>10584</v>
      </c>
      <c r="AO928" s="92" t="s">
        <v>11510</v>
      </c>
      <c r="AP928" s="84" t="s">
        <v>66</v>
      </c>
      <c r="AQ928" s="48"/>
      <c r="AR928" s="48"/>
      <c r="AS928" s="48"/>
      <c r="AT928" s="48"/>
      <c r="AU928" s="48"/>
      <c r="AV928" s="48"/>
      <c r="AW928" s="107" t="s">
        <v>14432</v>
      </c>
      <c r="AX928" s="107" t="s">
        <v>14783</v>
      </c>
      <c r="AY928" s="107" t="s">
        <v>15215</v>
      </c>
      <c r="AZ928" s="107" t="s">
        <v>15501</v>
      </c>
      <c r="BA928" s="2"/>
      <c r="BB928" s="3"/>
      <c r="BC928" s="3"/>
      <c r="BD928" s="3"/>
      <c r="BE928" s="3"/>
    </row>
    <row r="929" spans="1:57" x14ac:dyDescent="0.25">
      <c r="A929" s="61" t="s">
        <v>863</v>
      </c>
      <c r="B929" s="62" t="s">
        <v>15537</v>
      </c>
      <c r="C929" s="62"/>
      <c r="D929" s="63">
        <v>1.724360958098657</v>
      </c>
      <c r="E929" s="65"/>
      <c r="F929" s="103" t="s">
        <v>9862</v>
      </c>
      <c r="G929" s="62"/>
      <c r="H929" s="66"/>
      <c r="I929" s="67"/>
      <c r="J929" s="67"/>
      <c r="K929" s="66" t="s">
        <v>13198</v>
      </c>
      <c r="L929" s="70"/>
      <c r="M929" s="71">
        <v>5969.6455078125</v>
      </c>
      <c r="N929" s="71">
        <v>791.14398193359375</v>
      </c>
      <c r="O929" s="72"/>
      <c r="P929" s="73"/>
      <c r="Q929" s="73"/>
      <c r="R929" s="96"/>
      <c r="S929" s="48">
        <v>0</v>
      </c>
      <c r="T929" s="48">
        <v>1</v>
      </c>
      <c r="U929" s="49">
        <v>0</v>
      </c>
      <c r="V929" s="49">
        <v>1.84E-4</v>
      </c>
      <c r="W929" s="49">
        <v>1.16E-4</v>
      </c>
      <c r="X929" s="49">
        <v>0.46414100000000003</v>
      </c>
      <c r="Y929" s="49">
        <v>0</v>
      </c>
      <c r="Z929" s="49">
        <v>0</v>
      </c>
      <c r="AA929" s="68">
        <v>929</v>
      </c>
      <c r="AB929" s="68"/>
      <c r="AC929" s="69"/>
      <c r="AD929" s="84">
        <v>4401</v>
      </c>
      <c r="AE929" s="84">
        <v>2645</v>
      </c>
      <c r="AF929" s="84">
        <v>221676</v>
      </c>
      <c r="AG929" s="84">
        <v>143114</v>
      </c>
      <c r="AH929" s="84"/>
      <c r="AI929" s="84"/>
      <c r="AJ929" s="84"/>
      <c r="AK929" s="84"/>
      <c r="AL929" s="84"/>
      <c r="AM929" s="87">
        <v>40759.281990740739</v>
      </c>
      <c r="AN929" s="84" t="s">
        <v>10584</v>
      </c>
      <c r="AO929" s="92" t="s">
        <v>11511</v>
      </c>
      <c r="AP929" s="84" t="s">
        <v>66</v>
      </c>
      <c r="AQ929" s="48"/>
      <c r="AR929" s="48"/>
      <c r="AS929" s="48"/>
      <c r="AT929" s="48"/>
      <c r="AU929" s="48"/>
      <c r="AV929" s="48"/>
      <c r="AW929" s="107" t="s">
        <v>14080</v>
      </c>
      <c r="AX929" s="107" t="s">
        <v>14080</v>
      </c>
      <c r="AY929" s="107" t="s">
        <v>14883</v>
      </c>
      <c r="AZ929" s="107" t="s">
        <v>14883</v>
      </c>
      <c r="BA929" s="2"/>
      <c r="BB929" s="3"/>
      <c r="BC929" s="3"/>
      <c r="BD929" s="3"/>
      <c r="BE929" s="3"/>
    </row>
    <row r="930" spans="1:57" x14ac:dyDescent="0.25">
      <c r="A930" s="61" t="s">
        <v>864</v>
      </c>
      <c r="B930" s="62" t="s">
        <v>15537</v>
      </c>
      <c r="C930" s="62"/>
      <c r="D930" s="63">
        <v>1.5116048771430339</v>
      </c>
      <c r="E930" s="65"/>
      <c r="F930" s="103" t="s">
        <v>9033</v>
      </c>
      <c r="G930" s="62"/>
      <c r="H930" s="66"/>
      <c r="I930" s="67"/>
      <c r="J930" s="67"/>
      <c r="K930" s="66" t="s">
        <v>13199</v>
      </c>
      <c r="L930" s="70"/>
      <c r="M930" s="71">
        <v>1686.1204833984375</v>
      </c>
      <c r="N930" s="71">
        <v>2709.332763671875</v>
      </c>
      <c r="O930" s="72"/>
      <c r="P930" s="73"/>
      <c r="Q930" s="73"/>
      <c r="R930" s="96"/>
      <c r="S930" s="48">
        <v>0</v>
      </c>
      <c r="T930" s="48">
        <v>1</v>
      </c>
      <c r="U930" s="49">
        <v>0</v>
      </c>
      <c r="V930" s="49">
        <v>1.47E-4</v>
      </c>
      <c r="W930" s="49">
        <v>6.0000000000000002E-6</v>
      </c>
      <c r="X930" s="49">
        <v>0.49869599999999997</v>
      </c>
      <c r="Y930" s="49">
        <v>0</v>
      </c>
      <c r="Z930" s="49">
        <v>0</v>
      </c>
      <c r="AA930" s="68">
        <v>930</v>
      </c>
      <c r="AB930" s="68"/>
      <c r="AC930" s="69"/>
      <c r="AD930" s="84">
        <v>150</v>
      </c>
      <c r="AE930" s="84">
        <v>25</v>
      </c>
      <c r="AF930" s="84">
        <v>1165</v>
      </c>
      <c r="AG930" s="84">
        <v>1897</v>
      </c>
      <c r="AH930" s="84"/>
      <c r="AI930" s="84"/>
      <c r="AJ930" s="84"/>
      <c r="AK930" s="84"/>
      <c r="AL930" s="84"/>
      <c r="AM930" s="87">
        <v>43712.748773148145</v>
      </c>
      <c r="AN930" s="84" t="s">
        <v>10584</v>
      </c>
      <c r="AO930" s="92" t="s">
        <v>11512</v>
      </c>
      <c r="AP930" s="84" t="s">
        <v>66</v>
      </c>
      <c r="AQ930" s="48" t="s">
        <v>2777</v>
      </c>
      <c r="AR930" s="48" t="s">
        <v>2777</v>
      </c>
      <c r="AS930" s="48" t="s">
        <v>2911</v>
      </c>
      <c r="AT930" s="48" t="s">
        <v>2911</v>
      </c>
      <c r="AU930" s="48"/>
      <c r="AV930" s="48"/>
      <c r="AW930" s="107" t="s">
        <v>14433</v>
      </c>
      <c r="AX930" s="107" t="s">
        <v>14433</v>
      </c>
      <c r="AY930" s="107" t="s">
        <v>15216</v>
      </c>
      <c r="AZ930" s="107" t="s">
        <v>15216</v>
      </c>
      <c r="BA930" s="2"/>
      <c r="BB930" s="3"/>
      <c r="BC930" s="3"/>
      <c r="BD930" s="3"/>
      <c r="BE930" s="3"/>
    </row>
    <row r="931" spans="1:57" x14ac:dyDescent="0.25">
      <c r="A931" s="61" t="s">
        <v>865</v>
      </c>
      <c r="B931" s="62" t="s">
        <v>15539</v>
      </c>
      <c r="C931" s="62"/>
      <c r="D931" s="63">
        <v>5.097511914340533</v>
      </c>
      <c r="E931" s="65"/>
      <c r="F931" s="103" t="s">
        <v>9863</v>
      </c>
      <c r="G931" s="62"/>
      <c r="H931" s="66"/>
      <c r="I931" s="67"/>
      <c r="J931" s="67"/>
      <c r="K931" s="66" t="s">
        <v>13200</v>
      </c>
      <c r="L931" s="70"/>
      <c r="M931" s="71">
        <v>6232.43310546875</v>
      </c>
      <c r="N931" s="71">
        <v>8935.55078125</v>
      </c>
      <c r="O931" s="72"/>
      <c r="P931" s="73"/>
      <c r="Q931" s="73"/>
      <c r="R931" s="96"/>
      <c r="S931" s="48">
        <v>0</v>
      </c>
      <c r="T931" s="48">
        <v>1</v>
      </c>
      <c r="U931" s="49">
        <v>0</v>
      </c>
      <c r="V931" s="49">
        <v>2.0100000000000001E-4</v>
      </c>
      <c r="W931" s="49">
        <v>1.8600000000000001E-3</v>
      </c>
      <c r="X931" s="49">
        <v>0.465924</v>
      </c>
      <c r="Y931" s="49">
        <v>0</v>
      </c>
      <c r="Z931" s="49">
        <v>0</v>
      </c>
      <c r="AA931" s="68">
        <v>931</v>
      </c>
      <c r="AB931" s="68"/>
      <c r="AC931" s="69"/>
      <c r="AD931" s="84">
        <v>131</v>
      </c>
      <c r="AE931" s="84">
        <v>15</v>
      </c>
      <c r="AF931" s="84">
        <v>231</v>
      </c>
      <c r="AG931" s="84">
        <v>89</v>
      </c>
      <c r="AH931" s="84"/>
      <c r="AI931" s="84"/>
      <c r="AJ931" s="84"/>
      <c r="AK931" s="84"/>
      <c r="AL931" s="84"/>
      <c r="AM931" s="87">
        <v>41849.397627314815</v>
      </c>
      <c r="AN931" s="84" t="s">
        <v>10584</v>
      </c>
      <c r="AO931" s="92" t="s">
        <v>11513</v>
      </c>
      <c r="AP931" s="84" t="s">
        <v>66</v>
      </c>
      <c r="AQ931" s="48"/>
      <c r="AR931" s="48"/>
      <c r="AS931" s="48"/>
      <c r="AT931" s="48"/>
      <c r="AU931" s="48" t="s">
        <v>2951</v>
      </c>
      <c r="AV931" s="48" t="s">
        <v>2951</v>
      </c>
      <c r="AW931" s="107" t="s">
        <v>14127</v>
      </c>
      <c r="AX931" s="107" t="s">
        <v>14127</v>
      </c>
      <c r="AY931" s="107" t="s">
        <v>14929</v>
      </c>
      <c r="AZ931" s="107" t="s">
        <v>14929</v>
      </c>
      <c r="BA931" s="2"/>
      <c r="BB931" s="3"/>
      <c r="BC931" s="3"/>
      <c r="BD931" s="3"/>
      <c r="BE931" s="3"/>
    </row>
    <row r="932" spans="1:57" x14ac:dyDescent="0.25">
      <c r="A932" s="61" t="s">
        <v>866</v>
      </c>
      <c r="B932" s="62" t="s">
        <v>15537</v>
      </c>
      <c r="C932" s="62"/>
      <c r="D932" s="63">
        <v>1.7185585195271398</v>
      </c>
      <c r="E932" s="65"/>
      <c r="F932" s="103" t="s">
        <v>9864</v>
      </c>
      <c r="G932" s="62"/>
      <c r="H932" s="66"/>
      <c r="I932" s="67"/>
      <c r="J932" s="67"/>
      <c r="K932" s="66" t="s">
        <v>13201</v>
      </c>
      <c r="L932" s="70"/>
      <c r="M932" s="71">
        <v>6219.392578125</v>
      </c>
      <c r="N932" s="71">
        <v>4223.23779296875</v>
      </c>
      <c r="O932" s="72"/>
      <c r="P932" s="73"/>
      <c r="Q932" s="73"/>
      <c r="R932" s="96"/>
      <c r="S932" s="48">
        <v>0</v>
      </c>
      <c r="T932" s="48">
        <v>1</v>
      </c>
      <c r="U932" s="49">
        <v>0</v>
      </c>
      <c r="V932" s="49">
        <v>1.63E-4</v>
      </c>
      <c r="W932" s="49">
        <v>1.13E-4</v>
      </c>
      <c r="X932" s="49">
        <v>0.48216999999999999</v>
      </c>
      <c r="Y932" s="49">
        <v>0</v>
      </c>
      <c r="Z932" s="49">
        <v>0</v>
      </c>
      <c r="AA932" s="68">
        <v>932</v>
      </c>
      <c r="AB932" s="68"/>
      <c r="AC932" s="69"/>
      <c r="AD932" s="84">
        <v>605</v>
      </c>
      <c r="AE932" s="84">
        <v>265</v>
      </c>
      <c r="AF932" s="84">
        <v>13178</v>
      </c>
      <c r="AG932" s="84">
        <v>14204</v>
      </c>
      <c r="AH932" s="84"/>
      <c r="AI932" s="84"/>
      <c r="AJ932" s="84"/>
      <c r="AK932" s="84"/>
      <c r="AL932" s="84"/>
      <c r="AM932" s="87">
        <v>40504.857199074075</v>
      </c>
      <c r="AN932" s="84" t="s">
        <v>10584</v>
      </c>
      <c r="AO932" s="92" t="s">
        <v>11514</v>
      </c>
      <c r="AP932" s="84" t="s">
        <v>66</v>
      </c>
      <c r="AQ932" s="48"/>
      <c r="AR932" s="48"/>
      <c r="AS932" s="48"/>
      <c r="AT932" s="48"/>
      <c r="AU932" s="48"/>
      <c r="AV932" s="48"/>
      <c r="AW932" s="107" t="s">
        <v>14090</v>
      </c>
      <c r="AX932" s="107" t="s">
        <v>14726</v>
      </c>
      <c r="AY932" s="107" t="s">
        <v>14893</v>
      </c>
      <c r="AZ932" s="107" t="s">
        <v>15482</v>
      </c>
      <c r="BA932" s="2"/>
      <c r="BB932" s="3"/>
      <c r="BC932" s="3"/>
      <c r="BD932" s="3"/>
      <c r="BE932" s="3"/>
    </row>
    <row r="933" spans="1:57" x14ac:dyDescent="0.25">
      <c r="A933" s="61" t="s">
        <v>867</v>
      </c>
      <c r="B933" s="62" t="s">
        <v>15537</v>
      </c>
      <c r="C933" s="62"/>
      <c r="D933" s="63">
        <v>1.5</v>
      </c>
      <c r="E933" s="65"/>
      <c r="F933" s="103" t="s">
        <v>9865</v>
      </c>
      <c r="G933" s="62"/>
      <c r="H933" s="66"/>
      <c r="I933" s="67"/>
      <c r="J933" s="67"/>
      <c r="K933" s="66" t="s">
        <v>13202</v>
      </c>
      <c r="L933" s="70"/>
      <c r="M933" s="71">
        <v>4214.24951171875</v>
      </c>
      <c r="N933" s="71">
        <v>1257.028076171875</v>
      </c>
      <c r="O933" s="72"/>
      <c r="P933" s="73"/>
      <c r="Q933" s="73"/>
      <c r="R933" s="96"/>
      <c r="S933" s="48">
        <v>1</v>
      </c>
      <c r="T933" s="48">
        <v>1</v>
      </c>
      <c r="U933" s="49">
        <v>0</v>
      </c>
      <c r="V933" s="49">
        <v>0</v>
      </c>
      <c r="W933" s="49">
        <v>0</v>
      </c>
      <c r="X933" s="49">
        <v>1</v>
      </c>
      <c r="Y933" s="49">
        <v>0</v>
      </c>
      <c r="Z933" s="49" t="s">
        <v>13963</v>
      </c>
      <c r="AA933" s="68">
        <v>933</v>
      </c>
      <c r="AB933" s="68"/>
      <c r="AC933" s="69"/>
      <c r="AD933" s="84">
        <v>121</v>
      </c>
      <c r="AE933" s="84">
        <v>402</v>
      </c>
      <c r="AF933" s="84">
        <v>7558</v>
      </c>
      <c r="AG933" s="84">
        <v>21253</v>
      </c>
      <c r="AH933" s="84"/>
      <c r="AI933" s="84"/>
      <c r="AJ933" s="84"/>
      <c r="AK933" s="84"/>
      <c r="AL933" s="84"/>
      <c r="AM933" s="87">
        <v>43083.733101851853</v>
      </c>
      <c r="AN933" s="84" t="s">
        <v>10584</v>
      </c>
      <c r="AO933" s="92" t="s">
        <v>11515</v>
      </c>
      <c r="AP933" s="84" t="s">
        <v>66</v>
      </c>
      <c r="AQ933" s="48"/>
      <c r="AR933" s="48"/>
      <c r="AS933" s="48"/>
      <c r="AT933" s="48"/>
      <c r="AU933" s="48" t="s">
        <v>2946</v>
      </c>
      <c r="AV933" s="48" t="s">
        <v>2946</v>
      </c>
      <c r="AW933" s="107" t="s">
        <v>14434</v>
      </c>
      <c r="AX933" s="107" t="s">
        <v>14434</v>
      </c>
      <c r="AY933" s="107" t="s">
        <v>15217</v>
      </c>
      <c r="AZ933" s="107" t="s">
        <v>15217</v>
      </c>
      <c r="BA933" s="2"/>
      <c r="BB933" s="3"/>
      <c r="BC933" s="3"/>
      <c r="BD933" s="3"/>
      <c r="BE933" s="3"/>
    </row>
    <row r="934" spans="1:57" x14ac:dyDescent="0.25">
      <c r="A934" s="61" t="s">
        <v>868</v>
      </c>
      <c r="B934" s="62" t="s">
        <v>15537</v>
      </c>
      <c r="C934" s="62"/>
      <c r="D934" s="63">
        <v>2.9351364733552021</v>
      </c>
      <c r="E934" s="65"/>
      <c r="F934" s="103" t="s">
        <v>9866</v>
      </c>
      <c r="G934" s="62"/>
      <c r="H934" s="66"/>
      <c r="I934" s="67"/>
      <c r="J934" s="67"/>
      <c r="K934" s="66" t="s">
        <v>13203</v>
      </c>
      <c r="L934" s="70"/>
      <c r="M934" s="71">
        <v>2627.8798828125</v>
      </c>
      <c r="N934" s="71">
        <v>2616.64599609375</v>
      </c>
      <c r="O934" s="72"/>
      <c r="P934" s="73"/>
      <c r="Q934" s="73"/>
      <c r="R934" s="96"/>
      <c r="S934" s="48">
        <v>0</v>
      </c>
      <c r="T934" s="48">
        <v>2</v>
      </c>
      <c r="U934" s="49">
        <v>2030</v>
      </c>
      <c r="V934" s="49">
        <v>1.9799999999999999E-4</v>
      </c>
      <c r="W934" s="49">
        <v>7.4200000000000004E-4</v>
      </c>
      <c r="X934" s="49">
        <v>0.83682100000000004</v>
      </c>
      <c r="Y934" s="49">
        <v>0</v>
      </c>
      <c r="Z934" s="49">
        <v>0</v>
      </c>
      <c r="AA934" s="68">
        <v>934</v>
      </c>
      <c r="AB934" s="68"/>
      <c r="AC934" s="69"/>
      <c r="AD934" s="84">
        <v>1503</v>
      </c>
      <c r="AE934" s="84">
        <v>311</v>
      </c>
      <c r="AF934" s="84">
        <v>1620</v>
      </c>
      <c r="AG934" s="84">
        <v>6630</v>
      </c>
      <c r="AH934" s="84"/>
      <c r="AI934" s="84"/>
      <c r="AJ934" s="84"/>
      <c r="AK934" s="84"/>
      <c r="AL934" s="84"/>
      <c r="AM934" s="87">
        <v>41815.286076388889</v>
      </c>
      <c r="AN934" s="84" t="s">
        <v>10584</v>
      </c>
      <c r="AO934" s="92" t="s">
        <v>11516</v>
      </c>
      <c r="AP934" s="84" t="s">
        <v>66</v>
      </c>
      <c r="AQ934" s="48"/>
      <c r="AR934" s="48"/>
      <c r="AS934" s="48"/>
      <c r="AT934" s="48"/>
      <c r="AU934" s="48"/>
      <c r="AV934" s="48"/>
      <c r="AW934" s="107" t="s">
        <v>14435</v>
      </c>
      <c r="AX934" s="107" t="s">
        <v>14435</v>
      </c>
      <c r="AY934" s="107" t="s">
        <v>15218</v>
      </c>
      <c r="AZ934" s="107" t="s">
        <v>15218</v>
      </c>
      <c r="BA934" s="2"/>
      <c r="BB934" s="3"/>
      <c r="BC934" s="3"/>
      <c r="BD934" s="3"/>
      <c r="BE934" s="3"/>
    </row>
    <row r="935" spans="1:57" x14ac:dyDescent="0.25">
      <c r="A935" s="61" t="s">
        <v>1729</v>
      </c>
      <c r="B935" s="62" t="s">
        <v>15537</v>
      </c>
      <c r="C935" s="62"/>
      <c r="D935" s="63">
        <v>1.5831682861917435</v>
      </c>
      <c r="E935" s="65"/>
      <c r="F935" s="103" t="s">
        <v>9867</v>
      </c>
      <c r="G935" s="62"/>
      <c r="H935" s="66"/>
      <c r="I935" s="67"/>
      <c r="J935" s="67"/>
      <c r="K935" s="66" t="s">
        <v>13204</v>
      </c>
      <c r="L935" s="70"/>
      <c r="M935" s="71">
        <v>2704.8515625</v>
      </c>
      <c r="N935" s="71">
        <v>4042.095947265625</v>
      </c>
      <c r="O935" s="72"/>
      <c r="P935" s="73"/>
      <c r="Q935" s="73"/>
      <c r="R935" s="96"/>
      <c r="S935" s="48">
        <v>1</v>
      </c>
      <c r="T935" s="48">
        <v>0</v>
      </c>
      <c r="U935" s="49">
        <v>0</v>
      </c>
      <c r="V935" s="49">
        <v>1.65E-4</v>
      </c>
      <c r="W935" s="49">
        <v>4.3000000000000002E-5</v>
      </c>
      <c r="X935" s="49">
        <v>0.50564900000000002</v>
      </c>
      <c r="Y935" s="49">
        <v>0</v>
      </c>
      <c r="Z935" s="49">
        <v>0</v>
      </c>
      <c r="AA935" s="68">
        <v>935</v>
      </c>
      <c r="AB935" s="68"/>
      <c r="AC935" s="69"/>
      <c r="AD935" s="84">
        <v>105</v>
      </c>
      <c r="AE935" s="84">
        <v>46241</v>
      </c>
      <c r="AF935" s="84">
        <v>7668</v>
      </c>
      <c r="AG935" s="84">
        <v>5</v>
      </c>
      <c r="AH935" s="84"/>
      <c r="AI935" s="84" t="s">
        <v>7803</v>
      </c>
      <c r="AJ935" s="84" t="s">
        <v>8284</v>
      </c>
      <c r="AK935" s="92" t="s">
        <v>8852</v>
      </c>
      <c r="AL935" s="84"/>
      <c r="AM935" s="87">
        <v>43607.551979166667</v>
      </c>
      <c r="AN935" s="84" t="s">
        <v>10584</v>
      </c>
      <c r="AO935" s="92" t="s">
        <v>11517</v>
      </c>
      <c r="AP935" s="84" t="s">
        <v>65</v>
      </c>
      <c r="AQ935" s="48"/>
      <c r="AR935" s="48"/>
      <c r="AS935" s="48"/>
      <c r="AT935" s="48"/>
      <c r="AU935" s="48"/>
      <c r="AV935" s="48"/>
      <c r="AW935" s="48"/>
      <c r="AX935" s="48"/>
      <c r="AY935" s="48"/>
      <c r="AZ935" s="48"/>
      <c r="BA935" s="2"/>
      <c r="BB935" s="3"/>
      <c r="BC935" s="3"/>
      <c r="BD935" s="3"/>
      <c r="BE935" s="3"/>
    </row>
    <row r="936" spans="1:57" x14ac:dyDescent="0.25">
      <c r="A936" s="61" t="s">
        <v>869</v>
      </c>
      <c r="B936" s="62" t="s">
        <v>15537</v>
      </c>
      <c r="C936" s="62"/>
      <c r="D936" s="63">
        <v>1.5</v>
      </c>
      <c r="E936" s="65"/>
      <c r="F936" s="103" t="s">
        <v>9868</v>
      </c>
      <c r="G936" s="62"/>
      <c r="H936" s="66"/>
      <c r="I936" s="67"/>
      <c r="J936" s="67"/>
      <c r="K936" s="66" t="s">
        <v>13205</v>
      </c>
      <c r="L936" s="70"/>
      <c r="M936" s="71">
        <v>2250.299560546875</v>
      </c>
      <c r="N936" s="71">
        <v>1916.5816650390625</v>
      </c>
      <c r="O936" s="72"/>
      <c r="P936" s="73"/>
      <c r="Q936" s="73"/>
      <c r="R936" s="96"/>
      <c r="S936" s="48">
        <v>0</v>
      </c>
      <c r="T936" s="48">
        <v>1</v>
      </c>
      <c r="U936" s="49">
        <v>0</v>
      </c>
      <c r="V936" s="49">
        <v>1.2300000000000001E-4</v>
      </c>
      <c r="W936" s="49">
        <v>0</v>
      </c>
      <c r="X936" s="49">
        <v>0.53268899999999997</v>
      </c>
      <c r="Y936" s="49">
        <v>0</v>
      </c>
      <c r="Z936" s="49">
        <v>0</v>
      </c>
      <c r="AA936" s="68">
        <v>936</v>
      </c>
      <c r="AB936" s="68"/>
      <c r="AC936" s="69"/>
      <c r="AD936" s="84">
        <v>530</v>
      </c>
      <c r="AE936" s="84">
        <v>724</v>
      </c>
      <c r="AF936" s="84">
        <v>48939</v>
      </c>
      <c r="AG936" s="84">
        <v>3434</v>
      </c>
      <c r="AH936" s="84"/>
      <c r="AI936" s="84" t="s">
        <v>7804</v>
      </c>
      <c r="AJ936" s="84" t="s">
        <v>8502</v>
      </c>
      <c r="AK936" s="84"/>
      <c r="AL936" s="84"/>
      <c r="AM936" s="87">
        <v>41553.250381944446</v>
      </c>
      <c r="AN936" s="84" t="s">
        <v>10584</v>
      </c>
      <c r="AO936" s="92" t="s">
        <v>11518</v>
      </c>
      <c r="AP936" s="84" t="s">
        <v>66</v>
      </c>
      <c r="AQ936" s="48"/>
      <c r="AR936" s="48"/>
      <c r="AS936" s="48"/>
      <c r="AT936" s="48"/>
      <c r="AU936" s="48"/>
      <c r="AV936" s="48"/>
      <c r="AW936" s="107" t="s">
        <v>14181</v>
      </c>
      <c r="AX936" s="107" t="s">
        <v>14181</v>
      </c>
      <c r="AY936" s="107" t="s">
        <v>14981</v>
      </c>
      <c r="AZ936" s="107" t="s">
        <v>14981</v>
      </c>
      <c r="BA936" s="2"/>
      <c r="BB936" s="3"/>
      <c r="BC936" s="3"/>
      <c r="BD936" s="3"/>
      <c r="BE936" s="3"/>
    </row>
    <row r="937" spans="1:57" x14ac:dyDescent="0.25">
      <c r="A937" s="61" t="s">
        <v>870</v>
      </c>
      <c r="B937" s="62" t="s">
        <v>15539</v>
      </c>
      <c r="C937" s="62"/>
      <c r="D937" s="63">
        <v>5.3160704338676723</v>
      </c>
      <c r="E937" s="65"/>
      <c r="F937" s="103" t="s">
        <v>9869</v>
      </c>
      <c r="G937" s="62"/>
      <c r="H937" s="66"/>
      <c r="I937" s="67"/>
      <c r="J937" s="67"/>
      <c r="K937" s="66" t="s">
        <v>13206</v>
      </c>
      <c r="L937" s="70"/>
      <c r="M937" s="71">
        <v>6699.70947265625</v>
      </c>
      <c r="N937" s="71">
        <v>4169.8203125</v>
      </c>
      <c r="O937" s="72"/>
      <c r="P937" s="73"/>
      <c r="Q937" s="73"/>
      <c r="R937" s="96"/>
      <c r="S937" s="48">
        <v>0</v>
      </c>
      <c r="T937" s="48">
        <v>2</v>
      </c>
      <c r="U937" s="49">
        <v>9084.0232649999998</v>
      </c>
      <c r="V937" s="49">
        <v>2.1000000000000001E-4</v>
      </c>
      <c r="W937" s="49">
        <v>1.9729999999999999E-3</v>
      </c>
      <c r="X937" s="49">
        <v>0.79809399999999997</v>
      </c>
      <c r="Y937" s="49">
        <v>0</v>
      </c>
      <c r="Z937" s="49">
        <v>0</v>
      </c>
      <c r="AA937" s="68">
        <v>937</v>
      </c>
      <c r="AB937" s="68"/>
      <c r="AC937" s="69"/>
      <c r="AD937" s="84">
        <v>2536</v>
      </c>
      <c r="AE937" s="84">
        <v>1088</v>
      </c>
      <c r="AF937" s="84">
        <v>85067</v>
      </c>
      <c r="AG937" s="84">
        <v>256</v>
      </c>
      <c r="AH937" s="84"/>
      <c r="AI937" s="84" t="s">
        <v>7805</v>
      </c>
      <c r="AJ937" s="84"/>
      <c r="AK937" s="84"/>
      <c r="AL937" s="84"/>
      <c r="AM937" s="87">
        <v>41696.972766203704</v>
      </c>
      <c r="AN937" s="84" t="s">
        <v>10584</v>
      </c>
      <c r="AO937" s="92" t="s">
        <v>11519</v>
      </c>
      <c r="AP937" s="84" t="s">
        <v>66</v>
      </c>
      <c r="AQ937" s="48"/>
      <c r="AR937" s="48"/>
      <c r="AS937" s="48"/>
      <c r="AT937" s="48"/>
      <c r="AU937" s="48" t="s">
        <v>2951</v>
      </c>
      <c r="AV937" s="48" t="s">
        <v>2951</v>
      </c>
      <c r="AW937" s="107" t="s">
        <v>14275</v>
      </c>
      <c r="AX937" s="107" t="s">
        <v>14726</v>
      </c>
      <c r="AY937" s="107" t="s">
        <v>15069</v>
      </c>
      <c r="AZ937" s="107" t="s">
        <v>15488</v>
      </c>
      <c r="BA937" s="2"/>
      <c r="BB937" s="3"/>
      <c r="BC937" s="3"/>
      <c r="BD937" s="3"/>
      <c r="BE937" s="3"/>
    </row>
    <row r="938" spans="1:57" x14ac:dyDescent="0.25">
      <c r="A938" s="61" t="s">
        <v>871</v>
      </c>
      <c r="B938" s="62" t="s">
        <v>15537</v>
      </c>
      <c r="C938" s="62"/>
      <c r="D938" s="63">
        <v>1.5</v>
      </c>
      <c r="E938" s="65"/>
      <c r="F938" s="103" t="s">
        <v>9870</v>
      </c>
      <c r="G938" s="62"/>
      <c r="H938" s="66"/>
      <c r="I938" s="67"/>
      <c r="J938" s="67"/>
      <c r="K938" s="66" t="s">
        <v>13207</v>
      </c>
      <c r="L938" s="70"/>
      <c r="M938" s="71">
        <v>4643.3095703125</v>
      </c>
      <c r="N938" s="71">
        <v>2558.9111328125</v>
      </c>
      <c r="O938" s="72"/>
      <c r="P938" s="73"/>
      <c r="Q938" s="73"/>
      <c r="R938" s="96"/>
      <c r="S938" s="48">
        <v>0</v>
      </c>
      <c r="T938" s="48">
        <v>1</v>
      </c>
      <c r="U938" s="49">
        <v>0</v>
      </c>
      <c r="V938" s="49">
        <v>0.2</v>
      </c>
      <c r="W938" s="49">
        <v>0</v>
      </c>
      <c r="X938" s="49">
        <v>0.693693</v>
      </c>
      <c r="Y938" s="49">
        <v>0</v>
      </c>
      <c r="Z938" s="49">
        <v>0</v>
      </c>
      <c r="AA938" s="68">
        <v>938</v>
      </c>
      <c r="AB938" s="68"/>
      <c r="AC938" s="69"/>
      <c r="AD938" s="84">
        <v>2313</v>
      </c>
      <c r="AE938" s="84">
        <v>472</v>
      </c>
      <c r="AF938" s="84">
        <v>7314</v>
      </c>
      <c r="AG938" s="84">
        <v>10141</v>
      </c>
      <c r="AH938" s="84"/>
      <c r="AI938" s="84"/>
      <c r="AJ938" s="84" t="s">
        <v>8503</v>
      </c>
      <c r="AK938" s="92" t="s">
        <v>8853</v>
      </c>
      <c r="AL938" s="84"/>
      <c r="AM938" s="87">
        <v>42407.543726851851</v>
      </c>
      <c r="AN938" s="84" t="s">
        <v>10584</v>
      </c>
      <c r="AO938" s="92" t="s">
        <v>11520</v>
      </c>
      <c r="AP938" s="84" t="s">
        <v>66</v>
      </c>
      <c r="AQ938" s="48"/>
      <c r="AR938" s="48"/>
      <c r="AS938" s="48"/>
      <c r="AT938" s="48"/>
      <c r="AU938" s="48"/>
      <c r="AV938" s="48"/>
      <c r="AW938" s="107" t="s">
        <v>14332</v>
      </c>
      <c r="AX938" s="107" t="s">
        <v>14332</v>
      </c>
      <c r="AY938" s="107" t="s">
        <v>15119</v>
      </c>
      <c r="AZ938" s="107" t="s">
        <v>15119</v>
      </c>
      <c r="BA938" s="2"/>
      <c r="BB938" s="3"/>
      <c r="BC938" s="3"/>
      <c r="BD938" s="3"/>
      <c r="BE938" s="3"/>
    </row>
    <row r="939" spans="1:57" x14ac:dyDescent="0.25">
      <c r="A939" s="61" t="s">
        <v>872</v>
      </c>
      <c r="B939" s="62" t="s">
        <v>15537</v>
      </c>
      <c r="C939" s="62"/>
      <c r="D939" s="63">
        <v>1.5135390233335397</v>
      </c>
      <c r="E939" s="65"/>
      <c r="F939" s="103" t="s">
        <v>9871</v>
      </c>
      <c r="G939" s="62"/>
      <c r="H939" s="66"/>
      <c r="I939" s="67"/>
      <c r="J939" s="67"/>
      <c r="K939" s="66" t="s">
        <v>13208</v>
      </c>
      <c r="L939" s="70"/>
      <c r="M939" s="71">
        <v>4637.0419921875</v>
      </c>
      <c r="N939" s="71">
        <v>1523.0174560546875</v>
      </c>
      <c r="O939" s="72"/>
      <c r="P939" s="73"/>
      <c r="Q939" s="73"/>
      <c r="R939" s="96"/>
      <c r="S939" s="48">
        <v>0</v>
      </c>
      <c r="T939" s="48">
        <v>2</v>
      </c>
      <c r="U939" s="49">
        <v>6078</v>
      </c>
      <c r="V939" s="49">
        <v>1.4999999999999999E-4</v>
      </c>
      <c r="W939" s="49">
        <v>6.9999999999999999E-6</v>
      </c>
      <c r="X939" s="49">
        <v>0.90096799999999999</v>
      </c>
      <c r="Y939" s="49">
        <v>0</v>
      </c>
      <c r="Z939" s="49">
        <v>0</v>
      </c>
      <c r="AA939" s="68">
        <v>939</v>
      </c>
      <c r="AB939" s="68"/>
      <c r="AC939" s="69"/>
      <c r="AD939" s="84">
        <v>200</v>
      </c>
      <c r="AE939" s="84">
        <v>14</v>
      </c>
      <c r="AF939" s="84">
        <v>212</v>
      </c>
      <c r="AG939" s="84">
        <v>2432</v>
      </c>
      <c r="AH939" s="84"/>
      <c r="AI939" s="84" t="s">
        <v>7806</v>
      </c>
      <c r="AJ939" s="84" t="s">
        <v>8283</v>
      </c>
      <c r="AK939" s="84"/>
      <c r="AL939" s="84"/>
      <c r="AM939" s="87">
        <v>43322.426157407404</v>
      </c>
      <c r="AN939" s="84" t="s">
        <v>10584</v>
      </c>
      <c r="AO939" s="92" t="s">
        <v>11521</v>
      </c>
      <c r="AP939" s="84" t="s">
        <v>66</v>
      </c>
      <c r="AQ939" s="48"/>
      <c r="AR939" s="48"/>
      <c r="AS939" s="48"/>
      <c r="AT939" s="48"/>
      <c r="AU939" s="48"/>
      <c r="AV939" s="48"/>
      <c r="AW939" s="107" t="s">
        <v>14436</v>
      </c>
      <c r="AX939" s="107" t="s">
        <v>14784</v>
      </c>
      <c r="AY939" s="107" t="s">
        <v>15219</v>
      </c>
      <c r="AZ939" s="107" t="s">
        <v>15219</v>
      </c>
      <c r="BA939" s="2"/>
      <c r="BB939" s="3"/>
      <c r="BC939" s="3"/>
      <c r="BD939" s="3"/>
      <c r="BE939" s="3"/>
    </row>
    <row r="940" spans="1:57" x14ac:dyDescent="0.25">
      <c r="A940" s="61" t="s">
        <v>1730</v>
      </c>
      <c r="B940" s="62" t="s">
        <v>15537</v>
      </c>
      <c r="C940" s="62"/>
      <c r="D940" s="63">
        <v>1.5</v>
      </c>
      <c r="E940" s="65"/>
      <c r="F940" s="103" t="s">
        <v>9872</v>
      </c>
      <c r="G940" s="62"/>
      <c r="H940" s="66"/>
      <c r="I940" s="67"/>
      <c r="J940" s="67"/>
      <c r="K940" s="66" t="s">
        <v>13209</v>
      </c>
      <c r="L940" s="70"/>
      <c r="M940" s="71">
        <v>2324.335693359375</v>
      </c>
      <c r="N940" s="71">
        <v>1406.641357421875</v>
      </c>
      <c r="O940" s="72"/>
      <c r="P940" s="73"/>
      <c r="Q940" s="73"/>
      <c r="R940" s="96"/>
      <c r="S940" s="48">
        <v>2</v>
      </c>
      <c r="T940" s="48">
        <v>0</v>
      </c>
      <c r="U940" s="49">
        <v>4056</v>
      </c>
      <c r="V940" s="49">
        <v>1.2999999999999999E-4</v>
      </c>
      <c r="W940" s="49">
        <v>0</v>
      </c>
      <c r="X940" s="49">
        <v>1.0004569999999999</v>
      </c>
      <c r="Y940" s="49">
        <v>0</v>
      </c>
      <c r="Z940" s="49">
        <v>0</v>
      </c>
      <c r="AA940" s="68">
        <v>940</v>
      </c>
      <c r="AB940" s="68"/>
      <c r="AC940" s="69"/>
      <c r="AD940" s="84">
        <v>16</v>
      </c>
      <c r="AE940" s="84">
        <v>6938</v>
      </c>
      <c r="AF940" s="84">
        <v>6150</v>
      </c>
      <c r="AG940" s="84">
        <v>13403</v>
      </c>
      <c r="AH940" s="84"/>
      <c r="AI940" s="84" t="s">
        <v>7807</v>
      </c>
      <c r="AJ940" s="84" t="s">
        <v>8284</v>
      </c>
      <c r="AK940" s="84"/>
      <c r="AL940" s="84"/>
      <c r="AM940" s="87">
        <v>43460.099259259259</v>
      </c>
      <c r="AN940" s="84" t="s">
        <v>10584</v>
      </c>
      <c r="AO940" s="92" t="s">
        <v>11522</v>
      </c>
      <c r="AP940" s="84" t="s">
        <v>65</v>
      </c>
      <c r="AQ940" s="48"/>
      <c r="AR940" s="48"/>
      <c r="AS940" s="48"/>
      <c r="AT940" s="48"/>
      <c r="AU940" s="48"/>
      <c r="AV940" s="48"/>
      <c r="AW940" s="48"/>
      <c r="AX940" s="48"/>
      <c r="AY940" s="48"/>
      <c r="AZ940" s="48"/>
      <c r="BA940" s="2"/>
      <c r="BB940" s="3"/>
      <c r="BC940" s="3"/>
      <c r="BD940" s="3"/>
      <c r="BE940" s="3"/>
    </row>
    <row r="941" spans="1:57" x14ac:dyDescent="0.25">
      <c r="A941" s="61" t="s">
        <v>873</v>
      </c>
      <c r="B941" s="62" t="s">
        <v>15537</v>
      </c>
      <c r="C941" s="62"/>
      <c r="D941" s="63">
        <v>1.5</v>
      </c>
      <c r="E941" s="65"/>
      <c r="F941" s="103" t="s">
        <v>9873</v>
      </c>
      <c r="G941" s="62"/>
      <c r="H941" s="66"/>
      <c r="I941" s="67"/>
      <c r="J941" s="67"/>
      <c r="K941" s="66" t="s">
        <v>13210</v>
      </c>
      <c r="L941" s="70"/>
      <c r="M941" s="71">
        <v>1778.855712890625</v>
      </c>
      <c r="N941" s="71">
        <v>3772.284912109375</v>
      </c>
      <c r="O941" s="72"/>
      <c r="P941" s="73"/>
      <c r="Q941" s="73"/>
      <c r="R941" s="96"/>
      <c r="S941" s="48">
        <v>0</v>
      </c>
      <c r="T941" s="48">
        <v>3</v>
      </c>
      <c r="U941" s="49">
        <v>6</v>
      </c>
      <c r="V941" s="49">
        <v>0.33333299999999999</v>
      </c>
      <c r="W941" s="49">
        <v>0</v>
      </c>
      <c r="X941" s="49">
        <v>1.9189179999999999</v>
      </c>
      <c r="Y941" s="49">
        <v>0</v>
      </c>
      <c r="Z941" s="49">
        <v>0</v>
      </c>
      <c r="AA941" s="68">
        <v>941</v>
      </c>
      <c r="AB941" s="68"/>
      <c r="AC941" s="69"/>
      <c r="AD941" s="84">
        <v>121</v>
      </c>
      <c r="AE941" s="84">
        <v>156</v>
      </c>
      <c r="AF941" s="84">
        <v>22722</v>
      </c>
      <c r="AG941" s="84">
        <v>8086</v>
      </c>
      <c r="AH941" s="84"/>
      <c r="AI941" s="84"/>
      <c r="AJ941" s="84"/>
      <c r="AK941" s="84"/>
      <c r="AL941" s="84"/>
      <c r="AM941" s="87">
        <v>42084.696145833332</v>
      </c>
      <c r="AN941" s="84" t="s">
        <v>10584</v>
      </c>
      <c r="AO941" s="92" t="s">
        <v>11523</v>
      </c>
      <c r="AP941" s="84" t="s">
        <v>66</v>
      </c>
      <c r="AQ941" s="48" t="s">
        <v>2778</v>
      </c>
      <c r="AR941" s="48" t="s">
        <v>2778</v>
      </c>
      <c r="AS941" s="48" t="s">
        <v>2911</v>
      </c>
      <c r="AT941" s="48" t="s">
        <v>2911</v>
      </c>
      <c r="AU941" s="48"/>
      <c r="AV941" s="48"/>
      <c r="AW941" s="107" t="s">
        <v>14437</v>
      </c>
      <c r="AX941" s="107" t="s">
        <v>14785</v>
      </c>
      <c r="AY941" s="107" t="s">
        <v>15220</v>
      </c>
      <c r="AZ941" s="107" t="s">
        <v>15502</v>
      </c>
      <c r="BA941" s="2"/>
      <c r="BB941" s="3"/>
      <c r="BC941" s="3"/>
      <c r="BD941" s="3"/>
      <c r="BE941" s="3"/>
    </row>
    <row r="942" spans="1:57" x14ac:dyDescent="0.25">
      <c r="A942" s="61" t="s">
        <v>1731</v>
      </c>
      <c r="B942" s="62" t="s">
        <v>15537</v>
      </c>
      <c r="C942" s="62"/>
      <c r="D942" s="63">
        <v>1.5</v>
      </c>
      <c r="E942" s="65"/>
      <c r="F942" s="103" t="s">
        <v>9874</v>
      </c>
      <c r="G942" s="62"/>
      <c r="H942" s="66"/>
      <c r="I942" s="67"/>
      <c r="J942" s="67"/>
      <c r="K942" s="66" t="s">
        <v>13211</v>
      </c>
      <c r="L942" s="70"/>
      <c r="M942" s="71">
        <v>2890.6318359375</v>
      </c>
      <c r="N942" s="71">
        <v>1574.8302001953125</v>
      </c>
      <c r="O942" s="72"/>
      <c r="P942" s="73"/>
      <c r="Q942" s="73"/>
      <c r="R942" s="96"/>
      <c r="S942" s="48">
        <v>1</v>
      </c>
      <c r="T942" s="48">
        <v>0</v>
      </c>
      <c r="U942" s="49">
        <v>0</v>
      </c>
      <c r="V942" s="49">
        <v>0.2</v>
      </c>
      <c r="W942" s="49">
        <v>0</v>
      </c>
      <c r="X942" s="49">
        <v>0.693693</v>
      </c>
      <c r="Y942" s="49">
        <v>0</v>
      </c>
      <c r="Z942" s="49">
        <v>0</v>
      </c>
      <c r="AA942" s="68">
        <v>942</v>
      </c>
      <c r="AB942" s="68"/>
      <c r="AC942" s="69"/>
      <c r="AD942" s="84">
        <v>161</v>
      </c>
      <c r="AE942" s="84">
        <v>70</v>
      </c>
      <c r="AF942" s="84">
        <v>863</v>
      </c>
      <c r="AG942" s="84">
        <v>1586</v>
      </c>
      <c r="AH942" s="84"/>
      <c r="AI942" s="84"/>
      <c r="AJ942" s="84"/>
      <c r="AK942" s="84"/>
      <c r="AL942" s="84"/>
      <c r="AM942" s="87">
        <v>40971.987534722219</v>
      </c>
      <c r="AN942" s="84" t="s">
        <v>10584</v>
      </c>
      <c r="AO942" s="92" t="s">
        <v>11524</v>
      </c>
      <c r="AP942" s="84" t="s">
        <v>65</v>
      </c>
      <c r="AQ942" s="48"/>
      <c r="AR942" s="48"/>
      <c r="AS942" s="48"/>
      <c r="AT942" s="48"/>
      <c r="AU942" s="48"/>
      <c r="AV942" s="48"/>
      <c r="AW942" s="48"/>
      <c r="AX942" s="48"/>
      <c r="AY942" s="48"/>
      <c r="AZ942" s="48"/>
      <c r="BA942" s="2"/>
      <c r="BB942" s="3"/>
      <c r="BC942" s="3"/>
      <c r="BD942" s="3"/>
      <c r="BE942" s="3"/>
    </row>
    <row r="943" spans="1:57" x14ac:dyDescent="0.25">
      <c r="A943" s="61" t="s">
        <v>1732</v>
      </c>
      <c r="B943" s="62" t="s">
        <v>15537</v>
      </c>
      <c r="C943" s="62"/>
      <c r="D943" s="63">
        <v>1.5</v>
      </c>
      <c r="E943" s="65"/>
      <c r="F943" s="103" t="s">
        <v>9875</v>
      </c>
      <c r="G943" s="62"/>
      <c r="H943" s="66"/>
      <c r="I943" s="67"/>
      <c r="J943" s="67"/>
      <c r="K943" s="66" t="s">
        <v>13212</v>
      </c>
      <c r="L943" s="70"/>
      <c r="M943" s="71">
        <v>3475.464599609375</v>
      </c>
      <c r="N943" s="71">
        <v>3419.480224609375</v>
      </c>
      <c r="O943" s="72"/>
      <c r="P943" s="73"/>
      <c r="Q943" s="73"/>
      <c r="R943" s="96"/>
      <c r="S943" s="48">
        <v>1</v>
      </c>
      <c r="T943" s="48">
        <v>0</v>
      </c>
      <c r="U943" s="49">
        <v>0</v>
      </c>
      <c r="V943" s="49">
        <v>0.2</v>
      </c>
      <c r="W943" s="49">
        <v>0</v>
      </c>
      <c r="X943" s="49">
        <v>0.693693</v>
      </c>
      <c r="Y943" s="49">
        <v>0</v>
      </c>
      <c r="Z943" s="49">
        <v>0</v>
      </c>
      <c r="AA943" s="68">
        <v>943</v>
      </c>
      <c r="AB943" s="68"/>
      <c r="AC943" s="69"/>
      <c r="AD943" s="84">
        <v>16</v>
      </c>
      <c r="AE943" s="84">
        <v>777212</v>
      </c>
      <c r="AF943" s="84">
        <v>268404</v>
      </c>
      <c r="AG943" s="84">
        <v>5</v>
      </c>
      <c r="AH943" s="84"/>
      <c r="AI943" s="84" t="s">
        <v>7808</v>
      </c>
      <c r="AJ943" s="84" t="s">
        <v>8504</v>
      </c>
      <c r="AK943" s="92" t="s">
        <v>8854</v>
      </c>
      <c r="AL943" s="84"/>
      <c r="AM943" s="87">
        <v>40877.385474537034</v>
      </c>
      <c r="AN943" s="84" t="s">
        <v>10584</v>
      </c>
      <c r="AO943" s="92" t="s">
        <v>11525</v>
      </c>
      <c r="AP943" s="84" t="s">
        <v>65</v>
      </c>
      <c r="AQ943" s="48"/>
      <c r="AR943" s="48"/>
      <c r="AS943" s="48"/>
      <c r="AT943" s="48"/>
      <c r="AU943" s="48"/>
      <c r="AV943" s="48"/>
      <c r="AW943" s="48"/>
      <c r="AX943" s="48"/>
      <c r="AY943" s="48"/>
      <c r="AZ943" s="48"/>
      <c r="BA943" s="2"/>
      <c r="BB943" s="3"/>
      <c r="BC943" s="3"/>
      <c r="BD943" s="3"/>
      <c r="BE943" s="3"/>
    </row>
    <row r="944" spans="1:57" x14ac:dyDescent="0.25">
      <c r="A944" s="61" t="s">
        <v>1733</v>
      </c>
      <c r="B944" s="62" t="s">
        <v>15537</v>
      </c>
      <c r="C944" s="62"/>
      <c r="D944" s="63">
        <v>1.5</v>
      </c>
      <c r="E944" s="65"/>
      <c r="F944" s="103" t="s">
        <v>9876</v>
      </c>
      <c r="G944" s="62"/>
      <c r="H944" s="66"/>
      <c r="I944" s="67"/>
      <c r="J944" s="67"/>
      <c r="K944" s="66" t="s">
        <v>13213</v>
      </c>
      <c r="L944" s="70"/>
      <c r="M944" s="71">
        <v>413.65322875976563</v>
      </c>
      <c r="N944" s="71">
        <v>6487.21142578125</v>
      </c>
      <c r="O944" s="72"/>
      <c r="P944" s="73"/>
      <c r="Q944" s="73"/>
      <c r="R944" s="96"/>
      <c r="S944" s="48">
        <v>1</v>
      </c>
      <c r="T944" s="48">
        <v>0</v>
      </c>
      <c r="U944" s="49">
        <v>0</v>
      </c>
      <c r="V944" s="49">
        <v>0.2</v>
      </c>
      <c r="W944" s="49">
        <v>0</v>
      </c>
      <c r="X944" s="49">
        <v>0.693693</v>
      </c>
      <c r="Y944" s="49">
        <v>0</v>
      </c>
      <c r="Z944" s="49">
        <v>0</v>
      </c>
      <c r="AA944" s="68">
        <v>944</v>
      </c>
      <c r="AB944" s="68"/>
      <c r="AC944" s="69"/>
      <c r="AD944" s="84">
        <v>2805</v>
      </c>
      <c r="AE944" s="84">
        <v>20785</v>
      </c>
      <c r="AF944" s="84">
        <v>13667</v>
      </c>
      <c r="AG944" s="84">
        <v>36421</v>
      </c>
      <c r="AH944" s="84"/>
      <c r="AI944" s="84" t="s">
        <v>7809</v>
      </c>
      <c r="AJ944" s="84"/>
      <c r="AK944" s="84"/>
      <c r="AL944" s="84"/>
      <c r="AM944" s="87">
        <v>43062.805081018516</v>
      </c>
      <c r="AN944" s="84" t="s">
        <v>10584</v>
      </c>
      <c r="AO944" s="92" t="s">
        <v>11526</v>
      </c>
      <c r="AP944" s="84" t="s">
        <v>65</v>
      </c>
      <c r="AQ944" s="48"/>
      <c r="AR944" s="48"/>
      <c r="AS944" s="48"/>
      <c r="AT944" s="48"/>
      <c r="AU944" s="48"/>
      <c r="AV944" s="48"/>
      <c r="AW944" s="48"/>
      <c r="AX944" s="48"/>
      <c r="AY944" s="48"/>
      <c r="AZ944" s="48"/>
      <c r="BA944" s="2"/>
      <c r="BB944" s="3"/>
      <c r="BC944" s="3"/>
      <c r="BD944" s="3"/>
      <c r="BE944" s="3"/>
    </row>
    <row r="945" spans="1:57" x14ac:dyDescent="0.25">
      <c r="A945" s="61" t="s">
        <v>874</v>
      </c>
      <c r="B945" s="62" t="s">
        <v>15537</v>
      </c>
      <c r="C945" s="62"/>
      <c r="D945" s="63">
        <v>1.5</v>
      </c>
      <c r="E945" s="65"/>
      <c r="F945" s="103" t="s">
        <v>9877</v>
      </c>
      <c r="G945" s="62"/>
      <c r="H945" s="66"/>
      <c r="I945" s="67"/>
      <c r="J945" s="67"/>
      <c r="K945" s="66" t="s">
        <v>13214</v>
      </c>
      <c r="L945" s="70"/>
      <c r="M945" s="71">
        <v>2908.97216796875</v>
      </c>
      <c r="N945" s="71">
        <v>5800.34130859375</v>
      </c>
      <c r="O945" s="72"/>
      <c r="P945" s="73"/>
      <c r="Q945" s="73"/>
      <c r="R945" s="96"/>
      <c r="S945" s="48">
        <v>0</v>
      </c>
      <c r="T945" s="48">
        <v>1</v>
      </c>
      <c r="U945" s="49">
        <v>0</v>
      </c>
      <c r="V945" s="49">
        <v>1</v>
      </c>
      <c r="W945" s="49">
        <v>0</v>
      </c>
      <c r="X945" s="49">
        <v>1</v>
      </c>
      <c r="Y945" s="49">
        <v>0</v>
      </c>
      <c r="Z945" s="49">
        <v>0</v>
      </c>
      <c r="AA945" s="68">
        <v>945</v>
      </c>
      <c r="AB945" s="68"/>
      <c r="AC945" s="69"/>
      <c r="AD945" s="84">
        <v>148</v>
      </c>
      <c r="AE945" s="84">
        <v>53</v>
      </c>
      <c r="AF945" s="84">
        <v>2274</v>
      </c>
      <c r="AG945" s="84">
        <v>8920</v>
      </c>
      <c r="AH945" s="84"/>
      <c r="AI945" s="84" t="s">
        <v>7810</v>
      </c>
      <c r="AJ945" s="84" t="s">
        <v>8505</v>
      </c>
      <c r="AK945" s="84"/>
      <c r="AL945" s="84"/>
      <c r="AM945" s="87">
        <v>42665.94636574074</v>
      </c>
      <c r="AN945" s="84" t="s">
        <v>10584</v>
      </c>
      <c r="AO945" s="92" t="s">
        <v>11527</v>
      </c>
      <c r="AP945" s="84" t="s">
        <v>66</v>
      </c>
      <c r="AQ945" s="48"/>
      <c r="AR945" s="48"/>
      <c r="AS945" s="48"/>
      <c r="AT945" s="48"/>
      <c r="AU945" s="48"/>
      <c r="AV945" s="48"/>
      <c r="AW945" s="107" t="s">
        <v>14438</v>
      </c>
      <c r="AX945" s="107" t="s">
        <v>14438</v>
      </c>
      <c r="AY945" s="107" t="s">
        <v>15221</v>
      </c>
      <c r="AZ945" s="107" t="s">
        <v>15221</v>
      </c>
      <c r="BA945" s="2"/>
      <c r="BB945" s="3"/>
      <c r="BC945" s="3"/>
      <c r="BD945" s="3"/>
      <c r="BE945" s="3"/>
    </row>
    <row r="946" spans="1:57" x14ac:dyDescent="0.25">
      <c r="A946" s="61" t="s">
        <v>1734</v>
      </c>
      <c r="B946" s="62" t="s">
        <v>15537</v>
      </c>
      <c r="C946" s="62"/>
      <c r="D946" s="63">
        <v>1.5</v>
      </c>
      <c r="E946" s="65"/>
      <c r="F946" s="103" t="s">
        <v>9878</v>
      </c>
      <c r="G946" s="62"/>
      <c r="H946" s="66"/>
      <c r="I946" s="67"/>
      <c r="J946" s="67"/>
      <c r="K946" s="66" t="s">
        <v>13215</v>
      </c>
      <c r="L946" s="70"/>
      <c r="M946" s="71">
        <v>1991.2890625</v>
      </c>
      <c r="N946" s="71">
        <v>4012.87646484375</v>
      </c>
      <c r="O946" s="72"/>
      <c r="P946" s="73"/>
      <c r="Q946" s="73"/>
      <c r="R946" s="96"/>
      <c r="S946" s="48">
        <v>1</v>
      </c>
      <c r="T946" s="48">
        <v>0</v>
      </c>
      <c r="U946" s="49">
        <v>0</v>
      </c>
      <c r="V946" s="49">
        <v>1</v>
      </c>
      <c r="W946" s="49">
        <v>0</v>
      </c>
      <c r="X946" s="49">
        <v>1</v>
      </c>
      <c r="Y946" s="49">
        <v>0</v>
      </c>
      <c r="Z946" s="49">
        <v>0</v>
      </c>
      <c r="AA946" s="68">
        <v>946</v>
      </c>
      <c r="AB946" s="68"/>
      <c r="AC946" s="69"/>
      <c r="AD946" s="84">
        <v>1967</v>
      </c>
      <c r="AE946" s="84">
        <v>5943</v>
      </c>
      <c r="AF946" s="84">
        <v>103017</v>
      </c>
      <c r="AG946" s="84">
        <v>36313</v>
      </c>
      <c r="AH946" s="84"/>
      <c r="AI946" s="84" t="s">
        <v>7811</v>
      </c>
      <c r="AJ946" s="84" t="s">
        <v>8506</v>
      </c>
      <c r="AK946" s="92" t="s">
        <v>8855</v>
      </c>
      <c r="AL946" s="84"/>
      <c r="AM946" s="87">
        <v>40037.68240740741</v>
      </c>
      <c r="AN946" s="84" t="s">
        <v>10584</v>
      </c>
      <c r="AO946" s="92" t="s">
        <v>11528</v>
      </c>
      <c r="AP946" s="84" t="s">
        <v>65</v>
      </c>
      <c r="AQ946" s="48"/>
      <c r="AR946" s="48"/>
      <c r="AS946" s="48"/>
      <c r="AT946" s="48"/>
      <c r="AU946" s="48"/>
      <c r="AV946" s="48"/>
      <c r="AW946" s="48"/>
      <c r="AX946" s="48"/>
      <c r="AY946" s="48"/>
      <c r="AZ946" s="48"/>
      <c r="BA946" s="2"/>
      <c r="BB946" s="3"/>
      <c r="BC946" s="3"/>
      <c r="BD946" s="3"/>
      <c r="BE946" s="3"/>
    </row>
    <row r="947" spans="1:57" x14ac:dyDescent="0.25">
      <c r="A947" s="61" t="s">
        <v>875</v>
      </c>
      <c r="B947" s="62" t="s">
        <v>15539</v>
      </c>
      <c r="C947" s="62"/>
      <c r="D947" s="63">
        <v>5.097511914340533</v>
      </c>
      <c r="E947" s="65"/>
      <c r="F947" s="103" t="s">
        <v>9879</v>
      </c>
      <c r="G947" s="62"/>
      <c r="H947" s="66"/>
      <c r="I947" s="67"/>
      <c r="J947" s="67"/>
      <c r="K947" s="66" t="s">
        <v>13216</v>
      </c>
      <c r="L947" s="70"/>
      <c r="M947" s="71">
        <v>2382.798828125</v>
      </c>
      <c r="N947" s="71">
        <v>6021.3935546875</v>
      </c>
      <c r="O947" s="72"/>
      <c r="P947" s="73"/>
      <c r="Q947" s="73"/>
      <c r="R947" s="96"/>
      <c r="S947" s="48">
        <v>0</v>
      </c>
      <c r="T947" s="48">
        <v>1</v>
      </c>
      <c r="U947" s="49">
        <v>0</v>
      </c>
      <c r="V947" s="49">
        <v>2.0100000000000001E-4</v>
      </c>
      <c r="W947" s="49">
        <v>1.8600000000000001E-3</v>
      </c>
      <c r="X947" s="49">
        <v>0.465924</v>
      </c>
      <c r="Y947" s="49">
        <v>0</v>
      </c>
      <c r="Z947" s="49">
        <v>0</v>
      </c>
      <c r="AA947" s="68">
        <v>947</v>
      </c>
      <c r="AB947" s="68"/>
      <c r="AC947" s="69"/>
      <c r="AD947" s="84">
        <v>627</v>
      </c>
      <c r="AE947" s="84">
        <v>330</v>
      </c>
      <c r="AF947" s="84">
        <v>711</v>
      </c>
      <c r="AG947" s="84">
        <v>537</v>
      </c>
      <c r="AH947" s="84"/>
      <c r="AI947" s="84"/>
      <c r="AJ947" s="84"/>
      <c r="AK947" s="84"/>
      <c r="AL947" s="84"/>
      <c r="AM947" s="87">
        <v>41792.807372685187</v>
      </c>
      <c r="AN947" s="84" t="s">
        <v>10584</v>
      </c>
      <c r="AO947" s="92" t="s">
        <v>11529</v>
      </c>
      <c r="AP947" s="84" t="s">
        <v>66</v>
      </c>
      <c r="AQ947" s="48"/>
      <c r="AR947" s="48"/>
      <c r="AS947" s="48"/>
      <c r="AT947" s="48"/>
      <c r="AU947" s="48" t="s">
        <v>2951</v>
      </c>
      <c r="AV947" s="48" t="s">
        <v>2951</v>
      </c>
      <c r="AW947" s="107" t="s">
        <v>14127</v>
      </c>
      <c r="AX947" s="107" t="s">
        <v>14127</v>
      </c>
      <c r="AY947" s="107" t="s">
        <v>14929</v>
      </c>
      <c r="AZ947" s="107" t="s">
        <v>14929</v>
      </c>
      <c r="BA947" s="2"/>
      <c r="BB947" s="3"/>
      <c r="BC947" s="3"/>
      <c r="BD947" s="3"/>
      <c r="BE947" s="3"/>
    </row>
    <row r="948" spans="1:57" x14ac:dyDescent="0.25">
      <c r="A948" s="61" t="s">
        <v>876</v>
      </c>
      <c r="B948" s="62" t="s">
        <v>15537</v>
      </c>
      <c r="C948" s="62"/>
      <c r="D948" s="63">
        <v>1.5</v>
      </c>
      <c r="E948" s="65"/>
      <c r="F948" s="103" t="s">
        <v>9880</v>
      </c>
      <c r="G948" s="62"/>
      <c r="H948" s="66"/>
      <c r="I948" s="67"/>
      <c r="J948" s="67"/>
      <c r="K948" s="66" t="s">
        <v>13217</v>
      </c>
      <c r="L948" s="70"/>
      <c r="M948" s="71">
        <v>7861.31494140625</v>
      </c>
      <c r="N948" s="71">
        <v>7341.10302734375</v>
      </c>
      <c r="O948" s="72"/>
      <c r="P948" s="73"/>
      <c r="Q948" s="73"/>
      <c r="R948" s="96"/>
      <c r="S948" s="48">
        <v>0</v>
      </c>
      <c r="T948" s="48">
        <v>2</v>
      </c>
      <c r="U948" s="49">
        <v>2030</v>
      </c>
      <c r="V948" s="49">
        <v>1.34E-4</v>
      </c>
      <c r="W948" s="49">
        <v>0</v>
      </c>
      <c r="X948" s="49">
        <v>1.072956</v>
      </c>
      <c r="Y948" s="49">
        <v>0</v>
      </c>
      <c r="Z948" s="49">
        <v>0</v>
      </c>
      <c r="AA948" s="68">
        <v>948</v>
      </c>
      <c r="AB948" s="68"/>
      <c r="AC948" s="69"/>
      <c r="AD948" s="84">
        <v>310</v>
      </c>
      <c r="AE948" s="84">
        <v>425</v>
      </c>
      <c r="AF948" s="84">
        <v>13738</v>
      </c>
      <c r="AG948" s="84">
        <v>25108</v>
      </c>
      <c r="AH948" s="84"/>
      <c r="AI948" s="84" t="s">
        <v>7812</v>
      </c>
      <c r="AJ948" s="84"/>
      <c r="AK948" s="84"/>
      <c r="AL948" s="84"/>
      <c r="AM948" s="87">
        <v>42506.737303240741</v>
      </c>
      <c r="AN948" s="84" t="s">
        <v>10584</v>
      </c>
      <c r="AO948" s="92" t="s">
        <v>11530</v>
      </c>
      <c r="AP948" s="84" t="s">
        <v>66</v>
      </c>
      <c r="AQ948" s="48" t="s">
        <v>2779</v>
      </c>
      <c r="AR948" s="48" t="s">
        <v>14024</v>
      </c>
      <c r="AS948" s="48" t="s">
        <v>2931</v>
      </c>
      <c r="AT948" s="48" t="s">
        <v>2931</v>
      </c>
      <c r="AU948" s="48" t="s">
        <v>2946</v>
      </c>
      <c r="AV948" s="48" t="s">
        <v>2946</v>
      </c>
      <c r="AW948" s="107" t="s">
        <v>14439</v>
      </c>
      <c r="AX948" s="107" t="s">
        <v>14439</v>
      </c>
      <c r="AY948" s="107" t="s">
        <v>15222</v>
      </c>
      <c r="AZ948" s="107" t="s">
        <v>15222</v>
      </c>
      <c r="BA948" s="2"/>
      <c r="BB948" s="3"/>
      <c r="BC948" s="3"/>
      <c r="BD948" s="3"/>
      <c r="BE948" s="3"/>
    </row>
    <row r="949" spans="1:57" x14ac:dyDescent="0.25">
      <c r="A949" s="61" t="s">
        <v>1735</v>
      </c>
      <c r="B949" s="62" t="s">
        <v>15537</v>
      </c>
      <c r="C949" s="62"/>
      <c r="D949" s="63">
        <v>1.5</v>
      </c>
      <c r="E949" s="65"/>
      <c r="F949" s="103" t="s">
        <v>9881</v>
      </c>
      <c r="G949" s="62"/>
      <c r="H949" s="66"/>
      <c r="I949" s="67"/>
      <c r="J949" s="67"/>
      <c r="K949" s="66" t="s">
        <v>13218</v>
      </c>
      <c r="L949" s="70"/>
      <c r="M949" s="71">
        <v>6565.02783203125</v>
      </c>
      <c r="N949" s="71">
        <v>7207.72705078125</v>
      </c>
      <c r="O949" s="72"/>
      <c r="P949" s="73"/>
      <c r="Q949" s="73"/>
      <c r="R949" s="96"/>
      <c r="S949" s="48">
        <v>1</v>
      </c>
      <c r="T949" s="48">
        <v>0</v>
      </c>
      <c r="U949" s="49">
        <v>0</v>
      </c>
      <c r="V949" s="49">
        <v>1.18E-4</v>
      </c>
      <c r="W949" s="49">
        <v>0</v>
      </c>
      <c r="X949" s="49">
        <v>0.60600600000000004</v>
      </c>
      <c r="Y949" s="49">
        <v>0</v>
      </c>
      <c r="Z949" s="49">
        <v>0</v>
      </c>
      <c r="AA949" s="68">
        <v>949</v>
      </c>
      <c r="AB949" s="68"/>
      <c r="AC949" s="69"/>
      <c r="AD949" s="84">
        <v>502</v>
      </c>
      <c r="AE949" s="84">
        <v>23105</v>
      </c>
      <c r="AF949" s="84">
        <v>33057</v>
      </c>
      <c r="AG949" s="84">
        <v>20644</v>
      </c>
      <c r="AH949" s="84"/>
      <c r="AI949" s="84" t="s">
        <v>7813</v>
      </c>
      <c r="AJ949" s="84"/>
      <c r="AK949" s="92" t="s">
        <v>8856</v>
      </c>
      <c r="AL949" s="84"/>
      <c r="AM949" s="87">
        <v>41685.426805555559</v>
      </c>
      <c r="AN949" s="84" t="s">
        <v>10584</v>
      </c>
      <c r="AO949" s="92" t="s">
        <v>11531</v>
      </c>
      <c r="AP949" s="84" t="s">
        <v>65</v>
      </c>
      <c r="AQ949" s="48"/>
      <c r="AR949" s="48"/>
      <c r="AS949" s="48"/>
      <c r="AT949" s="48"/>
      <c r="AU949" s="48"/>
      <c r="AV949" s="48"/>
      <c r="AW949" s="48"/>
      <c r="AX949" s="48"/>
      <c r="AY949" s="48"/>
      <c r="AZ949" s="48"/>
      <c r="BA949" s="2"/>
      <c r="BB949" s="3"/>
      <c r="BC949" s="3"/>
      <c r="BD949" s="3"/>
      <c r="BE949" s="3"/>
    </row>
    <row r="950" spans="1:57" x14ac:dyDescent="0.25">
      <c r="A950" s="61" t="s">
        <v>877</v>
      </c>
      <c r="B950" s="62" t="s">
        <v>15537</v>
      </c>
      <c r="C950" s="62"/>
      <c r="D950" s="63">
        <v>1.5019341461905056</v>
      </c>
      <c r="E950" s="65"/>
      <c r="F950" s="103" t="s">
        <v>9882</v>
      </c>
      <c r="G950" s="62"/>
      <c r="H950" s="66"/>
      <c r="I950" s="67"/>
      <c r="J950" s="67"/>
      <c r="K950" s="66" t="s">
        <v>13219</v>
      </c>
      <c r="L950" s="70"/>
      <c r="M950" s="71">
        <v>4281.75732421875</v>
      </c>
      <c r="N950" s="71">
        <v>2185.020751953125</v>
      </c>
      <c r="O950" s="72"/>
      <c r="P950" s="73"/>
      <c r="Q950" s="73"/>
      <c r="R950" s="96"/>
      <c r="S950" s="48">
        <v>0</v>
      </c>
      <c r="T950" s="48">
        <v>1</v>
      </c>
      <c r="U950" s="49">
        <v>0</v>
      </c>
      <c r="V950" s="49">
        <v>1.3799999999999999E-4</v>
      </c>
      <c r="W950" s="49">
        <v>9.9999999999999995E-7</v>
      </c>
      <c r="X950" s="49">
        <v>0.497087</v>
      </c>
      <c r="Y950" s="49">
        <v>0</v>
      </c>
      <c r="Z950" s="49">
        <v>0</v>
      </c>
      <c r="AA950" s="68">
        <v>950</v>
      </c>
      <c r="AB950" s="68"/>
      <c r="AC950" s="69"/>
      <c r="AD950" s="84">
        <v>660</v>
      </c>
      <c r="AE950" s="84">
        <v>115</v>
      </c>
      <c r="AF950" s="84">
        <v>3984</v>
      </c>
      <c r="AG950" s="84">
        <v>8686</v>
      </c>
      <c r="AH950" s="84"/>
      <c r="AI950" s="84" t="s">
        <v>7814</v>
      </c>
      <c r="AJ950" s="84"/>
      <c r="AK950" s="84"/>
      <c r="AL950" s="84"/>
      <c r="AM950" s="87">
        <v>42674.673310185186</v>
      </c>
      <c r="AN950" s="84" t="s">
        <v>10584</v>
      </c>
      <c r="AO950" s="92" t="s">
        <v>11532</v>
      </c>
      <c r="AP950" s="84" t="s">
        <v>66</v>
      </c>
      <c r="AQ950" s="48"/>
      <c r="AR950" s="48"/>
      <c r="AS950" s="48"/>
      <c r="AT950" s="48"/>
      <c r="AU950" s="48"/>
      <c r="AV950" s="48"/>
      <c r="AW950" s="107" t="s">
        <v>14252</v>
      </c>
      <c r="AX950" s="107" t="s">
        <v>14252</v>
      </c>
      <c r="AY950" s="107" t="s">
        <v>14987</v>
      </c>
      <c r="AZ950" s="107" t="s">
        <v>14987</v>
      </c>
      <c r="BA950" s="2"/>
      <c r="BB950" s="3"/>
      <c r="BC950" s="3"/>
      <c r="BD950" s="3"/>
      <c r="BE950" s="3"/>
    </row>
    <row r="951" spans="1:57" x14ac:dyDescent="0.25">
      <c r="A951" s="61" t="s">
        <v>878</v>
      </c>
      <c r="B951" s="62" t="s">
        <v>15537</v>
      </c>
      <c r="C951" s="62"/>
      <c r="D951" s="63">
        <v>1.5</v>
      </c>
      <c r="E951" s="65"/>
      <c r="F951" s="103" t="s">
        <v>9883</v>
      </c>
      <c r="G951" s="62"/>
      <c r="H951" s="66"/>
      <c r="I951" s="67"/>
      <c r="J951" s="67"/>
      <c r="K951" s="66" t="s">
        <v>13220</v>
      </c>
      <c r="L951" s="70"/>
      <c r="M951" s="71">
        <v>3161.02880859375</v>
      </c>
      <c r="N951" s="71">
        <v>9856.8232421875</v>
      </c>
      <c r="O951" s="72"/>
      <c r="P951" s="73"/>
      <c r="Q951" s="73"/>
      <c r="R951" s="96"/>
      <c r="S951" s="48">
        <v>0</v>
      </c>
      <c r="T951" s="48">
        <v>1</v>
      </c>
      <c r="U951" s="49">
        <v>0</v>
      </c>
      <c r="V951" s="49">
        <v>0.2</v>
      </c>
      <c r="W951" s="49">
        <v>0</v>
      </c>
      <c r="X951" s="49">
        <v>0.693693</v>
      </c>
      <c r="Y951" s="49">
        <v>0</v>
      </c>
      <c r="Z951" s="49">
        <v>0</v>
      </c>
      <c r="AA951" s="68">
        <v>951</v>
      </c>
      <c r="AB951" s="68"/>
      <c r="AC951" s="69"/>
      <c r="AD951" s="84">
        <v>734</v>
      </c>
      <c r="AE951" s="84">
        <v>163</v>
      </c>
      <c r="AF951" s="84">
        <v>5297</v>
      </c>
      <c r="AG951" s="84">
        <v>11365</v>
      </c>
      <c r="AH951" s="84"/>
      <c r="AI951" s="84"/>
      <c r="AJ951" s="84"/>
      <c r="AK951" s="84"/>
      <c r="AL951" s="84"/>
      <c r="AM951" s="87">
        <v>42290.270868055559</v>
      </c>
      <c r="AN951" s="84" t="s">
        <v>10584</v>
      </c>
      <c r="AO951" s="92" t="s">
        <v>11533</v>
      </c>
      <c r="AP951" s="84" t="s">
        <v>66</v>
      </c>
      <c r="AQ951" s="48"/>
      <c r="AR951" s="48"/>
      <c r="AS951" s="48"/>
      <c r="AT951" s="48"/>
      <c r="AU951" s="48"/>
      <c r="AV951" s="48"/>
      <c r="AW951" s="107" t="s">
        <v>14164</v>
      </c>
      <c r="AX951" s="107" t="s">
        <v>14164</v>
      </c>
      <c r="AY951" s="107" t="s">
        <v>14964</v>
      </c>
      <c r="AZ951" s="107" t="s">
        <v>14964</v>
      </c>
      <c r="BA951" s="2"/>
      <c r="BB951" s="3"/>
      <c r="BC951" s="3"/>
      <c r="BD951" s="3"/>
      <c r="BE951" s="3"/>
    </row>
    <row r="952" spans="1:57" x14ac:dyDescent="0.25">
      <c r="A952" s="61" t="s">
        <v>879</v>
      </c>
      <c r="B952" s="62" t="s">
        <v>15537</v>
      </c>
      <c r="C952" s="62"/>
      <c r="D952" s="63">
        <v>1.5019341461905056</v>
      </c>
      <c r="E952" s="65"/>
      <c r="F952" s="103" t="s">
        <v>9884</v>
      </c>
      <c r="G952" s="62"/>
      <c r="H952" s="66"/>
      <c r="I952" s="67"/>
      <c r="J952" s="67"/>
      <c r="K952" s="66" t="s">
        <v>13221</v>
      </c>
      <c r="L952" s="70"/>
      <c r="M952" s="71">
        <v>148.90116882324219</v>
      </c>
      <c r="N952" s="71">
        <v>5259.5615234375</v>
      </c>
      <c r="O952" s="72"/>
      <c r="P952" s="73"/>
      <c r="Q952" s="73"/>
      <c r="R952" s="96"/>
      <c r="S952" s="48">
        <v>0</v>
      </c>
      <c r="T952" s="48">
        <v>1</v>
      </c>
      <c r="U952" s="49">
        <v>0</v>
      </c>
      <c r="V952" s="49">
        <v>1.25E-4</v>
      </c>
      <c r="W952" s="49">
        <v>9.9999999999999995E-7</v>
      </c>
      <c r="X952" s="49">
        <v>0.44932699999999998</v>
      </c>
      <c r="Y952" s="49">
        <v>0</v>
      </c>
      <c r="Z952" s="49">
        <v>0</v>
      </c>
      <c r="AA952" s="68">
        <v>952</v>
      </c>
      <c r="AB952" s="68"/>
      <c r="AC952" s="69"/>
      <c r="AD952" s="84">
        <v>999</v>
      </c>
      <c r="AE952" s="84">
        <v>389</v>
      </c>
      <c r="AF952" s="84">
        <v>4141</v>
      </c>
      <c r="AG952" s="84">
        <v>32103</v>
      </c>
      <c r="AH952" s="84"/>
      <c r="AI952" s="84" t="s">
        <v>7815</v>
      </c>
      <c r="AJ952" s="84"/>
      <c r="AK952" s="84"/>
      <c r="AL952" s="84"/>
      <c r="AM952" s="87">
        <v>41982.284629629627</v>
      </c>
      <c r="AN952" s="84" t="s">
        <v>10584</v>
      </c>
      <c r="AO952" s="92" t="s">
        <v>11534</v>
      </c>
      <c r="AP952" s="84" t="s">
        <v>66</v>
      </c>
      <c r="AQ952" s="48" t="s">
        <v>2780</v>
      </c>
      <c r="AR952" s="48" t="s">
        <v>2780</v>
      </c>
      <c r="AS952" s="48" t="s">
        <v>2911</v>
      </c>
      <c r="AT952" s="48" t="s">
        <v>2911</v>
      </c>
      <c r="AU952" s="48"/>
      <c r="AV952" s="48"/>
      <c r="AW952" s="107" t="s">
        <v>14440</v>
      </c>
      <c r="AX952" s="107" t="s">
        <v>14440</v>
      </c>
      <c r="AY952" s="107" t="s">
        <v>15223</v>
      </c>
      <c r="AZ952" s="107" t="s">
        <v>15223</v>
      </c>
      <c r="BA952" s="2"/>
      <c r="BB952" s="3"/>
      <c r="BC952" s="3"/>
      <c r="BD952" s="3"/>
      <c r="BE952" s="3"/>
    </row>
    <row r="953" spans="1:57" x14ac:dyDescent="0.25">
      <c r="A953" s="61" t="s">
        <v>1085</v>
      </c>
      <c r="B953" s="62" t="s">
        <v>15537</v>
      </c>
      <c r="C953" s="62"/>
      <c r="D953" s="63">
        <v>1.5270780466670792</v>
      </c>
      <c r="E953" s="65"/>
      <c r="F953" s="103" t="s">
        <v>9885</v>
      </c>
      <c r="G953" s="62"/>
      <c r="H953" s="66"/>
      <c r="I953" s="67"/>
      <c r="J953" s="67"/>
      <c r="K953" s="66" t="s">
        <v>13222</v>
      </c>
      <c r="L953" s="70"/>
      <c r="M953" s="71">
        <v>587.55133056640625</v>
      </c>
      <c r="N953" s="71">
        <v>4812.55517578125</v>
      </c>
      <c r="O953" s="72"/>
      <c r="P953" s="73"/>
      <c r="Q953" s="73"/>
      <c r="R953" s="96"/>
      <c r="S953" s="48">
        <v>1</v>
      </c>
      <c r="T953" s="48">
        <v>2</v>
      </c>
      <c r="U953" s="49">
        <v>2030</v>
      </c>
      <c r="V953" s="49">
        <v>1.4300000000000001E-4</v>
      </c>
      <c r="W953" s="49">
        <v>1.4E-5</v>
      </c>
      <c r="X953" s="49">
        <v>1.056449</v>
      </c>
      <c r="Y953" s="49">
        <v>0.16666666666666666</v>
      </c>
      <c r="Z953" s="49">
        <v>0</v>
      </c>
      <c r="AA953" s="68">
        <v>953</v>
      </c>
      <c r="AB953" s="68"/>
      <c r="AC953" s="69"/>
      <c r="AD953" s="84">
        <v>8750</v>
      </c>
      <c r="AE953" s="84">
        <v>33685</v>
      </c>
      <c r="AF953" s="84">
        <v>69606</v>
      </c>
      <c r="AG953" s="84">
        <v>23302</v>
      </c>
      <c r="AH953" s="84"/>
      <c r="AI953" s="84" t="s">
        <v>7816</v>
      </c>
      <c r="AJ953" s="84" t="s">
        <v>8266</v>
      </c>
      <c r="AK953" s="84"/>
      <c r="AL953" s="84"/>
      <c r="AM953" s="87">
        <v>41694.775671296295</v>
      </c>
      <c r="AN953" s="84" t="s">
        <v>10584</v>
      </c>
      <c r="AO953" s="92" t="s">
        <v>11535</v>
      </c>
      <c r="AP953" s="84" t="s">
        <v>66</v>
      </c>
      <c r="AQ953" s="48"/>
      <c r="AR953" s="48"/>
      <c r="AS953" s="48"/>
      <c r="AT953" s="48"/>
      <c r="AU953" s="48" t="s">
        <v>2979</v>
      </c>
      <c r="AV953" s="48" t="s">
        <v>2979</v>
      </c>
      <c r="AW953" s="107" t="s">
        <v>14441</v>
      </c>
      <c r="AX953" s="107" t="s">
        <v>14441</v>
      </c>
      <c r="AY953" s="107" t="s">
        <v>15224</v>
      </c>
      <c r="AZ953" s="107" t="s">
        <v>15224</v>
      </c>
      <c r="BA953" s="2"/>
      <c r="BB953" s="3"/>
      <c r="BC953" s="3"/>
      <c r="BD953" s="3"/>
      <c r="BE953" s="3"/>
    </row>
    <row r="954" spans="1:57" x14ac:dyDescent="0.25">
      <c r="A954" s="61" t="s">
        <v>880</v>
      </c>
      <c r="B954" s="62" t="s">
        <v>15537</v>
      </c>
      <c r="C954" s="62"/>
      <c r="D954" s="63">
        <v>2.9544779352602584</v>
      </c>
      <c r="E954" s="65"/>
      <c r="F954" s="103" t="s">
        <v>9886</v>
      </c>
      <c r="G954" s="62"/>
      <c r="H954" s="66"/>
      <c r="I954" s="67"/>
      <c r="J954" s="67"/>
      <c r="K954" s="66" t="s">
        <v>13223</v>
      </c>
      <c r="L954" s="70"/>
      <c r="M954" s="71">
        <v>6674.71533203125</v>
      </c>
      <c r="N954" s="71">
        <v>5432.939453125</v>
      </c>
      <c r="O954" s="72"/>
      <c r="P954" s="73"/>
      <c r="Q954" s="73"/>
      <c r="R954" s="96"/>
      <c r="S954" s="48">
        <v>0</v>
      </c>
      <c r="T954" s="48">
        <v>2</v>
      </c>
      <c r="U954" s="49">
        <v>3331.4040879999998</v>
      </c>
      <c r="V954" s="49">
        <v>1.9799999999999999E-4</v>
      </c>
      <c r="W954" s="49">
        <v>7.5199999999999996E-4</v>
      </c>
      <c r="X954" s="49">
        <v>0.72854699999999994</v>
      </c>
      <c r="Y954" s="49">
        <v>0</v>
      </c>
      <c r="Z954" s="49">
        <v>0</v>
      </c>
      <c r="AA954" s="68">
        <v>954</v>
      </c>
      <c r="AB954" s="68"/>
      <c r="AC954" s="69"/>
      <c r="AD954" s="84">
        <v>2303</v>
      </c>
      <c r="AE954" s="84">
        <v>1138</v>
      </c>
      <c r="AF954" s="84">
        <v>41227</v>
      </c>
      <c r="AG954" s="84">
        <v>28010</v>
      </c>
      <c r="AH954" s="84"/>
      <c r="AI954" s="84" t="s">
        <v>7817</v>
      </c>
      <c r="AJ954" s="84"/>
      <c r="AK954" s="84"/>
      <c r="AL954" s="84"/>
      <c r="AM954" s="87">
        <v>41428.404421296298</v>
      </c>
      <c r="AN954" s="84" t="s">
        <v>10584</v>
      </c>
      <c r="AO954" s="92" t="s">
        <v>11536</v>
      </c>
      <c r="AP954" s="84" t="s">
        <v>66</v>
      </c>
      <c r="AQ954" s="48"/>
      <c r="AR954" s="48"/>
      <c r="AS954" s="48"/>
      <c r="AT954" s="48"/>
      <c r="AU954" s="48"/>
      <c r="AV954" s="48"/>
      <c r="AW954" s="107" t="s">
        <v>14442</v>
      </c>
      <c r="AX954" s="107" t="s">
        <v>14786</v>
      </c>
      <c r="AY954" s="107" t="s">
        <v>15225</v>
      </c>
      <c r="AZ954" s="107" t="s">
        <v>15225</v>
      </c>
      <c r="BA954" s="2"/>
      <c r="BB954" s="3"/>
      <c r="BC954" s="3"/>
      <c r="BD954" s="3"/>
      <c r="BE954" s="3"/>
    </row>
    <row r="955" spans="1:57" x14ac:dyDescent="0.25">
      <c r="A955" s="61" t="s">
        <v>1736</v>
      </c>
      <c r="B955" s="62" t="s">
        <v>15537</v>
      </c>
      <c r="C955" s="62"/>
      <c r="D955" s="63">
        <v>1.9255121619112459</v>
      </c>
      <c r="E955" s="65"/>
      <c r="F955" s="103" t="s">
        <v>9887</v>
      </c>
      <c r="G955" s="62"/>
      <c r="H955" s="66"/>
      <c r="I955" s="67"/>
      <c r="J955" s="67"/>
      <c r="K955" s="66" t="s">
        <v>13224</v>
      </c>
      <c r="L955" s="70"/>
      <c r="M955" s="71">
        <v>5873.0009765625</v>
      </c>
      <c r="N955" s="71">
        <v>7366.076171875</v>
      </c>
      <c r="O955" s="72"/>
      <c r="P955" s="73"/>
      <c r="Q955" s="73"/>
      <c r="R955" s="96"/>
      <c r="S955" s="48">
        <v>6</v>
      </c>
      <c r="T955" s="48">
        <v>0</v>
      </c>
      <c r="U955" s="49">
        <v>6592.542539</v>
      </c>
      <c r="V955" s="49">
        <v>1.9799999999999999E-4</v>
      </c>
      <c r="W955" s="49">
        <v>2.2000000000000001E-4</v>
      </c>
      <c r="X955" s="49">
        <v>2.2696100000000001</v>
      </c>
      <c r="Y955" s="49">
        <v>0</v>
      </c>
      <c r="Z955" s="49">
        <v>0</v>
      </c>
      <c r="AA955" s="68">
        <v>955</v>
      </c>
      <c r="AB955" s="68"/>
      <c r="AC955" s="69"/>
      <c r="AD955" s="84">
        <v>610</v>
      </c>
      <c r="AE955" s="84">
        <v>639968</v>
      </c>
      <c r="AF955" s="84">
        <v>43098</v>
      </c>
      <c r="AG955" s="84">
        <v>5911</v>
      </c>
      <c r="AH955" s="84"/>
      <c r="AI955" s="84" t="s">
        <v>7818</v>
      </c>
      <c r="AJ955" s="84" t="s">
        <v>8266</v>
      </c>
      <c r="AK955" s="92" t="s">
        <v>8857</v>
      </c>
      <c r="AL955" s="84"/>
      <c r="AM955" s="87">
        <v>40717.548935185187</v>
      </c>
      <c r="AN955" s="84" t="s">
        <v>10584</v>
      </c>
      <c r="AO955" s="92" t="s">
        <v>11537</v>
      </c>
      <c r="AP955" s="84" t="s">
        <v>65</v>
      </c>
      <c r="AQ955" s="48"/>
      <c r="AR955" s="48"/>
      <c r="AS955" s="48"/>
      <c r="AT955" s="48"/>
      <c r="AU955" s="48"/>
      <c r="AV955" s="48"/>
      <c r="AW955" s="48"/>
      <c r="AX955" s="48"/>
      <c r="AY955" s="48"/>
      <c r="AZ955" s="48"/>
      <c r="BA955" s="2"/>
      <c r="BB955" s="3"/>
      <c r="BC955" s="3"/>
      <c r="BD955" s="3"/>
      <c r="BE955" s="3"/>
    </row>
    <row r="956" spans="1:57" x14ac:dyDescent="0.25">
      <c r="A956" s="61" t="s">
        <v>881</v>
      </c>
      <c r="B956" s="62" t="s">
        <v>15537</v>
      </c>
      <c r="C956" s="62"/>
      <c r="D956" s="63">
        <v>1.5483536547626415</v>
      </c>
      <c r="E956" s="65"/>
      <c r="F956" s="103" t="s">
        <v>9033</v>
      </c>
      <c r="G956" s="62"/>
      <c r="H956" s="66"/>
      <c r="I956" s="67"/>
      <c r="J956" s="67"/>
      <c r="K956" s="66" t="s">
        <v>13225</v>
      </c>
      <c r="L956" s="70"/>
      <c r="M956" s="71">
        <v>6830.4208984375</v>
      </c>
      <c r="N956" s="71">
        <v>5091.8037109375</v>
      </c>
      <c r="O956" s="72"/>
      <c r="P956" s="73"/>
      <c r="Q956" s="73"/>
      <c r="R956" s="96"/>
      <c r="S956" s="48">
        <v>0</v>
      </c>
      <c r="T956" s="48">
        <v>3</v>
      </c>
      <c r="U956" s="49">
        <v>5540.7647729999999</v>
      </c>
      <c r="V956" s="49">
        <v>1.7699999999999999E-4</v>
      </c>
      <c r="W956" s="49">
        <v>2.5000000000000001E-5</v>
      </c>
      <c r="X956" s="49">
        <v>1.1291279999999999</v>
      </c>
      <c r="Y956" s="49">
        <v>0</v>
      </c>
      <c r="Z956" s="49">
        <v>0</v>
      </c>
      <c r="AA956" s="68">
        <v>956</v>
      </c>
      <c r="AB956" s="68"/>
      <c r="AC956" s="69"/>
      <c r="AD956" s="84">
        <v>664</v>
      </c>
      <c r="AE956" s="84">
        <v>448</v>
      </c>
      <c r="AF956" s="84">
        <v>68376</v>
      </c>
      <c r="AG956" s="84">
        <v>38442</v>
      </c>
      <c r="AH956" s="84"/>
      <c r="AI956" s="84"/>
      <c r="AJ956" s="84"/>
      <c r="AK956" s="84"/>
      <c r="AL956" s="84"/>
      <c r="AM956" s="87">
        <v>42573.924039351848</v>
      </c>
      <c r="AN956" s="84" t="s">
        <v>10584</v>
      </c>
      <c r="AO956" s="92" t="s">
        <v>11538</v>
      </c>
      <c r="AP956" s="84" t="s">
        <v>66</v>
      </c>
      <c r="AQ956" s="48"/>
      <c r="AR956" s="48"/>
      <c r="AS956" s="48"/>
      <c r="AT956" s="48"/>
      <c r="AU956" s="48"/>
      <c r="AV956" s="48"/>
      <c r="AW956" s="107" t="s">
        <v>14443</v>
      </c>
      <c r="AX956" s="107" t="s">
        <v>14252</v>
      </c>
      <c r="AY956" s="107" t="s">
        <v>15226</v>
      </c>
      <c r="AZ956" s="107" t="s">
        <v>14987</v>
      </c>
      <c r="BA956" s="2"/>
      <c r="BB956" s="3"/>
      <c r="BC956" s="3"/>
      <c r="BD956" s="3"/>
      <c r="BE956" s="3"/>
    </row>
    <row r="957" spans="1:57" x14ac:dyDescent="0.25">
      <c r="A957" s="61" t="s">
        <v>882</v>
      </c>
      <c r="B957" s="62" t="s">
        <v>15537</v>
      </c>
      <c r="C957" s="62"/>
      <c r="D957" s="63">
        <v>1.7185585195271398</v>
      </c>
      <c r="E957" s="65"/>
      <c r="F957" s="103" t="s">
        <v>9888</v>
      </c>
      <c r="G957" s="62"/>
      <c r="H957" s="66"/>
      <c r="I957" s="67"/>
      <c r="J957" s="67"/>
      <c r="K957" s="66" t="s">
        <v>13226</v>
      </c>
      <c r="L957" s="70"/>
      <c r="M957" s="71">
        <v>8292.2470703125</v>
      </c>
      <c r="N957" s="71">
        <v>4007.34130859375</v>
      </c>
      <c r="O957" s="72"/>
      <c r="P957" s="73"/>
      <c r="Q957" s="73"/>
      <c r="R957" s="96"/>
      <c r="S957" s="48">
        <v>0</v>
      </c>
      <c r="T957" s="48">
        <v>1</v>
      </c>
      <c r="U957" s="49">
        <v>0</v>
      </c>
      <c r="V957" s="49">
        <v>1.63E-4</v>
      </c>
      <c r="W957" s="49">
        <v>1.13E-4</v>
      </c>
      <c r="X957" s="49">
        <v>0.48216999999999999</v>
      </c>
      <c r="Y957" s="49">
        <v>0</v>
      </c>
      <c r="Z957" s="49">
        <v>0</v>
      </c>
      <c r="AA957" s="68">
        <v>957</v>
      </c>
      <c r="AB957" s="68"/>
      <c r="AC957" s="69"/>
      <c r="AD957" s="84">
        <v>252</v>
      </c>
      <c r="AE957" s="84">
        <v>222</v>
      </c>
      <c r="AF957" s="84">
        <v>9463</v>
      </c>
      <c r="AG957" s="84">
        <v>4024</v>
      </c>
      <c r="AH957" s="84"/>
      <c r="AI957" s="84" t="s">
        <v>7819</v>
      </c>
      <c r="AJ957" s="84" t="s">
        <v>8267</v>
      </c>
      <c r="AK957" s="92" t="s">
        <v>8858</v>
      </c>
      <c r="AL957" s="84"/>
      <c r="AM957" s="87">
        <v>40063.466886574075</v>
      </c>
      <c r="AN957" s="84" t="s">
        <v>10584</v>
      </c>
      <c r="AO957" s="92" t="s">
        <v>11539</v>
      </c>
      <c r="AP957" s="84" t="s">
        <v>66</v>
      </c>
      <c r="AQ957" s="48"/>
      <c r="AR957" s="48"/>
      <c r="AS957" s="48"/>
      <c r="AT957" s="48"/>
      <c r="AU957" s="48"/>
      <c r="AV957" s="48"/>
      <c r="AW957" s="107" t="s">
        <v>14090</v>
      </c>
      <c r="AX957" s="107" t="s">
        <v>14726</v>
      </c>
      <c r="AY957" s="107" t="s">
        <v>14893</v>
      </c>
      <c r="AZ957" s="107" t="s">
        <v>15482</v>
      </c>
      <c r="BA957" s="2"/>
      <c r="BB957" s="3"/>
      <c r="BC957" s="3"/>
      <c r="BD957" s="3"/>
      <c r="BE957" s="3"/>
    </row>
    <row r="958" spans="1:57" x14ac:dyDescent="0.25">
      <c r="A958" s="61" t="s">
        <v>883</v>
      </c>
      <c r="B958" s="62" t="s">
        <v>15539</v>
      </c>
      <c r="C958" s="62"/>
      <c r="D958" s="63">
        <v>5.097511914340533</v>
      </c>
      <c r="E958" s="65"/>
      <c r="F958" s="103" t="s">
        <v>9889</v>
      </c>
      <c r="G958" s="62"/>
      <c r="H958" s="66"/>
      <c r="I958" s="67"/>
      <c r="J958" s="67"/>
      <c r="K958" s="66" t="s">
        <v>13227</v>
      </c>
      <c r="L958" s="70"/>
      <c r="M958" s="71">
        <v>4954.2939453125</v>
      </c>
      <c r="N958" s="71">
        <v>9519.1513671875</v>
      </c>
      <c r="O958" s="72"/>
      <c r="P958" s="73"/>
      <c r="Q958" s="73"/>
      <c r="R958" s="96"/>
      <c r="S958" s="48">
        <v>0</v>
      </c>
      <c r="T958" s="48">
        <v>1</v>
      </c>
      <c r="U958" s="49">
        <v>0</v>
      </c>
      <c r="V958" s="49">
        <v>2.0100000000000001E-4</v>
      </c>
      <c r="W958" s="49">
        <v>1.8600000000000001E-3</v>
      </c>
      <c r="X958" s="49">
        <v>0.465924</v>
      </c>
      <c r="Y958" s="49">
        <v>0</v>
      </c>
      <c r="Z958" s="49">
        <v>0</v>
      </c>
      <c r="AA958" s="68">
        <v>958</v>
      </c>
      <c r="AB958" s="68"/>
      <c r="AC958" s="69"/>
      <c r="AD958" s="84">
        <v>264</v>
      </c>
      <c r="AE958" s="84">
        <v>177</v>
      </c>
      <c r="AF958" s="84">
        <v>11566</v>
      </c>
      <c r="AG958" s="84">
        <v>36869</v>
      </c>
      <c r="AH958" s="84"/>
      <c r="AI958" s="84"/>
      <c r="AJ958" s="84"/>
      <c r="AK958" s="84"/>
      <c r="AL958" s="84"/>
      <c r="AM958" s="87">
        <v>40056.778124999997</v>
      </c>
      <c r="AN958" s="84" t="s">
        <v>10584</v>
      </c>
      <c r="AO958" s="92" t="s">
        <v>11540</v>
      </c>
      <c r="AP958" s="84" t="s">
        <v>66</v>
      </c>
      <c r="AQ958" s="48"/>
      <c r="AR958" s="48"/>
      <c r="AS958" s="48"/>
      <c r="AT958" s="48"/>
      <c r="AU958" s="48" t="s">
        <v>2951</v>
      </c>
      <c r="AV958" s="48" t="s">
        <v>2951</v>
      </c>
      <c r="AW958" s="107" t="s">
        <v>14127</v>
      </c>
      <c r="AX958" s="107" t="s">
        <v>14127</v>
      </c>
      <c r="AY958" s="107" t="s">
        <v>14929</v>
      </c>
      <c r="AZ958" s="107" t="s">
        <v>14929</v>
      </c>
      <c r="BA958" s="2"/>
      <c r="BB958" s="3"/>
      <c r="BC958" s="3"/>
      <c r="BD958" s="3"/>
      <c r="BE958" s="3"/>
    </row>
    <row r="959" spans="1:57" x14ac:dyDescent="0.25">
      <c r="A959" s="61" t="s">
        <v>884</v>
      </c>
      <c r="B959" s="62" t="s">
        <v>15539</v>
      </c>
      <c r="C959" s="62"/>
      <c r="D959" s="63">
        <v>5.3354118957727295</v>
      </c>
      <c r="E959" s="65"/>
      <c r="F959" s="103" t="s">
        <v>9890</v>
      </c>
      <c r="G959" s="62"/>
      <c r="H959" s="66"/>
      <c r="I959" s="67"/>
      <c r="J959" s="67"/>
      <c r="K959" s="66" t="s">
        <v>13228</v>
      </c>
      <c r="L959" s="70"/>
      <c r="M959" s="71">
        <v>6940.4267578125</v>
      </c>
      <c r="N959" s="71">
        <v>3223.260986328125</v>
      </c>
      <c r="O959" s="72"/>
      <c r="P959" s="73"/>
      <c r="Q959" s="73"/>
      <c r="R959" s="96"/>
      <c r="S959" s="48">
        <v>0</v>
      </c>
      <c r="T959" s="48">
        <v>3</v>
      </c>
      <c r="U959" s="49">
        <v>6404.61841</v>
      </c>
      <c r="V959" s="49">
        <v>2.0900000000000001E-4</v>
      </c>
      <c r="W959" s="49">
        <v>1.983E-3</v>
      </c>
      <c r="X959" s="49">
        <v>1.195476</v>
      </c>
      <c r="Y959" s="49">
        <v>0</v>
      </c>
      <c r="Z959" s="49">
        <v>0</v>
      </c>
      <c r="AA959" s="68">
        <v>959</v>
      </c>
      <c r="AB959" s="68"/>
      <c r="AC959" s="69"/>
      <c r="AD959" s="84">
        <v>462</v>
      </c>
      <c r="AE959" s="84">
        <v>168</v>
      </c>
      <c r="AF959" s="84">
        <v>2411</v>
      </c>
      <c r="AG959" s="84">
        <v>9951</v>
      </c>
      <c r="AH959" s="84"/>
      <c r="AI959" s="84" t="s">
        <v>7820</v>
      </c>
      <c r="AJ959" s="84"/>
      <c r="AK959" s="84"/>
      <c r="AL959" s="84"/>
      <c r="AM959" s="87">
        <v>40834.419652777775</v>
      </c>
      <c r="AN959" s="84" t="s">
        <v>10584</v>
      </c>
      <c r="AO959" s="92" t="s">
        <v>11541</v>
      </c>
      <c r="AP959" s="84" t="s">
        <v>66</v>
      </c>
      <c r="AQ959" s="48"/>
      <c r="AR959" s="48"/>
      <c r="AS959" s="48"/>
      <c r="AT959" s="48"/>
      <c r="AU959" s="48" t="s">
        <v>2951</v>
      </c>
      <c r="AV959" s="48" t="s">
        <v>2951</v>
      </c>
      <c r="AW959" s="107" t="s">
        <v>14444</v>
      </c>
      <c r="AX959" s="107" t="s">
        <v>14787</v>
      </c>
      <c r="AY959" s="107" t="s">
        <v>15227</v>
      </c>
      <c r="AZ959" s="107" t="s">
        <v>15227</v>
      </c>
      <c r="BA959" s="2"/>
      <c r="BB959" s="3"/>
      <c r="BC959" s="3"/>
      <c r="BD959" s="3"/>
      <c r="BE959" s="3"/>
    </row>
    <row r="960" spans="1:57" x14ac:dyDescent="0.25">
      <c r="A960" s="61" t="s">
        <v>1737</v>
      </c>
      <c r="B960" s="62" t="s">
        <v>15537</v>
      </c>
      <c r="C960" s="62"/>
      <c r="D960" s="63">
        <v>1.7204926657176456</v>
      </c>
      <c r="E960" s="65"/>
      <c r="F960" s="103" t="s">
        <v>9891</v>
      </c>
      <c r="G960" s="62"/>
      <c r="H960" s="66"/>
      <c r="I960" s="67"/>
      <c r="J960" s="67"/>
      <c r="K960" s="66" t="s">
        <v>13229</v>
      </c>
      <c r="L960" s="70"/>
      <c r="M960" s="71">
        <v>8122.11962890625</v>
      </c>
      <c r="N960" s="71">
        <v>1338.114990234375</v>
      </c>
      <c r="O960" s="72"/>
      <c r="P960" s="73"/>
      <c r="Q960" s="73"/>
      <c r="R960" s="96"/>
      <c r="S960" s="48">
        <v>1</v>
      </c>
      <c r="T960" s="48">
        <v>0</v>
      </c>
      <c r="U960" s="49">
        <v>0</v>
      </c>
      <c r="V960" s="49">
        <v>1.7200000000000001E-4</v>
      </c>
      <c r="W960" s="49">
        <v>1.1400000000000001E-4</v>
      </c>
      <c r="X960" s="49">
        <v>0.48871799999999999</v>
      </c>
      <c r="Y960" s="49">
        <v>0</v>
      </c>
      <c r="Z960" s="49">
        <v>0</v>
      </c>
      <c r="AA960" s="68">
        <v>960</v>
      </c>
      <c r="AB960" s="68"/>
      <c r="AC960" s="69"/>
      <c r="AD960" s="84">
        <v>3228</v>
      </c>
      <c r="AE960" s="84">
        <v>3369</v>
      </c>
      <c r="AF960" s="84">
        <v>7670</v>
      </c>
      <c r="AG960" s="84">
        <v>24704</v>
      </c>
      <c r="AH960" s="84"/>
      <c r="AI960" s="84" t="s">
        <v>7821</v>
      </c>
      <c r="AJ960" s="84"/>
      <c r="AK960" s="84"/>
      <c r="AL960" s="84"/>
      <c r="AM960" s="87">
        <v>43451.304328703707</v>
      </c>
      <c r="AN960" s="84" t="s">
        <v>10584</v>
      </c>
      <c r="AO960" s="92" t="s">
        <v>11542</v>
      </c>
      <c r="AP960" s="84" t="s">
        <v>65</v>
      </c>
      <c r="AQ960" s="48"/>
      <c r="AR960" s="48"/>
      <c r="AS960" s="48"/>
      <c r="AT960" s="48"/>
      <c r="AU960" s="48"/>
      <c r="AV960" s="48"/>
      <c r="AW960" s="48"/>
      <c r="AX960" s="48"/>
      <c r="AY960" s="48"/>
      <c r="AZ960" s="48"/>
      <c r="BA960" s="2"/>
      <c r="BB960" s="3"/>
      <c r="BC960" s="3"/>
      <c r="BD960" s="3"/>
      <c r="BE960" s="3"/>
    </row>
    <row r="961" spans="1:57" x14ac:dyDescent="0.25">
      <c r="A961" s="61" t="s">
        <v>885</v>
      </c>
      <c r="B961" s="62" t="s">
        <v>15537</v>
      </c>
      <c r="C961" s="62"/>
      <c r="D961" s="63">
        <v>1.5</v>
      </c>
      <c r="E961" s="65"/>
      <c r="F961" s="103" t="s">
        <v>9033</v>
      </c>
      <c r="G961" s="62"/>
      <c r="H961" s="66"/>
      <c r="I961" s="67"/>
      <c r="J961" s="67"/>
      <c r="K961" s="66" t="s">
        <v>13230</v>
      </c>
      <c r="L961" s="70"/>
      <c r="M961" s="71">
        <v>6154.7177734375</v>
      </c>
      <c r="N961" s="71">
        <v>8382.830078125</v>
      </c>
      <c r="O961" s="72"/>
      <c r="P961" s="73"/>
      <c r="Q961" s="73"/>
      <c r="R961" s="96"/>
      <c r="S961" s="48">
        <v>0</v>
      </c>
      <c r="T961" s="48">
        <v>1</v>
      </c>
      <c r="U961" s="49">
        <v>0</v>
      </c>
      <c r="V961" s="49">
        <v>1</v>
      </c>
      <c r="W961" s="49">
        <v>0</v>
      </c>
      <c r="X961" s="49">
        <v>1</v>
      </c>
      <c r="Y961" s="49">
        <v>0</v>
      </c>
      <c r="Z961" s="49">
        <v>0</v>
      </c>
      <c r="AA961" s="68">
        <v>961</v>
      </c>
      <c r="AB961" s="68"/>
      <c r="AC961" s="69"/>
      <c r="AD961" s="84">
        <v>104</v>
      </c>
      <c r="AE961" s="84">
        <v>9</v>
      </c>
      <c r="AF961" s="84">
        <v>158</v>
      </c>
      <c r="AG961" s="84">
        <v>123</v>
      </c>
      <c r="AH961" s="84"/>
      <c r="AI961" s="84"/>
      <c r="AJ961" s="84"/>
      <c r="AK961" s="84"/>
      <c r="AL961" s="84"/>
      <c r="AM961" s="87">
        <v>42364.909259259257</v>
      </c>
      <c r="AN961" s="84" t="s">
        <v>10584</v>
      </c>
      <c r="AO961" s="92" t="s">
        <v>11543</v>
      </c>
      <c r="AP961" s="84" t="s">
        <v>66</v>
      </c>
      <c r="AQ961" s="48" t="s">
        <v>2781</v>
      </c>
      <c r="AR961" s="48" t="s">
        <v>2781</v>
      </c>
      <c r="AS961" s="48" t="s">
        <v>2917</v>
      </c>
      <c r="AT961" s="48" t="s">
        <v>2917</v>
      </c>
      <c r="AU961" s="48" t="s">
        <v>2946</v>
      </c>
      <c r="AV961" s="48" t="s">
        <v>2946</v>
      </c>
      <c r="AW961" s="107" t="s">
        <v>14445</v>
      </c>
      <c r="AX961" s="107" t="s">
        <v>14445</v>
      </c>
      <c r="AY961" s="107" t="s">
        <v>15228</v>
      </c>
      <c r="AZ961" s="107" t="s">
        <v>15228</v>
      </c>
      <c r="BA961" s="2"/>
      <c r="BB961" s="3"/>
      <c r="BC961" s="3"/>
      <c r="BD961" s="3"/>
      <c r="BE961" s="3"/>
    </row>
    <row r="962" spans="1:57" x14ac:dyDescent="0.25">
      <c r="A962" s="61" t="s">
        <v>1738</v>
      </c>
      <c r="B962" s="62" t="s">
        <v>15537</v>
      </c>
      <c r="C962" s="62"/>
      <c r="D962" s="63">
        <v>1.5</v>
      </c>
      <c r="E962" s="65"/>
      <c r="F962" s="103" t="s">
        <v>9892</v>
      </c>
      <c r="G962" s="62"/>
      <c r="H962" s="66"/>
      <c r="I962" s="67"/>
      <c r="J962" s="67"/>
      <c r="K962" s="66" t="s">
        <v>13231</v>
      </c>
      <c r="L962" s="70"/>
      <c r="M962" s="71">
        <v>4527.240234375</v>
      </c>
      <c r="N962" s="71">
        <v>9708.6103515625</v>
      </c>
      <c r="O962" s="72"/>
      <c r="P962" s="73"/>
      <c r="Q962" s="73"/>
      <c r="R962" s="96"/>
      <c r="S962" s="48">
        <v>1</v>
      </c>
      <c r="T962" s="48">
        <v>0</v>
      </c>
      <c r="U962" s="49">
        <v>0</v>
      </c>
      <c r="V962" s="49">
        <v>1</v>
      </c>
      <c r="W962" s="49">
        <v>0</v>
      </c>
      <c r="X962" s="49">
        <v>1</v>
      </c>
      <c r="Y962" s="49">
        <v>0</v>
      </c>
      <c r="Z962" s="49">
        <v>0</v>
      </c>
      <c r="AA962" s="68">
        <v>962</v>
      </c>
      <c r="AB962" s="68"/>
      <c r="AC962" s="69"/>
      <c r="AD962" s="84">
        <v>170</v>
      </c>
      <c r="AE962" s="84">
        <v>110</v>
      </c>
      <c r="AF962" s="84">
        <v>17</v>
      </c>
      <c r="AG962" s="84">
        <v>497</v>
      </c>
      <c r="AH962" s="84"/>
      <c r="AI962" s="84" t="s">
        <v>7822</v>
      </c>
      <c r="AJ962" s="84"/>
      <c r="AK962" s="92" t="s">
        <v>8859</v>
      </c>
      <c r="AL962" s="84"/>
      <c r="AM962" s="87">
        <v>43725.908043981479</v>
      </c>
      <c r="AN962" s="84" t="s">
        <v>10584</v>
      </c>
      <c r="AO962" s="92" t="s">
        <v>11544</v>
      </c>
      <c r="AP962" s="84" t="s">
        <v>65</v>
      </c>
      <c r="AQ962" s="48"/>
      <c r="AR962" s="48"/>
      <c r="AS962" s="48"/>
      <c r="AT962" s="48"/>
      <c r="AU962" s="48"/>
      <c r="AV962" s="48"/>
      <c r="AW962" s="48"/>
      <c r="AX962" s="48"/>
      <c r="AY962" s="48"/>
      <c r="AZ962" s="48"/>
      <c r="BA962" s="2"/>
      <c r="BB962" s="3"/>
      <c r="BC962" s="3"/>
      <c r="BD962" s="3"/>
      <c r="BE962" s="3"/>
    </row>
    <row r="963" spans="1:57" x14ac:dyDescent="0.25">
      <c r="A963" s="61" t="s">
        <v>886</v>
      </c>
      <c r="B963" s="62" t="s">
        <v>15537</v>
      </c>
      <c r="C963" s="62"/>
      <c r="D963" s="63">
        <v>1.724360958098657</v>
      </c>
      <c r="E963" s="65"/>
      <c r="F963" s="103" t="s">
        <v>9893</v>
      </c>
      <c r="G963" s="62"/>
      <c r="H963" s="66"/>
      <c r="I963" s="67"/>
      <c r="J963" s="67"/>
      <c r="K963" s="66" t="s">
        <v>13232</v>
      </c>
      <c r="L963" s="70"/>
      <c r="M963" s="71">
        <v>3121.762451171875</v>
      </c>
      <c r="N963" s="71">
        <v>1943.5523681640625</v>
      </c>
      <c r="O963" s="72"/>
      <c r="P963" s="73"/>
      <c r="Q963" s="73"/>
      <c r="R963" s="96"/>
      <c r="S963" s="48">
        <v>0</v>
      </c>
      <c r="T963" s="48">
        <v>1</v>
      </c>
      <c r="U963" s="49">
        <v>0</v>
      </c>
      <c r="V963" s="49">
        <v>1.84E-4</v>
      </c>
      <c r="W963" s="49">
        <v>1.16E-4</v>
      </c>
      <c r="X963" s="49">
        <v>0.46414100000000003</v>
      </c>
      <c r="Y963" s="49">
        <v>0</v>
      </c>
      <c r="Z963" s="49">
        <v>0</v>
      </c>
      <c r="AA963" s="68">
        <v>963</v>
      </c>
      <c r="AB963" s="68"/>
      <c r="AC963" s="69"/>
      <c r="AD963" s="84">
        <v>167</v>
      </c>
      <c r="AE963" s="84">
        <v>93</v>
      </c>
      <c r="AF963" s="84">
        <v>4312</v>
      </c>
      <c r="AG963" s="84">
        <v>4161</v>
      </c>
      <c r="AH963" s="84"/>
      <c r="AI963" s="84" t="s">
        <v>7823</v>
      </c>
      <c r="AJ963" s="84"/>
      <c r="AK963" s="84"/>
      <c r="AL963" s="84"/>
      <c r="AM963" s="87">
        <v>41803.652581018519</v>
      </c>
      <c r="AN963" s="84" t="s">
        <v>10584</v>
      </c>
      <c r="AO963" s="92" t="s">
        <v>11545</v>
      </c>
      <c r="AP963" s="84" t="s">
        <v>66</v>
      </c>
      <c r="AQ963" s="48"/>
      <c r="AR963" s="48"/>
      <c r="AS963" s="48"/>
      <c r="AT963" s="48"/>
      <c r="AU963" s="48"/>
      <c r="AV963" s="48"/>
      <c r="AW963" s="107" t="s">
        <v>14080</v>
      </c>
      <c r="AX963" s="107" t="s">
        <v>14080</v>
      </c>
      <c r="AY963" s="107" t="s">
        <v>14883</v>
      </c>
      <c r="AZ963" s="107" t="s">
        <v>14883</v>
      </c>
      <c r="BA963" s="2"/>
      <c r="BB963" s="3"/>
      <c r="BC963" s="3"/>
      <c r="BD963" s="3"/>
      <c r="BE963" s="3"/>
    </row>
    <row r="964" spans="1:57" x14ac:dyDescent="0.25">
      <c r="A964" s="61" t="s">
        <v>887</v>
      </c>
      <c r="B964" s="62" t="s">
        <v>15539</v>
      </c>
      <c r="C964" s="62"/>
      <c r="D964" s="63">
        <v>5.097511914340533</v>
      </c>
      <c r="E964" s="65"/>
      <c r="F964" s="103" t="s">
        <v>9894</v>
      </c>
      <c r="G964" s="62"/>
      <c r="H964" s="66"/>
      <c r="I964" s="67"/>
      <c r="J964" s="67"/>
      <c r="K964" s="66" t="s">
        <v>13233</v>
      </c>
      <c r="L964" s="70"/>
      <c r="M964" s="71">
        <v>4540.3408203125</v>
      </c>
      <c r="N964" s="71">
        <v>2358.0498046875</v>
      </c>
      <c r="O964" s="72"/>
      <c r="P964" s="73"/>
      <c r="Q964" s="73"/>
      <c r="R964" s="96"/>
      <c r="S964" s="48">
        <v>0</v>
      </c>
      <c r="T964" s="48">
        <v>1</v>
      </c>
      <c r="U964" s="49">
        <v>0</v>
      </c>
      <c r="V964" s="49">
        <v>2.0100000000000001E-4</v>
      </c>
      <c r="W964" s="49">
        <v>1.8600000000000001E-3</v>
      </c>
      <c r="X964" s="49">
        <v>0.465924</v>
      </c>
      <c r="Y964" s="49">
        <v>0</v>
      </c>
      <c r="Z964" s="49">
        <v>0</v>
      </c>
      <c r="AA964" s="68">
        <v>964</v>
      </c>
      <c r="AB964" s="68"/>
      <c r="AC964" s="69"/>
      <c r="AD964" s="84">
        <v>853</v>
      </c>
      <c r="AE964" s="84">
        <v>70</v>
      </c>
      <c r="AF964" s="84">
        <v>3843</v>
      </c>
      <c r="AG964" s="84">
        <v>10070</v>
      </c>
      <c r="AH964" s="84"/>
      <c r="AI964" s="84"/>
      <c r="AJ964" s="84"/>
      <c r="AK964" s="84"/>
      <c r="AL964" s="84"/>
      <c r="AM964" s="87">
        <v>42639.745740740742</v>
      </c>
      <c r="AN964" s="84" t="s">
        <v>10584</v>
      </c>
      <c r="AO964" s="92" t="s">
        <v>11546</v>
      </c>
      <c r="AP964" s="84" t="s">
        <v>66</v>
      </c>
      <c r="AQ964" s="48"/>
      <c r="AR964" s="48"/>
      <c r="AS964" s="48"/>
      <c r="AT964" s="48"/>
      <c r="AU964" s="48" t="s">
        <v>2951</v>
      </c>
      <c r="AV964" s="48" t="s">
        <v>2951</v>
      </c>
      <c r="AW964" s="107" t="s">
        <v>14127</v>
      </c>
      <c r="AX964" s="107" t="s">
        <v>14127</v>
      </c>
      <c r="AY964" s="107" t="s">
        <v>14929</v>
      </c>
      <c r="AZ964" s="107" t="s">
        <v>14929</v>
      </c>
      <c r="BA964" s="2"/>
      <c r="BB964" s="3"/>
      <c r="BC964" s="3"/>
      <c r="BD964" s="3"/>
      <c r="BE964" s="3"/>
    </row>
    <row r="965" spans="1:57" x14ac:dyDescent="0.25">
      <c r="A965" s="61" t="s">
        <v>888</v>
      </c>
      <c r="B965" s="62" t="s">
        <v>15537</v>
      </c>
      <c r="C965" s="62"/>
      <c r="D965" s="63">
        <v>1.5270780466670792</v>
      </c>
      <c r="E965" s="65"/>
      <c r="F965" s="103" t="s">
        <v>9895</v>
      </c>
      <c r="G965" s="62"/>
      <c r="H965" s="66"/>
      <c r="I965" s="67"/>
      <c r="J965" s="67"/>
      <c r="K965" s="66" t="s">
        <v>13234</v>
      </c>
      <c r="L965" s="70"/>
      <c r="M965" s="71">
        <v>1317.6646728515625</v>
      </c>
      <c r="N965" s="71">
        <v>6921.28271484375</v>
      </c>
      <c r="O965" s="72"/>
      <c r="P965" s="73"/>
      <c r="Q965" s="73"/>
      <c r="R965" s="96"/>
      <c r="S965" s="48">
        <v>0</v>
      </c>
      <c r="T965" s="48">
        <v>2</v>
      </c>
      <c r="U965" s="49">
        <v>0</v>
      </c>
      <c r="V965" s="49">
        <v>1.4300000000000001E-4</v>
      </c>
      <c r="W965" s="49">
        <v>1.4E-5</v>
      </c>
      <c r="X965" s="49">
        <v>0.67452100000000004</v>
      </c>
      <c r="Y965" s="49">
        <v>0.5</v>
      </c>
      <c r="Z965" s="49">
        <v>0</v>
      </c>
      <c r="AA965" s="68">
        <v>965</v>
      </c>
      <c r="AB965" s="68"/>
      <c r="AC965" s="69"/>
      <c r="AD965" s="84">
        <v>219</v>
      </c>
      <c r="AE965" s="84">
        <v>212</v>
      </c>
      <c r="AF965" s="84">
        <v>986</v>
      </c>
      <c r="AG965" s="84">
        <v>86</v>
      </c>
      <c r="AH965" s="84"/>
      <c r="AI965" s="84" t="s">
        <v>7824</v>
      </c>
      <c r="AJ965" s="84"/>
      <c r="AK965" s="84"/>
      <c r="AL965" s="84"/>
      <c r="AM965" s="87">
        <v>43724.581678240742</v>
      </c>
      <c r="AN965" s="84" t="s">
        <v>10584</v>
      </c>
      <c r="AO965" s="92" t="s">
        <v>11547</v>
      </c>
      <c r="AP965" s="84" t="s">
        <v>66</v>
      </c>
      <c r="AQ965" s="48"/>
      <c r="AR965" s="48"/>
      <c r="AS965" s="48"/>
      <c r="AT965" s="48"/>
      <c r="AU965" s="48" t="s">
        <v>2979</v>
      </c>
      <c r="AV965" s="48" t="s">
        <v>2979</v>
      </c>
      <c r="AW965" s="107" t="s">
        <v>14441</v>
      </c>
      <c r="AX965" s="107" t="s">
        <v>14441</v>
      </c>
      <c r="AY965" s="107" t="s">
        <v>15224</v>
      </c>
      <c r="AZ965" s="107" t="s">
        <v>15224</v>
      </c>
      <c r="BA965" s="2"/>
      <c r="BB965" s="3"/>
      <c r="BC965" s="3"/>
      <c r="BD965" s="3"/>
      <c r="BE965" s="3"/>
    </row>
    <row r="966" spans="1:57" x14ac:dyDescent="0.25">
      <c r="A966" s="61" t="s">
        <v>1739</v>
      </c>
      <c r="B966" s="62" t="s">
        <v>15537</v>
      </c>
      <c r="C966" s="62"/>
      <c r="D966" s="63">
        <v>1.7262951042891626</v>
      </c>
      <c r="E966" s="65"/>
      <c r="F966" s="103" t="s">
        <v>9033</v>
      </c>
      <c r="G966" s="62"/>
      <c r="H966" s="66"/>
      <c r="I966" s="67"/>
      <c r="J966" s="67"/>
      <c r="K966" s="66" t="s">
        <v>13235</v>
      </c>
      <c r="L966" s="70"/>
      <c r="M966" s="71">
        <v>1537.775634765625</v>
      </c>
      <c r="N966" s="71">
        <v>5665.83447265625</v>
      </c>
      <c r="O966" s="72"/>
      <c r="P966" s="73"/>
      <c r="Q966" s="73"/>
      <c r="R966" s="96"/>
      <c r="S966" s="48">
        <v>5</v>
      </c>
      <c r="T966" s="48">
        <v>0</v>
      </c>
      <c r="U966" s="49">
        <v>4049</v>
      </c>
      <c r="V966" s="49">
        <v>1.6699999999999999E-4</v>
      </c>
      <c r="W966" s="49">
        <v>1.17E-4</v>
      </c>
      <c r="X966" s="49">
        <v>1.5622370000000001</v>
      </c>
      <c r="Y966" s="49">
        <v>0.2</v>
      </c>
      <c r="Z966" s="49">
        <v>0</v>
      </c>
      <c r="AA966" s="68">
        <v>966</v>
      </c>
      <c r="AB966" s="68"/>
      <c r="AC966" s="69"/>
      <c r="AD966" s="84">
        <v>0</v>
      </c>
      <c r="AE966" s="84">
        <v>39</v>
      </c>
      <c r="AF966" s="84">
        <v>0</v>
      </c>
      <c r="AG966" s="84">
        <v>0</v>
      </c>
      <c r="AH966" s="84"/>
      <c r="AI966" s="84"/>
      <c r="AJ966" s="84"/>
      <c r="AK966" s="84"/>
      <c r="AL966" s="84"/>
      <c r="AM966" s="87">
        <v>39474.646770833337</v>
      </c>
      <c r="AN966" s="84" t="s">
        <v>10584</v>
      </c>
      <c r="AO966" s="92" t="s">
        <v>11548</v>
      </c>
      <c r="AP966" s="84" t="s">
        <v>65</v>
      </c>
      <c r="AQ966" s="48"/>
      <c r="AR966" s="48"/>
      <c r="AS966" s="48"/>
      <c r="AT966" s="48"/>
      <c r="AU966" s="48"/>
      <c r="AV966" s="48"/>
      <c r="AW966" s="48"/>
      <c r="AX966" s="48"/>
      <c r="AY966" s="48"/>
      <c r="AZ966" s="48"/>
      <c r="BA966" s="2"/>
      <c r="BB966" s="3"/>
      <c r="BC966" s="3"/>
      <c r="BD966" s="3"/>
      <c r="BE966" s="3"/>
    </row>
    <row r="967" spans="1:57" x14ac:dyDescent="0.25">
      <c r="A967" s="61" t="s">
        <v>1084</v>
      </c>
      <c r="B967" s="62" t="s">
        <v>15537</v>
      </c>
      <c r="C967" s="62"/>
      <c r="D967" s="63">
        <v>1.7398341276227023</v>
      </c>
      <c r="E967" s="65"/>
      <c r="F967" s="103" t="s">
        <v>9896</v>
      </c>
      <c r="G967" s="62"/>
      <c r="H967" s="66"/>
      <c r="I967" s="67"/>
      <c r="J967" s="67"/>
      <c r="K967" s="66" t="s">
        <v>13236</v>
      </c>
      <c r="L967" s="70"/>
      <c r="M967" s="71">
        <v>2611.892822265625</v>
      </c>
      <c r="N967" s="71">
        <v>5209.30322265625</v>
      </c>
      <c r="O967" s="72"/>
      <c r="P967" s="73"/>
      <c r="Q967" s="73"/>
      <c r="R967" s="96"/>
      <c r="S967" s="48">
        <v>5</v>
      </c>
      <c r="T967" s="48">
        <v>2</v>
      </c>
      <c r="U967" s="49">
        <v>4049</v>
      </c>
      <c r="V967" s="49">
        <v>1.6699999999999999E-4</v>
      </c>
      <c r="W967" s="49">
        <v>1.2400000000000001E-4</v>
      </c>
      <c r="X967" s="49">
        <v>1.8278179999999999</v>
      </c>
      <c r="Y967" s="49">
        <v>0.2</v>
      </c>
      <c r="Z967" s="49">
        <v>0</v>
      </c>
      <c r="AA967" s="68">
        <v>967</v>
      </c>
      <c r="AB967" s="68"/>
      <c r="AC967" s="69"/>
      <c r="AD967" s="84">
        <v>19128</v>
      </c>
      <c r="AE967" s="84">
        <v>21537</v>
      </c>
      <c r="AF967" s="84">
        <v>80056</v>
      </c>
      <c r="AG967" s="84">
        <v>74591</v>
      </c>
      <c r="AH967" s="84"/>
      <c r="AI967" s="84" t="s">
        <v>7825</v>
      </c>
      <c r="AJ967" s="84" t="s">
        <v>8507</v>
      </c>
      <c r="AK967" s="84"/>
      <c r="AL967" s="84"/>
      <c r="AM967" s="87">
        <v>42144.846736111111</v>
      </c>
      <c r="AN967" s="84" t="s">
        <v>10584</v>
      </c>
      <c r="AO967" s="92" t="s">
        <v>11549</v>
      </c>
      <c r="AP967" s="84" t="s">
        <v>66</v>
      </c>
      <c r="AQ967" s="48" t="s">
        <v>2812</v>
      </c>
      <c r="AR967" s="48" t="s">
        <v>2812</v>
      </c>
      <c r="AS967" s="48" t="s">
        <v>2911</v>
      </c>
      <c r="AT967" s="48" t="s">
        <v>2911</v>
      </c>
      <c r="AU967" s="48" t="s">
        <v>2979</v>
      </c>
      <c r="AV967" s="48" t="s">
        <v>2979</v>
      </c>
      <c r="AW967" s="107" t="s">
        <v>14446</v>
      </c>
      <c r="AX967" s="107" t="s">
        <v>14788</v>
      </c>
      <c r="AY967" s="107" t="s">
        <v>15229</v>
      </c>
      <c r="AZ967" s="107" t="s">
        <v>15503</v>
      </c>
      <c r="BA967" s="2"/>
      <c r="BB967" s="3"/>
      <c r="BC967" s="3"/>
      <c r="BD967" s="3"/>
      <c r="BE967" s="3"/>
    </row>
    <row r="968" spans="1:57" x14ac:dyDescent="0.25">
      <c r="A968" s="61" t="s">
        <v>889</v>
      </c>
      <c r="B968" s="62" t="s">
        <v>15539</v>
      </c>
      <c r="C968" s="62"/>
      <c r="D968" s="63">
        <v>5.3470167729157634</v>
      </c>
      <c r="E968" s="65"/>
      <c r="F968" s="103" t="s">
        <v>9897</v>
      </c>
      <c r="G968" s="62"/>
      <c r="H968" s="66"/>
      <c r="I968" s="67"/>
      <c r="J968" s="67"/>
      <c r="K968" s="66" t="s">
        <v>13237</v>
      </c>
      <c r="L968" s="70"/>
      <c r="M968" s="71">
        <v>5790.44921875</v>
      </c>
      <c r="N968" s="71">
        <v>4765.17431640625</v>
      </c>
      <c r="O968" s="72"/>
      <c r="P968" s="73"/>
      <c r="Q968" s="73"/>
      <c r="R968" s="96"/>
      <c r="S968" s="48">
        <v>0</v>
      </c>
      <c r="T968" s="48">
        <v>3</v>
      </c>
      <c r="U968" s="49">
        <v>18039.146441000001</v>
      </c>
      <c r="V968" s="49">
        <v>2.1100000000000001E-4</v>
      </c>
      <c r="W968" s="49">
        <v>1.9889999999999999E-3</v>
      </c>
      <c r="X968" s="49">
        <v>1.116406</v>
      </c>
      <c r="Y968" s="49">
        <v>0</v>
      </c>
      <c r="Z968" s="49">
        <v>0</v>
      </c>
      <c r="AA968" s="68">
        <v>968</v>
      </c>
      <c r="AB968" s="68"/>
      <c r="AC968" s="69"/>
      <c r="AD968" s="84">
        <v>1288</v>
      </c>
      <c r="AE968" s="84">
        <v>1638</v>
      </c>
      <c r="AF968" s="84">
        <v>163972</v>
      </c>
      <c r="AG968" s="84">
        <v>1346</v>
      </c>
      <c r="AH968" s="84"/>
      <c r="AI968" s="84" t="s">
        <v>7826</v>
      </c>
      <c r="AJ968" s="84"/>
      <c r="AK968" s="92" t="s">
        <v>8860</v>
      </c>
      <c r="AL968" s="84"/>
      <c r="AM968" s="87">
        <v>41519.680405092593</v>
      </c>
      <c r="AN968" s="84" t="s">
        <v>10584</v>
      </c>
      <c r="AO968" s="92" t="s">
        <v>11550</v>
      </c>
      <c r="AP968" s="84" t="s">
        <v>66</v>
      </c>
      <c r="AQ968" s="48"/>
      <c r="AR968" s="48"/>
      <c r="AS968" s="48"/>
      <c r="AT968" s="48"/>
      <c r="AU968" s="48" t="s">
        <v>2951</v>
      </c>
      <c r="AV968" s="48" t="s">
        <v>2951</v>
      </c>
      <c r="AW968" s="107" t="s">
        <v>14447</v>
      </c>
      <c r="AX968" s="107" t="s">
        <v>14165</v>
      </c>
      <c r="AY968" s="107" t="s">
        <v>14965</v>
      </c>
      <c r="AZ968" s="107" t="s">
        <v>14965</v>
      </c>
      <c r="BA968" s="2"/>
      <c r="BB968" s="3"/>
      <c r="BC968" s="3"/>
      <c r="BD968" s="3"/>
      <c r="BE968" s="3"/>
    </row>
    <row r="969" spans="1:57" x14ac:dyDescent="0.25">
      <c r="A969" s="61" t="s">
        <v>890</v>
      </c>
      <c r="B969" s="62" t="s">
        <v>15537</v>
      </c>
      <c r="C969" s="62"/>
      <c r="D969" s="63">
        <v>1.724360958098657</v>
      </c>
      <c r="E969" s="65"/>
      <c r="F969" s="103" t="s">
        <v>9898</v>
      </c>
      <c r="G969" s="62"/>
      <c r="H969" s="66"/>
      <c r="I969" s="67"/>
      <c r="J969" s="67"/>
      <c r="K969" s="66" t="s">
        <v>13238</v>
      </c>
      <c r="L969" s="70"/>
      <c r="M969" s="71">
        <v>7581.93798828125</v>
      </c>
      <c r="N969" s="71">
        <v>628.67413330078125</v>
      </c>
      <c r="O969" s="72"/>
      <c r="P969" s="73"/>
      <c r="Q969" s="73"/>
      <c r="R969" s="96"/>
      <c r="S969" s="48">
        <v>0</v>
      </c>
      <c r="T969" s="48">
        <v>1</v>
      </c>
      <c r="U969" s="49">
        <v>0</v>
      </c>
      <c r="V969" s="49">
        <v>1.84E-4</v>
      </c>
      <c r="W969" s="49">
        <v>1.16E-4</v>
      </c>
      <c r="X969" s="49">
        <v>0.46414100000000003</v>
      </c>
      <c r="Y969" s="49">
        <v>0</v>
      </c>
      <c r="Z969" s="49">
        <v>0</v>
      </c>
      <c r="AA969" s="68">
        <v>969</v>
      </c>
      <c r="AB969" s="68"/>
      <c r="AC969" s="69"/>
      <c r="AD969" s="84">
        <v>1380</v>
      </c>
      <c r="AE969" s="84">
        <v>78</v>
      </c>
      <c r="AF969" s="84">
        <v>1481</v>
      </c>
      <c r="AG969" s="84">
        <v>3082</v>
      </c>
      <c r="AH969" s="84"/>
      <c r="AI969" s="84" t="s">
        <v>7827</v>
      </c>
      <c r="AJ969" s="84" t="s">
        <v>8508</v>
      </c>
      <c r="AK969" s="92" t="s">
        <v>8861</v>
      </c>
      <c r="AL969" s="84"/>
      <c r="AM969" s="87">
        <v>43238.00105324074</v>
      </c>
      <c r="AN969" s="84" t="s">
        <v>10584</v>
      </c>
      <c r="AO969" s="92" t="s">
        <v>11551</v>
      </c>
      <c r="AP969" s="84" t="s">
        <v>66</v>
      </c>
      <c r="AQ969" s="48"/>
      <c r="AR969" s="48"/>
      <c r="AS969" s="48"/>
      <c r="AT969" s="48"/>
      <c r="AU969" s="48"/>
      <c r="AV969" s="48"/>
      <c r="AW969" s="107" t="s">
        <v>14080</v>
      </c>
      <c r="AX969" s="107" t="s">
        <v>14080</v>
      </c>
      <c r="AY969" s="107" t="s">
        <v>14883</v>
      </c>
      <c r="AZ969" s="107" t="s">
        <v>14883</v>
      </c>
      <c r="BA969" s="2"/>
      <c r="BB969" s="3"/>
      <c r="BC969" s="3"/>
      <c r="BD969" s="3"/>
      <c r="BE969" s="3"/>
    </row>
    <row r="970" spans="1:57" x14ac:dyDescent="0.25">
      <c r="A970" s="61" t="s">
        <v>891</v>
      </c>
      <c r="B970" s="62" t="s">
        <v>15537</v>
      </c>
      <c r="C970" s="62"/>
      <c r="D970" s="63">
        <v>1.5</v>
      </c>
      <c r="E970" s="65"/>
      <c r="F970" s="103" t="s">
        <v>9899</v>
      </c>
      <c r="G970" s="62"/>
      <c r="H970" s="66"/>
      <c r="I970" s="67"/>
      <c r="J970" s="67"/>
      <c r="K970" s="66" t="s">
        <v>13239</v>
      </c>
      <c r="L970" s="70"/>
      <c r="M970" s="71">
        <v>6634.9345703125</v>
      </c>
      <c r="N970" s="71">
        <v>432.39813232421875</v>
      </c>
      <c r="O970" s="72"/>
      <c r="P970" s="73"/>
      <c r="Q970" s="73"/>
      <c r="R970" s="96"/>
      <c r="S970" s="48">
        <v>0</v>
      </c>
      <c r="T970" s="48">
        <v>1</v>
      </c>
      <c r="U970" s="49">
        <v>0</v>
      </c>
      <c r="V970" s="49">
        <v>1.08E-4</v>
      </c>
      <c r="W970" s="49">
        <v>0</v>
      </c>
      <c r="X970" s="49">
        <v>0.50512299999999999</v>
      </c>
      <c r="Y970" s="49">
        <v>0</v>
      </c>
      <c r="Z970" s="49">
        <v>0</v>
      </c>
      <c r="AA970" s="68">
        <v>970</v>
      </c>
      <c r="AB970" s="68"/>
      <c r="AC970" s="69"/>
      <c r="AD970" s="84">
        <v>166</v>
      </c>
      <c r="AE970" s="84">
        <v>262</v>
      </c>
      <c r="AF970" s="84">
        <v>2624</v>
      </c>
      <c r="AG970" s="84">
        <v>5808</v>
      </c>
      <c r="AH970" s="84"/>
      <c r="AI970" s="84" t="s">
        <v>7828</v>
      </c>
      <c r="AJ970" s="84" t="s">
        <v>8270</v>
      </c>
      <c r="AK970" s="92" t="s">
        <v>8862</v>
      </c>
      <c r="AL970" s="84"/>
      <c r="AM970" s="87">
        <v>40502.338009259256</v>
      </c>
      <c r="AN970" s="84" t="s">
        <v>10584</v>
      </c>
      <c r="AO970" s="92" t="s">
        <v>11552</v>
      </c>
      <c r="AP970" s="84" t="s">
        <v>66</v>
      </c>
      <c r="AQ970" s="48"/>
      <c r="AR970" s="48"/>
      <c r="AS970" s="48"/>
      <c r="AT970" s="48"/>
      <c r="AU970" s="48"/>
      <c r="AV970" s="48"/>
      <c r="AW970" s="107" t="s">
        <v>14075</v>
      </c>
      <c r="AX970" s="107" t="s">
        <v>14075</v>
      </c>
      <c r="AY970" s="107" t="s">
        <v>14878</v>
      </c>
      <c r="AZ970" s="107" t="s">
        <v>14878</v>
      </c>
      <c r="BA970" s="2"/>
      <c r="BB970" s="3"/>
      <c r="BC970" s="3"/>
      <c r="BD970" s="3"/>
      <c r="BE970" s="3"/>
    </row>
    <row r="971" spans="1:57" x14ac:dyDescent="0.25">
      <c r="A971" s="61" t="s">
        <v>892</v>
      </c>
      <c r="B971" s="62" t="s">
        <v>15537</v>
      </c>
      <c r="C971" s="62"/>
      <c r="D971" s="63">
        <v>2.9293340347836851</v>
      </c>
      <c r="E971" s="65"/>
      <c r="F971" s="103" t="s">
        <v>9900</v>
      </c>
      <c r="G971" s="62"/>
      <c r="H971" s="66"/>
      <c r="I971" s="67"/>
      <c r="J971" s="67"/>
      <c r="K971" s="66" t="s">
        <v>13240</v>
      </c>
      <c r="L971" s="70"/>
      <c r="M971" s="71">
        <v>6249.251953125</v>
      </c>
      <c r="N971" s="71">
        <v>7185.1630859375</v>
      </c>
      <c r="O971" s="72"/>
      <c r="P971" s="73"/>
      <c r="Q971" s="73"/>
      <c r="R971" s="96"/>
      <c r="S971" s="48">
        <v>0</v>
      </c>
      <c r="T971" s="48">
        <v>1</v>
      </c>
      <c r="U971" s="49">
        <v>0</v>
      </c>
      <c r="V971" s="49">
        <v>1.9799999999999999E-4</v>
      </c>
      <c r="W971" s="49">
        <v>7.3899999999999997E-4</v>
      </c>
      <c r="X971" s="49">
        <v>0.40701900000000002</v>
      </c>
      <c r="Y971" s="49">
        <v>0</v>
      </c>
      <c r="Z971" s="49">
        <v>0</v>
      </c>
      <c r="AA971" s="68">
        <v>971</v>
      </c>
      <c r="AB971" s="68"/>
      <c r="AC971" s="69"/>
      <c r="AD971" s="84">
        <v>105</v>
      </c>
      <c r="AE971" s="84">
        <v>36</v>
      </c>
      <c r="AF971" s="84">
        <v>954</v>
      </c>
      <c r="AG971" s="84">
        <v>1899</v>
      </c>
      <c r="AH971" s="84"/>
      <c r="AI971" s="84"/>
      <c r="AJ971" s="84"/>
      <c r="AK971" s="84"/>
      <c r="AL971" s="84"/>
      <c r="AM971" s="87">
        <v>42275.7577662037</v>
      </c>
      <c r="AN971" s="84" t="s">
        <v>10584</v>
      </c>
      <c r="AO971" s="92" t="s">
        <v>11553</v>
      </c>
      <c r="AP971" s="84" t="s">
        <v>66</v>
      </c>
      <c r="AQ971" s="48"/>
      <c r="AR971" s="48"/>
      <c r="AS971" s="48"/>
      <c r="AT971" s="48"/>
      <c r="AU971" s="48"/>
      <c r="AV971" s="48"/>
      <c r="AW971" s="107" t="s">
        <v>14074</v>
      </c>
      <c r="AX971" s="107" t="s">
        <v>14074</v>
      </c>
      <c r="AY971" s="107" t="s">
        <v>14877</v>
      </c>
      <c r="AZ971" s="107" t="s">
        <v>14877</v>
      </c>
      <c r="BA971" s="2"/>
      <c r="BB971" s="3"/>
      <c r="BC971" s="3"/>
      <c r="BD971" s="3"/>
      <c r="BE971" s="3"/>
    </row>
    <row r="972" spans="1:57" x14ac:dyDescent="0.25">
      <c r="A972" s="61" t="s">
        <v>893</v>
      </c>
      <c r="B972" s="62" t="s">
        <v>15537</v>
      </c>
      <c r="C972" s="62"/>
      <c r="D972" s="63">
        <v>1.7185585195271398</v>
      </c>
      <c r="E972" s="65"/>
      <c r="F972" s="103" t="s">
        <v>9901</v>
      </c>
      <c r="G972" s="62"/>
      <c r="H972" s="66"/>
      <c r="I972" s="67"/>
      <c r="J972" s="67"/>
      <c r="K972" s="66" t="s">
        <v>13241</v>
      </c>
      <c r="L972" s="70"/>
      <c r="M972" s="71">
        <v>6825.54541015625</v>
      </c>
      <c r="N972" s="71">
        <v>4427.77392578125</v>
      </c>
      <c r="O972" s="72"/>
      <c r="P972" s="73"/>
      <c r="Q972" s="73"/>
      <c r="R972" s="96"/>
      <c r="S972" s="48">
        <v>0</v>
      </c>
      <c r="T972" s="48">
        <v>1</v>
      </c>
      <c r="U972" s="49">
        <v>0</v>
      </c>
      <c r="V972" s="49">
        <v>1.63E-4</v>
      </c>
      <c r="W972" s="49">
        <v>1.13E-4</v>
      </c>
      <c r="X972" s="49">
        <v>0.48216999999999999</v>
      </c>
      <c r="Y972" s="49">
        <v>0</v>
      </c>
      <c r="Z972" s="49">
        <v>0</v>
      </c>
      <c r="AA972" s="68">
        <v>972</v>
      </c>
      <c r="AB972" s="68"/>
      <c r="AC972" s="69"/>
      <c r="AD972" s="84">
        <v>330</v>
      </c>
      <c r="AE972" s="84">
        <v>72</v>
      </c>
      <c r="AF972" s="84">
        <v>548</v>
      </c>
      <c r="AG972" s="84">
        <v>62</v>
      </c>
      <c r="AH972" s="84"/>
      <c r="AI972" s="84" t="s">
        <v>7829</v>
      </c>
      <c r="AJ972" s="84" t="s">
        <v>8284</v>
      </c>
      <c r="AK972" s="84"/>
      <c r="AL972" s="84"/>
      <c r="AM972" s="87">
        <v>41444.470671296294</v>
      </c>
      <c r="AN972" s="84" t="s">
        <v>10584</v>
      </c>
      <c r="AO972" s="92" t="s">
        <v>11554</v>
      </c>
      <c r="AP972" s="84" t="s">
        <v>66</v>
      </c>
      <c r="AQ972" s="48"/>
      <c r="AR972" s="48"/>
      <c r="AS972" s="48"/>
      <c r="AT972" s="48"/>
      <c r="AU972" s="48"/>
      <c r="AV972" s="48"/>
      <c r="AW972" s="107" t="s">
        <v>14089</v>
      </c>
      <c r="AX972" s="107" t="s">
        <v>14725</v>
      </c>
      <c r="AY972" s="107" t="s">
        <v>14892</v>
      </c>
      <c r="AZ972" s="107" t="s">
        <v>15481</v>
      </c>
      <c r="BA972" s="2"/>
      <c r="BB972" s="3"/>
      <c r="BC972" s="3"/>
      <c r="BD972" s="3"/>
      <c r="BE972" s="3"/>
    </row>
    <row r="973" spans="1:57" x14ac:dyDescent="0.25">
      <c r="A973" s="61" t="s">
        <v>894</v>
      </c>
      <c r="B973" s="62" t="s">
        <v>15537</v>
      </c>
      <c r="C973" s="62"/>
      <c r="D973" s="63">
        <v>1.5</v>
      </c>
      <c r="E973" s="65"/>
      <c r="F973" s="103" t="s">
        <v>9902</v>
      </c>
      <c r="G973" s="62"/>
      <c r="H973" s="66"/>
      <c r="I973" s="67"/>
      <c r="J973" s="67"/>
      <c r="K973" s="66" t="s">
        <v>13242</v>
      </c>
      <c r="L973" s="70"/>
      <c r="M973" s="71">
        <v>8652.9169921875</v>
      </c>
      <c r="N973" s="71">
        <v>3354.795166015625</v>
      </c>
      <c r="O973" s="72"/>
      <c r="P973" s="73"/>
      <c r="Q973" s="73"/>
      <c r="R973" s="96"/>
      <c r="S973" s="48">
        <v>0</v>
      </c>
      <c r="T973" s="48">
        <v>1</v>
      </c>
      <c r="U973" s="49">
        <v>0</v>
      </c>
      <c r="V973" s="49">
        <v>0.2</v>
      </c>
      <c r="W973" s="49">
        <v>0</v>
      </c>
      <c r="X973" s="49">
        <v>0.61068699999999998</v>
      </c>
      <c r="Y973" s="49">
        <v>0</v>
      </c>
      <c r="Z973" s="49">
        <v>0</v>
      </c>
      <c r="AA973" s="68">
        <v>973</v>
      </c>
      <c r="AB973" s="68"/>
      <c r="AC973" s="69"/>
      <c r="AD973" s="84">
        <v>1407</v>
      </c>
      <c r="AE973" s="84">
        <v>596</v>
      </c>
      <c r="AF973" s="84">
        <v>179</v>
      </c>
      <c r="AG973" s="84">
        <v>777</v>
      </c>
      <c r="AH973" s="84"/>
      <c r="AI973" s="84"/>
      <c r="AJ973" s="84"/>
      <c r="AK973" s="84"/>
      <c r="AL973" s="84"/>
      <c r="AM973" s="87">
        <v>41272.659074074072</v>
      </c>
      <c r="AN973" s="84" t="s">
        <v>10584</v>
      </c>
      <c r="AO973" s="92" t="s">
        <v>11555</v>
      </c>
      <c r="AP973" s="84" t="s">
        <v>66</v>
      </c>
      <c r="AQ973" s="48"/>
      <c r="AR973" s="48"/>
      <c r="AS973" s="48"/>
      <c r="AT973" s="48"/>
      <c r="AU973" s="48"/>
      <c r="AV973" s="48"/>
      <c r="AW973" s="107" t="s">
        <v>14448</v>
      </c>
      <c r="AX973" s="107" t="s">
        <v>14448</v>
      </c>
      <c r="AY973" s="107" t="s">
        <v>15230</v>
      </c>
      <c r="AZ973" s="107" t="s">
        <v>15230</v>
      </c>
      <c r="BA973" s="2"/>
      <c r="BB973" s="3"/>
      <c r="BC973" s="3"/>
      <c r="BD973" s="3"/>
      <c r="BE973" s="3"/>
    </row>
    <row r="974" spans="1:57" x14ac:dyDescent="0.25">
      <c r="A974" s="61" t="s">
        <v>1091</v>
      </c>
      <c r="B974" s="62" t="s">
        <v>15537</v>
      </c>
      <c r="C974" s="62"/>
      <c r="D974" s="63">
        <v>1.5</v>
      </c>
      <c r="E974" s="65"/>
      <c r="F974" s="103" t="s">
        <v>9903</v>
      </c>
      <c r="G974" s="62"/>
      <c r="H974" s="66"/>
      <c r="I974" s="67"/>
      <c r="J974" s="67"/>
      <c r="K974" s="66" t="s">
        <v>13243</v>
      </c>
      <c r="L974" s="70"/>
      <c r="M974" s="71">
        <v>7774.73095703125</v>
      </c>
      <c r="N974" s="71">
        <v>1235.6971435546875</v>
      </c>
      <c r="O974" s="72"/>
      <c r="P974" s="73"/>
      <c r="Q974" s="73"/>
      <c r="R974" s="96"/>
      <c r="S974" s="48">
        <v>3</v>
      </c>
      <c r="T974" s="48">
        <v>2</v>
      </c>
      <c r="U974" s="49">
        <v>6</v>
      </c>
      <c r="V974" s="49">
        <v>0.33333299999999999</v>
      </c>
      <c r="W974" s="49">
        <v>0</v>
      </c>
      <c r="X974" s="49">
        <v>2.1679379999999999</v>
      </c>
      <c r="Y974" s="49">
        <v>0</v>
      </c>
      <c r="Z974" s="49">
        <v>0</v>
      </c>
      <c r="AA974" s="68">
        <v>974</v>
      </c>
      <c r="AB974" s="68"/>
      <c r="AC974" s="69"/>
      <c r="AD974" s="84">
        <v>152</v>
      </c>
      <c r="AE974" s="84">
        <v>18120</v>
      </c>
      <c r="AF974" s="84">
        <v>3944</v>
      </c>
      <c r="AG974" s="84">
        <v>7961</v>
      </c>
      <c r="AH974" s="84"/>
      <c r="AI974" s="84"/>
      <c r="AJ974" s="84"/>
      <c r="AK974" s="84"/>
      <c r="AL974" s="84"/>
      <c r="AM974" s="87">
        <v>41056.537604166668</v>
      </c>
      <c r="AN974" s="84" t="s">
        <v>10584</v>
      </c>
      <c r="AO974" s="92" t="s">
        <v>11556</v>
      </c>
      <c r="AP974" s="84" t="s">
        <v>66</v>
      </c>
      <c r="AQ974" s="48" t="s">
        <v>14014</v>
      </c>
      <c r="AR974" s="48" t="s">
        <v>14014</v>
      </c>
      <c r="AS974" s="48" t="s">
        <v>2911</v>
      </c>
      <c r="AT974" s="48" t="s">
        <v>2911</v>
      </c>
      <c r="AU974" s="48"/>
      <c r="AV974" s="48"/>
      <c r="AW974" s="107" t="s">
        <v>14449</v>
      </c>
      <c r="AX974" s="107" t="s">
        <v>14789</v>
      </c>
      <c r="AY974" s="107" t="s">
        <v>15231</v>
      </c>
      <c r="AZ974" s="107" t="s">
        <v>15231</v>
      </c>
      <c r="BA974" s="2"/>
      <c r="BB974" s="3"/>
      <c r="BC974" s="3"/>
      <c r="BD974" s="3"/>
      <c r="BE974" s="3"/>
    </row>
    <row r="975" spans="1:57" x14ac:dyDescent="0.25">
      <c r="A975" s="61" t="s">
        <v>895</v>
      </c>
      <c r="B975" s="62" t="s">
        <v>15537</v>
      </c>
      <c r="C975" s="62"/>
      <c r="D975" s="63">
        <v>1.5</v>
      </c>
      <c r="E975" s="65"/>
      <c r="F975" s="103" t="s">
        <v>9904</v>
      </c>
      <c r="G975" s="62"/>
      <c r="H975" s="66"/>
      <c r="I975" s="67"/>
      <c r="J975" s="67"/>
      <c r="K975" s="66" t="s">
        <v>13244</v>
      </c>
      <c r="L975" s="70"/>
      <c r="M975" s="71">
        <v>1431.8687744140625</v>
      </c>
      <c r="N975" s="71">
        <v>3276.202392578125</v>
      </c>
      <c r="O975" s="72"/>
      <c r="P975" s="73"/>
      <c r="Q975" s="73"/>
      <c r="R975" s="96"/>
      <c r="S975" s="48">
        <v>0</v>
      </c>
      <c r="T975" s="48">
        <v>1</v>
      </c>
      <c r="U975" s="49">
        <v>0</v>
      </c>
      <c r="V975" s="49">
        <v>1.2300000000000001E-4</v>
      </c>
      <c r="W975" s="49">
        <v>0</v>
      </c>
      <c r="X975" s="49">
        <v>0.53268899999999997</v>
      </c>
      <c r="Y975" s="49">
        <v>0</v>
      </c>
      <c r="Z975" s="49">
        <v>0</v>
      </c>
      <c r="AA975" s="68">
        <v>975</v>
      </c>
      <c r="AB975" s="68"/>
      <c r="AC975" s="69"/>
      <c r="AD975" s="84">
        <v>163</v>
      </c>
      <c r="AE975" s="84">
        <v>101</v>
      </c>
      <c r="AF975" s="84">
        <v>21</v>
      </c>
      <c r="AG975" s="84">
        <v>90</v>
      </c>
      <c r="AH975" s="84"/>
      <c r="AI975" s="84" t="s">
        <v>7830</v>
      </c>
      <c r="AJ975" s="84" t="s">
        <v>8266</v>
      </c>
      <c r="AK975" s="84"/>
      <c r="AL975" s="84"/>
      <c r="AM975" s="87">
        <v>43736.591886574075</v>
      </c>
      <c r="AN975" s="84" t="s">
        <v>10584</v>
      </c>
      <c r="AO975" s="92" t="s">
        <v>11557</v>
      </c>
      <c r="AP975" s="84" t="s">
        <v>66</v>
      </c>
      <c r="AQ975" s="48"/>
      <c r="AR975" s="48"/>
      <c r="AS975" s="48"/>
      <c r="AT975" s="48"/>
      <c r="AU975" s="48"/>
      <c r="AV975" s="48"/>
      <c r="AW975" s="107" t="s">
        <v>14181</v>
      </c>
      <c r="AX975" s="107" t="s">
        <v>14181</v>
      </c>
      <c r="AY975" s="107" t="s">
        <v>14981</v>
      </c>
      <c r="AZ975" s="107" t="s">
        <v>14981</v>
      </c>
      <c r="BA975" s="2"/>
      <c r="BB975" s="3"/>
      <c r="BC975" s="3"/>
      <c r="BD975" s="3"/>
      <c r="BE975" s="3"/>
    </row>
    <row r="976" spans="1:57" x14ac:dyDescent="0.25">
      <c r="A976" s="61" t="s">
        <v>896</v>
      </c>
      <c r="B976" s="62" t="s">
        <v>15537</v>
      </c>
      <c r="C976" s="62"/>
      <c r="D976" s="63">
        <v>1.5</v>
      </c>
      <c r="E976" s="65"/>
      <c r="F976" s="103" t="s">
        <v>9905</v>
      </c>
      <c r="G976" s="62"/>
      <c r="H976" s="66"/>
      <c r="I976" s="67"/>
      <c r="J976" s="67"/>
      <c r="K976" s="66" t="s">
        <v>13245</v>
      </c>
      <c r="L976" s="70"/>
      <c r="M976" s="71">
        <v>7965.77978515625</v>
      </c>
      <c r="N976" s="71">
        <v>9215.8212890625</v>
      </c>
      <c r="O976" s="72"/>
      <c r="P976" s="73"/>
      <c r="Q976" s="73"/>
      <c r="R976" s="96"/>
      <c r="S976" s="48">
        <v>1</v>
      </c>
      <c r="T976" s="48">
        <v>1</v>
      </c>
      <c r="U976" s="49">
        <v>0</v>
      </c>
      <c r="V976" s="49">
        <v>0</v>
      </c>
      <c r="W976" s="49">
        <v>0</v>
      </c>
      <c r="X976" s="49">
        <v>1</v>
      </c>
      <c r="Y976" s="49">
        <v>0</v>
      </c>
      <c r="Z976" s="49" t="s">
        <v>13963</v>
      </c>
      <c r="AA976" s="68">
        <v>976</v>
      </c>
      <c r="AB976" s="68"/>
      <c r="AC976" s="69"/>
      <c r="AD976" s="84">
        <v>1228</v>
      </c>
      <c r="AE976" s="84">
        <v>784</v>
      </c>
      <c r="AF976" s="84">
        <v>7919</v>
      </c>
      <c r="AG976" s="84">
        <v>13171</v>
      </c>
      <c r="AH976" s="84"/>
      <c r="AI976" s="84" t="s">
        <v>7831</v>
      </c>
      <c r="AJ976" s="84"/>
      <c r="AK976" s="84"/>
      <c r="AL976" s="84"/>
      <c r="AM976" s="87">
        <v>40555.853541666664</v>
      </c>
      <c r="AN976" s="84" t="s">
        <v>10584</v>
      </c>
      <c r="AO976" s="92" t="s">
        <v>11558</v>
      </c>
      <c r="AP976" s="84" t="s">
        <v>66</v>
      </c>
      <c r="AQ976" s="48" t="s">
        <v>2782</v>
      </c>
      <c r="AR976" s="48" t="s">
        <v>2782</v>
      </c>
      <c r="AS976" s="48" t="s">
        <v>2911</v>
      </c>
      <c r="AT976" s="48" t="s">
        <v>2911</v>
      </c>
      <c r="AU976" s="48" t="s">
        <v>2980</v>
      </c>
      <c r="AV976" s="48" t="s">
        <v>2980</v>
      </c>
      <c r="AW976" s="107" t="s">
        <v>14450</v>
      </c>
      <c r="AX976" s="107" t="s">
        <v>14450</v>
      </c>
      <c r="AY976" s="107" t="s">
        <v>15232</v>
      </c>
      <c r="AZ976" s="107" t="s">
        <v>15232</v>
      </c>
      <c r="BA976" s="2"/>
      <c r="BB976" s="3"/>
      <c r="BC976" s="3"/>
      <c r="BD976" s="3"/>
      <c r="BE976" s="3"/>
    </row>
    <row r="977" spans="1:57" x14ac:dyDescent="0.25">
      <c r="A977" s="61" t="s">
        <v>897</v>
      </c>
      <c r="B977" s="62" t="s">
        <v>15537</v>
      </c>
      <c r="C977" s="62"/>
      <c r="D977" s="63">
        <v>1.5</v>
      </c>
      <c r="E977" s="65"/>
      <c r="F977" s="103" t="s">
        <v>9906</v>
      </c>
      <c r="G977" s="62"/>
      <c r="H977" s="66"/>
      <c r="I977" s="67"/>
      <c r="J977" s="67"/>
      <c r="K977" s="66" t="s">
        <v>13246</v>
      </c>
      <c r="L977" s="70"/>
      <c r="M977" s="71">
        <v>8271.884765625</v>
      </c>
      <c r="N977" s="71">
        <v>7221.89208984375</v>
      </c>
      <c r="O977" s="72"/>
      <c r="P977" s="73"/>
      <c r="Q977" s="73"/>
      <c r="R977" s="96"/>
      <c r="S977" s="48">
        <v>1</v>
      </c>
      <c r="T977" s="48">
        <v>1</v>
      </c>
      <c r="U977" s="49">
        <v>0</v>
      </c>
      <c r="V977" s="49">
        <v>0</v>
      </c>
      <c r="W977" s="49">
        <v>0</v>
      </c>
      <c r="X977" s="49">
        <v>1</v>
      </c>
      <c r="Y977" s="49">
        <v>0</v>
      </c>
      <c r="Z977" s="49" t="s">
        <v>13963</v>
      </c>
      <c r="AA977" s="68">
        <v>977</v>
      </c>
      <c r="AB977" s="68"/>
      <c r="AC977" s="69"/>
      <c r="AD977" s="84">
        <v>117</v>
      </c>
      <c r="AE977" s="84">
        <v>22</v>
      </c>
      <c r="AF977" s="84">
        <v>53</v>
      </c>
      <c r="AG977" s="84">
        <v>180</v>
      </c>
      <c r="AH977" s="84"/>
      <c r="AI977" s="84" t="s">
        <v>7832</v>
      </c>
      <c r="AJ977" s="84" t="s">
        <v>8284</v>
      </c>
      <c r="AK977" s="92" t="s">
        <v>8863</v>
      </c>
      <c r="AL977" s="84"/>
      <c r="AM977" s="87">
        <v>43365.898530092592</v>
      </c>
      <c r="AN977" s="84" t="s">
        <v>10584</v>
      </c>
      <c r="AO977" s="92" t="s">
        <v>11559</v>
      </c>
      <c r="AP977" s="84" t="s">
        <v>66</v>
      </c>
      <c r="AQ977" s="48"/>
      <c r="AR977" s="48"/>
      <c r="AS977" s="48"/>
      <c r="AT977" s="48"/>
      <c r="AU977" s="48" t="s">
        <v>2946</v>
      </c>
      <c r="AV977" s="48" t="s">
        <v>2946</v>
      </c>
      <c r="AW977" s="107" t="s">
        <v>14451</v>
      </c>
      <c r="AX977" s="107" t="s">
        <v>14451</v>
      </c>
      <c r="AY977" s="107" t="s">
        <v>15233</v>
      </c>
      <c r="AZ977" s="107" t="s">
        <v>15233</v>
      </c>
      <c r="BA977" s="2"/>
      <c r="BB977" s="3"/>
      <c r="BC977" s="3"/>
      <c r="BD977" s="3"/>
      <c r="BE977" s="3"/>
    </row>
    <row r="978" spans="1:57" x14ac:dyDescent="0.25">
      <c r="A978" s="61" t="s">
        <v>898</v>
      </c>
      <c r="B978" s="62" t="s">
        <v>15537</v>
      </c>
      <c r="C978" s="62"/>
      <c r="D978" s="63">
        <v>1.5</v>
      </c>
      <c r="E978" s="65"/>
      <c r="F978" s="103" t="s">
        <v>9907</v>
      </c>
      <c r="G978" s="62"/>
      <c r="H978" s="66"/>
      <c r="I978" s="67"/>
      <c r="J978" s="67"/>
      <c r="K978" s="66" t="s">
        <v>13247</v>
      </c>
      <c r="L978" s="70"/>
      <c r="M978" s="71">
        <v>9075.7841796875</v>
      </c>
      <c r="N978" s="71">
        <v>1740.5460205078125</v>
      </c>
      <c r="O978" s="72"/>
      <c r="P978" s="73"/>
      <c r="Q978" s="73"/>
      <c r="R978" s="96"/>
      <c r="S978" s="48">
        <v>0</v>
      </c>
      <c r="T978" s="48">
        <v>1</v>
      </c>
      <c r="U978" s="49">
        <v>0</v>
      </c>
      <c r="V978" s="49">
        <v>1</v>
      </c>
      <c r="W978" s="49">
        <v>0</v>
      </c>
      <c r="X978" s="49">
        <v>1</v>
      </c>
      <c r="Y978" s="49">
        <v>0</v>
      </c>
      <c r="Z978" s="49">
        <v>0</v>
      </c>
      <c r="AA978" s="68">
        <v>978</v>
      </c>
      <c r="AB978" s="68"/>
      <c r="AC978" s="69"/>
      <c r="AD978" s="84">
        <v>167</v>
      </c>
      <c r="AE978" s="84">
        <v>186</v>
      </c>
      <c r="AF978" s="84">
        <v>2229</v>
      </c>
      <c r="AG978" s="84">
        <v>916</v>
      </c>
      <c r="AH978" s="84"/>
      <c r="AI978" s="84" t="s">
        <v>7833</v>
      </c>
      <c r="AJ978" s="84"/>
      <c r="AK978" s="84"/>
      <c r="AL978" s="84"/>
      <c r="AM978" s="87">
        <v>43712.468460648146</v>
      </c>
      <c r="AN978" s="84" t="s">
        <v>10584</v>
      </c>
      <c r="AO978" s="92" t="s">
        <v>11560</v>
      </c>
      <c r="AP978" s="84" t="s">
        <v>66</v>
      </c>
      <c r="AQ978" s="48"/>
      <c r="AR978" s="48"/>
      <c r="AS978" s="48"/>
      <c r="AT978" s="48"/>
      <c r="AU978" s="48" t="s">
        <v>2981</v>
      </c>
      <c r="AV978" s="48" t="s">
        <v>2981</v>
      </c>
      <c r="AW978" s="107" t="s">
        <v>14452</v>
      </c>
      <c r="AX978" s="107" t="s">
        <v>14452</v>
      </c>
      <c r="AY978" s="107" t="s">
        <v>15234</v>
      </c>
      <c r="AZ978" s="107" t="s">
        <v>15234</v>
      </c>
      <c r="BA978" s="2"/>
      <c r="BB978" s="3"/>
      <c r="BC978" s="3"/>
      <c r="BD978" s="3"/>
      <c r="BE978" s="3"/>
    </row>
    <row r="979" spans="1:57" x14ac:dyDescent="0.25">
      <c r="A979" s="61" t="s">
        <v>1740</v>
      </c>
      <c r="B979" s="62" t="s">
        <v>15537</v>
      </c>
      <c r="C979" s="62"/>
      <c r="D979" s="63">
        <v>1.5</v>
      </c>
      <c r="E979" s="65"/>
      <c r="F979" s="103" t="s">
        <v>9908</v>
      </c>
      <c r="G979" s="62"/>
      <c r="H979" s="66"/>
      <c r="I979" s="67"/>
      <c r="J979" s="67"/>
      <c r="K979" s="66" t="s">
        <v>13248</v>
      </c>
      <c r="L979" s="70"/>
      <c r="M979" s="71">
        <v>7413.89892578125</v>
      </c>
      <c r="N979" s="71">
        <v>815.898193359375</v>
      </c>
      <c r="O979" s="72"/>
      <c r="P979" s="73"/>
      <c r="Q979" s="73"/>
      <c r="R979" s="96"/>
      <c r="S979" s="48">
        <v>1</v>
      </c>
      <c r="T979" s="48">
        <v>0</v>
      </c>
      <c r="U979" s="49">
        <v>0</v>
      </c>
      <c r="V979" s="49">
        <v>1</v>
      </c>
      <c r="W979" s="49">
        <v>0</v>
      </c>
      <c r="X979" s="49">
        <v>1</v>
      </c>
      <c r="Y979" s="49">
        <v>0</v>
      </c>
      <c r="Z979" s="49">
        <v>0</v>
      </c>
      <c r="AA979" s="68">
        <v>979</v>
      </c>
      <c r="AB979" s="68"/>
      <c r="AC979" s="69"/>
      <c r="AD979" s="84">
        <v>9809</v>
      </c>
      <c r="AE979" s="84">
        <v>12404</v>
      </c>
      <c r="AF979" s="84">
        <v>58561</v>
      </c>
      <c r="AG979" s="84">
        <v>176262</v>
      </c>
      <c r="AH979" s="84"/>
      <c r="AI979" s="84" t="s">
        <v>7834</v>
      </c>
      <c r="AJ979" s="84" t="s">
        <v>8394</v>
      </c>
      <c r="AK979" s="92" t="s">
        <v>8864</v>
      </c>
      <c r="AL979" s="84"/>
      <c r="AM979" s="87">
        <v>41282.597615740742</v>
      </c>
      <c r="AN979" s="84" t="s">
        <v>10584</v>
      </c>
      <c r="AO979" s="92" t="s">
        <v>11561</v>
      </c>
      <c r="AP979" s="84" t="s">
        <v>65</v>
      </c>
      <c r="AQ979" s="48"/>
      <c r="AR979" s="48"/>
      <c r="AS979" s="48"/>
      <c r="AT979" s="48"/>
      <c r="AU979" s="48"/>
      <c r="AV979" s="48"/>
      <c r="AW979" s="48"/>
      <c r="AX979" s="48"/>
      <c r="AY979" s="48"/>
      <c r="AZ979" s="48"/>
      <c r="BA979" s="2"/>
      <c r="BB979" s="3"/>
      <c r="BC979" s="3"/>
      <c r="BD979" s="3"/>
      <c r="BE979" s="3"/>
    </row>
    <row r="980" spans="1:57" x14ac:dyDescent="0.25">
      <c r="A980" s="61" t="s">
        <v>899</v>
      </c>
      <c r="B980" s="62" t="s">
        <v>15537</v>
      </c>
      <c r="C980" s="62"/>
      <c r="D980" s="63">
        <v>1.5</v>
      </c>
      <c r="E980" s="65"/>
      <c r="F980" s="103" t="s">
        <v>9909</v>
      </c>
      <c r="G980" s="62"/>
      <c r="H980" s="66"/>
      <c r="I980" s="67"/>
      <c r="J980" s="67"/>
      <c r="K980" s="66" t="s">
        <v>13249</v>
      </c>
      <c r="L980" s="70"/>
      <c r="M980" s="71">
        <v>4370.69921875</v>
      </c>
      <c r="N980" s="71">
        <v>7015.10791015625</v>
      </c>
      <c r="O980" s="72"/>
      <c r="P980" s="73"/>
      <c r="Q980" s="73"/>
      <c r="R980" s="96"/>
      <c r="S980" s="48">
        <v>0</v>
      </c>
      <c r="T980" s="48">
        <v>1</v>
      </c>
      <c r="U980" s="49">
        <v>0</v>
      </c>
      <c r="V980" s="49">
        <v>7.2999999999999999E-5</v>
      </c>
      <c r="W980" s="49">
        <v>0</v>
      </c>
      <c r="X980" s="49">
        <v>0.52029999999999998</v>
      </c>
      <c r="Y980" s="49">
        <v>0</v>
      </c>
      <c r="Z980" s="49">
        <v>0</v>
      </c>
      <c r="AA980" s="68">
        <v>980</v>
      </c>
      <c r="AB980" s="68"/>
      <c r="AC980" s="69"/>
      <c r="AD980" s="84">
        <v>377</v>
      </c>
      <c r="AE980" s="84">
        <v>196</v>
      </c>
      <c r="AF980" s="84">
        <v>1175</v>
      </c>
      <c r="AG980" s="84">
        <v>281</v>
      </c>
      <c r="AH980" s="84"/>
      <c r="AI980" s="84" t="s">
        <v>7835</v>
      </c>
      <c r="AJ980" s="84"/>
      <c r="AK980" s="84"/>
      <c r="AL980" s="84"/>
      <c r="AM980" s="87">
        <v>41621.790370370371</v>
      </c>
      <c r="AN980" s="84" t="s">
        <v>10584</v>
      </c>
      <c r="AO980" s="92" t="s">
        <v>11562</v>
      </c>
      <c r="AP980" s="84" t="s">
        <v>66</v>
      </c>
      <c r="AQ980" s="48"/>
      <c r="AR980" s="48"/>
      <c r="AS980" s="48"/>
      <c r="AT980" s="48"/>
      <c r="AU980" s="48"/>
      <c r="AV980" s="48"/>
      <c r="AW980" s="107" t="s">
        <v>14339</v>
      </c>
      <c r="AX980" s="107" t="s">
        <v>14339</v>
      </c>
      <c r="AY980" s="107" t="s">
        <v>15126</v>
      </c>
      <c r="AZ980" s="107" t="s">
        <v>15126</v>
      </c>
      <c r="BA980" s="2"/>
      <c r="BB980" s="3"/>
      <c r="BC980" s="3"/>
      <c r="BD980" s="3"/>
      <c r="BE980" s="3"/>
    </row>
    <row r="981" spans="1:57" x14ac:dyDescent="0.25">
      <c r="A981" s="61" t="s">
        <v>900</v>
      </c>
      <c r="B981" s="62" t="s">
        <v>15537</v>
      </c>
      <c r="C981" s="62"/>
      <c r="D981" s="63">
        <v>1.5</v>
      </c>
      <c r="E981" s="65"/>
      <c r="F981" s="103" t="s">
        <v>9910</v>
      </c>
      <c r="G981" s="62"/>
      <c r="H981" s="66"/>
      <c r="I981" s="67"/>
      <c r="J981" s="67"/>
      <c r="K981" s="66" t="s">
        <v>13250</v>
      </c>
      <c r="L981" s="70"/>
      <c r="M981" s="71">
        <v>2500.391357421875</v>
      </c>
      <c r="N981" s="71">
        <v>840.63690185546875</v>
      </c>
      <c r="O981" s="72"/>
      <c r="P981" s="73"/>
      <c r="Q981" s="73"/>
      <c r="R981" s="96"/>
      <c r="S981" s="48">
        <v>0</v>
      </c>
      <c r="T981" s="48">
        <v>1</v>
      </c>
      <c r="U981" s="49">
        <v>0</v>
      </c>
      <c r="V981" s="49">
        <v>1.22E-4</v>
      </c>
      <c r="W981" s="49">
        <v>0</v>
      </c>
      <c r="X981" s="49">
        <v>0.558504</v>
      </c>
      <c r="Y981" s="49">
        <v>0</v>
      </c>
      <c r="Z981" s="49">
        <v>0</v>
      </c>
      <c r="AA981" s="68">
        <v>981</v>
      </c>
      <c r="AB981" s="68"/>
      <c r="AC981" s="69"/>
      <c r="AD981" s="84">
        <v>598</v>
      </c>
      <c r="AE981" s="84">
        <v>985</v>
      </c>
      <c r="AF981" s="84">
        <v>6319</v>
      </c>
      <c r="AG981" s="84">
        <v>13084</v>
      </c>
      <c r="AH981" s="84"/>
      <c r="AI981" s="84" t="s">
        <v>7836</v>
      </c>
      <c r="AJ981" s="84"/>
      <c r="AK981" s="84"/>
      <c r="AL981" s="84"/>
      <c r="AM981" s="87">
        <v>41427.641539351855</v>
      </c>
      <c r="AN981" s="84" t="s">
        <v>10584</v>
      </c>
      <c r="AO981" s="92" t="s">
        <v>11563</v>
      </c>
      <c r="AP981" s="84" t="s">
        <v>66</v>
      </c>
      <c r="AQ981" s="48"/>
      <c r="AR981" s="48"/>
      <c r="AS981" s="48"/>
      <c r="AT981" s="48"/>
      <c r="AU981" s="48"/>
      <c r="AV981" s="48"/>
      <c r="AW981" s="107" t="s">
        <v>14119</v>
      </c>
      <c r="AX981" s="107" t="s">
        <v>14119</v>
      </c>
      <c r="AY981" s="107" t="s">
        <v>14921</v>
      </c>
      <c r="AZ981" s="107" t="s">
        <v>14921</v>
      </c>
      <c r="BA981" s="2"/>
      <c r="BB981" s="3"/>
      <c r="BC981" s="3"/>
      <c r="BD981" s="3"/>
      <c r="BE981" s="3"/>
    </row>
    <row r="982" spans="1:57" x14ac:dyDescent="0.25">
      <c r="A982" s="61" t="s">
        <v>901</v>
      </c>
      <c r="B982" s="62" t="s">
        <v>15537</v>
      </c>
      <c r="C982" s="62"/>
      <c r="D982" s="63">
        <v>1.5</v>
      </c>
      <c r="E982" s="65"/>
      <c r="F982" s="103" t="s">
        <v>9911</v>
      </c>
      <c r="G982" s="62"/>
      <c r="H982" s="66"/>
      <c r="I982" s="67"/>
      <c r="J982" s="67"/>
      <c r="K982" s="66" t="s">
        <v>13251</v>
      </c>
      <c r="L982" s="70"/>
      <c r="M982" s="71">
        <v>5765.56689453125</v>
      </c>
      <c r="N982" s="71">
        <v>8353.7392578125</v>
      </c>
      <c r="O982" s="72"/>
      <c r="P982" s="73"/>
      <c r="Q982" s="73"/>
      <c r="R982" s="96"/>
      <c r="S982" s="48">
        <v>1</v>
      </c>
      <c r="T982" s="48">
        <v>1</v>
      </c>
      <c r="U982" s="49">
        <v>0</v>
      </c>
      <c r="V982" s="49">
        <v>0</v>
      </c>
      <c r="W982" s="49">
        <v>0</v>
      </c>
      <c r="X982" s="49">
        <v>1</v>
      </c>
      <c r="Y982" s="49">
        <v>0</v>
      </c>
      <c r="Z982" s="49" t="s">
        <v>13963</v>
      </c>
      <c r="AA982" s="68">
        <v>982</v>
      </c>
      <c r="AB982" s="68"/>
      <c r="AC982" s="69"/>
      <c r="AD982" s="84">
        <v>353</v>
      </c>
      <c r="AE982" s="84">
        <v>320</v>
      </c>
      <c r="AF982" s="84">
        <v>1880</v>
      </c>
      <c r="AG982" s="84">
        <v>112</v>
      </c>
      <c r="AH982" s="84"/>
      <c r="AI982" s="84" t="s">
        <v>7837</v>
      </c>
      <c r="AJ982" s="84"/>
      <c r="AK982" s="84"/>
      <c r="AL982" s="84"/>
      <c r="AM982" s="87">
        <v>39971.371076388888</v>
      </c>
      <c r="AN982" s="84" t="s">
        <v>10584</v>
      </c>
      <c r="AO982" s="92" t="s">
        <v>11564</v>
      </c>
      <c r="AP982" s="84" t="s">
        <v>66</v>
      </c>
      <c r="AQ982" s="48" t="s">
        <v>14015</v>
      </c>
      <c r="AR982" s="48" t="s">
        <v>14015</v>
      </c>
      <c r="AS982" s="48" t="s">
        <v>2911</v>
      </c>
      <c r="AT982" s="48" t="s">
        <v>2911</v>
      </c>
      <c r="AU982" s="48"/>
      <c r="AV982" s="48"/>
      <c r="AW982" s="107" t="s">
        <v>14453</v>
      </c>
      <c r="AX982" s="107" t="s">
        <v>14790</v>
      </c>
      <c r="AY982" s="107" t="s">
        <v>15235</v>
      </c>
      <c r="AZ982" s="107" t="s">
        <v>15504</v>
      </c>
      <c r="BA982" s="2"/>
      <c r="BB982" s="3"/>
      <c r="BC982" s="3"/>
      <c r="BD982" s="3"/>
      <c r="BE982" s="3"/>
    </row>
    <row r="983" spans="1:57" x14ac:dyDescent="0.25">
      <c r="A983" s="61" t="s">
        <v>902</v>
      </c>
      <c r="B983" s="62" t="s">
        <v>15537</v>
      </c>
      <c r="C983" s="62"/>
      <c r="D983" s="63">
        <v>1.5</v>
      </c>
      <c r="E983" s="65"/>
      <c r="F983" s="103" t="s">
        <v>9912</v>
      </c>
      <c r="G983" s="62"/>
      <c r="H983" s="66"/>
      <c r="I983" s="67"/>
      <c r="J983" s="67"/>
      <c r="K983" s="66" t="s">
        <v>13252</v>
      </c>
      <c r="L983" s="70"/>
      <c r="M983" s="71">
        <v>6986.763671875</v>
      </c>
      <c r="N983" s="71">
        <v>4156.3720703125</v>
      </c>
      <c r="O983" s="72"/>
      <c r="P983" s="73"/>
      <c r="Q983" s="73"/>
      <c r="R983" s="96"/>
      <c r="S983" s="48">
        <v>0</v>
      </c>
      <c r="T983" s="48">
        <v>3</v>
      </c>
      <c r="U983" s="49">
        <v>8098</v>
      </c>
      <c r="V983" s="49">
        <v>1.17E-4</v>
      </c>
      <c r="W983" s="49">
        <v>0</v>
      </c>
      <c r="X983" s="49">
        <v>1.3137019999999999</v>
      </c>
      <c r="Y983" s="49">
        <v>0</v>
      </c>
      <c r="Z983" s="49">
        <v>0</v>
      </c>
      <c r="AA983" s="68">
        <v>983</v>
      </c>
      <c r="AB983" s="68"/>
      <c r="AC983" s="69"/>
      <c r="AD983" s="84">
        <v>189</v>
      </c>
      <c r="AE983" s="84">
        <v>49</v>
      </c>
      <c r="AF983" s="84">
        <v>2468</v>
      </c>
      <c r="AG983" s="84">
        <v>5567</v>
      </c>
      <c r="AH983" s="84"/>
      <c r="AI983" s="84" t="s">
        <v>7838</v>
      </c>
      <c r="AJ983" s="84"/>
      <c r="AK983" s="84"/>
      <c r="AL983" s="84"/>
      <c r="AM983" s="87">
        <v>40911.840092592596</v>
      </c>
      <c r="AN983" s="84" t="s">
        <v>10584</v>
      </c>
      <c r="AO983" s="92" t="s">
        <v>11565</v>
      </c>
      <c r="AP983" s="84" t="s">
        <v>66</v>
      </c>
      <c r="AQ983" s="48" t="s">
        <v>14016</v>
      </c>
      <c r="AR983" s="48" t="s">
        <v>14016</v>
      </c>
      <c r="AS983" s="48" t="s">
        <v>2911</v>
      </c>
      <c r="AT983" s="48" t="s">
        <v>2911</v>
      </c>
      <c r="AU983" s="48"/>
      <c r="AV983" s="48"/>
      <c r="AW983" s="107" t="s">
        <v>14454</v>
      </c>
      <c r="AX983" s="107" t="s">
        <v>14454</v>
      </c>
      <c r="AY983" s="107" t="s">
        <v>15236</v>
      </c>
      <c r="AZ983" s="107" t="s">
        <v>15236</v>
      </c>
      <c r="BA983" s="2"/>
      <c r="BB983" s="3"/>
      <c r="BC983" s="3"/>
      <c r="BD983" s="3"/>
      <c r="BE983" s="3"/>
    </row>
    <row r="984" spans="1:57" x14ac:dyDescent="0.25">
      <c r="A984" s="61" t="s">
        <v>903</v>
      </c>
      <c r="B984" s="62" t="s">
        <v>15539</v>
      </c>
      <c r="C984" s="62"/>
      <c r="D984" s="63">
        <v>5.097511914340533</v>
      </c>
      <c r="E984" s="65"/>
      <c r="F984" s="103" t="s">
        <v>9913</v>
      </c>
      <c r="G984" s="62"/>
      <c r="H984" s="66"/>
      <c r="I984" s="67"/>
      <c r="J984" s="67"/>
      <c r="K984" s="66" t="s">
        <v>13253</v>
      </c>
      <c r="L984" s="70"/>
      <c r="M984" s="71">
        <v>2833.453369140625</v>
      </c>
      <c r="N984" s="71">
        <v>8069.21630859375</v>
      </c>
      <c r="O984" s="72"/>
      <c r="P984" s="73"/>
      <c r="Q984" s="73"/>
      <c r="R984" s="96"/>
      <c r="S984" s="48">
        <v>0</v>
      </c>
      <c r="T984" s="48">
        <v>1</v>
      </c>
      <c r="U984" s="49">
        <v>0</v>
      </c>
      <c r="V984" s="49">
        <v>2.0100000000000001E-4</v>
      </c>
      <c r="W984" s="49">
        <v>1.8600000000000001E-3</v>
      </c>
      <c r="X984" s="49">
        <v>0.465924</v>
      </c>
      <c r="Y984" s="49">
        <v>0</v>
      </c>
      <c r="Z984" s="49">
        <v>0</v>
      </c>
      <c r="AA984" s="68">
        <v>984</v>
      </c>
      <c r="AB984" s="68"/>
      <c r="AC984" s="69"/>
      <c r="AD984" s="84">
        <v>63</v>
      </c>
      <c r="AE984" s="84">
        <v>54</v>
      </c>
      <c r="AF984" s="84">
        <v>24599</v>
      </c>
      <c r="AG984" s="84">
        <v>25591</v>
      </c>
      <c r="AH984" s="84"/>
      <c r="AI984" s="84" t="s">
        <v>7839</v>
      </c>
      <c r="AJ984" s="84" t="s">
        <v>8284</v>
      </c>
      <c r="AK984" s="84"/>
      <c r="AL984" s="84"/>
      <c r="AM984" s="87">
        <v>40607.776307870372</v>
      </c>
      <c r="AN984" s="84" t="s">
        <v>10584</v>
      </c>
      <c r="AO984" s="92" t="s">
        <v>11566</v>
      </c>
      <c r="AP984" s="84" t="s">
        <v>66</v>
      </c>
      <c r="AQ984" s="48"/>
      <c r="AR984" s="48"/>
      <c r="AS984" s="48"/>
      <c r="AT984" s="48"/>
      <c r="AU984" s="48" t="s">
        <v>2951</v>
      </c>
      <c r="AV984" s="48" t="s">
        <v>2951</v>
      </c>
      <c r="AW984" s="107" t="s">
        <v>14127</v>
      </c>
      <c r="AX984" s="107" t="s">
        <v>14127</v>
      </c>
      <c r="AY984" s="107" t="s">
        <v>14929</v>
      </c>
      <c r="AZ984" s="107" t="s">
        <v>14929</v>
      </c>
      <c r="BA984" s="2"/>
      <c r="BB984" s="3"/>
      <c r="BC984" s="3"/>
      <c r="BD984" s="3"/>
      <c r="BE984" s="3"/>
    </row>
    <row r="985" spans="1:57" x14ac:dyDescent="0.25">
      <c r="A985" s="61" t="s">
        <v>904</v>
      </c>
      <c r="B985" s="62" t="s">
        <v>15537</v>
      </c>
      <c r="C985" s="62"/>
      <c r="D985" s="63">
        <v>1.5</v>
      </c>
      <c r="E985" s="65"/>
      <c r="F985" s="103" t="s">
        <v>9914</v>
      </c>
      <c r="G985" s="62"/>
      <c r="H985" s="66"/>
      <c r="I985" s="67"/>
      <c r="J985" s="67"/>
      <c r="K985" s="66" t="s">
        <v>13254</v>
      </c>
      <c r="L985" s="70"/>
      <c r="M985" s="71">
        <v>5088.47802734375</v>
      </c>
      <c r="N985" s="71">
        <v>6912.77490234375</v>
      </c>
      <c r="O985" s="72"/>
      <c r="P985" s="73"/>
      <c r="Q985" s="73"/>
      <c r="R985" s="96"/>
      <c r="S985" s="48">
        <v>0</v>
      </c>
      <c r="T985" s="48">
        <v>1</v>
      </c>
      <c r="U985" s="49">
        <v>0</v>
      </c>
      <c r="V985" s="49">
        <v>1</v>
      </c>
      <c r="W985" s="49">
        <v>0</v>
      </c>
      <c r="X985" s="49">
        <v>1</v>
      </c>
      <c r="Y985" s="49">
        <v>0</v>
      </c>
      <c r="Z985" s="49">
        <v>0</v>
      </c>
      <c r="AA985" s="68">
        <v>985</v>
      </c>
      <c r="AB985" s="68"/>
      <c r="AC985" s="69"/>
      <c r="AD985" s="84">
        <v>54</v>
      </c>
      <c r="AE985" s="84">
        <v>219</v>
      </c>
      <c r="AF985" s="84">
        <v>6828</v>
      </c>
      <c r="AG985" s="84">
        <v>12225</v>
      </c>
      <c r="AH985" s="84"/>
      <c r="AI985" s="84" t="s">
        <v>7840</v>
      </c>
      <c r="AJ985" s="84"/>
      <c r="AK985" s="84"/>
      <c r="AL985" s="84"/>
      <c r="AM985" s="87">
        <v>41229.578773148147</v>
      </c>
      <c r="AN985" s="84" t="s">
        <v>10584</v>
      </c>
      <c r="AO985" s="92" t="s">
        <v>11567</v>
      </c>
      <c r="AP985" s="84" t="s">
        <v>66</v>
      </c>
      <c r="AQ985" s="48"/>
      <c r="AR985" s="48"/>
      <c r="AS985" s="48"/>
      <c r="AT985" s="48"/>
      <c r="AU985" s="48"/>
      <c r="AV985" s="48"/>
      <c r="AW985" s="107" t="s">
        <v>14455</v>
      </c>
      <c r="AX985" s="107" t="s">
        <v>14455</v>
      </c>
      <c r="AY985" s="107" t="s">
        <v>15237</v>
      </c>
      <c r="AZ985" s="107" t="s">
        <v>15237</v>
      </c>
      <c r="BA985" s="2"/>
      <c r="BB985" s="3"/>
      <c r="BC985" s="3"/>
      <c r="BD985" s="3"/>
      <c r="BE985" s="3"/>
    </row>
    <row r="986" spans="1:57" x14ac:dyDescent="0.25">
      <c r="A986" s="61" t="s">
        <v>1741</v>
      </c>
      <c r="B986" s="62" t="s">
        <v>15537</v>
      </c>
      <c r="C986" s="62"/>
      <c r="D986" s="63">
        <v>1.5</v>
      </c>
      <c r="E986" s="65"/>
      <c r="F986" s="103" t="s">
        <v>9915</v>
      </c>
      <c r="G986" s="62"/>
      <c r="H986" s="66"/>
      <c r="I986" s="67"/>
      <c r="J986" s="67"/>
      <c r="K986" s="66" t="s">
        <v>13255</v>
      </c>
      <c r="L986" s="70"/>
      <c r="M986" s="71">
        <v>3585.55859375</v>
      </c>
      <c r="N986" s="71">
        <v>6266.56689453125</v>
      </c>
      <c r="O986" s="72"/>
      <c r="P986" s="73"/>
      <c r="Q986" s="73"/>
      <c r="R986" s="96"/>
      <c r="S986" s="48">
        <v>1</v>
      </c>
      <c r="T986" s="48">
        <v>0</v>
      </c>
      <c r="U986" s="49">
        <v>0</v>
      </c>
      <c r="V986" s="49">
        <v>1</v>
      </c>
      <c r="W986" s="49">
        <v>0</v>
      </c>
      <c r="X986" s="49">
        <v>1</v>
      </c>
      <c r="Y986" s="49">
        <v>0</v>
      </c>
      <c r="Z986" s="49">
        <v>0</v>
      </c>
      <c r="AA986" s="68">
        <v>986</v>
      </c>
      <c r="AB986" s="68"/>
      <c r="AC986" s="69"/>
      <c r="AD986" s="84">
        <v>11</v>
      </c>
      <c r="AE986" s="84">
        <v>472221</v>
      </c>
      <c r="AF986" s="84">
        <v>3974</v>
      </c>
      <c r="AG986" s="84">
        <v>113</v>
      </c>
      <c r="AH986" s="84"/>
      <c r="AI986" s="84" t="s">
        <v>7841</v>
      </c>
      <c r="AJ986" s="84"/>
      <c r="AK986" s="92" t="s">
        <v>8865</v>
      </c>
      <c r="AL986" s="84"/>
      <c r="AM986" s="87">
        <v>41388.982858796298</v>
      </c>
      <c r="AN986" s="84" t="s">
        <v>10584</v>
      </c>
      <c r="AO986" s="92" t="s">
        <v>11568</v>
      </c>
      <c r="AP986" s="84" t="s">
        <v>65</v>
      </c>
      <c r="AQ986" s="48"/>
      <c r="AR986" s="48"/>
      <c r="AS986" s="48"/>
      <c r="AT986" s="48"/>
      <c r="AU986" s="48"/>
      <c r="AV986" s="48"/>
      <c r="AW986" s="48"/>
      <c r="AX986" s="48"/>
      <c r="AY986" s="48"/>
      <c r="AZ986" s="48"/>
      <c r="BA986" s="2"/>
      <c r="BB986" s="3"/>
      <c r="BC986" s="3"/>
      <c r="BD986" s="3"/>
      <c r="BE986" s="3"/>
    </row>
    <row r="987" spans="1:57" x14ac:dyDescent="0.25">
      <c r="A987" s="61" t="s">
        <v>905</v>
      </c>
      <c r="B987" s="62" t="s">
        <v>15537</v>
      </c>
      <c r="C987" s="62"/>
      <c r="D987" s="63">
        <v>1.5</v>
      </c>
      <c r="E987" s="65"/>
      <c r="F987" s="103" t="s">
        <v>9916</v>
      </c>
      <c r="G987" s="62"/>
      <c r="H987" s="66"/>
      <c r="I987" s="67"/>
      <c r="J987" s="67"/>
      <c r="K987" s="66" t="s">
        <v>13256</v>
      </c>
      <c r="L987" s="70"/>
      <c r="M987" s="71">
        <v>7304.08544921875</v>
      </c>
      <c r="N987" s="71">
        <v>1066.3643798828125</v>
      </c>
      <c r="O987" s="72"/>
      <c r="P987" s="73"/>
      <c r="Q987" s="73"/>
      <c r="R987" s="96"/>
      <c r="S987" s="48">
        <v>1</v>
      </c>
      <c r="T987" s="48">
        <v>1</v>
      </c>
      <c r="U987" s="49">
        <v>0</v>
      </c>
      <c r="V987" s="49">
        <v>0</v>
      </c>
      <c r="W987" s="49">
        <v>0</v>
      </c>
      <c r="X987" s="49">
        <v>1</v>
      </c>
      <c r="Y987" s="49">
        <v>0</v>
      </c>
      <c r="Z987" s="49" t="s">
        <v>13963</v>
      </c>
      <c r="AA987" s="68">
        <v>987</v>
      </c>
      <c r="AB987" s="68"/>
      <c r="AC987" s="69"/>
      <c r="AD987" s="84">
        <v>1593</v>
      </c>
      <c r="AE987" s="84">
        <v>56863</v>
      </c>
      <c r="AF987" s="84">
        <v>85996</v>
      </c>
      <c r="AG987" s="84">
        <v>0</v>
      </c>
      <c r="AH987" s="84"/>
      <c r="AI987" s="84" t="s">
        <v>7842</v>
      </c>
      <c r="AJ987" s="84" t="s">
        <v>8303</v>
      </c>
      <c r="AK987" s="92" t="s">
        <v>8866</v>
      </c>
      <c r="AL987" s="84"/>
      <c r="AM987" s="87">
        <v>41537.451122685183</v>
      </c>
      <c r="AN987" s="84" t="s">
        <v>10584</v>
      </c>
      <c r="AO987" s="92" t="s">
        <v>11569</v>
      </c>
      <c r="AP987" s="84" t="s">
        <v>66</v>
      </c>
      <c r="AQ987" s="48" t="s">
        <v>2788</v>
      </c>
      <c r="AR987" s="48" t="s">
        <v>2788</v>
      </c>
      <c r="AS987" s="48" t="s">
        <v>2911</v>
      </c>
      <c r="AT987" s="48" t="s">
        <v>2911</v>
      </c>
      <c r="AU987" s="48"/>
      <c r="AV987" s="48"/>
      <c r="AW987" s="107" t="s">
        <v>14456</v>
      </c>
      <c r="AX987" s="107" t="s">
        <v>14456</v>
      </c>
      <c r="AY987" s="107" t="s">
        <v>15238</v>
      </c>
      <c r="AZ987" s="107" t="s">
        <v>15238</v>
      </c>
      <c r="BA987" s="2"/>
      <c r="BB987" s="3"/>
      <c r="BC987" s="3"/>
      <c r="BD987" s="3"/>
      <c r="BE987" s="3"/>
    </row>
    <row r="988" spans="1:57" x14ac:dyDescent="0.25">
      <c r="A988" s="61" t="s">
        <v>906</v>
      </c>
      <c r="B988" s="62" t="s">
        <v>15539</v>
      </c>
      <c r="C988" s="62"/>
      <c r="D988" s="63">
        <v>5.097511914340533</v>
      </c>
      <c r="E988" s="65"/>
      <c r="F988" s="103" t="s">
        <v>9917</v>
      </c>
      <c r="G988" s="62"/>
      <c r="H988" s="66"/>
      <c r="I988" s="67"/>
      <c r="J988" s="67"/>
      <c r="K988" s="66" t="s">
        <v>13257</v>
      </c>
      <c r="L988" s="70"/>
      <c r="M988" s="71">
        <v>2476.410888671875</v>
      </c>
      <c r="N988" s="71">
        <v>7241.08203125</v>
      </c>
      <c r="O988" s="72"/>
      <c r="P988" s="73"/>
      <c r="Q988" s="73"/>
      <c r="R988" s="96"/>
      <c r="S988" s="48">
        <v>0</v>
      </c>
      <c r="T988" s="48">
        <v>1</v>
      </c>
      <c r="U988" s="49">
        <v>0</v>
      </c>
      <c r="V988" s="49">
        <v>2.0100000000000001E-4</v>
      </c>
      <c r="W988" s="49">
        <v>1.8600000000000001E-3</v>
      </c>
      <c r="X988" s="49">
        <v>0.465924</v>
      </c>
      <c r="Y988" s="49">
        <v>0</v>
      </c>
      <c r="Z988" s="49">
        <v>0</v>
      </c>
      <c r="AA988" s="68">
        <v>988</v>
      </c>
      <c r="AB988" s="68"/>
      <c r="AC988" s="69"/>
      <c r="AD988" s="84">
        <v>176</v>
      </c>
      <c r="AE988" s="84">
        <v>45</v>
      </c>
      <c r="AF988" s="84">
        <v>926</v>
      </c>
      <c r="AG988" s="84">
        <v>4654</v>
      </c>
      <c r="AH988" s="84"/>
      <c r="AI988" s="84" t="s">
        <v>7843</v>
      </c>
      <c r="AJ988" s="84" t="s">
        <v>8284</v>
      </c>
      <c r="AK988" s="84"/>
      <c r="AL988" s="84"/>
      <c r="AM988" s="87">
        <v>42453.579594907409</v>
      </c>
      <c r="AN988" s="84" t="s">
        <v>10584</v>
      </c>
      <c r="AO988" s="92" t="s">
        <v>11570</v>
      </c>
      <c r="AP988" s="84" t="s">
        <v>66</v>
      </c>
      <c r="AQ988" s="48"/>
      <c r="AR988" s="48"/>
      <c r="AS988" s="48"/>
      <c r="AT988" s="48"/>
      <c r="AU988" s="48" t="s">
        <v>2951</v>
      </c>
      <c r="AV988" s="48" t="s">
        <v>2951</v>
      </c>
      <c r="AW988" s="107" t="s">
        <v>14127</v>
      </c>
      <c r="AX988" s="107" t="s">
        <v>14127</v>
      </c>
      <c r="AY988" s="107" t="s">
        <v>14929</v>
      </c>
      <c r="AZ988" s="107" t="s">
        <v>14929</v>
      </c>
      <c r="BA988" s="2"/>
      <c r="BB988" s="3"/>
      <c r="BC988" s="3"/>
      <c r="BD988" s="3"/>
      <c r="BE988" s="3"/>
    </row>
    <row r="989" spans="1:57" x14ac:dyDescent="0.25">
      <c r="A989" s="61" t="s">
        <v>907</v>
      </c>
      <c r="B989" s="62" t="s">
        <v>15537</v>
      </c>
      <c r="C989" s="62"/>
      <c r="D989" s="63">
        <v>1.505802438571517</v>
      </c>
      <c r="E989" s="65"/>
      <c r="F989" s="103" t="s">
        <v>9918</v>
      </c>
      <c r="G989" s="62"/>
      <c r="H989" s="66"/>
      <c r="I989" s="67"/>
      <c r="J989" s="67"/>
      <c r="K989" s="66" t="s">
        <v>13258</v>
      </c>
      <c r="L989" s="70"/>
      <c r="M989" s="71">
        <v>7566.19140625</v>
      </c>
      <c r="N989" s="71">
        <v>3059.976318359375</v>
      </c>
      <c r="O989" s="72"/>
      <c r="P989" s="73"/>
      <c r="Q989" s="73"/>
      <c r="R989" s="96"/>
      <c r="S989" s="48">
        <v>0</v>
      </c>
      <c r="T989" s="48">
        <v>1</v>
      </c>
      <c r="U989" s="49">
        <v>0</v>
      </c>
      <c r="V989" s="49">
        <v>1.5899999999999999E-4</v>
      </c>
      <c r="W989" s="49">
        <v>3.0000000000000001E-6</v>
      </c>
      <c r="X989" s="49">
        <v>0.51345799999999997</v>
      </c>
      <c r="Y989" s="49">
        <v>0</v>
      </c>
      <c r="Z989" s="49">
        <v>0</v>
      </c>
      <c r="AA989" s="68">
        <v>989</v>
      </c>
      <c r="AB989" s="68"/>
      <c r="AC989" s="69"/>
      <c r="AD989" s="84">
        <v>557</v>
      </c>
      <c r="AE989" s="84">
        <v>404</v>
      </c>
      <c r="AF989" s="84">
        <v>56061</v>
      </c>
      <c r="AG989" s="84">
        <v>16596</v>
      </c>
      <c r="AH989" s="84"/>
      <c r="AI989" s="84"/>
      <c r="AJ989" s="84"/>
      <c r="AK989" s="84"/>
      <c r="AL989" s="84"/>
      <c r="AM989" s="87">
        <v>42808.543298611112</v>
      </c>
      <c r="AN989" s="84" t="s">
        <v>10584</v>
      </c>
      <c r="AO989" s="92" t="s">
        <v>11571</v>
      </c>
      <c r="AP989" s="84" t="s">
        <v>66</v>
      </c>
      <c r="AQ989" s="48"/>
      <c r="AR989" s="48"/>
      <c r="AS989" s="48"/>
      <c r="AT989" s="48"/>
      <c r="AU989" s="48"/>
      <c r="AV989" s="48"/>
      <c r="AW989" s="107" t="s">
        <v>14135</v>
      </c>
      <c r="AX989" s="107" t="s">
        <v>14135</v>
      </c>
      <c r="AY989" s="107" t="s">
        <v>14887</v>
      </c>
      <c r="AZ989" s="107" t="s">
        <v>14887</v>
      </c>
      <c r="BA989" s="2"/>
      <c r="BB989" s="3"/>
      <c r="BC989" s="3"/>
      <c r="BD989" s="3"/>
      <c r="BE989" s="3"/>
    </row>
    <row r="990" spans="1:57" x14ac:dyDescent="0.25">
      <c r="A990" s="61" t="s">
        <v>908</v>
      </c>
      <c r="B990" s="62" t="s">
        <v>15537</v>
      </c>
      <c r="C990" s="62"/>
      <c r="D990" s="63">
        <v>2.9448072043077302</v>
      </c>
      <c r="E990" s="65"/>
      <c r="F990" s="103" t="s">
        <v>9919</v>
      </c>
      <c r="G990" s="62"/>
      <c r="H990" s="66"/>
      <c r="I990" s="67"/>
      <c r="J990" s="67"/>
      <c r="K990" s="66" t="s">
        <v>13259</v>
      </c>
      <c r="L990" s="70"/>
      <c r="M990" s="71">
        <v>5930.76416015625</v>
      </c>
      <c r="N990" s="71">
        <v>3657.7421875</v>
      </c>
      <c r="O990" s="72"/>
      <c r="P990" s="73"/>
      <c r="Q990" s="73"/>
      <c r="R990" s="96"/>
      <c r="S990" s="48">
        <v>0</v>
      </c>
      <c r="T990" s="48">
        <v>4</v>
      </c>
      <c r="U990" s="49">
        <v>378122.19760000001</v>
      </c>
      <c r="V990" s="49">
        <v>2.1900000000000001E-4</v>
      </c>
      <c r="W990" s="49">
        <v>7.4700000000000005E-4</v>
      </c>
      <c r="X990" s="49">
        <v>1.5200979999999999</v>
      </c>
      <c r="Y990" s="49">
        <v>0</v>
      </c>
      <c r="Z990" s="49">
        <v>0</v>
      </c>
      <c r="AA990" s="68">
        <v>990</v>
      </c>
      <c r="AB990" s="68"/>
      <c r="AC990" s="69"/>
      <c r="AD990" s="84">
        <v>2469</v>
      </c>
      <c r="AE990" s="84">
        <v>2439</v>
      </c>
      <c r="AF990" s="84">
        <v>29029</v>
      </c>
      <c r="AG990" s="84">
        <v>31840</v>
      </c>
      <c r="AH990" s="84"/>
      <c r="AI990" s="84" t="s">
        <v>7844</v>
      </c>
      <c r="AJ990" s="84"/>
      <c r="AK990" s="84"/>
      <c r="AL990" s="84"/>
      <c r="AM990" s="87">
        <v>43375.768287037034</v>
      </c>
      <c r="AN990" s="84" t="s">
        <v>10584</v>
      </c>
      <c r="AO990" s="92" t="s">
        <v>11572</v>
      </c>
      <c r="AP990" s="84" t="s">
        <v>66</v>
      </c>
      <c r="AQ990" s="48"/>
      <c r="AR990" s="48"/>
      <c r="AS990" s="48"/>
      <c r="AT990" s="48"/>
      <c r="AU990" s="48" t="s">
        <v>14035</v>
      </c>
      <c r="AV990" s="48" t="s">
        <v>14035</v>
      </c>
      <c r="AW990" s="107" t="s">
        <v>14457</v>
      </c>
      <c r="AX990" s="107" t="s">
        <v>14791</v>
      </c>
      <c r="AY990" s="107" t="s">
        <v>15239</v>
      </c>
      <c r="AZ990" s="107" t="s">
        <v>15239</v>
      </c>
      <c r="BA990" s="2"/>
      <c r="BB990" s="3"/>
      <c r="BC990" s="3"/>
      <c r="BD990" s="3"/>
      <c r="BE990" s="3"/>
    </row>
    <row r="991" spans="1:57" x14ac:dyDescent="0.25">
      <c r="A991" s="61" t="s">
        <v>1742</v>
      </c>
      <c r="B991" s="62" t="s">
        <v>15537</v>
      </c>
      <c r="C991" s="62"/>
      <c r="D991" s="63">
        <v>1.5831682861917435</v>
      </c>
      <c r="E991" s="65"/>
      <c r="F991" s="103" t="s">
        <v>9920</v>
      </c>
      <c r="G991" s="62"/>
      <c r="H991" s="66"/>
      <c r="I991" s="67"/>
      <c r="J991" s="67"/>
      <c r="K991" s="66" t="s">
        <v>13260</v>
      </c>
      <c r="L991" s="70"/>
      <c r="M991" s="71">
        <v>7547.7353515625</v>
      </c>
      <c r="N991" s="71">
        <v>1956.99853515625</v>
      </c>
      <c r="O991" s="72"/>
      <c r="P991" s="73"/>
      <c r="Q991" s="73"/>
      <c r="R991" s="96"/>
      <c r="S991" s="48">
        <v>2</v>
      </c>
      <c r="T991" s="48">
        <v>0</v>
      </c>
      <c r="U991" s="49">
        <v>176131.91016</v>
      </c>
      <c r="V991" s="49">
        <v>1.8599999999999999E-4</v>
      </c>
      <c r="W991" s="49">
        <v>4.3000000000000002E-5</v>
      </c>
      <c r="X991" s="49">
        <v>0.82366300000000003</v>
      </c>
      <c r="Y991" s="49">
        <v>0</v>
      </c>
      <c r="Z991" s="49">
        <v>0</v>
      </c>
      <c r="AA991" s="68">
        <v>991</v>
      </c>
      <c r="AB991" s="68"/>
      <c r="AC991" s="69"/>
      <c r="AD991" s="84">
        <v>2636</v>
      </c>
      <c r="AE991" s="84">
        <v>3365</v>
      </c>
      <c r="AF991" s="84">
        <v>13922</v>
      </c>
      <c r="AG991" s="84">
        <v>62407</v>
      </c>
      <c r="AH991" s="84"/>
      <c r="AI991" s="84" t="s">
        <v>7845</v>
      </c>
      <c r="AJ991" s="84" t="s">
        <v>8284</v>
      </c>
      <c r="AK991" s="92" t="s">
        <v>8674</v>
      </c>
      <c r="AL991" s="84"/>
      <c r="AM991" s="87">
        <v>42877.869340277779</v>
      </c>
      <c r="AN991" s="84" t="s">
        <v>10584</v>
      </c>
      <c r="AO991" s="92" t="s">
        <v>11573</v>
      </c>
      <c r="AP991" s="84" t="s">
        <v>65</v>
      </c>
      <c r="AQ991" s="48"/>
      <c r="AR991" s="48"/>
      <c r="AS991" s="48"/>
      <c r="AT991" s="48"/>
      <c r="AU991" s="48"/>
      <c r="AV991" s="48"/>
      <c r="AW991" s="48"/>
      <c r="AX991" s="48"/>
      <c r="AY991" s="48"/>
      <c r="AZ991" s="48"/>
      <c r="BA991" s="2"/>
      <c r="BB991" s="3"/>
      <c r="BC991" s="3"/>
      <c r="BD991" s="3"/>
      <c r="BE991" s="3"/>
    </row>
    <row r="992" spans="1:57" x14ac:dyDescent="0.25">
      <c r="A992" s="61" t="s">
        <v>1743</v>
      </c>
      <c r="B992" s="62" t="s">
        <v>15537</v>
      </c>
      <c r="C992" s="62"/>
      <c r="D992" s="63">
        <v>1.5831682861917435</v>
      </c>
      <c r="E992" s="65"/>
      <c r="F992" s="103" t="s">
        <v>9921</v>
      </c>
      <c r="G992" s="62"/>
      <c r="H992" s="66"/>
      <c r="I992" s="67"/>
      <c r="J992" s="67"/>
      <c r="K992" s="66" t="s">
        <v>13261</v>
      </c>
      <c r="L992" s="70"/>
      <c r="M992" s="71">
        <v>4453.5869140625</v>
      </c>
      <c r="N992" s="71">
        <v>5176.5029296875</v>
      </c>
      <c r="O992" s="72"/>
      <c r="P992" s="73"/>
      <c r="Q992" s="73"/>
      <c r="R992" s="96"/>
      <c r="S992" s="48">
        <v>2</v>
      </c>
      <c r="T992" s="48">
        <v>0</v>
      </c>
      <c r="U992" s="49">
        <v>2030</v>
      </c>
      <c r="V992" s="49">
        <v>1.7899999999999999E-4</v>
      </c>
      <c r="W992" s="49">
        <v>4.3000000000000002E-5</v>
      </c>
      <c r="X992" s="49">
        <v>0.94015000000000004</v>
      </c>
      <c r="Y992" s="49">
        <v>0</v>
      </c>
      <c r="Z992" s="49">
        <v>0</v>
      </c>
      <c r="AA992" s="68">
        <v>992</v>
      </c>
      <c r="AB992" s="68"/>
      <c r="AC992" s="69"/>
      <c r="AD992" s="84">
        <v>792</v>
      </c>
      <c r="AE992" s="84">
        <v>47431</v>
      </c>
      <c r="AF992" s="84">
        <v>27369</v>
      </c>
      <c r="AG992" s="84">
        <v>39053</v>
      </c>
      <c r="AH992" s="84"/>
      <c r="AI992" s="92" t="s">
        <v>7846</v>
      </c>
      <c r="AJ992" s="84" t="s">
        <v>8292</v>
      </c>
      <c r="AK992" s="92" t="s">
        <v>8867</v>
      </c>
      <c r="AL992" s="84"/>
      <c r="AM992" s="87">
        <v>40608.759641203702</v>
      </c>
      <c r="AN992" s="84" t="s">
        <v>10584</v>
      </c>
      <c r="AO992" s="92" t="s">
        <v>11574</v>
      </c>
      <c r="AP992" s="84" t="s">
        <v>65</v>
      </c>
      <c r="AQ992" s="48"/>
      <c r="AR992" s="48"/>
      <c r="AS992" s="48"/>
      <c r="AT992" s="48"/>
      <c r="AU992" s="48"/>
      <c r="AV992" s="48"/>
      <c r="AW992" s="48"/>
      <c r="AX992" s="48"/>
      <c r="AY992" s="48"/>
      <c r="AZ992" s="48"/>
      <c r="BA992" s="2"/>
      <c r="BB992" s="3"/>
      <c r="BC992" s="3"/>
      <c r="BD992" s="3"/>
      <c r="BE992" s="3"/>
    </row>
    <row r="993" spans="1:57" x14ac:dyDescent="0.25">
      <c r="A993" s="61" t="s">
        <v>909</v>
      </c>
      <c r="B993" s="62" t="s">
        <v>15537</v>
      </c>
      <c r="C993" s="62"/>
      <c r="D993" s="63">
        <v>1.5</v>
      </c>
      <c r="E993" s="65"/>
      <c r="F993" s="103" t="s">
        <v>9922</v>
      </c>
      <c r="G993" s="62"/>
      <c r="H993" s="66"/>
      <c r="I993" s="67"/>
      <c r="J993" s="67"/>
      <c r="K993" s="66" t="s">
        <v>13262</v>
      </c>
      <c r="L993" s="70"/>
      <c r="M993" s="71">
        <v>4333.19970703125</v>
      </c>
      <c r="N993" s="71">
        <v>9033.8798828125</v>
      </c>
      <c r="O993" s="72"/>
      <c r="P993" s="73"/>
      <c r="Q993" s="73"/>
      <c r="R993" s="96"/>
      <c r="S993" s="48">
        <v>0</v>
      </c>
      <c r="T993" s="48">
        <v>1</v>
      </c>
      <c r="U993" s="49">
        <v>0</v>
      </c>
      <c r="V993" s="49">
        <v>1</v>
      </c>
      <c r="W993" s="49">
        <v>0</v>
      </c>
      <c r="X993" s="49">
        <v>1</v>
      </c>
      <c r="Y993" s="49">
        <v>0</v>
      </c>
      <c r="Z993" s="49">
        <v>0</v>
      </c>
      <c r="AA993" s="68">
        <v>993</v>
      </c>
      <c r="AB993" s="68"/>
      <c r="AC993" s="69"/>
      <c r="AD993" s="84">
        <v>84</v>
      </c>
      <c r="AE993" s="84">
        <v>88</v>
      </c>
      <c r="AF993" s="84">
        <v>570</v>
      </c>
      <c r="AG993" s="84">
        <v>2821</v>
      </c>
      <c r="AH993" s="84"/>
      <c r="AI993" s="84"/>
      <c r="AJ993" s="84" t="s">
        <v>8509</v>
      </c>
      <c r="AK993" s="92" t="s">
        <v>8868</v>
      </c>
      <c r="AL993" s="84"/>
      <c r="AM993" s="87">
        <v>41309.684502314813</v>
      </c>
      <c r="AN993" s="84" t="s">
        <v>10584</v>
      </c>
      <c r="AO993" s="92" t="s">
        <v>11575</v>
      </c>
      <c r="AP993" s="84" t="s">
        <v>66</v>
      </c>
      <c r="AQ993" s="48" t="s">
        <v>2789</v>
      </c>
      <c r="AR993" s="48" t="s">
        <v>2789</v>
      </c>
      <c r="AS993" s="48" t="s">
        <v>2917</v>
      </c>
      <c r="AT993" s="48" t="s">
        <v>2917</v>
      </c>
      <c r="AU993" s="48"/>
      <c r="AV993" s="48"/>
      <c r="AW993" s="107" t="s">
        <v>14458</v>
      </c>
      <c r="AX993" s="107" t="s">
        <v>14458</v>
      </c>
      <c r="AY993" s="107" t="s">
        <v>15240</v>
      </c>
      <c r="AZ993" s="107" t="s">
        <v>15240</v>
      </c>
      <c r="BA993" s="2"/>
      <c r="BB993" s="3"/>
      <c r="BC993" s="3"/>
      <c r="BD993" s="3"/>
      <c r="BE993" s="3"/>
    </row>
    <row r="994" spans="1:57" x14ac:dyDescent="0.25">
      <c r="A994" s="61" t="s">
        <v>1744</v>
      </c>
      <c r="B994" s="62" t="s">
        <v>15537</v>
      </c>
      <c r="C994" s="62"/>
      <c r="D994" s="63">
        <v>1.5</v>
      </c>
      <c r="E994" s="65"/>
      <c r="F994" s="103" t="s">
        <v>9923</v>
      </c>
      <c r="G994" s="62"/>
      <c r="H994" s="66"/>
      <c r="I994" s="67"/>
      <c r="J994" s="67"/>
      <c r="K994" s="66" t="s">
        <v>13263</v>
      </c>
      <c r="L994" s="70"/>
      <c r="M994" s="71">
        <v>3739.84619140625</v>
      </c>
      <c r="N994" s="71">
        <v>9106.2978515625</v>
      </c>
      <c r="O994" s="72"/>
      <c r="P994" s="73"/>
      <c r="Q994" s="73"/>
      <c r="R994" s="96"/>
      <c r="S994" s="48">
        <v>1</v>
      </c>
      <c r="T994" s="48">
        <v>0</v>
      </c>
      <c r="U994" s="49">
        <v>0</v>
      </c>
      <c r="V994" s="49">
        <v>1</v>
      </c>
      <c r="W994" s="49">
        <v>0</v>
      </c>
      <c r="X994" s="49">
        <v>1</v>
      </c>
      <c r="Y994" s="49">
        <v>0</v>
      </c>
      <c r="Z994" s="49">
        <v>0</v>
      </c>
      <c r="AA994" s="68">
        <v>994</v>
      </c>
      <c r="AB994" s="68"/>
      <c r="AC994" s="69"/>
      <c r="AD994" s="84">
        <v>1040</v>
      </c>
      <c r="AE994" s="84">
        <v>6751970</v>
      </c>
      <c r="AF994" s="84">
        <v>35834</v>
      </c>
      <c r="AG994" s="84">
        <v>0</v>
      </c>
      <c r="AH994" s="84"/>
      <c r="AI994" s="84" t="s">
        <v>7847</v>
      </c>
      <c r="AJ994" s="84" t="s">
        <v>8510</v>
      </c>
      <c r="AK994" s="92" t="s">
        <v>8869</v>
      </c>
      <c r="AL994" s="84"/>
      <c r="AM994" s="87">
        <v>39915.423113425924</v>
      </c>
      <c r="AN994" s="84" t="s">
        <v>10584</v>
      </c>
      <c r="AO994" s="92" t="s">
        <v>11576</v>
      </c>
      <c r="AP994" s="84" t="s">
        <v>65</v>
      </c>
      <c r="AQ994" s="48"/>
      <c r="AR994" s="48"/>
      <c r="AS994" s="48"/>
      <c r="AT994" s="48"/>
      <c r="AU994" s="48"/>
      <c r="AV994" s="48"/>
      <c r="AW994" s="48"/>
      <c r="AX994" s="48"/>
      <c r="AY994" s="48"/>
      <c r="AZ994" s="48"/>
      <c r="BA994" s="2"/>
      <c r="BB994" s="3"/>
      <c r="BC994" s="3"/>
      <c r="BD994" s="3"/>
      <c r="BE994" s="3"/>
    </row>
    <row r="995" spans="1:57" x14ac:dyDescent="0.25">
      <c r="A995" s="61" t="s">
        <v>910</v>
      </c>
      <c r="B995" s="62" t="s">
        <v>15537</v>
      </c>
      <c r="C995" s="62"/>
      <c r="D995" s="63">
        <v>1.5</v>
      </c>
      <c r="E995" s="65"/>
      <c r="F995" s="103" t="s">
        <v>9924</v>
      </c>
      <c r="G995" s="62"/>
      <c r="H995" s="66"/>
      <c r="I995" s="67"/>
      <c r="J995" s="67"/>
      <c r="K995" s="66" t="s">
        <v>13264</v>
      </c>
      <c r="L995" s="70"/>
      <c r="M995" s="71">
        <v>5175.8515625</v>
      </c>
      <c r="N995" s="71">
        <v>726.7630615234375</v>
      </c>
      <c r="O995" s="72"/>
      <c r="P995" s="73"/>
      <c r="Q995" s="73"/>
      <c r="R995" s="96"/>
      <c r="S995" s="48">
        <v>1</v>
      </c>
      <c r="T995" s="48">
        <v>1</v>
      </c>
      <c r="U995" s="49">
        <v>0</v>
      </c>
      <c r="V995" s="49">
        <v>0</v>
      </c>
      <c r="W995" s="49">
        <v>0</v>
      </c>
      <c r="X995" s="49">
        <v>1</v>
      </c>
      <c r="Y995" s="49">
        <v>0</v>
      </c>
      <c r="Z995" s="49" t="s">
        <v>13963</v>
      </c>
      <c r="AA995" s="68">
        <v>995</v>
      </c>
      <c r="AB995" s="68"/>
      <c r="AC995" s="69"/>
      <c r="AD995" s="84">
        <v>584</v>
      </c>
      <c r="AE995" s="84">
        <v>125</v>
      </c>
      <c r="AF995" s="84">
        <v>75</v>
      </c>
      <c r="AG995" s="84">
        <v>410</v>
      </c>
      <c r="AH995" s="84"/>
      <c r="AI995" s="84"/>
      <c r="AJ995" s="84" t="s">
        <v>8284</v>
      </c>
      <c r="AK995" s="84"/>
      <c r="AL995" s="84"/>
      <c r="AM995" s="87">
        <v>41196.493819444448</v>
      </c>
      <c r="AN995" s="84" t="s">
        <v>10584</v>
      </c>
      <c r="AO995" s="92" t="s">
        <v>11577</v>
      </c>
      <c r="AP995" s="84" t="s">
        <v>66</v>
      </c>
      <c r="AQ995" s="48" t="s">
        <v>2790</v>
      </c>
      <c r="AR995" s="48" t="s">
        <v>2790</v>
      </c>
      <c r="AS995" s="48" t="s">
        <v>2911</v>
      </c>
      <c r="AT995" s="48" t="s">
        <v>2911</v>
      </c>
      <c r="AU995" s="48"/>
      <c r="AV995" s="48"/>
      <c r="AW995" s="107" t="s">
        <v>14459</v>
      </c>
      <c r="AX995" s="107" t="s">
        <v>14459</v>
      </c>
      <c r="AY995" s="107" t="s">
        <v>15241</v>
      </c>
      <c r="AZ995" s="107" t="s">
        <v>15241</v>
      </c>
      <c r="BA995" s="2"/>
      <c r="BB995" s="3"/>
      <c r="BC995" s="3"/>
      <c r="BD995" s="3"/>
      <c r="BE995" s="3"/>
    </row>
    <row r="996" spans="1:57" x14ac:dyDescent="0.25">
      <c r="A996" s="61" t="s">
        <v>911</v>
      </c>
      <c r="B996" s="62" t="s">
        <v>15539</v>
      </c>
      <c r="C996" s="62"/>
      <c r="D996" s="63">
        <v>5.097511914340533</v>
      </c>
      <c r="E996" s="65"/>
      <c r="F996" s="103" t="s">
        <v>9033</v>
      </c>
      <c r="G996" s="62"/>
      <c r="H996" s="66"/>
      <c r="I996" s="67"/>
      <c r="J996" s="67"/>
      <c r="K996" s="66" t="s">
        <v>13265</v>
      </c>
      <c r="L996" s="70"/>
      <c r="M996" s="71">
        <v>5856.87060546875</v>
      </c>
      <c r="N996" s="71">
        <v>2644.7822265625</v>
      </c>
      <c r="O996" s="72"/>
      <c r="P996" s="73"/>
      <c r="Q996" s="73"/>
      <c r="R996" s="96"/>
      <c r="S996" s="48">
        <v>0</v>
      </c>
      <c r="T996" s="48">
        <v>1</v>
      </c>
      <c r="U996" s="49">
        <v>0</v>
      </c>
      <c r="V996" s="49">
        <v>2.0100000000000001E-4</v>
      </c>
      <c r="W996" s="49">
        <v>1.8600000000000001E-3</v>
      </c>
      <c r="X996" s="49">
        <v>0.465924</v>
      </c>
      <c r="Y996" s="49">
        <v>0</v>
      </c>
      <c r="Z996" s="49">
        <v>0</v>
      </c>
      <c r="AA996" s="68">
        <v>996</v>
      </c>
      <c r="AB996" s="68"/>
      <c r="AC996" s="69"/>
      <c r="AD996" s="84">
        <v>34</v>
      </c>
      <c r="AE996" s="84">
        <v>22</v>
      </c>
      <c r="AF996" s="84">
        <v>1487</v>
      </c>
      <c r="AG996" s="84">
        <v>5914</v>
      </c>
      <c r="AH996" s="84"/>
      <c r="AI996" s="84"/>
      <c r="AJ996" s="84" t="s">
        <v>8511</v>
      </c>
      <c r="AK996" s="84"/>
      <c r="AL996" s="84"/>
      <c r="AM996" s="87">
        <v>43313.578148148146</v>
      </c>
      <c r="AN996" s="84" t="s">
        <v>10584</v>
      </c>
      <c r="AO996" s="92" t="s">
        <v>11578</v>
      </c>
      <c r="AP996" s="84" t="s">
        <v>66</v>
      </c>
      <c r="AQ996" s="48"/>
      <c r="AR996" s="48"/>
      <c r="AS996" s="48"/>
      <c r="AT996" s="48"/>
      <c r="AU996" s="48" t="s">
        <v>2951</v>
      </c>
      <c r="AV996" s="48" t="s">
        <v>2951</v>
      </c>
      <c r="AW996" s="107" t="s">
        <v>14127</v>
      </c>
      <c r="AX996" s="107" t="s">
        <v>14127</v>
      </c>
      <c r="AY996" s="107" t="s">
        <v>14929</v>
      </c>
      <c r="AZ996" s="107" t="s">
        <v>14929</v>
      </c>
      <c r="BA996" s="2"/>
      <c r="BB996" s="3"/>
      <c r="BC996" s="3"/>
      <c r="BD996" s="3"/>
      <c r="BE996" s="3"/>
    </row>
    <row r="997" spans="1:57" x14ac:dyDescent="0.25">
      <c r="A997" s="61" t="s">
        <v>912</v>
      </c>
      <c r="B997" s="62" t="s">
        <v>15537</v>
      </c>
      <c r="C997" s="62"/>
      <c r="D997" s="63">
        <v>1.5</v>
      </c>
      <c r="E997" s="65"/>
      <c r="F997" s="103" t="s">
        <v>9925</v>
      </c>
      <c r="G997" s="62"/>
      <c r="H997" s="66"/>
      <c r="I997" s="67"/>
      <c r="J997" s="67"/>
      <c r="K997" s="66" t="s">
        <v>13266</v>
      </c>
      <c r="L997" s="70"/>
      <c r="M997" s="71">
        <v>6791.41650390625</v>
      </c>
      <c r="N997" s="71">
        <v>7560.55078125</v>
      </c>
      <c r="O997" s="72"/>
      <c r="P997" s="73"/>
      <c r="Q997" s="73"/>
      <c r="R997" s="96"/>
      <c r="S997" s="48">
        <v>0</v>
      </c>
      <c r="T997" s="48">
        <v>1</v>
      </c>
      <c r="U997" s="49">
        <v>0</v>
      </c>
      <c r="V997" s="49">
        <v>1.6129000000000001E-2</v>
      </c>
      <c r="W997" s="49">
        <v>0</v>
      </c>
      <c r="X997" s="49">
        <v>0.60745700000000002</v>
      </c>
      <c r="Y997" s="49">
        <v>0</v>
      </c>
      <c r="Z997" s="49">
        <v>0</v>
      </c>
      <c r="AA997" s="68">
        <v>997</v>
      </c>
      <c r="AB997" s="68"/>
      <c r="AC997" s="69"/>
      <c r="AD997" s="84">
        <v>866</v>
      </c>
      <c r="AE997" s="84">
        <v>431</v>
      </c>
      <c r="AF997" s="84">
        <v>11636</v>
      </c>
      <c r="AG997" s="84">
        <v>27139</v>
      </c>
      <c r="AH997" s="84"/>
      <c r="AI997" s="84" t="s">
        <v>7848</v>
      </c>
      <c r="AJ997" s="84" t="s">
        <v>8512</v>
      </c>
      <c r="AK997" s="84"/>
      <c r="AL997" s="84"/>
      <c r="AM997" s="87">
        <v>41719.55810185185</v>
      </c>
      <c r="AN997" s="84" t="s">
        <v>10584</v>
      </c>
      <c r="AO997" s="92" t="s">
        <v>11579</v>
      </c>
      <c r="AP997" s="84" t="s">
        <v>66</v>
      </c>
      <c r="AQ997" s="48"/>
      <c r="AR997" s="48"/>
      <c r="AS997" s="48"/>
      <c r="AT997" s="48"/>
      <c r="AU997" s="48"/>
      <c r="AV997" s="48"/>
      <c r="AW997" s="107" t="s">
        <v>14460</v>
      </c>
      <c r="AX997" s="107" t="s">
        <v>14460</v>
      </c>
      <c r="AY997" s="107" t="s">
        <v>15242</v>
      </c>
      <c r="AZ997" s="107" t="s">
        <v>15242</v>
      </c>
      <c r="BA997" s="2"/>
      <c r="BB997" s="3"/>
      <c r="BC997" s="3"/>
      <c r="BD997" s="3"/>
      <c r="BE997" s="3"/>
    </row>
    <row r="998" spans="1:57" x14ac:dyDescent="0.25">
      <c r="A998" s="61" t="s">
        <v>1745</v>
      </c>
      <c r="B998" s="62" t="s">
        <v>15537</v>
      </c>
      <c r="C998" s="62"/>
      <c r="D998" s="63">
        <v>1.5</v>
      </c>
      <c r="E998" s="65"/>
      <c r="F998" s="103" t="s">
        <v>9926</v>
      </c>
      <c r="G998" s="62"/>
      <c r="H998" s="66"/>
      <c r="I998" s="67"/>
      <c r="J998" s="67"/>
      <c r="K998" s="66" t="s">
        <v>13267</v>
      </c>
      <c r="L998" s="70"/>
      <c r="M998" s="71">
        <v>6542.08154296875</v>
      </c>
      <c r="N998" s="71">
        <v>5099.28955078125</v>
      </c>
      <c r="O998" s="72"/>
      <c r="P998" s="73"/>
      <c r="Q998" s="73"/>
      <c r="R998" s="96"/>
      <c r="S998" s="48">
        <v>3</v>
      </c>
      <c r="T998" s="48">
        <v>0</v>
      </c>
      <c r="U998" s="49">
        <v>50</v>
      </c>
      <c r="V998" s="49">
        <v>2.0407999999999999E-2</v>
      </c>
      <c r="W998" s="49">
        <v>0</v>
      </c>
      <c r="X998" s="49">
        <v>1.614555</v>
      </c>
      <c r="Y998" s="49">
        <v>0</v>
      </c>
      <c r="Z998" s="49">
        <v>0</v>
      </c>
      <c r="AA998" s="68">
        <v>998</v>
      </c>
      <c r="AB998" s="68"/>
      <c r="AC998" s="69"/>
      <c r="AD998" s="84">
        <v>105</v>
      </c>
      <c r="AE998" s="84">
        <v>14892</v>
      </c>
      <c r="AF998" s="84">
        <v>447</v>
      </c>
      <c r="AG998" s="84">
        <v>42</v>
      </c>
      <c r="AH998" s="84"/>
      <c r="AI998" s="84" t="s">
        <v>7849</v>
      </c>
      <c r="AJ998" s="84" t="s">
        <v>8272</v>
      </c>
      <c r="AK998" s="84"/>
      <c r="AL998" s="84"/>
      <c r="AM998" s="87">
        <v>43695.893240740741</v>
      </c>
      <c r="AN998" s="84" t="s">
        <v>10584</v>
      </c>
      <c r="AO998" s="92" t="s">
        <v>11580</v>
      </c>
      <c r="AP998" s="84" t="s">
        <v>65</v>
      </c>
      <c r="AQ998" s="48"/>
      <c r="AR998" s="48"/>
      <c r="AS998" s="48"/>
      <c r="AT998" s="48"/>
      <c r="AU998" s="48"/>
      <c r="AV998" s="48"/>
      <c r="AW998" s="48"/>
      <c r="AX998" s="48"/>
      <c r="AY998" s="48"/>
      <c r="AZ998" s="48"/>
      <c r="BA998" s="2"/>
      <c r="BB998" s="3"/>
      <c r="BC998" s="3"/>
      <c r="BD998" s="3"/>
      <c r="BE998" s="3"/>
    </row>
    <row r="999" spans="1:57" x14ac:dyDescent="0.25">
      <c r="A999" s="61" t="s">
        <v>913</v>
      </c>
      <c r="B999" s="62" t="s">
        <v>15541</v>
      </c>
      <c r="C999" s="62"/>
      <c r="D999" s="63">
        <v>3.4979730147923505</v>
      </c>
      <c r="E999" s="65"/>
      <c r="F999" s="103" t="s">
        <v>9927</v>
      </c>
      <c r="G999" s="62"/>
      <c r="H999" s="66"/>
      <c r="I999" s="67"/>
      <c r="J999" s="67"/>
      <c r="K999" s="66" t="s">
        <v>13268</v>
      </c>
      <c r="L999" s="70"/>
      <c r="M999" s="71">
        <v>7224.0595703125</v>
      </c>
      <c r="N999" s="71">
        <v>7252.30517578125</v>
      </c>
      <c r="O999" s="72"/>
      <c r="P999" s="73"/>
      <c r="Q999" s="73"/>
      <c r="R999" s="96"/>
      <c r="S999" s="48">
        <v>0</v>
      </c>
      <c r="T999" s="48">
        <v>1</v>
      </c>
      <c r="U999" s="49">
        <v>0</v>
      </c>
      <c r="V999" s="49">
        <v>1.7799999999999999E-4</v>
      </c>
      <c r="W999" s="49">
        <v>1.0330000000000001E-3</v>
      </c>
      <c r="X999" s="49">
        <v>0.32844600000000002</v>
      </c>
      <c r="Y999" s="49">
        <v>0</v>
      </c>
      <c r="Z999" s="49">
        <v>0</v>
      </c>
      <c r="AA999" s="68">
        <v>999</v>
      </c>
      <c r="AB999" s="68"/>
      <c r="AC999" s="69"/>
      <c r="AD999" s="84">
        <v>68</v>
      </c>
      <c r="AE999" s="84">
        <v>26</v>
      </c>
      <c r="AF999" s="84">
        <v>512</v>
      </c>
      <c r="AG999" s="84">
        <v>1384</v>
      </c>
      <c r="AH999" s="84"/>
      <c r="AI999" s="84" t="s">
        <v>7850</v>
      </c>
      <c r="AJ999" s="84"/>
      <c r="AK999" s="84"/>
      <c r="AL999" s="84"/>
      <c r="AM999" s="87">
        <v>43658.460555555554</v>
      </c>
      <c r="AN999" s="84" t="s">
        <v>10584</v>
      </c>
      <c r="AO999" s="92" t="s">
        <v>11581</v>
      </c>
      <c r="AP999" s="84" t="s">
        <v>66</v>
      </c>
      <c r="AQ999" s="48"/>
      <c r="AR999" s="48"/>
      <c r="AS999" s="48"/>
      <c r="AT999" s="48"/>
      <c r="AU999" s="48" t="s">
        <v>2982</v>
      </c>
      <c r="AV999" s="48" t="s">
        <v>2982</v>
      </c>
      <c r="AW999" s="107" t="s">
        <v>14461</v>
      </c>
      <c r="AX999" s="107" t="s">
        <v>14461</v>
      </c>
      <c r="AY999" s="107" t="s">
        <v>15243</v>
      </c>
      <c r="AZ999" s="107" t="s">
        <v>15243</v>
      </c>
      <c r="BA999" s="2"/>
      <c r="BB999" s="3"/>
      <c r="BC999" s="3"/>
      <c r="BD999" s="3"/>
      <c r="BE999" s="3"/>
    </row>
    <row r="1000" spans="1:57" x14ac:dyDescent="0.25">
      <c r="A1000" s="61" t="s">
        <v>914</v>
      </c>
      <c r="B1000" s="62" t="s">
        <v>15537</v>
      </c>
      <c r="C1000" s="62"/>
      <c r="D1000" s="63">
        <v>1.5019341461905056</v>
      </c>
      <c r="E1000" s="65"/>
      <c r="F1000" s="103" t="s">
        <v>9928</v>
      </c>
      <c r="G1000" s="62"/>
      <c r="H1000" s="66"/>
      <c r="I1000" s="67"/>
      <c r="J1000" s="67"/>
      <c r="K1000" s="66" t="s">
        <v>13269</v>
      </c>
      <c r="L1000" s="70"/>
      <c r="M1000" s="71">
        <v>7676.861328125</v>
      </c>
      <c r="N1000" s="71">
        <v>6088.13525390625</v>
      </c>
      <c r="O1000" s="72"/>
      <c r="P1000" s="73"/>
      <c r="Q1000" s="73"/>
      <c r="R1000" s="96"/>
      <c r="S1000" s="48">
        <v>0</v>
      </c>
      <c r="T1000" s="48">
        <v>1</v>
      </c>
      <c r="U1000" s="49">
        <v>0</v>
      </c>
      <c r="V1000" s="49">
        <v>1.3799999999999999E-4</v>
      </c>
      <c r="W1000" s="49">
        <v>9.9999999999999995E-7</v>
      </c>
      <c r="X1000" s="49">
        <v>0.497087</v>
      </c>
      <c r="Y1000" s="49">
        <v>0</v>
      </c>
      <c r="Z1000" s="49">
        <v>0</v>
      </c>
      <c r="AA1000" s="68">
        <v>1000</v>
      </c>
      <c r="AB1000" s="68"/>
      <c r="AC1000" s="69"/>
      <c r="AD1000" s="84">
        <v>662</v>
      </c>
      <c r="AE1000" s="84">
        <v>856</v>
      </c>
      <c r="AF1000" s="84">
        <v>9919</v>
      </c>
      <c r="AG1000" s="84">
        <v>16341</v>
      </c>
      <c r="AH1000" s="84"/>
      <c r="AI1000" s="84" t="s">
        <v>7851</v>
      </c>
      <c r="AJ1000" s="84" t="s">
        <v>8513</v>
      </c>
      <c r="AK1000" s="84"/>
      <c r="AL1000" s="84"/>
      <c r="AM1000" s="87">
        <v>41656.344317129631</v>
      </c>
      <c r="AN1000" s="84" t="s">
        <v>10584</v>
      </c>
      <c r="AO1000" s="92" t="s">
        <v>11582</v>
      </c>
      <c r="AP1000" s="84" t="s">
        <v>66</v>
      </c>
      <c r="AQ1000" s="48"/>
      <c r="AR1000" s="48"/>
      <c r="AS1000" s="48"/>
      <c r="AT1000" s="48"/>
      <c r="AU1000" s="48"/>
      <c r="AV1000" s="48"/>
      <c r="AW1000" s="107" t="s">
        <v>14252</v>
      </c>
      <c r="AX1000" s="107" t="s">
        <v>14252</v>
      </c>
      <c r="AY1000" s="107" t="s">
        <v>14987</v>
      </c>
      <c r="AZ1000" s="107" t="s">
        <v>14987</v>
      </c>
      <c r="BA1000" s="2"/>
      <c r="BB1000" s="3"/>
      <c r="BC1000" s="3"/>
      <c r="BD1000" s="3"/>
      <c r="BE1000" s="3"/>
    </row>
    <row r="1001" spans="1:57" x14ac:dyDescent="0.25">
      <c r="A1001" s="61" t="s">
        <v>915</v>
      </c>
      <c r="B1001" s="62" t="s">
        <v>15537</v>
      </c>
      <c r="C1001" s="62"/>
      <c r="D1001" s="63">
        <v>1.5</v>
      </c>
      <c r="E1001" s="65"/>
      <c r="F1001" s="103" t="s">
        <v>9929</v>
      </c>
      <c r="G1001" s="62"/>
      <c r="H1001" s="66"/>
      <c r="I1001" s="67"/>
      <c r="J1001" s="67"/>
      <c r="K1001" s="66" t="s">
        <v>13270</v>
      </c>
      <c r="L1001" s="70"/>
      <c r="M1001" s="71">
        <v>3129.941162109375</v>
      </c>
      <c r="N1001" s="71">
        <v>1637.7142333984375</v>
      </c>
      <c r="O1001" s="72"/>
      <c r="P1001" s="73"/>
      <c r="Q1001" s="73"/>
      <c r="R1001" s="96"/>
      <c r="S1001" s="48">
        <v>1</v>
      </c>
      <c r="T1001" s="48">
        <v>1</v>
      </c>
      <c r="U1001" s="49">
        <v>0</v>
      </c>
      <c r="V1001" s="49">
        <v>0</v>
      </c>
      <c r="W1001" s="49">
        <v>0</v>
      </c>
      <c r="X1001" s="49">
        <v>1</v>
      </c>
      <c r="Y1001" s="49">
        <v>0</v>
      </c>
      <c r="Z1001" s="49" t="s">
        <v>13963</v>
      </c>
      <c r="AA1001" s="68">
        <v>1001</v>
      </c>
      <c r="AB1001" s="68"/>
      <c r="AC1001" s="69"/>
      <c r="AD1001" s="84">
        <v>2409</v>
      </c>
      <c r="AE1001" s="84">
        <v>1546</v>
      </c>
      <c r="AF1001" s="84">
        <v>35588</v>
      </c>
      <c r="AG1001" s="84">
        <v>47754</v>
      </c>
      <c r="AH1001" s="84"/>
      <c r="AI1001" s="84"/>
      <c r="AJ1001" s="84" t="s">
        <v>8270</v>
      </c>
      <c r="AK1001" s="84"/>
      <c r="AL1001" s="84"/>
      <c r="AM1001" s="87">
        <v>42325.654629629629</v>
      </c>
      <c r="AN1001" s="84" t="s">
        <v>10584</v>
      </c>
      <c r="AO1001" s="92" t="s">
        <v>11583</v>
      </c>
      <c r="AP1001" s="84" t="s">
        <v>66</v>
      </c>
      <c r="AQ1001" s="48"/>
      <c r="AR1001" s="48"/>
      <c r="AS1001" s="48"/>
      <c r="AT1001" s="48"/>
      <c r="AU1001" s="48" t="s">
        <v>2947</v>
      </c>
      <c r="AV1001" s="48" t="s">
        <v>2947</v>
      </c>
      <c r="AW1001" s="107" t="s">
        <v>14462</v>
      </c>
      <c r="AX1001" s="107" t="s">
        <v>14462</v>
      </c>
      <c r="AY1001" s="107" t="s">
        <v>15244</v>
      </c>
      <c r="AZ1001" s="107" t="s">
        <v>15244</v>
      </c>
      <c r="BA1001" s="2"/>
      <c r="BB1001" s="3"/>
      <c r="BC1001" s="3"/>
      <c r="BD1001" s="3"/>
      <c r="BE1001" s="3"/>
    </row>
    <row r="1002" spans="1:57" x14ac:dyDescent="0.25">
      <c r="A1002" s="61" t="s">
        <v>916</v>
      </c>
      <c r="B1002" s="62" t="s">
        <v>15537</v>
      </c>
      <c r="C1002" s="62"/>
      <c r="D1002" s="63">
        <v>1.5</v>
      </c>
      <c r="E1002" s="65"/>
      <c r="F1002" s="103" t="s">
        <v>9930</v>
      </c>
      <c r="G1002" s="62"/>
      <c r="H1002" s="66"/>
      <c r="I1002" s="67"/>
      <c r="J1002" s="67"/>
      <c r="K1002" s="66" t="s">
        <v>13271</v>
      </c>
      <c r="L1002" s="70"/>
      <c r="M1002" s="71">
        <v>6644.42431640625</v>
      </c>
      <c r="N1002" s="71">
        <v>3330.5849609375</v>
      </c>
      <c r="O1002" s="72"/>
      <c r="P1002" s="73"/>
      <c r="Q1002" s="73"/>
      <c r="R1002" s="96"/>
      <c r="S1002" s="48">
        <v>0</v>
      </c>
      <c r="T1002" s="48">
        <v>1</v>
      </c>
      <c r="U1002" s="49">
        <v>0</v>
      </c>
      <c r="V1002" s="49">
        <v>0.02</v>
      </c>
      <c r="W1002" s="49">
        <v>0</v>
      </c>
      <c r="X1002" s="49">
        <v>0.57996400000000004</v>
      </c>
      <c r="Y1002" s="49">
        <v>0</v>
      </c>
      <c r="Z1002" s="49">
        <v>0</v>
      </c>
      <c r="AA1002" s="68">
        <v>1002</v>
      </c>
      <c r="AB1002" s="68"/>
      <c r="AC1002" s="69"/>
      <c r="AD1002" s="84">
        <v>1027</v>
      </c>
      <c r="AE1002" s="84">
        <v>313</v>
      </c>
      <c r="AF1002" s="84">
        <v>922</v>
      </c>
      <c r="AG1002" s="84">
        <v>7679</v>
      </c>
      <c r="AH1002" s="84"/>
      <c r="AI1002" s="84" t="s">
        <v>7852</v>
      </c>
      <c r="AJ1002" s="84" t="s">
        <v>8353</v>
      </c>
      <c r="AK1002" s="84"/>
      <c r="AL1002" s="84"/>
      <c r="AM1002" s="87">
        <v>43031.878807870373</v>
      </c>
      <c r="AN1002" s="84" t="s">
        <v>10584</v>
      </c>
      <c r="AO1002" s="92" t="s">
        <v>11584</v>
      </c>
      <c r="AP1002" s="84" t="s">
        <v>66</v>
      </c>
      <c r="AQ1002" s="48"/>
      <c r="AR1002" s="48"/>
      <c r="AS1002" s="48"/>
      <c r="AT1002" s="48"/>
      <c r="AU1002" s="48"/>
      <c r="AV1002" s="48"/>
      <c r="AW1002" s="107" t="s">
        <v>14463</v>
      </c>
      <c r="AX1002" s="107" t="s">
        <v>14463</v>
      </c>
      <c r="AY1002" s="107" t="s">
        <v>15245</v>
      </c>
      <c r="AZ1002" s="107" t="s">
        <v>15245</v>
      </c>
      <c r="BA1002" s="2"/>
      <c r="BB1002" s="3"/>
      <c r="BC1002" s="3"/>
      <c r="BD1002" s="3"/>
      <c r="BE1002" s="3"/>
    </row>
    <row r="1003" spans="1:57" x14ac:dyDescent="0.25">
      <c r="A1003" s="61" t="s">
        <v>917</v>
      </c>
      <c r="B1003" s="62" t="s">
        <v>15537</v>
      </c>
      <c r="C1003" s="62"/>
      <c r="D1003" s="63">
        <v>1.5</v>
      </c>
      <c r="E1003" s="65"/>
      <c r="F1003" s="103" t="s">
        <v>9931</v>
      </c>
      <c r="G1003" s="62"/>
      <c r="H1003" s="66"/>
      <c r="I1003" s="67"/>
      <c r="J1003" s="67"/>
      <c r="K1003" s="66" t="s">
        <v>13272</v>
      </c>
      <c r="L1003" s="70"/>
      <c r="M1003" s="71">
        <v>3931.86669921875</v>
      </c>
      <c r="N1003" s="71">
        <v>9006.75390625</v>
      </c>
      <c r="O1003" s="72"/>
      <c r="P1003" s="73"/>
      <c r="Q1003" s="73"/>
      <c r="R1003" s="96"/>
      <c r="S1003" s="48">
        <v>0</v>
      </c>
      <c r="T1003" s="48">
        <v>1</v>
      </c>
      <c r="U1003" s="49">
        <v>0</v>
      </c>
      <c r="V1003" s="49">
        <v>5.5556000000000001E-2</v>
      </c>
      <c r="W1003" s="49">
        <v>0</v>
      </c>
      <c r="X1003" s="49">
        <v>0.65088299999999999</v>
      </c>
      <c r="Y1003" s="49">
        <v>0</v>
      </c>
      <c r="Z1003" s="49">
        <v>0</v>
      </c>
      <c r="AA1003" s="68">
        <v>1003</v>
      </c>
      <c r="AB1003" s="68"/>
      <c r="AC1003" s="69"/>
      <c r="AD1003" s="84">
        <v>217</v>
      </c>
      <c r="AE1003" s="84">
        <v>108</v>
      </c>
      <c r="AF1003" s="84">
        <v>9949</v>
      </c>
      <c r="AG1003" s="84">
        <v>6182</v>
      </c>
      <c r="AH1003" s="84"/>
      <c r="AI1003" s="84"/>
      <c r="AJ1003" s="84"/>
      <c r="AK1003" s="84"/>
      <c r="AL1003" s="84"/>
      <c r="AM1003" s="87">
        <v>40899.469108796293</v>
      </c>
      <c r="AN1003" s="84" t="s">
        <v>10584</v>
      </c>
      <c r="AO1003" s="92" t="s">
        <v>11585</v>
      </c>
      <c r="AP1003" s="84" t="s">
        <v>66</v>
      </c>
      <c r="AQ1003" s="48"/>
      <c r="AR1003" s="48"/>
      <c r="AS1003" s="48"/>
      <c r="AT1003" s="48"/>
      <c r="AU1003" s="48"/>
      <c r="AV1003" s="48"/>
      <c r="AW1003" s="107" t="s">
        <v>14464</v>
      </c>
      <c r="AX1003" s="107" t="s">
        <v>14464</v>
      </c>
      <c r="AY1003" s="107" t="s">
        <v>15246</v>
      </c>
      <c r="AZ1003" s="107" t="s">
        <v>15246</v>
      </c>
      <c r="BA1003" s="2"/>
      <c r="BB1003" s="3"/>
      <c r="BC1003" s="3"/>
      <c r="BD1003" s="3"/>
      <c r="BE1003" s="3"/>
    </row>
    <row r="1004" spans="1:57" x14ac:dyDescent="0.25">
      <c r="A1004" s="61" t="s">
        <v>1746</v>
      </c>
      <c r="B1004" s="62" t="s">
        <v>15537</v>
      </c>
      <c r="C1004" s="62"/>
      <c r="D1004" s="63">
        <v>1.5</v>
      </c>
      <c r="E1004" s="65"/>
      <c r="F1004" s="103" t="s">
        <v>9932</v>
      </c>
      <c r="G1004" s="62"/>
      <c r="H1004" s="66"/>
      <c r="I1004" s="67"/>
      <c r="J1004" s="67"/>
      <c r="K1004" s="66" t="s">
        <v>13273</v>
      </c>
      <c r="L1004" s="70"/>
      <c r="M1004" s="71">
        <v>4235.0205078125</v>
      </c>
      <c r="N1004" s="71">
        <v>6377.27294921875</v>
      </c>
      <c r="O1004" s="72"/>
      <c r="P1004" s="73"/>
      <c r="Q1004" s="73"/>
      <c r="R1004" s="96"/>
      <c r="S1004" s="48">
        <v>2</v>
      </c>
      <c r="T1004" s="48">
        <v>0</v>
      </c>
      <c r="U1004" s="49">
        <v>10</v>
      </c>
      <c r="V1004" s="49">
        <v>7.6923000000000005E-2</v>
      </c>
      <c r="W1004" s="49">
        <v>0</v>
      </c>
      <c r="X1004" s="49">
        <v>1.178547</v>
      </c>
      <c r="Y1004" s="49">
        <v>0</v>
      </c>
      <c r="Z1004" s="49">
        <v>0</v>
      </c>
      <c r="AA1004" s="68">
        <v>1004</v>
      </c>
      <c r="AB1004" s="68"/>
      <c r="AC1004" s="69"/>
      <c r="AD1004" s="84">
        <v>8641</v>
      </c>
      <c r="AE1004" s="84">
        <v>296140</v>
      </c>
      <c r="AF1004" s="84">
        <v>46491</v>
      </c>
      <c r="AG1004" s="84">
        <v>55370</v>
      </c>
      <c r="AH1004" s="84"/>
      <c r="AI1004" s="84" t="s">
        <v>7853</v>
      </c>
      <c r="AJ1004" s="84"/>
      <c r="AK1004" s="84"/>
      <c r="AL1004" s="84"/>
      <c r="AM1004" s="87">
        <v>40850.89576388889</v>
      </c>
      <c r="AN1004" s="84" t="s">
        <v>10584</v>
      </c>
      <c r="AO1004" s="92" t="s">
        <v>11586</v>
      </c>
      <c r="AP1004" s="84" t="s">
        <v>65</v>
      </c>
      <c r="AQ1004" s="48"/>
      <c r="AR1004" s="48"/>
      <c r="AS1004" s="48"/>
      <c r="AT1004" s="48"/>
      <c r="AU1004" s="48"/>
      <c r="AV1004" s="48"/>
      <c r="AW1004" s="48"/>
      <c r="AX1004" s="48"/>
      <c r="AY1004" s="48"/>
      <c r="AZ1004" s="48"/>
      <c r="BA1004" s="2"/>
      <c r="BB1004" s="3"/>
      <c r="BC1004" s="3"/>
      <c r="BD1004" s="3"/>
      <c r="BE1004" s="3"/>
    </row>
    <row r="1005" spans="1:57" x14ac:dyDescent="0.25">
      <c r="A1005" s="61" t="s">
        <v>918</v>
      </c>
      <c r="B1005" s="62" t="s">
        <v>15539</v>
      </c>
      <c r="C1005" s="62"/>
      <c r="D1005" s="63">
        <v>5.3218728724391902</v>
      </c>
      <c r="E1005" s="65"/>
      <c r="F1005" s="103" t="s">
        <v>9933</v>
      </c>
      <c r="G1005" s="62"/>
      <c r="H1005" s="66"/>
      <c r="I1005" s="67"/>
      <c r="J1005" s="67"/>
      <c r="K1005" s="66" t="s">
        <v>13274</v>
      </c>
      <c r="L1005" s="70"/>
      <c r="M1005" s="71">
        <v>4476.0322265625</v>
      </c>
      <c r="N1005" s="71">
        <v>3743.84814453125</v>
      </c>
      <c r="O1005" s="72"/>
      <c r="P1005" s="73"/>
      <c r="Q1005" s="73"/>
      <c r="R1005" s="96"/>
      <c r="S1005" s="48">
        <v>0</v>
      </c>
      <c r="T1005" s="48">
        <v>2</v>
      </c>
      <c r="U1005" s="49">
        <v>4374.61841</v>
      </c>
      <c r="V1005" s="49">
        <v>2.0900000000000001E-4</v>
      </c>
      <c r="W1005" s="49">
        <v>1.9759999999999999E-3</v>
      </c>
      <c r="X1005" s="49">
        <v>0.78006600000000004</v>
      </c>
      <c r="Y1005" s="49">
        <v>0</v>
      </c>
      <c r="Z1005" s="49">
        <v>0</v>
      </c>
      <c r="AA1005" s="68">
        <v>1005</v>
      </c>
      <c r="AB1005" s="68"/>
      <c r="AC1005" s="69"/>
      <c r="AD1005" s="84">
        <v>355</v>
      </c>
      <c r="AE1005" s="84">
        <v>115</v>
      </c>
      <c r="AF1005" s="84">
        <v>9929</v>
      </c>
      <c r="AG1005" s="84">
        <v>33552</v>
      </c>
      <c r="AH1005" s="84"/>
      <c r="AI1005" s="84"/>
      <c r="AJ1005" s="84" t="s">
        <v>8466</v>
      </c>
      <c r="AK1005" s="84"/>
      <c r="AL1005" s="84"/>
      <c r="AM1005" s="87">
        <v>40132.462847222225</v>
      </c>
      <c r="AN1005" s="84" t="s">
        <v>10584</v>
      </c>
      <c r="AO1005" s="92" t="s">
        <v>11587</v>
      </c>
      <c r="AP1005" s="84" t="s">
        <v>66</v>
      </c>
      <c r="AQ1005" s="48"/>
      <c r="AR1005" s="48"/>
      <c r="AS1005" s="48"/>
      <c r="AT1005" s="48"/>
      <c r="AU1005" s="48" t="s">
        <v>2951</v>
      </c>
      <c r="AV1005" s="48" t="s">
        <v>2951</v>
      </c>
      <c r="AW1005" s="107" t="s">
        <v>14225</v>
      </c>
      <c r="AX1005" s="107" t="s">
        <v>14741</v>
      </c>
      <c r="AY1005" s="107" t="s">
        <v>14883</v>
      </c>
      <c r="AZ1005" s="107" t="s">
        <v>14883</v>
      </c>
      <c r="BA1005" s="2"/>
      <c r="BB1005" s="3"/>
      <c r="BC1005" s="3"/>
      <c r="BD1005" s="3"/>
      <c r="BE1005" s="3"/>
    </row>
    <row r="1006" spans="1:57" x14ac:dyDescent="0.25">
      <c r="A1006" s="61" t="s">
        <v>919</v>
      </c>
      <c r="B1006" s="62" t="s">
        <v>15537</v>
      </c>
      <c r="C1006" s="62"/>
      <c r="D1006" s="63">
        <v>1.5</v>
      </c>
      <c r="E1006" s="65"/>
      <c r="F1006" s="103" t="s">
        <v>9934</v>
      </c>
      <c r="G1006" s="62"/>
      <c r="H1006" s="66"/>
      <c r="I1006" s="67"/>
      <c r="J1006" s="67"/>
      <c r="K1006" s="66" t="s">
        <v>13275</v>
      </c>
      <c r="L1006" s="70"/>
      <c r="M1006" s="71">
        <v>7077.83984375</v>
      </c>
      <c r="N1006" s="71">
        <v>3403.870849609375</v>
      </c>
      <c r="O1006" s="72"/>
      <c r="P1006" s="73"/>
      <c r="Q1006" s="73"/>
      <c r="R1006" s="96"/>
      <c r="S1006" s="48">
        <v>0</v>
      </c>
      <c r="T1006" s="48">
        <v>3</v>
      </c>
      <c r="U1006" s="49">
        <v>45798</v>
      </c>
      <c r="V1006" s="49">
        <v>8.5000000000000006E-5</v>
      </c>
      <c r="W1006" s="49">
        <v>0</v>
      </c>
      <c r="X1006" s="49">
        <v>1.327685</v>
      </c>
      <c r="Y1006" s="49">
        <v>0</v>
      </c>
      <c r="Z1006" s="49">
        <v>0</v>
      </c>
      <c r="AA1006" s="68">
        <v>1006</v>
      </c>
      <c r="AB1006" s="68"/>
      <c r="AC1006" s="69"/>
      <c r="AD1006" s="84">
        <v>1634</v>
      </c>
      <c r="AE1006" s="84">
        <v>2089</v>
      </c>
      <c r="AF1006" s="84">
        <v>39255</v>
      </c>
      <c r="AG1006" s="84">
        <v>44536</v>
      </c>
      <c r="AH1006" s="84"/>
      <c r="AI1006" s="84"/>
      <c r="AJ1006" s="84"/>
      <c r="AK1006" s="84"/>
      <c r="AL1006" s="84"/>
      <c r="AM1006" s="87">
        <v>42578.548125000001</v>
      </c>
      <c r="AN1006" s="84" t="s">
        <v>10584</v>
      </c>
      <c r="AO1006" s="92" t="s">
        <v>11588</v>
      </c>
      <c r="AP1006" s="84" t="s">
        <v>66</v>
      </c>
      <c r="AQ1006" s="48"/>
      <c r="AR1006" s="48"/>
      <c r="AS1006" s="48"/>
      <c r="AT1006" s="48"/>
      <c r="AU1006" s="48"/>
      <c r="AV1006" s="48"/>
      <c r="AW1006" s="107" t="s">
        <v>14465</v>
      </c>
      <c r="AX1006" s="107" t="s">
        <v>14792</v>
      </c>
      <c r="AY1006" s="107" t="s">
        <v>15247</v>
      </c>
      <c r="AZ1006" s="107" t="s">
        <v>15247</v>
      </c>
      <c r="BA1006" s="2"/>
      <c r="BB1006" s="3"/>
      <c r="BC1006" s="3"/>
      <c r="BD1006" s="3"/>
      <c r="BE1006" s="3"/>
    </row>
    <row r="1007" spans="1:57" x14ac:dyDescent="0.25">
      <c r="A1007" s="61" t="s">
        <v>1747</v>
      </c>
      <c r="B1007" s="62" t="s">
        <v>15537</v>
      </c>
      <c r="C1007" s="62"/>
      <c r="D1007" s="63">
        <v>1.5</v>
      </c>
      <c r="E1007" s="65"/>
      <c r="F1007" s="103" t="s">
        <v>9935</v>
      </c>
      <c r="G1007" s="62"/>
      <c r="H1007" s="66"/>
      <c r="I1007" s="67"/>
      <c r="J1007" s="67"/>
      <c r="K1007" s="66" t="s">
        <v>13276</v>
      </c>
      <c r="L1007" s="70"/>
      <c r="M1007" s="71">
        <v>5260.09814453125</v>
      </c>
      <c r="N1007" s="71">
        <v>1545.6507568359375</v>
      </c>
      <c r="O1007" s="72"/>
      <c r="P1007" s="73"/>
      <c r="Q1007" s="73"/>
      <c r="R1007" s="96"/>
      <c r="S1007" s="48">
        <v>2</v>
      </c>
      <c r="T1007" s="48">
        <v>0</v>
      </c>
      <c r="U1007" s="49">
        <v>47616</v>
      </c>
      <c r="V1007" s="49">
        <v>9.2999999999999997E-5</v>
      </c>
      <c r="W1007" s="49">
        <v>0</v>
      </c>
      <c r="X1007" s="49">
        <v>0.89499799999999996</v>
      </c>
      <c r="Y1007" s="49">
        <v>0</v>
      </c>
      <c r="Z1007" s="49">
        <v>0</v>
      </c>
      <c r="AA1007" s="68">
        <v>1007</v>
      </c>
      <c r="AB1007" s="68"/>
      <c r="AC1007" s="69"/>
      <c r="AD1007" s="84">
        <v>21424</v>
      </c>
      <c r="AE1007" s="84">
        <v>114062</v>
      </c>
      <c r="AF1007" s="84">
        <v>9952</v>
      </c>
      <c r="AG1007" s="84">
        <v>376548</v>
      </c>
      <c r="AH1007" s="84"/>
      <c r="AI1007" s="84" t="s">
        <v>7854</v>
      </c>
      <c r="AJ1007" s="84" t="s">
        <v>8266</v>
      </c>
      <c r="AK1007" s="92" t="s">
        <v>8870</v>
      </c>
      <c r="AL1007" s="84"/>
      <c r="AM1007" s="87">
        <v>40668.356273148151</v>
      </c>
      <c r="AN1007" s="84" t="s">
        <v>10584</v>
      </c>
      <c r="AO1007" s="92" t="s">
        <v>11589</v>
      </c>
      <c r="AP1007" s="84" t="s">
        <v>65</v>
      </c>
      <c r="AQ1007" s="48"/>
      <c r="AR1007" s="48"/>
      <c r="AS1007" s="48"/>
      <c r="AT1007" s="48"/>
      <c r="AU1007" s="48"/>
      <c r="AV1007" s="48"/>
      <c r="AW1007" s="48"/>
      <c r="AX1007" s="48"/>
      <c r="AY1007" s="48"/>
      <c r="AZ1007" s="48"/>
      <c r="BA1007" s="2"/>
      <c r="BB1007" s="3"/>
      <c r="BC1007" s="3"/>
      <c r="BD1007" s="3"/>
      <c r="BE1007" s="3"/>
    </row>
    <row r="1008" spans="1:57" x14ac:dyDescent="0.25">
      <c r="A1008" s="61" t="s">
        <v>920</v>
      </c>
      <c r="B1008" s="62" t="s">
        <v>15537</v>
      </c>
      <c r="C1008" s="62"/>
      <c r="D1008" s="63">
        <v>1.5</v>
      </c>
      <c r="E1008" s="65"/>
      <c r="F1008" s="103" t="s">
        <v>9936</v>
      </c>
      <c r="G1008" s="62"/>
      <c r="H1008" s="66"/>
      <c r="I1008" s="67"/>
      <c r="J1008" s="67"/>
      <c r="K1008" s="66" t="s">
        <v>13277</v>
      </c>
      <c r="L1008" s="70"/>
      <c r="M1008" s="71">
        <v>4654.12548828125</v>
      </c>
      <c r="N1008" s="71">
        <v>7277.87109375</v>
      </c>
      <c r="O1008" s="72"/>
      <c r="P1008" s="73"/>
      <c r="Q1008" s="73"/>
      <c r="R1008" s="96"/>
      <c r="S1008" s="48">
        <v>0</v>
      </c>
      <c r="T1008" s="48">
        <v>1</v>
      </c>
      <c r="U1008" s="49">
        <v>0</v>
      </c>
      <c r="V1008" s="49">
        <v>1</v>
      </c>
      <c r="W1008" s="49">
        <v>0</v>
      </c>
      <c r="X1008" s="49">
        <v>1</v>
      </c>
      <c r="Y1008" s="49">
        <v>0</v>
      </c>
      <c r="Z1008" s="49">
        <v>0</v>
      </c>
      <c r="AA1008" s="68">
        <v>1008</v>
      </c>
      <c r="AB1008" s="68"/>
      <c r="AC1008" s="69"/>
      <c r="AD1008" s="84">
        <v>738</v>
      </c>
      <c r="AE1008" s="84">
        <v>1218</v>
      </c>
      <c r="AF1008" s="84">
        <v>23754</v>
      </c>
      <c r="AG1008" s="84">
        <v>26692</v>
      </c>
      <c r="AH1008" s="84"/>
      <c r="AI1008" s="84" t="s">
        <v>7855</v>
      </c>
      <c r="AJ1008" s="84" t="s">
        <v>8284</v>
      </c>
      <c r="AK1008" s="84"/>
      <c r="AL1008" s="84"/>
      <c r="AM1008" s="87">
        <v>42393.834837962961</v>
      </c>
      <c r="AN1008" s="84" t="s">
        <v>10584</v>
      </c>
      <c r="AO1008" s="92" t="s">
        <v>11590</v>
      </c>
      <c r="AP1008" s="84" t="s">
        <v>66</v>
      </c>
      <c r="AQ1008" s="48"/>
      <c r="AR1008" s="48"/>
      <c r="AS1008" s="48"/>
      <c r="AT1008" s="48"/>
      <c r="AU1008" s="48"/>
      <c r="AV1008" s="48"/>
      <c r="AW1008" s="107" t="s">
        <v>14466</v>
      </c>
      <c r="AX1008" s="107" t="s">
        <v>14466</v>
      </c>
      <c r="AY1008" s="107" t="s">
        <v>15248</v>
      </c>
      <c r="AZ1008" s="107" t="s">
        <v>15248</v>
      </c>
      <c r="BA1008" s="2"/>
      <c r="BB1008" s="3"/>
      <c r="BC1008" s="3"/>
      <c r="BD1008" s="3"/>
      <c r="BE1008" s="3"/>
    </row>
    <row r="1009" spans="1:57" x14ac:dyDescent="0.25">
      <c r="A1009" s="61" t="s">
        <v>1748</v>
      </c>
      <c r="B1009" s="62" t="s">
        <v>15537</v>
      </c>
      <c r="C1009" s="62"/>
      <c r="D1009" s="63">
        <v>1.5</v>
      </c>
      <c r="E1009" s="65"/>
      <c r="F1009" s="103" t="s">
        <v>9937</v>
      </c>
      <c r="G1009" s="62"/>
      <c r="H1009" s="66"/>
      <c r="I1009" s="67"/>
      <c r="J1009" s="67"/>
      <c r="K1009" s="66" t="s">
        <v>13278</v>
      </c>
      <c r="L1009" s="70"/>
      <c r="M1009" s="71">
        <v>3006.966552734375</v>
      </c>
      <c r="N1009" s="71">
        <v>9628.1708984375</v>
      </c>
      <c r="O1009" s="72"/>
      <c r="P1009" s="73"/>
      <c r="Q1009" s="73"/>
      <c r="R1009" s="96"/>
      <c r="S1009" s="48">
        <v>1</v>
      </c>
      <c r="T1009" s="48">
        <v>0</v>
      </c>
      <c r="U1009" s="49">
        <v>0</v>
      </c>
      <c r="V1009" s="49">
        <v>1</v>
      </c>
      <c r="W1009" s="49">
        <v>0</v>
      </c>
      <c r="X1009" s="49">
        <v>1</v>
      </c>
      <c r="Y1009" s="49">
        <v>0</v>
      </c>
      <c r="Z1009" s="49">
        <v>0</v>
      </c>
      <c r="AA1009" s="68">
        <v>1009</v>
      </c>
      <c r="AB1009" s="68"/>
      <c r="AC1009" s="69"/>
      <c r="AD1009" s="84">
        <v>1322</v>
      </c>
      <c r="AE1009" s="84">
        <v>463</v>
      </c>
      <c r="AF1009" s="84">
        <v>15181</v>
      </c>
      <c r="AG1009" s="84">
        <v>25271</v>
      </c>
      <c r="AH1009" s="84"/>
      <c r="AI1009" s="84" t="s">
        <v>7856</v>
      </c>
      <c r="AJ1009" s="84" t="s">
        <v>8283</v>
      </c>
      <c r="AK1009" s="84"/>
      <c r="AL1009" s="84"/>
      <c r="AM1009" s="87">
        <v>41118.332488425927</v>
      </c>
      <c r="AN1009" s="84" t="s">
        <v>10584</v>
      </c>
      <c r="AO1009" s="92" t="s">
        <v>11591</v>
      </c>
      <c r="AP1009" s="84" t="s">
        <v>65</v>
      </c>
      <c r="AQ1009" s="48"/>
      <c r="AR1009" s="48"/>
      <c r="AS1009" s="48"/>
      <c r="AT1009" s="48"/>
      <c r="AU1009" s="48"/>
      <c r="AV1009" s="48"/>
      <c r="AW1009" s="48"/>
      <c r="AX1009" s="48"/>
      <c r="AY1009" s="48"/>
      <c r="AZ1009" s="48"/>
      <c r="BA1009" s="2"/>
      <c r="BB1009" s="3"/>
      <c r="BC1009" s="3"/>
      <c r="BD1009" s="3"/>
      <c r="BE1009" s="3"/>
    </row>
    <row r="1010" spans="1:57" x14ac:dyDescent="0.25">
      <c r="A1010" s="61" t="s">
        <v>921</v>
      </c>
      <c r="B1010" s="62" t="s">
        <v>15537</v>
      </c>
      <c r="C1010" s="62"/>
      <c r="D1010" s="63">
        <v>1.5</v>
      </c>
      <c r="E1010" s="65"/>
      <c r="F1010" s="103" t="s">
        <v>9938</v>
      </c>
      <c r="G1010" s="62"/>
      <c r="H1010" s="66"/>
      <c r="I1010" s="67"/>
      <c r="J1010" s="67"/>
      <c r="K1010" s="66" t="s">
        <v>13279</v>
      </c>
      <c r="L1010" s="70"/>
      <c r="M1010" s="71">
        <v>7015.1591796875</v>
      </c>
      <c r="N1010" s="71">
        <v>3949.980712890625</v>
      </c>
      <c r="O1010" s="72"/>
      <c r="P1010" s="73"/>
      <c r="Q1010" s="73"/>
      <c r="R1010" s="96"/>
      <c r="S1010" s="48">
        <v>0</v>
      </c>
      <c r="T1010" s="48">
        <v>1</v>
      </c>
      <c r="U1010" s="49">
        <v>0</v>
      </c>
      <c r="V1010" s="49">
        <v>1.2300000000000001E-4</v>
      </c>
      <c r="W1010" s="49">
        <v>0</v>
      </c>
      <c r="X1010" s="49">
        <v>0.53268899999999997</v>
      </c>
      <c r="Y1010" s="49">
        <v>0</v>
      </c>
      <c r="Z1010" s="49">
        <v>0</v>
      </c>
      <c r="AA1010" s="68">
        <v>1010</v>
      </c>
      <c r="AB1010" s="68"/>
      <c r="AC1010" s="69"/>
      <c r="AD1010" s="84">
        <v>126</v>
      </c>
      <c r="AE1010" s="84">
        <v>123</v>
      </c>
      <c r="AF1010" s="84">
        <v>12080</v>
      </c>
      <c r="AG1010" s="84">
        <v>4996</v>
      </c>
      <c r="AH1010" s="84"/>
      <c r="AI1010" s="84"/>
      <c r="AJ1010" s="84"/>
      <c r="AK1010" s="84"/>
      <c r="AL1010" s="84"/>
      <c r="AM1010" s="87">
        <v>41258.558599537035</v>
      </c>
      <c r="AN1010" s="84" t="s">
        <v>10584</v>
      </c>
      <c r="AO1010" s="92" t="s">
        <v>11592</v>
      </c>
      <c r="AP1010" s="84" t="s">
        <v>66</v>
      </c>
      <c r="AQ1010" s="48"/>
      <c r="AR1010" s="48"/>
      <c r="AS1010" s="48"/>
      <c r="AT1010" s="48"/>
      <c r="AU1010" s="48"/>
      <c r="AV1010" s="48"/>
      <c r="AW1010" s="107" t="s">
        <v>14181</v>
      </c>
      <c r="AX1010" s="107" t="s">
        <v>14181</v>
      </c>
      <c r="AY1010" s="107" t="s">
        <v>14981</v>
      </c>
      <c r="AZ1010" s="107" t="s">
        <v>14981</v>
      </c>
      <c r="BA1010" s="2"/>
      <c r="BB1010" s="3"/>
      <c r="BC1010" s="3"/>
      <c r="BD1010" s="3"/>
      <c r="BE1010" s="3"/>
    </row>
    <row r="1011" spans="1:57" x14ac:dyDescent="0.25">
      <c r="A1011" s="61" t="s">
        <v>922</v>
      </c>
      <c r="B1011" s="62" t="s">
        <v>15537</v>
      </c>
      <c r="C1011" s="62"/>
      <c r="D1011" s="63">
        <v>1.505802438571517</v>
      </c>
      <c r="E1011" s="65"/>
      <c r="F1011" s="103" t="s">
        <v>9939</v>
      </c>
      <c r="G1011" s="62"/>
      <c r="H1011" s="66"/>
      <c r="I1011" s="67"/>
      <c r="J1011" s="67"/>
      <c r="K1011" s="66" t="s">
        <v>13280</v>
      </c>
      <c r="L1011" s="70"/>
      <c r="M1011" s="71">
        <v>3983.462646484375</v>
      </c>
      <c r="N1011" s="71">
        <v>7818.91796875</v>
      </c>
      <c r="O1011" s="72"/>
      <c r="P1011" s="73"/>
      <c r="Q1011" s="73"/>
      <c r="R1011" s="96"/>
      <c r="S1011" s="48">
        <v>0</v>
      </c>
      <c r="T1011" s="48">
        <v>1</v>
      </c>
      <c r="U1011" s="49">
        <v>0</v>
      </c>
      <c r="V1011" s="49">
        <v>1.5899999999999999E-4</v>
      </c>
      <c r="W1011" s="49">
        <v>3.0000000000000001E-6</v>
      </c>
      <c r="X1011" s="49">
        <v>0.51345799999999997</v>
      </c>
      <c r="Y1011" s="49">
        <v>0</v>
      </c>
      <c r="Z1011" s="49">
        <v>0</v>
      </c>
      <c r="AA1011" s="68">
        <v>1011</v>
      </c>
      <c r="AB1011" s="68"/>
      <c r="AC1011" s="69"/>
      <c r="AD1011" s="84">
        <v>46</v>
      </c>
      <c r="AE1011" s="84">
        <v>16</v>
      </c>
      <c r="AF1011" s="84">
        <v>126</v>
      </c>
      <c r="AG1011" s="84">
        <v>154</v>
      </c>
      <c r="AH1011" s="84"/>
      <c r="AI1011" s="84" t="s">
        <v>7857</v>
      </c>
      <c r="AJ1011" s="84"/>
      <c r="AK1011" s="84"/>
      <c r="AL1011" s="84"/>
      <c r="AM1011" s="87">
        <v>43723.538854166669</v>
      </c>
      <c r="AN1011" s="84" t="s">
        <v>10584</v>
      </c>
      <c r="AO1011" s="92" t="s">
        <v>11593</v>
      </c>
      <c r="AP1011" s="84" t="s">
        <v>66</v>
      </c>
      <c r="AQ1011" s="48"/>
      <c r="AR1011" s="48"/>
      <c r="AS1011" s="48"/>
      <c r="AT1011" s="48"/>
      <c r="AU1011" s="48"/>
      <c r="AV1011" s="48"/>
      <c r="AW1011" s="107" t="s">
        <v>14135</v>
      </c>
      <c r="AX1011" s="107" t="s">
        <v>14135</v>
      </c>
      <c r="AY1011" s="107" t="s">
        <v>14887</v>
      </c>
      <c r="AZ1011" s="107" t="s">
        <v>14887</v>
      </c>
      <c r="BA1011" s="2"/>
      <c r="BB1011" s="3"/>
      <c r="BC1011" s="3"/>
      <c r="BD1011" s="3"/>
      <c r="BE1011" s="3"/>
    </row>
    <row r="1012" spans="1:57" x14ac:dyDescent="0.25">
      <c r="A1012" s="61" t="s">
        <v>923</v>
      </c>
      <c r="B1012" s="62" t="s">
        <v>15539</v>
      </c>
      <c r="C1012" s="62"/>
      <c r="D1012" s="63">
        <v>5.097511914340533</v>
      </c>
      <c r="E1012" s="65"/>
      <c r="F1012" s="103" t="s">
        <v>9940</v>
      </c>
      <c r="G1012" s="62"/>
      <c r="H1012" s="66"/>
      <c r="I1012" s="67"/>
      <c r="J1012" s="67"/>
      <c r="K1012" s="66" t="s">
        <v>13281</v>
      </c>
      <c r="L1012" s="70"/>
      <c r="M1012" s="71">
        <v>5517.486328125</v>
      </c>
      <c r="N1012" s="71">
        <v>2261.8193359375</v>
      </c>
      <c r="O1012" s="72"/>
      <c r="P1012" s="73"/>
      <c r="Q1012" s="73"/>
      <c r="R1012" s="96"/>
      <c r="S1012" s="48">
        <v>0</v>
      </c>
      <c r="T1012" s="48">
        <v>1</v>
      </c>
      <c r="U1012" s="49">
        <v>0</v>
      </c>
      <c r="V1012" s="49">
        <v>2.0100000000000001E-4</v>
      </c>
      <c r="W1012" s="49">
        <v>1.8600000000000001E-3</v>
      </c>
      <c r="X1012" s="49">
        <v>0.465924</v>
      </c>
      <c r="Y1012" s="49">
        <v>0</v>
      </c>
      <c r="Z1012" s="49">
        <v>0</v>
      </c>
      <c r="AA1012" s="68">
        <v>1012</v>
      </c>
      <c r="AB1012" s="68"/>
      <c r="AC1012" s="69"/>
      <c r="AD1012" s="84">
        <v>284</v>
      </c>
      <c r="AE1012" s="84">
        <v>39</v>
      </c>
      <c r="AF1012" s="84">
        <v>189</v>
      </c>
      <c r="AG1012" s="84">
        <v>71</v>
      </c>
      <c r="AH1012" s="84"/>
      <c r="AI1012" s="84"/>
      <c r="AJ1012" s="84"/>
      <c r="AK1012" s="84"/>
      <c r="AL1012" s="84"/>
      <c r="AM1012" s="87">
        <v>40941.355706018519</v>
      </c>
      <c r="AN1012" s="84" t="s">
        <v>10584</v>
      </c>
      <c r="AO1012" s="92" t="s">
        <v>11594</v>
      </c>
      <c r="AP1012" s="84" t="s">
        <v>66</v>
      </c>
      <c r="AQ1012" s="48"/>
      <c r="AR1012" s="48"/>
      <c r="AS1012" s="48"/>
      <c r="AT1012" s="48"/>
      <c r="AU1012" s="48" t="s">
        <v>2951</v>
      </c>
      <c r="AV1012" s="48" t="s">
        <v>2951</v>
      </c>
      <c r="AW1012" s="107" t="s">
        <v>14127</v>
      </c>
      <c r="AX1012" s="107" t="s">
        <v>14127</v>
      </c>
      <c r="AY1012" s="107" t="s">
        <v>14929</v>
      </c>
      <c r="AZ1012" s="107" t="s">
        <v>14929</v>
      </c>
      <c r="BA1012" s="2"/>
      <c r="BB1012" s="3"/>
      <c r="BC1012" s="3"/>
      <c r="BD1012" s="3"/>
      <c r="BE1012" s="3"/>
    </row>
    <row r="1013" spans="1:57" x14ac:dyDescent="0.25">
      <c r="A1013" s="61" t="s">
        <v>924</v>
      </c>
      <c r="B1013" s="62" t="s">
        <v>15537</v>
      </c>
      <c r="C1013" s="62"/>
      <c r="D1013" s="63">
        <v>1.5870365785727549</v>
      </c>
      <c r="E1013" s="65"/>
      <c r="F1013" s="103" t="s">
        <v>9941</v>
      </c>
      <c r="G1013" s="62"/>
      <c r="H1013" s="66"/>
      <c r="I1013" s="67"/>
      <c r="J1013" s="67"/>
      <c r="K1013" s="66" t="s">
        <v>13282</v>
      </c>
      <c r="L1013" s="70"/>
      <c r="M1013" s="71">
        <v>5489.2431640625</v>
      </c>
      <c r="N1013" s="71">
        <v>6814.287109375</v>
      </c>
      <c r="O1013" s="72"/>
      <c r="P1013" s="73"/>
      <c r="Q1013" s="73"/>
      <c r="R1013" s="96"/>
      <c r="S1013" s="48">
        <v>0</v>
      </c>
      <c r="T1013" s="48">
        <v>1</v>
      </c>
      <c r="U1013" s="49">
        <v>0</v>
      </c>
      <c r="V1013" s="49">
        <v>1.76E-4</v>
      </c>
      <c r="W1013" s="49">
        <v>4.5000000000000003E-5</v>
      </c>
      <c r="X1013" s="49">
        <v>0.44630199999999998</v>
      </c>
      <c r="Y1013" s="49">
        <v>0</v>
      </c>
      <c r="Z1013" s="49">
        <v>0</v>
      </c>
      <c r="AA1013" s="68">
        <v>1013</v>
      </c>
      <c r="AB1013" s="68"/>
      <c r="AC1013" s="69"/>
      <c r="AD1013" s="84">
        <v>4363</v>
      </c>
      <c r="AE1013" s="84">
        <v>3455</v>
      </c>
      <c r="AF1013" s="84">
        <v>19436</v>
      </c>
      <c r="AG1013" s="84">
        <v>31642</v>
      </c>
      <c r="AH1013" s="84"/>
      <c r="AI1013" s="84" t="s">
        <v>7858</v>
      </c>
      <c r="AJ1013" s="84" t="s">
        <v>8514</v>
      </c>
      <c r="AK1013" s="92" t="s">
        <v>8871</v>
      </c>
      <c r="AL1013" s="84"/>
      <c r="AM1013" s="87">
        <v>41502.733877314815</v>
      </c>
      <c r="AN1013" s="84" t="s">
        <v>10584</v>
      </c>
      <c r="AO1013" s="92" t="s">
        <v>11595</v>
      </c>
      <c r="AP1013" s="84" t="s">
        <v>66</v>
      </c>
      <c r="AQ1013" s="48"/>
      <c r="AR1013" s="48"/>
      <c r="AS1013" s="48"/>
      <c r="AT1013" s="48"/>
      <c r="AU1013" s="48" t="s">
        <v>2947</v>
      </c>
      <c r="AV1013" s="48" t="s">
        <v>2947</v>
      </c>
      <c r="AW1013" s="107" t="s">
        <v>14123</v>
      </c>
      <c r="AX1013" s="107" t="s">
        <v>14123</v>
      </c>
      <c r="AY1013" s="107" t="s">
        <v>14925</v>
      </c>
      <c r="AZ1013" s="107" t="s">
        <v>14925</v>
      </c>
      <c r="BA1013" s="2"/>
      <c r="BB1013" s="3"/>
      <c r="BC1013" s="3"/>
      <c r="BD1013" s="3"/>
      <c r="BE1013" s="3"/>
    </row>
    <row r="1014" spans="1:57" x14ac:dyDescent="0.25">
      <c r="A1014" s="61" t="s">
        <v>925</v>
      </c>
      <c r="B1014" s="62" t="s">
        <v>15537</v>
      </c>
      <c r="C1014" s="62"/>
      <c r="D1014" s="63">
        <v>1.724360958098657</v>
      </c>
      <c r="E1014" s="65"/>
      <c r="F1014" s="103" t="s">
        <v>9942</v>
      </c>
      <c r="G1014" s="62"/>
      <c r="H1014" s="66"/>
      <c r="I1014" s="67"/>
      <c r="J1014" s="67"/>
      <c r="K1014" s="66" t="s">
        <v>13283</v>
      </c>
      <c r="L1014" s="70"/>
      <c r="M1014" s="71">
        <v>3292.099853515625</v>
      </c>
      <c r="N1014" s="71">
        <v>2598.90625</v>
      </c>
      <c r="O1014" s="72"/>
      <c r="P1014" s="73"/>
      <c r="Q1014" s="73"/>
      <c r="R1014" s="96"/>
      <c r="S1014" s="48">
        <v>0</v>
      </c>
      <c r="T1014" s="48">
        <v>1</v>
      </c>
      <c r="U1014" s="49">
        <v>0</v>
      </c>
      <c r="V1014" s="49">
        <v>1.84E-4</v>
      </c>
      <c r="W1014" s="49">
        <v>1.16E-4</v>
      </c>
      <c r="X1014" s="49">
        <v>0.46414100000000003</v>
      </c>
      <c r="Y1014" s="49">
        <v>0</v>
      </c>
      <c r="Z1014" s="49">
        <v>0</v>
      </c>
      <c r="AA1014" s="68">
        <v>1014</v>
      </c>
      <c r="AB1014" s="68"/>
      <c r="AC1014" s="69"/>
      <c r="AD1014" s="84">
        <v>343</v>
      </c>
      <c r="AE1014" s="84">
        <v>358</v>
      </c>
      <c r="AF1014" s="84">
        <v>12531</v>
      </c>
      <c r="AG1014" s="84">
        <v>47771</v>
      </c>
      <c r="AH1014" s="84"/>
      <c r="AI1014" s="84" t="s">
        <v>7859</v>
      </c>
      <c r="AJ1014" s="84" t="s">
        <v>8515</v>
      </c>
      <c r="AK1014" s="92" t="s">
        <v>8872</v>
      </c>
      <c r="AL1014" s="84"/>
      <c r="AM1014" s="87">
        <v>40527.35701388889</v>
      </c>
      <c r="AN1014" s="84" t="s">
        <v>10584</v>
      </c>
      <c r="AO1014" s="92" t="s">
        <v>11596</v>
      </c>
      <c r="AP1014" s="84" t="s">
        <v>66</v>
      </c>
      <c r="AQ1014" s="48"/>
      <c r="AR1014" s="48"/>
      <c r="AS1014" s="48"/>
      <c r="AT1014" s="48"/>
      <c r="AU1014" s="48"/>
      <c r="AV1014" s="48"/>
      <c r="AW1014" s="107" t="s">
        <v>14080</v>
      </c>
      <c r="AX1014" s="107" t="s">
        <v>14080</v>
      </c>
      <c r="AY1014" s="107" t="s">
        <v>14883</v>
      </c>
      <c r="AZ1014" s="107" t="s">
        <v>14883</v>
      </c>
      <c r="BA1014" s="2"/>
      <c r="BB1014" s="3"/>
      <c r="BC1014" s="3"/>
      <c r="BD1014" s="3"/>
      <c r="BE1014" s="3"/>
    </row>
    <row r="1015" spans="1:57" x14ac:dyDescent="0.25">
      <c r="A1015" s="61" t="s">
        <v>926</v>
      </c>
      <c r="B1015" s="62" t="s">
        <v>15537</v>
      </c>
      <c r="C1015" s="62"/>
      <c r="D1015" s="63">
        <v>1.5522219471436529</v>
      </c>
      <c r="E1015" s="65"/>
      <c r="F1015" s="103" t="s">
        <v>9943</v>
      </c>
      <c r="G1015" s="62"/>
      <c r="H1015" s="66"/>
      <c r="I1015" s="67"/>
      <c r="J1015" s="67"/>
      <c r="K1015" s="66" t="s">
        <v>13284</v>
      </c>
      <c r="L1015" s="70"/>
      <c r="M1015" s="71">
        <v>5821.3388671875</v>
      </c>
      <c r="N1015" s="71">
        <v>5079.3447265625</v>
      </c>
      <c r="O1015" s="72"/>
      <c r="P1015" s="73"/>
      <c r="Q1015" s="73"/>
      <c r="R1015" s="96"/>
      <c r="S1015" s="48">
        <v>0</v>
      </c>
      <c r="T1015" s="48">
        <v>2</v>
      </c>
      <c r="U1015" s="49">
        <v>109.091204</v>
      </c>
      <c r="V1015" s="49">
        <v>1.56E-4</v>
      </c>
      <c r="W1015" s="49">
        <v>2.6999999999999999E-5</v>
      </c>
      <c r="X1015" s="49">
        <v>0.75652299999999995</v>
      </c>
      <c r="Y1015" s="49">
        <v>0</v>
      </c>
      <c r="Z1015" s="49">
        <v>0</v>
      </c>
      <c r="AA1015" s="68">
        <v>1015</v>
      </c>
      <c r="AB1015" s="68"/>
      <c r="AC1015" s="69"/>
      <c r="AD1015" s="84">
        <v>1515</v>
      </c>
      <c r="AE1015" s="84">
        <v>1863</v>
      </c>
      <c r="AF1015" s="84">
        <v>41477</v>
      </c>
      <c r="AG1015" s="84">
        <v>29037</v>
      </c>
      <c r="AH1015" s="84"/>
      <c r="AI1015" s="84"/>
      <c r="AJ1015" s="84"/>
      <c r="AK1015" s="84"/>
      <c r="AL1015" s="84"/>
      <c r="AM1015" s="87">
        <v>43214.473877314813</v>
      </c>
      <c r="AN1015" s="84" t="s">
        <v>10584</v>
      </c>
      <c r="AO1015" s="92" t="s">
        <v>11597</v>
      </c>
      <c r="AP1015" s="84" t="s">
        <v>66</v>
      </c>
      <c r="AQ1015" s="48"/>
      <c r="AR1015" s="48"/>
      <c r="AS1015" s="48"/>
      <c r="AT1015" s="48"/>
      <c r="AU1015" s="48" t="s">
        <v>2947</v>
      </c>
      <c r="AV1015" s="48" t="s">
        <v>2947</v>
      </c>
      <c r="AW1015" s="107" t="s">
        <v>14467</v>
      </c>
      <c r="AX1015" s="107" t="s">
        <v>14793</v>
      </c>
      <c r="AY1015" s="107" t="s">
        <v>15249</v>
      </c>
      <c r="AZ1015" s="107" t="s">
        <v>15505</v>
      </c>
      <c r="BA1015" s="2"/>
      <c r="BB1015" s="3"/>
      <c r="BC1015" s="3"/>
      <c r="BD1015" s="3"/>
      <c r="BE1015" s="3"/>
    </row>
    <row r="1016" spans="1:57" x14ac:dyDescent="0.25">
      <c r="A1016" s="61" t="s">
        <v>927</v>
      </c>
      <c r="B1016" s="62" t="s">
        <v>15537</v>
      </c>
      <c r="C1016" s="62"/>
      <c r="D1016" s="63">
        <v>1.5</v>
      </c>
      <c r="E1016" s="65"/>
      <c r="F1016" s="103" t="s">
        <v>9944</v>
      </c>
      <c r="G1016" s="62"/>
      <c r="H1016" s="66"/>
      <c r="I1016" s="67"/>
      <c r="J1016" s="67"/>
      <c r="K1016" s="66" t="s">
        <v>13285</v>
      </c>
      <c r="L1016" s="70"/>
      <c r="M1016" s="71">
        <v>6302.71435546875</v>
      </c>
      <c r="N1016" s="71">
        <v>162.22709655761719</v>
      </c>
      <c r="O1016" s="72"/>
      <c r="P1016" s="73"/>
      <c r="Q1016" s="73"/>
      <c r="R1016" s="96"/>
      <c r="S1016" s="48">
        <v>0</v>
      </c>
      <c r="T1016" s="48">
        <v>1</v>
      </c>
      <c r="U1016" s="49">
        <v>0</v>
      </c>
      <c r="V1016" s="49">
        <v>1</v>
      </c>
      <c r="W1016" s="49">
        <v>0</v>
      </c>
      <c r="X1016" s="49">
        <v>1</v>
      </c>
      <c r="Y1016" s="49">
        <v>0</v>
      </c>
      <c r="Z1016" s="49">
        <v>0</v>
      </c>
      <c r="AA1016" s="68">
        <v>1016</v>
      </c>
      <c r="AB1016" s="68"/>
      <c r="AC1016" s="69"/>
      <c r="AD1016" s="84">
        <v>109</v>
      </c>
      <c r="AE1016" s="84">
        <v>131</v>
      </c>
      <c r="AF1016" s="84">
        <v>781</v>
      </c>
      <c r="AG1016" s="84">
        <v>647</v>
      </c>
      <c r="AH1016" s="84"/>
      <c r="AI1016" s="84"/>
      <c r="AJ1016" s="84" t="s">
        <v>8326</v>
      </c>
      <c r="AK1016" s="84"/>
      <c r="AL1016" s="84"/>
      <c r="AM1016" s="87">
        <v>42497.285821759258</v>
      </c>
      <c r="AN1016" s="84" t="s">
        <v>10584</v>
      </c>
      <c r="AO1016" s="92" t="s">
        <v>11598</v>
      </c>
      <c r="AP1016" s="84" t="s">
        <v>66</v>
      </c>
      <c r="AQ1016" s="48"/>
      <c r="AR1016" s="48"/>
      <c r="AS1016" s="48"/>
      <c r="AT1016" s="48"/>
      <c r="AU1016" s="48"/>
      <c r="AV1016" s="48"/>
      <c r="AW1016" s="107" t="s">
        <v>14468</v>
      </c>
      <c r="AX1016" s="107" t="s">
        <v>14468</v>
      </c>
      <c r="AY1016" s="107" t="s">
        <v>15250</v>
      </c>
      <c r="AZ1016" s="107" t="s">
        <v>15250</v>
      </c>
      <c r="BA1016" s="2"/>
      <c r="BB1016" s="3"/>
      <c r="BC1016" s="3"/>
      <c r="BD1016" s="3"/>
      <c r="BE1016" s="3"/>
    </row>
    <row r="1017" spans="1:57" x14ac:dyDescent="0.25">
      <c r="A1017" s="61" t="s">
        <v>1749</v>
      </c>
      <c r="B1017" s="62" t="s">
        <v>15537</v>
      </c>
      <c r="C1017" s="62"/>
      <c r="D1017" s="63">
        <v>1.5</v>
      </c>
      <c r="E1017" s="65"/>
      <c r="F1017" s="103" t="s">
        <v>9945</v>
      </c>
      <c r="G1017" s="62"/>
      <c r="H1017" s="66"/>
      <c r="I1017" s="67"/>
      <c r="J1017" s="67"/>
      <c r="K1017" s="66" t="s">
        <v>13286</v>
      </c>
      <c r="L1017" s="70"/>
      <c r="M1017" s="71">
        <v>4643.14892578125</v>
      </c>
      <c r="N1017" s="71">
        <v>213.49063110351563</v>
      </c>
      <c r="O1017" s="72"/>
      <c r="P1017" s="73"/>
      <c r="Q1017" s="73"/>
      <c r="R1017" s="96"/>
      <c r="S1017" s="48">
        <v>1</v>
      </c>
      <c r="T1017" s="48">
        <v>0</v>
      </c>
      <c r="U1017" s="49">
        <v>0</v>
      </c>
      <c r="V1017" s="49">
        <v>1</v>
      </c>
      <c r="W1017" s="49">
        <v>0</v>
      </c>
      <c r="X1017" s="49">
        <v>1</v>
      </c>
      <c r="Y1017" s="49">
        <v>0</v>
      </c>
      <c r="Z1017" s="49">
        <v>0</v>
      </c>
      <c r="AA1017" s="68">
        <v>1017</v>
      </c>
      <c r="AB1017" s="68"/>
      <c r="AC1017" s="69"/>
      <c r="AD1017" s="84">
        <v>1439</v>
      </c>
      <c r="AE1017" s="84">
        <v>44490</v>
      </c>
      <c r="AF1017" s="84">
        <v>1913</v>
      </c>
      <c r="AG1017" s="84">
        <v>7208</v>
      </c>
      <c r="AH1017" s="84"/>
      <c r="AI1017" s="84" t="s">
        <v>7860</v>
      </c>
      <c r="AJ1017" s="84" t="s">
        <v>8516</v>
      </c>
      <c r="AK1017" s="84"/>
      <c r="AL1017" s="84"/>
      <c r="AM1017" s="87">
        <v>41188.718530092592</v>
      </c>
      <c r="AN1017" s="84" t="s">
        <v>10584</v>
      </c>
      <c r="AO1017" s="92" t="s">
        <v>11599</v>
      </c>
      <c r="AP1017" s="84" t="s">
        <v>65</v>
      </c>
      <c r="AQ1017" s="48"/>
      <c r="AR1017" s="48"/>
      <c r="AS1017" s="48"/>
      <c r="AT1017" s="48"/>
      <c r="AU1017" s="48"/>
      <c r="AV1017" s="48"/>
      <c r="AW1017" s="48"/>
      <c r="AX1017" s="48"/>
      <c r="AY1017" s="48"/>
      <c r="AZ1017" s="48"/>
      <c r="BA1017" s="2"/>
      <c r="BB1017" s="3"/>
      <c r="BC1017" s="3"/>
      <c r="BD1017" s="3"/>
      <c r="BE1017" s="3"/>
    </row>
    <row r="1018" spans="1:57" x14ac:dyDescent="0.25">
      <c r="A1018" s="61" t="s">
        <v>928</v>
      </c>
      <c r="B1018" s="62" t="s">
        <v>15537</v>
      </c>
      <c r="C1018" s="62"/>
      <c r="D1018" s="63">
        <v>1.5232097542860679</v>
      </c>
      <c r="E1018" s="65"/>
      <c r="F1018" s="103" t="s">
        <v>9946</v>
      </c>
      <c r="G1018" s="62"/>
      <c r="H1018" s="66"/>
      <c r="I1018" s="67"/>
      <c r="J1018" s="67"/>
      <c r="K1018" s="66" t="s">
        <v>13287</v>
      </c>
      <c r="L1018" s="70"/>
      <c r="M1018" s="71">
        <v>5019.00634765625</v>
      </c>
      <c r="N1018" s="71">
        <v>4303.42919921875</v>
      </c>
      <c r="O1018" s="72"/>
      <c r="P1018" s="73"/>
      <c r="Q1018" s="73"/>
      <c r="R1018" s="96"/>
      <c r="S1018" s="48">
        <v>0</v>
      </c>
      <c r="T1018" s="48">
        <v>1</v>
      </c>
      <c r="U1018" s="49">
        <v>0</v>
      </c>
      <c r="V1018" s="49">
        <v>1.7000000000000001E-4</v>
      </c>
      <c r="W1018" s="49">
        <v>1.2E-5</v>
      </c>
      <c r="X1018" s="49">
        <v>0.49753399999999998</v>
      </c>
      <c r="Y1018" s="49">
        <v>0</v>
      </c>
      <c r="Z1018" s="49">
        <v>0</v>
      </c>
      <c r="AA1018" s="68">
        <v>1018</v>
      </c>
      <c r="AB1018" s="68"/>
      <c r="AC1018" s="69"/>
      <c r="AD1018" s="84">
        <v>631</v>
      </c>
      <c r="AE1018" s="84">
        <v>476</v>
      </c>
      <c r="AF1018" s="84">
        <v>14705</v>
      </c>
      <c r="AG1018" s="84">
        <v>4583</v>
      </c>
      <c r="AH1018" s="84"/>
      <c r="AI1018" s="84"/>
      <c r="AJ1018" s="84"/>
      <c r="AK1018" s="84"/>
      <c r="AL1018" s="84"/>
      <c r="AM1018" s="87">
        <v>41968.727465277778</v>
      </c>
      <c r="AN1018" s="84" t="s">
        <v>10584</v>
      </c>
      <c r="AO1018" s="92" t="s">
        <v>11600</v>
      </c>
      <c r="AP1018" s="84" t="s">
        <v>66</v>
      </c>
      <c r="AQ1018" s="48"/>
      <c r="AR1018" s="48"/>
      <c r="AS1018" s="48"/>
      <c r="AT1018" s="48"/>
      <c r="AU1018" s="48"/>
      <c r="AV1018" s="48"/>
      <c r="AW1018" s="107" t="s">
        <v>14086</v>
      </c>
      <c r="AX1018" s="107" t="s">
        <v>14086</v>
      </c>
      <c r="AY1018" s="107" t="s">
        <v>14889</v>
      </c>
      <c r="AZ1018" s="107" t="s">
        <v>14889</v>
      </c>
      <c r="BA1018" s="2"/>
      <c r="BB1018" s="3"/>
      <c r="BC1018" s="3"/>
      <c r="BD1018" s="3"/>
      <c r="BE1018" s="3"/>
    </row>
    <row r="1019" spans="1:57" x14ac:dyDescent="0.25">
      <c r="A1019" s="61" t="s">
        <v>929</v>
      </c>
      <c r="B1019" s="62" t="s">
        <v>15537</v>
      </c>
      <c r="C1019" s="62"/>
      <c r="D1019" s="63">
        <v>1.5</v>
      </c>
      <c r="E1019" s="65"/>
      <c r="F1019" s="103" t="s">
        <v>9947</v>
      </c>
      <c r="G1019" s="62"/>
      <c r="H1019" s="66"/>
      <c r="I1019" s="67"/>
      <c r="J1019" s="67"/>
      <c r="K1019" s="66" t="s">
        <v>13288</v>
      </c>
      <c r="L1019" s="70"/>
      <c r="M1019" s="71">
        <v>5352.60791015625</v>
      </c>
      <c r="N1019" s="71">
        <v>9123.70703125</v>
      </c>
      <c r="O1019" s="72"/>
      <c r="P1019" s="73"/>
      <c r="Q1019" s="73"/>
      <c r="R1019" s="96"/>
      <c r="S1019" s="48">
        <v>2</v>
      </c>
      <c r="T1019" s="48">
        <v>1</v>
      </c>
      <c r="U1019" s="49">
        <v>0</v>
      </c>
      <c r="V1019" s="49">
        <v>0.33333299999999999</v>
      </c>
      <c r="W1019" s="49">
        <v>0</v>
      </c>
      <c r="X1019" s="49">
        <v>1.1451530000000001</v>
      </c>
      <c r="Y1019" s="49">
        <v>0</v>
      </c>
      <c r="Z1019" s="49">
        <v>0</v>
      </c>
      <c r="AA1019" s="68">
        <v>1019</v>
      </c>
      <c r="AB1019" s="68"/>
      <c r="AC1019" s="69"/>
      <c r="AD1019" s="84">
        <v>5226</v>
      </c>
      <c r="AE1019" s="84">
        <v>5703</v>
      </c>
      <c r="AF1019" s="84">
        <v>12408</v>
      </c>
      <c r="AG1019" s="84">
        <v>216283</v>
      </c>
      <c r="AH1019" s="84"/>
      <c r="AI1019" s="84" t="s">
        <v>7861</v>
      </c>
      <c r="AJ1019" s="84"/>
      <c r="AK1019" s="84"/>
      <c r="AL1019" s="84"/>
      <c r="AM1019" s="87">
        <v>41773.660416666666</v>
      </c>
      <c r="AN1019" s="84" t="s">
        <v>10584</v>
      </c>
      <c r="AO1019" s="92" t="s">
        <v>11601</v>
      </c>
      <c r="AP1019" s="84" t="s">
        <v>66</v>
      </c>
      <c r="AQ1019" s="48"/>
      <c r="AR1019" s="48"/>
      <c r="AS1019" s="48"/>
      <c r="AT1019" s="48"/>
      <c r="AU1019" s="48"/>
      <c r="AV1019" s="48"/>
      <c r="AW1019" s="107" t="s">
        <v>14469</v>
      </c>
      <c r="AX1019" s="107" t="s">
        <v>14469</v>
      </c>
      <c r="AY1019" s="107" t="s">
        <v>15251</v>
      </c>
      <c r="AZ1019" s="107" t="s">
        <v>15251</v>
      </c>
      <c r="BA1019" s="2"/>
      <c r="BB1019" s="3"/>
      <c r="BC1019" s="3"/>
      <c r="BD1019" s="3"/>
      <c r="BE1019" s="3"/>
    </row>
    <row r="1020" spans="1:57" x14ac:dyDescent="0.25">
      <c r="A1020" s="61" t="s">
        <v>930</v>
      </c>
      <c r="B1020" s="62" t="s">
        <v>15537</v>
      </c>
      <c r="C1020" s="62"/>
      <c r="D1020" s="63">
        <v>1.5</v>
      </c>
      <c r="E1020" s="65"/>
      <c r="F1020" s="103" t="s">
        <v>9948</v>
      </c>
      <c r="G1020" s="62"/>
      <c r="H1020" s="66"/>
      <c r="I1020" s="67"/>
      <c r="J1020" s="67"/>
      <c r="K1020" s="66" t="s">
        <v>13289</v>
      </c>
      <c r="L1020" s="70"/>
      <c r="M1020" s="71">
        <v>4242.93017578125</v>
      </c>
      <c r="N1020" s="71">
        <v>7882.38134765625</v>
      </c>
      <c r="O1020" s="72"/>
      <c r="P1020" s="73"/>
      <c r="Q1020" s="73"/>
      <c r="R1020" s="96"/>
      <c r="S1020" s="48">
        <v>0</v>
      </c>
      <c r="T1020" s="48">
        <v>2</v>
      </c>
      <c r="U1020" s="49">
        <v>2</v>
      </c>
      <c r="V1020" s="49">
        <v>0.5</v>
      </c>
      <c r="W1020" s="49">
        <v>0</v>
      </c>
      <c r="X1020" s="49">
        <v>1.196383</v>
      </c>
      <c r="Y1020" s="49">
        <v>0</v>
      </c>
      <c r="Z1020" s="49">
        <v>0</v>
      </c>
      <c r="AA1020" s="68">
        <v>1020</v>
      </c>
      <c r="AB1020" s="68"/>
      <c r="AC1020" s="69"/>
      <c r="AD1020" s="84">
        <v>4615</v>
      </c>
      <c r="AE1020" s="84">
        <v>5434</v>
      </c>
      <c r="AF1020" s="84">
        <v>342999</v>
      </c>
      <c r="AG1020" s="84">
        <v>59732</v>
      </c>
      <c r="AH1020" s="84"/>
      <c r="AI1020" s="84" t="s">
        <v>7862</v>
      </c>
      <c r="AJ1020" s="84"/>
      <c r="AK1020" s="84"/>
      <c r="AL1020" s="84"/>
      <c r="AM1020" s="87">
        <v>41332.532037037039</v>
      </c>
      <c r="AN1020" s="84" t="s">
        <v>10584</v>
      </c>
      <c r="AO1020" s="92" t="s">
        <v>11602</v>
      </c>
      <c r="AP1020" s="84" t="s">
        <v>66</v>
      </c>
      <c r="AQ1020" s="48"/>
      <c r="AR1020" s="48"/>
      <c r="AS1020" s="48"/>
      <c r="AT1020" s="48"/>
      <c r="AU1020" s="48"/>
      <c r="AV1020" s="48"/>
      <c r="AW1020" s="107" t="s">
        <v>14470</v>
      </c>
      <c r="AX1020" s="107" t="s">
        <v>14794</v>
      </c>
      <c r="AY1020" s="107" t="s">
        <v>15252</v>
      </c>
      <c r="AZ1020" s="107" t="s">
        <v>15252</v>
      </c>
      <c r="BA1020" s="2"/>
      <c r="BB1020" s="3"/>
      <c r="BC1020" s="3"/>
      <c r="BD1020" s="3"/>
      <c r="BE1020" s="3"/>
    </row>
    <row r="1021" spans="1:57" x14ac:dyDescent="0.25">
      <c r="A1021" s="61" t="s">
        <v>1750</v>
      </c>
      <c r="B1021" s="62" t="s">
        <v>15537</v>
      </c>
      <c r="C1021" s="62"/>
      <c r="D1021" s="63">
        <v>1.5</v>
      </c>
      <c r="E1021" s="65"/>
      <c r="F1021" s="103" t="s">
        <v>9949</v>
      </c>
      <c r="G1021" s="62"/>
      <c r="H1021" s="66"/>
      <c r="I1021" s="67"/>
      <c r="J1021" s="67"/>
      <c r="K1021" s="66" t="s">
        <v>13290</v>
      </c>
      <c r="L1021" s="70"/>
      <c r="M1021" s="71">
        <v>5562.3427734375</v>
      </c>
      <c r="N1021" s="71">
        <v>7370.8271484375</v>
      </c>
      <c r="O1021" s="72"/>
      <c r="P1021" s="73"/>
      <c r="Q1021" s="73"/>
      <c r="R1021" s="96"/>
      <c r="S1021" s="48">
        <v>1</v>
      </c>
      <c r="T1021" s="48">
        <v>0</v>
      </c>
      <c r="U1021" s="49">
        <v>0</v>
      </c>
      <c r="V1021" s="49">
        <v>0.33333299999999999</v>
      </c>
      <c r="W1021" s="49">
        <v>0</v>
      </c>
      <c r="X1021" s="49">
        <v>0.65846300000000002</v>
      </c>
      <c r="Y1021" s="49">
        <v>0</v>
      </c>
      <c r="Z1021" s="49">
        <v>0</v>
      </c>
      <c r="AA1021" s="68">
        <v>1021</v>
      </c>
      <c r="AB1021" s="68"/>
      <c r="AC1021" s="69"/>
      <c r="AD1021" s="84">
        <v>4770</v>
      </c>
      <c r="AE1021" s="84">
        <v>5162</v>
      </c>
      <c r="AF1021" s="84">
        <v>25131</v>
      </c>
      <c r="AG1021" s="84">
        <v>37360</v>
      </c>
      <c r="AH1021" s="84"/>
      <c r="AI1021" s="84" t="s">
        <v>7863</v>
      </c>
      <c r="AJ1021" s="84" t="s">
        <v>8517</v>
      </c>
      <c r="AK1021" s="92" t="s">
        <v>8873</v>
      </c>
      <c r="AL1021" s="84"/>
      <c r="AM1021" s="87">
        <v>41469.723229166666</v>
      </c>
      <c r="AN1021" s="84" t="s">
        <v>10584</v>
      </c>
      <c r="AO1021" s="92" t="s">
        <v>11603</v>
      </c>
      <c r="AP1021" s="84" t="s">
        <v>65</v>
      </c>
      <c r="AQ1021" s="48"/>
      <c r="AR1021" s="48"/>
      <c r="AS1021" s="48"/>
      <c r="AT1021" s="48"/>
      <c r="AU1021" s="48"/>
      <c r="AV1021" s="48"/>
      <c r="AW1021" s="48"/>
      <c r="AX1021" s="48"/>
      <c r="AY1021" s="48"/>
      <c r="AZ1021" s="48"/>
      <c r="BA1021" s="2"/>
      <c r="BB1021" s="3"/>
      <c r="BC1021" s="3"/>
      <c r="BD1021" s="3"/>
      <c r="BE1021" s="3"/>
    </row>
    <row r="1022" spans="1:57" x14ac:dyDescent="0.25">
      <c r="A1022" s="61" t="s">
        <v>931</v>
      </c>
      <c r="B1022" s="62" t="s">
        <v>15537</v>
      </c>
      <c r="C1022" s="62"/>
      <c r="D1022" s="63">
        <v>1.5</v>
      </c>
      <c r="E1022" s="65"/>
      <c r="F1022" s="103" t="s">
        <v>9950</v>
      </c>
      <c r="G1022" s="62"/>
      <c r="H1022" s="66"/>
      <c r="I1022" s="67"/>
      <c r="J1022" s="67"/>
      <c r="K1022" s="66" t="s">
        <v>13291</v>
      </c>
      <c r="L1022" s="70"/>
      <c r="M1022" s="71">
        <v>993.763427734375</v>
      </c>
      <c r="N1022" s="71">
        <v>1120.5811767578125</v>
      </c>
      <c r="O1022" s="72"/>
      <c r="P1022" s="73"/>
      <c r="Q1022" s="73"/>
      <c r="R1022" s="96"/>
      <c r="S1022" s="48">
        <v>1</v>
      </c>
      <c r="T1022" s="48">
        <v>1</v>
      </c>
      <c r="U1022" s="49">
        <v>0</v>
      </c>
      <c r="V1022" s="49">
        <v>0</v>
      </c>
      <c r="W1022" s="49">
        <v>0</v>
      </c>
      <c r="X1022" s="49">
        <v>1</v>
      </c>
      <c r="Y1022" s="49">
        <v>0</v>
      </c>
      <c r="Z1022" s="49" t="s">
        <v>13963</v>
      </c>
      <c r="AA1022" s="68">
        <v>1022</v>
      </c>
      <c r="AB1022" s="68"/>
      <c r="AC1022" s="69"/>
      <c r="AD1022" s="84">
        <v>18</v>
      </c>
      <c r="AE1022" s="84">
        <v>135833</v>
      </c>
      <c r="AF1022" s="84">
        <v>218499</v>
      </c>
      <c r="AG1022" s="84">
        <v>0</v>
      </c>
      <c r="AH1022" s="84"/>
      <c r="AI1022" s="84" t="s">
        <v>7864</v>
      </c>
      <c r="AJ1022" s="84" t="s">
        <v>8284</v>
      </c>
      <c r="AK1022" s="92" t="s">
        <v>8874</v>
      </c>
      <c r="AL1022" s="84"/>
      <c r="AM1022" s="87">
        <v>42059.629571759258</v>
      </c>
      <c r="AN1022" s="84" t="s">
        <v>10584</v>
      </c>
      <c r="AO1022" s="92" t="s">
        <v>11604</v>
      </c>
      <c r="AP1022" s="84" t="s">
        <v>66</v>
      </c>
      <c r="AQ1022" s="48" t="s">
        <v>2791</v>
      </c>
      <c r="AR1022" s="48" t="s">
        <v>2791</v>
      </c>
      <c r="AS1022" s="48" t="s">
        <v>2911</v>
      </c>
      <c r="AT1022" s="48" t="s">
        <v>2911</v>
      </c>
      <c r="AU1022" s="48"/>
      <c r="AV1022" s="48"/>
      <c r="AW1022" s="107" t="s">
        <v>14471</v>
      </c>
      <c r="AX1022" s="107" t="s">
        <v>14471</v>
      </c>
      <c r="AY1022" s="107" t="s">
        <v>15253</v>
      </c>
      <c r="AZ1022" s="107" t="s">
        <v>15253</v>
      </c>
      <c r="BA1022" s="2"/>
      <c r="BB1022" s="3"/>
      <c r="BC1022" s="3"/>
      <c r="BD1022" s="3"/>
      <c r="BE1022" s="3"/>
    </row>
    <row r="1023" spans="1:57" x14ac:dyDescent="0.25">
      <c r="A1023" s="61" t="s">
        <v>932</v>
      </c>
      <c r="B1023" s="62" t="s">
        <v>15537</v>
      </c>
      <c r="C1023" s="62"/>
      <c r="D1023" s="63">
        <v>1.724360958098657</v>
      </c>
      <c r="E1023" s="65"/>
      <c r="F1023" s="103" t="s">
        <v>9951</v>
      </c>
      <c r="G1023" s="62"/>
      <c r="H1023" s="66"/>
      <c r="I1023" s="67"/>
      <c r="J1023" s="67"/>
      <c r="K1023" s="66" t="s">
        <v>13292</v>
      </c>
      <c r="L1023" s="70"/>
      <c r="M1023" s="71">
        <v>3578.006591796875</v>
      </c>
      <c r="N1023" s="71">
        <v>1120.5880126953125</v>
      </c>
      <c r="O1023" s="72"/>
      <c r="P1023" s="73"/>
      <c r="Q1023" s="73"/>
      <c r="R1023" s="96"/>
      <c r="S1023" s="48">
        <v>0</v>
      </c>
      <c r="T1023" s="48">
        <v>1</v>
      </c>
      <c r="U1023" s="49">
        <v>0</v>
      </c>
      <c r="V1023" s="49">
        <v>1.84E-4</v>
      </c>
      <c r="W1023" s="49">
        <v>1.16E-4</v>
      </c>
      <c r="X1023" s="49">
        <v>0.46414100000000003</v>
      </c>
      <c r="Y1023" s="49">
        <v>0</v>
      </c>
      <c r="Z1023" s="49">
        <v>0</v>
      </c>
      <c r="AA1023" s="68">
        <v>1023</v>
      </c>
      <c r="AB1023" s="68"/>
      <c r="AC1023" s="69"/>
      <c r="AD1023" s="84">
        <v>1412</v>
      </c>
      <c r="AE1023" s="84">
        <v>656</v>
      </c>
      <c r="AF1023" s="84">
        <v>1570</v>
      </c>
      <c r="AG1023" s="84">
        <v>1915</v>
      </c>
      <c r="AH1023" s="84"/>
      <c r="AI1023" s="84" t="s">
        <v>7865</v>
      </c>
      <c r="AJ1023" s="84" t="s">
        <v>8284</v>
      </c>
      <c r="AK1023" s="92" t="s">
        <v>8875</v>
      </c>
      <c r="AL1023" s="84"/>
      <c r="AM1023" s="87">
        <v>40354.833761574075</v>
      </c>
      <c r="AN1023" s="84" t="s">
        <v>10584</v>
      </c>
      <c r="AO1023" s="92" t="s">
        <v>11605</v>
      </c>
      <c r="AP1023" s="84" t="s">
        <v>66</v>
      </c>
      <c r="AQ1023" s="48"/>
      <c r="AR1023" s="48"/>
      <c r="AS1023" s="48"/>
      <c r="AT1023" s="48"/>
      <c r="AU1023" s="48"/>
      <c r="AV1023" s="48"/>
      <c r="AW1023" s="107" t="s">
        <v>14080</v>
      </c>
      <c r="AX1023" s="107" t="s">
        <v>14080</v>
      </c>
      <c r="AY1023" s="107" t="s">
        <v>14883</v>
      </c>
      <c r="AZ1023" s="107" t="s">
        <v>14883</v>
      </c>
      <c r="BA1023" s="2"/>
      <c r="BB1023" s="3"/>
      <c r="BC1023" s="3"/>
      <c r="BD1023" s="3"/>
      <c r="BE1023" s="3"/>
    </row>
    <row r="1024" spans="1:57" x14ac:dyDescent="0.25">
      <c r="A1024" s="61" t="s">
        <v>933</v>
      </c>
      <c r="B1024" s="62" t="s">
        <v>15537</v>
      </c>
      <c r="C1024" s="62"/>
      <c r="D1024" s="63">
        <v>1.5</v>
      </c>
      <c r="E1024" s="65"/>
      <c r="F1024" s="103" t="s">
        <v>9952</v>
      </c>
      <c r="G1024" s="62"/>
      <c r="H1024" s="66"/>
      <c r="I1024" s="67"/>
      <c r="J1024" s="67"/>
      <c r="K1024" s="66" t="s">
        <v>13293</v>
      </c>
      <c r="L1024" s="70"/>
      <c r="M1024" s="71">
        <v>611.97711181640625</v>
      </c>
      <c r="N1024" s="71">
        <v>5084.41259765625</v>
      </c>
      <c r="O1024" s="72"/>
      <c r="P1024" s="73"/>
      <c r="Q1024" s="73"/>
      <c r="R1024" s="96"/>
      <c r="S1024" s="48">
        <v>1</v>
      </c>
      <c r="T1024" s="48">
        <v>1</v>
      </c>
      <c r="U1024" s="49">
        <v>0</v>
      </c>
      <c r="V1024" s="49">
        <v>0</v>
      </c>
      <c r="W1024" s="49">
        <v>0</v>
      </c>
      <c r="X1024" s="49">
        <v>1</v>
      </c>
      <c r="Y1024" s="49">
        <v>0</v>
      </c>
      <c r="Z1024" s="49" t="s">
        <v>13963</v>
      </c>
      <c r="AA1024" s="68">
        <v>1024</v>
      </c>
      <c r="AB1024" s="68"/>
      <c r="AC1024" s="69"/>
      <c r="AD1024" s="84">
        <v>119</v>
      </c>
      <c r="AE1024" s="84">
        <v>1432</v>
      </c>
      <c r="AF1024" s="84">
        <v>87653</v>
      </c>
      <c r="AG1024" s="84">
        <v>31934</v>
      </c>
      <c r="AH1024" s="84"/>
      <c r="AI1024" s="84" t="s">
        <v>7866</v>
      </c>
      <c r="AJ1024" s="84"/>
      <c r="AK1024" s="84"/>
      <c r="AL1024" s="84"/>
      <c r="AM1024" s="87">
        <v>40891.315208333333</v>
      </c>
      <c r="AN1024" s="84" t="s">
        <v>10584</v>
      </c>
      <c r="AO1024" s="92" t="s">
        <v>11606</v>
      </c>
      <c r="AP1024" s="84" t="s">
        <v>66</v>
      </c>
      <c r="AQ1024" s="48"/>
      <c r="AR1024" s="48"/>
      <c r="AS1024" s="48"/>
      <c r="AT1024" s="48"/>
      <c r="AU1024" s="48"/>
      <c r="AV1024" s="48"/>
      <c r="AW1024" s="107" t="s">
        <v>14472</v>
      </c>
      <c r="AX1024" s="107" t="s">
        <v>14472</v>
      </c>
      <c r="AY1024" s="107" t="s">
        <v>15254</v>
      </c>
      <c r="AZ1024" s="107" t="s">
        <v>15254</v>
      </c>
      <c r="BA1024" s="2"/>
      <c r="BB1024" s="3"/>
      <c r="BC1024" s="3"/>
      <c r="BD1024" s="3"/>
      <c r="BE1024" s="3"/>
    </row>
    <row r="1025" spans="1:57" x14ac:dyDescent="0.25">
      <c r="A1025" s="61" t="s">
        <v>934</v>
      </c>
      <c r="B1025" s="62" t="s">
        <v>15537</v>
      </c>
      <c r="C1025" s="62"/>
      <c r="D1025" s="63">
        <v>1.5</v>
      </c>
      <c r="E1025" s="65"/>
      <c r="F1025" s="103" t="s">
        <v>9953</v>
      </c>
      <c r="G1025" s="62"/>
      <c r="H1025" s="66"/>
      <c r="I1025" s="67"/>
      <c r="J1025" s="67"/>
      <c r="K1025" s="66" t="s">
        <v>13294</v>
      </c>
      <c r="L1025" s="70"/>
      <c r="M1025" s="71">
        <v>3661.33935546875</v>
      </c>
      <c r="N1025" s="71">
        <v>7520.22412109375</v>
      </c>
      <c r="O1025" s="72"/>
      <c r="P1025" s="73"/>
      <c r="Q1025" s="73"/>
      <c r="R1025" s="96"/>
      <c r="S1025" s="48">
        <v>0</v>
      </c>
      <c r="T1025" s="48">
        <v>1</v>
      </c>
      <c r="U1025" s="49">
        <v>0</v>
      </c>
      <c r="V1025" s="49">
        <v>0.111111</v>
      </c>
      <c r="W1025" s="49">
        <v>0</v>
      </c>
      <c r="X1025" s="49">
        <v>0.63243199999999999</v>
      </c>
      <c r="Y1025" s="49">
        <v>0</v>
      </c>
      <c r="Z1025" s="49">
        <v>0</v>
      </c>
      <c r="AA1025" s="68">
        <v>1025</v>
      </c>
      <c r="AB1025" s="68"/>
      <c r="AC1025" s="69"/>
      <c r="AD1025" s="84">
        <v>145</v>
      </c>
      <c r="AE1025" s="84">
        <v>268</v>
      </c>
      <c r="AF1025" s="84">
        <v>13269</v>
      </c>
      <c r="AG1025" s="84">
        <v>18993</v>
      </c>
      <c r="AH1025" s="84"/>
      <c r="AI1025" s="84" t="s">
        <v>7867</v>
      </c>
      <c r="AJ1025" s="84" t="s">
        <v>8284</v>
      </c>
      <c r="AK1025" s="84"/>
      <c r="AL1025" s="84"/>
      <c r="AM1025" s="87">
        <v>42243.605358796296</v>
      </c>
      <c r="AN1025" s="84" t="s">
        <v>10584</v>
      </c>
      <c r="AO1025" s="92" t="s">
        <v>11607</v>
      </c>
      <c r="AP1025" s="84" t="s">
        <v>66</v>
      </c>
      <c r="AQ1025" s="48"/>
      <c r="AR1025" s="48"/>
      <c r="AS1025" s="48"/>
      <c r="AT1025" s="48"/>
      <c r="AU1025" s="48" t="s">
        <v>2946</v>
      </c>
      <c r="AV1025" s="48" t="s">
        <v>2946</v>
      </c>
      <c r="AW1025" s="107" t="s">
        <v>14178</v>
      </c>
      <c r="AX1025" s="107" t="s">
        <v>14178</v>
      </c>
      <c r="AY1025" s="107" t="s">
        <v>14978</v>
      </c>
      <c r="AZ1025" s="107" t="s">
        <v>14978</v>
      </c>
      <c r="BA1025" s="2"/>
      <c r="BB1025" s="3"/>
      <c r="BC1025" s="3"/>
      <c r="BD1025" s="3"/>
      <c r="BE1025" s="3"/>
    </row>
    <row r="1026" spans="1:57" x14ac:dyDescent="0.25">
      <c r="A1026" s="61" t="s">
        <v>935</v>
      </c>
      <c r="B1026" s="62" t="s">
        <v>15539</v>
      </c>
      <c r="C1026" s="62"/>
      <c r="D1026" s="63">
        <v>5.097511914340533</v>
      </c>
      <c r="E1026" s="65"/>
      <c r="F1026" s="103" t="s">
        <v>9954</v>
      </c>
      <c r="G1026" s="62"/>
      <c r="H1026" s="66"/>
      <c r="I1026" s="67"/>
      <c r="J1026" s="67"/>
      <c r="K1026" s="66" t="s">
        <v>13295</v>
      </c>
      <c r="L1026" s="70"/>
      <c r="M1026" s="71">
        <v>7400.62744140625</v>
      </c>
      <c r="N1026" s="71">
        <v>6182.8037109375</v>
      </c>
      <c r="O1026" s="72"/>
      <c r="P1026" s="73"/>
      <c r="Q1026" s="73"/>
      <c r="R1026" s="96"/>
      <c r="S1026" s="48">
        <v>0</v>
      </c>
      <c r="T1026" s="48">
        <v>1</v>
      </c>
      <c r="U1026" s="49">
        <v>0</v>
      </c>
      <c r="V1026" s="49">
        <v>2.0100000000000001E-4</v>
      </c>
      <c r="W1026" s="49">
        <v>1.8600000000000001E-3</v>
      </c>
      <c r="X1026" s="49">
        <v>0.465924</v>
      </c>
      <c r="Y1026" s="49">
        <v>0</v>
      </c>
      <c r="Z1026" s="49">
        <v>0</v>
      </c>
      <c r="AA1026" s="68">
        <v>1026</v>
      </c>
      <c r="AB1026" s="68"/>
      <c r="AC1026" s="69"/>
      <c r="AD1026" s="84">
        <v>2614</v>
      </c>
      <c r="AE1026" s="84">
        <v>345</v>
      </c>
      <c r="AF1026" s="84">
        <v>41566</v>
      </c>
      <c r="AG1026" s="84">
        <v>140655</v>
      </c>
      <c r="AH1026" s="84"/>
      <c r="AI1026" s="84"/>
      <c r="AJ1026" s="84"/>
      <c r="AK1026" s="84"/>
      <c r="AL1026" s="84"/>
      <c r="AM1026" s="87">
        <v>42943.826423611114</v>
      </c>
      <c r="AN1026" s="84" t="s">
        <v>10584</v>
      </c>
      <c r="AO1026" s="92" t="s">
        <v>11608</v>
      </c>
      <c r="AP1026" s="84" t="s">
        <v>66</v>
      </c>
      <c r="AQ1026" s="48"/>
      <c r="AR1026" s="48"/>
      <c r="AS1026" s="48"/>
      <c r="AT1026" s="48"/>
      <c r="AU1026" s="48" t="s">
        <v>2951</v>
      </c>
      <c r="AV1026" s="48" t="s">
        <v>2951</v>
      </c>
      <c r="AW1026" s="107" t="s">
        <v>14127</v>
      </c>
      <c r="AX1026" s="107" t="s">
        <v>14127</v>
      </c>
      <c r="AY1026" s="107" t="s">
        <v>14929</v>
      </c>
      <c r="AZ1026" s="107" t="s">
        <v>14929</v>
      </c>
      <c r="BA1026" s="2"/>
      <c r="BB1026" s="3"/>
      <c r="BC1026" s="3"/>
      <c r="BD1026" s="3"/>
      <c r="BE1026" s="3"/>
    </row>
    <row r="1027" spans="1:57" x14ac:dyDescent="0.25">
      <c r="A1027" s="61" t="s">
        <v>936</v>
      </c>
      <c r="B1027" s="62" t="s">
        <v>15537</v>
      </c>
      <c r="C1027" s="62"/>
      <c r="D1027" s="63">
        <v>1.5</v>
      </c>
      <c r="E1027" s="65"/>
      <c r="F1027" s="103" t="s">
        <v>9955</v>
      </c>
      <c r="G1027" s="62"/>
      <c r="H1027" s="66"/>
      <c r="I1027" s="67"/>
      <c r="J1027" s="67"/>
      <c r="K1027" s="66" t="s">
        <v>13296</v>
      </c>
      <c r="L1027" s="70"/>
      <c r="M1027" s="71">
        <v>1891.16455078125</v>
      </c>
      <c r="N1027" s="71">
        <v>5609.8623046875</v>
      </c>
      <c r="O1027" s="72"/>
      <c r="P1027" s="73"/>
      <c r="Q1027" s="73"/>
      <c r="R1027" s="96"/>
      <c r="S1027" s="48">
        <v>0</v>
      </c>
      <c r="T1027" s="48">
        <v>4</v>
      </c>
      <c r="U1027" s="49">
        <v>6903.5030299999999</v>
      </c>
      <c r="V1027" s="49">
        <v>1.03E-4</v>
      </c>
      <c r="W1027" s="49">
        <v>0</v>
      </c>
      <c r="X1027" s="49">
        <v>1.6553929999999999</v>
      </c>
      <c r="Y1027" s="49">
        <v>0</v>
      </c>
      <c r="Z1027" s="49">
        <v>0</v>
      </c>
      <c r="AA1027" s="68">
        <v>1027</v>
      </c>
      <c r="AB1027" s="68"/>
      <c r="AC1027" s="69"/>
      <c r="AD1027" s="84">
        <v>5556</v>
      </c>
      <c r="AE1027" s="84">
        <v>5058</v>
      </c>
      <c r="AF1027" s="84">
        <v>14916</v>
      </c>
      <c r="AG1027" s="84">
        <v>14884</v>
      </c>
      <c r="AH1027" s="84"/>
      <c r="AI1027" s="84" t="s">
        <v>7868</v>
      </c>
      <c r="AJ1027" s="84" t="s">
        <v>8518</v>
      </c>
      <c r="AK1027" s="84"/>
      <c r="AL1027" s="84"/>
      <c r="AM1027" s="87">
        <v>42785.55541666667</v>
      </c>
      <c r="AN1027" s="84" t="s">
        <v>10584</v>
      </c>
      <c r="AO1027" s="92" t="s">
        <v>11609</v>
      </c>
      <c r="AP1027" s="84" t="s">
        <v>66</v>
      </c>
      <c r="AQ1027" s="48"/>
      <c r="AR1027" s="48"/>
      <c r="AS1027" s="48"/>
      <c r="AT1027" s="48"/>
      <c r="AU1027" s="48"/>
      <c r="AV1027" s="48"/>
      <c r="AW1027" s="107" t="s">
        <v>14473</v>
      </c>
      <c r="AX1027" s="107" t="s">
        <v>14473</v>
      </c>
      <c r="AY1027" s="107" t="s">
        <v>15255</v>
      </c>
      <c r="AZ1027" s="107" t="s">
        <v>15255</v>
      </c>
      <c r="BA1027" s="2"/>
      <c r="BB1027" s="3"/>
      <c r="BC1027" s="3"/>
      <c r="BD1027" s="3"/>
      <c r="BE1027" s="3"/>
    </row>
    <row r="1028" spans="1:57" x14ac:dyDescent="0.25">
      <c r="A1028" s="61" t="s">
        <v>1751</v>
      </c>
      <c r="B1028" s="62" t="s">
        <v>15537</v>
      </c>
      <c r="C1028" s="62"/>
      <c r="D1028" s="63">
        <v>1.5</v>
      </c>
      <c r="E1028" s="65"/>
      <c r="F1028" s="103" t="s">
        <v>9956</v>
      </c>
      <c r="G1028" s="62"/>
      <c r="H1028" s="66"/>
      <c r="I1028" s="67"/>
      <c r="J1028" s="67"/>
      <c r="K1028" s="66" t="s">
        <v>13297</v>
      </c>
      <c r="L1028" s="70"/>
      <c r="M1028" s="71">
        <v>1003.9456176757813</v>
      </c>
      <c r="N1028" s="71">
        <v>5937.431640625</v>
      </c>
      <c r="O1028" s="72"/>
      <c r="P1028" s="73"/>
      <c r="Q1028" s="73"/>
      <c r="R1028" s="96"/>
      <c r="S1028" s="48">
        <v>1</v>
      </c>
      <c r="T1028" s="48">
        <v>0</v>
      </c>
      <c r="U1028" s="49">
        <v>0</v>
      </c>
      <c r="V1028" s="49">
        <v>9.2999999999999997E-5</v>
      </c>
      <c r="W1028" s="49">
        <v>0</v>
      </c>
      <c r="X1028" s="49">
        <v>0.50177099999999997</v>
      </c>
      <c r="Y1028" s="49">
        <v>0</v>
      </c>
      <c r="Z1028" s="49">
        <v>0</v>
      </c>
      <c r="AA1028" s="68">
        <v>1028</v>
      </c>
      <c r="AB1028" s="68"/>
      <c r="AC1028" s="69"/>
      <c r="AD1028" s="84">
        <v>6450</v>
      </c>
      <c r="AE1028" s="84">
        <v>18216</v>
      </c>
      <c r="AF1028" s="84">
        <v>34506</v>
      </c>
      <c r="AG1028" s="84">
        <v>98958</v>
      </c>
      <c r="AH1028" s="84"/>
      <c r="AI1028" s="84" t="s">
        <v>7869</v>
      </c>
      <c r="AJ1028" s="84"/>
      <c r="AK1028" s="84"/>
      <c r="AL1028" s="84"/>
      <c r="AM1028" s="87">
        <v>41850.890162037038</v>
      </c>
      <c r="AN1028" s="84" t="s">
        <v>10584</v>
      </c>
      <c r="AO1028" s="92" t="s">
        <v>11610</v>
      </c>
      <c r="AP1028" s="84" t="s">
        <v>65</v>
      </c>
      <c r="AQ1028" s="48"/>
      <c r="AR1028" s="48"/>
      <c r="AS1028" s="48"/>
      <c r="AT1028" s="48"/>
      <c r="AU1028" s="48"/>
      <c r="AV1028" s="48"/>
      <c r="AW1028" s="48"/>
      <c r="AX1028" s="48"/>
      <c r="AY1028" s="48"/>
      <c r="AZ1028" s="48"/>
      <c r="BA1028" s="2"/>
      <c r="BB1028" s="3"/>
      <c r="BC1028" s="3"/>
      <c r="BD1028" s="3"/>
      <c r="BE1028" s="3"/>
    </row>
    <row r="1029" spans="1:57" x14ac:dyDescent="0.25">
      <c r="A1029" s="61" t="s">
        <v>1752</v>
      </c>
      <c r="B1029" s="62" t="s">
        <v>15537</v>
      </c>
      <c r="C1029" s="62"/>
      <c r="D1029" s="63">
        <v>1.5</v>
      </c>
      <c r="E1029" s="65"/>
      <c r="F1029" s="103" t="s">
        <v>9957</v>
      </c>
      <c r="G1029" s="62"/>
      <c r="H1029" s="66"/>
      <c r="I1029" s="67"/>
      <c r="J1029" s="67"/>
      <c r="K1029" s="66" t="s">
        <v>13298</v>
      </c>
      <c r="L1029" s="70"/>
      <c r="M1029" s="71">
        <v>655.625</v>
      </c>
      <c r="N1029" s="71">
        <v>3912.827880859375</v>
      </c>
      <c r="O1029" s="72"/>
      <c r="P1029" s="73"/>
      <c r="Q1029" s="73"/>
      <c r="R1029" s="96"/>
      <c r="S1029" s="48">
        <v>2</v>
      </c>
      <c r="T1029" s="48">
        <v>0</v>
      </c>
      <c r="U1029" s="49">
        <v>2292.4666670000001</v>
      </c>
      <c r="V1029" s="49">
        <v>9.3999999999999994E-5</v>
      </c>
      <c r="W1029" s="49">
        <v>0</v>
      </c>
      <c r="X1029" s="49">
        <v>0.85516499999999995</v>
      </c>
      <c r="Y1029" s="49">
        <v>0</v>
      </c>
      <c r="Z1029" s="49">
        <v>0</v>
      </c>
      <c r="AA1029" s="68">
        <v>1029</v>
      </c>
      <c r="AB1029" s="68"/>
      <c r="AC1029" s="69"/>
      <c r="AD1029" s="84">
        <v>574</v>
      </c>
      <c r="AE1029" s="84">
        <v>542</v>
      </c>
      <c r="AF1029" s="84">
        <v>1084</v>
      </c>
      <c r="AG1029" s="84">
        <v>4175</v>
      </c>
      <c r="AH1029" s="84"/>
      <c r="AI1029" s="84" t="s">
        <v>7870</v>
      </c>
      <c r="AJ1029" s="84" t="s">
        <v>8284</v>
      </c>
      <c r="AK1029" s="84"/>
      <c r="AL1029" s="84"/>
      <c r="AM1029" s="87">
        <v>43636.470891203702</v>
      </c>
      <c r="AN1029" s="84" t="s">
        <v>10584</v>
      </c>
      <c r="AO1029" s="92" t="s">
        <v>11611</v>
      </c>
      <c r="AP1029" s="84" t="s">
        <v>65</v>
      </c>
      <c r="AQ1029" s="48"/>
      <c r="AR1029" s="48"/>
      <c r="AS1029" s="48"/>
      <c r="AT1029" s="48"/>
      <c r="AU1029" s="48"/>
      <c r="AV1029" s="48"/>
      <c r="AW1029" s="48"/>
      <c r="AX1029" s="48"/>
      <c r="AY1029" s="48"/>
      <c r="AZ1029" s="48"/>
      <c r="BA1029" s="2"/>
      <c r="BB1029" s="3"/>
      <c r="BC1029" s="3"/>
      <c r="BD1029" s="3"/>
      <c r="BE1029" s="3"/>
    </row>
    <row r="1030" spans="1:57" x14ac:dyDescent="0.25">
      <c r="A1030" s="61" t="s">
        <v>1753</v>
      </c>
      <c r="B1030" s="62" t="s">
        <v>15537</v>
      </c>
      <c r="C1030" s="62"/>
      <c r="D1030" s="63">
        <v>1.5</v>
      </c>
      <c r="E1030" s="65"/>
      <c r="F1030" s="103" t="s">
        <v>9958</v>
      </c>
      <c r="G1030" s="62"/>
      <c r="H1030" s="66"/>
      <c r="I1030" s="67"/>
      <c r="J1030" s="67"/>
      <c r="K1030" s="66" t="s">
        <v>13299</v>
      </c>
      <c r="L1030" s="70"/>
      <c r="M1030" s="71">
        <v>406.973876953125</v>
      </c>
      <c r="N1030" s="71">
        <v>7233.44921875</v>
      </c>
      <c r="O1030" s="72"/>
      <c r="P1030" s="73"/>
      <c r="Q1030" s="73"/>
      <c r="R1030" s="96"/>
      <c r="S1030" s="48">
        <v>2</v>
      </c>
      <c r="T1030" s="48">
        <v>0</v>
      </c>
      <c r="U1030" s="49">
        <v>2984.0292340000001</v>
      </c>
      <c r="V1030" s="49">
        <v>9.6000000000000002E-5</v>
      </c>
      <c r="W1030" s="49">
        <v>0</v>
      </c>
      <c r="X1030" s="49">
        <v>0.89687899999999998</v>
      </c>
      <c r="Y1030" s="49">
        <v>0</v>
      </c>
      <c r="Z1030" s="49">
        <v>0</v>
      </c>
      <c r="AA1030" s="68">
        <v>1030</v>
      </c>
      <c r="AB1030" s="68"/>
      <c r="AC1030" s="69"/>
      <c r="AD1030" s="84">
        <v>4383</v>
      </c>
      <c r="AE1030" s="84">
        <v>572975</v>
      </c>
      <c r="AF1030" s="84">
        <v>66415</v>
      </c>
      <c r="AG1030" s="84">
        <v>15736</v>
      </c>
      <c r="AH1030" s="84"/>
      <c r="AI1030" s="84" t="s">
        <v>7871</v>
      </c>
      <c r="AJ1030" s="84" t="s">
        <v>8284</v>
      </c>
      <c r="AK1030" s="92" t="s">
        <v>8876</v>
      </c>
      <c r="AL1030" s="84"/>
      <c r="AM1030" s="87">
        <v>40097.874050925922</v>
      </c>
      <c r="AN1030" s="84" t="s">
        <v>10584</v>
      </c>
      <c r="AO1030" s="92" t="s">
        <v>11612</v>
      </c>
      <c r="AP1030" s="84" t="s">
        <v>65</v>
      </c>
      <c r="AQ1030" s="48"/>
      <c r="AR1030" s="48"/>
      <c r="AS1030" s="48"/>
      <c r="AT1030" s="48"/>
      <c r="AU1030" s="48"/>
      <c r="AV1030" s="48"/>
      <c r="AW1030" s="48"/>
      <c r="AX1030" s="48"/>
      <c r="AY1030" s="48"/>
      <c r="AZ1030" s="48"/>
      <c r="BA1030" s="2"/>
      <c r="BB1030" s="3"/>
      <c r="BC1030" s="3"/>
      <c r="BD1030" s="3"/>
      <c r="BE1030" s="3"/>
    </row>
    <row r="1031" spans="1:57" x14ac:dyDescent="0.25">
      <c r="A1031" s="61" t="s">
        <v>937</v>
      </c>
      <c r="B1031" s="62" t="s">
        <v>15537</v>
      </c>
      <c r="C1031" s="62"/>
      <c r="D1031" s="63">
        <v>1.5</v>
      </c>
      <c r="E1031" s="65"/>
      <c r="F1031" s="103" t="s">
        <v>9959</v>
      </c>
      <c r="G1031" s="62"/>
      <c r="H1031" s="66"/>
      <c r="I1031" s="67"/>
      <c r="J1031" s="67"/>
      <c r="K1031" s="66" t="s">
        <v>13300</v>
      </c>
      <c r="L1031" s="70"/>
      <c r="M1031" s="71">
        <v>8291.775390625</v>
      </c>
      <c r="N1031" s="71">
        <v>5353.63232421875</v>
      </c>
      <c r="O1031" s="72"/>
      <c r="P1031" s="73"/>
      <c r="Q1031" s="73"/>
      <c r="R1031" s="96"/>
      <c r="S1031" s="48">
        <v>0</v>
      </c>
      <c r="T1031" s="48">
        <v>1</v>
      </c>
      <c r="U1031" s="49">
        <v>0</v>
      </c>
      <c r="V1031" s="49">
        <v>4.7619000000000002E-2</v>
      </c>
      <c r="W1031" s="49">
        <v>0</v>
      </c>
      <c r="X1031" s="49">
        <v>0.58230899999999997</v>
      </c>
      <c r="Y1031" s="49">
        <v>0</v>
      </c>
      <c r="Z1031" s="49">
        <v>0</v>
      </c>
      <c r="AA1031" s="68">
        <v>1031</v>
      </c>
      <c r="AB1031" s="68"/>
      <c r="AC1031" s="69"/>
      <c r="AD1031" s="84">
        <v>6818</v>
      </c>
      <c r="AE1031" s="84">
        <v>15219</v>
      </c>
      <c r="AF1031" s="84">
        <v>2835</v>
      </c>
      <c r="AG1031" s="84">
        <v>10914</v>
      </c>
      <c r="AH1031" s="84"/>
      <c r="AI1031" s="84"/>
      <c r="AJ1031" s="84" t="s">
        <v>8519</v>
      </c>
      <c r="AK1031" s="92" t="s">
        <v>8674</v>
      </c>
      <c r="AL1031" s="84"/>
      <c r="AM1031" s="87">
        <v>43280.238310185188</v>
      </c>
      <c r="AN1031" s="84" t="s">
        <v>10584</v>
      </c>
      <c r="AO1031" s="92" t="s">
        <v>11613</v>
      </c>
      <c r="AP1031" s="84" t="s">
        <v>66</v>
      </c>
      <c r="AQ1031" s="48"/>
      <c r="AR1031" s="48"/>
      <c r="AS1031" s="48"/>
      <c r="AT1031" s="48"/>
      <c r="AU1031" s="48"/>
      <c r="AV1031" s="48"/>
      <c r="AW1031" s="107" t="s">
        <v>14219</v>
      </c>
      <c r="AX1031" s="107" t="s">
        <v>14219</v>
      </c>
      <c r="AY1031" s="107" t="s">
        <v>15018</v>
      </c>
      <c r="AZ1031" s="107" t="s">
        <v>15018</v>
      </c>
      <c r="BA1031" s="2"/>
      <c r="BB1031" s="3"/>
      <c r="BC1031" s="3"/>
      <c r="BD1031" s="3"/>
      <c r="BE1031" s="3"/>
    </row>
    <row r="1032" spans="1:57" x14ac:dyDescent="0.25">
      <c r="A1032" s="61" t="s">
        <v>938</v>
      </c>
      <c r="B1032" s="62" t="s">
        <v>15537</v>
      </c>
      <c r="C1032" s="62"/>
      <c r="D1032" s="63">
        <v>1.505802438571517</v>
      </c>
      <c r="E1032" s="65"/>
      <c r="F1032" s="103" t="s">
        <v>9960</v>
      </c>
      <c r="G1032" s="62"/>
      <c r="H1032" s="66"/>
      <c r="I1032" s="67"/>
      <c r="J1032" s="67"/>
      <c r="K1032" s="66" t="s">
        <v>13301</v>
      </c>
      <c r="L1032" s="70"/>
      <c r="M1032" s="71">
        <v>7786.462890625</v>
      </c>
      <c r="N1032" s="71">
        <v>3025.9150390625</v>
      </c>
      <c r="O1032" s="72"/>
      <c r="P1032" s="73"/>
      <c r="Q1032" s="73"/>
      <c r="R1032" s="96"/>
      <c r="S1032" s="48">
        <v>0</v>
      </c>
      <c r="T1032" s="48">
        <v>1</v>
      </c>
      <c r="U1032" s="49">
        <v>0</v>
      </c>
      <c r="V1032" s="49">
        <v>1.5899999999999999E-4</v>
      </c>
      <c r="W1032" s="49">
        <v>3.0000000000000001E-6</v>
      </c>
      <c r="X1032" s="49">
        <v>0.51345799999999997</v>
      </c>
      <c r="Y1032" s="49">
        <v>0</v>
      </c>
      <c r="Z1032" s="49">
        <v>0</v>
      </c>
      <c r="AA1032" s="68">
        <v>1032</v>
      </c>
      <c r="AB1032" s="68"/>
      <c r="AC1032" s="69"/>
      <c r="AD1032" s="84">
        <v>4133</v>
      </c>
      <c r="AE1032" s="84">
        <v>3835</v>
      </c>
      <c r="AF1032" s="84">
        <v>102536</v>
      </c>
      <c r="AG1032" s="84">
        <v>12553</v>
      </c>
      <c r="AH1032" s="84"/>
      <c r="AI1032" s="84" t="s">
        <v>7872</v>
      </c>
      <c r="AJ1032" s="84" t="s">
        <v>8520</v>
      </c>
      <c r="AK1032" s="84"/>
      <c r="AL1032" s="84"/>
      <c r="AM1032" s="87">
        <v>41440.739062499997</v>
      </c>
      <c r="AN1032" s="84" t="s">
        <v>10584</v>
      </c>
      <c r="AO1032" s="92" t="s">
        <v>11614</v>
      </c>
      <c r="AP1032" s="84" t="s">
        <v>66</v>
      </c>
      <c r="AQ1032" s="48"/>
      <c r="AR1032" s="48"/>
      <c r="AS1032" s="48"/>
      <c r="AT1032" s="48"/>
      <c r="AU1032" s="48"/>
      <c r="AV1032" s="48"/>
      <c r="AW1032" s="107" t="s">
        <v>14077</v>
      </c>
      <c r="AX1032" s="107" t="s">
        <v>14077</v>
      </c>
      <c r="AY1032" s="107" t="s">
        <v>14880</v>
      </c>
      <c r="AZ1032" s="107" t="s">
        <v>14880</v>
      </c>
      <c r="BA1032" s="2"/>
      <c r="BB1032" s="3"/>
      <c r="BC1032" s="3"/>
      <c r="BD1032" s="3"/>
      <c r="BE1032" s="3"/>
    </row>
    <row r="1033" spans="1:57" x14ac:dyDescent="0.25">
      <c r="A1033" s="61" t="s">
        <v>939</v>
      </c>
      <c r="B1033" s="62" t="s">
        <v>15537</v>
      </c>
      <c r="C1033" s="62"/>
      <c r="D1033" s="63">
        <v>1.7185585195271398</v>
      </c>
      <c r="E1033" s="65"/>
      <c r="F1033" s="103" t="s">
        <v>9961</v>
      </c>
      <c r="G1033" s="62"/>
      <c r="H1033" s="66"/>
      <c r="I1033" s="67"/>
      <c r="J1033" s="67"/>
      <c r="K1033" s="66" t="s">
        <v>13302</v>
      </c>
      <c r="L1033" s="70"/>
      <c r="M1033" s="71">
        <v>8660.154296875</v>
      </c>
      <c r="N1033" s="71">
        <v>1996.908447265625</v>
      </c>
      <c r="O1033" s="72"/>
      <c r="P1033" s="73"/>
      <c r="Q1033" s="73"/>
      <c r="R1033" s="96"/>
      <c r="S1033" s="48">
        <v>0</v>
      </c>
      <c r="T1033" s="48">
        <v>1</v>
      </c>
      <c r="U1033" s="49">
        <v>0</v>
      </c>
      <c r="V1033" s="49">
        <v>1.63E-4</v>
      </c>
      <c r="W1033" s="49">
        <v>1.13E-4</v>
      </c>
      <c r="X1033" s="49">
        <v>0.48216999999999999</v>
      </c>
      <c r="Y1033" s="49">
        <v>0</v>
      </c>
      <c r="Z1033" s="49">
        <v>0</v>
      </c>
      <c r="AA1033" s="68">
        <v>1033</v>
      </c>
      <c r="AB1033" s="68"/>
      <c r="AC1033" s="69"/>
      <c r="AD1033" s="84">
        <v>656</v>
      </c>
      <c r="AE1033" s="84">
        <v>142</v>
      </c>
      <c r="AF1033" s="84">
        <v>3854</v>
      </c>
      <c r="AG1033" s="84">
        <v>13682</v>
      </c>
      <c r="AH1033" s="84"/>
      <c r="AI1033" s="84"/>
      <c r="AJ1033" s="84"/>
      <c r="AK1033" s="84"/>
      <c r="AL1033" s="84"/>
      <c r="AM1033" s="87">
        <v>40607.584027777775</v>
      </c>
      <c r="AN1033" s="84" t="s">
        <v>10584</v>
      </c>
      <c r="AO1033" s="92" t="s">
        <v>11615</v>
      </c>
      <c r="AP1033" s="84" t="s">
        <v>66</v>
      </c>
      <c r="AQ1033" s="48"/>
      <c r="AR1033" s="48"/>
      <c r="AS1033" s="48"/>
      <c r="AT1033" s="48"/>
      <c r="AU1033" s="48"/>
      <c r="AV1033" s="48"/>
      <c r="AW1033" s="107" t="s">
        <v>14091</v>
      </c>
      <c r="AX1033" s="107" t="s">
        <v>14091</v>
      </c>
      <c r="AY1033" s="107" t="s">
        <v>14892</v>
      </c>
      <c r="AZ1033" s="107" t="s">
        <v>14892</v>
      </c>
      <c r="BA1033" s="2"/>
      <c r="BB1033" s="3"/>
      <c r="BC1033" s="3"/>
      <c r="BD1033" s="3"/>
      <c r="BE1033" s="3"/>
    </row>
    <row r="1034" spans="1:57" x14ac:dyDescent="0.25">
      <c r="A1034" s="61" t="s">
        <v>940</v>
      </c>
      <c r="B1034" s="62" t="s">
        <v>15539</v>
      </c>
      <c r="C1034" s="62"/>
      <c r="D1034" s="63">
        <v>6.1071362257844894</v>
      </c>
      <c r="E1034" s="65"/>
      <c r="F1034" s="103" t="s">
        <v>9962</v>
      </c>
      <c r="G1034" s="62"/>
      <c r="H1034" s="66"/>
      <c r="I1034" s="67"/>
      <c r="J1034" s="67"/>
      <c r="K1034" s="66" t="s">
        <v>13303</v>
      </c>
      <c r="L1034" s="70"/>
      <c r="M1034" s="71">
        <v>5653.0498046875</v>
      </c>
      <c r="N1034" s="71">
        <v>3372.481201171875</v>
      </c>
      <c r="O1034" s="72"/>
      <c r="P1034" s="73"/>
      <c r="Q1034" s="73"/>
      <c r="R1034" s="96"/>
      <c r="S1034" s="48">
        <v>0</v>
      </c>
      <c r="T1034" s="48">
        <v>2</v>
      </c>
      <c r="U1034" s="49">
        <v>0</v>
      </c>
      <c r="V1034" s="49">
        <v>2.04E-4</v>
      </c>
      <c r="W1034" s="49">
        <v>2.382E-3</v>
      </c>
      <c r="X1034" s="49">
        <v>0.45134200000000002</v>
      </c>
      <c r="Y1034" s="49">
        <v>0.5</v>
      </c>
      <c r="Z1034" s="49">
        <v>0</v>
      </c>
      <c r="AA1034" s="68">
        <v>1034</v>
      </c>
      <c r="AB1034" s="68"/>
      <c r="AC1034" s="69"/>
      <c r="AD1034" s="84">
        <v>16</v>
      </c>
      <c r="AE1034" s="84">
        <v>6</v>
      </c>
      <c r="AF1034" s="84">
        <v>5</v>
      </c>
      <c r="AG1034" s="84">
        <v>17</v>
      </c>
      <c r="AH1034" s="84"/>
      <c r="AI1034" s="84"/>
      <c r="AJ1034" s="84" t="s">
        <v>8521</v>
      </c>
      <c r="AK1034" s="84"/>
      <c r="AL1034" s="84"/>
      <c r="AM1034" s="87">
        <v>43643.527627314812</v>
      </c>
      <c r="AN1034" s="84" t="s">
        <v>10584</v>
      </c>
      <c r="AO1034" s="92" t="s">
        <v>11616</v>
      </c>
      <c r="AP1034" s="84" t="s">
        <v>66</v>
      </c>
      <c r="AQ1034" s="48"/>
      <c r="AR1034" s="48"/>
      <c r="AS1034" s="48"/>
      <c r="AT1034" s="48"/>
      <c r="AU1034" s="48" t="s">
        <v>2982</v>
      </c>
      <c r="AV1034" s="48" t="s">
        <v>2982</v>
      </c>
      <c r="AW1034" s="107" t="s">
        <v>14474</v>
      </c>
      <c r="AX1034" s="107" t="s">
        <v>14474</v>
      </c>
      <c r="AY1034" s="107" t="s">
        <v>15256</v>
      </c>
      <c r="AZ1034" s="107" t="s">
        <v>15256</v>
      </c>
      <c r="BA1034" s="2"/>
      <c r="BB1034" s="3"/>
      <c r="BC1034" s="3"/>
      <c r="BD1034" s="3"/>
      <c r="BE1034" s="3"/>
    </row>
    <row r="1035" spans="1:57" x14ac:dyDescent="0.25">
      <c r="A1035" s="61" t="s">
        <v>1472</v>
      </c>
      <c r="B1035" s="62" t="s">
        <v>15544</v>
      </c>
      <c r="C1035" s="62"/>
      <c r="D1035" s="63">
        <v>46.822847682119203</v>
      </c>
      <c r="E1035" s="65"/>
      <c r="F1035" s="103" t="s">
        <v>9963</v>
      </c>
      <c r="G1035" s="62"/>
      <c r="H1035" s="66"/>
      <c r="I1035" s="67"/>
      <c r="J1035" s="67"/>
      <c r="K1035" s="66" t="s">
        <v>13304</v>
      </c>
      <c r="L1035" s="70"/>
      <c r="M1035" s="71">
        <v>4943.89013671875</v>
      </c>
      <c r="N1035" s="71">
        <v>4932.68701171875</v>
      </c>
      <c r="O1035" s="72"/>
      <c r="P1035" s="73"/>
      <c r="Q1035" s="73"/>
      <c r="R1035" s="96"/>
      <c r="S1035" s="48">
        <v>14</v>
      </c>
      <c r="T1035" s="48">
        <v>25</v>
      </c>
      <c r="U1035" s="49">
        <v>44442.763804000002</v>
      </c>
      <c r="V1035" s="49">
        <v>2.41E-4</v>
      </c>
      <c r="W1035" s="49">
        <v>2.3432999999999999E-2</v>
      </c>
      <c r="X1035" s="49">
        <v>4.3375029999999999</v>
      </c>
      <c r="Y1035" s="49">
        <v>0.19581280788177341</v>
      </c>
      <c r="Z1035" s="49">
        <v>0.27586206896551724</v>
      </c>
      <c r="AA1035" s="68">
        <v>1035</v>
      </c>
      <c r="AB1035" s="68"/>
      <c r="AC1035" s="69"/>
      <c r="AD1035" s="84">
        <v>112</v>
      </c>
      <c r="AE1035" s="84">
        <v>69</v>
      </c>
      <c r="AF1035" s="84">
        <v>217</v>
      </c>
      <c r="AG1035" s="84">
        <v>207</v>
      </c>
      <c r="AH1035" s="84"/>
      <c r="AI1035" s="84"/>
      <c r="AJ1035" s="84" t="s">
        <v>8300</v>
      </c>
      <c r="AK1035" s="84"/>
      <c r="AL1035" s="84"/>
      <c r="AM1035" s="87">
        <v>43354.406574074077</v>
      </c>
      <c r="AN1035" s="84" t="s">
        <v>10584</v>
      </c>
      <c r="AO1035" s="92" t="s">
        <v>11617</v>
      </c>
      <c r="AP1035" s="84" t="s">
        <v>66</v>
      </c>
      <c r="AQ1035" s="48" t="s">
        <v>14017</v>
      </c>
      <c r="AR1035" s="48" t="s">
        <v>14017</v>
      </c>
      <c r="AS1035" s="48" t="s">
        <v>2911</v>
      </c>
      <c r="AT1035" s="48" t="s">
        <v>2911</v>
      </c>
      <c r="AU1035" s="48" t="s">
        <v>14036</v>
      </c>
      <c r="AV1035" s="48" t="s">
        <v>14059</v>
      </c>
      <c r="AW1035" s="107" t="s">
        <v>14475</v>
      </c>
      <c r="AX1035" s="107" t="s">
        <v>14795</v>
      </c>
      <c r="AY1035" s="107" t="s">
        <v>15257</v>
      </c>
      <c r="AZ1035" s="107" t="s">
        <v>15506</v>
      </c>
      <c r="BA1035" s="2"/>
      <c r="BB1035" s="3"/>
      <c r="BC1035" s="3"/>
      <c r="BD1035" s="3"/>
      <c r="BE1035" s="3"/>
    </row>
    <row r="1036" spans="1:57" x14ac:dyDescent="0.25">
      <c r="A1036" s="61" t="s">
        <v>941</v>
      </c>
      <c r="B1036" s="62" t="s">
        <v>15541</v>
      </c>
      <c r="C1036" s="62"/>
      <c r="D1036" s="63">
        <v>3.4979730147923505</v>
      </c>
      <c r="E1036" s="65"/>
      <c r="F1036" s="103" t="s">
        <v>9964</v>
      </c>
      <c r="G1036" s="62"/>
      <c r="H1036" s="66"/>
      <c r="I1036" s="67"/>
      <c r="J1036" s="67"/>
      <c r="K1036" s="66" t="s">
        <v>13305</v>
      </c>
      <c r="L1036" s="70"/>
      <c r="M1036" s="71">
        <v>6653.2001953125</v>
      </c>
      <c r="N1036" s="71">
        <v>3768.476806640625</v>
      </c>
      <c r="O1036" s="72"/>
      <c r="P1036" s="73"/>
      <c r="Q1036" s="73"/>
      <c r="R1036" s="96"/>
      <c r="S1036" s="48">
        <v>0</v>
      </c>
      <c r="T1036" s="48">
        <v>1</v>
      </c>
      <c r="U1036" s="49">
        <v>0</v>
      </c>
      <c r="V1036" s="49">
        <v>1.7799999999999999E-4</v>
      </c>
      <c r="W1036" s="49">
        <v>1.0330000000000001E-3</v>
      </c>
      <c r="X1036" s="49">
        <v>0.32844600000000002</v>
      </c>
      <c r="Y1036" s="49">
        <v>0</v>
      </c>
      <c r="Z1036" s="49">
        <v>0</v>
      </c>
      <c r="AA1036" s="68">
        <v>1036</v>
      </c>
      <c r="AB1036" s="68"/>
      <c r="AC1036" s="69"/>
      <c r="AD1036" s="84">
        <v>323</v>
      </c>
      <c r="AE1036" s="84">
        <v>157</v>
      </c>
      <c r="AF1036" s="84">
        <v>7242</v>
      </c>
      <c r="AG1036" s="84">
        <v>5104</v>
      </c>
      <c r="AH1036" s="84"/>
      <c r="AI1036" s="84" t="s">
        <v>7873</v>
      </c>
      <c r="AJ1036" s="84" t="s">
        <v>8522</v>
      </c>
      <c r="AK1036" s="84"/>
      <c r="AL1036" s="84"/>
      <c r="AM1036" s="87">
        <v>41064.759479166663</v>
      </c>
      <c r="AN1036" s="84" t="s">
        <v>10584</v>
      </c>
      <c r="AO1036" s="92" t="s">
        <v>11618</v>
      </c>
      <c r="AP1036" s="84" t="s">
        <v>66</v>
      </c>
      <c r="AQ1036" s="48"/>
      <c r="AR1036" s="48"/>
      <c r="AS1036" s="48"/>
      <c r="AT1036" s="48"/>
      <c r="AU1036" s="48" t="s">
        <v>2955</v>
      </c>
      <c r="AV1036" s="48" t="s">
        <v>2955</v>
      </c>
      <c r="AW1036" s="107" t="s">
        <v>14476</v>
      </c>
      <c r="AX1036" s="107" t="s">
        <v>14796</v>
      </c>
      <c r="AY1036" s="107" t="s">
        <v>15258</v>
      </c>
      <c r="AZ1036" s="107" t="s">
        <v>15507</v>
      </c>
      <c r="BA1036" s="2"/>
      <c r="BB1036" s="3"/>
      <c r="BC1036" s="3"/>
      <c r="BD1036" s="3"/>
      <c r="BE1036" s="3"/>
    </row>
    <row r="1037" spans="1:57" x14ac:dyDescent="0.25">
      <c r="A1037" s="61" t="s">
        <v>942</v>
      </c>
      <c r="B1037" s="62" t="s">
        <v>15541</v>
      </c>
      <c r="C1037" s="62"/>
      <c r="D1037" s="63">
        <v>3.4979730147923505</v>
      </c>
      <c r="E1037" s="65"/>
      <c r="F1037" s="103" t="s">
        <v>9965</v>
      </c>
      <c r="G1037" s="62"/>
      <c r="H1037" s="66"/>
      <c r="I1037" s="67"/>
      <c r="J1037" s="67"/>
      <c r="K1037" s="66" t="s">
        <v>13306</v>
      </c>
      <c r="L1037" s="70"/>
      <c r="M1037" s="71">
        <v>3480.202392578125</v>
      </c>
      <c r="N1037" s="71">
        <v>3254.872314453125</v>
      </c>
      <c r="O1037" s="72"/>
      <c r="P1037" s="73"/>
      <c r="Q1037" s="73"/>
      <c r="R1037" s="96"/>
      <c r="S1037" s="48">
        <v>0</v>
      </c>
      <c r="T1037" s="48">
        <v>1</v>
      </c>
      <c r="U1037" s="49">
        <v>0</v>
      </c>
      <c r="V1037" s="49">
        <v>1.7799999999999999E-4</v>
      </c>
      <c r="W1037" s="49">
        <v>1.0330000000000001E-3</v>
      </c>
      <c r="X1037" s="49">
        <v>0.32844600000000002</v>
      </c>
      <c r="Y1037" s="49">
        <v>0</v>
      </c>
      <c r="Z1037" s="49">
        <v>0</v>
      </c>
      <c r="AA1037" s="68">
        <v>1037</v>
      </c>
      <c r="AB1037" s="68"/>
      <c r="AC1037" s="69"/>
      <c r="AD1037" s="84">
        <v>98</v>
      </c>
      <c r="AE1037" s="84">
        <v>11</v>
      </c>
      <c r="AF1037" s="84">
        <v>56</v>
      </c>
      <c r="AG1037" s="84">
        <v>156</v>
      </c>
      <c r="AH1037" s="84"/>
      <c r="AI1037" s="84"/>
      <c r="AJ1037" s="84"/>
      <c r="AK1037" s="84"/>
      <c r="AL1037" s="84"/>
      <c r="AM1037" s="87">
        <v>41922.21</v>
      </c>
      <c r="AN1037" s="84" t="s">
        <v>10584</v>
      </c>
      <c r="AO1037" s="92" t="s">
        <v>11619</v>
      </c>
      <c r="AP1037" s="84" t="s">
        <v>66</v>
      </c>
      <c r="AQ1037" s="48" t="s">
        <v>2792</v>
      </c>
      <c r="AR1037" s="48" t="s">
        <v>2792</v>
      </c>
      <c r="AS1037" s="48" t="s">
        <v>2911</v>
      </c>
      <c r="AT1037" s="48" t="s">
        <v>2911</v>
      </c>
      <c r="AU1037" s="48"/>
      <c r="AV1037" s="48"/>
      <c r="AW1037" s="107" t="s">
        <v>14477</v>
      </c>
      <c r="AX1037" s="107" t="s">
        <v>14477</v>
      </c>
      <c r="AY1037" s="107" t="s">
        <v>15259</v>
      </c>
      <c r="AZ1037" s="107" t="s">
        <v>15259</v>
      </c>
      <c r="BA1037" s="2"/>
      <c r="BB1037" s="3"/>
      <c r="BC1037" s="3"/>
      <c r="BD1037" s="3"/>
      <c r="BE1037" s="3"/>
    </row>
    <row r="1038" spans="1:57" x14ac:dyDescent="0.25">
      <c r="A1038" s="61" t="s">
        <v>943</v>
      </c>
      <c r="B1038" s="62" t="s">
        <v>15537</v>
      </c>
      <c r="C1038" s="62"/>
      <c r="D1038" s="63">
        <v>1.5019341461905056</v>
      </c>
      <c r="E1038" s="65"/>
      <c r="F1038" s="103" t="s">
        <v>9966</v>
      </c>
      <c r="G1038" s="62"/>
      <c r="H1038" s="66"/>
      <c r="I1038" s="67"/>
      <c r="J1038" s="67"/>
      <c r="K1038" s="66" t="s">
        <v>13307</v>
      </c>
      <c r="L1038" s="70"/>
      <c r="M1038" s="71">
        <v>8687.6796875</v>
      </c>
      <c r="N1038" s="71">
        <v>3688.457275390625</v>
      </c>
      <c r="O1038" s="72"/>
      <c r="P1038" s="73"/>
      <c r="Q1038" s="73"/>
      <c r="R1038" s="96"/>
      <c r="S1038" s="48">
        <v>0</v>
      </c>
      <c r="T1038" s="48">
        <v>1</v>
      </c>
      <c r="U1038" s="49">
        <v>0</v>
      </c>
      <c r="V1038" s="49">
        <v>1.3799999999999999E-4</v>
      </c>
      <c r="W1038" s="49">
        <v>9.9999999999999995E-7</v>
      </c>
      <c r="X1038" s="49">
        <v>0.497087</v>
      </c>
      <c r="Y1038" s="49">
        <v>0</v>
      </c>
      <c r="Z1038" s="49">
        <v>0</v>
      </c>
      <c r="AA1038" s="68">
        <v>1038</v>
      </c>
      <c r="AB1038" s="68"/>
      <c r="AC1038" s="69"/>
      <c r="AD1038" s="84">
        <v>9391</v>
      </c>
      <c r="AE1038" s="84">
        <v>11194</v>
      </c>
      <c r="AF1038" s="84">
        <v>178325</v>
      </c>
      <c r="AG1038" s="84">
        <v>67869</v>
      </c>
      <c r="AH1038" s="84"/>
      <c r="AI1038" s="84" t="s">
        <v>7874</v>
      </c>
      <c r="AJ1038" s="84" t="s">
        <v>8523</v>
      </c>
      <c r="AK1038" s="84"/>
      <c r="AL1038" s="84"/>
      <c r="AM1038" s="87">
        <v>40835.940057870372</v>
      </c>
      <c r="AN1038" s="84" t="s">
        <v>10584</v>
      </c>
      <c r="AO1038" s="92" t="s">
        <v>11620</v>
      </c>
      <c r="AP1038" s="84" t="s">
        <v>66</v>
      </c>
      <c r="AQ1038" s="48"/>
      <c r="AR1038" s="48"/>
      <c r="AS1038" s="48"/>
      <c r="AT1038" s="48"/>
      <c r="AU1038" s="48"/>
      <c r="AV1038" s="48"/>
      <c r="AW1038" s="107" t="s">
        <v>14252</v>
      </c>
      <c r="AX1038" s="107" t="s">
        <v>14252</v>
      </c>
      <c r="AY1038" s="107" t="s">
        <v>14987</v>
      </c>
      <c r="AZ1038" s="107" t="s">
        <v>14987</v>
      </c>
      <c r="BA1038" s="2"/>
      <c r="BB1038" s="3"/>
      <c r="BC1038" s="3"/>
      <c r="BD1038" s="3"/>
      <c r="BE1038" s="3"/>
    </row>
    <row r="1039" spans="1:57" x14ac:dyDescent="0.25">
      <c r="A1039" s="61" t="s">
        <v>944</v>
      </c>
      <c r="B1039" s="62" t="s">
        <v>15537</v>
      </c>
      <c r="C1039" s="62"/>
      <c r="D1039" s="63">
        <v>1.5232097542860679</v>
      </c>
      <c r="E1039" s="65"/>
      <c r="F1039" s="103" t="s">
        <v>9967</v>
      </c>
      <c r="G1039" s="62"/>
      <c r="H1039" s="66"/>
      <c r="I1039" s="67"/>
      <c r="J1039" s="67"/>
      <c r="K1039" s="66" t="s">
        <v>13308</v>
      </c>
      <c r="L1039" s="70"/>
      <c r="M1039" s="71">
        <v>9329.314453125</v>
      </c>
      <c r="N1039" s="71">
        <v>5542.9453125</v>
      </c>
      <c r="O1039" s="72"/>
      <c r="P1039" s="73"/>
      <c r="Q1039" s="73"/>
      <c r="R1039" s="96"/>
      <c r="S1039" s="48">
        <v>0</v>
      </c>
      <c r="T1039" s="48">
        <v>1</v>
      </c>
      <c r="U1039" s="49">
        <v>0</v>
      </c>
      <c r="V1039" s="49">
        <v>1.7000000000000001E-4</v>
      </c>
      <c r="W1039" s="49">
        <v>1.2E-5</v>
      </c>
      <c r="X1039" s="49">
        <v>0.49753399999999998</v>
      </c>
      <c r="Y1039" s="49">
        <v>0</v>
      </c>
      <c r="Z1039" s="49">
        <v>0</v>
      </c>
      <c r="AA1039" s="68">
        <v>1039</v>
      </c>
      <c r="AB1039" s="68"/>
      <c r="AC1039" s="69"/>
      <c r="AD1039" s="84">
        <v>204</v>
      </c>
      <c r="AE1039" s="84">
        <v>43</v>
      </c>
      <c r="AF1039" s="84">
        <v>706</v>
      </c>
      <c r="AG1039" s="84">
        <v>21509</v>
      </c>
      <c r="AH1039" s="84"/>
      <c r="AI1039" s="84"/>
      <c r="AJ1039" s="84"/>
      <c r="AK1039" s="84"/>
      <c r="AL1039" s="84"/>
      <c r="AM1039" s="87">
        <v>41074.862314814818</v>
      </c>
      <c r="AN1039" s="84" t="s">
        <v>10584</v>
      </c>
      <c r="AO1039" s="92" t="s">
        <v>11621</v>
      </c>
      <c r="AP1039" s="84" t="s">
        <v>66</v>
      </c>
      <c r="AQ1039" s="48"/>
      <c r="AR1039" s="48"/>
      <c r="AS1039" s="48"/>
      <c r="AT1039" s="48"/>
      <c r="AU1039" s="48"/>
      <c r="AV1039" s="48"/>
      <c r="AW1039" s="107" t="s">
        <v>14086</v>
      </c>
      <c r="AX1039" s="107" t="s">
        <v>14086</v>
      </c>
      <c r="AY1039" s="107" t="s">
        <v>14889</v>
      </c>
      <c r="AZ1039" s="107" t="s">
        <v>14889</v>
      </c>
      <c r="BA1039" s="2"/>
      <c r="BB1039" s="3"/>
      <c r="BC1039" s="3"/>
      <c r="BD1039" s="3"/>
      <c r="BE1039" s="3"/>
    </row>
    <row r="1040" spans="1:57" x14ac:dyDescent="0.25">
      <c r="A1040" s="61" t="s">
        <v>945</v>
      </c>
      <c r="B1040" s="62" t="s">
        <v>15537</v>
      </c>
      <c r="C1040" s="62"/>
      <c r="D1040" s="63">
        <v>1.5</v>
      </c>
      <c r="E1040" s="65"/>
      <c r="F1040" s="103" t="s">
        <v>9968</v>
      </c>
      <c r="G1040" s="62"/>
      <c r="H1040" s="66"/>
      <c r="I1040" s="67"/>
      <c r="J1040" s="67"/>
      <c r="K1040" s="66" t="s">
        <v>13309</v>
      </c>
      <c r="L1040" s="70"/>
      <c r="M1040" s="71">
        <v>6943.61474609375</v>
      </c>
      <c r="N1040" s="71">
        <v>1576.1695556640625</v>
      </c>
      <c r="O1040" s="72"/>
      <c r="P1040" s="73"/>
      <c r="Q1040" s="73"/>
      <c r="R1040" s="96"/>
      <c r="S1040" s="48">
        <v>0</v>
      </c>
      <c r="T1040" s="48">
        <v>1</v>
      </c>
      <c r="U1040" s="49">
        <v>0</v>
      </c>
      <c r="V1040" s="49">
        <v>1.21E-4</v>
      </c>
      <c r="W1040" s="49">
        <v>0</v>
      </c>
      <c r="X1040" s="49">
        <v>0.54526699999999995</v>
      </c>
      <c r="Y1040" s="49">
        <v>0</v>
      </c>
      <c r="Z1040" s="49">
        <v>0</v>
      </c>
      <c r="AA1040" s="68">
        <v>1040</v>
      </c>
      <c r="AB1040" s="68"/>
      <c r="AC1040" s="69"/>
      <c r="AD1040" s="84">
        <v>125</v>
      </c>
      <c r="AE1040" s="84">
        <v>89</v>
      </c>
      <c r="AF1040" s="84">
        <v>1201</v>
      </c>
      <c r="AG1040" s="84">
        <v>6608</v>
      </c>
      <c r="AH1040" s="84"/>
      <c r="AI1040" s="84"/>
      <c r="AJ1040" s="84" t="s">
        <v>8524</v>
      </c>
      <c r="AK1040" s="84"/>
      <c r="AL1040" s="84"/>
      <c r="AM1040" s="87">
        <v>41998.279756944445</v>
      </c>
      <c r="AN1040" s="84" t="s">
        <v>10584</v>
      </c>
      <c r="AO1040" s="92" t="s">
        <v>11622</v>
      </c>
      <c r="AP1040" s="84" t="s">
        <v>66</v>
      </c>
      <c r="AQ1040" s="48"/>
      <c r="AR1040" s="48"/>
      <c r="AS1040" s="48"/>
      <c r="AT1040" s="48"/>
      <c r="AU1040" s="48" t="s">
        <v>2950</v>
      </c>
      <c r="AV1040" s="48" t="s">
        <v>2950</v>
      </c>
      <c r="AW1040" s="107" t="s">
        <v>14099</v>
      </c>
      <c r="AX1040" s="107" t="s">
        <v>14099</v>
      </c>
      <c r="AY1040" s="107" t="s">
        <v>14901</v>
      </c>
      <c r="AZ1040" s="107" t="s">
        <v>14901</v>
      </c>
      <c r="BA1040" s="2"/>
      <c r="BB1040" s="3"/>
      <c r="BC1040" s="3"/>
      <c r="BD1040" s="3"/>
      <c r="BE1040" s="3"/>
    </row>
    <row r="1041" spans="1:57" x14ac:dyDescent="0.25">
      <c r="A1041" s="61" t="s">
        <v>946</v>
      </c>
      <c r="B1041" s="62" t="s">
        <v>15537</v>
      </c>
      <c r="C1041" s="62"/>
      <c r="D1041" s="63">
        <v>1.5</v>
      </c>
      <c r="E1041" s="65"/>
      <c r="F1041" s="103" t="s">
        <v>9969</v>
      </c>
      <c r="G1041" s="62"/>
      <c r="H1041" s="66"/>
      <c r="I1041" s="67"/>
      <c r="J1041" s="67"/>
      <c r="K1041" s="66" t="s">
        <v>13310</v>
      </c>
      <c r="L1041" s="70"/>
      <c r="M1041" s="71">
        <v>1351.0950927734375</v>
      </c>
      <c r="N1041" s="71">
        <v>3486.08251953125</v>
      </c>
      <c r="O1041" s="72"/>
      <c r="P1041" s="73"/>
      <c r="Q1041" s="73"/>
      <c r="R1041" s="96"/>
      <c r="S1041" s="48">
        <v>1</v>
      </c>
      <c r="T1041" s="48">
        <v>1</v>
      </c>
      <c r="U1041" s="49">
        <v>0</v>
      </c>
      <c r="V1041" s="49">
        <v>0</v>
      </c>
      <c r="W1041" s="49">
        <v>0</v>
      </c>
      <c r="X1041" s="49">
        <v>1</v>
      </c>
      <c r="Y1041" s="49">
        <v>0</v>
      </c>
      <c r="Z1041" s="49" t="s">
        <v>13963</v>
      </c>
      <c r="AA1041" s="68">
        <v>1041</v>
      </c>
      <c r="AB1041" s="68"/>
      <c r="AC1041" s="69"/>
      <c r="AD1041" s="84">
        <v>1386</v>
      </c>
      <c r="AE1041" s="84">
        <v>1567</v>
      </c>
      <c r="AF1041" s="84">
        <v>29413</v>
      </c>
      <c r="AG1041" s="84">
        <v>34434</v>
      </c>
      <c r="AH1041" s="84"/>
      <c r="AI1041" s="84" t="s">
        <v>7875</v>
      </c>
      <c r="AJ1041" s="84"/>
      <c r="AK1041" s="84"/>
      <c r="AL1041" s="84"/>
      <c r="AM1041" s="87">
        <v>40527.671909722223</v>
      </c>
      <c r="AN1041" s="84" t="s">
        <v>10584</v>
      </c>
      <c r="AO1041" s="92" t="s">
        <v>11623</v>
      </c>
      <c r="AP1041" s="84" t="s">
        <v>66</v>
      </c>
      <c r="AQ1041" s="48"/>
      <c r="AR1041" s="48"/>
      <c r="AS1041" s="48"/>
      <c r="AT1041" s="48"/>
      <c r="AU1041" s="48" t="s">
        <v>2967</v>
      </c>
      <c r="AV1041" s="48" t="s">
        <v>2967</v>
      </c>
      <c r="AW1041" s="107" t="s">
        <v>14478</v>
      </c>
      <c r="AX1041" s="107" t="s">
        <v>14478</v>
      </c>
      <c r="AY1041" s="107" t="s">
        <v>15260</v>
      </c>
      <c r="AZ1041" s="107" t="s">
        <v>15260</v>
      </c>
      <c r="BA1041" s="2"/>
      <c r="BB1041" s="3"/>
      <c r="BC1041" s="3"/>
      <c r="BD1041" s="3"/>
      <c r="BE1041" s="3"/>
    </row>
    <row r="1042" spans="1:57" x14ac:dyDescent="0.25">
      <c r="A1042" s="61" t="s">
        <v>947</v>
      </c>
      <c r="B1042" s="62" t="s">
        <v>15537</v>
      </c>
      <c r="C1042" s="62"/>
      <c r="D1042" s="63">
        <v>1.5</v>
      </c>
      <c r="E1042" s="65"/>
      <c r="F1042" s="103" t="s">
        <v>9970</v>
      </c>
      <c r="G1042" s="62"/>
      <c r="H1042" s="66"/>
      <c r="I1042" s="67"/>
      <c r="J1042" s="67"/>
      <c r="K1042" s="66" t="s">
        <v>13311</v>
      </c>
      <c r="L1042" s="70"/>
      <c r="M1042" s="71">
        <v>9086.7197265625</v>
      </c>
      <c r="N1042" s="71">
        <v>1274.332275390625</v>
      </c>
      <c r="O1042" s="72"/>
      <c r="P1042" s="73"/>
      <c r="Q1042" s="73"/>
      <c r="R1042" s="96"/>
      <c r="S1042" s="48">
        <v>1</v>
      </c>
      <c r="T1042" s="48">
        <v>1</v>
      </c>
      <c r="U1042" s="49">
        <v>0</v>
      </c>
      <c r="V1042" s="49">
        <v>0</v>
      </c>
      <c r="W1042" s="49">
        <v>0</v>
      </c>
      <c r="X1042" s="49">
        <v>1</v>
      </c>
      <c r="Y1042" s="49">
        <v>0</v>
      </c>
      <c r="Z1042" s="49" t="s">
        <v>13963</v>
      </c>
      <c r="AA1042" s="68">
        <v>1042</v>
      </c>
      <c r="AB1042" s="68"/>
      <c r="AC1042" s="69"/>
      <c r="AD1042" s="84">
        <v>141</v>
      </c>
      <c r="AE1042" s="84">
        <v>1256</v>
      </c>
      <c r="AF1042" s="84">
        <v>13759</v>
      </c>
      <c r="AG1042" s="84">
        <v>11823</v>
      </c>
      <c r="AH1042" s="84"/>
      <c r="AI1042" s="84" t="s">
        <v>7876</v>
      </c>
      <c r="AJ1042" s="84"/>
      <c r="AK1042" s="84"/>
      <c r="AL1042" s="84"/>
      <c r="AM1042" s="87">
        <v>40883.448576388888</v>
      </c>
      <c r="AN1042" s="84" t="s">
        <v>10584</v>
      </c>
      <c r="AO1042" s="92" t="s">
        <v>11624</v>
      </c>
      <c r="AP1042" s="84" t="s">
        <v>66</v>
      </c>
      <c r="AQ1042" s="48" t="s">
        <v>2793</v>
      </c>
      <c r="AR1042" s="48" t="s">
        <v>2793</v>
      </c>
      <c r="AS1042" s="48" t="s">
        <v>2911</v>
      </c>
      <c r="AT1042" s="48" t="s">
        <v>2911</v>
      </c>
      <c r="AU1042" s="48" t="s">
        <v>2983</v>
      </c>
      <c r="AV1042" s="48" t="s">
        <v>2983</v>
      </c>
      <c r="AW1042" s="107" t="s">
        <v>14479</v>
      </c>
      <c r="AX1042" s="107" t="s">
        <v>14479</v>
      </c>
      <c r="AY1042" s="107" t="s">
        <v>15261</v>
      </c>
      <c r="AZ1042" s="107" t="s">
        <v>15261</v>
      </c>
      <c r="BA1042" s="2"/>
      <c r="BB1042" s="3"/>
      <c r="BC1042" s="3"/>
      <c r="BD1042" s="3"/>
      <c r="BE1042" s="3"/>
    </row>
    <row r="1043" spans="1:57" x14ac:dyDescent="0.25">
      <c r="A1043" s="61" t="s">
        <v>948</v>
      </c>
      <c r="B1043" s="62" t="s">
        <v>15537</v>
      </c>
      <c r="C1043" s="62"/>
      <c r="D1043" s="63">
        <v>1.5</v>
      </c>
      <c r="E1043" s="65"/>
      <c r="F1043" s="103" t="s">
        <v>9971</v>
      </c>
      <c r="G1043" s="62"/>
      <c r="H1043" s="66"/>
      <c r="I1043" s="67"/>
      <c r="J1043" s="67"/>
      <c r="K1043" s="66" t="s">
        <v>13312</v>
      </c>
      <c r="L1043" s="70"/>
      <c r="M1043" s="71">
        <v>8102.75732421875</v>
      </c>
      <c r="N1043" s="71">
        <v>5265.28466796875</v>
      </c>
      <c r="O1043" s="72"/>
      <c r="P1043" s="73"/>
      <c r="Q1043" s="73"/>
      <c r="R1043" s="96"/>
      <c r="S1043" s="48">
        <v>0</v>
      </c>
      <c r="T1043" s="48">
        <v>2</v>
      </c>
      <c r="U1043" s="49">
        <v>2030</v>
      </c>
      <c r="V1043" s="49">
        <v>1.08E-4</v>
      </c>
      <c r="W1043" s="49">
        <v>0</v>
      </c>
      <c r="X1043" s="49">
        <v>0.99040799999999996</v>
      </c>
      <c r="Y1043" s="49">
        <v>0</v>
      </c>
      <c r="Z1043" s="49">
        <v>0</v>
      </c>
      <c r="AA1043" s="68">
        <v>1043</v>
      </c>
      <c r="AB1043" s="68"/>
      <c r="AC1043" s="69"/>
      <c r="AD1043" s="84">
        <v>222</v>
      </c>
      <c r="AE1043" s="84">
        <v>168</v>
      </c>
      <c r="AF1043" s="84">
        <v>6396</v>
      </c>
      <c r="AG1043" s="84">
        <v>3853</v>
      </c>
      <c r="AH1043" s="84"/>
      <c r="AI1043" s="84" t="s">
        <v>7877</v>
      </c>
      <c r="AJ1043" s="84"/>
      <c r="AK1043" s="84"/>
      <c r="AL1043" s="84"/>
      <c r="AM1043" s="87">
        <v>40306.529745370368</v>
      </c>
      <c r="AN1043" s="84" t="s">
        <v>10584</v>
      </c>
      <c r="AO1043" s="92" t="s">
        <v>11625</v>
      </c>
      <c r="AP1043" s="84" t="s">
        <v>66</v>
      </c>
      <c r="AQ1043" s="48"/>
      <c r="AR1043" s="48"/>
      <c r="AS1043" s="48"/>
      <c r="AT1043" s="48"/>
      <c r="AU1043" s="48"/>
      <c r="AV1043" s="48"/>
      <c r="AW1043" s="107" t="s">
        <v>14480</v>
      </c>
      <c r="AX1043" s="107" t="s">
        <v>14797</v>
      </c>
      <c r="AY1043" s="107" t="s">
        <v>15262</v>
      </c>
      <c r="AZ1043" s="107" t="s">
        <v>15508</v>
      </c>
      <c r="BA1043" s="2"/>
      <c r="BB1043" s="3"/>
      <c r="BC1043" s="3"/>
      <c r="BD1043" s="3"/>
      <c r="BE1043" s="3"/>
    </row>
    <row r="1044" spans="1:57" x14ac:dyDescent="0.25">
      <c r="A1044" s="61" t="s">
        <v>1754</v>
      </c>
      <c r="B1044" s="62" t="s">
        <v>15537</v>
      </c>
      <c r="C1044" s="62"/>
      <c r="D1044" s="63">
        <v>1.5</v>
      </c>
      <c r="E1044" s="65"/>
      <c r="F1044" s="103" t="s">
        <v>9972</v>
      </c>
      <c r="G1044" s="62"/>
      <c r="H1044" s="66"/>
      <c r="I1044" s="67"/>
      <c r="J1044" s="67"/>
      <c r="K1044" s="66" t="s">
        <v>13313</v>
      </c>
      <c r="L1044" s="70"/>
      <c r="M1044" s="71">
        <v>9348.8876953125</v>
      </c>
      <c r="N1044" s="71">
        <v>5828.6083984375</v>
      </c>
      <c r="O1044" s="72"/>
      <c r="P1044" s="73"/>
      <c r="Q1044" s="73"/>
      <c r="R1044" s="96"/>
      <c r="S1044" s="48">
        <v>1</v>
      </c>
      <c r="T1044" s="48">
        <v>0</v>
      </c>
      <c r="U1044" s="49">
        <v>0</v>
      </c>
      <c r="V1044" s="49">
        <v>9.7E-5</v>
      </c>
      <c r="W1044" s="49">
        <v>0</v>
      </c>
      <c r="X1044" s="49">
        <v>0.57092299999999996</v>
      </c>
      <c r="Y1044" s="49">
        <v>0</v>
      </c>
      <c r="Z1044" s="49">
        <v>0</v>
      </c>
      <c r="AA1044" s="68">
        <v>1044</v>
      </c>
      <c r="AB1044" s="68"/>
      <c r="AC1044" s="69"/>
      <c r="AD1044" s="84">
        <v>84</v>
      </c>
      <c r="AE1044" s="84">
        <v>328108</v>
      </c>
      <c r="AF1044" s="84">
        <v>885</v>
      </c>
      <c r="AG1044" s="84">
        <v>92</v>
      </c>
      <c r="AH1044" s="84"/>
      <c r="AI1044" s="84" t="s">
        <v>7878</v>
      </c>
      <c r="AJ1044" s="84" t="s">
        <v>8272</v>
      </c>
      <c r="AK1044" s="92" t="s">
        <v>8877</v>
      </c>
      <c r="AL1044" s="84"/>
      <c r="AM1044" s="87">
        <v>42956.492835648147</v>
      </c>
      <c r="AN1044" s="84" t="s">
        <v>10584</v>
      </c>
      <c r="AO1044" s="92" t="s">
        <v>11626</v>
      </c>
      <c r="AP1044" s="84" t="s">
        <v>65</v>
      </c>
      <c r="AQ1044" s="48"/>
      <c r="AR1044" s="48"/>
      <c r="AS1044" s="48"/>
      <c r="AT1044" s="48"/>
      <c r="AU1044" s="48"/>
      <c r="AV1044" s="48"/>
      <c r="AW1044" s="48"/>
      <c r="AX1044" s="48"/>
      <c r="AY1044" s="48"/>
      <c r="AZ1044" s="48"/>
      <c r="BA1044" s="2"/>
      <c r="BB1044" s="3"/>
      <c r="BC1044" s="3"/>
      <c r="BD1044" s="3"/>
      <c r="BE1044" s="3"/>
    </row>
    <row r="1045" spans="1:57" x14ac:dyDescent="0.25">
      <c r="A1045" s="61" t="s">
        <v>949</v>
      </c>
      <c r="B1045" s="62" t="s">
        <v>15539</v>
      </c>
      <c r="C1045" s="62"/>
      <c r="D1045" s="63">
        <v>5.097511914340533</v>
      </c>
      <c r="E1045" s="65"/>
      <c r="F1045" s="103" t="s">
        <v>9973</v>
      </c>
      <c r="G1045" s="62"/>
      <c r="H1045" s="66"/>
      <c r="I1045" s="67"/>
      <c r="J1045" s="67"/>
      <c r="K1045" s="66" t="s">
        <v>13314</v>
      </c>
      <c r="L1045" s="70"/>
      <c r="M1045" s="71">
        <v>7496.47119140625</v>
      </c>
      <c r="N1045" s="71">
        <v>5530.302734375</v>
      </c>
      <c r="O1045" s="72"/>
      <c r="P1045" s="73"/>
      <c r="Q1045" s="73"/>
      <c r="R1045" s="96"/>
      <c r="S1045" s="48">
        <v>0</v>
      </c>
      <c r="T1045" s="48">
        <v>1</v>
      </c>
      <c r="U1045" s="49">
        <v>0</v>
      </c>
      <c r="V1045" s="49">
        <v>2.0100000000000001E-4</v>
      </c>
      <c r="W1045" s="49">
        <v>1.8600000000000001E-3</v>
      </c>
      <c r="X1045" s="49">
        <v>0.465924</v>
      </c>
      <c r="Y1045" s="49">
        <v>0</v>
      </c>
      <c r="Z1045" s="49">
        <v>0</v>
      </c>
      <c r="AA1045" s="68">
        <v>1045</v>
      </c>
      <c r="AB1045" s="68"/>
      <c r="AC1045" s="69"/>
      <c r="AD1045" s="84">
        <v>441</v>
      </c>
      <c r="AE1045" s="84">
        <v>156</v>
      </c>
      <c r="AF1045" s="84">
        <v>5505</v>
      </c>
      <c r="AG1045" s="84">
        <v>6464</v>
      </c>
      <c r="AH1045" s="84"/>
      <c r="AI1045" s="84" t="s">
        <v>7879</v>
      </c>
      <c r="AJ1045" s="84"/>
      <c r="AK1045" s="84"/>
      <c r="AL1045" s="84"/>
      <c r="AM1045" s="87">
        <v>41710.823553240742</v>
      </c>
      <c r="AN1045" s="84" t="s">
        <v>10584</v>
      </c>
      <c r="AO1045" s="92" t="s">
        <v>11627</v>
      </c>
      <c r="AP1045" s="84" t="s">
        <v>66</v>
      </c>
      <c r="AQ1045" s="48"/>
      <c r="AR1045" s="48"/>
      <c r="AS1045" s="48"/>
      <c r="AT1045" s="48"/>
      <c r="AU1045" s="48" t="s">
        <v>2951</v>
      </c>
      <c r="AV1045" s="48" t="s">
        <v>2951</v>
      </c>
      <c r="AW1045" s="107" t="s">
        <v>14127</v>
      </c>
      <c r="AX1045" s="107" t="s">
        <v>14127</v>
      </c>
      <c r="AY1045" s="107" t="s">
        <v>14929</v>
      </c>
      <c r="AZ1045" s="107" t="s">
        <v>14929</v>
      </c>
      <c r="BA1045" s="2"/>
      <c r="BB1045" s="3"/>
      <c r="BC1045" s="3"/>
      <c r="BD1045" s="3"/>
      <c r="BE1045" s="3"/>
    </row>
    <row r="1046" spans="1:57" x14ac:dyDescent="0.25">
      <c r="A1046" s="61" t="s">
        <v>950</v>
      </c>
      <c r="B1046" s="62" t="s">
        <v>15537</v>
      </c>
      <c r="C1046" s="62"/>
      <c r="D1046" s="63">
        <v>1.5193414619050567</v>
      </c>
      <c r="E1046" s="65"/>
      <c r="F1046" s="103" t="s">
        <v>9974</v>
      </c>
      <c r="G1046" s="62"/>
      <c r="H1046" s="66"/>
      <c r="I1046" s="67"/>
      <c r="J1046" s="67"/>
      <c r="K1046" s="66" t="s">
        <v>13315</v>
      </c>
      <c r="L1046" s="70"/>
      <c r="M1046" s="71">
        <v>8116.38232421875</v>
      </c>
      <c r="N1046" s="71">
        <v>6066.11083984375</v>
      </c>
      <c r="O1046" s="72"/>
      <c r="P1046" s="73"/>
      <c r="Q1046" s="73"/>
      <c r="R1046" s="96"/>
      <c r="S1046" s="48">
        <v>0</v>
      </c>
      <c r="T1046" s="48">
        <v>1</v>
      </c>
      <c r="U1046" s="49">
        <v>0</v>
      </c>
      <c r="V1046" s="49">
        <v>1.7000000000000001E-4</v>
      </c>
      <c r="W1046" s="49">
        <v>1.0000000000000001E-5</v>
      </c>
      <c r="X1046" s="49">
        <v>0.47191499999999997</v>
      </c>
      <c r="Y1046" s="49">
        <v>0</v>
      </c>
      <c r="Z1046" s="49">
        <v>0</v>
      </c>
      <c r="AA1046" s="68">
        <v>1046</v>
      </c>
      <c r="AB1046" s="68"/>
      <c r="AC1046" s="69"/>
      <c r="AD1046" s="84">
        <v>1107</v>
      </c>
      <c r="AE1046" s="84">
        <v>974</v>
      </c>
      <c r="AF1046" s="84">
        <v>5604</v>
      </c>
      <c r="AG1046" s="84">
        <v>5813</v>
      </c>
      <c r="AH1046" s="84"/>
      <c r="AI1046" s="84"/>
      <c r="AJ1046" s="84"/>
      <c r="AK1046" s="84"/>
      <c r="AL1046" s="84"/>
      <c r="AM1046" s="87">
        <v>41734.869895833333</v>
      </c>
      <c r="AN1046" s="84" t="s">
        <v>10584</v>
      </c>
      <c r="AO1046" s="92" t="s">
        <v>11628</v>
      </c>
      <c r="AP1046" s="84" t="s">
        <v>66</v>
      </c>
      <c r="AQ1046" s="48"/>
      <c r="AR1046" s="48"/>
      <c r="AS1046" s="48"/>
      <c r="AT1046" s="48"/>
      <c r="AU1046" s="48"/>
      <c r="AV1046" s="48"/>
      <c r="AW1046" s="107" t="s">
        <v>14094</v>
      </c>
      <c r="AX1046" s="107" t="s">
        <v>14094</v>
      </c>
      <c r="AY1046" s="107" t="s">
        <v>14896</v>
      </c>
      <c r="AZ1046" s="107" t="s">
        <v>14896</v>
      </c>
      <c r="BA1046" s="2"/>
      <c r="BB1046" s="3"/>
      <c r="BC1046" s="3"/>
      <c r="BD1046" s="3"/>
      <c r="BE1046" s="3"/>
    </row>
    <row r="1047" spans="1:57" x14ac:dyDescent="0.25">
      <c r="A1047" s="61" t="s">
        <v>951</v>
      </c>
      <c r="B1047" s="62" t="s">
        <v>15537</v>
      </c>
      <c r="C1047" s="62"/>
      <c r="D1047" s="63">
        <v>1.5</v>
      </c>
      <c r="E1047" s="65"/>
      <c r="F1047" s="103" t="s">
        <v>9975</v>
      </c>
      <c r="G1047" s="62"/>
      <c r="H1047" s="66"/>
      <c r="I1047" s="67"/>
      <c r="J1047" s="67"/>
      <c r="K1047" s="66" t="s">
        <v>13316</v>
      </c>
      <c r="L1047" s="70"/>
      <c r="M1047" s="71">
        <v>2780.046630859375</v>
      </c>
      <c r="N1047" s="71">
        <v>5480.3876953125</v>
      </c>
      <c r="O1047" s="72"/>
      <c r="P1047" s="73"/>
      <c r="Q1047" s="73"/>
      <c r="R1047" s="96"/>
      <c r="S1047" s="48">
        <v>0</v>
      </c>
      <c r="T1047" s="48">
        <v>1</v>
      </c>
      <c r="U1047" s="49">
        <v>0</v>
      </c>
      <c r="V1047" s="49">
        <v>4.7619000000000002E-2</v>
      </c>
      <c r="W1047" s="49">
        <v>0</v>
      </c>
      <c r="X1047" s="49">
        <v>0.58230899999999997</v>
      </c>
      <c r="Y1047" s="49">
        <v>0</v>
      </c>
      <c r="Z1047" s="49">
        <v>0</v>
      </c>
      <c r="AA1047" s="68">
        <v>1047</v>
      </c>
      <c r="AB1047" s="68"/>
      <c r="AC1047" s="69"/>
      <c r="AD1047" s="84">
        <v>27604</v>
      </c>
      <c r="AE1047" s="84">
        <v>27253</v>
      </c>
      <c r="AF1047" s="84">
        <v>26</v>
      </c>
      <c r="AG1047" s="84">
        <v>32850</v>
      </c>
      <c r="AH1047" s="84"/>
      <c r="AI1047" s="84" t="s">
        <v>7880</v>
      </c>
      <c r="AJ1047" s="84" t="s">
        <v>8525</v>
      </c>
      <c r="AK1047" s="84"/>
      <c r="AL1047" s="84"/>
      <c r="AM1047" s="87">
        <v>43224.427152777775</v>
      </c>
      <c r="AN1047" s="84" t="s">
        <v>10584</v>
      </c>
      <c r="AO1047" s="92" t="s">
        <v>11629</v>
      </c>
      <c r="AP1047" s="84" t="s">
        <v>66</v>
      </c>
      <c r="AQ1047" s="48"/>
      <c r="AR1047" s="48"/>
      <c r="AS1047" s="48"/>
      <c r="AT1047" s="48"/>
      <c r="AU1047" s="48"/>
      <c r="AV1047" s="48"/>
      <c r="AW1047" s="107" t="s">
        <v>14219</v>
      </c>
      <c r="AX1047" s="107" t="s">
        <v>14219</v>
      </c>
      <c r="AY1047" s="107" t="s">
        <v>15018</v>
      </c>
      <c r="AZ1047" s="107" t="s">
        <v>15018</v>
      </c>
      <c r="BA1047" s="2"/>
      <c r="BB1047" s="3"/>
      <c r="BC1047" s="3"/>
      <c r="BD1047" s="3"/>
      <c r="BE1047" s="3"/>
    </row>
    <row r="1048" spans="1:57" x14ac:dyDescent="0.25">
      <c r="A1048" s="61" t="s">
        <v>952</v>
      </c>
      <c r="B1048" s="62" t="s">
        <v>15537</v>
      </c>
      <c r="C1048" s="62"/>
      <c r="D1048" s="63">
        <v>1.5</v>
      </c>
      <c r="E1048" s="65"/>
      <c r="F1048" s="103" t="s">
        <v>9976</v>
      </c>
      <c r="G1048" s="62"/>
      <c r="H1048" s="66"/>
      <c r="I1048" s="67"/>
      <c r="J1048" s="67"/>
      <c r="K1048" s="66" t="s">
        <v>13317</v>
      </c>
      <c r="L1048" s="70"/>
      <c r="M1048" s="71">
        <v>5294.14111328125</v>
      </c>
      <c r="N1048" s="71">
        <v>551.79644775390625</v>
      </c>
      <c r="O1048" s="72"/>
      <c r="P1048" s="73"/>
      <c r="Q1048" s="73"/>
      <c r="R1048" s="96"/>
      <c r="S1048" s="48">
        <v>0</v>
      </c>
      <c r="T1048" s="48">
        <v>1</v>
      </c>
      <c r="U1048" s="49">
        <v>0</v>
      </c>
      <c r="V1048" s="49">
        <v>1</v>
      </c>
      <c r="W1048" s="49">
        <v>0</v>
      </c>
      <c r="X1048" s="49">
        <v>1</v>
      </c>
      <c r="Y1048" s="49">
        <v>0</v>
      </c>
      <c r="Z1048" s="49">
        <v>0</v>
      </c>
      <c r="AA1048" s="68">
        <v>1048</v>
      </c>
      <c r="AB1048" s="68"/>
      <c r="AC1048" s="69"/>
      <c r="AD1048" s="84">
        <v>191</v>
      </c>
      <c r="AE1048" s="84">
        <v>141</v>
      </c>
      <c r="AF1048" s="84">
        <v>1922</v>
      </c>
      <c r="AG1048" s="84">
        <v>671</v>
      </c>
      <c r="AH1048" s="84"/>
      <c r="AI1048" s="84"/>
      <c r="AJ1048" s="84"/>
      <c r="AK1048" s="84"/>
      <c r="AL1048" s="84"/>
      <c r="AM1048" s="87">
        <v>41097.951273148145</v>
      </c>
      <c r="AN1048" s="84" t="s">
        <v>10584</v>
      </c>
      <c r="AO1048" s="92" t="s">
        <v>11630</v>
      </c>
      <c r="AP1048" s="84" t="s">
        <v>66</v>
      </c>
      <c r="AQ1048" s="48"/>
      <c r="AR1048" s="48"/>
      <c r="AS1048" s="48"/>
      <c r="AT1048" s="48"/>
      <c r="AU1048" s="48"/>
      <c r="AV1048" s="48"/>
      <c r="AW1048" s="107" t="s">
        <v>14481</v>
      </c>
      <c r="AX1048" s="107" t="s">
        <v>14481</v>
      </c>
      <c r="AY1048" s="107" t="s">
        <v>15263</v>
      </c>
      <c r="AZ1048" s="107" t="s">
        <v>15263</v>
      </c>
      <c r="BA1048" s="2"/>
      <c r="BB1048" s="3"/>
      <c r="BC1048" s="3"/>
      <c r="BD1048" s="3"/>
      <c r="BE1048" s="3"/>
    </row>
    <row r="1049" spans="1:57" x14ac:dyDescent="0.25">
      <c r="A1049" s="61" t="s">
        <v>1755</v>
      </c>
      <c r="B1049" s="62" t="s">
        <v>15537</v>
      </c>
      <c r="C1049" s="62"/>
      <c r="D1049" s="63">
        <v>1.5</v>
      </c>
      <c r="E1049" s="65"/>
      <c r="F1049" s="103" t="s">
        <v>9977</v>
      </c>
      <c r="G1049" s="62"/>
      <c r="H1049" s="66"/>
      <c r="I1049" s="67"/>
      <c r="J1049" s="67"/>
      <c r="K1049" s="66" t="s">
        <v>13318</v>
      </c>
      <c r="L1049" s="70"/>
      <c r="M1049" s="71">
        <v>6750.5322265625</v>
      </c>
      <c r="N1049" s="71">
        <v>2607.443359375</v>
      </c>
      <c r="O1049" s="72"/>
      <c r="P1049" s="73"/>
      <c r="Q1049" s="73"/>
      <c r="R1049" s="96"/>
      <c r="S1049" s="48">
        <v>1</v>
      </c>
      <c r="T1049" s="48">
        <v>0</v>
      </c>
      <c r="U1049" s="49">
        <v>0</v>
      </c>
      <c r="V1049" s="49">
        <v>1</v>
      </c>
      <c r="W1049" s="49">
        <v>0</v>
      </c>
      <c r="X1049" s="49">
        <v>1</v>
      </c>
      <c r="Y1049" s="49">
        <v>0</v>
      </c>
      <c r="Z1049" s="49">
        <v>0</v>
      </c>
      <c r="AA1049" s="68">
        <v>1049</v>
      </c>
      <c r="AB1049" s="68"/>
      <c r="AC1049" s="69"/>
      <c r="AD1049" s="84">
        <v>4</v>
      </c>
      <c r="AE1049" s="84">
        <v>67151</v>
      </c>
      <c r="AF1049" s="84">
        <v>1127</v>
      </c>
      <c r="AG1049" s="84">
        <v>90</v>
      </c>
      <c r="AH1049" s="84"/>
      <c r="AI1049" s="84" t="s">
        <v>7881</v>
      </c>
      <c r="AJ1049" s="84" t="s">
        <v>8284</v>
      </c>
      <c r="AK1049" s="92" t="s">
        <v>8878</v>
      </c>
      <c r="AL1049" s="84"/>
      <c r="AM1049" s="87">
        <v>42979.737280092595</v>
      </c>
      <c r="AN1049" s="84" t="s">
        <v>10584</v>
      </c>
      <c r="AO1049" s="92" t="s">
        <v>11631</v>
      </c>
      <c r="AP1049" s="84" t="s">
        <v>65</v>
      </c>
      <c r="AQ1049" s="48"/>
      <c r="AR1049" s="48"/>
      <c r="AS1049" s="48"/>
      <c r="AT1049" s="48"/>
      <c r="AU1049" s="48"/>
      <c r="AV1049" s="48"/>
      <c r="AW1049" s="48"/>
      <c r="AX1049" s="48"/>
      <c r="AY1049" s="48"/>
      <c r="AZ1049" s="48"/>
      <c r="BA1049" s="2"/>
      <c r="BB1049" s="3"/>
      <c r="BC1049" s="3"/>
      <c r="BD1049" s="3"/>
      <c r="BE1049" s="3"/>
    </row>
    <row r="1050" spans="1:57" x14ac:dyDescent="0.25">
      <c r="A1050" s="61" t="s">
        <v>953</v>
      </c>
      <c r="B1050" s="62" t="s">
        <v>15539</v>
      </c>
      <c r="C1050" s="62"/>
      <c r="D1050" s="63">
        <v>5.097511914340533</v>
      </c>
      <c r="E1050" s="65"/>
      <c r="F1050" s="103" t="s">
        <v>9978</v>
      </c>
      <c r="G1050" s="62"/>
      <c r="H1050" s="66"/>
      <c r="I1050" s="67"/>
      <c r="J1050" s="67"/>
      <c r="K1050" s="66" t="s">
        <v>13319</v>
      </c>
      <c r="L1050" s="70"/>
      <c r="M1050" s="71">
        <v>2528.796142578125</v>
      </c>
      <c r="N1050" s="71">
        <v>7927.2158203125</v>
      </c>
      <c r="O1050" s="72"/>
      <c r="P1050" s="73"/>
      <c r="Q1050" s="73"/>
      <c r="R1050" s="96"/>
      <c r="S1050" s="48">
        <v>0</v>
      </c>
      <c r="T1050" s="48">
        <v>1</v>
      </c>
      <c r="U1050" s="49">
        <v>0</v>
      </c>
      <c r="V1050" s="49">
        <v>2.0100000000000001E-4</v>
      </c>
      <c r="W1050" s="49">
        <v>1.8600000000000001E-3</v>
      </c>
      <c r="X1050" s="49">
        <v>0.465924</v>
      </c>
      <c r="Y1050" s="49">
        <v>0</v>
      </c>
      <c r="Z1050" s="49">
        <v>0</v>
      </c>
      <c r="AA1050" s="68">
        <v>1050</v>
      </c>
      <c r="AB1050" s="68"/>
      <c r="AC1050" s="69"/>
      <c r="AD1050" s="84">
        <v>382</v>
      </c>
      <c r="AE1050" s="84">
        <v>258</v>
      </c>
      <c r="AF1050" s="84">
        <v>18944</v>
      </c>
      <c r="AG1050" s="84">
        <v>2235</v>
      </c>
      <c r="AH1050" s="84"/>
      <c r="AI1050" s="84" t="s">
        <v>7882</v>
      </c>
      <c r="AJ1050" s="84" t="s">
        <v>8526</v>
      </c>
      <c r="AK1050" s="92" t="s">
        <v>8879</v>
      </c>
      <c r="AL1050" s="84"/>
      <c r="AM1050" s="87">
        <v>40155.475821759261</v>
      </c>
      <c r="AN1050" s="84" t="s">
        <v>10584</v>
      </c>
      <c r="AO1050" s="92" t="s">
        <v>11632</v>
      </c>
      <c r="AP1050" s="84" t="s">
        <v>66</v>
      </c>
      <c r="AQ1050" s="48"/>
      <c r="AR1050" s="48"/>
      <c r="AS1050" s="48"/>
      <c r="AT1050" s="48"/>
      <c r="AU1050" s="48" t="s">
        <v>2951</v>
      </c>
      <c r="AV1050" s="48" t="s">
        <v>2951</v>
      </c>
      <c r="AW1050" s="107" t="s">
        <v>14127</v>
      </c>
      <c r="AX1050" s="107" t="s">
        <v>14127</v>
      </c>
      <c r="AY1050" s="107" t="s">
        <v>14929</v>
      </c>
      <c r="AZ1050" s="107" t="s">
        <v>14929</v>
      </c>
      <c r="BA1050" s="2"/>
      <c r="BB1050" s="3"/>
      <c r="BC1050" s="3"/>
      <c r="BD1050" s="3"/>
      <c r="BE1050" s="3"/>
    </row>
    <row r="1051" spans="1:57" x14ac:dyDescent="0.25">
      <c r="A1051" s="61" t="s">
        <v>954</v>
      </c>
      <c r="B1051" s="62" t="s">
        <v>15537</v>
      </c>
      <c r="C1051" s="62"/>
      <c r="D1051" s="63">
        <v>1.5</v>
      </c>
      <c r="E1051" s="65"/>
      <c r="F1051" s="103" t="s">
        <v>9979</v>
      </c>
      <c r="G1051" s="62"/>
      <c r="H1051" s="66"/>
      <c r="I1051" s="67"/>
      <c r="J1051" s="67"/>
      <c r="K1051" s="66" t="s">
        <v>13320</v>
      </c>
      <c r="L1051" s="70"/>
      <c r="M1051" s="71">
        <v>6219.5361328125</v>
      </c>
      <c r="N1051" s="71">
        <v>7991.96337890625</v>
      </c>
      <c r="O1051" s="72"/>
      <c r="P1051" s="73"/>
      <c r="Q1051" s="73"/>
      <c r="R1051" s="96"/>
      <c r="S1051" s="48">
        <v>0</v>
      </c>
      <c r="T1051" s="48">
        <v>1</v>
      </c>
      <c r="U1051" s="49">
        <v>0</v>
      </c>
      <c r="V1051" s="49">
        <v>8.8999999999999995E-5</v>
      </c>
      <c r="W1051" s="49">
        <v>0</v>
      </c>
      <c r="X1051" s="49">
        <v>0.58076899999999998</v>
      </c>
      <c r="Y1051" s="49">
        <v>0</v>
      </c>
      <c r="Z1051" s="49">
        <v>0</v>
      </c>
      <c r="AA1051" s="68">
        <v>1051</v>
      </c>
      <c r="AB1051" s="68"/>
      <c r="AC1051" s="69"/>
      <c r="AD1051" s="84">
        <v>31</v>
      </c>
      <c r="AE1051" s="84">
        <v>31</v>
      </c>
      <c r="AF1051" s="84">
        <v>317</v>
      </c>
      <c r="AG1051" s="84">
        <v>25</v>
      </c>
      <c r="AH1051" s="84"/>
      <c r="AI1051" s="84" t="s">
        <v>7883</v>
      </c>
      <c r="AJ1051" s="84" t="s">
        <v>8284</v>
      </c>
      <c r="AK1051" s="84"/>
      <c r="AL1051" s="84"/>
      <c r="AM1051" s="87">
        <v>42830.621481481481</v>
      </c>
      <c r="AN1051" s="84" t="s">
        <v>10584</v>
      </c>
      <c r="AO1051" s="92" t="s">
        <v>11633</v>
      </c>
      <c r="AP1051" s="84" t="s">
        <v>66</v>
      </c>
      <c r="AQ1051" s="48"/>
      <c r="AR1051" s="48"/>
      <c r="AS1051" s="48"/>
      <c r="AT1051" s="48"/>
      <c r="AU1051" s="48"/>
      <c r="AV1051" s="48"/>
      <c r="AW1051" s="107" t="s">
        <v>14118</v>
      </c>
      <c r="AX1051" s="107" t="s">
        <v>14118</v>
      </c>
      <c r="AY1051" s="107" t="s">
        <v>14920</v>
      </c>
      <c r="AZ1051" s="107" t="s">
        <v>14920</v>
      </c>
      <c r="BA1051" s="2"/>
      <c r="BB1051" s="3"/>
      <c r="BC1051" s="3"/>
      <c r="BD1051" s="3"/>
      <c r="BE1051" s="3"/>
    </row>
    <row r="1052" spans="1:57" x14ac:dyDescent="0.25">
      <c r="A1052" s="61" t="s">
        <v>955</v>
      </c>
      <c r="B1052" s="62" t="s">
        <v>15537</v>
      </c>
      <c r="C1052" s="62"/>
      <c r="D1052" s="63">
        <v>1.7475707123847248</v>
      </c>
      <c r="E1052" s="65"/>
      <c r="F1052" s="103" t="s">
        <v>9980</v>
      </c>
      <c r="G1052" s="62"/>
      <c r="H1052" s="66"/>
      <c r="I1052" s="67"/>
      <c r="J1052" s="67"/>
      <c r="K1052" s="66" t="s">
        <v>13321</v>
      </c>
      <c r="L1052" s="70"/>
      <c r="M1052" s="71">
        <v>7276.8515625</v>
      </c>
      <c r="N1052" s="71">
        <v>3323.79833984375</v>
      </c>
      <c r="O1052" s="72"/>
      <c r="P1052" s="73"/>
      <c r="Q1052" s="73"/>
      <c r="R1052" s="96"/>
      <c r="S1052" s="48">
        <v>0</v>
      </c>
      <c r="T1052" s="48">
        <v>2</v>
      </c>
      <c r="U1052" s="49">
        <v>1226.1271300000001</v>
      </c>
      <c r="V1052" s="49">
        <v>1.66E-4</v>
      </c>
      <c r="W1052" s="49">
        <v>1.2799999999999999E-4</v>
      </c>
      <c r="X1052" s="49">
        <v>0.792296</v>
      </c>
      <c r="Y1052" s="49">
        <v>0</v>
      </c>
      <c r="Z1052" s="49">
        <v>0</v>
      </c>
      <c r="AA1052" s="68">
        <v>1052</v>
      </c>
      <c r="AB1052" s="68"/>
      <c r="AC1052" s="69"/>
      <c r="AD1052" s="84">
        <v>388</v>
      </c>
      <c r="AE1052" s="84">
        <v>200</v>
      </c>
      <c r="AF1052" s="84">
        <v>38558</v>
      </c>
      <c r="AG1052" s="84">
        <v>248</v>
      </c>
      <c r="AH1052" s="84"/>
      <c r="AI1052" s="84" t="s">
        <v>7884</v>
      </c>
      <c r="AJ1052" s="84"/>
      <c r="AK1052" s="84"/>
      <c r="AL1052" s="84"/>
      <c r="AM1052" s="87">
        <v>40163.041747685187</v>
      </c>
      <c r="AN1052" s="84" t="s">
        <v>10584</v>
      </c>
      <c r="AO1052" s="92" t="s">
        <v>11634</v>
      </c>
      <c r="AP1052" s="84" t="s">
        <v>66</v>
      </c>
      <c r="AQ1052" s="48"/>
      <c r="AR1052" s="48"/>
      <c r="AS1052" s="48"/>
      <c r="AT1052" s="48"/>
      <c r="AU1052" s="48"/>
      <c r="AV1052" s="48"/>
      <c r="AW1052" s="107" t="s">
        <v>14482</v>
      </c>
      <c r="AX1052" s="107" t="s">
        <v>14798</v>
      </c>
      <c r="AY1052" s="107" t="s">
        <v>15264</v>
      </c>
      <c r="AZ1052" s="107" t="s">
        <v>15509</v>
      </c>
      <c r="BA1052" s="2"/>
      <c r="BB1052" s="3"/>
      <c r="BC1052" s="3"/>
      <c r="BD1052" s="3"/>
      <c r="BE1052" s="3"/>
    </row>
    <row r="1053" spans="1:57" x14ac:dyDescent="0.25">
      <c r="A1053" s="61" t="s">
        <v>956</v>
      </c>
      <c r="B1053" s="62" t="s">
        <v>15537</v>
      </c>
      <c r="C1053" s="62"/>
      <c r="D1053" s="63">
        <v>1.5135390233335397</v>
      </c>
      <c r="E1053" s="65"/>
      <c r="F1053" s="103" t="s">
        <v>9981</v>
      </c>
      <c r="G1053" s="62"/>
      <c r="H1053" s="66"/>
      <c r="I1053" s="67"/>
      <c r="J1053" s="67"/>
      <c r="K1053" s="66" t="s">
        <v>13322</v>
      </c>
      <c r="L1053" s="70"/>
      <c r="M1053" s="71">
        <v>3836.8818359375</v>
      </c>
      <c r="N1053" s="71">
        <v>677.927734375</v>
      </c>
      <c r="O1053" s="72"/>
      <c r="P1053" s="73"/>
      <c r="Q1053" s="73"/>
      <c r="R1053" s="96"/>
      <c r="S1053" s="48">
        <v>0</v>
      </c>
      <c r="T1053" s="48">
        <v>1</v>
      </c>
      <c r="U1053" s="49">
        <v>0</v>
      </c>
      <c r="V1053" s="49">
        <v>1.4799999999999999E-4</v>
      </c>
      <c r="W1053" s="49">
        <v>6.9999999999999999E-6</v>
      </c>
      <c r="X1053" s="49">
        <v>0.486952</v>
      </c>
      <c r="Y1053" s="49">
        <v>0</v>
      </c>
      <c r="Z1053" s="49">
        <v>0</v>
      </c>
      <c r="AA1053" s="68">
        <v>1053</v>
      </c>
      <c r="AB1053" s="68"/>
      <c r="AC1053" s="69"/>
      <c r="AD1053" s="84">
        <v>2359</v>
      </c>
      <c r="AE1053" s="84">
        <v>684</v>
      </c>
      <c r="AF1053" s="84">
        <v>83008</v>
      </c>
      <c r="AG1053" s="84">
        <v>480</v>
      </c>
      <c r="AH1053" s="84"/>
      <c r="AI1053" s="84" t="s">
        <v>7885</v>
      </c>
      <c r="AJ1053" s="84"/>
      <c r="AK1053" s="84"/>
      <c r="AL1053" s="84"/>
      <c r="AM1053" s="87">
        <v>42152.711956018517</v>
      </c>
      <c r="AN1053" s="84" t="s">
        <v>10584</v>
      </c>
      <c r="AO1053" s="92" t="s">
        <v>11635</v>
      </c>
      <c r="AP1053" s="84" t="s">
        <v>66</v>
      </c>
      <c r="AQ1053" s="48"/>
      <c r="AR1053" s="48"/>
      <c r="AS1053" s="48"/>
      <c r="AT1053" s="48"/>
      <c r="AU1053" s="48"/>
      <c r="AV1053" s="48"/>
      <c r="AW1053" s="107" t="s">
        <v>14357</v>
      </c>
      <c r="AX1053" s="107" t="s">
        <v>14357</v>
      </c>
      <c r="AY1053" s="107" t="s">
        <v>15144</v>
      </c>
      <c r="AZ1053" s="107" t="s">
        <v>15144</v>
      </c>
      <c r="BA1053" s="2"/>
      <c r="BB1053" s="3"/>
      <c r="BC1053" s="3"/>
      <c r="BD1053" s="3"/>
      <c r="BE1053" s="3"/>
    </row>
    <row r="1054" spans="1:57" x14ac:dyDescent="0.25">
      <c r="A1054" s="61" t="s">
        <v>957</v>
      </c>
      <c r="B1054" s="62" t="s">
        <v>15537</v>
      </c>
      <c r="C1054" s="62"/>
      <c r="D1054" s="63">
        <v>1.5</v>
      </c>
      <c r="E1054" s="65"/>
      <c r="F1054" s="103" t="s">
        <v>9982</v>
      </c>
      <c r="G1054" s="62"/>
      <c r="H1054" s="66"/>
      <c r="I1054" s="67"/>
      <c r="J1054" s="67"/>
      <c r="K1054" s="66" t="s">
        <v>13323</v>
      </c>
      <c r="L1054" s="70"/>
      <c r="M1054" s="71">
        <v>5501.08203125</v>
      </c>
      <c r="N1054" s="71">
        <v>2241.24853515625</v>
      </c>
      <c r="O1054" s="72"/>
      <c r="P1054" s="73"/>
      <c r="Q1054" s="73"/>
      <c r="R1054" s="96"/>
      <c r="S1054" s="48">
        <v>0</v>
      </c>
      <c r="T1054" s="48">
        <v>1</v>
      </c>
      <c r="U1054" s="49">
        <v>0</v>
      </c>
      <c r="V1054" s="49">
        <v>0.33333299999999999</v>
      </c>
      <c r="W1054" s="49">
        <v>0</v>
      </c>
      <c r="X1054" s="49">
        <v>0.77027000000000001</v>
      </c>
      <c r="Y1054" s="49">
        <v>0</v>
      </c>
      <c r="Z1054" s="49">
        <v>0</v>
      </c>
      <c r="AA1054" s="68">
        <v>1054</v>
      </c>
      <c r="AB1054" s="68"/>
      <c r="AC1054" s="69"/>
      <c r="AD1054" s="84">
        <v>0</v>
      </c>
      <c r="AE1054" s="84">
        <v>394</v>
      </c>
      <c r="AF1054" s="84">
        <v>152</v>
      </c>
      <c r="AG1054" s="84">
        <v>6</v>
      </c>
      <c r="AH1054" s="84"/>
      <c r="AI1054" s="84" t="s">
        <v>7886</v>
      </c>
      <c r="AJ1054" s="84" t="s">
        <v>8283</v>
      </c>
      <c r="AK1054" s="92" t="s">
        <v>8880</v>
      </c>
      <c r="AL1054" s="84"/>
      <c r="AM1054" s="87">
        <v>43640.880960648145</v>
      </c>
      <c r="AN1054" s="84" t="s">
        <v>10584</v>
      </c>
      <c r="AO1054" s="92" t="s">
        <v>11636</v>
      </c>
      <c r="AP1054" s="84" t="s">
        <v>66</v>
      </c>
      <c r="AQ1054" s="48" t="s">
        <v>2794</v>
      </c>
      <c r="AR1054" s="48" t="s">
        <v>2794</v>
      </c>
      <c r="AS1054" s="48" t="s">
        <v>2917</v>
      </c>
      <c r="AT1054" s="48" t="s">
        <v>2917</v>
      </c>
      <c r="AU1054" s="48"/>
      <c r="AV1054" s="48"/>
      <c r="AW1054" s="107" t="s">
        <v>14483</v>
      </c>
      <c r="AX1054" s="107" t="s">
        <v>14483</v>
      </c>
      <c r="AY1054" s="107" t="s">
        <v>15265</v>
      </c>
      <c r="AZ1054" s="107" t="s">
        <v>15265</v>
      </c>
      <c r="BA1054" s="2"/>
      <c r="BB1054" s="3"/>
      <c r="BC1054" s="3"/>
      <c r="BD1054" s="3"/>
      <c r="BE1054" s="3"/>
    </row>
    <row r="1055" spans="1:57" x14ac:dyDescent="0.25">
      <c r="A1055" s="61" t="s">
        <v>958</v>
      </c>
      <c r="B1055" s="62" t="s">
        <v>15537</v>
      </c>
      <c r="C1055" s="62"/>
      <c r="D1055" s="63">
        <v>1.5</v>
      </c>
      <c r="E1055" s="65"/>
      <c r="F1055" s="103" t="s">
        <v>9983</v>
      </c>
      <c r="G1055" s="62"/>
      <c r="H1055" s="66"/>
      <c r="I1055" s="67"/>
      <c r="J1055" s="67"/>
      <c r="K1055" s="66" t="s">
        <v>13324</v>
      </c>
      <c r="L1055" s="70"/>
      <c r="M1055" s="71">
        <v>747.51275634765625</v>
      </c>
      <c r="N1055" s="71">
        <v>4761.90380859375</v>
      </c>
      <c r="O1055" s="72"/>
      <c r="P1055" s="73"/>
      <c r="Q1055" s="73"/>
      <c r="R1055" s="96"/>
      <c r="S1055" s="48">
        <v>0</v>
      </c>
      <c r="T1055" s="48">
        <v>1</v>
      </c>
      <c r="U1055" s="49">
        <v>0</v>
      </c>
      <c r="V1055" s="49">
        <v>0.2</v>
      </c>
      <c r="W1055" s="49">
        <v>0</v>
      </c>
      <c r="X1055" s="49">
        <v>0.693693</v>
      </c>
      <c r="Y1055" s="49">
        <v>0</v>
      </c>
      <c r="Z1055" s="49">
        <v>0</v>
      </c>
      <c r="AA1055" s="68">
        <v>1055</v>
      </c>
      <c r="AB1055" s="68"/>
      <c r="AC1055" s="69"/>
      <c r="AD1055" s="84">
        <v>2133</v>
      </c>
      <c r="AE1055" s="84">
        <v>1111</v>
      </c>
      <c r="AF1055" s="84">
        <v>8851</v>
      </c>
      <c r="AG1055" s="84">
        <v>5716</v>
      </c>
      <c r="AH1055" s="84"/>
      <c r="AI1055" s="84"/>
      <c r="AJ1055" s="84"/>
      <c r="AK1055" s="84"/>
      <c r="AL1055" s="84"/>
      <c r="AM1055" s="87">
        <v>42294.806793981479</v>
      </c>
      <c r="AN1055" s="84" t="s">
        <v>10584</v>
      </c>
      <c r="AO1055" s="92" t="s">
        <v>11637</v>
      </c>
      <c r="AP1055" s="84" t="s">
        <v>66</v>
      </c>
      <c r="AQ1055" s="48"/>
      <c r="AR1055" s="48"/>
      <c r="AS1055" s="48"/>
      <c r="AT1055" s="48"/>
      <c r="AU1055" s="48"/>
      <c r="AV1055" s="48"/>
      <c r="AW1055" s="107" t="s">
        <v>14295</v>
      </c>
      <c r="AX1055" s="107" t="s">
        <v>14295</v>
      </c>
      <c r="AY1055" s="107" t="s">
        <v>15087</v>
      </c>
      <c r="AZ1055" s="107" t="s">
        <v>15087</v>
      </c>
      <c r="BA1055" s="2"/>
      <c r="BB1055" s="3"/>
      <c r="BC1055" s="3"/>
      <c r="BD1055" s="3"/>
      <c r="BE1055" s="3"/>
    </row>
    <row r="1056" spans="1:57" x14ac:dyDescent="0.25">
      <c r="A1056" s="61" t="s">
        <v>959</v>
      </c>
      <c r="B1056" s="62" t="s">
        <v>15539</v>
      </c>
      <c r="C1056" s="62"/>
      <c r="D1056" s="63">
        <v>5.097511914340533</v>
      </c>
      <c r="E1056" s="65"/>
      <c r="F1056" s="103" t="s">
        <v>9984</v>
      </c>
      <c r="G1056" s="62"/>
      <c r="H1056" s="66"/>
      <c r="I1056" s="67"/>
      <c r="J1056" s="67"/>
      <c r="K1056" s="66" t="s">
        <v>13325</v>
      </c>
      <c r="L1056" s="70"/>
      <c r="M1056" s="71">
        <v>4103.63232421875</v>
      </c>
      <c r="N1056" s="71">
        <v>8321.044921875</v>
      </c>
      <c r="O1056" s="72"/>
      <c r="P1056" s="73"/>
      <c r="Q1056" s="73"/>
      <c r="R1056" s="96"/>
      <c r="S1056" s="48">
        <v>0</v>
      </c>
      <c r="T1056" s="48">
        <v>1</v>
      </c>
      <c r="U1056" s="49">
        <v>0</v>
      </c>
      <c r="V1056" s="49">
        <v>2.0100000000000001E-4</v>
      </c>
      <c r="W1056" s="49">
        <v>1.8600000000000001E-3</v>
      </c>
      <c r="X1056" s="49">
        <v>0.465924</v>
      </c>
      <c r="Y1056" s="49">
        <v>0</v>
      </c>
      <c r="Z1056" s="49">
        <v>0</v>
      </c>
      <c r="AA1056" s="68">
        <v>1056</v>
      </c>
      <c r="AB1056" s="68"/>
      <c r="AC1056" s="69"/>
      <c r="AD1056" s="84">
        <v>2354</v>
      </c>
      <c r="AE1056" s="84">
        <v>1736</v>
      </c>
      <c r="AF1056" s="84">
        <v>242174</v>
      </c>
      <c r="AG1056" s="84">
        <v>1003</v>
      </c>
      <c r="AH1056" s="84"/>
      <c r="AI1056" s="84"/>
      <c r="AJ1056" s="84"/>
      <c r="AK1056" s="84"/>
      <c r="AL1056" s="84"/>
      <c r="AM1056" s="87">
        <v>40374.91783564815</v>
      </c>
      <c r="AN1056" s="84" t="s">
        <v>10584</v>
      </c>
      <c r="AO1056" s="92" t="s">
        <v>11638</v>
      </c>
      <c r="AP1056" s="84" t="s">
        <v>66</v>
      </c>
      <c r="AQ1056" s="48"/>
      <c r="AR1056" s="48"/>
      <c r="AS1056" s="48"/>
      <c r="AT1056" s="48"/>
      <c r="AU1056" s="48" t="s">
        <v>2951</v>
      </c>
      <c r="AV1056" s="48" t="s">
        <v>2951</v>
      </c>
      <c r="AW1056" s="107" t="s">
        <v>14127</v>
      </c>
      <c r="AX1056" s="107" t="s">
        <v>14127</v>
      </c>
      <c r="AY1056" s="107" t="s">
        <v>14929</v>
      </c>
      <c r="AZ1056" s="107" t="s">
        <v>14929</v>
      </c>
      <c r="BA1056" s="2"/>
      <c r="BB1056" s="3"/>
      <c r="BC1056" s="3"/>
      <c r="BD1056" s="3"/>
      <c r="BE1056" s="3"/>
    </row>
    <row r="1057" spans="1:57" x14ac:dyDescent="0.25">
      <c r="A1057" s="61" t="s">
        <v>960</v>
      </c>
      <c r="B1057" s="62" t="s">
        <v>15537</v>
      </c>
      <c r="C1057" s="62"/>
      <c r="D1057" s="63">
        <v>1.5</v>
      </c>
      <c r="E1057" s="65"/>
      <c r="F1057" s="103" t="s">
        <v>9985</v>
      </c>
      <c r="G1057" s="62"/>
      <c r="H1057" s="66"/>
      <c r="I1057" s="67"/>
      <c r="J1057" s="67"/>
      <c r="K1057" s="66" t="s">
        <v>13326</v>
      </c>
      <c r="L1057" s="70"/>
      <c r="M1057" s="71">
        <v>612.85870361328125</v>
      </c>
      <c r="N1057" s="71">
        <v>7898.70947265625</v>
      </c>
      <c r="O1057" s="72"/>
      <c r="P1057" s="73"/>
      <c r="Q1057" s="73"/>
      <c r="R1057" s="96"/>
      <c r="S1057" s="48">
        <v>0</v>
      </c>
      <c r="T1057" s="48">
        <v>1</v>
      </c>
      <c r="U1057" s="49">
        <v>0</v>
      </c>
      <c r="V1057" s="49">
        <v>0.33333299999999999</v>
      </c>
      <c r="W1057" s="49">
        <v>0</v>
      </c>
      <c r="X1057" s="49">
        <v>0.77027000000000001</v>
      </c>
      <c r="Y1057" s="49">
        <v>0</v>
      </c>
      <c r="Z1057" s="49">
        <v>0</v>
      </c>
      <c r="AA1057" s="68">
        <v>1057</v>
      </c>
      <c r="AB1057" s="68"/>
      <c r="AC1057" s="69"/>
      <c r="AD1057" s="84">
        <v>764</v>
      </c>
      <c r="AE1057" s="84">
        <v>602</v>
      </c>
      <c r="AF1057" s="84">
        <v>6844</v>
      </c>
      <c r="AG1057" s="84">
        <v>9156</v>
      </c>
      <c r="AH1057" s="84"/>
      <c r="AI1057" s="84"/>
      <c r="AJ1057" s="84"/>
      <c r="AK1057" s="84"/>
      <c r="AL1057" s="84"/>
      <c r="AM1057" s="87">
        <v>41025.756053240744</v>
      </c>
      <c r="AN1057" s="84" t="s">
        <v>10584</v>
      </c>
      <c r="AO1057" s="92" t="s">
        <v>11639</v>
      </c>
      <c r="AP1057" s="84" t="s">
        <v>66</v>
      </c>
      <c r="AQ1057" s="48"/>
      <c r="AR1057" s="48"/>
      <c r="AS1057" s="48"/>
      <c r="AT1057" s="48"/>
      <c r="AU1057" s="48"/>
      <c r="AV1057" s="48"/>
      <c r="AW1057" s="107" t="s">
        <v>14266</v>
      </c>
      <c r="AX1057" s="107" t="s">
        <v>14266</v>
      </c>
      <c r="AY1057" s="107" t="s">
        <v>15060</v>
      </c>
      <c r="AZ1057" s="107" t="s">
        <v>15060</v>
      </c>
      <c r="BA1057" s="2"/>
      <c r="BB1057" s="3"/>
      <c r="BC1057" s="3"/>
      <c r="BD1057" s="3"/>
      <c r="BE1057" s="3"/>
    </row>
    <row r="1058" spans="1:57" x14ac:dyDescent="0.25">
      <c r="A1058" s="61" t="s">
        <v>961</v>
      </c>
      <c r="B1058" s="62" t="s">
        <v>15537</v>
      </c>
      <c r="C1058" s="62"/>
      <c r="D1058" s="63">
        <v>1.5</v>
      </c>
      <c r="E1058" s="65"/>
      <c r="F1058" s="103" t="s">
        <v>9033</v>
      </c>
      <c r="G1058" s="62"/>
      <c r="H1058" s="66"/>
      <c r="I1058" s="67"/>
      <c r="J1058" s="67"/>
      <c r="K1058" s="66" t="s">
        <v>13327</v>
      </c>
      <c r="L1058" s="70"/>
      <c r="M1058" s="71">
        <v>9273.8779296875</v>
      </c>
      <c r="N1058" s="71">
        <v>6610.30615234375</v>
      </c>
      <c r="O1058" s="72"/>
      <c r="P1058" s="73"/>
      <c r="Q1058" s="73"/>
      <c r="R1058" s="96"/>
      <c r="S1058" s="48">
        <v>0</v>
      </c>
      <c r="T1058" s="48">
        <v>1</v>
      </c>
      <c r="U1058" s="49">
        <v>0</v>
      </c>
      <c r="V1058" s="49">
        <v>7.2999999999999999E-5</v>
      </c>
      <c r="W1058" s="49">
        <v>0</v>
      </c>
      <c r="X1058" s="49">
        <v>0.57701000000000002</v>
      </c>
      <c r="Y1058" s="49">
        <v>0</v>
      </c>
      <c r="Z1058" s="49">
        <v>0</v>
      </c>
      <c r="AA1058" s="68">
        <v>1058</v>
      </c>
      <c r="AB1058" s="68"/>
      <c r="AC1058" s="69"/>
      <c r="AD1058" s="84">
        <v>81</v>
      </c>
      <c r="AE1058" s="84">
        <v>2</v>
      </c>
      <c r="AF1058" s="84">
        <v>13</v>
      </c>
      <c r="AG1058" s="84">
        <v>14</v>
      </c>
      <c r="AH1058" s="84"/>
      <c r="AI1058" s="84"/>
      <c r="AJ1058" s="84"/>
      <c r="AK1058" s="84"/>
      <c r="AL1058" s="84"/>
      <c r="AM1058" s="87">
        <v>42844.507731481484</v>
      </c>
      <c r="AN1058" s="84" t="s">
        <v>10584</v>
      </c>
      <c r="AO1058" s="92" t="s">
        <v>11640</v>
      </c>
      <c r="AP1058" s="84" t="s">
        <v>66</v>
      </c>
      <c r="AQ1058" s="48"/>
      <c r="AR1058" s="48"/>
      <c r="AS1058" s="48"/>
      <c r="AT1058" s="48"/>
      <c r="AU1058" s="48"/>
      <c r="AV1058" s="48"/>
      <c r="AW1058" s="107" t="s">
        <v>14262</v>
      </c>
      <c r="AX1058" s="107" t="s">
        <v>14262</v>
      </c>
      <c r="AY1058" s="107" t="s">
        <v>15056</v>
      </c>
      <c r="AZ1058" s="107" t="s">
        <v>15056</v>
      </c>
      <c r="BA1058" s="2"/>
      <c r="BB1058" s="3"/>
      <c r="BC1058" s="3"/>
      <c r="BD1058" s="3"/>
      <c r="BE1058" s="3"/>
    </row>
    <row r="1059" spans="1:57" x14ac:dyDescent="0.25">
      <c r="A1059" s="61" t="s">
        <v>962</v>
      </c>
      <c r="B1059" s="62" t="s">
        <v>15537</v>
      </c>
      <c r="C1059" s="62"/>
      <c r="D1059" s="63">
        <v>1.5</v>
      </c>
      <c r="E1059" s="65"/>
      <c r="F1059" s="103" t="s">
        <v>9986</v>
      </c>
      <c r="G1059" s="62"/>
      <c r="H1059" s="66"/>
      <c r="I1059" s="67"/>
      <c r="J1059" s="67"/>
      <c r="K1059" s="66" t="s">
        <v>13328</v>
      </c>
      <c r="L1059" s="70"/>
      <c r="M1059" s="71">
        <v>9502.71875</v>
      </c>
      <c r="N1059" s="71">
        <v>2611.0224609375</v>
      </c>
      <c r="O1059" s="72"/>
      <c r="P1059" s="73"/>
      <c r="Q1059" s="73"/>
      <c r="R1059" s="96"/>
      <c r="S1059" s="48">
        <v>0</v>
      </c>
      <c r="T1059" s="48">
        <v>1</v>
      </c>
      <c r="U1059" s="49">
        <v>0</v>
      </c>
      <c r="V1059" s="49">
        <v>1</v>
      </c>
      <c r="W1059" s="49">
        <v>0</v>
      </c>
      <c r="X1059" s="49">
        <v>1</v>
      </c>
      <c r="Y1059" s="49">
        <v>0</v>
      </c>
      <c r="Z1059" s="49">
        <v>0</v>
      </c>
      <c r="AA1059" s="68">
        <v>1059</v>
      </c>
      <c r="AB1059" s="68"/>
      <c r="AC1059" s="69"/>
      <c r="AD1059" s="84">
        <v>353</v>
      </c>
      <c r="AE1059" s="84">
        <v>79</v>
      </c>
      <c r="AF1059" s="84">
        <v>13879</v>
      </c>
      <c r="AG1059" s="84">
        <v>1034</v>
      </c>
      <c r="AH1059" s="84"/>
      <c r="AI1059" s="84" t="s">
        <v>7887</v>
      </c>
      <c r="AJ1059" s="84" t="s">
        <v>8270</v>
      </c>
      <c r="AK1059" s="84"/>
      <c r="AL1059" s="84"/>
      <c r="AM1059" s="87">
        <v>40425.841990740744</v>
      </c>
      <c r="AN1059" s="84" t="s">
        <v>10584</v>
      </c>
      <c r="AO1059" s="92" t="s">
        <v>11641</v>
      </c>
      <c r="AP1059" s="84" t="s">
        <v>66</v>
      </c>
      <c r="AQ1059" s="48"/>
      <c r="AR1059" s="48"/>
      <c r="AS1059" s="48"/>
      <c r="AT1059" s="48"/>
      <c r="AU1059" s="48"/>
      <c r="AV1059" s="48"/>
      <c r="AW1059" s="107" t="s">
        <v>14484</v>
      </c>
      <c r="AX1059" s="107" t="s">
        <v>14484</v>
      </c>
      <c r="AY1059" s="107" t="s">
        <v>15266</v>
      </c>
      <c r="AZ1059" s="107" t="s">
        <v>15266</v>
      </c>
      <c r="BA1059" s="2"/>
      <c r="BB1059" s="3"/>
      <c r="BC1059" s="3"/>
      <c r="BD1059" s="3"/>
      <c r="BE1059" s="3"/>
    </row>
    <row r="1060" spans="1:57" x14ac:dyDescent="0.25">
      <c r="A1060" s="61" t="s">
        <v>1756</v>
      </c>
      <c r="B1060" s="62" t="s">
        <v>15537</v>
      </c>
      <c r="C1060" s="62"/>
      <c r="D1060" s="63">
        <v>1.5</v>
      </c>
      <c r="E1060" s="65"/>
      <c r="F1060" s="103" t="s">
        <v>9987</v>
      </c>
      <c r="G1060" s="62"/>
      <c r="H1060" s="66"/>
      <c r="I1060" s="67"/>
      <c r="J1060" s="67"/>
      <c r="K1060" s="66" t="s">
        <v>13329</v>
      </c>
      <c r="L1060" s="70"/>
      <c r="M1060" s="71">
        <v>9157.83984375</v>
      </c>
      <c r="N1060" s="71">
        <v>2903.79345703125</v>
      </c>
      <c r="O1060" s="72"/>
      <c r="P1060" s="73"/>
      <c r="Q1060" s="73"/>
      <c r="R1060" s="96"/>
      <c r="S1060" s="48">
        <v>1</v>
      </c>
      <c r="T1060" s="48">
        <v>0</v>
      </c>
      <c r="U1060" s="49">
        <v>0</v>
      </c>
      <c r="V1060" s="49">
        <v>1</v>
      </c>
      <c r="W1060" s="49">
        <v>0</v>
      </c>
      <c r="X1060" s="49">
        <v>1</v>
      </c>
      <c r="Y1060" s="49">
        <v>0</v>
      </c>
      <c r="Z1060" s="49">
        <v>0</v>
      </c>
      <c r="AA1060" s="68">
        <v>1060</v>
      </c>
      <c r="AB1060" s="68"/>
      <c r="AC1060" s="69"/>
      <c r="AD1060" s="84">
        <v>4560</v>
      </c>
      <c r="AE1060" s="84">
        <v>6101</v>
      </c>
      <c r="AF1060" s="84">
        <v>10722</v>
      </c>
      <c r="AG1060" s="84">
        <v>38706</v>
      </c>
      <c r="AH1060" s="84"/>
      <c r="AI1060" s="84" t="s">
        <v>7888</v>
      </c>
      <c r="AJ1060" s="84" t="s">
        <v>8353</v>
      </c>
      <c r="AK1060" s="92" t="s">
        <v>8881</v>
      </c>
      <c r="AL1060" s="84"/>
      <c r="AM1060" s="87">
        <v>40503.841585648152</v>
      </c>
      <c r="AN1060" s="84" t="s">
        <v>10584</v>
      </c>
      <c r="AO1060" s="92" t="s">
        <v>11642</v>
      </c>
      <c r="AP1060" s="84" t="s">
        <v>65</v>
      </c>
      <c r="AQ1060" s="48"/>
      <c r="AR1060" s="48"/>
      <c r="AS1060" s="48"/>
      <c r="AT1060" s="48"/>
      <c r="AU1060" s="48"/>
      <c r="AV1060" s="48"/>
      <c r="AW1060" s="48"/>
      <c r="AX1060" s="48"/>
      <c r="AY1060" s="48"/>
      <c r="AZ1060" s="48"/>
      <c r="BA1060" s="2"/>
      <c r="BB1060" s="3"/>
      <c r="BC1060" s="3"/>
      <c r="BD1060" s="3"/>
      <c r="BE1060" s="3"/>
    </row>
    <row r="1061" spans="1:57" x14ac:dyDescent="0.25">
      <c r="A1061" s="61" t="s">
        <v>963</v>
      </c>
      <c r="B1061" s="62" t="s">
        <v>15537</v>
      </c>
      <c r="C1061" s="62"/>
      <c r="D1061" s="63">
        <v>1.5</v>
      </c>
      <c r="E1061" s="65"/>
      <c r="F1061" s="103" t="s">
        <v>9988</v>
      </c>
      <c r="G1061" s="62"/>
      <c r="H1061" s="66"/>
      <c r="I1061" s="67"/>
      <c r="J1061" s="67"/>
      <c r="K1061" s="66" t="s">
        <v>13330</v>
      </c>
      <c r="L1061" s="70"/>
      <c r="M1061" s="71">
        <v>9254.42578125</v>
      </c>
      <c r="N1061" s="71">
        <v>1834.9937744140625</v>
      </c>
      <c r="O1061" s="72"/>
      <c r="P1061" s="73"/>
      <c r="Q1061" s="73"/>
      <c r="R1061" s="96"/>
      <c r="S1061" s="48">
        <v>1</v>
      </c>
      <c r="T1061" s="48">
        <v>1</v>
      </c>
      <c r="U1061" s="49">
        <v>0</v>
      </c>
      <c r="V1061" s="49">
        <v>0</v>
      </c>
      <c r="W1061" s="49">
        <v>0</v>
      </c>
      <c r="X1061" s="49">
        <v>1</v>
      </c>
      <c r="Y1061" s="49">
        <v>0</v>
      </c>
      <c r="Z1061" s="49" t="s">
        <v>13963</v>
      </c>
      <c r="AA1061" s="68">
        <v>1061</v>
      </c>
      <c r="AB1061" s="68"/>
      <c r="AC1061" s="69"/>
      <c r="AD1061" s="84">
        <v>247</v>
      </c>
      <c r="AE1061" s="84">
        <v>274</v>
      </c>
      <c r="AF1061" s="84">
        <v>1323</v>
      </c>
      <c r="AG1061" s="84">
        <v>7776</v>
      </c>
      <c r="AH1061" s="84"/>
      <c r="AI1061" s="84" t="s">
        <v>7889</v>
      </c>
      <c r="AJ1061" s="84" t="s">
        <v>8527</v>
      </c>
      <c r="AK1061" s="92" t="s">
        <v>8882</v>
      </c>
      <c r="AL1061" s="84"/>
      <c r="AM1061" s="87">
        <v>40934.389699074076</v>
      </c>
      <c r="AN1061" s="84" t="s">
        <v>10584</v>
      </c>
      <c r="AO1061" s="92" t="s">
        <v>11643</v>
      </c>
      <c r="AP1061" s="84" t="s">
        <v>66</v>
      </c>
      <c r="AQ1061" s="48" t="s">
        <v>2795</v>
      </c>
      <c r="AR1061" s="48" t="s">
        <v>2795</v>
      </c>
      <c r="AS1061" s="48" t="s">
        <v>2911</v>
      </c>
      <c r="AT1061" s="48" t="s">
        <v>2911</v>
      </c>
      <c r="AU1061" s="48" t="s">
        <v>2984</v>
      </c>
      <c r="AV1061" s="48" t="s">
        <v>2984</v>
      </c>
      <c r="AW1061" s="107" t="s">
        <v>2984</v>
      </c>
      <c r="AX1061" s="107" t="s">
        <v>2984</v>
      </c>
      <c r="AY1061" s="107" t="s">
        <v>15267</v>
      </c>
      <c r="AZ1061" s="107" t="s">
        <v>15267</v>
      </c>
      <c r="BA1061" s="2"/>
      <c r="BB1061" s="3"/>
      <c r="BC1061" s="3"/>
      <c r="BD1061" s="3"/>
      <c r="BE1061" s="3"/>
    </row>
    <row r="1062" spans="1:57" x14ac:dyDescent="0.25">
      <c r="A1062" s="61" t="s">
        <v>964</v>
      </c>
      <c r="B1062" s="62" t="s">
        <v>15537</v>
      </c>
      <c r="C1062" s="62"/>
      <c r="D1062" s="63">
        <v>1.5</v>
      </c>
      <c r="E1062" s="65"/>
      <c r="F1062" s="103" t="s">
        <v>9989</v>
      </c>
      <c r="G1062" s="62"/>
      <c r="H1062" s="66"/>
      <c r="I1062" s="67"/>
      <c r="J1062" s="67"/>
      <c r="K1062" s="66" t="s">
        <v>13331</v>
      </c>
      <c r="L1062" s="70"/>
      <c r="M1062" s="71">
        <v>9695.80078125</v>
      </c>
      <c r="N1062" s="71">
        <v>6862.4130859375</v>
      </c>
      <c r="O1062" s="72"/>
      <c r="P1062" s="73"/>
      <c r="Q1062" s="73"/>
      <c r="R1062" s="96"/>
      <c r="S1062" s="48">
        <v>1</v>
      </c>
      <c r="T1062" s="48">
        <v>1</v>
      </c>
      <c r="U1062" s="49">
        <v>0</v>
      </c>
      <c r="V1062" s="49">
        <v>0</v>
      </c>
      <c r="W1062" s="49">
        <v>0</v>
      </c>
      <c r="X1062" s="49">
        <v>1</v>
      </c>
      <c r="Y1062" s="49">
        <v>0</v>
      </c>
      <c r="Z1062" s="49" t="s">
        <v>13963</v>
      </c>
      <c r="AA1062" s="68">
        <v>1062</v>
      </c>
      <c r="AB1062" s="68"/>
      <c r="AC1062" s="69"/>
      <c r="AD1062" s="84">
        <v>754</v>
      </c>
      <c r="AE1062" s="84">
        <v>698</v>
      </c>
      <c r="AF1062" s="84">
        <v>18021</v>
      </c>
      <c r="AG1062" s="84">
        <v>31740</v>
      </c>
      <c r="AH1062" s="84"/>
      <c r="AI1062" s="84" t="s">
        <v>7890</v>
      </c>
      <c r="AJ1062" s="84"/>
      <c r="AK1062" s="84"/>
      <c r="AL1062" s="84"/>
      <c r="AM1062" s="87">
        <v>43020.349131944444</v>
      </c>
      <c r="AN1062" s="84" t="s">
        <v>10584</v>
      </c>
      <c r="AO1062" s="92" t="s">
        <v>11644</v>
      </c>
      <c r="AP1062" s="84" t="s">
        <v>66</v>
      </c>
      <c r="AQ1062" s="48" t="s">
        <v>2796</v>
      </c>
      <c r="AR1062" s="48" t="s">
        <v>2796</v>
      </c>
      <c r="AS1062" s="48" t="s">
        <v>2911</v>
      </c>
      <c r="AT1062" s="48" t="s">
        <v>2911</v>
      </c>
      <c r="AU1062" s="48"/>
      <c r="AV1062" s="48"/>
      <c r="AW1062" s="107" t="s">
        <v>14485</v>
      </c>
      <c r="AX1062" s="107" t="s">
        <v>14485</v>
      </c>
      <c r="AY1062" s="107" t="s">
        <v>15268</v>
      </c>
      <c r="AZ1062" s="107" t="s">
        <v>15268</v>
      </c>
      <c r="BA1062" s="2"/>
      <c r="BB1062" s="3"/>
      <c r="BC1062" s="3"/>
      <c r="BD1062" s="3"/>
      <c r="BE1062" s="3"/>
    </row>
    <row r="1063" spans="1:57" x14ac:dyDescent="0.25">
      <c r="A1063" s="61" t="s">
        <v>965</v>
      </c>
      <c r="B1063" s="62" t="s">
        <v>15539</v>
      </c>
      <c r="C1063" s="62"/>
      <c r="D1063" s="63">
        <v>5.097511914340533</v>
      </c>
      <c r="E1063" s="65"/>
      <c r="F1063" s="103" t="s">
        <v>9990</v>
      </c>
      <c r="G1063" s="62"/>
      <c r="H1063" s="66"/>
      <c r="I1063" s="67"/>
      <c r="J1063" s="67"/>
      <c r="K1063" s="66" t="s">
        <v>13332</v>
      </c>
      <c r="L1063" s="70"/>
      <c r="M1063" s="71">
        <v>5981.52001953125</v>
      </c>
      <c r="N1063" s="71">
        <v>8970.6044921875</v>
      </c>
      <c r="O1063" s="72"/>
      <c r="P1063" s="73"/>
      <c r="Q1063" s="73"/>
      <c r="R1063" s="96"/>
      <c r="S1063" s="48">
        <v>0</v>
      </c>
      <c r="T1063" s="48">
        <v>1</v>
      </c>
      <c r="U1063" s="49">
        <v>0</v>
      </c>
      <c r="V1063" s="49">
        <v>2.0100000000000001E-4</v>
      </c>
      <c r="W1063" s="49">
        <v>1.8600000000000001E-3</v>
      </c>
      <c r="X1063" s="49">
        <v>0.465924</v>
      </c>
      <c r="Y1063" s="49">
        <v>0</v>
      </c>
      <c r="Z1063" s="49">
        <v>0</v>
      </c>
      <c r="AA1063" s="68">
        <v>1063</v>
      </c>
      <c r="AB1063" s="68"/>
      <c r="AC1063" s="69"/>
      <c r="AD1063" s="84">
        <v>681</v>
      </c>
      <c r="AE1063" s="84">
        <v>18</v>
      </c>
      <c r="AF1063" s="84">
        <v>256</v>
      </c>
      <c r="AG1063" s="84">
        <v>2555</v>
      </c>
      <c r="AH1063" s="84"/>
      <c r="AI1063" s="84" t="s">
        <v>7891</v>
      </c>
      <c r="AJ1063" s="84"/>
      <c r="AK1063" s="84"/>
      <c r="AL1063" s="84"/>
      <c r="AM1063" s="87">
        <v>42451.728090277778</v>
      </c>
      <c r="AN1063" s="84" t="s">
        <v>10584</v>
      </c>
      <c r="AO1063" s="92" t="s">
        <v>11645</v>
      </c>
      <c r="AP1063" s="84" t="s">
        <v>66</v>
      </c>
      <c r="AQ1063" s="48"/>
      <c r="AR1063" s="48"/>
      <c r="AS1063" s="48"/>
      <c r="AT1063" s="48"/>
      <c r="AU1063" s="48" t="s">
        <v>2951</v>
      </c>
      <c r="AV1063" s="48" t="s">
        <v>2951</v>
      </c>
      <c r="AW1063" s="107" t="s">
        <v>14127</v>
      </c>
      <c r="AX1063" s="107" t="s">
        <v>14127</v>
      </c>
      <c r="AY1063" s="107" t="s">
        <v>14929</v>
      </c>
      <c r="AZ1063" s="107" t="s">
        <v>14929</v>
      </c>
      <c r="BA1063" s="2"/>
      <c r="BB1063" s="3"/>
      <c r="BC1063" s="3"/>
      <c r="BD1063" s="3"/>
      <c r="BE1063" s="3"/>
    </row>
    <row r="1064" spans="1:57" x14ac:dyDescent="0.25">
      <c r="A1064" s="61" t="s">
        <v>966</v>
      </c>
      <c r="B1064" s="62" t="s">
        <v>15537</v>
      </c>
      <c r="C1064" s="62"/>
      <c r="D1064" s="63">
        <v>1.5</v>
      </c>
      <c r="E1064" s="65"/>
      <c r="F1064" s="103" t="s">
        <v>9991</v>
      </c>
      <c r="G1064" s="62"/>
      <c r="H1064" s="66"/>
      <c r="I1064" s="67"/>
      <c r="J1064" s="67"/>
      <c r="K1064" s="66" t="s">
        <v>13333</v>
      </c>
      <c r="L1064" s="70"/>
      <c r="M1064" s="71">
        <v>7502.99365234375</v>
      </c>
      <c r="N1064" s="71">
        <v>8774.15625</v>
      </c>
      <c r="O1064" s="72"/>
      <c r="P1064" s="73"/>
      <c r="Q1064" s="73"/>
      <c r="R1064" s="96"/>
      <c r="S1064" s="48">
        <v>1</v>
      </c>
      <c r="T1064" s="48">
        <v>1</v>
      </c>
      <c r="U1064" s="49">
        <v>0</v>
      </c>
      <c r="V1064" s="49">
        <v>0</v>
      </c>
      <c r="W1064" s="49">
        <v>0</v>
      </c>
      <c r="X1064" s="49">
        <v>1</v>
      </c>
      <c r="Y1064" s="49">
        <v>0</v>
      </c>
      <c r="Z1064" s="49" t="s">
        <v>13963</v>
      </c>
      <c r="AA1064" s="68">
        <v>1064</v>
      </c>
      <c r="AB1064" s="68"/>
      <c r="AC1064" s="69"/>
      <c r="AD1064" s="84">
        <v>278</v>
      </c>
      <c r="AE1064" s="84">
        <v>7029</v>
      </c>
      <c r="AF1064" s="84">
        <v>143464</v>
      </c>
      <c r="AG1064" s="84">
        <v>1</v>
      </c>
      <c r="AH1064" s="84"/>
      <c r="AI1064" s="84" t="s">
        <v>7892</v>
      </c>
      <c r="AJ1064" s="84"/>
      <c r="AK1064" s="92" t="s">
        <v>8883</v>
      </c>
      <c r="AL1064" s="84"/>
      <c r="AM1064" s="87">
        <v>40687.571759259263</v>
      </c>
      <c r="AN1064" s="84" t="s">
        <v>10584</v>
      </c>
      <c r="AO1064" s="92" t="s">
        <v>11646</v>
      </c>
      <c r="AP1064" s="84" t="s">
        <v>66</v>
      </c>
      <c r="AQ1064" s="48" t="s">
        <v>2797</v>
      </c>
      <c r="AR1064" s="48" t="s">
        <v>2797</v>
      </c>
      <c r="AS1064" s="48" t="s">
        <v>2932</v>
      </c>
      <c r="AT1064" s="48" t="s">
        <v>2932</v>
      </c>
      <c r="AU1064" s="48"/>
      <c r="AV1064" s="48"/>
      <c r="AW1064" s="107" t="s">
        <v>14486</v>
      </c>
      <c r="AX1064" s="107" t="s">
        <v>14486</v>
      </c>
      <c r="AY1064" s="107" t="s">
        <v>15269</v>
      </c>
      <c r="AZ1064" s="107" t="s">
        <v>15269</v>
      </c>
      <c r="BA1064" s="2"/>
      <c r="BB1064" s="3"/>
      <c r="BC1064" s="3"/>
      <c r="BD1064" s="3"/>
      <c r="BE1064" s="3"/>
    </row>
    <row r="1065" spans="1:57" x14ac:dyDescent="0.25">
      <c r="A1065" s="61" t="s">
        <v>967</v>
      </c>
      <c r="B1065" s="62" t="s">
        <v>15537</v>
      </c>
      <c r="C1065" s="62"/>
      <c r="D1065" s="63">
        <v>1.724360958098657</v>
      </c>
      <c r="E1065" s="65"/>
      <c r="F1065" s="103" t="s">
        <v>9992</v>
      </c>
      <c r="G1065" s="62"/>
      <c r="H1065" s="66"/>
      <c r="I1065" s="67"/>
      <c r="J1065" s="67"/>
      <c r="K1065" s="66" t="s">
        <v>13334</v>
      </c>
      <c r="L1065" s="70"/>
      <c r="M1065" s="71">
        <v>4207.63818359375</v>
      </c>
      <c r="N1065" s="71">
        <v>1036.482421875</v>
      </c>
      <c r="O1065" s="72"/>
      <c r="P1065" s="73"/>
      <c r="Q1065" s="73"/>
      <c r="R1065" s="96"/>
      <c r="S1065" s="48">
        <v>0</v>
      </c>
      <c r="T1065" s="48">
        <v>1</v>
      </c>
      <c r="U1065" s="49">
        <v>0</v>
      </c>
      <c r="V1065" s="49">
        <v>1.84E-4</v>
      </c>
      <c r="W1065" s="49">
        <v>1.16E-4</v>
      </c>
      <c r="X1065" s="49">
        <v>0.46414100000000003</v>
      </c>
      <c r="Y1065" s="49">
        <v>0</v>
      </c>
      <c r="Z1065" s="49">
        <v>0</v>
      </c>
      <c r="AA1065" s="68">
        <v>1065</v>
      </c>
      <c r="AB1065" s="68"/>
      <c r="AC1065" s="69"/>
      <c r="AD1065" s="84">
        <v>211</v>
      </c>
      <c r="AE1065" s="84">
        <v>95</v>
      </c>
      <c r="AF1065" s="84">
        <v>457</v>
      </c>
      <c r="AG1065" s="84">
        <v>1899</v>
      </c>
      <c r="AH1065" s="84"/>
      <c r="AI1065" s="84" t="s">
        <v>7893</v>
      </c>
      <c r="AJ1065" s="84" t="s">
        <v>8466</v>
      </c>
      <c r="AK1065" s="92" t="s">
        <v>8884</v>
      </c>
      <c r="AL1065" s="84"/>
      <c r="AM1065" s="87">
        <v>40741.972395833334</v>
      </c>
      <c r="AN1065" s="84" t="s">
        <v>10584</v>
      </c>
      <c r="AO1065" s="92" t="s">
        <v>11647</v>
      </c>
      <c r="AP1065" s="84" t="s">
        <v>66</v>
      </c>
      <c r="AQ1065" s="48"/>
      <c r="AR1065" s="48"/>
      <c r="AS1065" s="48"/>
      <c r="AT1065" s="48"/>
      <c r="AU1065" s="48"/>
      <c r="AV1065" s="48"/>
      <c r="AW1065" s="107" t="s">
        <v>14080</v>
      </c>
      <c r="AX1065" s="107" t="s">
        <v>14080</v>
      </c>
      <c r="AY1065" s="107" t="s">
        <v>14883</v>
      </c>
      <c r="AZ1065" s="107" t="s">
        <v>14883</v>
      </c>
      <c r="BA1065" s="2"/>
      <c r="BB1065" s="3"/>
      <c r="BC1065" s="3"/>
      <c r="BD1065" s="3"/>
      <c r="BE1065" s="3"/>
    </row>
    <row r="1066" spans="1:57" x14ac:dyDescent="0.25">
      <c r="A1066" s="61" t="s">
        <v>968</v>
      </c>
      <c r="B1066" s="62" t="s">
        <v>15537</v>
      </c>
      <c r="C1066" s="62"/>
      <c r="D1066" s="63">
        <v>1.5</v>
      </c>
      <c r="E1066" s="65"/>
      <c r="F1066" s="103" t="s">
        <v>9993</v>
      </c>
      <c r="G1066" s="62"/>
      <c r="H1066" s="66"/>
      <c r="I1066" s="67"/>
      <c r="J1066" s="67"/>
      <c r="K1066" s="66" t="s">
        <v>13335</v>
      </c>
      <c r="L1066" s="70"/>
      <c r="M1066" s="71">
        <v>6366.11376953125</v>
      </c>
      <c r="N1066" s="71">
        <v>4234.25390625</v>
      </c>
      <c r="O1066" s="72"/>
      <c r="P1066" s="73"/>
      <c r="Q1066" s="73"/>
      <c r="R1066" s="96"/>
      <c r="S1066" s="48">
        <v>0</v>
      </c>
      <c r="T1066" s="48">
        <v>2</v>
      </c>
      <c r="U1066" s="49">
        <v>66</v>
      </c>
      <c r="V1066" s="49">
        <v>2.5000000000000001E-2</v>
      </c>
      <c r="W1066" s="49">
        <v>0</v>
      </c>
      <c r="X1066" s="49">
        <v>1.0161830000000001</v>
      </c>
      <c r="Y1066" s="49">
        <v>0</v>
      </c>
      <c r="Z1066" s="49">
        <v>0</v>
      </c>
      <c r="AA1066" s="68">
        <v>1066</v>
      </c>
      <c r="AB1066" s="68"/>
      <c r="AC1066" s="69"/>
      <c r="AD1066" s="84">
        <v>1557</v>
      </c>
      <c r="AE1066" s="84">
        <v>562</v>
      </c>
      <c r="AF1066" s="84">
        <v>17971</v>
      </c>
      <c r="AG1066" s="84">
        <v>12</v>
      </c>
      <c r="AH1066" s="84"/>
      <c r="AI1066" s="84"/>
      <c r="AJ1066" s="84"/>
      <c r="AK1066" s="84"/>
      <c r="AL1066" s="84"/>
      <c r="AM1066" s="87">
        <v>42973.480370370373</v>
      </c>
      <c r="AN1066" s="84" t="s">
        <v>10584</v>
      </c>
      <c r="AO1066" s="92" t="s">
        <v>11648</v>
      </c>
      <c r="AP1066" s="84" t="s">
        <v>66</v>
      </c>
      <c r="AQ1066" s="48"/>
      <c r="AR1066" s="48"/>
      <c r="AS1066" s="48"/>
      <c r="AT1066" s="48"/>
      <c r="AU1066" s="48"/>
      <c r="AV1066" s="48"/>
      <c r="AW1066" s="107" t="s">
        <v>14460</v>
      </c>
      <c r="AX1066" s="107" t="s">
        <v>14460</v>
      </c>
      <c r="AY1066" s="107" t="s">
        <v>15242</v>
      </c>
      <c r="AZ1066" s="107" t="s">
        <v>15242</v>
      </c>
      <c r="BA1066" s="2"/>
      <c r="BB1066" s="3"/>
      <c r="BC1066" s="3"/>
      <c r="BD1066" s="3"/>
      <c r="BE1066" s="3"/>
    </row>
    <row r="1067" spans="1:57" x14ac:dyDescent="0.25">
      <c r="A1067" s="61" t="s">
        <v>969</v>
      </c>
      <c r="B1067" s="62" t="s">
        <v>15539</v>
      </c>
      <c r="C1067" s="62"/>
      <c r="D1067" s="63">
        <v>5.097511914340533</v>
      </c>
      <c r="E1067" s="65"/>
      <c r="F1067" s="103" t="s">
        <v>9994</v>
      </c>
      <c r="G1067" s="62"/>
      <c r="H1067" s="66"/>
      <c r="I1067" s="67"/>
      <c r="J1067" s="67"/>
      <c r="K1067" s="66" t="s">
        <v>13336</v>
      </c>
      <c r="L1067" s="70"/>
      <c r="M1067" s="71">
        <v>5372.9873046875</v>
      </c>
      <c r="N1067" s="71">
        <v>2727.12744140625</v>
      </c>
      <c r="O1067" s="72"/>
      <c r="P1067" s="73"/>
      <c r="Q1067" s="73"/>
      <c r="R1067" s="96"/>
      <c r="S1067" s="48">
        <v>0</v>
      </c>
      <c r="T1067" s="48">
        <v>1</v>
      </c>
      <c r="U1067" s="49">
        <v>0</v>
      </c>
      <c r="V1067" s="49">
        <v>2.0100000000000001E-4</v>
      </c>
      <c r="W1067" s="49">
        <v>1.8600000000000001E-3</v>
      </c>
      <c r="X1067" s="49">
        <v>0.465924</v>
      </c>
      <c r="Y1067" s="49">
        <v>0</v>
      </c>
      <c r="Z1067" s="49">
        <v>0</v>
      </c>
      <c r="AA1067" s="68">
        <v>1067</v>
      </c>
      <c r="AB1067" s="68"/>
      <c r="AC1067" s="69"/>
      <c r="AD1067" s="84">
        <v>183</v>
      </c>
      <c r="AE1067" s="84">
        <v>27</v>
      </c>
      <c r="AF1067" s="84">
        <v>632</v>
      </c>
      <c r="AG1067" s="84">
        <v>871</v>
      </c>
      <c r="AH1067" s="84"/>
      <c r="AI1067" s="84"/>
      <c r="AJ1067" s="84"/>
      <c r="AK1067" s="84"/>
      <c r="AL1067" s="84"/>
      <c r="AM1067" s="87">
        <v>42142.604814814818</v>
      </c>
      <c r="AN1067" s="84" t="s">
        <v>10584</v>
      </c>
      <c r="AO1067" s="92" t="s">
        <v>11649</v>
      </c>
      <c r="AP1067" s="84" t="s">
        <v>66</v>
      </c>
      <c r="AQ1067" s="48"/>
      <c r="AR1067" s="48"/>
      <c r="AS1067" s="48"/>
      <c r="AT1067" s="48"/>
      <c r="AU1067" s="48" t="s">
        <v>2951</v>
      </c>
      <c r="AV1067" s="48" t="s">
        <v>2951</v>
      </c>
      <c r="AW1067" s="107" t="s">
        <v>14127</v>
      </c>
      <c r="AX1067" s="107" t="s">
        <v>14127</v>
      </c>
      <c r="AY1067" s="107" t="s">
        <v>14929</v>
      </c>
      <c r="AZ1067" s="107" t="s">
        <v>14929</v>
      </c>
      <c r="BA1067" s="2"/>
      <c r="BB1067" s="3"/>
      <c r="BC1067" s="3"/>
      <c r="BD1067" s="3"/>
      <c r="BE1067" s="3"/>
    </row>
    <row r="1068" spans="1:57" x14ac:dyDescent="0.25">
      <c r="A1068" s="61" t="s">
        <v>970</v>
      </c>
      <c r="B1068" s="62" t="s">
        <v>15537</v>
      </c>
      <c r="C1068" s="62"/>
      <c r="D1068" s="63">
        <v>1.5</v>
      </c>
      <c r="E1068" s="65"/>
      <c r="F1068" s="103" t="s">
        <v>9995</v>
      </c>
      <c r="G1068" s="62"/>
      <c r="H1068" s="66"/>
      <c r="I1068" s="67"/>
      <c r="J1068" s="67"/>
      <c r="K1068" s="66" t="s">
        <v>13337</v>
      </c>
      <c r="L1068" s="70"/>
      <c r="M1068" s="71">
        <v>3477.53369140625</v>
      </c>
      <c r="N1068" s="71">
        <v>809.5120849609375</v>
      </c>
      <c r="O1068" s="72"/>
      <c r="P1068" s="73"/>
      <c r="Q1068" s="73"/>
      <c r="R1068" s="96"/>
      <c r="S1068" s="48">
        <v>1</v>
      </c>
      <c r="T1068" s="48">
        <v>1</v>
      </c>
      <c r="U1068" s="49">
        <v>0</v>
      </c>
      <c r="V1068" s="49">
        <v>0</v>
      </c>
      <c r="W1068" s="49">
        <v>0</v>
      </c>
      <c r="X1068" s="49">
        <v>1</v>
      </c>
      <c r="Y1068" s="49">
        <v>0</v>
      </c>
      <c r="Z1068" s="49" t="s">
        <v>13963</v>
      </c>
      <c r="AA1068" s="68">
        <v>1068</v>
      </c>
      <c r="AB1068" s="68"/>
      <c r="AC1068" s="69"/>
      <c r="AD1068" s="84">
        <v>65</v>
      </c>
      <c r="AE1068" s="84">
        <v>60</v>
      </c>
      <c r="AF1068" s="84">
        <v>2439</v>
      </c>
      <c r="AG1068" s="84">
        <v>2445</v>
      </c>
      <c r="AH1068" s="84"/>
      <c r="AI1068" s="84" t="s">
        <v>7894</v>
      </c>
      <c r="AJ1068" s="84" t="s">
        <v>8411</v>
      </c>
      <c r="AK1068" s="84"/>
      <c r="AL1068" s="84"/>
      <c r="AM1068" s="87">
        <v>43516.749722222223</v>
      </c>
      <c r="AN1068" s="84" t="s">
        <v>10584</v>
      </c>
      <c r="AO1068" s="92" t="s">
        <v>11650</v>
      </c>
      <c r="AP1068" s="84" t="s">
        <v>66</v>
      </c>
      <c r="AQ1068" s="48"/>
      <c r="AR1068" s="48"/>
      <c r="AS1068" s="48"/>
      <c r="AT1068" s="48"/>
      <c r="AU1068" s="48"/>
      <c r="AV1068" s="48"/>
      <c r="AW1068" s="107" t="s">
        <v>14487</v>
      </c>
      <c r="AX1068" s="107" t="s">
        <v>14487</v>
      </c>
      <c r="AY1068" s="107" t="s">
        <v>15270</v>
      </c>
      <c r="AZ1068" s="107" t="s">
        <v>15270</v>
      </c>
      <c r="BA1068" s="2"/>
      <c r="BB1068" s="3"/>
      <c r="BC1068" s="3"/>
      <c r="BD1068" s="3"/>
      <c r="BE1068" s="3"/>
    </row>
    <row r="1069" spans="1:57" x14ac:dyDescent="0.25">
      <c r="A1069" s="61" t="s">
        <v>971</v>
      </c>
      <c r="B1069" s="62" t="s">
        <v>15537</v>
      </c>
      <c r="C1069" s="62"/>
      <c r="D1069" s="63">
        <v>1.5</v>
      </c>
      <c r="E1069" s="65"/>
      <c r="F1069" s="103" t="s">
        <v>9996</v>
      </c>
      <c r="G1069" s="62"/>
      <c r="H1069" s="66"/>
      <c r="I1069" s="67"/>
      <c r="J1069" s="67"/>
      <c r="K1069" s="66" t="s">
        <v>13338</v>
      </c>
      <c r="L1069" s="70"/>
      <c r="M1069" s="71">
        <v>3967.035888671875</v>
      </c>
      <c r="N1069" s="71">
        <v>8004.95263671875</v>
      </c>
      <c r="O1069" s="72"/>
      <c r="P1069" s="73"/>
      <c r="Q1069" s="73"/>
      <c r="R1069" s="96"/>
      <c r="S1069" s="48">
        <v>0</v>
      </c>
      <c r="T1069" s="48">
        <v>1</v>
      </c>
      <c r="U1069" s="49">
        <v>0</v>
      </c>
      <c r="V1069" s="49">
        <v>1.2E-4</v>
      </c>
      <c r="W1069" s="49">
        <v>0</v>
      </c>
      <c r="X1069" s="49">
        <v>0.57686899999999997</v>
      </c>
      <c r="Y1069" s="49">
        <v>0</v>
      </c>
      <c r="Z1069" s="49">
        <v>0</v>
      </c>
      <c r="AA1069" s="68">
        <v>1069</v>
      </c>
      <c r="AB1069" s="68"/>
      <c r="AC1069" s="69"/>
      <c r="AD1069" s="84">
        <v>446</v>
      </c>
      <c r="AE1069" s="84">
        <v>267</v>
      </c>
      <c r="AF1069" s="84">
        <v>26533</v>
      </c>
      <c r="AG1069" s="84">
        <v>72768</v>
      </c>
      <c r="AH1069" s="84"/>
      <c r="AI1069" s="84"/>
      <c r="AJ1069" s="84"/>
      <c r="AK1069" s="84"/>
      <c r="AL1069" s="84"/>
      <c r="AM1069" s="87">
        <v>42566.923194444447</v>
      </c>
      <c r="AN1069" s="84" t="s">
        <v>10584</v>
      </c>
      <c r="AO1069" s="92" t="s">
        <v>11651</v>
      </c>
      <c r="AP1069" s="84" t="s">
        <v>66</v>
      </c>
      <c r="AQ1069" s="48"/>
      <c r="AR1069" s="48"/>
      <c r="AS1069" s="48"/>
      <c r="AT1069" s="48"/>
      <c r="AU1069" s="48"/>
      <c r="AV1069" s="48"/>
      <c r="AW1069" s="107" t="s">
        <v>14171</v>
      </c>
      <c r="AX1069" s="107" t="s">
        <v>14171</v>
      </c>
      <c r="AY1069" s="107" t="s">
        <v>14971</v>
      </c>
      <c r="AZ1069" s="107" t="s">
        <v>14971</v>
      </c>
      <c r="BA1069" s="2"/>
      <c r="BB1069" s="3"/>
      <c r="BC1069" s="3"/>
      <c r="BD1069" s="3"/>
      <c r="BE1069" s="3"/>
    </row>
    <row r="1070" spans="1:57" x14ac:dyDescent="0.25">
      <c r="A1070" s="61" t="s">
        <v>972</v>
      </c>
      <c r="B1070" s="62" t="s">
        <v>15537</v>
      </c>
      <c r="C1070" s="62"/>
      <c r="D1070" s="63">
        <v>1.5</v>
      </c>
      <c r="E1070" s="65"/>
      <c r="F1070" s="103" t="s">
        <v>9997</v>
      </c>
      <c r="G1070" s="62"/>
      <c r="H1070" s="66"/>
      <c r="I1070" s="67"/>
      <c r="J1070" s="67"/>
      <c r="K1070" s="66" t="s">
        <v>13339</v>
      </c>
      <c r="L1070" s="70"/>
      <c r="M1070" s="71">
        <v>3489.7646484375</v>
      </c>
      <c r="N1070" s="71">
        <v>1871.6551513671875</v>
      </c>
      <c r="O1070" s="72"/>
      <c r="P1070" s="73"/>
      <c r="Q1070" s="73"/>
      <c r="R1070" s="96"/>
      <c r="S1070" s="48">
        <v>0</v>
      </c>
      <c r="T1070" s="48">
        <v>1</v>
      </c>
      <c r="U1070" s="49">
        <v>0</v>
      </c>
      <c r="V1070" s="49">
        <v>1.21E-4</v>
      </c>
      <c r="W1070" s="49">
        <v>0</v>
      </c>
      <c r="X1070" s="49">
        <v>0.53123399999999998</v>
      </c>
      <c r="Y1070" s="49">
        <v>0</v>
      </c>
      <c r="Z1070" s="49">
        <v>0</v>
      </c>
      <c r="AA1070" s="68">
        <v>1070</v>
      </c>
      <c r="AB1070" s="68"/>
      <c r="AC1070" s="69"/>
      <c r="AD1070" s="84">
        <v>149</v>
      </c>
      <c r="AE1070" s="84">
        <v>24</v>
      </c>
      <c r="AF1070" s="84">
        <v>131</v>
      </c>
      <c r="AG1070" s="84">
        <v>7635</v>
      </c>
      <c r="AH1070" s="84"/>
      <c r="AI1070" s="84"/>
      <c r="AJ1070" s="84"/>
      <c r="AK1070" s="84"/>
      <c r="AL1070" s="84"/>
      <c r="AM1070" s="87">
        <v>43324.506331018521</v>
      </c>
      <c r="AN1070" s="84" t="s">
        <v>10584</v>
      </c>
      <c r="AO1070" s="92" t="s">
        <v>11652</v>
      </c>
      <c r="AP1070" s="84" t="s">
        <v>66</v>
      </c>
      <c r="AQ1070" s="48"/>
      <c r="AR1070" s="48"/>
      <c r="AS1070" s="48"/>
      <c r="AT1070" s="48"/>
      <c r="AU1070" s="48"/>
      <c r="AV1070" s="48"/>
      <c r="AW1070" s="107" t="s">
        <v>14431</v>
      </c>
      <c r="AX1070" s="107" t="s">
        <v>14431</v>
      </c>
      <c r="AY1070" s="107" t="s">
        <v>15214</v>
      </c>
      <c r="AZ1070" s="107" t="s">
        <v>15214</v>
      </c>
      <c r="BA1070" s="2"/>
      <c r="BB1070" s="3"/>
      <c r="BC1070" s="3"/>
      <c r="BD1070" s="3"/>
      <c r="BE1070" s="3"/>
    </row>
    <row r="1071" spans="1:57" x14ac:dyDescent="0.25">
      <c r="A1071" s="61" t="s">
        <v>973</v>
      </c>
      <c r="B1071" s="62" t="s">
        <v>15537</v>
      </c>
      <c r="C1071" s="62"/>
      <c r="D1071" s="63">
        <v>1.5</v>
      </c>
      <c r="E1071" s="65"/>
      <c r="F1071" s="103" t="s">
        <v>9998</v>
      </c>
      <c r="G1071" s="62"/>
      <c r="H1071" s="66"/>
      <c r="I1071" s="67"/>
      <c r="J1071" s="67"/>
      <c r="K1071" s="66" t="s">
        <v>13340</v>
      </c>
      <c r="L1071" s="70"/>
      <c r="M1071" s="71">
        <v>6015.99267578125</v>
      </c>
      <c r="N1071" s="71">
        <v>8184.83154296875</v>
      </c>
      <c r="O1071" s="72"/>
      <c r="P1071" s="73"/>
      <c r="Q1071" s="73"/>
      <c r="R1071" s="96"/>
      <c r="S1071" s="48">
        <v>1</v>
      </c>
      <c r="T1071" s="48">
        <v>1</v>
      </c>
      <c r="U1071" s="49">
        <v>0</v>
      </c>
      <c r="V1071" s="49">
        <v>0</v>
      </c>
      <c r="W1071" s="49">
        <v>0</v>
      </c>
      <c r="X1071" s="49">
        <v>1</v>
      </c>
      <c r="Y1071" s="49">
        <v>0</v>
      </c>
      <c r="Z1071" s="49" t="s">
        <v>13963</v>
      </c>
      <c r="AA1071" s="68">
        <v>1071</v>
      </c>
      <c r="AB1071" s="68"/>
      <c r="AC1071" s="69"/>
      <c r="AD1071" s="84">
        <v>401</v>
      </c>
      <c r="AE1071" s="84">
        <v>2099</v>
      </c>
      <c r="AF1071" s="84">
        <v>27050</v>
      </c>
      <c r="AG1071" s="84">
        <v>153954</v>
      </c>
      <c r="AH1071" s="84"/>
      <c r="AI1071" s="84" t="s">
        <v>7895</v>
      </c>
      <c r="AJ1071" s="84" t="s">
        <v>8272</v>
      </c>
      <c r="AK1071" s="84"/>
      <c r="AL1071" s="84"/>
      <c r="AM1071" s="87">
        <v>42811.876400462963</v>
      </c>
      <c r="AN1071" s="84" t="s">
        <v>10584</v>
      </c>
      <c r="AO1071" s="92" t="s">
        <v>11653</v>
      </c>
      <c r="AP1071" s="84" t="s">
        <v>66</v>
      </c>
      <c r="AQ1071" s="48" t="s">
        <v>2798</v>
      </c>
      <c r="AR1071" s="48" t="s">
        <v>2798</v>
      </c>
      <c r="AS1071" s="48" t="s">
        <v>2911</v>
      </c>
      <c r="AT1071" s="48" t="s">
        <v>2911</v>
      </c>
      <c r="AU1071" s="48"/>
      <c r="AV1071" s="48"/>
      <c r="AW1071" s="107" t="s">
        <v>14488</v>
      </c>
      <c r="AX1071" s="107" t="s">
        <v>14488</v>
      </c>
      <c r="AY1071" s="107" t="s">
        <v>15271</v>
      </c>
      <c r="AZ1071" s="107" t="s">
        <v>15271</v>
      </c>
      <c r="BA1071" s="2"/>
      <c r="BB1071" s="3"/>
      <c r="BC1071" s="3"/>
      <c r="BD1071" s="3"/>
      <c r="BE1071" s="3"/>
    </row>
    <row r="1072" spans="1:57" x14ac:dyDescent="0.25">
      <c r="A1072" s="61" t="s">
        <v>974</v>
      </c>
      <c r="B1072" s="62" t="s">
        <v>15539</v>
      </c>
      <c r="C1072" s="62"/>
      <c r="D1072" s="63">
        <v>5.097511914340533</v>
      </c>
      <c r="E1072" s="65"/>
      <c r="F1072" s="103" t="s">
        <v>9999</v>
      </c>
      <c r="G1072" s="62"/>
      <c r="H1072" s="66"/>
      <c r="I1072" s="67"/>
      <c r="J1072" s="67"/>
      <c r="K1072" s="66" t="s">
        <v>13341</v>
      </c>
      <c r="L1072" s="70"/>
      <c r="M1072" s="71">
        <v>4117.9599609375</v>
      </c>
      <c r="N1072" s="71">
        <v>9195.119140625</v>
      </c>
      <c r="O1072" s="72"/>
      <c r="P1072" s="73"/>
      <c r="Q1072" s="73"/>
      <c r="R1072" s="96"/>
      <c r="S1072" s="48">
        <v>0</v>
      </c>
      <c r="T1072" s="48">
        <v>1</v>
      </c>
      <c r="U1072" s="49">
        <v>0</v>
      </c>
      <c r="V1072" s="49">
        <v>2.0100000000000001E-4</v>
      </c>
      <c r="W1072" s="49">
        <v>1.8600000000000001E-3</v>
      </c>
      <c r="X1072" s="49">
        <v>0.465924</v>
      </c>
      <c r="Y1072" s="49">
        <v>0</v>
      </c>
      <c r="Z1072" s="49">
        <v>0</v>
      </c>
      <c r="AA1072" s="68">
        <v>1072</v>
      </c>
      <c r="AB1072" s="68"/>
      <c r="AC1072" s="69"/>
      <c r="AD1072" s="84">
        <v>221</v>
      </c>
      <c r="AE1072" s="84">
        <v>4</v>
      </c>
      <c r="AF1072" s="84">
        <v>135</v>
      </c>
      <c r="AG1072" s="84">
        <v>251</v>
      </c>
      <c r="AH1072" s="84"/>
      <c r="AI1072" s="84" t="s">
        <v>7896</v>
      </c>
      <c r="AJ1072" s="84" t="s">
        <v>8266</v>
      </c>
      <c r="AK1072" s="84"/>
      <c r="AL1072" s="84"/>
      <c r="AM1072" s="87">
        <v>43665.741967592592</v>
      </c>
      <c r="AN1072" s="84" t="s">
        <v>10584</v>
      </c>
      <c r="AO1072" s="92" t="s">
        <v>11654</v>
      </c>
      <c r="AP1072" s="84" t="s">
        <v>66</v>
      </c>
      <c r="AQ1072" s="48"/>
      <c r="AR1072" s="48"/>
      <c r="AS1072" s="48"/>
      <c r="AT1072" s="48"/>
      <c r="AU1072" s="48" t="s">
        <v>2951</v>
      </c>
      <c r="AV1072" s="48" t="s">
        <v>2951</v>
      </c>
      <c r="AW1072" s="107" t="s">
        <v>14127</v>
      </c>
      <c r="AX1072" s="107" t="s">
        <v>14127</v>
      </c>
      <c r="AY1072" s="107" t="s">
        <v>14929</v>
      </c>
      <c r="AZ1072" s="107" t="s">
        <v>14929</v>
      </c>
      <c r="BA1072" s="2"/>
      <c r="BB1072" s="3"/>
      <c r="BC1072" s="3"/>
      <c r="BD1072" s="3"/>
      <c r="BE1072" s="3"/>
    </row>
    <row r="1073" spans="1:57" x14ac:dyDescent="0.25">
      <c r="A1073" s="61" t="s">
        <v>975</v>
      </c>
      <c r="B1073" s="62" t="s">
        <v>15537</v>
      </c>
      <c r="C1073" s="62"/>
      <c r="D1073" s="63">
        <v>1.5</v>
      </c>
      <c r="E1073" s="65"/>
      <c r="F1073" s="103" t="s">
        <v>10000</v>
      </c>
      <c r="G1073" s="62"/>
      <c r="H1073" s="66"/>
      <c r="I1073" s="67"/>
      <c r="J1073" s="67"/>
      <c r="K1073" s="66" t="s">
        <v>13342</v>
      </c>
      <c r="L1073" s="70"/>
      <c r="M1073" s="71">
        <v>1598.014892578125</v>
      </c>
      <c r="N1073" s="71">
        <v>3578.959716796875</v>
      </c>
      <c r="O1073" s="72"/>
      <c r="P1073" s="73"/>
      <c r="Q1073" s="73"/>
      <c r="R1073" s="96"/>
      <c r="S1073" s="48">
        <v>1</v>
      </c>
      <c r="T1073" s="48">
        <v>1</v>
      </c>
      <c r="U1073" s="49">
        <v>0</v>
      </c>
      <c r="V1073" s="49">
        <v>0</v>
      </c>
      <c r="W1073" s="49">
        <v>0</v>
      </c>
      <c r="X1073" s="49">
        <v>1</v>
      </c>
      <c r="Y1073" s="49">
        <v>0</v>
      </c>
      <c r="Z1073" s="49" t="s">
        <v>13963</v>
      </c>
      <c r="AA1073" s="68">
        <v>1073</v>
      </c>
      <c r="AB1073" s="68"/>
      <c r="AC1073" s="69"/>
      <c r="AD1073" s="84">
        <v>198</v>
      </c>
      <c r="AE1073" s="84">
        <v>2281</v>
      </c>
      <c r="AF1073" s="84">
        <v>22553</v>
      </c>
      <c r="AG1073" s="84">
        <v>81934</v>
      </c>
      <c r="AH1073" s="84"/>
      <c r="AI1073" s="84" t="s">
        <v>7897</v>
      </c>
      <c r="AJ1073" s="84"/>
      <c r="AK1073" s="84"/>
      <c r="AL1073" s="84"/>
      <c r="AM1073" s="87">
        <v>43263.634467592594</v>
      </c>
      <c r="AN1073" s="84" t="s">
        <v>10584</v>
      </c>
      <c r="AO1073" s="92" t="s">
        <v>11655</v>
      </c>
      <c r="AP1073" s="84" t="s">
        <v>66</v>
      </c>
      <c r="AQ1073" s="48"/>
      <c r="AR1073" s="48"/>
      <c r="AS1073" s="48"/>
      <c r="AT1073" s="48"/>
      <c r="AU1073" s="48"/>
      <c r="AV1073" s="48"/>
      <c r="AW1073" s="107" t="s">
        <v>14489</v>
      </c>
      <c r="AX1073" s="107" t="s">
        <v>14489</v>
      </c>
      <c r="AY1073" s="107" t="s">
        <v>15272</v>
      </c>
      <c r="AZ1073" s="107" t="s">
        <v>15272</v>
      </c>
      <c r="BA1073" s="2"/>
      <c r="BB1073" s="3"/>
      <c r="BC1073" s="3"/>
      <c r="BD1073" s="3"/>
      <c r="BE1073" s="3"/>
    </row>
    <row r="1074" spans="1:57" x14ac:dyDescent="0.25">
      <c r="A1074" s="61" t="s">
        <v>976</v>
      </c>
      <c r="B1074" s="62" t="s">
        <v>15537</v>
      </c>
      <c r="C1074" s="62"/>
      <c r="D1074" s="63">
        <v>1.5</v>
      </c>
      <c r="E1074" s="65"/>
      <c r="F1074" s="103" t="s">
        <v>10001</v>
      </c>
      <c r="G1074" s="62"/>
      <c r="H1074" s="66"/>
      <c r="I1074" s="67"/>
      <c r="J1074" s="67"/>
      <c r="K1074" s="66" t="s">
        <v>13343</v>
      </c>
      <c r="L1074" s="70"/>
      <c r="M1074" s="71">
        <v>5852.4677734375</v>
      </c>
      <c r="N1074" s="71">
        <v>493.81112670898438</v>
      </c>
      <c r="O1074" s="72"/>
      <c r="P1074" s="73"/>
      <c r="Q1074" s="73"/>
      <c r="R1074" s="96"/>
      <c r="S1074" s="48">
        <v>0</v>
      </c>
      <c r="T1074" s="48">
        <v>2</v>
      </c>
      <c r="U1074" s="49">
        <v>2</v>
      </c>
      <c r="V1074" s="49">
        <v>0.5</v>
      </c>
      <c r="W1074" s="49">
        <v>0</v>
      </c>
      <c r="X1074" s="49">
        <v>1.4594590000000001</v>
      </c>
      <c r="Y1074" s="49">
        <v>0</v>
      </c>
      <c r="Z1074" s="49">
        <v>0</v>
      </c>
      <c r="AA1074" s="68">
        <v>1074</v>
      </c>
      <c r="AB1074" s="68"/>
      <c r="AC1074" s="69"/>
      <c r="AD1074" s="84">
        <v>86</v>
      </c>
      <c r="AE1074" s="84">
        <v>0</v>
      </c>
      <c r="AF1074" s="84">
        <v>3</v>
      </c>
      <c r="AG1074" s="84">
        <v>17</v>
      </c>
      <c r="AH1074" s="84"/>
      <c r="AI1074" s="84" t="s">
        <v>7898</v>
      </c>
      <c r="AJ1074" s="84" t="s">
        <v>8284</v>
      </c>
      <c r="AK1074" s="84"/>
      <c r="AL1074" s="84"/>
      <c r="AM1074" s="87">
        <v>43738.267245370371</v>
      </c>
      <c r="AN1074" s="84" t="s">
        <v>10584</v>
      </c>
      <c r="AO1074" s="92" t="s">
        <v>11656</v>
      </c>
      <c r="AP1074" s="84" t="s">
        <v>66</v>
      </c>
      <c r="AQ1074" s="48"/>
      <c r="AR1074" s="48"/>
      <c r="AS1074" s="48"/>
      <c r="AT1074" s="48"/>
      <c r="AU1074" s="48"/>
      <c r="AV1074" s="48"/>
      <c r="AW1074" s="107" t="s">
        <v>14490</v>
      </c>
      <c r="AX1074" s="107" t="s">
        <v>14490</v>
      </c>
      <c r="AY1074" s="107" t="s">
        <v>15273</v>
      </c>
      <c r="AZ1074" s="107" t="s">
        <v>15273</v>
      </c>
      <c r="BA1074" s="2"/>
      <c r="BB1074" s="3"/>
      <c r="BC1074" s="3"/>
      <c r="BD1074" s="3"/>
      <c r="BE1074" s="3"/>
    </row>
    <row r="1075" spans="1:57" x14ac:dyDescent="0.25">
      <c r="A1075" s="61" t="s">
        <v>1757</v>
      </c>
      <c r="B1075" s="62" t="s">
        <v>15537</v>
      </c>
      <c r="C1075" s="62"/>
      <c r="D1075" s="63">
        <v>1.5</v>
      </c>
      <c r="E1075" s="65"/>
      <c r="F1075" s="103" t="s">
        <v>10002</v>
      </c>
      <c r="G1075" s="62"/>
      <c r="H1075" s="66"/>
      <c r="I1075" s="67"/>
      <c r="J1075" s="67"/>
      <c r="K1075" s="66" t="s">
        <v>13344</v>
      </c>
      <c r="L1075" s="70"/>
      <c r="M1075" s="71">
        <v>8373.041015625</v>
      </c>
      <c r="N1075" s="71">
        <v>615.310546875</v>
      </c>
      <c r="O1075" s="72"/>
      <c r="P1075" s="73"/>
      <c r="Q1075" s="73"/>
      <c r="R1075" s="96"/>
      <c r="S1075" s="48">
        <v>1</v>
      </c>
      <c r="T1075" s="48">
        <v>0</v>
      </c>
      <c r="U1075" s="49">
        <v>0</v>
      </c>
      <c r="V1075" s="49">
        <v>0.33333299999999999</v>
      </c>
      <c r="W1075" s="49">
        <v>0</v>
      </c>
      <c r="X1075" s="49">
        <v>0.77027000000000001</v>
      </c>
      <c r="Y1075" s="49">
        <v>0</v>
      </c>
      <c r="Z1075" s="49">
        <v>0</v>
      </c>
      <c r="AA1075" s="68">
        <v>1075</v>
      </c>
      <c r="AB1075" s="68"/>
      <c r="AC1075" s="69"/>
      <c r="AD1075" s="84">
        <v>143</v>
      </c>
      <c r="AE1075" s="84">
        <v>7304883</v>
      </c>
      <c r="AF1075" s="84">
        <v>55177</v>
      </c>
      <c r="AG1075" s="84">
        <v>400</v>
      </c>
      <c r="AH1075" s="84"/>
      <c r="AI1075" s="84" t="s">
        <v>7899</v>
      </c>
      <c r="AJ1075" s="84" t="s">
        <v>8528</v>
      </c>
      <c r="AK1075" s="92" t="s">
        <v>8885</v>
      </c>
      <c r="AL1075" s="84"/>
      <c r="AM1075" s="87">
        <v>39939.510069444441</v>
      </c>
      <c r="AN1075" s="84" t="s">
        <v>10584</v>
      </c>
      <c r="AO1075" s="92" t="s">
        <v>11657</v>
      </c>
      <c r="AP1075" s="84" t="s">
        <v>65</v>
      </c>
      <c r="AQ1075" s="48"/>
      <c r="AR1075" s="48"/>
      <c r="AS1075" s="48"/>
      <c r="AT1075" s="48"/>
      <c r="AU1075" s="48"/>
      <c r="AV1075" s="48"/>
      <c r="AW1075" s="48"/>
      <c r="AX1075" s="48"/>
      <c r="AY1075" s="48"/>
      <c r="AZ1075" s="48"/>
      <c r="BA1075" s="2"/>
      <c r="BB1075" s="3"/>
      <c r="BC1075" s="3"/>
      <c r="BD1075" s="3"/>
      <c r="BE1075" s="3"/>
    </row>
    <row r="1076" spans="1:57" x14ac:dyDescent="0.25">
      <c r="A1076" s="61" t="s">
        <v>1758</v>
      </c>
      <c r="B1076" s="62" t="s">
        <v>15537</v>
      </c>
      <c r="C1076" s="62"/>
      <c r="D1076" s="63">
        <v>1.5</v>
      </c>
      <c r="E1076" s="65"/>
      <c r="F1076" s="103" t="s">
        <v>10003</v>
      </c>
      <c r="G1076" s="62"/>
      <c r="H1076" s="66"/>
      <c r="I1076" s="67"/>
      <c r="J1076" s="67"/>
      <c r="K1076" s="66" t="s">
        <v>13345</v>
      </c>
      <c r="L1076" s="70"/>
      <c r="M1076" s="71">
        <v>3203.9326171875</v>
      </c>
      <c r="N1076" s="71">
        <v>190.43560791015625</v>
      </c>
      <c r="O1076" s="72"/>
      <c r="P1076" s="73"/>
      <c r="Q1076" s="73"/>
      <c r="R1076" s="96"/>
      <c r="S1076" s="48">
        <v>1</v>
      </c>
      <c r="T1076" s="48">
        <v>0</v>
      </c>
      <c r="U1076" s="49">
        <v>0</v>
      </c>
      <c r="V1076" s="49">
        <v>0.33333299999999999</v>
      </c>
      <c r="W1076" s="49">
        <v>0</v>
      </c>
      <c r="X1076" s="49">
        <v>0.77027000000000001</v>
      </c>
      <c r="Y1076" s="49">
        <v>0</v>
      </c>
      <c r="Z1076" s="49">
        <v>0</v>
      </c>
      <c r="AA1076" s="68">
        <v>1076</v>
      </c>
      <c r="AB1076" s="68"/>
      <c r="AC1076" s="69"/>
      <c r="AD1076" s="84">
        <v>1104</v>
      </c>
      <c r="AE1076" s="84">
        <v>306550</v>
      </c>
      <c r="AF1076" s="84">
        <v>10856</v>
      </c>
      <c r="AG1076" s="84">
        <v>24012</v>
      </c>
      <c r="AH1076" s="84"/>
      <c r="AI1076" s="84" t="s">
        <v>7900</v>
      </c>
      <c r="AJ1076" s="84" t="s">
        <v>8224</v>
      </c>
      <c r="AK1076" s="92" t="s">
        <v>8886</v>
      </c>
      <c r="AL1076" s="84"/>
      <c r="AM1076" s="87">
        <v>40215.434699074074</v>
      </c>
      <c r="AN1076" s="84" t="s">
        <v>10584</v>
      </c>
      <c r="AO1076" s="92" t="s">
        <v>11658</v>
      </c>
      <c r="AP1076" s="84" t="s">
        <v>65</v>
      </c>
      <c r="AQ1076" s="48"/>
      <c r="AR1076" s="48"/>
      <c r="AS1076" s="48"/>
      <c r="AT1076" s="48"/>
      <c r="AU1076" s="48"/>
      <c r="AV1076" s="48"/>
      <c r="AW1076" s="48"/>
      <c r="AX1076" s="48"/>
      <c r="AY1076" s="48"/>
      <c r="AZ1076" s="48"/>
      <c r="BA1076" s="2"/>
      <c r="BB1076" s="3"/>
      <c r="BC1076" s="3"/>
      <c r="BD1076" s="3"/>
      <c r="BE1076" s="3"/>
    </row>
    <row r="1077" spans="1:57" x14ac:dyDescent="0.25">
      <c r="A1077" s="61" t="s">
        <v>977</v>
      </c>
      <c r="B1077" s="62" t="s">
        <v>15537</v>
      </c>
      <c r="C1077" s="62"/>
      <c r="D1077" s="63">
        <v>1.505802438571517</v>
      </c>
      <c r="E1077" s="65"/>
      <c r="F1077" s="103" t="s">
        <v>10004</v>
      </c>
      <c r="G1077" s="62"/>
      <c r="H1077" s="66"/>
      <c r="I1077" s="67"/>
      <c r="J1077" s="67"/>
      <c r="K1077" s="66" t="s">
        <v>13346</v>
      </c>
      <c r="L1077" s="70"/>
      <c r="M1077" s="71">
        <v>6933.12548828125</v>
      </c>
      <c r="N1077" s="71">
        <v>7135.865234375</v>
      </c>
      <c r="O1077" s="72"/>
      <c r="P1077" s="73"/>
      <c r="Q1077" s="73"/>
      <c r="R1077" s="96"/>
      <c r="S1077" s="48">
        <v>0</v>
      </c>
      <c r="T1077" s="48">
        <v>1</v>
      </c>
      <c r="U1077" s="49">
        <v>0</v>
      </c>
      <c r="V1077" s="49">
        <v>1.5899999999999999E-4</v>
      </c>
      <c r="W1077" s="49">
        <v>3.0000000000000001E-6</v>
      </c>
      <c r="X1077" s="49">
        <v>0.51345799999999997</v>
      </c>
      <c r="Y1077" s="49">
        <v>0</v>
      </c>
      <c r="Z1077" s="49">
        <v>0</v>
      </c>
      <c r="AA1077" s="68">
        <v>1077</v>
      </c>
      <c r="AB1077" s="68"/>
      <c r="AC1077" s="69"/>
      <c r="AD1077" s="84">
        <v>384</v>
      </c>
      <c r="AE1077" s="84">
        <v>25</v>
      </c>
      <c r="AF1077" s="84">
        <v>623</v>
      </c>
      <c r="AG1077" s="84">
        <v>913</v>
      </c>
      <c r="AH1077" s="84"/>
      <c r="AI1077" s="84" t="s">
        <v>7901</v>
      </c>
      <c r="AJ1077" s="84"/>
      <c r="AK1077" s="84"/>
      <c r="AL1077" s="84"/>
      <c r="AM1077" s="87">
        <v>43547.610081018516</v>
      </c>
      <c r="AN1077" s="84" t="s">
        <v>10584</v>
      </c>
      <c r="AO1077" s="92" t="s">
        <v>11659</v>
      </c>
      <c r="AP1077" s="84" t="s">
        <v>66</v>
      </c>
      <c r="AQ1077" s="48"/>
      <c r="AR1077" s="48"/>
      <c r="AS1077" s="48"/>
      <c r="AT1077" s="48"/>
      <c r="AU1077" s="48"/>
      <c r="AV1077" s="48"/>
      <c r="AW1077" s="107" t="s">
        <v>14135</v>
      </c>
      <c r="AX1077" s="107" t="s">
        <v>14135</v>
      </c>
      <c r="AY1077" s="107" t="s">
        <v>14887</v>
      </c>
      <c r="AZ1077" s="107" t="s">
        <v>14887</v>
      </c>
      <c r="BA1077" s="2"/>
      <c r="BB1077" s="3"/>
      <c r="BC1077" s="3"/>
      <c r="BD1077" s="3"/>
      <c r="BE1077" s="3"/>
    </row>
    <row r="1078" spans="1:57" x14ac:dyDescent="0.25">
      <c r="A1078" s="61" t="s">
        <v>978</v>
      </c>
      <c r="B1078" s="62" t="s">
        <v>15539</v>
      </c>
      <c r="C1078" s="62"/>
      <c r="D1078" s="63">
        <v>5.4572631057745866</v>
      </c>
      <c r="E1078" s="65"/>
      <c r="F1078" s="103" t="s">
        <v>10005</v>
      </c>
      <c r="G1078" s="62"/>
      <c r="H1078" s="66"/>
      <c r="I1078" s="67"/>
      <c r="J1078" s="67"/>
      <c r="K1078" s="66" t="s">
        <v>13347</v>
      </c>
      <c r="L1078" s="70"/>
      <c r="M1078" s="71">
        <v>4339.94970703125</v>
      </c>
      <c r="N1078" s="71">
        <v>4461.70263671875</v>
      </c>
      <c r="O1078" s="72"/>
      <c r="P1078" s="73"/>
      <c r="Q1078" s="73"/>
      <c r="R1078" s="96"/>
      <c r="S1078" s="48">
        <v>0</v>
      </c>
      <c r="T1078" s="48">
        <v>4</v>
      </c>
      <c r="U1078" s="49">
        <v>9097.4133390000006</v>
      </c>
      <c r="V1078" s="49">
        <v>2.1100000000000001E-4</v>
      </c>
      <c r="W1078" s="49">
        <v>2.0460000000000001E-3</v>
      </c>
      <c r="X1078" s="49">
        <v>1.3377589999999999</v>
      </c>
      <c r="Y1078" s="49">
        <v>0</v>
      </c>
      <c r="Z1078" s="49">
        <v>0</v>
      </c>
      <c r="AA1078" s="68">
        <v>1078</v>
      </c>
      <c r="AB1078" s="68"/>
      <c r="AC1078" s="69"/>
      <c r="AD1078" s="84">
        <v>300</v>
      </c>
      <c r="AE1078" s="84">
        <v>224</v>
      </c>
      <c r="AF1078" s="84">
        <v>8472</v>
      </c>
      <c r="AG1078" s="84">
        <v>14474</v>
      </c>
      <c r="AH1078" s="84"/>
      <c r="AI1078" s="84" t="s">
        <v>7902</v>
      </c>
      <c r="AJ1078" s="84" t="s">
        <v>8290</v>
      </c>
      <c r="AK1078" s="84"/>
      <c r="AL1078" s="84"/>
      <c r="AM1078" s="87">
        <v>40964.669849537036</v>
      </c>
      <c r="AN1078" s="84" t="s">
        <v>10584</v>
      </c>
      <c r="AO1078" s="92" t="s">
        <v>11660</v>
      </c>
      <c r="AP1078" s="84" t="s">
        <v>66</v>
      </c>
      <c r="AQ1078" s="48"/>
      <c r="AR1078" s="48"/>
      <c r="AS1078" s="48"/>
      <c r="AT1078" s="48"/>
      <c r="AU1078" s="48" t="s">
        <v>2951</v>
      </c>
      <c r="AV1078" s="48" t="s">
        <v>14058</v>
      </c>
      <c r="AW1078" s="107" t="s">
        <v>14491</v>
      </c>
      <c r="AX1078" s="107" t="s">
        <v>14799</v>
      </c>
      <c r="AY1078" s="107" t="s">
        <v>15274</v>
      </c>
      <c r="AZ1078" s="107" t="s">
        <v>15274</v>
      </c>
      <c r="BA1078" s="2"/>
      <c r="BB1078" s="3"/>
      <c r="BC1078" s="3"/>
      <c r="BD1078" s="3"/>
      <c r="BE1078" s="3"/>
    </row>
    <row r="1079" spans="1:57" x14ac:dyDescent="0.25">
      <c r="A1079" s="61" t="s">
        <v>979</v>
      </c>
      <c r="B1079" s="62" t="s">
        <v>15537</v>
      </c>
      <c r="C1079" s="62"/>
      <c r="D1079" s="63">
        <v>1.5</v>
      </c>
      <c r="E1079" s="65"/>
      <c r="F1079" s="103" t="s">
        <v>10006</v>
      </c>
      <c r="G1079" s="62"/>
      <c r="H1079" s="66"/>
      <c r="I1079" s="67"/>
      <c r="J1079" s="67"/>
      <c r="K1079" s="66" t="s">
        <v>13348</v>
      </c>
      <c r="L1079" s="70"/>
      <c r="M1079" s="71">
        <v>6432.66455078125</v>
      </c>
      <c r="N1079" s="71">
        <v>7755.82177734375</v>
      </c>
      <c r="O1079" s="72"/>
      <c r="P1079" s="73"/>
      <c r="Q1079" s="73"/>
      <c r="R1079" s="96"/>
      <c r="S1079" s="48">
        <v>0</v>
      </c>
      <c r="T1079" s="48">
        <v>1</v>
      </c>
      <c r="U1079" s="49">
        <v>0</v>
      </c>
      <c r="V1079" s="49">
        <v>1</v>
      </c>
      <c r="W1079" s="49">
        <v>0</v>
      </c>
      <c r="X1079" s="49">
        <v>1</v>
      </c>
      <c r="Y1079" s="49">
        <v>0</v>
      </c>
      <c r="Z1079" s="49">
        <v>0</v>
      </c>
      <c r="AA1079" s="68">
        <v>1079</v>
      </c>
      <c r="AB1079" s="68"/>
      <c r="AC1079" s="69"/>
      <c r="AD1079" s="84">
        <v>41</v>
      </c>
      <c r="AE1079" s="84">
        <v>35</v>
      </c>
      <c r="AF1079" s="84">
        <v>300</v>
      </c>
      <c r="AG1079" s="84">
        <v>51</v>
      </c>
      <c r="AH1079" s="84"/>
      <c r="AI1079" s="84" t="s">
        <v>7903</v>
      </c>
      <c r="AJ1079" s="84" t="s">
        <v>8529</v>
      </c>
      <c r="AK1079" s="92" t="s">
        <v>8887</v>
      </c>
      <c r="AL1079" s="84"/>
      <c r="AM1079" s="87">
        <v>42431.577974537038</v>
      </c>
      <c r="AN1079" s="84" t="s">
        <v>10584</v>
      </c>
      <c r="AO1079" s="92" t="s">
        <v>11661</v>
      </c>
      <c r="AP1079" s="84" t="s">
        <v>66</v>
      </c>
      <c r="AQ1079" s="48"/>
      <c r="AR1079" s="48"/>
      <c r="AS1079" s="48"/>
      <c r="AT1079" s="48"/>
      <c r="AU1079" s="48"/>
      <c r="AV1079" s="48"/>
      <c r="AW1079" s="107" t="s">
        <v>14492</v>
      </c>
      <c r="AX1079" s="107" t="s">
        <v>14492</v>
      </c>
      <c r="AY1079" s="107" t="s">
        <v>15275</v>
      </c>
      <c r="AZ1079" s="107" t="s">
        <v>15275</v>
      </c>
      <c r="BA1079" s="2"/>
      <c r="BB1079" s="3"/>
      <c r="BC1079" s="3"/>
      <c r="BD1079" s="3"/>
      <c r="BE1079" s="3"/>
    </row>
    <row r="1080" spans="1:57" x14ac:dyDescent="0.25">
      <c r="A1080" s="61" t="s">
        <v>1759</v>
      </c>
      <c r="B1080" s="62" t="s">
        <v>15537</v>
      </c>
      <c r="C1080" s="62"/>
      <c r="D1080" s="63">
        <v>1.5</v>
      </c>
      <c r="E1080" s="65"/>
      <c r="F1080" s="103" t="s">
        <v>10007</v>
      </c>
      <c r="G1080" s="62"/>
      <c r="H1080" s="66"/>
      <c r="I1080" s="67"/>
      <c r="J1080" s="67"/>
      <c r="K1080" s="66" t="s">
        <v>13349</v>
      </c>
      <c r="L1080" s="70"/>
      <c r="M1080" s="71">
        <v>8605.51953125</v>
      </c>
      <c r="N1080" s="71">
        <v>7664.46240234375</v>
      </c>
      <c r="O1080" s="72"/>
      <c r="P1080" s="73"/>
      <c r="Q1080" s="73"/>
      <c r="R1080" s="96"/>
      <c r="S1080" s="48">
        <v>1</v>
      </c>
      <c r="T1080" s="48">
        <v>0</v>
      </c>
      <c r="U1080" s="49">
        <v>0</v>
      </c>
      <c r="V1080" s="49">
        <v>1</v>
      </c>
      <c r="W1080" s="49">
        <v>0</v>
      </c>
      <c r="X1080" s="49">
        <v>1</v>
      </c>
      <c r="Y1080" s="49">
        <v>0</v>
      </c>
      <c r="Z1080" s="49">
        <v>0</v>
      </c>
      <c r="AA1080" s="68">
        <v>1080</v>
      </c>
      <c r="AB1080" s="68"/>
      <c r="AC1080" s="69"/>
      <c r="AD1080" s="84">
        <v>20</v>
      </c>
      <c r="AE1080" s="84">
        <v>6</v>
      </c>
      <c r="AF1080" s="84">
        <v>122</v>
      </c>
      <c r="AG1080" s="84">
        <v>268</v>
      </c>
      <c r="AH1080" s="84"/>
      <c r="AI1080" s="84"/>
      <c r="AJ1080" s="84"/>
      <c r="AK1080" s="84"/>
      <c r="AL1080" s="84"/>
      <c r="AM1080" s="87">
        <v>43644.781354166669</v>
      </c>
      <c r="AN1080" s="84" t="s">
        <v>10584</v>
      </c>
      <c r="AO1080" s="92" t="s">
        <v>11662</v>
      </c>
      <c r="AP1080" s="84" t="s">
        <v>65</v>
      </c>
      <c r="AQ1080" s="48"/>
      <c r="AR1080" s="48"/>
      <c r="AS1080" s="48"/>
      <c r="AT1080" s="48"/>
      <c r="AU1080" s="48"/>
      <c r="AV1080" s="48"/>
      <c r="AW1080" s="48"/>
      <c r="AX1080" s="48"/>
      <c r="AY1080" s="48"/>
      <c r="AZ1080" s="48"/>
      <c r="BA1080" s="2"/>
      <c r="BB1080" s="3"/>
      <c r="BC1080" s="3"/>
      <c r="BD1080" s="3"/>
      <c r="BE1080" s="3"/>
    </row>
    <row r="1081" spans="1:57" x14ac:dyDescent="0.25">
      <c r="A1081" s="61" t="s">
        <v>980</v>
      </c>
      <c r="B1081" s="62" t="s">
        <v>15537</v>
      </c>
      <c r="C1081" s="62"/>
      <c r="D1081" s="63">
        <v>1.5</v>
      </c>
      <c r="E1081" s="65"/>
      <c r="F1081" s="103" t="s">
        <v>10008</v>
      </c>
      <c r="G1081" s="62"/>
      <c r="H1081" s="66"/>
      <c r="I1081" s="67"/>
      <c r="J1081" s="67"/>
      <c r="K1081" s="66" t="s">
        <v>13350</v>
      </c>
      <c r="L1081" s="70"/>
      <c r="M1081" s="71">
        <v>2104.62939453125</v>
      </c>
      <c r="N1081" s="71">
        <v>5584.8935546875</v>
      </c>
      <c r="O1081" s="72"/>
      <c r="P1081" s="73"/>
      <c r="Q1081" s="73"/>
      <c r="R1081" s="96"/>
      <c r="S1081" s="48">
        <v>0</v>
      </c>
      <c r="T1081" s="48">
        <v>1</v>
      </c>
      <c r="U1081" s="49">
        <v>0</v>
      </c>
      <c r="V1081" s="49">
        <v>7.2999999999999999E-5</v>
      </c>
      <c r="W1081" s="49">
        <v>0</v>
      </c>
      <c r="X1081" s="49">
        <v>0.52029999999999998</v>
      </c>
      <c r="Y1081" s="49">
        <v>0</v>
      </c>
      <c r="Z1081" s="49">
        <v>0</v>
      </c>
      <c r="AA1081" s="68">
        <v>1081</v>
      </c>
      <c r="AB1081" s="68"/>
      <c r="AC1081" s="69"/>
      <c r="AD1081" s="84">
        <v>342</v>
      </c>
      <c r="AE1081" s="84">
        <v>288</v>
      </c>
      <c r="AF1081" s="84">
        <v>12978</v>
      </c>
      <c r="AG1081" s="84">
        <v>49337</v>
      </c>
      <c r="AH1081" s="84"/>
      <c r="AI1081" s="84"/>
      <c r="AJ1081" s="84"/>
      <c r="AK1081" s="84"/>
      <c r="AL1081" s="84"/>
      <c r="AM1081" s="87">
        <v>41361.645312499997</v>
      </c>
      <c r="AN1081" s="84" t="s">
        <v>10584</v>
      </c>
      <c r="AO1081" s="92" t="s">
        <v>11663</v>
      </c>
      <c r="AP1081" s="84" t="s">
        <v>66</v>
      </c>
      <c r="AQ1081" s="48"/>
      <c r="AR1081" s="48"/>
      <c r="AS1081" s="48"/>
      <c r="AT1081" s="48"/>
      <c r="AU1081" s="48"/>
      <c r="AV1081" s="48"/>
      <c r="AW1081" s="107" t="s">
        <v>14339</v>
      </c>
      <c r="AX1081" s="107" t="s">
        <v>14339</v>
      </c>
      <c r="AY1081" s="107" t="s">
        <v>15126</v>
      </c>
      <c r="AZ1081" s="107" t="s">
        <v>15126</v>
      </c>
      <c r="BA1081" s="2"/>
      <c r="BB1081" s="3"/>
      <c r="BC1081" s="3"/>
      <c r="BD1081" s="3"/>
      <c r="BE1081" s="3"/>
    </row>
    <row r="1082" spans="1:57" x14ac:dyDescent="0.25">
      <c r="A1082" s="61" t="s">
        <v>981</v>
      </c>
      <c r="B1082" s="62" t="s">
        <v>15537</v>
      </c>
      <c r="C1082" s="62"/>
      <c r="D1082" s="63">
        <v>1.5</v>
      </c>
      <c r="E1082" s="65"/>
      <c r="F1082" s="103" t="s">
        <v>10009</v>
      </c>
      <c r="G1082" s="62"/>
      <c r="H1082" s="66"/>
      <c r="I1082" s="67"/>
      <c r="J1082" s="67"/>
      <c r="K1082" s="66" t="s">
        <v>13351</v>
      </c>
      <c r="L1082" s="70"/>
      <c r="M1082" s="71">
        <v>3481.93896484375</v>
      </c>
      <c r="N1082" s="71">
        <v>3201.242919921875</v>
      </c>
      <c r="O1082" s="72"/>
      <c r="P1082" s="73"/>
      <c r="Q1082" s="73"/>
      <c r="R1082" s="96"/>
      <c r="S1082" s="48">
        <v>2</v>
      </c>
      <c r="T1082" s="48">
        <v>1</v>
      </c>
      <c r="U1082" s="49">
        <v>0</v>
      </c>
      <c r="V1082" s="49">
        <v>1</v>
      </c>
      <c r="W1082" s="49">
        <v>0</v>
      </c>
      <c r="X1082" s="49">
        <v>1.2982450000000001</v>
      </c>
      <c r="Y1082" s="49">
        <v>0</v>
      </c>
      <c r="Z1082" s="49">
        <v>0</v>
      </c>
      <c r="AA1082" s="68">
        <v>1082</v>
      </c>
      <c r="AB1082" s="68"/>
      <c r="AC1082" s="69"/>
      <c r="AD1082" s="84">
        <v>3</v>
      </c>
      <c r="AE1082" s="84">
        <v>1130</v>
      </c>
      <c r="AF1082" s="84">
        <v>15541</v>
      </c>
      <c r="AG1082" s="84">
        <v>21</v>
      </c>
      <c r="AH1082" s="84"/>
      <c r="AI1082" s="84" t="s">
        <v>7904</v>
      </c>
      <c r="AJ1082" s="84"/>
      <c r="AK1082" s="84"/>
      <c r="AL1082" s="84"/>
      <c r="AM1082" s="87">
        <v>41878.529618055552</v>
      </c>
      <c r="AN1082" s="84" t="s">
        <v>10584</v>
      </c>
      <c r="AO1082" s="92" t="s">
        <v>11664</v>
      </c>
      <c r="AP1082" s="84" t="s">
        <v>66</v>
      </c>
      <c r="AQ1082" s="48"/>
      <c r="AR1082" s="48"/>
      <c r="AS1082" s="48"/>
      <c r="AT1082" s="48"/>
      <c r="AU1082" s="48"/>
      <c r="AV1082" s="48"/>
      <c r="AW1082" s="107" t="s">
        <v>14493</v>
      </c>
      <c r="AX1082" s="107" t="s">
        <v>14493</v>
      </c>
      <c r="AY1082" s="107" t="s">
        <v>15276</v>
      </c>
      <c r="AZ1082" s="107" t="s">
        <v>15276</v>
      </c>
      <c r="BA1082" s="2"/>
      <c r="BB1082" s="3"/>
      <c r="BC1082" s="3"/>
      <c r="BD1082" s="3"/>
      <c r="BE1082" s="3"/>
    </row>
    <row r="1083" spans="1:57" x14ac:dyDescent="0.25">
      <c r="A1083" s="61" t="s">
        <v>982</v>
      </c>
      <c r="B1083" s="62" t="s">
        <v>15537</v>
      </c>
      <c r="C1083" s="62"/>
      <c r="D1083" s="63">
        <v>1.5</v>
      </c>
      <c r="E1083" s="65"/>
      <c r="F1083" s="103" t="s">
        <v>10010</v>
      </c>
      <c r="G1083" s="62"/>
      <c r="H1083" s="66"/>
      <c r="I1083" s="67"/>
      <c r="J1083" s="67"/>
      <c r="K1083" s="66" t="s">
        <v>13352</v>
      </c>
      <c r="L1083" s="70"/>
      <c r="M1083" s="71">
        <v>4966.67578125</v>
      </c>
      <c r="N1083" s="71">
        <v>1922.889404296875</v>
      </c>
      <c r="O1083" s="72"/>
      <c r="P1083" s="73"/>
      <c r="Q1083" s="73"/>
      <c r="R1083" s="96"/>
      <c r="S1083" s="48">
        <v>0</v>
      </c>
      <c r="T1083" s="48">
        <v>1</v>
      </c>
      <c r="U1083" s="49">
        <v>0</v>
      </c>
      <c r="V1083" s="49">
        <v>1</v>
      </c>
      <c r="W1083" s="49">
        <v>0</v>
      </c>
      <c r="X1083" s="49">
        <v>0.70175399999999999</v>
      </c>
      <c r="Y1083" s="49">
        <v>0</v>
      </c>
      <c r="Z1083" s="49">
        <v>0</v>
      </c>
      <c r="AA1083" s="68">
        <v>1083</v>
      </c>
      <c r="AB1083" s="68"/>
      <c r="AC1083" s="69"/>
      <c r="AD1083" s="84">
        <v>103</v>
      </c>
      <c r="AE1083" s="84">
        <v>22</v>
      </c>
      <c r="AF1083" s="84">
        <v>627</v>
      </c>
      <c r="AG1083" s="84">
        <v>7130</v>
      </c>
      <c r="AH1083" s="84"/>
      <c r="AI1083" s="84"/>
      <c r="AJ1083" s="84"/>
      <c r="AK1083" s="84"/>
      <c r="AL1083" s="84"/>
      <c r="AM1083" s="87">
        <v>43293.927939814814</v>
      </c>
      <c r="AN1083" s="84" t="s">
        <v>10584</v>
      </c>
      <c r="AO1083" s="92" t="s">
        <v>11665</v>
      </c>
      <c r="AP1083" s="84" t="s">
        <v>66</v>
      </c>
      <c r="AQ1083" s="48"/>
      <c r="AR1083" s="48"/>
      <c r="AS1083" s="48"/>
      <c r="AT1083" s="48"/>
      <c r="AU1083" s="48"/>
      <c r="AV1083" s="48"/>
      <c r="AW1083" s="107" t="s">
        <v>14494</v>
      </c>
      <c r="AX1083" s="107" t="s">
        <v>14494</v>
      </c>
      <c r="AY1083" s="107" t="s">
        <v>15277</v>
      </c>
      <c r="AZ1083" s="107" t="s">
        <v>15277</v>
      </c>
      <c r="BA1083" s="2"/>
      <c r="BB1083" s="3"/>
      <c r="BC1083" s="3"/>
      <c r="BD1083" s="3"/>
      <c r="BE1083" s="3"/>
    </row>
    <row r="1084" spans="1:57" x14ac:dyDescent="0.25">
      <c r="A1084" s="61" t="s">
        <v>983</v>
      </c>
      <c r="B1084" s="62" t="s">
        <v>15537</v>
      </c>
      <c r="C1084" s="62"/>
      <c r="D1084" s="63">
        <v>1.5</v>
      </c>
      <c r="E1084" s="65"/>
      <c r="F1084" s="103" t="s">
        <v>10011</v>
      </c>
      <c r="G1084" s="62"/>
      <c r="H1084" s="66"/>
      <c r="I1084" s="67"/>
      <c r="J1084" s="67"/>
      <c r="K1084" s="66" t="s">
        <v>13353</v>
      </c>
      <c r="L1084" s="70"/>
      <c r="M1084" s="71">
        <v>8355.5732421875</v>
      </c>
      <c r="N1084" s="71">
        <v>7925.2861328125</v>
      </c>
      <c r="O1084" s="72"/>
      <c r="P1084" s="73"/>
      <c r="Q1084" s="73"/>
      <c r="R1084" s="96"/>
      <c r="S1084" s="48">
        <v>0</v>
      </c>
      <c r="T1084" s="48">
        <v>1</v>
      </c>
      <c r="U1084" s="49">
        <v>0</v>
      </c>
      <c r="V1084" s="49">
        <v>1</v>
      </c>
      <c r="W1084" s="49">
        <v>0</v>
      </c>
      <c r="X1084" s="49">
        <v>1</v>
      </c>
      <c r="Y1084" s="49">
        <v>0</v>
      </c>
      <c r="Z1084" s="49">
        <v>0</v>
      </c>
      <c r="AA1084" s="68">
        <v>1084</v>
      </c>
      <c r="AB1084" s="68"/>
      <c r="AC1084" s="69"/>
      <c r="AD1084" s="84">
        <v>351</v>
      </c>
      <c r="AE1084" s="84">
        <v>309</v>
      </c>
      <c r="AF1084" s="84">
        <v>267</v>
      </c>
      <c r="AG1084" s="84">
        <v>3229</v>
      </c>
      <c r="AH1084" s="84"/>
      <c r="AI1084" s="84" t="s">
        <v>7905</v>
      </c>
      <c r="AJ1084" s="84"/>
      <c r="AK1084" s="84"/>
      <c r="AL1084" s="84"/>
      <c r="AM1084" s="87">
        <v>42253.887488425928</v>
      </c>
      <c r="AN1084" s="84" t="s">
        <v>10584</v>
      </c>
      <c r="AO1084" s="92" t="s">
        <v>11666</v>
      </c>
      <c r="AP1084" s="84" t="s">
        <v>66</v>
      </c>
      <c r="AQ1084" s="48"/>
      <c r="AR1084" s="48"/>
      <c r="AS1084" s="48"/>
      <c r="AT1084" s="48"/>
      <c r="AU1084" s="48"/>
      <c r="AV1084" s="48"/>
      <c r="AW1084" s="107" t="s">
        <v>14495</v>
      </c>
      <c r="AX1084" s="107" t="s">
        <v>14495</v>
      </c>
      <c r="AY1084" s="107" t="s">
        <v>15278</v>
      </c>
      <c r="AZ1084" s="107" t="s">
        <v>15278</v>
      </c>
      <c r="BA1084" s="2"/>
      <c r="BB1084" s="3"/>
      <c r="BC1084" s="3"/>
      <c r="BD1084" s="3"/>
      <c r="BE1084" s="3"/>
    </row>
    <row r="1085" spans="1:57" x14ac:dyDescent="0.25">
      <c r="A1085" s="61" t="s">
        <v>1760</v>
      </c>
      <c r="B1085" s="62" t="s">
        <v>15537</v>
      </c>
      <c r="C1085" s="62"/>
      <c r="D1085" s="63">
        <v>1.5</v>
      </c>
      <c r="E1085" s="65"/>
      <c r="F1085" s="103" t="s">
        <v>10012</v>
      </c>
      <c r="G1085" s="62"/>
      <c r="H1085" s="66"/>
      <c r="I1085" s="67"/>
      <c r="J1085" s="67"/>
      <c r="K1085" s="66" t="s">
        <v>13354</v>
      </c>
      <c r="L1085" s="70"/>
      <c r="M1085" s="71">
        <v>8105.49755859375</v>
      </c>
      <c r="N1085" s="71">
        <v>9300.1318359375</v>
      </c>
      <c r="O1085" s="72"/>
      <c r="P1085" s="73"/>
      <c r="Q1085" s="73"/>
      <c r="R1085" s="96"/>
      <c r="S1085" s="48">
        <v>1</v>
      </c>
      <c r="T1085" s="48">
        <v>0</v>
      </c>
      <c r="U1085" s="49">
        <v>0</v>
      </c>
      <c r="V1085" s="49">
        <v>1</v>
      </c>
      <c r="W1085" s="49">
        <v>0</v>
      </c>
      <c r="X1085" s="49">
        <v>1</v>
      </c>
      <c r="Y1085" s="49">
        <v>0</v>
      </c>
      <c r="Z1085" s="49">
        <v>0</v>
      </c>
      <c r="AA1085" s="68">
        <v>1085</v>
      </c>
      <c r="AB1085" s="68"/>
      <c r="AC1085" s="69"/>
      <c r="AD1085" s="84">
        <v>38763</v>
      </c>
      <c r="AE1085" s="84">
        <v>36837</v>
      </c>
      <c r="AF1085" s="84">
        <v>40963</v>
      </c>
      <c r="AG1085" s="84">
        <v>39107</v>
      </c>
      <c r="AH1085" s="84"/>
      <c r="AI1085" s="84"/>
      <c r="AJ1085" s="84" t="s">
        <v>8284</v>
      </c>
      <c r="AK1085" s="84"/>
      <c r="AL1085" s="84"/>
      <c r="AM1085" s="87">
        <v>40164.765381944446</v>
      </c>
      <c r="AN1085" s="84" t="s">
        <v>10584</v>
      </c>
      <c r="AO1085" s="92" t="s">
        <v>11667</v>
      </c>
      <c r="AP1085" s="84" t="s">
        <v>65</v>
      </c>
      <c r="AQ1085" s="48"/>
      <c r="AR1085" s="48"/>
      <c r="AS1085" s="48"/>
      <c r="AT1085" s="48"/>
      <c r="AU1085" s="48"/>
      <c r="AV1085" s="48"/>
      <c r="AW1085" s="48"/>
      <c r="AX1085" s="48"/>
      <c r="AY1085" s="48"/>
      <c r="AZ1085" s="48"/>
      <c r="BA1085" s="2"/>
      <c r="BB1085" s="3"/>
      <c r="BC1085" s="3"/>
      <c r="BD1085" s="3"/>
      <c r="BE1085" s="3"/>
    </row>
    <row r="1086" spans="1:57" x14ac:dyDescent="0.25">
      <c r="A1086" s="61" t="s">
        <v>984</v>
      </c>
      <c r="B1086" s="62" t="s">
        <v>15539</v>
      </c>
      <c r="C1086" s="62"/>
      <c r="D1086" s="63">
        <v>5.097511914340533</v>
      </c>
      <c r="E1086" s="65"/>
      <c r="F1086" s="103" t="s">
        <v>10013</v>
      </c>
      <c r="G1086" s="62"/>
      <c r="H1086" s="66"/>
      <c r="I1086" s="67"/>
      <c r="J1086" s="67"/>
      <c r="K1086" s="66" t="s">
        <v>13355</v>
      </c>
      <c r="L1086" s="70"/>
      <c r="M1086" s="71">
        <v>2524.32275390625</v>
      </c>
      <c r="N1086" s="71">
        <v>3905.636474609375</v>
      </c>
      <c r="O1086" s="72"/>
      <c r="P1086" s="73"/>
      <c r="Q1086" s="73"/>
      <c r="R1086" s="96"/>
      <c r="S1086" s="48">
        <v>0</v>
      </c>
      <c r="T1086" s="48">
        <v>1</v>
      </c>
      <c r="U1086" s="49">
        <v>0</v>
      </c>
      <c r="V1086" s="49">
        <v>2.0100000000000001E-4</v>
      </c>
      <c r="W1086" s="49">
        <v>1.8600000000000001E-3</v>
      </c>
      <c r="X1086" s="49">
        <v>0.465924</v>
      </c>
      <c r="Y1086" s="49">
        <v>0</v>
      </c>
      <c r="Z1086" s="49">
        <v>0</v>
      </c>
      <c r="AA1086" s="68">
        <v>1086</v>
      </c>
      <c r="AB1086" s="68"/>
      <c r="AC1086" s="69"/>
      <c r="AD1086" s="84">
        <v>2925</v>
      </c>
      <c r="AE1086" s="84">
        <v>1089</v>
      </c>
      <c r="AF1086" s="84">
        <v>7837</v>
      </c>
      <c r="AG1086" s="84">
        <v>1791</v>
      </c>
      <c r="AH1086" s="84"/>
      <c r="AI1086" s="84"/>
      <c r="AJ1086" s="84"/>
      <c r="AK1086" s="84"/>
      <c r="AL1086" s="84"/>
      <c r="AM1086" s="87">
        <v>43520.355671296296</v>
      </c>
      <c r="AN1086" s="84" t="s">
        <v>10584</v>
      </c>
      <c r="AO1086" s="92" t="s">
        <v>11668</v>
      </c>
      <c r="AP1086" s="84" t="s">
        <v>66</v>
      </c>
      <c r="AQ1086" s="48"/>
      <c r="AR1086" s="48"/>
      <c r="AS1086" s="48"/>
      <c r="AT1086" s="48"/>
      <c r="AU1086" s="48" t="s">
        <v>2951</v>
      </c>
      <c r="AV1086" s="48" t="s">
        <v>2951</v>
      </c>
      <c r="AW1086" s="107" t="s">
        <v>14127</v>
      </c>
      <c r="AX1086" s="107" t="s">
        <v>14127</v>
      </c>
      <c r="AY1086" s="107" t="s">
        <v>14929</v>
      </c>
      <c r="AZ1086" s="107" t="s">
        <v>14929</v>
      </c>
      <c r="BA1086" s="2"/>
      <c r="BB1086" s="3"/>
      <c r="BC1086" s="3"/>
      <c r="BD1086" s="3"/>
      <c r="BE1086" s="3"/>
    </row>
    <row r="1087" spans="1:57" x14ac:dyDescent="0.25">
      <c r="A1087" s="61" t="s">
        <v>985</v>
      </c>
      <c r="B1087" s="62" t="s">
        <v>15537</v>
      </c>
      <c r="C1087" s="62"/>
      <c r="D1087" s="63">
        <v>1.5</v>
      </c>
      <c r="E1087" s="65"/>
      <c r="F1087" s="103" t="s">
        <v>10014</v>
      </c>
      <c r="G1087" s="62"/>
      <c r="H1087" s="66"/>
      <c r="I1087" s="67"/>
      <c r="J1087" s="67"/>
      <c r="K1087" s="66" t="s">
        <v>13356</v>
      </c>
      <c r="L1087" s="70"/>
      <c r="M1087" s="71">
        <v>3723.04443359375</v>
      </c>
      <c r="N1087" s="71">
        <v>6476.544921875</v>
      </c>
      <c r="O1087" s="72"/>
      <c r="P1087" s="73"/>
      <c r="Q1087" s="73"/>
      <c r="R1087" s="96"/>
      <c r="S1087" s="48">
        <v>0</v>
      </c>
      <c r="T1087" s="48">
        <v>5</v>
      </c>
      <c r="U1087" s="49">
        <v>8108</v>
      </c>
      <c r="V1087" s="49">
        <v>8.5000000000000006E-5</v>
      </c>
      <c r="W1087" s="49">
        <v>0</v>
      </c>
      <c r="X1087" s="49">
        <v>2.4745490000000001</v>
      </c>
      <c r="Y1087" s="49">
        <v>0</v>
      </c>
      <c r="Z1087" s="49">
        <v>0</v>
      </c>
      <c r="AA1087" s="68">
        <v>1087</v>
      </c>
      <c r="AB1087" s="68"/>
      <c r="AC1087" s="69"/>
      <c r="AD1087" s="84">
        <v>3067</v>
      </c>
      <c r="AE1087" s="84">
        <v>12392</v>
      </c>
      <c r="AF1087" s="84">
        <v>87343</v>
      </c>
      <c r="AG1087" s="84">
        <v>87173</v>
      </c>
      <c r="AH1087" s="84"/>
      <c r="AI1087" s="84" t="s">
        <v>7906</v>
      </c>
      <c r="AJ1087" s="84"/>
      <c r="AK1087" s="84"/>
      <c r="AL1087" s="84"/>
      <c r="AM1087" s="87">
        <v>41552.444282407407</v>
      </c>
      <c r="AN1087" s="84" t="s">
        <v>10584</v>
      </c>
      <c r="AO1087" s="92" t="s">
        <v>11669</v>
      </c>
      <c r="AP1087" s="84" t="s">
        <v>66</v>
      </c>
      <c r="AQ1087" s="48"/>
      <c r="AR1087" s="48"/>
      <c r="AS1087" s="48"/>
      <c r="AT1087" s="48"/>
      <c r="AU1087" s="48" t="s">
        <v>2985</v>
      </c>
      <c r="AV1087" s="48" t="s">
        <v>2985</v>
      </c>
      <c r="AW1087" s="107" t="s">
        <v>14496</v>
      </c>
      <c r="AX1087" s="107" t="s">
        <v>14800</v>
      </c>
      <c r="AY1087" s="107" t="s">
        <v>15279</v>
      </c>
      <c r="AZ1087" s="107" t="s">
        <v>15510</v>
      </c>
      <c r="BA1087" s="2"/>
      <c r="BB1087" s="3"/>
      <c r="BC1087" s="3"/>
      <c r="BD1087" s="3"/>
      <c r="BE1087" s="3"/>
    </row>
    <row r="1088" spans="1:57" x14ac:dyDescent="0.25">
      <c r="A1088" s="61" t="s">
        <v>1761</v>
      </c>
      <c r="B1088" s="62" t="s">
        <v>15537</v>
      </c>
      <c r="C1088" s="62"/>
      <c r="D1088" s="63">
        <v>1.5</v>
      </c>
      <c r="E1088" s="65"/>
      <c r="F1088" s="103" t="s">
        <v>10015</v>
      </c>
      <c r="G1088" s="62"/>
      <c r="H1088" s="66"/>
      <c r="I1088" s="67"/>
      <c r="J1088" s="67"/>
      <c r="K1088" s="66" t="s">
        <v>13357</v>
      </c>
      <c r="L1088" s="70"/>
      <c r="M1088" s="71">
        <v>1342.0682373046875</v>
      </c>
      <c r="N1088" s="71">
        <v>6253.20947265625</v>
      </c>
      <c r="O1088" s="72"/>
      <c r="P1088" s="73"/>
      <c r="Q1088" s="73"/>
      <c r="R1088" s="96"/>
      <c r="S1088" s="48">
        <v>1</v>
      </c>
      <c r="T1088" s="48">
        <v>0</v>
      </c>
      <c r="U1088" s="49">
        <v>0</v>
      </c>
      <c r="V1088" s="49">
        <v>7.7999999999999999E-5</v>
      </c>
      <c r="W1088" s="49">
        <v>0</v>
      </c>
      <c r="X1088" s="49">
        <v>0.57067299999999999</v>
      </c>
      <c r="Y1088" s="49">
        <v>0</v>
      </c>
      <c r="Z1088" s="49">
        <v>0</v>
      </c>
      <c r="AA1088" s="68">
        <v>1088</v>
      </c>
      <c r="AB1088" s="68"/>
      <c r="AC1088" s="69"/>
      <c r="AD1088" s="84">
        <v>23164</v>
      </c>
      <c r="AE1088" s="84">
        <v>40264</v>
      </c>
      <c r="AF1088" s="84">
        <v>325333</v>
      </c>
      <c r="AG1088" s="84">
        <v>206958</v>
      </c>
      <c r="AH1088" s="84"/>
      <c r="AI1088" s="84" t="s">
        <v>7907</v>
      </c>
      <c r="AJ1088" s="84" t="s">
        <v>8530</v>
      </c>
      <c r="AK1088" s="84"/>
      <c r="AL1088" s="84"/>
      <c r="AM1088" s="87">
        <v>40840.321435185186</v>
      </c>
      <c r="AN1088" s="84" t="s">
        <v>10584</v>
      </c>
      <c r="AO1088" s="92" t="s">
        <v>11670</v>
      </c>
      <c r="AP1088" s="84" t="s">
        <v>65</v>
      </c>
      <c r="AQ1088" s="48"/>
      <c r="AR1088" s="48"/>
      <c r="AS1088" s="48"/>
      <c r="AT1088" s="48"/>
      <c r="AU1088" s="48"/>
      <c r="AV1088" s="48"/>
      <c r="AW1088" s="48"/>
      <c r="AX1088" s="48"/>
      <c r="AY1088" s="48"/>
      <c r="AZ1088" s="48"/>
      <c r="BA1088" s="2"/>
      <c r="BB1088" s="3"/>
      <c r="BC1088" s="3"/>
      <c r="BD1088" s="3"/>
      <c r="BE1088" s="3"/>
    </row>
    <row r="1089" spans="1:57" x14ac:dyDescent="0.25">
      <c r="A1089" s="61" t="s">
        <v>1762</v>
      </c>
      <c r="B1089" s="62" t="s">
        <v>15537</v>
      </c>
      <c r="C1089" s="62"/>
      <c r="D1089" s="63">
        <v>1.5</v>
      </c>
      <c r="E1089" s="65"/>
      <c r="F1089" s="103" t="s">
        <v>10016</v>
      </c>
      <c r="G1089" s="62"/>
      <c r="H1089" s="66"/>
      <c r="I1089" s="67"/>
      <c r="J1089" s="67"/>
      <c r="K1089" s="66" t="s">
        <v>13358</v>
      </c>
      <c r="L1089" s="70"/>
      <c r="M1089" s="71">
        <v>3276.45166015625</v>
      </c>
      <c r="N1089" s="71">
        <v>5750.57275390625</v>
      </c>
      <c r="O1089" s="72"/>
      <c r="P1089" s="73"/>
      <c r="Q1089" s="73"/>
      <c r="R1089" s="96"/>
      <c r="S1089" s="48">
        <v>1</v>
      </c>
      <c r="T1089" s="48">
        <v>0</v>
      </c>
      <c r="U1089" s="49">
        <v>0</v>
      </c>
      <c r="V1089" s="49">
        <v>7.7999999999999999E-5</v>
      </c>
      <c r="W1089" s="49">
        <v>0</v>
      </c>
      <c r="X1089" s="49">
        <v>0.57067299999999999</v>
      </c>
      <c r="Y1089" s="49">
        <v>0</v>
      </c>
      <c r="Z1089" s="49">
        <v>0</v>
      </c>
      <c r="AA1089" s="68">
        <v>1089</v>
      </c>
      <c r="AB1089" s="68"/>
      <c r="AC1089" s="69"/>
      <c r="AD1089" s="84">
        <v>2146</v>
      </c>
      <c r="AE1089" s="84">
        <v>4545</v>
      </c>
      <c r="AF1089" s="84">
        <v>4001</v>
      </c>
      <c r="AG1089" s="84">
        <v>51787</v>
      </c>
      <c r="AH1089" s="84"/>
      <c r="AI1089" s="84" t="s">
        <v>7908</v>
      </c>
      <c r="AJ1089" s="84"/>
      <c r="AK1089" s="84"/>
      <c r="AL1089" s="84"/>
      <c r="AM1089" s="87">
        <v>42346.399745370371</v>
      </c>
      <c r="AN1089" s="84" t="s">
        <v>10584</v>
      </c>
      <c r="AO1089" s="92" t="s">
        <v>11671</v>
      </c>
      <c r="AP1089" s="84" t="s">
        <v>65</v>
      </c>
      <c r="AQ1089" s="48"/>
      <c r="AR1089" s="48"/>
      <c r="AS1089" s="48"/>
      <c r="AT1089" s="48"/>
      <c r="AU1089" s="48"/>
      <c r="AV1089" s="48"/>
      <c r="AW1089" s="48"/>
      <c r="AX1089" s="48"/>
      <c r="AY1089" s="48"/>
      <c r="AZ1089" s="48"/>
      <c r="BA1089" s="2"/>
      <c r="BB1089" s="3"/>
      <c r="BC1089" s="3"/>
      <c r="BD1089" s="3"/>
      <c r="BE1089" s="3"/>
    </row>
    <row r="1090" spans="1:57" x14ac:dyDescent="0.25">
      <c r="A1090" s="61" t="s">
        <v>1763</v>
      </c>
      <c r="B1090" s="62" t="s">
        <v>15537</v>
      </c>
      <c r="C1090" s="62"/>
      <c r="D1090" s="63">
        <v>1.5</v>
      </c>
      <c r="E1090" s="65"/>
      <c r="F1090" s="103" t="s">
        <v>10017</v>
      </c>
      <c r="G1090" s="62"/>
      <c r="H1090" s="66"/>
      <c r="I1090" s="67"/>
      <c r="J1090" s="67"/>
      <c r="K1090" s="66" t="s">
        <v>13359</v>
      </c>
      <c r="L1090" s="70"/>
      <c r="M1090" s="71">
        <v>6626.61083984375</v>
      </c>
      <c r="N1090" s="71">
        <v>8214.9365234375</v>
      </c>
      <c r="O1090" s="72"/>
      <c r="P1090" s="73"/>
      <c r="Q1090" s="73"/>
      <c r="R1090" s="96"/>
      <c r="S1090" s="48">
        <v>1</v>
      </c>
      <c r="T1090" s="48">
        <v>0</v>
      </c>
      <c r="U1090" s="49">
        <v>0</v>
      </c>
      <c r="V1090" s="49">
        <v>7.7999999999999999E-5</v>
      </c>
      <c r="W1090" s="49">
        <v>0</v>
      </c>
      <c r="X1090" s="49">
        <v>0.57067299999999999</v>
      </c>
      <c r="Y1090" s="49">
        <v>0</v>
      </c>
      <c r="Z1090" s="49">
        <v>0</v>
      </c>
      <c r="AA1090" s="68">
        <v>1090</v>
      </c>
      <c r="AB1090" s="68"/>
      <c r="AC1090" s="69"/>
      <c r="AD1090" s="84">
        <v>84</v>
      </c>
      <c r="AE1090" s="84">
        <v>33</v>
      </c>
      <c r="AF1090" s="84">
        <v>25</v>
      </c>
      <c r="AG1090" s="84">
        <v>25</v>
      </c>
      <c r="AH1090" s="84"/>
      <c r="AI1090" s="84"/>
      <c r="AJ1090" s="84"/>
      <c r="AK1090" s="84"/>
      <c r="AL1090" s="84"/>
      <c r="AM1090" s="87">
        <v>43734.556689814817</v>
      </c>
      <c r="AN1090" s="84" t="s">
        <v>10584</v>
      </c>
      <c r="AO1090" s="92" t="s">
        <v>11672</v>
      </c>
      <c r="AP1090" s="84" t="s">
        <v>65</v>
      </c>
      <c r="AQ1090" s="48"/>
      <c r="AR1090" s="48"/>
      <c r="AS1090" s="48"/>
      <c r="AT1090" s="48"/>
      <c r="AU1090" s="48"/>
      <c r="AV1090" s="48"/>
      <c r="AW1090" s="48"/>
      <c r="AX1090" s="48"/>
      <c r="AY1090" s="48"/>
      <c r="AZ1090" s="48"/>
      <c r="BA1090" s="2"/>
      <c r="BB1090" s="3"/>
      <c r="BC1090" s="3"/>
      <c r="BD1090" s="3"/>
      <c r="BE1090" s="3"/>
    </row>
    <row r="1091" spans="1:57" x14ac:dyDescent="0.25">
      <c r="A1091" s="61" t="s">
        <v>1764</v>
      </c>
      <c r="B1091" s="62" t="s">
        <v>15537</v>
      </c>
      <c r="C1091" s="62"/>
      <c r="D1091" s="63">
        <v>1.5</v>
      </c>
      <c r="E1091" s="65"/>
      <c r="F1091" s="103" t="s">
        <v>10018</v>
      </c>
      <c r="G1091" s="62"/>
      <c r="H1091" s="66"/>
      <c r="I1091" s="67"/>
      <c r="J1091" s="67"/>
      <c r="K1091" s="66" t="s">
        <v>13360</v>
      </c>
      <c r="L1091" s="70"/>
      <c r="M1091" s="71">
        <v>1794.9554443359375</v>
      </c>
      <c r="N1091" s="71">
        <v>4311.92822265625</v>
      </c>
      <c r="O1091" s="72"/>
      <c r="P1091" s="73"/>
      <c r="Q1091" s="73"/>
      <c r="R1091" s="96"/>
      <c r="S1091" s="48">
        <v>1</v>
      </c>
      <c r="T1091" s="48">
        <v>0</v>
      </c>
      <c r="U1091" s="49">
        <v>0</v>
      </c>
      <c r="V1091" s="49">
        <v>7.7999999999999999E-5</v>
      </c>
      <c r="W1091" s="49">
        <v>0</v>
      </c>
      <c r="X1091" s="49">
        <v>0.57067299999999999</v>
      </c>
      <c r="Y1091" s="49">
        <v>0</v>
      </c>
      <c r="Z1091" s="49">
        <v>0</v>
      </c>
      <c r="AA1091" s="68">
        <v>1091</v>
      </c>
      <c r="AB1091" s="68"/>
      <c r="AC1091" s="69"/>
      <c r="AD1091" s="84">
        <v>916</v>
      </c>
      <c r="AE1091" s="84">
        <v>3635</v>
      </c>
      <c r="AF1091" s="84">
        <v>4928</v>
      </c>
      <c r="AG1091" s="84">
        <v>14933</v>
      </c>
      <c r="AH1091" s="84"/>
      <c r="AI1091" s="84" t="s">
        <v>7909</v>
      </c>
      <c r="AJ1091" s="84"/>
      <c r="AK1091" s="84"/>
      <c r="AL1091" s="84"/>
      <c r="AM1091" s="87">
        <v>41177.3903587963</v>
      </c>
      <c r="AN1091" s="84" t="s">
        <v>10584</v>
      </c>
      <c r="AO1091" s="92" t="s">
        <v>11673</v>
      </c>
      <c r="AP1091" s="84" t="s">
        <v>65</v>
      </c>
      <c r="AQ1091" s="48"/>
      <c r="AR1091" s="48"/>
      <c r="AS1091" s="48"/>
      <c r="AT1091" s="48"/>
      <c r="AU1091" s="48"/>
      <c r="AV1091" s="48"/>
      <c r="AW1091" s="48"/>
      <c r="AX1091" s="48"/>
      <c r="AY1091" s="48"/>
      <c r="AZ1091" s="48"/>
      <c r="BA1091" s="2"/>
      <c r="BB1091" s="3"/>
      <c r="BC1091" s="3"/>
      <c r="BD1091" s="3"/>
      <c r="BE1091" s="3"/>
    </row>
    <row r="1092" spans="1:57" x14ac:dyDescent="0.25">
      <c r="A1092" s="61" t="s">
        <v>986</v>
      </c>
      <c r="B1092" s="62" t="s">
        <v>15537</v>
      </c>
      <c r="C1092" s="62"/>
      <c r="D1092" s="63">
        <v>1.7185585195271398</v>
      </c>
      <c r="E1092" s="65"/>
      <c r="F1092" s="103" t="s">
        <v>10019</v>
      </c>
      <c r="G1092" s="62"/>
      <c r="H1092" s="66"/>
      <c r="I1092" s="67"/>
      <c r="J1092" s="67"/>
      <c r="K1092" s="66" t="s">
        <v>13361</v>
      </c>
      <c r="L1092" s="70"/>
      <c r="M1092" s="71">
        <v>5290.5546875</v>
      </c>
      <c r="N1092" s="71">
        <v>3717.5283203125</v>
      </c>
      <c r="O1092" s="72"/>
      <c r="P1092" s="73"/>
      <c r="Q1092" s="73"/>
      <c r="R1092" s="96"/>
      <c r="S1092" s="48">
        <v>0</v>
      </c>
      <c r="T1092" s="48">
        <v>1</v>
      </c>
      <c r="U1092" s="49">
        <v>0</v>
      </c>
      <c r="V1092" s="49">
        <v>1.63E-4</v>
      </c>
      <c r="W1092" s="49">
        <v>1.13E-4</v>
      </c>
      <c r="X1092" s="49">
        <v>0.48216999999999999</v>
      </c>
      <c r="Y1092" s="49">
        <v>0</v>
      </c>
      <c r="Z1092" s="49">
        <v>0</v>
      </c>
      <c r="AA1092" s="68">
        <v>1092</v>
      </c>
      <c r="AB1092" s="68"/>
      <c r="AC1092" s="69"/>
      <c r="AD1092" s="84">
        <v>122</v>
      </c>
      <c r="AE1092" s="84">
        <v>38</v>
      </c>
      <c r="AF1092" s="84">
        <v>1097</v>
      </c>
      <c r="AG1092" s="84">
        <v>1546</v>
      </c>
      <c r="AH1092" s="84"/>
      <c r="AI1092" s="84"/>
      <c r="AJ1092" s="84" t="s">
        <v>8531</v>
      </c>
      <c r="AK1092" s="84"/>
      <c r="AL1092" s="84"/>
      <c r="AM1092" s="87">
        <v>43504.80777777778</v>
      </c>
      <c r="AN1092" s="84" t="s">
        <v>10584</v>
      </c>
      <c r="AO1092" s="92" t="s">
        <v>11674</v>
      </c>
      <c r="AP1092" s="84" t="s">
        <v>66</v>
      </c>
      <c r="AQ1092" s="48"/>
      <c r="AR1092" s="48"/>
      <c r="AS1092" s="48"/>
      <c r="AT1092" s="48"/>
      <c r="AU1092" s="48"/>
      <c r="AV1092" s="48"/>
      <c r="AW1092" s="107" t="s">
        <v>14091</v>
      </c>
      <c r="AX1092" s="107" t="s">
        <v>14091</v>
      </c>
      <c r="AY1092" s="107" t="s">
        <v>14892</v>
      </c>
      <c r="AZ1092" s="107" t="s">
        <v>14892</v>
      </c>
      <c r="BA1092" s="2"/>
      <c r="BB1092" s="3"/>
      <c r="BC1092" s="3"/>
      <c r="BD1092" s="3"/>
      <c r="BE1092" s="3"/>
    </row>
    <row r="1093" spans="1:57" x14ac:dyDescent="0.25">
      <c r="A1093" s="61" t="s">
        <v>987</v>
      </c>
      <c r="B1093" s="62" t="s">
        <v>15537</v>
      </c>
      <c r="C1093" s="62"/>
      <c r="D1093" s="63">
        <v>1.5</v>
      </c>
      <c r="E1093" s="65"/>
      <c r="F1093" s="103" t="s">
        <v>10020</v>
      </c>
      <c r="G1093" s="62"/>
      <c r="H1093" s="66"/>
      <c r="I1093" s="67"/>
      <c r="J1093" s="67"/>
      <c r="K1093" s="66" t="s">
        <v>13362</v>
      </c>
      <c r="L1093" s="70"/>
      <c r="M1093" s="71">
        <v>3700.697265625</v>
      </c>
      <c r="N1093" s="71">
        <v>3806.213623046875</v>
      </c>
      <c r="O1093" s="72"/>
      <c r="P1093" s="73"/>
      <c r="Q1093" s="73"/>
      <c r="R1093" s="96"/>
      <c r="S1093" s="48">
        <v>0</v>
      </c>
      <c r="T1093" s="48">
        <v>1</v>
      </c>
      <c r="U1093" s="49">
        <v>0</v>
      </c>
      <c r="V1093" s="49">
        <v>1</v>
      </c>
      <c r="W1093" s="49">
        <v>0</v>
      </c>
      <c r="X1093" s="49">
        <v>1</v>
      </c>
      <c r="Y1093" s="49">
        <v>0</v>
      </c>
      <c r="Z1093" s="49">
        <v>0</v>
      </c>
      <c r="AA1093" s="68">
        <v>1093</v>
      </c>
      <c r="AB1093" s="68"/>
      <c r="AC1093" s="69"/>
      <c r="AD1093" s="84">
        <v>169</v>
      </c>
      <c r="AE1093" s="84">
        <v>18</v>
      </c>
      <c r="AF1093" s="84">
        <v>1341</v>
      </c>
      <c r="AG1093" s="84">
        <v>8701</v>
      </c>
      <c r="AH1093" s="84"/>
      <c r="AI1093" s="84"/>
      <c r="AJ1093" s="84"/>
      <c r="AK1093" s="84"/>
      <c r="AL1093" s="84"/>
      <c r="AM1093" s="87">
        <v>42658.66033564815</v>
      </c>
      <c r="AN1093" s="84" t="s">
        <v>10584</v>
      </c>
      <c r="AO1093" s="92" t="s">
        <v>11675</v>
      </c>
      <c r="AP1093" s="84" t="s">
        <v>66</v>
      </c>
      <c r="AQ1093" s="48"/>
      <c r="AR1093" s="48"/>
      <c r="AS1093" s="48"/>
      <c r="AT1093" s="48"/>
      <c r="AU1093" s="48"/>
      <c r="AV1093" s="48"/>
      <c r="AW1093" s="107" t="s">
        <v>14497</v>
      </c>
      <c r="AX1093" s="107" t="s">
        <v>14497</v>
      </c>
      <c r="AY1093" s="107" t="s">
        <v>15280</v>
      </c>
      <c r="AZ1093" s="107" t="s">
        <v>15280</v>
      </c>
      <c r="BA1093" s="2"/>
      <c r="BB1093" s="3"/>
      <c r="BC1093" s="3"/>
      <c r="BD1093" s="3"/>
      <c r="BE1093" s="3"/>
    </row>
    <row r="1094" spans="1:57" x14ac:dyDescent="0.25">
      <c r="A1094" s="61" t="s">
        <v>1765</v>
      </c>
      <c r="B1094" s="62" t="s">
        <v>15537</v>
      </c>
      <c r="C1094" s="62"/>
      <c r="D1094" s="63">
        <v>1.5</v>
      </c>
      <c r="E1094" s="65"/>
      <c r="F1094" s="103" t="s">
        <v>10021</v>
      </c>
      <c r="G1094" s="62"/>
      <c r="H1094" s="66"/>
      <c r="I1094" s="67"/>
      <c r="J1094" s="67"/>
      <c r="K1094" s="66" t="s">
        <v>13363</v>
      </c>
      <c r="L1094" s="70"/>
      <c r="M1094" s="71">
        <v>1401.0035400390625</v>
      </c>
      <c r="N1094" s="71">
        <v>4029.29736328125</v>
      </c>
      <c r="O1094" s="72"/>
      <c r="P1094" s="73"/>
      <c r="Q1094" s="73"/>
      <c r="R1094" s="96"/>
      <c r="S1094" s="48">
        <v>1</v>
      </c>
      <c r="T1094" s="48">
        <v>0</v>
      </c>
      <c r="U1094" s="49">
        <v>0</v>
      </c>
      <c r="V1094" s="49">
        <v>1</v>
      </c>
      <c r="W1094" s="49">
        <v>0</v>
      </c>
      <c r="X1094" s="49">
        <v>1</v>
      </c>
      <c r="Y1094" s="49">
        <v>0</v>
      </c>
      <c r="Z1094" s="49">
        <v>0</v>
      </c>
      <c r="AA1094" s="68">
        <v>1094</v>
      </c>
      <c r="AB1094" s="68"/>
      <c r="AC1094" s="69"/>
      <c r="AD1094" s="84">
        <v>662</v>
      </c>
      <c r="AE1094" s="84">
        <v>175214</v>
      </c>
      <c r="AF1094" s="84">
        <v>6491</v>
      </c>
      <c r="AG1094" s="84">
        <v>5368</v>
      </c>
      <c r="AH1094" s="84"/>
      <c r="AI1094" s="84" t="s">
        <v>7910</v>
      </c>
      <c r="AJ1094" s="84"/>
      <c r="AK1094" s="84"/>
      <c r="AL1094" s="84"/>
      <c r="AM1094" s="87">
        <v>42180.349004629628</v>
      </c>
      <c r="AN1094" s="84" t="s">
        <v>10584</v>
      </c>
      <c r="AO1094" s="92" t="s">
        <v>11676</v>
      </c>
      <c r="AP1094" s="84" t="s">
        <v>65</v>
      </c>
      <c r="AQ1094" s="48"/>
      <c r="AR1094" s="48"/>
      <c r="AS1094" s="48"/>
      <c r="AT1094" s="48"/>
      <c r="AU1094" s="48"/>
      <c r="AV1094" s="48"/>
      <c r="AW1094" s="48"/>
      <c r="AX1094" s="48"/>
      <c r="AY1094" s="48"/>
      <c r="AZ1094" s="48"/>
      <c r="BA1094" s="2"/>
      <c r="BB1094" s="3"/>
      <c r="BC1094" s="3"/>
      <c r="BD1094" s="3"/>
      <c r="BE1094" s="3"/>
    </row>
    <row r="1095" spans="1:57" x14ac:dyDescent="0.25">
      <c r="A1095" s="61" t="s">
        <v>988</v>
      </c>
      <c r="B1095" s="62" t="s">
        <v>15539</v>
      </c>
      <c r="C1095" s="62"/>
      <c r="D1095" s="63">
        <v>5.3160704338676723</v>
      </c>
      <c r="E1095" s="65"/>
      <c r="F1095" s="103" t="s">
        <v>10022</v>
      </c>
      <c r="G1095" s="62"/>
      <c r="H1095" s="66"/>
      <c r="I1095" s="67"/>
      <c r="J1095" s="67"/>
      <c r="K1095" s="66" t="s">
        <v>13364</v>
      </c>
      <c r="L1095" s="70"/>
      <c r="M1095" s="71">
        <v>6632.64404296875</v>
      </c>
      <c r="N1095" s="71">
        <v>3742.720458984375</v>
      </c>
      <c r="O1095" s="72"/>
      <c r="P1095" s="73"/>
      <c r="Q1095" s="73"/>
      <c r="R1095" s="96"/>
      <c r="S1095" s="48">
        <v>0</v>
      </c>
      <c r="T1095" s="48">
        <v>2</v>
      </c>
      <c r="U1095" s="49">
        <v>9084.0232649999998</v>
      </c>
      <c r="V1095" s="49">
        <v>2.1000000000000001E-4</v>
      </c>
      <c r="W1095" s="49">
        <v>1.9729999999999999E-3</v>
      </c>
      <c r="X1095" s="49">
        <v>0.79809399999999997</v>
      </c>
      <c r="Y1095" s="49">
        <v>0</v>
      </c>
      <c r="Z1095" s="49">
        <v>0</v>
      </c>
      <c r="AA1095" s="68">
        <v>1095</v>
      </c>
      <c r="AB1095" s="68"/>
      <c r="AC1095" s="69"/>
      <c r="AD1095" s="84">
        <v>225</v>
      </c>
      <c r="AE1095" s="84">
        <v>117</v>
      </c>
      <c r="AF1095" s="84">
        <v>6486</v>
      </c>
      <c r="AG1095" s="84">
        <v>7892</v>
      </c>
      <c r="AH1095" s="84"/>
      <c r="AI1095" s="84" t="s">
        <v>7911</v>
      </c>
      <c r="AJ1095" s="84" t="s">
        <v>8408</v>
      </c>
      <c r="AK1095" s="84"/>
      <c r="AL1095" s="84"/>
      <c r="AM1095" s="87">
        <v>43310.790983796294</v>
      </c>
      <c r="AN1095" s="84" t="s">
        <v>10584</v>
      </c>
      <c r="AO1095" s="92" t="s">
        <v>11677</v>
      </c>
      <c r="AP1095" s="84" t="s">
        <v>66</v>
      </c>
      <c r="AQ1095" s="48"/>
      <c r="AR1095" s="48"/>
      <c r="AS1095" s="48"/>
      <c r="AT1095" s="48"/>
      <c r="AU1095" s="48" t="s">
        <v>2951</v>
      </c>
      <c r="AV1095" s="48" t="s">
        <v>2951</v>
      </c>
      <c r="AW1095" s="107" t="s">
        <v>14145</v>
      </c>
      <c r="AX1095" s="107" t="s">
        <v>14773</v>
      </c>
      <c r="AY1095" s="107" t="s">
        <v>15177</v>
      </c>
      <c r="AZ1095" s="107" t="s">
        <v>15499</v>
      </c>
      <c r="BA1095" s="2"/>
      <c r="BB1095" s="3"/>
      <c r="BC1095" s="3"/>
      <c r="BD1095" s="3"/>
      <c r="BE1095" s="3"/>
    </row>
    <row r="1096" spans="1:57" x14ac:dyDescent="0.25">
      <c r="A1096" s="61" t="s">
        <v>990</v>
      </c>
      <c r="B1096" s="62" t="s">
        <v>15537</v>
      </c>
      <c r="C1096" s="62"/>
      <c r="D1096" s="63">
        <v>1.5</v>
      </c>
      <c r="E1096" s="65"/>
      <c r="F1096" s="103" t="s">
        <v>10023</v>
      </c>
      <c r="G1096" s="62"/>
      <c r="H1096" s="66"/>
      <c r="I1096" s="67"/>
      <c r="J1096" s="67"/>
      <c r="K1096" s="66" t="s">
        <v>13365</v>
      </c>
      <c r="L1096" s="70"/>
      <c r="M1096" s="71">
        <v>5083.91064453125</v>
      </c>
      <c r="N1096" s="71">
        <v>1084.883056640625</v>
      </c>
      <c r="O1096" s="72"/>
      <c r="P1096" s="73"/>
      <c r="Q1096" s="73"/>
      <c r="R1096" s="96"/>
      <c r="S1096" s="48">
        <v>0</v>
      </c>
      <c r="T1096" s="48">
        <v>1</v>
      </c>
      <c r="U1096" s="49">
        <v>0</v>
      </c>
      <c r="V1096" s="49">
        <v>0.16666700000000001</v>
      </c>
      <c r="W1096" s="49">
        <v>0</v>
      </c>
      <c r="X1096" s="49">
        <v>0.60573500000000002</v>
      </c>
      <c r="Y1096" s="49">
        <v>0</v>
      </c>
      <c r="Z1096" s="49">
        <v>0</v>
      </c>
      <c r="AA1096" s="68">
        <v>1096</v>
      </c>
      <c r="AB1096" s="68"/>
      <c r="AC1096" s="69"/>
      <c r="AD1096" s="84">
        <v>967</v>
      </c>
      <c r="AE1096" s="84">
        <v>121</v>
      </c>
      <c r="AF1096" s="84">
        <v>111</v>
      </c>
      <c r="AG1096" s="84">
        <v>3279</v>
      </c>
      <c r="AH1096" s="84"/>
      <c r="AI1096" s="84"/>
      <c r="AJ1096" s="84"/>
      <c r="AK1096" s="84"/>
      <c r="AL1096" s="84"/>
      <c r="AM1096" s="87">
        <v>43635.803541666668</v>
      </c>
      <c r="AN1096" s="84" t="s">
        <v>10584</v>
      </c>
      <c r="AO1096" s="92" t="s">
        <v>11678</v>
      </c>
      <c r="AP1096" s="84" t="s">
        <v>66</v>
      </c>
      <c r="AQ1096" s="48"/>
      <c r="AR1096" s="48"/>
      <c r="AS1096" s="48"/>
      <c r="AT1096" s="48"/>
      <c r="AU1096" s="48"/>
      <c r="AV1096" s="48"/>
      <c r="AW1096" s="107" t="s">
        <v>14498</v>
      </c>
      <c r="AX1096" s="107" t="s">
        <v>14498</v>
      </c>
      <c r="AY1096" s="107" t="s">
        <v>15180</v>
      </c>
      <c r="AZ1096" s="107" t="s">
        <v>15180</v>
      </c>
      <c r="BA1096" s="2"/>
      <c r="BB1096" s="3"/>
      <c r="BC1096" s="3"/>
      <c r="BD1096" s="3"/>
      <c r="BE1096" s="3"/>
    </row>
    <row r="1097" spans="1:57" x14ac:dyDescent="0.25">
      <c r="A1097" s="61" t="s">
        <v>991</v>
      </c>
      <c r="B1097" s="62" t="s">
        <v>15537</v>
      </c>
      <c r="C1097" s="62"/>
      <c r="D1097" s="63">
        <v>1.5019341461905056</v>
      </c>
      <c r="E1097" s="65"/>
      <c r="F1097" s="103" t="s">
        <v>10024</v>
      </c>
      <c r="G1097" s="62"/>
      <c r="H1097" s="66"/>
      <c r="I1097" s="67"/>
      <c r="J1097" s="67"/>
      <c r="K1097" s="66" t="s">
        <v>13366</v>
      </c>
      <c r="L1097" s="70"/>
      <c r="M1097" s="71">
        <v>5091.0322265625</v>
      </c>
      <c r="N1097" s="71">
        <v>7184.80615234375</v>
      </c>
      <c r="O1097" s="72"/>
      <c r="P1097" s="73"/>
      <c r="Q1097" s="73"/>
      <c r="R1097" s="96"/>
      <c r="S1097" s="48">
        <v>0</v>
      </c>
      <c r="T1097" s="48">
        <v>1</v>
      </c>
      <c r="U1097" s="49">
        <v>0</v>
      </c>
      <c r="V1097" s="49">
        <v>1.3799999999999999E-4</v>
      </c>
      <c r="W1097" s="49">
        <v>9.9999999999999995E-7</v>
      </c>
      <c r="X1097" s="49">
        <v>0.497087</v>
      </c>
      <c r="Y1097" s="49">
        <v>0</v>
      </c>
      <c r="Z1097" s="49">
        <v>0</v>
      </c>
      <c r="AA1097" s="68">
        <v>1097</v>
      </c>
      <c r="AB1097" s="68"/>
      <c r="AC1097" s="69"/>
      <c r="AD1097" s="84">
        <v>191</v>
      </c>
      <c r="AE1097" s="84">
        <v>155</v>
      </c>
      <c r="AF1097" s="84">
        <v>256</v>
      </c>
      <c r="AG1097" s="84">
        <v>3799</v>
      </c>
      <c r="AH1097" s="84"/>
      <c r="AI1097" s="84" t="s">
        <v>7912</v>
      </c>
      <c r="AJ1097" s="84" t="s">
        <v>8272</v>
      </c>
      <c r="AK1097" s="84"/>
      <c r="AL1097" s="84"/>
      <c r="AM1097" s="87">
        <v>42466.021226851852</v>
      </c>
      <c r="AN1097" s="84" t="s">
        <v>10584</v>
      </c>
      <c r="AO1097" s="92" t="s">
        <v>11679</v>
      </c>
      <c r="AP1097" s="84" t="s">
        <v>66</v>
      </c>
      <c r="AQ1097" s="48"/>
      <c r="AR1097" s="48"/>
      <c r="AS1097" s="48"/>
      <c r="AT1097" s="48"/>
      <c r="AU1097" s="48"/>
      <c r="AV1097" s="48"/>
      <c r="AW1097" s="107" t="s">
        <v>14252</v>
      </c>
      <c r="AX1097" s="107" t="s">
        <v>14252</v>
      </c>
      <c r="AY1097" s="107" t="s">
        <v>14987</v>
      </c>
      <c r="AZ1097" s="107" t="s">
        <v>14987</v>
      </c>
      <c r="BA1097" s="2"/>
      <c r="BB1097" s="3"/>
      <c r="BC1097" s="3"/>
      <c r="BD1097" s="3"/>
      <c r="BE1097" s="3"/>
    </row>
    <row r="1098" spans="1:57" x14ac:dyDescent="0.25">
      <c r="A1098" s="61" t="s">
        <v>992</v>
      </c>
      <c r="B1098" s="62" t="s">
        <v>15537</v>
      </c>
      <c r="C1098" s="62"/>
      <c r="D1098" s="63">
        <v>1.5135390233335397</v>
      </c>
      <c r="E1098" s="65"/>
      <c r="F1098" s="103" t="s">
        <v>10025</v>
      </c>
      <c r="G1098" s="62"/>
      <c r="H1098" s="66"/>
      <c r="I1098" s="67"/>
      <c r="J1098" s="67"/>
      <c r="K1098" s="66" t="s">
        <v>13367</v>
      </c>
      <c r="L1098" s="70"/>
      <c r="M1098" s="71">
        <v>5131.6103515625</v>
      </c>
      <c r="N1098" s="71">
        <v>7111.50146484375</v>
      </c>
      <c r="O1098" s="72"/>
      <c r="P1098" s="73"/>
      <c r="Q1098" s="73"/>
      <c r="R1098" s="96"/>
      <c r="S1098" s="48">
        <v>0</v>
      </c>
      <c r="T1098" s="48">
        <v>2</v>
      </c>
      <c r="U1098" s="49">
        <v>6078</v>
      </c>
      <c r="V1098" s="49">
        <v>1.4999999999999999E-4</v>
      </c>
      <c r="W1098" s="49">
        <v>6.9999999999999999E-6</v>
      </c>
      <c r="X1098" s="49">
        <v>0.90812800000000005</v>
      </c>
      <c r="Y1098" s="49">
        <v>0</v>
      </c>
      <c r="Z1098" s="49">
        <v>0</v>
      </c>
      <c r="AA1098" s="68">
        <v>1098</v>
      </c>
      <c r="AB1098" s="68"/>
      <c r="AC1098" s="69"/>
      <c r="AD1098" s="84">
        <v>980</v>
      </c>
      <c r="AE1098" s="84">
        <v>461</v>
      </c>
      <c r="AF1098" s="84">
        <v>28176</v>
      </c>
      <c r="AG1098" s="84">
        <v>27663</v>
      </c>
      <c r="AH1098" s="84"/>
      <c r="AI1098" s="84"/>
      <c r="AJ1098" s="84" t="s">
        <v>8224</v>
      </c>
      <c r="AK1098" s="84"/>
      <c r="AL1098" s="84"/>
      <c r="AM1098" s="87">
        <v>41445.842662037037</v>
      </c>
      <c r="AN1098" s="84" t="s">
        <v>10584</v>
      </c>
      <c r="AO1098" s="92" t="s">
        <v>11680</v>
      </c>
      <c r="AP1098" s="84" t="s">
        <v>66</v>
      </c>
      <c r="AQ1098" s="48"/>
      <c r="AR1098" s="48"/>
      <c r="AS1098" s="48"/>
      <c r="AT1098" s="48"/>
      <c r="AU1098" s="48"/>
      <c r="AV1098" s="48"/>
      <c r="AW1098" s="107" t="s">
        <v>14499</v>
      </c>
      <c r="AX1098" s="107" t="s">
        <v>14801</v>
      </c>
      <c r="AY1098" s="107" t="s">
        <v>15023</v>
      </c>
      <c r="AZ1098" s="107" t="s">
        <v>15023</v>
      </c>
      <c r="BA1098" s="2"/>
      <c r="BB1098" s="3"/>
      <c r="BC1098" s="3"/>
      <c r="BD1098" s="3"/>
      <c r="BE1098" s="3"/>
    </row>
    <row r="1099" spans="1:57" x14ac:dyDescent="0.25">
      <c r="A1099" s="61" t="s">
        <v>993</v>
      </c>
      <c r="B1099" s="62" t="s">
        <v>15537</v>
      </c>
      <c r="C1099" s="62"/>
      <c r="D1099" s="63">
        <v>1.5</v>
      </c>
      <c r="E1099" s="65"/>
      <c r="F1099" s="103" t="s">
        <v>10026</v>
      </c>
      <c r="G1099" s="62"/>
      <c r="H1099" s="66"/>
      <c r="I1099" s="67"/>
      <c r="J1099" s="67"/>
      <c r="K1099" s="66" t="s">
        <v>13368</v>
      </c>
      <c r="L1099" s="70"/>
      <c r="M1099" s="71">
        <v>1208.83447265625</v>
      </c>
      <c r="N1099" s="71">
        <v>7839.21435546875</v>
      </c>
      <c r="O1099" s="72"/>
      <c r="P1099" s="73"/>
      <c r="Q1099" s="73"/>
      <c r="R1099" s="96"/>
      <c r="S1099" s="48">
        <v>0</v>
      </c>
      <c r="T1099" s="48">
        <v>1</v>
      </c>
      <c r="U1099" s="49">
        <v>0</v>
      </c>
      <c r="V1099" s="49">
        <v>0.2</v>
      </c>
      <c r="W1099" s="49">
        <v>0</v>
      </c>
      <c r="X1099" s="49">
        <v>0.693693</v>
      </c>
      <c r="Y1099" s="49">
        <v>0</v>
      </c>
      <c r="Z1099" s="49">
        <v>0</v>
      </c>
      <c r="AA1099" s="68">
        <v>1099</v>
      </c>
      <c r="AB1099" s="68"/>
      <c r="AC1099" s="69"/>
      <c r="AD1099" s="84">
        <v>1699</v>
      </c>
      <c r="AE1099" s="84">
        <v>927</v>
      </c>
      <c r="AF1099" s="84">
        <v>4056</v>
      </c>
      <c r="AG1099" s="84">
        <v>40917</v>
      </c>
      <c r="AH1099" s="84"/>
      <c r="AI1099" s="84" t="s">
        <v>7913</v>
      </c>
      <c r="AJ1099" s="84"/>
      <c r="AK1099" s="84"/>
      <c r="AL1099" s="84"/>
      <c r="AM1099" s="87">
        <v>42566.731076388889</v>
      </c>
      <c r="AN1099" s="84" t="s">
        <v>10584</v>
      </c>
      <c r="AO1099" s="92" t="s">
        <v>11681</v>
      </c>
      <c r="AP1099" s="84" t="s">
        <v>66</v>
      </c>
      <c r="AQ1099" s="48"/>
      <c r="AR1099" s="48"/>
      <c r="AS1099" s="48"/>
      <c r="AT1099" s="48"/>
      <c r="AU1099" s="48"/>
      <c r="AV1099" s="48"/>
      <c r="AW1099" s="107" t="s">
        <v>14332</v>
      </c>
      <c r="AX1099" s="107" t="s">
        <v>14332</v>
      </c>
      <c r="AY1099" s="107" t="s">
        <v>15119</v>
      </c>
      <c r="AZ1099" s="107" t="s">
        <v>15119</v>
      </c>
      <c r="BA1099" s="2"/>
      <c r="BB1099" s="3"/>
      <c r="BC1099" s="3"/>
      <c r="BD1099" s="3"/>
      <c r="BE1099" s="3"/>
    </row>
    <row r="1100" spans="1:57" x14ac:dyDescent="0.25">
      <c r="A1100" s="61" t="s">
        <v>994</v>
      </c>
      <c r="B1100" s="62" t="s">
        <v>15537</v>
      </c>
      <c r="C1100" s="62"/>
      <c r="D1100" s="63">
        <v>1.7185585195271398</v>
      </c>
      <c r="E1100" s="65"/>
      <c r="F1100" s="103" t="s">
        <v>10027</v>
      </c>
      <c r="G1100" s="62"/>
      <c r="H1100" s="66"/>
      <c r="I1100" s="67"/>
      <c r="J1100" s="67"/>
      <c r="K1100" s="66" t="s">
        <v>13369</v>
      </c>
      <c r="L1100" s="70"/>
      <c r="M1100" s="71">
        <v>6248.85400390625</v>
      </c>
      <c r="N1100" s="71">
        <v>3398.372314453125</v>
      </c>
      <c r="O1100" s="72"/>
      <c r="P1100" s="73"/>
      <c r="Q1100" s="73"/>
      <c r="R1100" s="96"/>
      <c r="S1100" s="48">
        <v>0</v>
      </c>
      <c r="T1100" s="48">
        <v>1</v>
      </c>
      <c r="U1100" s="49">
        <v>0</v>
      </c>
      <c r="V1100" s="49">
        <v>1.63E-4</v>
      </c>
      <c r="W1100" s="49">
        <v>1.13E-4</v>
      </c>
      <c r="X1100" s="49">
        <v>0.48216999999999999</v>
      </c>
      <c r="Y1100" s="49">
        <v>0</v>
      </c>
      <c r="Z1100" s="49">
        <v>0</v>
      </c>
      <c r="AA1100" s="68">
        <v>1100</v>
      </c>
      <c r="AB1100" s="68"/>
      <c r="AC1100" s="69"/>
      <c r="AD1100" s="84">
        <v>1408</v>
      </c>
      <c r="AE1100" s="84">
        <v>1151</v>
      </c>
      <c r="AF1100" s="84">
        <v>27077</v>
      </c>
      <c r="AG1100" s="84">
        <v>5678</v>
      </c>
      <c r="AH1100" s="84"/>
      <c r="AI1100" s="84" t="s">
        <v>7914</v>
      </c>
      <c r="AJ1100" s="84"/>
      <c r="AK1100" s="84"/>
      <c r="AL1100" s="84"/>
      <c r="AM1100" s="87">
        <v>41453.275879629633</v>
      </c>
      <c r="AN1100" s="84" t="s">
        <v>10584</v>
      </c>
      <c r="AO1100" s="92" t="s">
        <v>11682</v>
      </c>
      <c r="AP1100" s="84" t="s">
        <v>66</v>
      </c>
      <c r="AQ1100" s="48"/>
      <c r="AR1100" s="48"/>
      <c r="AS1100" s="48"/>
      <c r="AT1100" s="48"/>
      <c r="AU1100" s="48"/>
      <c r="AV1100" s="48"/>
      <c r="AW1100" s="107" t="s">
        <v>14089</v>
      </c>
      <c r="AX1100" s="107" t="s">
        <v>14725</v>
      </c>
      <c r="AY1100" s="107" t="s">
        <v>14892</v>
      </c>
      <c r="AZ1100" s="107" t="s">
        <v>15481</v>
      </c>
      <c r="BA1100" s="2"/>
      <c r="BB1100" s="3"/>
      <c r="BC1100" s="3"/>
      <c r="BD1100" s="3"/>
      <c r="BE1100" s="3"/>
    </row>
    <row r="1101" spans="1:57" x14ac:dyDescent="0.25">
      <c r="A1101" s="61" t="s">
        <v>995</v>
      </c>
      <c r="B1101" s="62" t="s">
        <v>15537</v>
      </c>
      <c r="C1101" s="62"/>
      <c r="D1101" s="63">
        <v>1.5</v>
      </c>
      <c r="E1101" s="65"/>
      <c r="F1101" s="103" t="s">
        <v>10028</v>
      </c>
      <c r="G1101" s="62"/>
      <c r="H1101" s="66"/>
      <c r="I1101" s="67"/>
      <c r="J1101" s="67"/>
      <c r="K1101" s="66" t="s">
        <v>13370</v>
      </c>
      <c r="L1101" s="70"/>
      <c r="M1101" s="71">
        <v>7157.00634765625</v>
      </c>
      <c r="N1101" s="71">
        <v>5088.857421875</v>
      </c>
      <c r="O1101" s="72"/>
      <c r="P1101" s="73"/>
      <c r="Q1101" s="73"/>
      <c r="R1101" s="96"/>
      <c r="S1101" s="48">
        <v>0</v>
      </c>
      <c r="T1101" s="48">
        <v>1</v>
      </c>
      <c r="U1101" s="49">
        <v>0</v>
      </c>
      <c r="V1101" s="49">
        <v>7.2999999999999999E-5</v>
      </c>
      <c r="W1101" s="49">
        <v>0</v>
      </c>
      <c r="X1101" s="49">
        <v>0.52029999999999998</v>
      </c>
      <c r="Y1101" s="49">
        <v>0</v>
      </c>
      <c r="Z1101" s="49">
        <v>0</v>
      </c>
      <c r="AA1101" s="68">
        <v>1101</v>
      </c>
      <c r="AB1101" s="68"/>
      <c r="AC1101" s="69"/>
      <c r="AD1101" s="84">
        <v>1555</v>
      </c>
      <c r="AE1101" s="84">
        <v>1191</v>
      </c>
      <c r="AF1101" s="84">
        <v>2187</v>
      </c>
      <c r="AG1101" s="84">
        <v>44249</v>
      </c>
      <c r="AH1101" s="84"/>
      <c r="AI1101" s="84"/>
      <c r="AJ1101" s="84" t="s">
        <v>8284</v>
      </c>
      <c r="AK1101" s="84"/>
      <c r="AL1101" s="84"/>
      <c r="AM1101" s="87">
        <v>42631.870682870373</v>
      </c>
      <c r="AN1101" s="84" t="s">
        <v>10584</v>
      </c>
      <c r="AO1101" s="92" t="s">
        <v>11683</v>
      </c>
      <c r="AP1101" s="84" t="s">
        <v>66</v>
      </c>
      <c r="AQ1101" s="48"/>
      <c r="AR1101" s="48"/>
      <c r="AS1101" s="48"/>
      <c r="AT1101" s="48"/>
      <c r="AU1101" s="48"/>
      <c r="AV1101" s="48"/>
      <c r="AW1101" s="107" t="s">
        <v>14339</v>
      </c>
      <c r="AX1101" s="107" t="s">
        <v>14339</v>
      </c>
      <c r="AY1101" s="107" t="s">
        <v>15126</v>
      </c>
      <c r="AZ1101" s="107" t="s">
        <v>15126</v>
      </c>
      <c r="BA1101" s="2"/>
      <c r="BB1101" s="3"/>
      <c r="BC1101" s="3"/>
      <c r="BD1101" s="3"/>
      <c r="BE1101" s="3"/>
    </row>
    <row r="1102" spans="1:57" x14ac:dyDescent="0.25">
      <c r="A1102" s="61" t="s">
        <v>996</v>
      </c>
      <c r="B1102" s="62" t="s">
        <v>15537</v>
      </c>
      <c r="C1102" s="62"/>
      <c r="D1102" s="63">
        <v>1.7185585195271398</v>
      </c>
      <c r="E1102" s="65"/>
      <c r="F1102" s="103" t="s">
        <v>10029</v>
      </c>
      <c r="G1102" s="62"/>
      <c r="H1102" s="66"/>
      <c r="I1102" s="67"/>
      <c r="J1102" s="67"/>
      <c r="K1102" s="66" t="s">
        <v>13371</v>
      </c>
      <c r="L1102" s="70"/>
      <c r="M1102" s="71">
        <v>4767.21484375</v>
      </c>
      <c r="N1102" s="71">
        <v>1223.1849365234375</v>
      </c>
      <c r="O1102" s="72"/>
      <c r="P1102" s="73"/>
      <c r="Q1102" s="73"/>
      <c r="R1102" s="96"/>
      <c r="S1102" s="48">
        <v>0</v>
      </c>
      <c r="T1102" s="48">
        <v>1</v>
      </c>
      <c r="U1102" s="49">
        <v>0</v>
      </c>
      <c r="V1102" s="49">
        <v>1.63E-4</v>
      </c>
      <c r="W1102" s="49">
        <v>1.13E-4</v>
      </c>
      <c r="X1102" s="49">
        <v>0.48216999999999999</v>
      </c>
      <c r="Y1102" s="49">
        <v>0</v>
      </c>
      <c r="Z1102" s="49">
        <v>0</v>
      </c>
      <c r="AA1102" s="68">
        <v>1102</v>
      </c>
      <c r="AB1102" s="68"/>
      <c r="AC1102" s="69"/>
      <c r="AD1102" s="84">
        <v>1020</v>
      </c>
      <c r="AE1102" s="84">
        <v>634</v>
      </c>
      <c r="AF1102" s="84">
        <v>6783</v>
      </c>
      <c r="AG1102" s="84">
        <v>5862</v>
      </c>
      <c r="AH1102" s="84"/>
      <c r="AI1102" s="84"/>
      <c r="AJ1102" s="84" t="s">
        <v>8272</v>
      </c>
      <c r="AK1102" s="92" t="s">
        <v>8888</v>
      </c>
      <c r="AL1102" s="84"/>
      <c r="AM1102" s="87">
        <v>40729.868935185186</v>
      </c>
      <c r="AN1102" s="84" t="s">
        <v>10584</v>
      </c>
      <c r="AO1102" s="92" t="s">
        <v>11684</v>
      </c>
      <c r="AP1102" s="84" t="s">
        <v>66</v>
      </c>
      <c r="AQ1102" s="48"/>
      <c r="AR1102" s="48"/>
      <c r="AS1102" s="48"/>
      <c r="AT1102" s="48"/>
      <c r="AU1102" s="48"/>
      <c r="AV1102" s="48"/>
      <c r="AW1102" s="107" t="s">
        <v>14145</v>
      </c>
      <c r="AX1102" s="107" t="s">
        <v>14145</v>
      </c>
      <c r="AY1102" s="107" t="s">
        <v>14893</v>
      </c>
      <c r="AZ1102" s="107" t="s">
        <v>14893</v>
      </c>
      <c r="BA1102" s="2"/>
      <c r="BB1102" s="3"/>
      <c r="BC1102" s="3"/>
      <c r="BD1102" s="3"/>
      <c r="BE1102" s="3"/>
    </row>
    <row r="1103" spans="1:57" x14ac:dyDescent="0.25">
      <c r="A1103" s="61" t="s">
        <v>997</v>
      </c>
      <c r="B1103" s="62" t="s">
        <v>15537</v>
      </c>
      <c r="C1103" s="62"/>
      <c r="D1103" s="63">
        <v>1.5</v>
      </c>
      <c r="E1103" s="65"/>
      <c r="F1103" s="103" t="s">
        <v>10030</v>
      </c>
      <c r="G1103" s="62"/>
      <c r="H1103" s="66"/>
      <c r="I1103" s="67"/>
      <c r="J1103" s="67"/>
      <c r="K1103" s="66" t="s">
        <v>13372</v>
      </c>
      <c r="L1103" s="70"/>
      <c r="M1103" s="71">
        <v>4164.11328125</v>
      </c>
      <c r="N1103" s="71">
        <v>7407.6962890625</v>
      </c>
      <c r="O1103" s="72"/>
      <c r="P1103" s="73"/>
      <c r="Q1103" s="73"/>
      <c r="R1103" s="96"/>
      <c r="S1103" s="48">
        <v>0</v>
      </c>
      <c r="T1103" s="48">
        <v>1</v>
      </c>
      <c r="U1103" s="49">
        <v>0</v>
      </c>
      <c r="V1103" s="49">
        <v>1.25E-4</v>
      </c>
      <c r="W1103" s="49">
        <v>0</v>
      </c>
      <c r="X1103" s="49">
        <v>0.566079</v>
      </c>
      <c r="Y1103" s="49">
        <v>0</v>
      </c>
      <c r="Z1103" s="49">
        <v>0</v>
      </c>
      <c r="AA1103" s="68">
        <v>1103</v>
      </c>
      <c r="AB1103" s="68"/>
      <c r="AC1103" s="69"/>
      <c r="AD1103" s="84">
        <v>204</v>
      </c>
      <c r="AE1103" s="84">
        <v>16</v>
      </c>
      <c r="AF1103" s="84">
        <v>1722</v>
      </c>
      <c r="AG1103" s="84">
        <v>15</v>
      </c>
      <c r="AH1103" s="84"/>
      <c r="AI1103" s="84" t="s">
        <v>7915</v>
      </c>
      <c r="AJ1103" s="84" t="s">
        <v>8315</v>
      </c>
      <c r="AK1103" s="84"/>
      <c r="AL1103" s="84"/>
      <c r="AM1103" s="87">
        <v>43704.531168981484</v>
      </c>
      <c r="AN1103" s="84" t="s">
        <v>10584</v>
      </c>
      <c r="AO1103" s="92" t="s">
        <v>11685</v>
      </c>
      <c r="AP1103" s="84" t="s">
        <v>66</v>
      </c>
      <c r="AQ1103" s="48"/>
      <c r="AR1103" s="48"/>
      <c r="AS1103" s="48"/>
      <c r="AT1103" s="48"/>
      <c r="AU1103" s="48"/>
      <c r="AV1103" s="48"/>
      <c r="AW1103" s="107" t="s">
        <v>14500</v>
      </c>
      <c r="AX1103" s="107" t="s">
        <v>14500</v>
      </c>
      <c r="AY1103" s="107" t="s">
        <v>15281</v>
      </c>
      <c r="AZ1103" s="107" t="s">
        <v>15281</v>
      </c>
      <c r="BA1103" s="2"/>
      <c r="BB1103" s="3"/>
      <c r="BC1103" s="3"/>
      <c r="BD1103" s="3"/>
      <c r="BE1103" s="3"/>
    </row>
    <row r="1104" spans="1:57" x14ac:dyDescent="0.25">
      <c r="A1104" s="61" t="s">
        <v>998</v>
      </c>
      <c r="B1104" s="62" t="s">
        <v>15537</v>
      </c>
      <c r="C1104" s="62"/>
      <c r="D1104" s="63">
        <v>1.5</v>
      </c>
      <c r="E1104" s="65"/>
      <c r="F1104" s="103" t="s">
        <v>9033</v>
      </c>
      <c r="G1104" s="62"/>
      <c r="H1104" s="66"/>
      <c r="I1104" s="67"/>
      <c r="J1104" s="67"/>
      <c r="K1104" s="66" t="s">
        <v>13373</v>
      </c>
      <c r="L1104" s="70"/>
      <c r="M1104" s="71">
        <v>6059.21923828125</v>
      </c>
      <c r="N1104" s="71">
        <v>2386.946044921875</v>
      </c>
      <c r="O1104" s="72"/>
      <c r="P1104" s="73"/>
      <c r="Q1104" s="73"/>
      <c r="R1104" s="96"/>
      <c r="S1104" s="48">
        <v>0</v>
      </c>
      <c r="T1104" s="48">
        <v>1</v>
      </c>
      <c r="U1104" s="49">
        <v>0</v>
      </c>
      <c r="V1104" s="49">
        <v>1</v>
      </c>
      <c r="W1104" s="49">
        <v>0</v>
      </c>
      <c r="X1104" s="49">
        <v>1</v>
      </c>
      <c r="Y1104" s="49">
        <v>0</v>
      </c>
      <c r="Z1104" s="49">
        <v>0</v>
      </c>
      <c r="AA1104" s="68">
        <v>1104</v>
      </c>
      <c r="AB1104" s="68"/>
      <c r="AC1104" s="69"/>
      <c r="AD1104" s="84">
        <v>202</v>
      </c>
      <c r="AE1104" s="84">
        <v>32</v>
      </c>
      <c r="AF1104" s="84">
        <v>246</v>
      </c>
      <c r="AG1104" s="84">
        <v>556</v>
      </c>
      <c r="AH1104" s="84"/>
      <c r="AI1104" s="84"/>
      <c r="AJ1104" s="84"/>
      <c r="AK1104" s="84"/>
      <c r="AL1104" s="84"/>
      <c r="AM1104" s="87">
        <v>40689.447060185186</v>
      </c>
      <c r="AN1104" s="84" t="s">
        <v>10584</v>
      </c>
      <c r="AO1104" s="92" t="s">
        <v>11686</v>
      </c>
      <c r="AP1104" s="84" t="s">
        <v>66</v>
      </c>
      <c r="AQ1104" s="48"/>
      <c r="AR1104" s="48"/>
      <c r="AS1104" s="48"/>
      <c r="AT1104" s="48"/>
      <c r="AU1104" s="48" t="s">
        <v>2946</v>
      </c>
      <c r="AV1104" s="48" t="s">
        <v>2946</v>
      </c>
      <c r="AW1104" s="107" t="s">
        <v>14501</v>
      </c>
      <c r="AX1104" s="107" t="s">
        <v>14501</v>
      </c>
      <c r="AY1104" s="107" t="s">
        <v>15282</v>
      </c>
      <c r="AZ1104" s="107" t="s">
        <v>15282</v>
      </c>
      <c r="BA1104" s="2"/>
      <c r="BB1104" s="3"/>
      <c r="BC1104" s="3"/>
      <c r="BD1104" s="3"/>
      <c r="BE1104" s="3"/>
    </row>
    <row r="1105" spans="1:57" x14ac:dyDescent="0.25">
      <c r="A1105" s="61" t="s">
        <v>1766</v>
      </c>
      <c r="B1105" s="62" t="s">
        <v>15537</v>
      </c>
      <c r="C1105" s="62"/>
      <c r="D1105" s="63">
        <v>1.5</v>
      </c>
      <c r="E1105" s="65"/>
      <c r="F1105" s="103" t="s">
        <v>10031</v>
      </c>
      <c r="G1105" s="62"/>
      <c r="H1105" s="66"/>
      <c r="I1105" s="67"/>
      <c r="J1105" s="67"/>
      <c r="K1105" s="66" t="s">
        <v>13374</v>
      </c>
      <c r="L1105" s="70"/>
      <c r="M1105" s="71">
        <v>4203.4443359375</v>
      </c>
      <c r="N1105" s="71">
        <v>1640.441162109375</v>
      </c>
      <c r="O1105" s="72"/>
      <c r="P1105" s="73"/>
      <c r="Q1105" s="73"/>
      <c r="R1105" s="96"/>
      <c r="S1105" s="48">
        <v>1</v>
      </c>
      <c r="T1105" s="48">
        <v>0</v>
      </c>
      <c r="U1105" s="49">
        <v>0</v>
      </c>
      <c r="V1105" s="49">
        <v>1</v>
      </c>
      <c r="W1105" s="49">
        <v>0</v>
      </c>
      <c r="X1105" s="49">
        <v>1</v>
      </c>
      <c r="Y1105" s="49">
        <v>0</v>
      </c>
      <c r="Z1105" s="49">
        <v>0</v>
      </c>
      <c r="AA1105" s="68">
        <v>1105</v>
      </c>
      <c r="AB1105" s="68"/>
      <c r="AC1105" s="69"/>
      <c r="AD1105" s="84">
        <v>4280</v>
      </c>
      <c r="AE1105" s="84">
        <v>117506</v>
      </c>
      <c r="AF1105" s="84">
        <v>22331</v>
      </c>
      <c r="AG1105" s="84">
        <v>21804</v>
      </c>
      <c r="AH1105" s="84"/>
      <c r="AI1105" s="84" t="s">
        <v>7916</v>
      </c>
      <c r="AJ1105" s="84" t="s">
        <v>8315</v>
      </c>
      <c r="AK1105" s="92" t="s">
        <v>8889</v>
      </c>
      <c r="AL1105" s="84"/>
      <c r="AM1105" s="87">
        <v>40178.493460648147</v>
      </c>
      <c r="AN1105" s="84" t="s">
        <v>10584</v>
      </c>
      <c r="AO1105" s="92" t="s">
        <v>11687</v>
      </c>
      <c r="AP1105" s="84" t="s">
        <v>65</v>
      </c>
      <c r="AQ1105" s="48"/>
      <c r="AR1105" s="48"/>
      <c r="AS1105" s="48"/>
      <c r="AT1105" s="48"/>
      <c r="AU1105" s="48"/>
      <c r="AV1105" s="48"/>
      <c r="AW1105" s="48"/>
      <c r="AX1105" s="48"/>
      <c r="AY1105" s="48"/>
      <c r="AZ1105" s="48"/>
      <c r="BA1105" s="2"/>
      <c r="BB1105" s="3"/>
      <c r="BC1105" s="3"/>
      <c r="BD1105" s="3"/>
      <c r="BE1105" s="3"/>
    </row>
    <row r="1106" spans="1:57" x14ac:dyDescent="0.25">
      <c r="A1106" s="61" t="s">
        <v>999</v>
      </c>
      <c r="B1106" s="62" t="s">
        <v>15539</v>
      </c>
      <c r="C1106" s="62"/>
      <c r="D1106" s="63">
        <v>5.1245899610076133</v>
      </c>
      <c r="E1106" s="65"/>
      <c r="F1106" s="103" t="s">
        <v>10032</v>
      </c>
      <c r="G1106" s="62"/>
      <c r="H1106" s="66"/>
      <c r="I1106" s="67"/>
      <c r="J1106" s="67"/>
      <c r="K1106" s="66" t="s">
        <v>13375</v>
      </c>
      <c r="L1106" s="70"/>
      <c r="M1106" s="71">
        <v>2365.4921875</v>
      </c>
      <c r="N1106" s="71">
        <v>6277.7216796875</v>
      </c>
      <c r="O1106" s="72"/>
      <c r="P1106" s="73"/>
      <c r="Q1106" s="73"/>
      <c r="R1106" s="96"/>
      <c r="S1106" s="48">
        <v>0</v>
      </c>
      <c r="T1106" s="48">
        <v>3</v>
      </c>
      <c r="U1106" s="49">
        <v>12120</v>
      </c>
      <c r="V1106" s="49">
        <v>2.0100000000000001E-4</v>
      </c>
      <c r="W1106" s="49">
        <v>1.874E-3</v>
      </c>
      <c r="X1106" s="49">
        <v>0.99044600000000005</v>
      </c>
      <c r="Y1106" s="49">
        <v>0.16666666666666666</v>
      </c>
      <c r="Z1106" s="49">
        <v>0</v>
      </c>
      <c r="AA1106" s="68">
        <v>1106</v>
      </c>
      <c r="AB1106" s="68"/>
      <c r="AC1106" s="69"/>
      <c r="AD1106" s="84">
        <v>292</v>
      </c>
      <c r="AE1106" s="84">
        <v>542</v>
      </c>
      <c r="AF1106" s="84">
        <v>7093</v>
      </c>
      <c r="AG1106" s="84">
        <v>18296</v>
      </c>
      <c r="AH1106" s="84"/>
      <c r="AI1106" s="84" t="s">
        <v>7917</v>
      </c>
      <c r="AJ1106" s="84"/>
      <c r="AK1106" s="84"/>
      <c r="AL1106" s="84"/>
      <c r="AM1106" s="87">
        <v>43381.340509259258</v>
      </c>
      <c r="AN1106" s="84" t="s">
        <v>10584</v>
      </c>
      <c r="AO1106" s="92" t="s">
        <v>11688</v>
      </c>
      <c r="AP1106" s="84" t="s">
        <v>66</v>
      </c>
      <c r="AQ1106" s="48"/>
      <c r="AR1106" s="48"/>
      <c r="AS1106" s="48"/>
      <c r="AT1106" s="48"/>
      <c r="AU1106" s="48" t="s">
        <v>14037</v>
      </c>
      <c r="AV1106" s="48" t="s">
        <v>14060</v>
      </c>
      <c r="AW1106" s="107" t="s">
        <v>14502</v>
      </c>
      <c r="AX1106" s="107" t="s">
        <v>14802</v>
      </c>
      <c r="AY1106" s="107" t="s">
        <v>15224</v>
      </c>
      <c r="AZ1106" s="107" t="s">
        <v>15224</v>
      </c>
      <c r="BA1106" s="2"/>
      <c r="BB1106" s="3"/>
      <c r="BC1106" s="3"/>
      <c r="BD1106" s="3"/>
      <c r="BE1106" s="3"/>
    </row>
    <row r="1107" spans="1:57" x14ac:dyDescent="0.25">
      <c r="A1107" s="61" t="s">
        <v>1000</v>
      </c>
      <c r="B1107" s="62" t="s">
        <v>15537</v>
      </c>
      <c r="C1107" s="62"/>
      <c r="D1107" s="63">
        <v>1.5</v>
      </c>
      <c r="E1107" s="65"/>
      <c r="F1107" s="103" t="s">
        <v>10033</v>
      </c>
      <c r="G1107" s="62"/>
      <c r="H1107" s="66"/>
      <c r="I1107" s="67"/>
      <c r="J1107" s="67"/>
      <c r="K1107" s="66" t="s">
        <v>13376</v>
      </c>
      <c r="L1107" s="70"/>
      <c r="M1107" s="71">
        <v>1550.13525390625</v>
      </c>
      <c r="N1107" s="71">
        <v>3283.92138671875</v>
      </c>
      <c r="O1107" s="72"/>
      <c r="P1107" s="73"/>
      <c r="Q1107" s="73"/>
      <c r="R1107" s="96"/>
      <c r="S1107" s="48">
        <v>0</v>
      </c>
      <c r="T1107" s="48">
        <v>1</v>
      </c>
      <c r="U1107" s="49">
        <v>0</v>
      </c>
      <c r="V1107" s="49">
        <v>1</v>
      </c>
      <c r="W1107" s="49">
        <v>0</v>
      </c>
      <c r="X1107" s="49">
        <v>1</v>
      </c>
      <c r="Y1107" s="49">
        <v>0</v>
      </c>
      <c r="Z1107" s="49">
        <v>0</v>
      </c>
      <c r="AA1107" s="68">
        <v>1107</v>
      </c>
      <c r="AB1107" s="68"/>
      <c r="AC1107" s="69"/>
      <c r="AD1107" s="84">
        <v>1163</v>
      </c>
      <c r="AE1107" s="84">
        <v>1042</v>
      </c>
      <c r="AF1107" s="84">
        <v>12432</v>
      </c>
      <c r="AG1107" s="84">
        <v>28225</v>
      </c>
      <c r="AH1107" s="84"/>
      <c r="AI1107" s="84" t="s">
        <v>7918</v>
      </c>
      <c r="AJ1107" s="84"/>
      <c r="AK1107" s="84"/>
      <c r="AL1107" s="84"/>
      <c r="AM1107" s="87">
        <v>43170.415914351855</v>
      </c>
      <c r="AN1107" s="84" t="s">
        <v>10584</v>
      </c>
      <c r="AO1107" s="92" t="s">
        <v>11689</v>
      </c>
      <c r="AP1107" s="84" t="s">
        <v>66</v>
      </c>
      <c r="AQ1107" s="48"/>
      <c r="AR1107" s="48"/>
      <c r="AS1107" s="48"/>
      <c r="AT1107" s="48"/>
      <c r="AU1107" s="48"/>
      <c r="AV1107" s="48"/>
      <c r="AW1107" s="107" t="s">
        <v>14503</v>
      </c>
      <c r="AX1107" s="107" t="s">
        <v>14503</v>
      </c>
      <c r="AY1107" s="107" t="s">
        <v>15283</v>
      </c>
      <c r="AZ1107" s="107" t="s">
        <v>15283</v>
      </c>
      <c r="BA1107" s="2"/>
      <c r="BB1107" s="3"/>
      <c r="BC1107" s="3"/>
      <c r="BD1107" s="3"/>
      <c r="BE1107" s="3"/>
    </row>
    <row r="1108" spans="1:57" x14ac:dyDescent="0.25">
      <c r="A1108" s="61" t="s">
        <v>1767</v>
      </c>
      <c r="B1108" s="62" t="s">
        <v>15537</v>
      </c>
      <c r="C1108" s="62"/>
      <c r="D1108" s="63">
        <v>1.5</v>
      </c>
      <c r="E1108" s="65"/>
      <c r="F1108" s="103" t="s">
        <v>10034</v>
      </c>
      <c r="G1108" s="62"/>
      <c r="H1108" s="66"/>
      <c r="I1108" s="67"/>
      <c r="J1108" s="67"/>
      <c r="K1108" s="66" t="s">
        <v>13377</v>
      </c>
      <c r="L1108" s="70"/>
      <c r="M1108" s="71">
        <v>788.66754150390625</v>
      </c>
      <c r="N1108" s="71">
        <v>5328.59326171875</v>
      </c>
      <c r="O1108" s="72"/>
      <c r="P1108" s="73"/>
      <c r="Q1108" s="73"/>
      <c r="R1108" s="96"/>
      <c r="S1108" s="48">
        <v>1</v>
      </c>
      <c r="T1108" s="48">
        <v>0</v>
      </c>
      <c r="U1108" s="49">
        <v>0</v>
      </c>
      <c r="V1108" s="49">
        <v>1</v>
      </c>
      <c r="W1108" s="49">
        <v>0</v>
      </c>
      <c r="X1108" s="49">
        <v>1</v>
      </c>
      <c r="Y1108" s="49">
        <v>0</v>
      </c>
      <c r="Z1108" s="49">
        <v>0</v>
      </c>
      <c r="AA1108" s="68">
        <v>1108</v>
      </c>
      <c r="AB1108" s="68"/>
      <c r="AC1108" s="69"/>
      <c r="AD1108" s="84">
        <v>6</v>
      </c>
      <c r="AE1108" s="84">
        <v>49251</v>
      </c>
      <c r="AF1108" s="84">
        <v>24106</v>
      </c>
      <c r="AG1108" s="84">
        <v>816</v>
      </c>
      <c r="AH1108" s="84"/>
      <c r="AI1108" s="84" t="s">
        <v>7919</v>
      </c>
      <c r="AJ1108" s="84"/>
      <c r="AK1108" s="92" t="s">
        <v>8890</v>
      </c>
      <c r="AL1108" s="84"/>
      <c r="AM1108" s="87">
        <v>40888.837233796294</v>
      </c>
      <c r="AN1108" s="84" t="s">
        <v>10584</v>
      </c>
      <c r="AO1108" s="92" t="s">
        <v>11690</v>
      </c>
      <c r="AP1108" s="84" t="s">
        <v>65</v>
      </c>
      <c r="AQ1108" s="48"/>
      <c r="AR1108" s="48"/>
      <c r="AS1108" s="48"/>
      <c r="AT1108" s="48"/>
      <c r="AU1108" s="48"/>
      <c r="AV1108" s="48"/>
      <c r="AW1108" s="48"/>
      <c r="AX1108" s="48"/>
      <c r="AY1108" s="48"/>
      <c r="AZ1108" s="48"/>
      <c r="BA1108" s="2"/>
      <c r="BB1108" s="3"/>
      <c r="BC1108" s="3"/>
      <c r="BD1108" s="3"/>
      <c r="BE1108" s="3"/>
    </row>
    <row r="1109" spans="1:57" x14ac:dyDescent="0.25">
      <c r="A1109" s="61" t="s">
        <v>1001</v>
      </c>
      <c r="B1109" s="62" t="s">
        <v>15537</v>
      </c>
      <c r="C1109" s="62"/>
      <c r="D1109" s="63">
        <v>1.5270780466670792</v>
      </c>
      <c r="E1109" s="65"/>
      <c r="F1109" s="103" t="s">
        <v>10035</v>
      </c>
      <c r="G1109" s="62"/>
      <c r="H1109" s="66"/>
      <c r="I1109" s="67"/>
      <c r="J1109" s="67"/>
      <c r="K1109" s="66" t="s">
        <v>13378</v>
      </c>
      <c r="L1109" s="70"/>
      <c r="M1109" s="71">
        <v>1298.579833984375</v>
      </c>
      <c r="N1109" s="71">
        <v>4077.32275390625</v>
      </c>
      <c r="O1109" s="72"/>
      <c r="P1109" s="73"/>
      <c r="Q1109" s="73"/>
      <c r="R1109" s="96"/>
      <c r="S1109" s="48">
        <v>0</v>
      </c>
      <c r="T1109" s="48">
        <v>2</v>
      </c>
      <c r="U1109" s="49">
        <v>0</v>
      </c>
      <c r="V1109" s="49">
        <v>1.4300000000000001E-4</v>
      </c>
      <c r="W1109" s="49">
        <v>1.4E-5</v>
      </c>
      <c r="X1109" s="49">
        <v>0.67452100000000004</v>
      </c>
      <c r="Y1109" s="49">
        <v>0.5</v>
      </c>
      <c r="Z1109" s="49">
        <v>0</v>
      </c>
      <c r="AA1109" s="68">
        <v>1109</v>
      </c>
      <c r="AB1109" s="68"/>
      <c r="AC1109" s="69"/>
      <c r="AD1109" s="84">
        <v>537</v>
      </c>
      <c r="AE1109" s="84">
        <v>411</v>
      </c>
      <c r="AF1109" s="84">
        <v>12832</v>
      </c>
      <c r="AG1109" s="84">
        <v>36540</v>
      </c>
      <c r="AH1109" s="84"/>
      <c r="AI1109" s="84"/>
      <c r="AJ1109" s="84"/>
      <c r="AK1109" s="84"/>
      <c r="AL1109" s="84"/>
      <c r="AM1109" s="87">
        <v>43297.261458333334</v>
      </c>
      <c r="AN1109" s="84" t="s">
        <v>10584</v>
      </c>
      <c r="AO1109" s="92" t="s">
        <v>11691</v>
      </c>
      <c r="AP1109" s="84" t="s">
        <v>66</v>
      </c>
      <c r="AQ1109" s="48"/>
      <c r="AR1109" s="48"/>
      <c r="AS1109" s="48"/>
      <c r="AT1109" s="48"/>
      <c r="AU1109" s="48" t="s">
        <v>2979</v>
      </c>
      <c r="AV1109" s="48" t="s">
        <v>2979</v>
      </c>
      <c r="AW1109" s="107" t="s">
        <v>14441</v>
      </c>
      <c r="AX1109" s="107" t="s">
        <v>14441</v>
      </c>
      <c r="AY1109" s="107" t="s">
        <v>15224</v>
      </c>
      <c r="AZ1109" s="107" t="s">
        <v>15224</v>
      </c>
      <c r="BA1109" s="2"/>
      <c r="BB1109" s="3"/>
      <c r="BC1109" s="3"/>
      <c r="BD1109" s="3"/>
      <c r="BE1109" s="3"/>
    </row>
    <row r="1110" spans="1:57" x14ac:dyDescent="0.25">
      <c r="A1110" s="61" t="s">
        <v>1002</v>
      </c>
      <c r="B1110" s="62" t="s">
        <v>15539</v>
      </c>
      <c r="C1110" s="62"/>
      <c r="D1110" s="63">
        <v>5.097511914340533</v>
      </c>
      <c r="E1110" s="65"/>
      <c r="F1110" s="103" t="s">
        <v>10036</v>
      </c>
      <c r="G1110" s="62"/>
      <c r="H1110" s="66"/>
      <c r="I1110" s="67"/>
      <c r="J1110" s="67"/>
      <c r="K1110" s="66" t="s">
        <v>13379</v>
      </c>
      <c r="L1110" s="70"/>
      <c r="M1110" s="71">
        <v>5130.7978515625</v>
      </c>
      <c r="N1110" s="71">
        <v>9307.5341796875</v>
      </c>
      <c r="O1110" s="72"/>
      <c r="P1110" s="73"/>
      <c r="Q1110" s="73"/>
      <c r="R1110" s="96"/>
      <c r="S1110" s="48">
        <v>0</v>
      </c>
      <c r="T1110" s="48">
        <v>1</v>
      </c>
      <c r="U1110" s="49">
        <v>0</v>
      </c>
      <c r="V1110" s="49">
        <v>2.0100000000000001E-4</v>
      </c>
      <c r="W1110" s="49">
        <v>1.8600000000000001E-3</v>
      </c>
      <c r="X1110" s="49">
        <v>0.465924</v>
      </c>
      <c r="Y1110" s="49">
        <v>0</v>
      </c>
      <c r="Z1110" s="49">
        <v>0</v>
      </c>
      <c r="AA1110" s="68">
        <v>1110</v>
      </c>
      <c r="AB1110" s="68"/>
      <c r="AC1110" s="69"/>
      <c r="AD1110" s="84">
        <v>1262</v>
      </c>
      <c r="AE1110" s="84">
        <v>476</v>
      </c>
      <c r="AF1110" s="84">
        <v>79111</v>
      </c>
      <c r="AG1110" s="84">
        <v>34497</v>
      </c>
      <c r="AH1110" s="84"/>
      <c r="AI1110" s="84" t="s">
        <v>7920</v>
      </c>
      <c r="AJ1110" s="84" t="s">
        <v>8271</v>
      </c>
      <c r="AK1110" s="84"/>
      <c r="AL1110" s="84"/>
      <c r="AM1110" s="87">
        <v>40743.509687500002</v>
      </c>
      <c r="AN1110" s="84" t="s">
        <v>10584</v>
      </c>
      <c r="AO1110" s="92" t="s">
        <v>11692</v>
      </c>
      <c r="AP1110" s="84" t="s">
        <v>66</v>
      </c>
      <c r="AQ1110" s="48"/>
      <c r="AR1110" s="48"/>
      <c r="AS1110" s="48"/>
      <c r="AT1110" s="48"/>
      <c r="AU1110" s="48"/>
      <c r="AV1110" s="48"/>
      <c r="AW1110" s="107" t="s">
        <v>14504</v>
      </c>
      <c r="AX1110" s="107" t="s">
        <v>14504</v>
      </c>
      <c r="AY1110" s="107" t="s">
        <v>15284</v>
      </c>
      <c r="AZ1110" s="107" t="s">
        <v>15284</v>
      </c>
      <c r="BA1110" s="2"/>
      <c r="BB1110" s="3"/>
      <c r="BC1110" s="3"/>
      <c r="BD1110" s="3"/>
      <c r="BE1110" s="3"/>
    </row>
    <row r="1111" spans="1:57" x14ac:dyDescent="0.25">
      <c r="A1111" s="61" t="s">
        <v>1003</v>
      </c>
      <c r="B1111" s="62" t="s">
        <v>15537</v>
      </c>
      <c r="C1111" s="62"/>
      <c r="D1111" s="63">
        <v>1.5</v>
      </c>
      <c r="E1111" s="65"/>
      <c r="F1111" s="103" t="s">
        <v>10037</v>
      </c>
      <c r="G1111" s="62"/>
      <c r="H1111" s="66"/>
      <c r="I1111" s="67"/>
      <c r="J1111" s="67"/>
      <c r="K1111" s="66" t="s">
        <v>13380</v>
      </c>
      <c r="L1111" s="70"/>
      <c r="M1111" s="71">
        <v>8993.9873046875</v>
      </c>
      <c r="N1111" s="71">
        <v>3234.654541015625</v>
      </c>
      <c r="O1111" s="72"/>
      <c r="P1111" s="73"/>
      <c r="Q1111" s="73"/>
      <c r="R1111" s="96"/>
      <c r="S1111" s="48">
        <v>1</v>
      </c>
      <c r="T1111" s="48">
        <v>1</v>
      </c>
      <c r="U1111" s="49">
        <v>0</v>
      </c>
      <c r="V1111" s="49">
        <v>0</v>
      </c>
      <c r="W1111" s="49">
        <v>0</v>
      </c>
      <c r="X1111" s="49">
        <v>1</v>
      </c>
      <c r="Y1111" s="49">
        <v>0</v>
      </c>
      <c r="Z1111" s="49" t="s">
        <v>13963</v>
      </c>
      <c r="AA1111" s="68">
        <v>1111</v>
      </c>
      <c r="AB1111" s="68"/>
      <c r="AC1111" s="69"/>
      <c r="AD1111" s="84">
        <v>10</v>
      </c>
      <c r="AE1111" s="84">
        <v>17138</v>
      </c>
      <c r="AF1111" s="84">
        <v>37878</v>
      </c>
      <c r="AG1111" s="84">
        <v>45</v>
      </c>
      <c r="AH1111" s="84"/>
      <c r="AI1111" s="84" t="s">
        <v>7921</v>
      </c>
      <c r="AJ1111" s="84" t="s">
        <v>8284</v>
      </c>
      <c r="AK1111" s="92" t="s">
        <v>8891</v>
      </c>
      <c r="AL1111" s="84"/>
      <c r="AM1111" s="87">
        <v>40305.600451388891</v>
      </c>
      <c r="AN1111" s="84" t="s">
        <v>10584</v>
      </c>
      <c r="AO1111" s="92" t="s">
        <v>11693</v>
      </c>
      <c r="AP1111" s="84" t="s">
        <v>66</v>
      </c>
      <c r="AQ1111" s="48"/>
      <c r="AR1111" s="48"/>
      <c r="AS1111" s="48"/>
      <c r="AT1111" s="48"/>
      <c r="AU1111" s="48" t="s">
        <v>2946</v>
      </c>
      <c r="AV1111" s="48" t="s">
        <v>2946</v>
      </c>
      <c r="AW1111" s="107" t="s">
        <v>14505</v>
      </c>
      <c r="AX1111" s="107" t="s">
        <v>14505</v>
      </c>
      <c r="AY1111" s="107" t="s">
        <v>15285</v>
      </c>
      <c r="AZ1111" s="107" t="s">
        <v>15285</v>
      </c>
      <c r="BA1111" s="2"/>
      <c r="BB1111" s="3"/>
      <c r="BC1111" s="3"/>
      <c r="BD1111" s="3"/>
      <c r="BE1111" s="3"/>
    </row>
    <row r="1112" spans="1:57" x14ac:dyDescent="0.25">
      <c r="A1112" s="61" t="s">
        <v>1004</v>
      </c>
      <c r="B1112" s="62" t="s">
        <v>15537</v>
      </c>
      <c r="C1112" s="62"/>
      <c r="D1112" s="63">
        <v>1.7185585195271398</v>
      </c>
      <c r="E1112" s="65"/>
      <c r="F1112" s="103" t="s">
        <v>10038</v>
      </c>
      <c r="G1112" s="62"/>
      <c r="H1112" s="66"/>
      <c r="I1112" s="67"/>
      <c r="J1112" s="67"/>
      <c r="K1112" s="66" t="s">
        <v>13381</v>
      </c>
      <c r="L1112" s="70"/>
      <c r="M1112" s="71">
        <v>8490.013671875</v>
      </c>
      <c r="N1112" s="71">
        <v>6641.87109375</v>
      </c>
      <c r="O1112" s="72"/>
      <c r="P1112" s="73"/>
      <c r="Q1112" s="73"/>
      <c r="R1112" s="96"/>
      <c r="S1112" s="48">
        <v>0</v>
      </c>
      <c r="T1112" s="48">
        <v>1</v>
      </c>
      <c r="U1112" s="49">
        <v>0</v>
      </c>
      <c r="V1112" s="49">
        <v>1.63E-4</v>
      </c>
      <c r="W1112" s="49">
        <v>1.13E-4</v>
      </c>
      <c r="X1112" s="49">
        <v>0.48216999999999999</v>
      </c>
      <c r="Y1112" s="49">
        <v>0</v>
      </c>
      <c r="Z1112" s="49">
        <v>0</v>
      </c>
      <c r="AA1112" s="68">
        <v>1112</v>
      </c>
      <c r="AB1112" s="68"/>
      <c r="AC1112" s="69"/>
      <c r="AD1112" s="84">
        <v>1005</v>
      </c>
      <c r="AE1112" s="84">
        <v>4933177</v>
      </c>
      <c r="AF1112" s="84">
        <v>39021</v>
      </c>
      <c r="AG1112" s="84">
        <v>278</v>
      </c>
      <c r="AH1112" s="84"/>
      <c r="AI1112" s="84" t="s">
        <v>7922</v>
      </c>
      <c r="AJ1112" s="84" t="s">
        <v>8532</v>
      </c>
      <c r="AK1112" s="92" t="s">
        <v>8892</v>
      </c>
      <c r="AL1112" s="84"/>
      <c r="AM1112" s="87">
        <v>40173.831770833334</v>
      </c>
      <c r="AN1112" s="84" t="s">
        <v>10584</v>
      </c>
      <c r="AO1112" s="92" t="s">
        <v>11694</v>
      </c>
      <c r="AP1112" s="84" t="s">
        <v>66</v>
      </c>
      <c r="AQ1112" s="48"/>
      <c r="AR1112" s="48"/>
      <c r="AS1112" s="48"/>
      <c r="AT1112" s="48"/>
      <c r="AU1112" s="48"/>
      <c r="AV1112" s="48"/>
      <c r="AW1112" s="107" t="s">
        <v>14091</v>
      </c>
      <c r="AX1112" s="107" t="s">
        <v>14091</v>
      </c>
      <c r="AY1112" s="107" t="s">
        <v>14892</v>
      </c>
      <c r="AZ1112" s="107" t="s">
        <v>14892</v>
      </c>
      <c r="BA1112" s="2"/>
      <c r="BB1112" s="3"/>
      <c r="BC1112" s="3"/>
      <c r="BD1112" s="3"/>
      <c r="BE1112" s="3"/>
    </row>
    <row r="1113" spans="1:57" x14ac:dyDescent="0.25">
      <c r="A1113" s="61" t="s">
        <v>1005</v>
      </c>
      <c r="B1113" s="62" t="s">
        <v>15545</v>
      </c>
      <c r="C1113" s="62"/>
      <c r="D1113" s="63">
        <v>32.229714674753978</v>
      </c>
      <c r="E1113" s="65"/>
      <c r="F1113" s="103" t="s">
        <v>10039</v>
      </c>
      <c r="G1113" s="62"/>
      <c r="H1113" s="66"/>
      <c r="I1113" s="67"/>
      <c r="J1113" s="67"/>
      <c r="K1113" s="66" t="s">
        <v>13382</v>
      </c>
      <c r="L1113" s="70"/>
      <c r="M1113" s="71">
        <v>4713.15380859375</v>
      </c>
      <c r="N1113" s="71">
        <v>5320.5478515625</v>
      </c>
      <c r="O1113" s="72"/>
      <c r="P1113" s="73"/>
      <c r="Q1113" s="73"/>
      <c r="R1113" s="96"/>
      <c r="S1113" s="48">
        <v>3</v>
      </c>
      <c r="T1113" s="48">
        <v>22</v>
      </c>
      <c r="U1113" s="49">
        <v>3749.7567119999999</v>
      </c>
      <c r="V1113" s="49">
        <v>2.0599999999999999E-4</v>
      </c>
      <c r="W1113" s="49">
        <v>1.5887999999999999E-2</v>
      </c>
      <c r="X1113" s="49">
        <v>3.4404819999999998</v>
      </c>
      <c r="Y1113" s="49">
        <v>0.17934782608695651</v>
      </c>
      <c r="Z1113" s="49">
        <v>4.1666666666666664E-2</v>
      </c>
      <c r="AA1113" s="68">
        <v>1113</v>
      </c>
      <c r="AB1113" s="68"/>
      <c r="AC1113" s="69"/>
      <c r="AD1113" s="84">
        <v>185</v>
      </c>
      <c r="AE1113" s="84">
        <v>22</v>
      </c>
      <c r="AF1113" s="84">
        <v>138</v>
      </c>
      <c r="AG1113" s="84">
        <v>231</v>
      </c>
      <c r="AH1113" s="84"/>
      <c r="AI1113" s="84"/>
      <c r="AJ1113" s="84" t="s">
        <v>8533</v>
      </c>
      <c r="AK1113" s="84"/>
      <c r="AL1113" s="84"/>
      <c r="AM1113" s="87">
        <v>40313.798148148147</v>
      </c>
      <c r="AN1113" s="84" t="s">
        <v>10584</v>
      </c>
      <c r="AO1113" s="92" t="s">
        <v>11695</v>
      </c>
      <c r="AP1113" s="84" t="s">
        <v>66</v>
      </c>
      <c r="AQ1113" s="48"/>
      <c r="AR1113" s="48"/>
      <c r="AS1113" s="48"/>
      <c r="AT1113" s="48"/>
      <c r="AU1113" s="48" t="s">
        <v>14038</v>
      </c>
      <c r="AV1113" s="48" t="s">
        <v>14061</v>
      </c>
      <c r="AW1113" s="107" t="s">
        <v>14506</v>
      </c>
      <c r="AX1113" s="107" t="s">
        <v>14803</v>
      </c>
      <c r="AY1113" s="107" t="s">
        <v>15286</v>
      </c>
      <c r="AZ1113" s="107" t="s">
        <v>15286</v>
      </c>
      <c r="BA1113" s="2"/>
      <c r="BB1113" s="3"/>
      <c r="BC1113" s="3"/>
      <c r="BD1113" s="3"/>
      <c r="BE1113" s="3"/>
    </row>
    <row r="1114" spans="1:57" x14ac:dyDescent="0.25">
      <c r="A1114" s="61" t="s">
        <v>1768</v>
      </c>
      <c r="B1114" s="62" t="s">
        <v>15541</v>
      </c>
      <c r="C1114" s="62"/>
      <c r="D1114" s="63">
        <v>3.2697437643126817</v>
      </c>
      <c r="E1114" s="65"/>
      <c r="F1114" s="103" t="s">
        <v>10040</v>
      </c>
      <c r="G1114" s="62"/>
      <c r="H1114" s="66"/>
      <c r="I1114" s="67"/>
      <c r="J1114" s="67"/>
      <c r="K1114" s="66" t="s">
        <v>13383</v>
      </c>
      <c r="L1114" s="70"/>
      <c r="M1114" s="71">
        <v>4682.75244140625</v>
      </c>
      <c r="N1114" s="71">
        <v>8527.0947265625</v>
      </c>
      <c r="O1114" s="72"/>
      <c r="P1114" s="73"/>
      <c r="Q1114" s="73"/>
      <c r="R1114" s="96"/>
      <c r="S1114" s="48">
        <v>1</v>
      </c>
      <c r="T1114" s="48">
        <v>0</v>
      </c>
      <c r="U1114" s="49">
        <v>0</v>
      </c>
      <c r="V1114" s="49">
        <v>1.7000000000000001E-4</v>
      </c>
      <c r="W1114" s="49">
        <v>9.1500000000000001E-4</v>
      </c>
      <c r="X1114" s="49">
        <v>0.27184999999999998</v>
      </c>
      <c r="Y1114" s="49">
        <v>0</v>
      </c>
      <c r="Z1114" s="49">
        <v>0</v>
      </c>
      <c r="AA1114" s="68">
        <v>1114</v>
      </c>
      <c r="AB1114" s="68"/>
      <c r="AC1114" s="69"/>
      <c r="AD1114" s="84">
        <v>0</v>
      </c>
      <c r="AE1114" s="84">
        <v>0</v>
      </c>
      <c r="AF1114" s="84">
        <v>0</v>
      </c>
      <c r="AG1114" s="84">
        <v>0</v>
      </c>
      <c r="AH1114" s="84"/>
      <c r="AI1114" s="84"/>
      <c r="AJ1114" s="84"/>
      <c r="AK1114" s="84"/>
      <c r="AL1114" s="84"/>
      <c r="AM1114" s="87">
        <v>40335.799733796295</v>
      </c>
      <c r="AN1114" s="84" t="s">
        <v>10584</v>
      </c>
      <c r="AO1114" s="92" t="s">
        <v>11696</v>
      </c>
      <c r="AP1114" s="84" t="s">
        <v>65</v>
      </c>
      <c r="AQ1114" s="48"/>
      <c r="AR1114" s="48"/>
      <c r="AS1114" s="48"/>
      <c r="AT1114" s="48"/>
      <c r="AU1114" s="48"/>
      <c r="AV1114" s="48"/>
      <c r="AW1114" s="48"/>
      <c r="AX1114" s="48"/>
      <c r="AY1114" s="48"/>
      <c r="AZ1114" s="48"/>
      <c r="BA1114" s="2"/>
      <c r="BB1114" s="3"/>
      <c r="BC1114" s="3"/>
      <c r="BD1114" s="3"/>
      <c r="BE1114" s="3"/>
    </row>
    <row r="1115" spans="1:57" x14ac:dyDescent="0.25">
      <c r="A1115" s="61" t="s">
        <v>1006</v>
      </c>
      <c r="B1115" s="62" t="s">
        <v>15537</v>
      </c>
      <c r="C1115" s="62"/>
      <c r="D1115" s="63">
        <v>2.9293340347836851</v>
      </c>
      <c r="E1115" s="65"/>
      <c r="F1115" s="103" t="s">
        <v>10041</v>
      </c>
      <c r="G1115" s="62"/>
      <c r="H1115" s="66"/>
      <c r="I1115" s="67"/>
      <c r="J1115" s="67"/>
      <c r="K1115" s="66" t="s">
        <v>13384</v>
      </c>
      <c r="L1115" s="70"/>
      <c r="M1115" s="71">
        <v>3662.5458984375</v>
      </c>
      <c r="N1115" s="71">
        <v>7553.69189453125</v>
      </c>
      <c r="O1115" s="72"/>
      <c r="P1115" s="73"/>
      <c r="Q1115" s="73"/>
      <c r="R1115" s="96"/>
      <c r="S1115" s="48">
        <v>0</v>
      </c>
      <c r="T1115" s="48">
        <v>1</v>
      </c>
      <c r="U1115" s="49">
        <v>0</v>
      </c>
      <c r="V1115" s="49">
        <v>1.9799999999999999E-4</v>
      </c>
      <c r="W1115" s="49">
        <v>7.3899999999999997E-4</v>
      </c>
      <c r="X1115" s="49">
        <v>0.40701900000000002</v>
      </c>
      <c r="Y1115" s="49">
        <v>0</v>
      </c>
      <c r="Z1115" s="49">
        <v>0</v>
      </c>
      <c r="AA1115" s="68">
        <v>1115</v>
      </c>
      <c r="AB1115" s="68"/>
      <c r="AC1115" s="69"/>
      <c r="AD1115" s="84">
        <v>52</v>
      </c>
      <c r="AE1115" s="84">
        <v>5</v>
      </c>
      <c r="AF1115" s="84">
        <v>268</v>
      </c>
      <c r="AG1115" s="84">
        <v>916</v>
      </c>
      <c r="AH1115" s="84"/>
      <c r="AI1115" s="84"/>
      <c r="AJ1115" s="84"/>
      <c r="AK1115" s="84"/>
      <c r="AL1115" s="84"/>
      <c r="AM1115" s="87">
        <v>43276.868761574071</v>
      </c>
      <c r="AN1115" s="84" t="s">
        <v>10584</v>
      </c>
      <c r="AO1115" s="92" t="s">
        <v>11697</v>
      </c>
      <c r="AP1115" s="84" t="s">
        <v>66</v>
      </c>
      <c r="AQ1115" s="48"/>
      <c r="AR1115" s="48"/>
      <c r="AS1115" s="48"/>
      <c r="AT1115" s="48"/>
      <c r="AU1115" s="48"/>
      <c r="AV1115" s="48"/>
      <c r="AW1115" s="107" t="s">
        <v>14074</v>
      </c>
      <c r="AX1115" s="107" t="s">
        <v>14074</v>
      </c>
      <c r="AY1115" s="107" t="s">
        <v>14877</v>
      </c>
      <c r="AZ1115" s="107" t="s">
        <v>14877</v>
      </c>
      <c r="BA1115" s="2"/>
      <c r="BB1115" s="3"/>
      <c r="BC1115" s="3"/>
      <c r="BD1115" s="3"/>
      <c r="BE1115" s="3"/>
    </row>
    <row r="1116" spans="1:57" x14ac:dyDescent="0.25">
      <c r="A1116" s="61" t="s">
        <v>1007</v>
      </c>
      <c r="B1116" s="62" t="s">
        <v>15537</v>
      </c>
      <c r="C1116" s="62"/>
      <c r="D1116" s="63">
        <v>1.5</v>
      </c>
      <c r="E1116" s="65"/>
      <c r="F1116" s="103" t="s">
        <v>10042</v>
      </c>
      <c r="G1116" s="62"/>
      <c r="H1116" s="66"/>
      <c r="I1116" s="67"/>
      <c r="J1116" s="67"/>
      <c r="K1116" s="66" t="s">
        <v>13385</v>
      </c>
      <c r="L1116" s="70"/>
      <c r="M1116" s="71">
        <v>4590.3720703125</v>
      </c>
      <c r="N1116" s="71">
        <v>4375.9462890625</v>
      </c>
      <c r="O1116" s="72"/>
      <c r="P1116" s="73"/>
      <c r="Q1116" s="73"/>
      <c r="R1116" s="96"/>
      <c r="S1116" s="48">
        <v>0</v>
      </c>
      <c r="T1116" s="48">
        <v>1</v>
      </c>
      <c r="U1116" s="49">
        <v>0</v>
      </c>
      <c r="V1116" s="49">
        <v>6.6667000000000004E-2</v>
      </c>
      <c r="W1116" s="49">
        <v>0</v>
      </c>
      <c r="X1116" s="49">
        <v>0.59797299999999998</v>
      </c>
      <c r="Y1116" s="49">
        <v>0</v>
      </c>
      <c r="Z1116" s="49">
        <v>0</v>
      </c>
      <c r="AA1116" s="68">
        <v>1116</v>
      </c>
      <c r="AB1116" s="68"/>
      <c r="AC1116" s="69"/>
      <c r="AD1116" s="84">
        <v>786</v>
      </c>
      <c r="AE1116" s="84">
        <v>196</v>
      </c>
      <c r="AF1116" s="84">
        <v>9784</v>
      </c>
      <c r="AG1116" s="84">
        <v>14107</v>
      </c>
      <c r="AH1116" s="84"/>
      <c r="AI1116" s="84"/>
      <c r="AJ1116" s="84"/>
      <c r="AK1116" s="84"/>
      <c r="AL1116" s="84"/>
      <c r="AM1116" s="87">
        <v>42426.349166666667</v>
      </c>
      <c r="AN1116" s="84" t="s">
        <v>10584</v>
      </c>
      <c r="AO1116" s="92" t="s">
        <v>11698</v>
      </c>
      <c r="AP1116" s="84" t="s">
        <v>66</v>
      </c>
      <c r="AQ1116" s="48"/>
      <c r="AR1116" s="48"/>
      <c r="AS1116" s="48"/>
      <c r="AT1116" s="48"/>
      <c r="AU1116" s="48"/>
      <c r="AV1116" s="48"/>
      <c r="AW1116" s="107" t="s">
        <v>14124</v>
      </c>
      <c r="AX1116" s="107" t="s">
        <v>14124</v>
      </c>
      <c r="AY1116" s="107" t="s">
        <v>14926</v>
      </c>
      <c r="AZ1116" s="107" t="s">
        <v>14926</v>
      </c>
      <c r="BA1116" s="2"/>
      <c r="BB1116" s="3"/>
      <c r="BC1116" s="3"/>
      <c r="BD1116" s="3"/>
      <c r="BE1116" s="3"/>
    </row>
    <row r="1117" spans="1:57" x14ac:dyDescent="0.25">
      <c r="A1117" s="61" t="s">
        <v>1008</v>
      </c>
      <c r="B1117" s="62" t="s">
        <v>15537</v>
      </c>
      <c r="C1117" s="62"/>
      <c r="D1117" s="63">
        <v>1.5</v>
      </c>
      <c r="E1117" s="65"/>
      <c r="F1117" s="103" t="s">
        <v>10043</v>
      </c>
      <c r="G1117" s="62"/>
      <c r="H1117" s="66"/>
      <c r="I1117" s="67"/>
      <c r="J1117" s="67"/>
      <c r="K1117" s="66" t="s">
        <v>13386</v>
      </c>
      <c r="L1117" s="70"/>
      <c r="M1117" s="71">
        <v>4597.208984375</v>
      </c>
      <c r="N1117" s="71">
        <v>7730.80908203125</v>
      </c>
      <c r="O1117" s="72"/>
      <c r="P1117" s="73"/>
      <c r="Q1117" s="73"/>
      <c r="R1117" s="96"/>
      <c r="S1117" s="48">
        <v>0</v>
      </c>
      <c r="T1117" s="48">
        <v>1</v>
      </c>
      <c r="U1117" s="49">
        <v>0</v>
      </c>
      <c r="V1117" s="49">
        <v>3.2258000000000002E-2</v>
      </c>
      <c r="W1117" s="49">
        <v>0</v>
      </c>
      <c r="X1117" s="49">
        <v>0.63784399999999997</v>
      </c>
      <c r="Y1117" s="49">
        <v>0</v>
      </c>
      <c r="Z1117" s="49">
        <v>0</v>
      </c>
      <c r="AA1117" s="68">
        <v>1117</v>
      </c>
      <c r="AB1117" s="68"/>
      <c r="AC1117" s="69"/>
      <c r="AD1117" s="84">
        <v>206</v>
      </c>
      <c r="AE1117" s="84">
        <v>229</v>
      </c>
      <c r="AF1117" s="84">
        <v>1204</v>
      </c>
      <c r="AG1117" s="84">
        <v>249</v>
      </c>
      <c r="AH1117" s="84"/>
      <c r="AI1117" s="84" t="s">
        <v>7923</v>
      </c>
      <c r="AJ1117" s="84"/>
      <c r="AK1117" s="84"/>
      <c r="AL1117" s="84"/>
      <c r="AM1117" s="87">
        <v>43719.721076388887</v>
      </c>
      <c r="AN1117" s="84" t="s">
        <v>10584</v>
      </c>
      <c r="AO1117" s="92" t="s">
        <v>11699</v>
      </c>
      <c r="AP1117" s="84" t="s">
        <v>66</v>
      </c>
      <c r="AQ1117" s="48"/>
      <c r="AR1117" s="48"/>
      <c r="AS1117" s="48"/>
      <c r="AT1117" s="48"/>
      <c r="AU1117" s="48"/>
      <c r="AV1117" s="48"/>
      <c r="AW1117" s="107" t="s">
        <v>14507</v>
      </c>
      <c r="AX1117" s="107" t="s">
        <v>14507</v>
      </c>
      <c r="AY1117" s="107" t="s">
        <v>15287</v>
      </c>
      <c r="AZ1117" s="107" t="s">
        <v>15287</v>
      </c>
      <c r="BA1117" s="2"/>
      <c r="BB1117" s="3"/>
      <c r="BC1117" s="3"/>
      <c r="BD1117" s="3"/>
      <c r="BE1117" s="3"/>
    </row>
    <row r="1118" spans="1:57" x14ac:dyDescent="0.25">
      <c r="A1118" s="61" t="s">
        <v>1009</v>
      </c>
      <c r="B1118" s="62" t="s">
        <v>15537</v>
      </c>
      <c r="C1118" s="62"/>
      <c r="D1118" s="63">
        <v>1.5</v>
      </c>
      <c r="E1118" s="65"/>
      <c r="F1118" s="103" t="s">
        <v>10044</v>
      </c>
      <c r="G1118" s="62"/>
      <c r="H1118" s="66"/>
      <c r="I1118" s="67"/>
      <c r="J1118" s="67"/>
      <c r="K1118" s="66" t="s">
        <v>13387</v>
      </c>
      <c r="L1118" s="70"/>
      <c r="M1118" s="71">
        <v>6491.5927734375</v>
      </c>
      <c r="N1118" s="71">
        <v>3667.8037109375</v>
      </c>
      <c r="O1118" s="72"/>
      <c r="P1118" s="73"/>
      <c r="Q1118" s="73"/>
      <c r="R1118" s="96"/>
      <c r="S1118" s="48">
        <v>0</v>
      </c>
      <c r="T1118" s="48">
        <v>1</v>
      </c>
      <c r="U1118" s="49">
        <v>0</v>
      </c>
      <c r="V1118" s="49">
        <v>1</v>
      </c>
      <c r="W1118" s="49">
        <v>0</v>
      </c>
      <c r="X1118" s="49">
        <v>1</v>
      </c>
      <c r="Y1118" s="49">
        <v>0</v>
      </c>
      <c r="Z1118" s="49">
        <v>0</v>
      </c>
      <c r="AA1118" s="68">
        <v>1118</v>
      </c>
      <c r="AB1118" s="68"/>
      <c r="AC1118" s="69"/>
      <c r="AD1118" s="84">
        <v>461</v>
      </c>
      <c r="AE1118" s="84">
        <v>6139</v>
      </c>
      <c r="AF1118" s="84">
        <v>3758</v>
      </c>
      <c r="AG1118" s="84">
        <v>1111</v>
      </c>
      <c r="AH1118" s="84"/>
      <c r="AI1118" s="84" t="s">
        <v>7924</v>
      </c>
      <c r="AJ1118" s="84" t="s">
        <v>8534</v>
      </c>
      <c r="AK1118" s="84"/>
      <c r="AL1118" s="84"/>
      <c r="AM1118" s="87">
        <v>40277.869733796295</v>
      </c>
      <c r="AN1118" s="84" t="s">
        <v>10584</v>
      </c>
      <c r="AO1118" s="92" t="s">
        <v>11700</v>
      </c>
      <c r="AP1118" s="84" t="s">
        <v>66</v>
      </c>
      <c r="AQ1118" s="48"/>
      <c r="AR1118" s="48"/>
      <c r="AS1118" s="48"/>
      <c r="AT1118" s="48"/>
      <c r="AU1118" s="48" t="s">
        <v>2946</v>
      </c>
      <c r="AV1118" s="48" t="s">
        <v>2946</v>
      </c>
      <c r="AW1118" s="107" t="s">
        <v>14508</v>
      </c>
      <c r="AX1118" s="107" t="s">
        <v>14508</v>
      </c>
      <c r="AY1118" s="107" t="s">
        <v>15288</v>
      </c>
      <c r="AZ1118" s="107" t="s">
        <v>15288</v>
      </c>
      <c r="BA1118" s="2"/>
      <c r="BB1118" s="3"/>
      <c r="BC1118" s="3"/>
      <c r="BD1118" s="3"/>
      <c r="BE1118" s="3"/>
    </row>
    <row r="1119" spans="1:57" x14ac:dyDescent="0.25">
      <c r="A1119" s="61" t="s">
        <v>1769</v>
      </c>
      <c r="B1119" s="62" t="s">
        <v>15537</v>
      </c>
      <c r="C1119" s="62"/>
      <c r="D1119" s="63">
        <v>1.5</v>
      </c>
      <c r="E1119" s="65"/>
      <c r="F1119" s="103" t="s">
        <v>10045</v>
      </c>
      <c r="G1119" s="62"/>
      <c r="H1119" s="66"/>
      <c r="I1119" s="67"/>
      <c r="J1119" s="67"/>
      <c r="K1119" s="66" t="s">
        <v>13388</v>
      </c>
      <c r="L1119" s="70"/>
      <c r="M1119" s="71">
        <v>6458.4833984375</v>
      </c>
      <c r="N1119" s="71">
        <v>5514.58935546875</v>
      </c>
      <c r="O1119" s="72"/>
      <c r="P1119" s="73"/>
      <c r="Q1119" s="73"/>
      <c r="R1119" s="96"/>
      <c r="S1119" s="48">
        <v>1</v>
      </c>
      <c r="T1119" s="48">
        <v>0</v>
      </c>
      <c r="U1119" s="49">
        <v>0</v>
      </c>
      <c r="V1119" s="49">
        <v>1</v>
      </c>
      <c r="W1119" s="49">
        <v>0</v>
      </c>
      <c r="X1119" s="49">
        <v>1</v>
      </c>
      <c r="Y1119" s="49">
        <v>0</v>
      </c>
      <c r="Z1119" s="49">
        <v>0</v>
      </c>
      <c r="AA1119" s="68">
        <v>1119</v>
      </c>
      <c r="AB1119" s="68"/>
      <c r="AC1119" s="69"/>
      <c r="AD1119" s="84">
        <v>34604</v>
      </c>
      <c r="AE1119" s="84">
        <v>32662</v>
      </c>
      <c r="AF1119" s="84">
        <v>7901</v>
      </c>
      <c r="AG1119" s="84">
        <v>36683</v>
      </c>
      <c r="AH1119" s="84"/>
      <c r="AI1119" s="84" t="s">
        <v>7925</v>
      </c>
      <c r="AJ1119" s="84"/>
      <c r="AK1119" s="84"/>
      <c r="AL1119" s="84"/>
      <c r="AM1119" s="87">
        <v>42954.45621527778</v>
      </c>
      <c r="AN1119" s="84" t="s">
        <v>10584</v>
      </c>
      <c r="AO1119" s="92" t="s">
        <v>11701</v>
      </c>
      <c r="AP1119" s="84" t="s">
        <v>65</v>
      </c>
      <c r="AQ1119" s="48"/>
      <c r="AR1119" s="48"/>
      <c r="AS1119" s="48"/>
      <c r="AT1119" s="48"/>
      <c r="AU1119" s="48"/>
      <c r="AV1119" s="48"/>
      <c r="AW1119" s="48"/>
      <c r="AX1119" s="48"/>
      <c r="AY1119" s="48"/>
      <c r="AZ1119" s="48"/>
      <c r="BA1119" s="2"/>
      <c r="BB1119" s="3"/>
      <c r="BC1119" s="3"/>
      <c r="BD1119" s="3"/>
      <c r="BE1119" s="3"/>
    </row>
    <row r="1120" spans="1:57" x14ac:dyDescent="0.25">
      <c r="A1120" s="61" t="s">
        <v>1010</v>
      </c>
      <c r="B1120" s="62" t="s">
        <v>15537</v>
      </c>
      <c r="C1120" s="62"/>
      <c r="D1120" s="63">
        <v>1.5444853623816301</v>
      </c>
      <c r="E1120" s="65"/>
      <c r="F1120" s="103" t="s">
        <v>10046</v>
      </c>
      <c r="G1120" s="62"/>
      <c r="H1120" s="66"/>
      <c r="I1120" s="67"/>
      <c r="J1120" s="67"/>
      <c r="K1120" s="66" t="s">
        <v>13389</v>
      </c>
      <c r="L1120" s="70"/>
      <c r="M1120" s="71">
        <v>5741.86962890625</v>
      </c>
      <c r="N1120" s="71">
        <v>7801.447265625</v>
      </c>
      <c r="O1120" s="72"/>
      <c r="P1120" s="73"/>
      <c r="Q1120" s="73"/>
      <c r="R1120" s="96"/>
      <c r="S1120" s="48">
        <v>0</v>
      </c>
      <c r="T1120" s="48">
        <v>2</v>
      </c>
      <c r="U1120" s="49">
        <v>772.14659700000004</v>
      </c>
      <c r="V1120" s="49">
        <v>1.7200000000000001E-4</v>
      </c>
      <c r="W1120" s="49">
        <v>2.3E-5</v>
      </c>
      <c r="X1120" s="49">
        <v>0.796678</v>
      </c>
      <c r="Y1120" s="49">
        <v>0</v>
      </c>
      <c r="Z1120" s="49">
        <v>0</v>
      </c>
      <c r="AA1120" s="68">
        <v>1120</v>
      </c>
      <c r="AB1120" s="68"/>
      <c r="AC1120" s="69"/>
      <c r="AD1120" s="84">
        <v>2359</v>
      </c>
      <c r="AE1120" s="84">
        <v>598</v>
      </c>
      <c r="AF1120" s="84">
        <v>62379</v>
      </c>
      <c r="AG1120" s="84">
        <v>4986</v>
      </c>
      <c r="AH1120" s="84"/>
      <c r="AI1120" s="84" t="s">
        <v>7926</v>
      </c>
      <c r="AJ1120" s="84"/>
      <c r="AK1120" s="84"/>
      <c r="AL1120" s="84"/>
      <c r="AM1120" s="87">
        <v>42030.385891203703</v>
      </c>
      <c r="AN1120" s="84" t="s">
        <v>10584</v>
      </c>
      <c r="AO1120" s="92" t="s">
        <v>11702</v>
      </c>
      <c r="AP1120" s="84" t="s">
        <v>66</v>
      </c>
      <c r="AQ1120" s="48"/>
      <c r="AR1120" s="48"/>
      <c r="AS1120" s="48"/>
      <c r="AT1120" s="48"/>
      <c r="AU1120" s="48"/>
      <c r="AV1120" s="48"/>
      <c r="AW1120" s="107" t="s">
        <v>14509</v>
      </c>
      <c r="AX1120" s="107" t="s">
        <v>14804</v>
      </c>
      <c r="AY1120" s="107" t="s">
        <v>15289</v>
      </c>
      <c r="AZ1120" s="107" t="s">
        <v>15289</v>
      </c>
      <c r="BA1120" s="2"/>
      <c r="BB1120" s="3"/>
      <c r="BC1120" s="3"/>
      <c r="BD1120" s="3"/>
      <c r="BE1120" s="3"/>
    </row>
    <row r="1121" spans="1:57" x14ac:dyDescent="0.25">
      <c r="A1121" s="61" t="s">
        <v>1011</v>
      </c>
      <c r="B1121" s="62" t="s">
        <v>15537</v>
      </c>
      <c r="C1121" s="62"/>
      <c r="D1121" s="63">
        <v>1.5135390233335397</v>
      </c>
      <c r="E1121" s="65"/>
      <c r="F1121" s="103" t="s">
        <v>10047</v>
      </c>
      <c r="G1121" s="62"/>
      <c r="H1121" s="66"/>
      <c r="I1121" s="67"/>
      <c r="J1121" s="67"/>
      <c r="K1121" s="66" t="s">
        <v>13390</v>
      </c>
      <c r="L1121" s="70"/>
      <c r="M1121" s="71">
        <v>1023.409423828125</v>
      </c>
      <c r="N1121" s="71">
        <v>6981.62109375</v>
      </c>
      <c r="O1121" s="72"/>
      <c r="P1121" s="73"/>
      <c r="Q1121" s="73"/>
      <c r="R1121" s="96"/>
      <c r="S1121" s="48">
        <v>0</v>
      </c>
      <c r="T1121" s="48">
        <v>1</v>
      </c>
      <c r="U1121" s="49">
        <v>0</v>
      </c>
      <c r="V1121" s="49">
        <v>1.4300000000000001E-4</v>
      </c>
      <c r="W1121" s="49">
        <v>6.9999999999999999E-6</v>
      </c>
      <c r="X1121" s="49">
        <v>0.53300099999999995</v>
      </c>
      <c r="Y1121" s="49">
        <v>0</v>
      </c>
      <c r="Z1121" s="49">
        <v>0</v>
      </c>
      <c r="AA1121" s="68">
        <v>1121</v>
      </c>
      <c r="AB1121" s="68"/>
      <c r="AC1121" s="69"/>
      <c r="AD1121" s="84">
        <v>674</v>
      </c>
      <c r="AE1121" s="84">
        <v>307</v>
      </c>
      <c r="AF1121" s="84">
        <v>15781</v>
      </c>
      <c r="AG1121" s="84">
        <v>23165</v>
      </c>
      <c r="AH1121" s="84"/>
      <c r="AI1121" s="84" t="s">
        <v>7927</v>
      </c>
      <c r="AJ1121" s="84" t="s">
        <v>8284</v>
      </c>
      <c r="AK1121" s="84"/>
      <c r="AL1121" s="84"/>
      <c r="AM1121" s="87">
        <v>42239.714189814818</v>
      </c>
      <c r="AN1121" s="84" t="s">
        <v>10584</v>
      </c>
      <c r="AO1121" s="92" t="s">
        <v>11703</v>
      </c>
      <c r="AP1121" s="84" t="s">
        <v>66</v>
      </c>
      <c r="AQ1121" s="48"/>
      <c r="AR1121" s="48"/>
      <c r="AS1121" s="48"/>
      <c r="AT1121" s="48"/>
      <c r="AU1121" s="48"/>
      <c r="AV1121" s="48"/>
      <c r="AW1121" s="107" t="s">
        <v>14240</v>
      </c>
      <c r="AX1121" s="107" t="s">
        <v>14240</v>
      </c>
      <c r="AY1121" s="107" t="s">
        <v>15038</v>
      </c>
      <c r="AZ1121" s="107" t="s">
        <v>15038</v>
      </c>
      <c r="BA1121" s="2"/>
      <c r="BB1121" s="3"/>
      <c r="BC1121" s="3"/>
      <c r="BD1121" s="3"/>
      <c r="BE1121" s="3"/>
    </row>
    <row r="1122" spans="1:57" x14ac:dyDescent="0.25">
      <c r="A1122" s="61" t="s">
        <v>1012</v>
      </c>
      <c r="B1122" s="62" t="s">
        <v>15537</v>
      </c>
      <c r="C1122" s="62"/>
      <c r="D1122" s="63">
        <v>1.724360958098657</v>
      </c>
      <c r="E1122" s="65"/>
      <c r="F1122" s="103" t="s">
        <v>10048</v>
      </c>
      <c r="G1122" s="62"/>
      <c r="H1122" s="66"/>
      <c r="I1122" s="67"/>
      <c r="J1122" s="67"/>
      <c r="K1122" s="66" t="s">
        <v>13391</v>
      </c>
      <c r="L1122" s="70"/>
      <c r="M1122" s="71">
        <v>8227.7216796875</v>
      </c>
      <c r="N1122" s="71">
        <v>1510.47607421875</v>
      </c>
      <c r="O1122" s="72"/>
      <c r="P1122" s="73"/>
      <c r="Q1122" s="73"/>
      <c r="R1122" s="96"/>
      <c r="S1122" s="48">
        <v>0</v>
      </c>
      <c r="T1122" s="48">
        <v>1</v>
      </c>
      <c r="U1122" s="49">
        <v>0</v>
      </c>
      <c r="V1122" s="49">
        <v>1.84E-4</v>
      </c>
      <c r="W1122" s="49">
        <v>1.16E-4</v>
      </c>
      <c r="X1122" s="49">
        <v>0.46414100000000003</v>
      </c>
      <c r="Y1122" s="49">
        <v>0</v>
      </c>
      <c r="Z1122" s="49">
        <v>0</v>
      </c>
      <c r="AA1122" s="68">
        <v>1122</v>
      </c>
      <c r="AB1122" s="68"/>
      <c r="AC1122" s="69"/>
      <c r="AD1122" s="84">
        <v>44</v>
      </c>
      <c r="AE1122" s="84">
        <v>7</v>
      </c>
      <c r="AF1122" s="84">
        <v>12</v>
      </c>
      <c r="AG1122" s="84">
        <v>29</v>
      </c>
      <c r="AH1122" s="84"/>
      <c r="AI1122" s="84"/>
      <c r="AJ1122" s="84"/>
      <c r="AK1122" s="84"/>
      <c r="AL1122" s="84"/>
      <c r="AM1122" s="87">
        <v>41697.045208333337</v>
      </c>
      <c r="AN1122" s="84" t="s">
        <v>10584</v>
      </c>
      <c r="AO1122" s="92" t="s">
        <v>11704</v>
      </c>
      <c r="AP1122" s="84" t="s">
        <v>66</v>
      </c>
      <c r="AQ1122" s="48"/>
      <c r="AR1122" s="48"/>
      <c r="AS1122" s="48"/>
      <c r="AT1122" s="48"/>
      <c r="AU1122" s="48"/>
      <c r="AV1122" s="48"/>
      <c r="AW1122" s="107" t="s">
        <v>14080</v>
      </c>
      <c r="AX1122" s="107" t="s">
        <v>14080</v>
      </c>
      <c r="AY1122" s="107" t="s">
        <v>14883</v>
      </c>
      <c r="AZ1122" s="107" t="s">
        <v>14883</v>
      </c>
      <c r="BA1122" s="2"/>
      <c r="BB1122" s="3"/>
      <c r="BC1122" s="3"/>
      <c r="BD1122" s="3"/>
      <c r="BE1122" s="3"/>
    </row>
    <row r="1123" spans="1:57" x14ac:dyDescent="0.25">
      <c r="A1123" s="61" t="s">
        <v>1013</v>
      </c>
      <c r="B1123" s="62" t="s">
        <v>15537</v>
      </c>
      <c r="C1123" s="62"/>
      <c r="D1123" s="63">
        <v>1.5</v>
      </c>
      <c r="E1123" s="65"/>
      <c r="F1123" s="103" t="s">
        <v>10049</v>
      </c>
      <c r="G1123" s="62"/>
      <c r="H1123" s="66"/>
      <c r="I1123" s="67"/>
      <c r="J1123" s="67"/>
      <c r="K1123" s="66" t="s">
        <v>13392</v>
      </c>
      <c r="L1123" s="70"/>
      <c r="M1123" s="71">
        <v>7148.21484375</v>
      </c>
      <c r="N1123" s="71">
        <v>1088.864990234375</v>
      </c>
      <c r="O1123" s="72"/>
      <c r="P1123" s="73"/>
      <c r="Q1123" s="73"/>
      <c r="R1123" s="96"/>
      <c r="S1123" s="48">
        <v>0</v>
      </c>
      <c r="T1123" s="48">
        <v>1</v>
      </c>
      <c r="U1123" s="49">
        <v>0</v>
      </c>
      <c r="V1123" s="49">
        <v>1</v>
      </c>
      <c r="W1123" s="49">
        <v>0</v>
      </c>
      <c r="X1123" s="49">
        <v>1</v>
      </c>
      <c r="Y1123" s="49">
        <v>0</v>
      </c>
      <c r="Z1123" s="49">
        <v>0</v>
      </c>
      <c r="AA1123" s="68">
        <v>1123</v>
      </c>
      <c r="AB1123" s="68"/>
      <c r="AC1123" s="69"/>
      <c r="AD1123" s="84">
        <v>130</v>
      </c>
      <c r="AE1123" s="84">
        <v>129</v>
      </c>
      <c r="AF1123" s="84">
        <v>512</v>
      </c>
      <c r="AG1123" s="84">
        <v>8158</v>
      </c>
      <c r="AH1123" s="84"/>
      <c r="AI1123" s="84" t="s">
        <v>7928</v>
      </c>
      <c r="AJ1123" s="84"/>
      <c r="AK1123" s="84"/>
      <c r="AL1123" s="84"/>
      <c r="AM1123" s="87">
        <v>43043.346944444442</v>
      </c>
      <c r="AN1123" s="84" t="s">
        <v>10584</v>
      </c>
      <c r="AO1123" s="92" t="s">
        <v>11705</v>
      </c>
      <c r="AP1123" s="84" t="s">
        <v>66</v>
      </c>
      <c r="AQ1123" s="48"/>
      <c r="AR1123" s="48"/>
      <c r="AS1123" s="48"/>
      <c r="AT1123" s="48"/>
      <c r="AU1123" s="48"/>
      <c r="AV1123" s="48"/>
      <c r="AW1123" s="107" t="s">
        <v>14510</v>
      </c>
      <c r="AX1123" s="107" t="s">
        <v>14510</v>
      </c>
      <c r="AY1123" s="107" t="s">
        <v>15290</v>
      </c>
      <c r="AZ1123" s="107" t="s">
        <v>15290</v>
      </c>
      <c r="BA1123" s="2"/>
      <c r="BB1123" s="3"/>
      <c r="BC1123" s="3"/>
      <c r="BD1123" s="3"/>
      <c r="BE1123" s="3"/>
    </row>
    <row r="1124" spans="1:57" x14ac:dyDescent="0.25">
      <c r="A1124" s="61" t="s">
        <v>1770</v>
      </c>
      <c r="B1124" s="62" t="s">
        <v>15537</v>
      </c>
      <c r="C1124" s="62"/>
      <c r="D1124" s="63">
        <v>1.5</v>
      </c>
      <c r="E1124" s="65"/>
      <c r="F1124" s="103" t="s">
        <v>10050</v>
      </c>
      <c r="G1124" s="62"/>
      <c r="H1124" s="66"/>
      <c r="I1124" s="67"/>
      <c r="J1124" s="67"/>
      <c r="K1124" s="66" t="s">
        <v>13393</v>
      </c>
      <c r="L1124" s="70"/>
      <c r="M1124" s="71">
        <v>6988.51611328125</v>
      </c>
      <c r="N1124" s="71">
        <v>2986.873779296875</v>
      </c>
      <c r="O1124" s="72"/>
      <c r="P1124" s="73"/>
      <c r="Q1124" s="73"/>
      <c r="R1124" s="96"/>
      <c r="S1124" s="48">
        <v>1</v>
      </c>
      <c r="T1124" s="48">
        <v>0</v>
      </c>
      <c r="U1124" s="49">
        <v>0</v>
      </c>
      <c r="V1124" s="49">
        <v>1</v>
      </c>
      <c r="W1124" s="49">
        <v>0</v>
      </c>
      <c r="X1124" s="49">
        <v>1</v>
      </c>
      <c r="Y1124" s="49">
        <v>0</v>
      </c>
      <c r="Z1124" s="49">
        <v>0</v>
      </c>
      <c r="AA1124" s="68">
        <v>1124</v>
      </c>
      <c r="AB1124" s="68"/>
      <c r="AC1124" s="69"/>
      <c r="AD1124" s="84">
        <v>70</v>
      </c>
      <c r="AE1124" s="84">
        <v>119</v>
      </c>
      <c r="AF1124" s="84">
        <v>264</v>
      </c>
      <c r="AG1124" s="84">
        <v>616</v>
      </c>
      <c r="AH1124" s="84"/>
      <c r="AI1124" s="84" t="s">
        <v>7929</v>
      </c>
      <c r="AJ1124" s="84"/>
      <c r="AK1124" s="84"/>
      <c r="AL1124" s="84"/>
      <c r="AM1124" s="87">
        <v>40975.592013888891</v>
      </c>
      <c r="AN1124" s="84" t="s">
        <v>10584</v>
      </c>
      <c r="AO1124" s="92" t="s">
        <v>11706</v>
      </c>
      <c r="AP1124" s="84" t="s">
        <v>65</v>
      </c>
      <c r="AQ1124" s="48"/>
      <c r="AR1124" s="48"/>
      <c r="AS1124" s="48"/>
      <c r="AT1124" s="48"/>
      <c r="AU1124" s="48"/>
      <c r="AV1124" s="48"/>
      <c r="AW1124" s="48"/>
      <c r="AX1124" s="48"/>
      <c r="AY1124" s="48"/>
      <c r="AZ1124" s="48"/>
      <c r="BA1124" s="2"/>
      <c r="BB1124" s="3"/>
      <c r="BC1124" s="3"/>
      <c r="BD1124" s="3"/>
      <c r="BE1124" s="3"/>
    </row>
    <row r="1125" spans="1:57" x14ac:dyDescent="0.25">
      <c r="A1125" s="61" t="s">
        <v>1015</v>
      </c>
      <c r="B1125" s="62" t="s">
        <v>15539</v>
      </c>
      <c r="C1125" s="62"/>
      <c r="D1125" s="63">
        <v>5.3315436033917187</v>
      </c>
      <c r="E1125" s="65"/>
      <c r="F1125" s="103" t="s">
        <v>10051</v>
      </c>
      <c r="G1125" s="62"/>
      <c r="H1125" s="66"/>
      <c r="I1125" s="67"/>
      <c r="J1125" s="67"/>
      <c r="K1125" s="66" t="s">
        <v>13394</v>
      </c>
      <c r="L1125" s="70"/>
      <c r="M1125" s="71">
        <v>5842.48046875</v>
      </c>
      <c r="N1125" s="71">
        <v>4234.52001953125</v>
      </c>
      <c r="O1125" s="72"/>
      <c r="P1125" s="73"/>
      <c r="Q1125" s="73"/>
      <c r="R1125" s="96"/>
      <c r="S1125" s="48">
        <v>0</v>
      </c>
      <c r="T1125" s="48">
        <v>3</v>
      </c>
      <c r="U1125" s="49">
        <v>15356.431914999999</v>
      </c>
      <c r="V1125" s="49">
        <v>2.1000000000000001E-4</v>
      </c>
      <c r="W1125" s="49">
        <v>1.9810000000000001E-3</v>
      </c>
      <c r="X1125" s="49">
        <v>1.135046</v>
      </c>
      <c r="Y1125" s="49">
        <v>0</v>
      </c>
      <c r="Z1125" s="49">
        <v>0</v>
      </c>
      <c r="AA1125" s="68">
        <v>1125</v>
      </c>
      <c r="AB1125" s="68"/>
      <c r="AC1125" s="69"/>
      <c r="AD1125" s="84">
        <v>685</v>
      </c>
      <c r="AE1125" s="84">
        <v>287</v>
      </c>
      <c r="AF1125" s="84">
        <v>73912</v>
      </c>
      <c r="AG1125" s="84">
        <v>18449</v>
      </c>
      <c r="AH1125" s="84"/>
      <c r="AI1125" s="84" t="s">
        <v>7930</v>
      </c>
      <c r="AJ1125" s="84"/>
      <c r="AK1125" s="84"/>
      <c r="AL1125" s="84"/>
      <c r="AM1125" s="87">
        <v>42069.71297453704</v>
      </c>
      <c r="AN1125" s="84" t="s">
        <v>10584</v>
      </c>
      <c r="AO1125" s="92" t="s">
        <v>11707</v>
      </c>
      <c r="AP1125" s="84" t="s">
        <v>66</v>
      </c>
      <c r="AQ1125" s="48"/>
      <c r="AR1125" s="48"/>
      <c r="AS1125" s="48"/>
      <c r="AT1125" s="48"/>
      <c r="AU1125" s="48" t="s">
        <v>2951</v>
      </c>
      <c r="AV1125" s="48" t="s">
        <v>2951</v>
      </c>
      <c r="AW1125" s="107" t="s">
        <v>14511</v>
      </c>
      <c r="AX1125" s="107" t="s">
        <v>14805</v>
      </c>
      <c r="AY1125" s="107" t="s">
        <v>15291</v>
      </c>
      <c r="AZ1125" s="107" t="s">
        <v>15291</v>
      </c>
      <c r="BA1125" s="2"/>
      <c r="BB1125" s="3"/>
      <c r="BC1125" s="3"/>
      <c r="BD1125" s="3"/>
      <c r="BE1125" s="3"/>
    </row>
    <row r="1126" spans="1:57" x14ac:dyDescent="0.25">
      <c r="A1126" s="61" t="s">
        <v>1016</v>
      </c>
      <c r="B1126" s="62" t="s">
        <v>15537</v>
      </c>
      <c r="C1126" s="62"/>
      <c r="D1126" s="63">
        <v>1.5</v>
      </c>
      <c r="E1126" s="65"/>
      <c r="F1126" s="103" t="s">
        <v>10052</v>
      </c>
      <c r="G1126" s="62"/>
      <c r="H1126" s="66"/>
      <c r="I1126" s="67"/>
      <c r="J1126" s="67"/>
      <c r="K1126" s="66" t="s">
        <v>13395</v>
      </c>
      <c r="L1126" s="70"/>
      <c r="M1126" s="71">
        <v>8679.13671875</v>
      </c>
      <c r="N1126" s="71">
        <v>7842.3935546875</v>
      </c>
      <c r="O1126" s="72"/>
      <c r="P1126" s="73"/>
      <c r="Q1126" s="73"/>
      <c r="R1126" s="96"/>
      <c r="S1126" s="48">
        <v>0</v>
      </c>
      <c r="T1126" s="48">
        <v>1</v>
      </c>
      <c r="U1126" s="49">
        <v>0</v>
      </c>
      <c r="V1126" s="49">
        <v>1</v>
      </c>
      <c r="W1126" s="49">
        <v>0</v>
      </c>
      <c r="X1126" s="49">
        <v>1</v>
      </c>
      <c r="Y1126" s="49">
        <v>0</v>
      </c>
      <c r="Z1126" s="49">
        <v>0</v>
      </c>
      <c r="AA1126" s="68">
        <v>1126</v>
      </c>
      <c r="AB1126" s="68"/>
      <c r="AC1126" s="69"/>
      <c r="AD1126" s="84">
        <v>59</v>
      </c>
      <c r="AE1126" s="84">
        <v>17</v>
      </c>
      <c r="AF1126" s="84">
        <v>313</v>
      </c>
      <c r="AG1126" s="84">
        <v>261</v>
      </c>
      <c r="AH1126" s="84"/>
      <c r="AI1126" s="84"/>
      <c r="AJ1126" s="84"/>
      <c r="AK1126" s="84"/>
      <c r="AL1126" s="84"/>
      <c r="AM1126" s="87">
        <v>40872.489768518521</v>
      </c>
      <c r="AN1126" s="84" t="s">
        <v>10584</v>
      </c>
      <c r="AO1126" s="92" t="s">
        <v>11708</v>
      </c>
      <c r="AP1126" s="84" t="s">
        <v>66</v>
      </c>
      <c r="AQ1126" s="48"/>
      <c r="AR1126" s="48"/>
      <c r="AS1126" s="48"/>
      <c r="AT1126" s="48"/>
      <c r="AU1126" s="48"/>
      <c r="AV1126" s="48"/>
      <c r="AW1126" s="107" t="s">
        <v>14512</v>
      </c>
      <c r="AX1126" s="107" t="s">
        <v>14512</v>
      </c>
      <c r="AY1126" s="107" t="s">
        <v>15292</v>
      </c>
      <c r="AZ1126" s="107" t="s">
        <v>15292</v>
      </c>
      <c r="BA1126" s="2"/>
      <c r="BB1126" s="3"/>
      <c r="BC1126" s="3"/>
      <c r="BD1126" s="3"/>
      <c r="BE1126" s="3"/>
    </row>
    <row r="1127" spans="1:57" x14ac:dyDescent="0.25">
      <c r="A1127" s="61" t="s">
        <v>1771</v>
      </c>
      <c r="B1127" s="62" t="s">
        <v>15537</v>
      </c>
      <c r="C1127" s="62"/>
      <c r="D1127" s="63">
        <v>1.5</v>
      </c>
      <c r="E1127" s="65"/>
      <c r="F1127" s="103" t="s">
        <v>10053</v>
      </c>
      <c r="G1127" s="62"/>
      <c r="H1127" s="66"/>
      <c r="I1127" s="67"/>
      <c r="J1127" s="67"/>
      <c r="K1127" s="66" t="s">
        <v>13396</v>
      </c>
      <c r="L1127" s="70"/>
      <c r="M1127" s="71">
        <v>6499.1787109375</v>
      </c>
      <c r="N1127" s="71">
        <v>7591.6044921875</v>
      </c>
      <c r="O1127" s="72"/>
      <c r="P1127" s="73"/>
      <c r="Q1127" s="73"/>
      <c r="R1127" s="96"/>
      <c r="S1127" s="48">
        <v>1</v>
      </c>
      <c r="T1127" s="48">
        <v>0</v>
      </c>
      <c r="U1127" s="49">
        <v>0</v>
      </c>
      <c r="V1127" s="49">
        <v>1</v>
      </c>
      <c r="W1127" s="49">
        <v>0</v>
      </c>
      <c r="X1127" s="49">
        <v>1</v>
      </c>
      <c r="Y1127" s="49">
        <v>0</v>
      </c>
      <c r="Z1127" s="49">
        <v>0</v>
      </c>
      <c r="AA1127" s="68">
        <v>1127</v>
      </c>
      <c r="AB1127" s="68"/>
      <c r="AC1127" s="69"/>
      <c r="AD1127" s="84">
        <v>99</v>
      </c>
      <c r="AE1127" s="84">
        <v>162</v>
      </c>
      <c r="AF1127" s="84">
        <v>360</v>
      </c>
      <c r="AG1127" s="84">
        <v>249</v>
      </c>
      <c r="AH1127" s="84"/>
      <c r="AI1127" s="84" t="s">
        <v>7931</v>
      </c>
      <c r="AJ1127" s="84"/>
      <c r="AK1127" s="92" t="s">
        <v>8893</v>
      </c>
      <c r="AL1127" s="84"/>
      <c r="AM1127" s="87">
        <v>43719.919004629628</v>
      </c>
      <c r="AN1127" s="84" t="s">
        <v>10584</v>
      </c>
      <c r="AO1127" s="92" t="s">
        <v>11709</v>
      </c>
      <c r="AP1127" s="84" t="s">
        <v>65</v>
      </c>
      <c r="AQ1127" s="48"/>
      <c r="AR1127" s="48"/>
      <c r="AS1127" s="48"/>
      <c r="AT1127" s="48"/>
      <c r="AU1127" s="48"/>
      <c r="AV1127" s="48"/>
      <c r="AW1127" s="48"/>
      <c r="AX1127" s="48"/>
      <c r="AY1127" s="48"/>
      <c r="AZ1127" s="48"/>
      <c r="BA1127" s="2"/>
      <c r="BB1127" s="3"/>
      <c r="BC1127" s="3"/>
      <c r="BD1127" s="3"/>
      <c r="BE1127" s="3"/>
    </row>
    <row r="1128" spans="1:57" x14ac:dyDescent="0.25">
      <c r="A1128" s="61" t="s">
        <v>1017</v>
      </c>
      <c r="B1128" s="62" t="s">
        <v>15537</v>
      </c>
      <c r="C1128" s="62"/>
      <c r="D1128" s="63">
        <v>1.5</v>
      </c>
      <c r="E1128" s="65"/>
      <c r="F1128" s="103" t="s">
        <v>10054</v>
      </c>
      <c r="G1128" s="62"/>
      <c r="H1128" s="66"/>
      <c r="I1128" s="67"/>
      <c r="J1128" s="67"/>
      <c r="K1128" s="66" t="s">
        <v>13397</v>
      </c>
      <c r="L1128" s="70"/>
      <c r="M1128" s="71">
        <v>6045.88037109375</v>
      </c>
      <c r="N1128" s="71">
        <v>9379.7529296875</v>
      </c>
      <c r="O1128" s="72"/>
      <c r="P1128" s="73"/>
      <c r="Q1128" s="73"/>
      <c r="R1128" s="96"/>
      <c r="S1128" s="48">
        <v>1</v>
      </c>
      <c r="T1128" s="48">
        <v>1</v>
      </c>
      <c r="U1128" s="49">
        <v>0</v>
      </c>
      <c r="V1128" s="49">
        <v>0</v>
      </c>
      <c r="W1128" s="49">
        <v>0</v>
      </c>
      <c r="X1128" s="49">
        <v>1</v>
      </c>
      <c r="Y1128" s="49">
        <v>0</v>
      </c>
      <c r="Z1128" s="49" t="s">
        <v>13963</v>
      </c>
      <c r="AA1128" s="68">
        <v>1128</v>
      </c>
      <c r="AB1128" s="68"/>
      <c r="AC1128" s="69"/>
      <c r="AD1128" s="84">
        <v>233</v>
      </c>
      <c r="AE1128" s="84">
        <v>378</v>
      </c>
      <c r="AF1128" s="84">
        <v>3044</v>
      </c>
      <c r="AG1128" s="84">
        <v>305</v>
      </c>
      <c r="AH1128" s="84"/>
      <c r="AI1128" s="84"/>
      <c r="AJ1128" s="84"/>
      <c r="AK1128" s="84"/>
      <c r="AL1128" s="84"/>
      <c r="AM1128" s="87">
        <v>40980.415277777778</v>
      </c>
      <c r="AN1128" s="84" t="s">
        <v>10584</v>
      </c>
      <c r="AO1128" s="92" t="s">
        <v>11710</v>
      </c>
      <c r="AP1128" s="84" t="s">
        <v>66</v>
      </c>
      <c r="AQ1128" s="48"/>
      <c r="AR1128" s="48"/>
      <c r="AS1128" s="48"/>
      <c r="AT1128" s="48"/>
      <c r="AU1128" s="48"/>
      <c r="AV1128" s="48"/>
      <c r="AW1128" s="107" t="s">
        <v>14513</v>
      </c>
      <c r="AX1128" s="107" t="s">
        <v>14513</v>
      </c>
      <c r="AY1128" s="107" t="s">
        <v>15293</v>
      </c>
      <c r="AZ1128" s="107" t="s">
        <v>15293</v>
      </c>
      <c r="BA1128" s="2"/>
      <c r="BB1128" s="3"/>
      <c r="BC1128" s="3"/>
      <c r="BD1128" s="3"/>
      <c r="BE1128" s="3"/>
    </row>
    <row r="1129" spans="1:57" x14ac:dyDescent="0.25">
      <c r="A1129" s="61" t="s">
        <v>1018</v>
      </c>
      <c r="B1129" s="62" t="s">
        <v>15537</v>
      </c>
      <c r="C1129" s="62"/>
      <c r="D1129" s="63">
        <v>1.7185585195271398</v>
      </c>
      <c r="E1129" s="65"/>
      <c r="F1129" s="103" t="s">
        <v>10055</v>
      </c>
      <c r="G1129" s="62"/>
      <c r="H1129" s="66"/>
      <c r="I1129" s="67"/>
      <c r="J1129" s="67"/>
      <c r="K1129" s="66" t="s">
        <v>13398</v>
      </c>
      <c r="L1129" s="70"/>
      <c r="M1129" s="71">
        <v>8010.4951171875</v>
      </c>
      <c r="N1129" s="71">
        <v>5217.99560546875</v>
      </c>
      <c r="O1129" s="72"/>
      <c r="P1129" s="73"/>
      <c r="Q1129" s="73"/>
      <c r="R1129" s="96"/>
      <c r="S1129" s="48">
        <v>0</v>
      </c>
      <c r="T1129" s="48">
        <v>1</v>
      </c>
      <c r="U1129" s="49">
        <v>0</v>
      </c>
      <c r="V1129" s="49">
        <v>1.63E-4</v>
      </c>
      <c r="W1129" s="49">
        <v>1.13E-4</v>
      </c>
      <c r="X1129" s="49">
        <v>0.48216999999999999</v>
      </c>
      <c r="Y1129" s="49">
        <v>0</v>
      </c>
      <c r="Z1129" s="49">
        <v>0</v>
      </c>
      <c r="AA1129" s="68">
        <v>1129</v>
      </c>
      <c r="AB1129" s="68"/>
      <c r="AC1129" s="69"/>
      <c r="AD1129" s="84">
        <v>3247</v>
      </c>
      <c r="AE1129" s="84">
        <v>230</v>
      </c>
      <c r="AF1129" s="84">
        <v>54070</v>
      </c>
      <c r="AG1129" s="84">
        <v>64492</v>
      </c>
      <c r="AH1129" s="84"/>
      <c r="AI1129" s="84"/>
      <c r="AJ1129" s="84" t="s">
        <v>8535</v>
      </c>
      <c r="AK1129" s="84"/>
      <c r="AL1129" s="84"/>
      <c r="AM1129" s="87">
        <v>40969.782453703701</v>
      </c>
      <c r="AN1129" s="84" t="s">
        <v>10584</v>
      </c>
      <c r="AO1129" s="92" t="s">
        <v>11711</v>
      </c>
      <c r="AP1129" s="84" t="s">
        <v>66</v>
      </c>
      <c r="AQ1129" s="48"/>
      <c r="AR1129" s="48"/>
      <c r="AS1129" s="48"/>
      <c r="AT1129" s="48"/>
      <c r="AU1129" s="48"/>
      <c r="AV1129" s="48"/>
      <c r="AW1129" s="107" t="s">
        <v>14090</v>
      </c>
      <c r="AX1129" s="107" t="s">
        <v>14726</v>
      </c>
      <c r="AY1129" s="107" t="s">
        <v>14893</v>
      </c>
      <c r="AZ1129" s="107" t="s">
        <v>15482</v>
      </c>
      <c r="BA1129" s="2"/>
      <c r="BB1129" s="3"/>
      <c r="BC1129" s="3"/>
      <c r="BD1129" s="3"/>
      <c r="BE1129" s="3"/>
    </row>
    <row r="1130" spans="1:57" x14ac:dyDescent="0.25">
      <c r="A1130" s="61" t="s">
        <v>1019</v>
      </c>
      <c r="B1130" s="62" t="s">
        <v>15539</v>
      </c>
      <c r="C1130" s="62"/>
      <c r="D1130" s="63">
        <v>5.3431484805347527</v>
      </c>
      <c r="E1130" s="65"/>
      <c r="F1130" s="103" t="s">
        <v>10056</v>
      </c>
      <c r="G1130" s="62"/>
      <c r="H1130" s="66"/>
      <c r="I1130" s="67"/>
      <c r="J1130" s="67"/>
      <c r="K1130" s="66" t="s">
        <v>13399</v>
      </c>
      <c r="L1130" s="70"/>
      <c r="M1130" s="71">
        <v>7059.71142578125</v>
      </c>
      <c r="N1130" s="71">
        <v>5459.70751953125</v>
      </c>
      <c r="O1130" s="72"/>
      <c r="P1130" s="73"/>
      <c r="Q1130" s="73"/>
      <c r="R1130" s="96"/>
      <c r="S1130" s="48">
        <v>0</v>
      </c>
      <c r="T1130" s="48">
        <v>3</v>
      </c>
      <c r="U1130" s="49">
        <v>11806.920055000001</v>
      </c>
      <c r="V1130" s="49">
        <v>2.1000000000000001E-4</v>
      </c>
      <c r="W1130" s="49">
        <v>1.9870000000000001E-3</v>
      </c>
      <c r="X1130" s="49">
        <v>1.105904</v>
      </c>
      <c r="Y1130" s="49">
        <v>0</v>
      </c>
      <c r="Z1130" s="49">
        <v>0</v>
      </c>
      <c r="AA1130" s="68">
        <v>1130</v>
      </c>
      <c r="AB1130" s="68"/>
      <c r="AC1130" s="69"/>
      <c r="AD1130" s="84">
        <v>2401</v>
      </c>
      <c r="AE1130" s="84">
        <v>1484</v>
      </c>
      <c r="AF1130" s="84">
        <v>18475</v>
      </c>
      <c r="AG1130" s="84">
        <v>19858</v>
      </c>
      <c r="AH1130" s="84"/>
      <c r="AI1130" s="84" t="s">
        <v>7932</v>
      </c>
      <c r="AJ1130" s="84" t="s">
        <v>8536</v>
      </c>
      <c r="AK1130" s="84"/>
      <c r="AL1130" s="84"/>
      <c r="AM1130" s="87">
        <v>43563.474641203706</v>
      </c>
      <c r="AN1130" s="84" t="s">
        <v>10584</v>
      </c>
      <c r="AO1130" s="92" t="s">
        <v>11712</v>
      </c>
      <c r="AP1130" s="84" t="s">
        <v>66</v>
      </c>
      <c r="AQ1130" s="48"/>
      <c r="AR1130" s="48"/>
      <c r="AS1130" s="48"/>
      <c r="AT1130" s="48"/>
      <c r="AU1130" s="48" t="s">
        <v>2951</v>
      </c>
      <c r="AV1130" s="48" t="s">
        <v>14058</v>
      </c>
      <c r="AW1130" s="107" t="s">
        <v>14514</v>
      </c>
      <c r="AX1130" s="107" t="s">
        <v>14806</v>
      </c>
      <c r="AY1130" s="107" t="s">
        <v>15294</v>
      </c>
      <c r="AZ1130" s="107" t="s">
        <v>15294</v>
      </c>
      <c r="BA1130" s="2"/>
      <c r="BB1130" s="3"/>
      <c r="BC1130" s="3"/>
      <c r="BD1130" s="3"/>
      <c r="BE1130" s="3"/>
    </row>
    <row r="1131" spans="1:57" x14ac:dyDescent="0.25">
      <c r="A1131" s="61" t="s">
        <v>1020</v>
      </c>
      <c r="B1131" s="62" t="s">
        <v>15537</v>
      </c>
      <c r="C1131" s="62"/>
      <c r="D1131" s="63">
        <v>1.5</v>
      </c>
      <c r="E1131" s="65"/>
      <c r="F1131" s="103" t="s">
        <v>10057</v>
      </c>
      <c r="G1131" s="62"/>
      <c r="H1131" s="66"/>
      <c r="I1131" s="67"/>
      <c r="J1131" s="67"/>
      <c r="K1131" s="66" t="s">
        <v>13400</v>
      </c>
      <c r="L1131" s="70"/>
      <c r="M1131" s="71">
        <v>7364.3984375</v>
      </c>
      <c r="N1131" s="71">
        <v>4366.5146484375</v>
      </c>
      <c r="O1131" s="72"/>
      <c r="P1131" s="73"/>
      <c r="Q1131" s="73"/>
      <c r="R1131" s="96"/>
      <c r="S1131" s="48">
        <v>0</v>
      </c>
      <c r="T1131" s="48">
        <v>1</v>
      </c>
      <c r="U1131" s="49">
        <v>0</v>
      </c>
      <c r="V1131" s="49">
        <v>4.7619000000000002E-2</v>
      </c>
      <c r="W1131" s="49">
        <v>0</v>
      </c>
      <c r="X1131" s="49">
        <v>0.58439300000000005</v>
      </c>
      <c r="Y1131" s="49">
        <v>0</v>
      </c>
      <c r="Z1131" s="49">
        <v>0</v>
      </c>
      <c r="AA1131" s="68">
        <v>1131</v>
      </c>
      <c r="AB1131" s="68"/>
      <c r="AC1131" s="69"/>
      <c r="AD1131" s="84">
        <v>1484</v>
      </c>
      <c r="AE1131" s="84">
        <v>28437</v>
      </c>
      <c r="AF1131" s="84">
        <v>59865</v>
      </c>
      <c r="AG1131" s="84">
        <v>7180</v>
      </c>
      <c r="AH1131" s="84"/>
      <c r="AI1131" s="84" t="s">
        <v>7933</v>
      </c>
      <c r="AJ1131" s="84"/>
      <c r="AK1131" s="84"/>
      <c r="AL1131" s="84"/>
      <c r="AM1131" s="87">
        <v>41161.632280092592</v>
      </c>
      <c r="AN1131" s="84" t="s">
        <v>10584</v>
      </c>
      <c r="AO1131" s="92" t="s">
        <v>11713</v>
      </c>
      <c r="AP1131" s="84" t="s">
        <v>66</v>
      </c>
      <c r="AQ1131" s="48" t="s">
        <v>2695</v>
      </c>
      <c r="AR1131" s="48" t="s">
        <v>2695</v>
      </c>
      <c r="AS1131" s="48" t="s">
        <v>2920</v>
      </c>
      <c r="AT1131" s="48" t="s">
        <v>2920</v>
      </c>
      <c r="AU1131" s="48"/>
      <c r="AV1131" s="48"/>
      <c r="AW1131" s="107" t="s">
        <v>14515</v>
      </c>
      <c r="AX1131" s="107" t="s">
        <v>14515</v>
      </c>
      <c r="AY1131" s="107" t="s">
        <v>15295</v>
      </c>
      <c r="AZ1131" s="107" t="s">
        <v>15295</v>
      </c>
      <c r="BA1131" s="2"/>
      <c r="BB1131" s="3"/>
      <c r="BC1131" s="3"/>
      <c r="BD1131" s="3"/>
      <c r="BE1131" s="3"/>
    </row>
    <row r="1132" spans="1:57" x14ac:dyDescent="0.25">
      <c r="A1132" s="61" t="s">
        <v>1021</v>
      </c>
      <c r="B1132" s="62" t="s">
        <v>15537</v>
      </c>
      <c r="C1132" s="62"/>
      <c r="D1132" s="63">
        <v>1.724360958098657</v>
      </c>
      <c r="E1132" s="65"/>
      <c r="F1132" s="103" t="s">
        <v>10058</v>
      </c>
      <c r="G1132" s="62"/>
      <c r="H1132" s="66"/>
      <c r="I1132" s="67"/>
      <c r="J1132" s="67"/>
      <c r="K1132" s="66" t="s">
        <v>13401</v>
      </c>
      <c r="L1132" s="70"/>
      <c r="M1132" s="71">
        <v>5306.6708984375</v>
      </c>
      <c r="N1132" s="71">
        <v>6118.7353515625</v>
      </c>
      <c r="O1132" s="72"/>
      <c r="P1132" s="73"/>
      <c r="Q1132" s="73"/>
      <c r="R1132" s="96"/>
      <c r="S1132" s="48">
        <v>0</v>
      </c>
      <c r="T1132" s="48">
        <v>1</v>
      </c>
      <c r="U1132" s="49">
        <v>0</v>
      </c>
      <c r="V1132" s="49">
        <v>1.84E-4</v>
      </c>
      <c r="W1132" s="49">
        <v>1.16E-4</v>
      </c>
      <c r="X1132" s="49">
        <v>0.46414100000000003</v>
      </c>
      <c r="Y1132" s="49">
        <v>0</v>
      </c>
      <c r="Z1132" s="49">
        <v>0</v>
      </c>
      <c r="AA1132" s="68">
        <v>1132</v>
      </c>
      <c r="AB1132" s="68"/>
      <c r="AC1132" s="69"/>
      <c r="AD1132" s="84">
        <v>744</v>
      </c>
      <c r="AE1132" s="84">
        <v>750</v>
      </c>
      <c r="AF1132" s="84">
        <v>1366</v>
      </c>
      <c r="AG1132" s="84">
        <v>978</v>
      </c>
      <c r="AH1132" s="84"/>
      <c r="AI1132" s="84"/>
      <c r="AJ1132" s="84" t="s">
        <v>8444</v>
      </c>
      <c r="AK1132" s="92" t="s">
        <v>8894</v>
      </c>
      <c r="AL1132" s="84"/>
      <c r="AM1132" s="87">
        <v>41486.979212962964</v>
      </c>
      <c r="AN1132" s="84" t="s">
        <v>10584</v>
      </c>
      <c r="AO1132" s="92" t="s">
        <v>11714</v>
      </c>
      <c r="AP1132" s="84" t="s">
        <v>66</v>
      </c>
      <c r="AQ1132" s="48"/>
      <c r="AR1132" s="48"/>
      <c r="AS1132" s="48"/>
      <c r="AT1132" s="48"/>
      <c r="AU1132" s="48"/>
      <c r="AV1132" s="48"/>
      <c r="AW1132" s="107" t="s">
        <v>14080</v>
      </c>
      <c r="AX1132" s="107" t="s">
        <v>14080</v>
      </c>
      <c r="AY1132" s="107" t="s">
        <v>14883</v>
      </c>
      <c r="AZ1132" s="107" t="s">
        <v>14883</v>
      </c>
      <c r="BA1132" s="2"/>
      <c r="BB1132" s="3"/>
      <c r="BC1132" s="3"/>
      <c r="BD1132" s="3"/>
      <c r="BE1132" s="3"/>
    </row>
    <row r="1133" spans="1:57" x14ac:dyDescent="0.25">
      <c r="A1133" s="61" t="s">
        <v>1022</v>
      </c>
      <c r="B1133" s="62" t="s">
        <v>15537</v>
      </c>
      <c r="C1133" s="62"/>
      <c r="D1133" s="63">
        <v>1.5</v>
      </c>
      <c r="E1133" s="65"/>
      <c r="F1133" s="103" t="s">
        <v>10059</v>
      </c>
      <c r="G1133" s="62"/>
      <c r="H1133" s="66"/>
      <c r="I1133" s="67"/>
      <c r="J1133" s="67"/>
      <c r="K1133" s="66" t="s">
        <v>13402</v>
      </c>
      <c r="L1133" s="70"/>
      <c r="M1133" s="71">
        <v>1978.86767578125</v>
      </c>
      <c r="N1133" s="71">
        <v>3528.15478515625</v>
      </c>
      <c r="O1133" s="72"/>
      <c r="P1133" s="73"/>
      <c r="Q1133" s="73"/>
      <c r="R1133" s="96"/>
      <c r="S1133" s="48">
        <v>1</v>
      </c>
      <c r="T1133" s="48">
        <v>1</v>
      </c>
      <c r="U1133" s="49">
        <v>0</v>
      </c>
      <c r="V1133" s="49">
        <v>0</v>
      </c>
      <c r="W1133" s="49">
        <v>0</v>
      </c>
      <c r="X1133" s="49">
        <v>1</v>
      </c>
      <c r="Y1133" s="49">
        <v>0</v>
      </c>
      <c r="Z1133" s="49" t="s">
        <v>13963</v>
      </c>
      <c r="AA1133" s="68">
        <v>1133</v>
      </c>
      <c r="AB1133" s="68"/>
      <c r="AC1133" s="69"/>
      <c r="AD1133" s="84">
        <v>111</v>
      </c>
      <c r="AE1133" s="84">
        <v>800</v>
      </c>
      <c r="AF1133" s="84">
        <v>6002</v>
      </c>
      <c r="AG1133" s="84">
        <v>934</v>
      </c>
      <c r="AH1133" s="84"/>
      <c r="AI1133" s="84" t="s">
        <v>7934</v>
      </c>
      <c r="AJ1133" s="84" t="s">
        <v>8537</v>
      </c>
      <c r="AK1133" s="92" t="s">
        <v>8895</v>
      </c>
      <c r="AL1133" s="84"/>
      <c r="AM1133" s="87">
        <v>40318.581967592596</v>
      </c>
      <c r="AN1133" s="84" t="s">
        <v>10584</v>
      </c>
      <c r="AO1133" s="92" t="s">
        <v>11715</v>
      </c>
      <c r="AP1133" s="84" t="s">
        <v>66</v>
      </c>
      <c r="AQ1133" s="48" t="s">
        <v>2800</v>
      </c>
      <c r="AR1133" s="48" t="s">
        <v>2800</v>
      </c>
      <c r="AS1133" s="48" t="s">
        <v>2911</v>
      </c>
      <c r="AT1133" s="48" t="s">
        <v>2911</v>
      </c>
      <c r="AU1133" s="48"/>
      <c r="AV1133" s="48"/>
      <c r="AW1133" s="107" t="s">
        <v>14516</v>
      </c>
      <c r="AX1133" s="107" t="s">
        <v>14516</v>
      </c>
      <c r="AY1133" s="107" t="s">
        <v>15296</v>
      </c>
      <c r="AZ1133" s="107" t="s">
        <v>15296</v>
      </c>
      <c r="BA1133" s="2"/>
      <c r="BB1133" s="3"/>
      <c r="BC1133" s="3"/>
      <c r="BD1133" s="3"/>
      <c r="BE1133" s="3"/>
    </row>
    <row r="1134" spans="1:57" x14ac:dyDescent="0.25">
      <c r="A1134" s="61" t="s">
        <v>1023</v>
      </c>
      <c r="B1134" s="62" t="s">
        <v>15539</v>
      </c>
      <c r="C1134" s="62"/>
      <c r="D1134" s="63">
        <v>5.097511914340533</v>
      </c>
      <c r="E1134" s="65"/>
      <c r="F1134" s="103" t="s">
        <v>10060</v>
      </c>
      <c r="G1134" s="62"/>
      <c r="H1134" s="66"/>
      <c r="I1134" s="67"/>
      <c r="J1134" s="67"/>
      <c r="K1134" s="66" t="s">
        <v>13403</v>
      </c>
      <c r="L1134" s="70"/>
      <c r="M1134" s="71">
        <v>2222.40625</v>
      </c>
      <c r="N1134" s="71">
        <v>4921.55517578125</v>
      </c>
      <c r="O1134" s="72"/>
      <c r="P1134" s="73"/>
      <c r="Q1134" s="73"/>
      <c r="R1134" s="96"/>
      <c r="S1134" s="48">
        <v>0</v>
      </c>
      <c r="T1134" s="48">
        <v>1</v>
      </c>
      <c r="U1134" s="49">
        <v>0</v>
      </c>
      <c r="V1134" s="49">
        <v>2.0100000000000001E-4</v>
      </c>
      <c r="W1134" s="49">
        <v>1.8600000000000001E-3</v>
      </c>
      <c r="X1134" s="49">
        <v>0.465924</v>
      </c>
      <c r="Y1134" s="49">
        <v>0</v>
      </c>
      <c r="Z1134" s="49">
        <v>0</v>
      </c>
      <c r="AA1134" s="68">
        <v>1134</v>
      </c>
      <c r="AB1134" s="68"/>
      <c r="AC1134" s="69"/>
      <c r="AD1134" s="84">
        <v>205</v>
      </c>
      <c r="AE1134" s="84">
        <v>16</v>
      </c>
      <c r="AF1134" s="84">
        <v>615</v>
      </c>
      <c r="AG1134" s="84">
        <v>618</v>
      </c>
      <c r="AH1134" s="84"/>
      <c r="AI1134" s="84"/>
      <c r="AJ1134" s="84"/>
      <c r="AK1134" s="84"/>
      <c r="AL1134" s="84"/>
      <c r="AM1134" s="87">
        <v>43639.459398148145</v>
      </c>
      <c r="AN1134" s="84" t="s">
        <v>10584</v>
      </c>
      <c r="AO1134" s="92" t="s">
        <v>11716</v>
      </c>
      <c r="AP1134" s="84" t="s">
        <v>66</v>
      </c>
      <c r="AQ1134" s="48"/>
      <c r="AR1134" s="48"/>
      <c r="AS1134" s="48"/>
      <c r="AT1134" s="48"/>
      <c r="AU1134" s="48" t="s">
        <v>2951</v>
      </c>
      <c r="AV1134" s="48" t="s">
        <v>2951</v>
      </c>
      <c r="AW1134" s="107" t="s">
        <v>14127</v>
      </c>
      <c r="AX1134" s="107" t="s">
        <v>14127</v>
      </c>
      <c r="AY1134" s="107" t="s">
        <v>14929</v>
      </c>
      <c r="AZ1134" s="107" t="s">
        <v>14929</v>
      </c>
      <c r="BA1134" s="2"/>
      <c r="BB1134" s="3"/>
      <c r="BC1134" s="3"/>
      <c r="BD1134" s="3"/>
      <c r="BE1134" s="3"/>
    </row>
    <row r="1135" spans="1:57" x14ac:dyDescent="0.25">
      <c r="A1135" s="61" t="s">
        <v>1024</v>
      </c>
      <c r="B1135" s="62" t="s">
        <v>15539</v>
      </c>
      <c r="C1135" s="62"/>
      <c r="D1135" s="63">
        <v>5.097511914340533</v>
      </c>
      <c r="E1135" s="65"/>
      <c r="F1135" s="103" t="s">
        <v>10061</v>
      </c>
      <c r="G1135" s="62"/>
      <c r="H1135" s="66"/>
      <c r="I1135" s="67"/>
      <c r="J1135" s="67"/>
      <c r="K1135" s="66" t="s">
        <v>13404</v>
      </c>
      <c r="L1135" s="70"/>
      <c r="M1135" s="71">
        <v>2940.59814453125</v>
      </c>
      <c r="N1135" s="71">
        <v>7828.5810546875</v>
      </c>
      <c r="O1135" s="72"/>
      <c r="P1135" s="73"/>
      <c r="Q1135" s="73"/>
      <c r="R1135" s="96"/>
      <c r="S1135" s="48">
        <v>0</v>
      </c>
      <c r="T1135" s="48">
        <v>1</v>
      </c>
      <c r="U1135" s="49">
        <v>0</v>
      </c>
      <c r="V1135" s="49">
        <v>2.0100000000000001E-4</v>
      </c>
      <c r="W1135" s="49">
        <v>1.8600000000000001E-3</v>
      </c>
      <c r="X1135" s="49">
        <v>0.465924</v>
      </c>
      <c r="Y1135" s="49">
        <v>0</v>
      </c>
      <c r="Z1135" s="49">
        <v>0</v>
      </c>
      <c r="AA1135" s="68">
        <v>1135</v>
      </c>
      <c r="AB1135" s="68"/>
      <c r="AC1135" s="69"/>
      <c r="AD1135" s="84">
        <v>175</v>
      </c>
      <c r="AE1135" s="84">
        <v>118</v>
      </c>
      <c r="AF1135" s="84">
        <v>303</v>
      </c>
      <c r="AG1135" s="84">
        <v>470</v>
      </c>
      <c r="AH1135" s="84"/>
      <c r="AI1135" s="84"/>
      <c r="AJ1135" s="84" t="s">
        <v>8284</v>
      </c>
      <c r="AK1135" s="84"/>
      <c r="AL1135" s="84"/>
      <c r="AM1135" s="87">
        <v>40892.8283912037</v>
      </c>
      <c r="AN1135" s="84" t="s">
        <v>10584</v>
      </c>
      <c r="AO1135" s="92" t="s">
        <v>11717</v>
      </c>
      <c r="AP1135" s="84" t="s">
        <v>66</v>
      </c>
      <c r="AQ1135" s="48"/>
      <c r="AR1135" s="48"/>
      <c r="AS1135" s="48"/>
      <c r="AT1135" s="48"/>
      <c r="AU1135" s="48" t="s">
        <v>2951</v>
      </c>
      <c r="AV1135" s="48" t="s">
        <v>2951</v>
      </c>
      <c r="AW1135" s="107" t="s">
        <v>14127</v>
      </c>
      <c r="AX1135" s="107" t="s">
        <v>14127</v>
      </c>
      <c r="AY1135" s="107" t="s">
        <v>14929</v>
      </c>
      <c r="AZ1135" s="107" t="s">
        <v>14929</v>
      </c>
      <c r="BA1135" s="2"/>
      <c r="BB1135" s="3"/>
      <c r="BC1135" s="3"/>
      <c r="BD1135" s="3"/>
      <c r="BE1135" s="3"/>
    </row>
    <row r="1136" spans="1:57" x14ac:dyDescent="0.25">
      <c r="A1136" s="61" t="s">
        <v>1026</v>
      </c>
      <c r="B1136" s="62" t="s">
        <v>15537</v>
      </c>
      <c r="C1136" s="62"/>
      <c r="D1136" s="63">
        <v>1.5</v>
      </c>
      <c r="E1136" s="65"/>
      <c r="F1136" s="103" t="s">
        <v>10062</v>
      </c>
      <c r="G1136" s="62"/>
      <c r="H1136" s="66"/>
      <c r="I1136" s="67"/>
      <c r="J1136" s="67"/>
      <c r="K1136" s="66" t="s">
        <v>13405</v>
      </c>
      <c r="L1136" s="70"/>
      <c r="M1136" s="71">
        <v>6481.83056640625</v>
      </c>
      <c r="N1136" s="71">
        <v>366.36196899414063</v>
      </c>
      <c r="O1136" s="72"/>
      <c r="P1136" s="73"/>
      <c r="Q1136" s="73"/>
      <c r="R1136" s="96"/>
      <c r="S1136" s="48">
        <v>0</v>
      </c>
      <c r="T1136" s="48">
        <v>1</v>
      </c>
      <c r="U1136" s="49">
        <v>0</v>
      </c>
      <c r="V1136" s="49">
        <v>9.0909000000000004E-2</v>
      </c>
      <c r="W1136" s="49">
        <v>0</v>
      </c>
      <c r="X1136" s="49">
        <v>0.57851200000000003</v>
      </c>
      <c r="Y1136" s="49">
        <v>0</v>
      </c>
      <c r="Z1136" s="49">
        <v>0</v>
      </c>
      <c r="AA1136" s="68">
        <v>1136</v>
      </c>
      <c r="AB1136" s="68"/>
      <c r="AC1136" s="69"/>
      <c r="AD1136" s="84">
        <v>127</v>
      </c>
      <c r="AE1136" s="84">
        <v>104</v>
      </c>
      <c r="AF1136" s="84">
        <v>3068</v>
      </c>
      <c r="AG1136" s="84">
        <v>47513</v>
      </c>
      <c r="AH1136" s="84"/>
      <c r="AI1136" s="84" t="s">
        <v>7935</v>
      </c>
      <c r="AJ1136" s="84"/>
      <c r="AK1136" s="84"/>
      <c r="AL1136" s="84"/>
      <c r="AM1136" s="87">
        <v>42841.812916666669</v>
      </c>
      <c r="AN1136" s="84" t="s">
        <v>10584</v>
      </c>
      <c r="AO1136" s="92" t="s">
        <v>11718</v>
      </c>
      <c r="AP1136" s="84" t="s">
        <v>66</v>
      </c>
      <c r="AQ1136" s="48"/>
      <c r="AR1136" s="48"/>
      <c r="AS1136" s="48"/>
      <c r="AT1136" s="48"/>
      <c r="AU1136" s="48"/>
      <c r="AV1136" s="48"/>
      <c r="AW1136" s="107" t="s">
        <v>14201</v>
      </c>
      <c r="AX1136" s="107" t="s">
        <v>14201</v>
      </c>
      <c r="AY1136" s="107" t="s">
        <v>15000</v>
      </c>
      <c r="AZ1136" s="107" t="s">
        <v>15000</v>
      </c>
      <c r="BA1136" s="2"/>
      <c r="BB1136" s="3"/>
      <c r="BC1136" s="3"/>
      <c r="BD1136" s="3"/>
      <c r="BE1136" s="3"/>
    </row>
    <row r="1137" spans="1:57" x14ac:dyDescent="0.25">
      <c r="A1137" s="61" t="s">
        <v>1027</v>
      </c>
      <c r="B1137" s="62" t="s">
        <v>15537</v>
      </c>
      <c r="C1137" s="62"/>
      <c r="D1137" s="63">
        <v>1.5</v>
      </c>
      <c r="E1137" s="65"/>
      <c r="F1137" s="103" t="s">
        <v>10063</v>
      </c>
      <c r="G1137" s="62"/>
      <c r="H1137" s="66"/>
      <c r="I1137" s="67"/>
      <c r="J1137" s="67"/>
      <c r="K1137" s="66" t="s">
        <v>13406</v>
      </c>
      <c r="L1137" s="70"/>
      <c r="M1137" s="71">
        <v>2432.3974609375</v>
      </c>
      <c r="N1137" s="71">
        <v>9226.619140625</v>
      </c>
      <c r="O1137" s="72"/>
      <c r="P1137" s="73"/>
      <c r="Q1137" s="73"/>
      <c r="R1137" s="96"/>
      <c r="S1137" s="48">
        <v>1</v>
      </c>
      <c r="T1137" s="48">
        <v>1</v>
      </c>
      <c r="U1137" s="49">
        <v>0</v>
      </c>
      <c r="V1137" s="49">
        <v>0</v>
      </c>
      <c r="W1137" s="49">
        <v>0</v>
      </c>
      <c r="X1137" s="49">
        <v>1</v>
      </c>
      <c r="Y1137" s="49">
        <v>0</v>
      </c>
      <c r="Z1137" s="49" t="s">
        <v>13963</v>
      </c>
      <c r="AA1137" s="68">
        <v>1137</v>
      </c>
      <c r="AB1137" s="68"/>
      <c r="AC1137" s="69"/>
      <c r="AD1137" s="84">
        <v>135</v>
      </c>
      <c r="AE1137" s="84">
        <v>124</v>
      </c>
      <c r="AF1137" s="84">
        <v>1504</v>
      </c>
      <c r="AG1137" s="84">
        <v>1039</v>
      </c>
      <c r="AH1137" s="84"/>
      <c r="AI1137" s="84"/>
      <c r="AJ1137" s="84" t="s">
        <v>8284</v>
      </c>
      <c r="AK1137" s="84"/>
      <c r="AL1137" s="84"/>
      <c r="AM1137" s="87">
        <v>40143.757187499999</v>
      </c>
      <c r="AN1137" s="84" t="s">
        <v>10584</v>
      </c>
      <c r="AO1137" s="92" t="s">
        <v>11719</v>
      </c>
      <c r="AP1137" s="84" t="s">
        <v>66</v>
      </c>
      <c r="AQ1137" s="48"/>
      <c r="AR1137" s="48"/>
      <c r="AS1137" s="48"/>
      <c r="AT1137" s="48"/>
      <c r="AU1137" s="48" t="s">
        <v>2947</v>
      </c>
      <c r="AV1137" s="48" t="s">
        <v>2947</v>
      </c>
      <c r="AW1137" s="107" t="s">
        <v>14517</v>
      </c>
      <c r="AX1137" s="107" t="s">
        <v>14517</v>
      </c>
      <c r="AY1137" s="107" t="s">
        <v>15297</v>
      </c>
      <c r="AZ1137" s="107" t="s">
        <v>15297</v>
      </c>
      <c r="BA1137" s="2"/>
      <c r="BB1137" s="3"/>
      <c r="BC1137" s="3"/>
      <c r="BD1137" s="3"/>
      <c r="BE1137" s="3"/>
    </row>
    <row r="1138" spans="1:57" x14ac:dyDescent="0.25">
      <c r="A1138" s="61" t="s">
        <v>1028</v>
      </c>
      <c r="B1138" s="62" t="s">
        <v>15537</v>
      </c>
      <c r="C1138" s="62"/>
      <c r="D1138" s="63">
        <v>1.5</v>
      </c>
      <c r="E1138" s="65"/>
      <c r="F1138" s="103" t="s">
        <v>10064</v>
      </c>
      <c r="G1138" s="62"/>
      <c r="H1138" s="66"/>
      <c r="I1138" s="67"/>
      <c r="J1138" s="67"/>
      <c r="K1138" s="66" t="s">
        <v>13407</v>
      </c>
      <c r="L1138" s="70"/>
      <c r="M1138" s="71">
        <v>7720.2578125</v>
      </c>
      <c r="N1138" s="71">
        <v>3126.94287109375</v>
      </c>
      <c r="O1138" s="72"/>
      <c r="P1138" s="73"/>
      <c r="Q1138" s="73"/>
      <c r="R1138" s="96"/>
      <c r="S1138" s="48">
        <v>0</v>
      </c>
      <c r="T1138" s="48">
        <v>1</v>
      </c>
      <c r="U1138" s="49">
        <v>0</v>
      </c>
      <c r="V1138" s="49">
        <v>1.21E-4</v>
      </c>
      <c r="W1138" s="49">
        <v>0</v>
      </c>
      <c r="X1138" s="49">
        <v>0.56688899999999998</v>
      </c>
      <c r="Y1138" s="49">
        <v>0</v>
      </c>
      <c r="Z1138" s="49">
        <v>0</v>
      </c>
      <c r="AA1138" s="68">
        <v>1138</v>
      </c>
      <c r="AB1138" s="68"/>
      <c r="AC1138" s="69"/>
      <c r="AD1138" s="84">
        <v>868</v>
      </c>
      <c r="AE1138" s="84">
        <v>132</v>
      </c>
      <c r="AF1138" s="84">
        <v>4233</v>
      </c>
      <c r="AG1138" s="84">
        <v>2795</v>
      </c>
      <c r="AH1138" s="84"/>
      <c r="AI1138" s="84" t="s">
        <v>7936</v>
      </c>
      <c r="AJ1138" s="84"/>
      <c r="AK1138" s="84"/>
      <c r="AL1138" s="84"/>
      <c r="AM1138" s="87">
        <v>41050.229120370372</v>
      </c>
      <c r="AN1138" s="84" t="s">
        <v>10584</v>
      </c>
      <c r="AO1138" s="92" t="s">
        <v>11720</v>
      </c>
      <c r="AP1138" s="84" t="s">
        <v>66</v>
      </c>
      <c r="AQ1138" s="48"/>
      <c r="AR1138" s="48"/>
      <c r="AS1138" s="48"/>
      <c r="AT1138" s="48"/>
      <c r="AU1138" s="48"/>
      <c r="AV1138" s="48"/>
      <c r="AW1138" s="107" t="s">
        <v>14159</v>
      </c>
      <c r="AX1138" s="107" t="s">
        <v>14159</v>
      </c>
      <c r="AY1138" s="107" t="s">
        <v>14959</v>
      </c>
      <c r="AZ1138" s="107" t="s">
        <v>14959</v>
      </c>
      <c r="BA1138" s="2"/>
      <c r="BB1138" s="3"/>
      <c r="BC1138" s="3"/>
      <c r="BD1138" s="3"/>
      <c r="BE1138" s="3"/>
    </row>
    <row r="1139" spans="1:57" x14ac:dyDescent="0.25">
      <c r="A1139" s="61" t="s">
        <v>1029</v>
      </c>
      <c r="B1139" s="62" t="s">
        <v>15537</v>
      </c>
      <c r="C1139" s="62"/>
      <c r="D1139" s="63">
        <v>1.5</v>
      </c>
      <c r="E1139" s="65"/>
      <c r="F1139" s="103" t="s">
        <v>10065</v>
      </c>
      <c r="G1139" s="62"/>
      <c r="H1139" s="66"/>
      <c r="I1139" s="67"/>
      <c r="J1139" s="67"/>
      <c r="K1139" s="66" t="s">
        <v>13408</v>
      </c>
      <c r="L1139" s="70"/>
      <c r="M1139" s="71">
        <v>5915.64892578125</v>
      </c>
      <c r="N1139" s="71">
        <v>1640.49365234375</v>
      </c>
      <c r="O1139" s="72"/>
      <c r="P1139" s="73"/>
      <c r="Q1139" s="73"/>
      <c r="R1139" s="96"/>
      <c r="S1139" s="48">
        <v>0</v>
      </c>
      <c r="T1139" s="48">
        <v>1</v>
      </c>
      <c r="U1139" s="49">
        <v>0</v>
      </c>
      <c r="V1139" s="49">
        <v>1.2300000000000001E-4</v>
      </c>
      <c r="W1139" s="49">
        <v>0</v>
      </c>
      <c r="X1139" s="49">
        <v>0.53268899999999997</v>
      </c>
      <c r="Y1139" s="49">
        <v>0</v>
      </c>
      <c r="Z1139" s="49">
        <v>0</v>
      </c>
      <c r="AA1139" s="68">
        <v>1139</v>
      </c>
      <c r="AB1139" s="68"/>
      <c r="AC1139" s="69"/>
      <c r="AD1139" s="84">
        <v>492</v>
      </c>
      <c r="AE1139" s="84">
        <v>212</v>
      </c>
      <c r="AF1139" s="84">
        <v>5777</v>
      </c>
      <c r="AG1139" s="84">
        <v>12198</v>
      </c>
      <c r="AH1139" s="84"/>
      <c r="AI1139" s="84" t="s">
        <v>7937</v>
      </c>
      <c r="AJ1139" s="84"/>
      <c r="AK1139" s="84"/>
      <c r="AL1139" s="84"/>
      <c r="AM1139" s="87">
        <v>43535.408263888887</v>
      </c>
      <c r="AN1139" s="84" t="s">
        <v>10584</v>
      </c>
      <c r="AO1139" s="92" t="s">
        <v>11721</v>
      </c>
      <c r="AP1139" s="84" t="s">
        <v>66</v>
      </c>
      <c r="AQ1139" s="48"/>
      <c r="AR1139" s="48"/>
      <c r="AS1139" s="48"/>
      <c r="AT1139" s="48"/>
      <c r="AU1139" s="48"/>
      <c r="AV1139" s="48"/>
      <c r="AW1139" s="107" t="s">
        <v>14181</v>
      </c>
      <c r="AX1139" s="107" t="s">
        <v>14181</v>
      </c>
      <c r="AY1139" s="107" t="s">
        <v>14981</v>
      </c>
      <c r="AZ1139" s="107" t="s">
        <v>14981</v>
      </c>
      <c r="BA1139" s="2"/>
      <c r="BB1139" s="3"/>
      <c r="BC1139" s="3"/>
      <c r="BD1139" s="3"/>
      <c r="BE1139" s="3"/>
    </row>
    <row r="1140" spans="1:57" x14ac:dyDescent="0.25">
      <c r="A1140" s="61" t="s">
        <v>1030</v>
      </c>
      <c r="B1140" s="62" t="s">
        <v>15543</v>
      </c>
      <c r="C1140" s="62"/>
      <c r="D1140" s="63">
        <v>7.1186946834189513</v>
      </c>
      <c r="E1140" s="65"/>
      <c r="F1140" s="103" t="s">
        <v>10066</v>
      </c>
      <c r="G1140" s="62"/>
      <c r="H1140" s="66"/>
      <c r="I1140" s="67"/>
      <c r="J1140" s="67"/>
      <c r="K1140" s="66" t="s">
        <v>13409</v>
      </c>
      <c r="L1140" s="70"/>
      <c r="M1140" s="71">
        <v>6078.63427734375</v>
      </c>
      <c r="N1140" s="71">
        <v>6069.044921875</v>
      </c>
      <c r="O1140" s="72"/>
      <c r="P1140" s="73"/>
      <c r="Q1140" s="73"/>
      <c r="R1140" s="96"/>
      <c r="S1140" s="48">
        <v>0</v>
      </c>
      <c r="T1140" s="48">
        <v>3</v>
      </c>
      <c r="U1140" s="49">
        <v>5394.4219480000002</v>
      </c>
      <c r="V1140" s="49">
        <v>2.04E-4</v>
      </c>
      <c r="W1140" s="49">
        <v>2.905E-3</v>
      </c>
      <c r="X1140" s="49">
        <v>0.96589899999999995</v>
      </c>
      <c r="Y1140" s="49">
        <v>0</v>
      </c>
      <c r="Z1140" s="49">
        <v>0</v>
      </c>
      <c r="AA1140" s="68">
        <v>1140</v>
      </c>
      <c r="AB1140" s="68"/>
      <c r="AC1140" s="69"/>
      <c r="AD1140" s="84">
        <v>387</v>
      </c>
      <c r="AE1140" s="84">
        <v>118</v>
      </c>
      <c r="AF1140" s="84">
        <v>12741</v>
      </c>
      <c r="AG1140" s="84">
        <v>11336</v>
      </c>
      <c r="AH1140" s="84"/>
      <c r="AI1140" s="84"/>
      <c r="AJ1140" s="84"/>
      <c r="AK1140" s="84"/>
      <c r="AL1140" s="84"/>
      <c r="AM1140" s="87">
        <v>43632.370520833334</v>
      </c>
      <c r="AN1140" s="84" t="s">
        <v>10584</v>
      </c>
      <c r="AO1140" s="92" t="s">
        <v>11722</v>
      </c>
      <c r="AP1140" s="84" t="s">
        <v>66</v>
      </c>
      <c r="AQ1140" s="48"/>
      <c r="AR1140" s="48"/>
      <c r="AS1140" s="48"/>
      <c r="AT1140" s="48"/>
      <c r="AU1140" s="48" t="s">
        <v>2951</v>
      </c>
      <c r="AV1140" s="48" t="s">
        <v>2951</v>
      </c>
      <c r="AW1140" s="107" t="s">
        <v>14518</v>
      </c>
      <c r="AX1140" s="107" t="s">
        <v>14807</v>
      </c>
      <c r="AY1140" s="107" t="s">
        <v>15225</v>
      </c>
      <c r="AZ1140" s="107" t="s">
        <v>15225</v>
      </c>
      <c r="BA1140" s="2"/>
      <c r="BB1140" s="3"/>
      <c r="BC1140" s="3"/>
      <c r="BD1140" s="3"/>
      <c r="BE1140" s="3"/>
    </row>
    <row r="1141" spans="1:57" x14ac:dyDescent="0.25">
      <c r="A1141" s="61" t="s">
        <v>1031</v>
      </c>
      <c r="B1141" s="62" t="s">
        <v>15537</v>
      </c>
      <c r="C1141" s="62"/>
      <c r="D1141" s="63">
        <v>1.5270780466670792</v>
      </c>
      <c r="E1141" s="65"/>
      <c r="F1141" s="103" t="s">
        <v>10067</v>
      </c>
      <c r="G1141" s="62"/>
      <c r="H1141" s="66"/>
      <c r="I1141" s="67"/>
      <c r="J1141" s="67"/>
      <c r="K1141" s="66" t="s">
        <v>13410</v>
      </c>
      <c r="L1141" s="70"/>
      <c r="M1141" s="71">
        <v>8084.66455078125</v>
      </c>
      <c r="N1141" s="71">
        <v>7823.94140625</v>
      </c>
      <c r="O1141" s="72"/>
      <c r="P1141" s="73"/>
      <c r="Q1141" s="73"/>
      <c r="R1141" s="96"/>
      <c r="S1141" s="48">
        <v>0</v>
      </c>
      <c r="T1141" s="48">
        <v>1</v>
      </c>
      <c r="U1141" s="49">
        <v>0</v>
      </c>
      <c r="V1141" s="49">
        <v>1.55E-4</v>
      </c>
      <c r="W1141" s="49">
        <v>1.4E-5</v>
      </c>
      <c r="X1141" s="49">
        <v>0.46012700000000001</v>
      </c>
      <c r="Y1141" s="49">
        <v>0</v>
      </c>
      <c r="Z1141" s="49">
        <v>0</v>
      </c>
      <c r="AA1141" s="68">
        <v>1141</v>
      </c>
      <c r="AB1141" s="68"/>
      <c r="AC1141" s="69"/>
      <c r="AD1141" s="84">
        <v>3721</v>
      </c>
      <c r="AE1141" s="84">
        <v>2226</v>
      </c>
      <c r="AF1141" s="84">
        <v>56208</v>
      </c>
      <c r="AG1141" s="84">
        <v>53653</v>
      </c>
      <c r="AH1141" s="84"/>
      <c r="AI1141" s="84" t="s">
        <v>7938</v>
      </c>
      <c r="AJ1141" s="84" t="s">
        <v>8538</v>
      </c>
      <c r="AK1141" s="84"/>
      <c r="AL1141" s="84"/>
      <c r="AM1141" s="87">
        <v>42846.338240740741</v>
      </c>
      <c r="AN1141" s="84" t="s">
        <v>10584</v>
      </c>
      <c r="AO1141" s="92" t="s">
        <v>11723</v>
      </c>
      <c r="AP1141" s="84" t="s">
        <v>66</v>
      </c>
      <c r="AQ1141" s="48"/>
      <c r="AR1141" s="48"/>
      <c r="AS1141" s="48"/>
      <c r="AT1141" s="48"/>
      <c r="AU1141" s="48"/>
      <c r="AV1141" s="48"/>
      <c r="AW1141" s="107" t="s">
        <v>14359</v>
      </c>
      <c r="AX1141" s="107" t="s">
        <v>14359</v>
      </c>
      <c r="AY1141" s="107" t="s">
        <v>15028</v>
      </c>
      <c r="AZ1141" s="107" t="s">
        <v>15028</v>
      </c>
      <c r="BA1141" s="2"/>
      <c r="BB1141" s="3"/>
      <c r="BC1141" s="3"/>
      <c r="BD1141" s="3"/>
      <c r="BE1141" s="3"/>
    </row>
    <row r="1142" spans="1:57" x14ac:dyDescent="0.25">
      <c r="A1142" s="61" t="s">
        <v>1032</v>
      </c>
      <c r="B1142" s="62" t="s">
        <v>15537</v>
      </c>
      <c r="C1142" s="62"/>
      <c r="D1142" s="63">
        <v>1.5</v>
      </c>
      <c r="E1142" s="65"/>
      <c r="F1142" s="103" t="s">
        <v>10068</v>
      </c>
      <c r="G1142" s="62"/>
      <c r="H1142" s="66"/>
      <c r="I1142" s="67"/>
      <c r="J1142" s="67"/>
      <c r="K1142" s="66" t="s">
        <v>13411</v>
      </c>
      <c r="L1142" s="70"/>
      <c r="M1142" s="71">
        <v>878.623779296875</v>
      </c>
      <c r="N1142" s="71">
        <v>6702.8037109375</v>
      </c>
      <c r="O1142" s="72"/>
      <c r="P1142" s="73"/>
      <c r="Q1142" s="73"/>
      <c r="R1142" s="96"/>
      <c r="S1142" s="48">
        <v>0</v>
      </c>
      <c r="T1142" s="48">
        <v>1</v>
      </c>
      <c r="U1142" s="49">
        <v>0</v>
      </c>
      <c r="V1142" s="49">
        <v>0.33333299999999999</v>
      </c>
      <c r="W1142" s="49">
        <v>0</v>
      </c>
      <c r="X1142" s="49">
        <v>0.63829800000000003</v>
      </c>
      <c r="Y1142" s="49">
        <v>0</v>
      </c>
      <c r="Z1142" s="49">
        <v>0</v>
      </c>
      <c r="AA1142" s="68">
        <v>1142</v>
      </c>
      <c r="AB1142" s="68"/>
      <c r="AC1142" s="69"/>
      <c r="AD1142" s="84">
        <v>2123</v>
      </c>
      <c r="AE1142" s="84">
        <v>2213</v>
      </c>
      <c r="AF1142" s="84">
        <v>29254</v>
      </c>
      <c r="AG1142" s="84">
        <v>57009</v>
      </c>
      <c r="AH1142" s="84"/>
      <c r="AI1142" s="84" t="s">
        <v>7939</v>
      </c>
      <c r="AJ1142" s="84" t="s">
        <v>8539</v>
      </c>
      <c r="AK1142" s="84"/>
      <c r="AL1142" s="84"/>
      <c r="AM1142" s="87">
        <v>42669.527384259258</v>
      </c>
      <c r="AN1142" s="84" t="s">
        <v>10584</v>
      </c>
      <c r="AO1142" s="92" t="s">
        <v>11724</v>
      </c>
      <c r="AP1142" s="84" t="s">
        <v>66</v>
      </c>
      <c r="AQ1142" s="48"/>
      <c r="AR1142" s="48"/>
      <c r="AS1142" s="48"/>
      <c r="AT1142" s="48"/>
      <c r="AU1142" s="48"/>
      <c r="AV1142" s="48"/>
      <c r="AW1142" s="107" t="s">
        <v>14519</v>
      </c>
      <c r="AX1142" s="107" t="s">
        <v>14519</v>
      </c>
      <c r="AY1142" s="107" t="s">
        <v>15298</v>
      </c>
      <c r="AZ1142" s="107" t="s">
        <v>15298</v>
      </c>
      <c r="BA1142" s="2"/>
      <c r="BB1142" s="3"/>
      <c r="BC1142" s="3"/>
      <c r="BD1142" s="3"/>
      <c r="BE1142" s="3"/>
    </row>
    <row r="1143" spans="1:57" x14ac:dyDescent="0.25">
      <c r="A1143" s="61" t="s">
        <v>1277</v>
      </c>
      <c r="B1143" s="62" t="s">
        <v>15537</v>
      </c>
      <c r="C1143" s="62"/>
      <c r="D1143" s="63">
        <v>1.5</v>
      </c>
      <c r="E1143" s="65"/>
      <c r="F1143" s="103" t="s">
        <v>10069</v>
      </c>
      <c r="G1143" s="62"/>
      <c r="H1143" s="66"/>
      <c r="I1143" s="67"/>
      <c r="J1143" s="67"/>
      <c r="K1143" s="66" t="s">
        <v>13412</v>
      </c>
      <c r="L1143" s="70"/>
      <c r="M1143" s="71">
        <v>1078.53857421875</v>
      </c>
      <c r="N1143" s="71">
        <v>3952.152587890625</v>
      </c>
      <c r="O1143" s="72"/>
      <c r="P1143" s="73"/>
      <c r="Q1143" s="73"/>
      <c r="R1143" s="96"/>
      <c r="S1143" s="48">
        <v>3</v>
      </c>
      <c r="T1143" s="48">
        <v>1</v>
      </c>
      <c r="U1143" s="49">
        <v>2</v>
      </c>
      <c r="V1143" s="49">
        <v>0.5</v>
      </c>
      <c r="W1143" s="49">
        <v>0</v>
      </c>
      <c r="X1143" s="49">
        <v>1.7234039999999999</v>
      </c>
      <c r="Y1143" s="49">
        <v>0</v>
      </c>
      <c r="Z1143" s="49">
        <v>0</v>
      </c>
      <c r="AA1143" s="68">
        <v>1143</v>
      </c>
      <c r="AB1143" s="68"/>
      <c r="AC1143" s="69"/>
      <c r="AD1143" s="84">
        <v>3035</v>
      </c>
      <c r="AE1143" s="84">
        <v>2862</v>
      </c>
      <c r="AF1143" s="84">
        <v>2709</v>
      </c>
      <c r="AG1143" s="84">
        <v>4229</v>
      </c>
      <c r="AH1143" s="84"/>
      <c r="AI1143" s="84" t="s">
        <v>7940</v>
      </c>
      <c r="AJ1143" s="84" t="s">
        <v>8540</v>
      </c>
      <c r="AK1143" s="84"/>
      <c r="AL1143" s="84"/>
      <c r="AM1143" s="87">
        <v>43600.484456018516</v>
      </c>
      <c r="AN1143" s="84" t="s">
        <v>10584</v>
      </c>
      <c r="AO1143" s="92" t="s">
        <v>11725</v>
      </c>
      <c r="AP1143" s="84" t="s">
        <v>66</v>
      </c>
      <c r="AQ1143" s="48" t="s">
        <v>2839</v>
      </c>
      <c r="AR1143" s="48" t="s">
        <v>2839</v>
      </c>
      <c r="AS1143" s="48" t="s">
        <v>2911</v>
      </c>
      <c r="AT1143" s="48" t="s">
        <v>2911</v>
      </c>
      <c r="AU1143" s="48"/>
      <c r="AV1143" s="48"/>
      <c r="AW1143" s="107" t="s">
        <v>14520</v>
      </c>
      <c r="AX1143" s="107" t="s">
        <v>14520</v>
      </c>
      <c r="AY1143" s="107" t="s">
        <v>15299</v>
      </c>
      <c r="AZ1143" s="107" t="s">
        <v>15299</v>
      </c>
      <c r="BA1143" s="2"/>
      <c r="BB1143" s="3"/>
      <c r="BC1143" s="3"/>
      <c r="BD1143" s="3"/>
      <c r="BE1143" s="3"/>
    </row>
    <row r="1144" spans="1:57" x14ac:dyDescent="0.25">
      <c r="A1144" s="61" t="s">
        <v>1033</v>
      </c>
      <c r="B1144" s="62" t="s">
        <v>15537</v>
      </c>
      <c r="C1144" s="62"/>
      <c r="D1144" s="63">
        <v>1.5</v>
      </c>
      <c r="E1144" s="65"/>
      <c r="F1144" s="103" t="s">
        <v>10070</v>
      </c>
      <c r="G1144" s="62"/>
      <c r="H1144" s="66"/>
      <c r="I1144" s="67"/>
      <c r="J1144" s="67"/>
      <c r="K1144" s="66" t="s">
        <v>13413</v>
      </c>
      <c r="L1144" s="70"/>
      <c r="M1144" s="71">
        <v>3097.31298828125</v>
      </c>
      <c r="N1144" s="71">
        <v>8626.1103515625</v>
      </c>
      <c r="O1144" s="72"/>
      <c r="P1144" s="73"/>
      <c r="Q1144" s="73"/>
      <c r="R1144" s="96"/>
      <c r="S1144" s="48">
        <v>0</v>
      </c>
      <c r="T1144" s="48">
        <v>1</v>
      </c>
      <c r="U1144" s="49">
        <v>0</v>
      </c>
      <c r="V1144" s="49">
        <v>7.1429000000000006E-2</v>
      </c>
      <c r="W1144" s="49">
        <v>0</v>
      </c>
      <c r="X1144" s="49">
        <v>0.61746400000000001</v>
      </c>
      <c r="Y1144" s="49">
        <v>0</v>
      </c>
      <c r="Z1144" s="49">
        <v>0</v>
      </c>
      <c r="AA1144" s="68">
        <v>1144</v>
      </c>
      <c r="AB1144" s="68"/>
      <c r="AC1144" s="69"/>
      <c r="AD1144" s="84">
        <v>295</v>
      </c>
      <c r="AE1144" s="84">
        <v>166</v>
      </c>
      <c r="AF1144" s="84">
        <v>2509</v>
      </c>
      <c r="AG1144" s="84">
        <v>1679</v>
      </c>
      <c r="AH1144" s="84"/>
      <c r="AI1144" s="84" t="s">
        <v>7941</v>
      </c>
      <c r="AJ1144" s="84" t="s">
        <v>8541</v>
      </c>
      <c r="AK1144" s="92" t="s">
        <v>8896</v>
      </c>
      <c r="AL1144" s="84"/>
      <c r="AM1144" s="87">
        <v>40303.507488425923</v>
      </c>
      <c r="AN1144" s="84" t="s">
        <v>10584</v>
      </c>
      <c r="AO1144" s="92" t="s">
        <v>11726</v>
      </c>
      <c r="AP1144" s="84" t="s">
        <v>66</v>
      </c>
      <c r="AQ1144" s="48"/>
      <c r="AR1144" s="48"/>
      <c r="AS1144" s="48"/>
      <c r="AT1144" s="48"/>
      <c r="AU1144" s="48"/>
      <c r="AV1144" s="48"/>
      <c r="AW1144" s="107" t="s">
        <v>14521</v>
      </c>
      <c r="AX1144" s="107" t="s">
        <v>14521</v>
      </c>
      <c r="AY1144" s="107" t="s">
        <v>15300</v>
      </c>
      <c r="AZ1144" s="107" t="s">
        <v>15300</v>
      </c>
      <c r="BA1144" s="2"/>
      <c r="BB1144" s="3"/>
      <c r="BC1144" s="3"/>
      <c r="BD1144" s="3"/>
      <c r="BE1144" s="3"/>
    </row>
    <row r="1145" spans="1:57" x14ac:dyDescent="0.25">
      <c r="A1145" s="61" t="s">
        <v>1034</v>
      </c>
      <c r="B1145" s="62" t="s">
        <v>15537</v>
      </c>
      <c r="C1145" s="62"/>
      <c r="D1145" s="63">
        <v>1.7185585195271398</v>
      </c>
      <c r="E1145" s="65"/>
      <c r="F1145" s="103" t="s">
        <v>10071</v>
      </c>
      <c r="G1145" s="62"/>
      <c r="H1145" s="66"/>
      <c r="I1145" s="67"/>
      <c r="J1145" s="67"/>
      <c r="K1145" s="66" t="s">
        <v>13414</v>
      </c>
      <c r="L1145" s="70"/>
      <c r="M1145" s="71">
        <v>8613.265625</v>
      </c>
      <c r="N1145" s="71">
        <v>4394.29248046875</v>
      </c>
      <c r="O1145" s="72"/>
      <c r="P1145" s="73"/>
      <c r="Q1145" s="73"/>
      <c r="R1145" s="96"/>
      <c r="S1145" s="48">
        <v>0</v>
      </c>
      <c r="T1145" s="48">
        <v>1</v>
      </c>
      <c r="U1145" s="49">
        <v>0</v>
      </c>
      <c r="V1145" s="49">
        <v>1.63E-4</v>
      </c>
      <c r="W1145" s="49">
        <v>1.13E-4</v>
      </c>
      <c r="X1145" s="49">
        <v>0.48216999999999999</v>
      </c>
      <c r="Y1145" s="49">
        <v>0</v>
      </c>
      <c r="Z1145" s="49">
        <v>0</v>
      </c>
      <c r="AA1145" s="68">
        <v>1145</v>
      </c>
      <c r="AB1145" s="68"/>
      <c r="AC1145" s="69"/>
      <c r="AD1145" s="84">
        <v>1937</v>
      </c>
      <c r="AE1145" s="84">
        <v>1196</v>
      </c>
      <c r="AF1145" s="84">
        <v>28725</v>
      </c>
      <c r="AG1145" s="84">
        <v>4948</v>
      </c>
      <c r="AH1145" s="84"/>
      <c r="AI1145" s="84" t="s">
        <v>7942</v>
      </c>
      <c r="AJ1145" s="84"/>
      <c r="AK1145" s="84"/>
      <c r="AL1145" s="84"/>
      <c r="AM1145" s="87">
        <v>40141.748182870368</v>
      </c>
      <c r="AN1145" s="84" t="s">
        <v>10584</v>
      </c>
      <c r="AO1145" s="92" t="s">
        <v>11727</v>
      </c>
      <c r="AP1145" s="84" t="s">
        <v>66</v>
      </c>
      <c r="AQ1145" s="48"/>
      <c r="AR1145" s="48"/>
      <c r="AS1145" s="48"/>
      <c r="AT1145" s="48"/>
      <c r="AU1145" s="48"/>
      <c r="AV1145" s="48"/>
      <c r="AW1145" s="107" t="s">
        <v>14089</v>
      </c>
      <c r="AX1145" s="107" t="s">
        <v>14725</v>
      </c>
      <c r="AY1145" s="107" t="s">
        <v>14892</v>
      </c>
      <c r="AZ1145" s="107" t="s">
        <v>15481</v>
      </c>
      <c r="BA1145" s="2"/>
      <c r="BB1145" s="3"/>
      <c r="BC1145" s="3"/>
      <c r="BD1145" s="3"/>
      <c r="BE1145" s="3"/>
    </row>
    <row r="1146" spans="1:57" x14ac:dyDescent="0.25">
      <c r="A1146" s="61" t="s">
        <v>1035</v>
      </c>
      <c r="B1146" s="62" t="s">
        <v>15539</v>
      </c>
      <c r="C1146" s="62"/>
      <c r="D1146" s="63">
        <v>5.097511914340533</v>
      </c>
      <c r="E1146" s="65"/>
      <c r="F1146" s="103" t="s">
        <v>10072</v>
      </c>
      <c r="G1146" s="62"/>
      <c r="H1146" s="66"/>
      <c r="I1146" s="67"/>
      <c r="J1146" s="67"/>
      <c r="K1146" s="66" t="s">
        <v>13415</v>
      </c>
      <c r="L1146" s="70"/>
      <c r="M1146" s="71">
        <v>2032.003662109375</v>
      </c>
      <c r="N1146" s="71">
        <v>5153.693359375</v>
      </c>
      <c r="O1146" s="72"/>
      <c r="P1146" s="73"/>
      <c r="Q1146" s="73"/>
      <c r="R1146" s="96"/>
      <c r="S1146" s="48">
        <v>0</v>
      </c>
      <c r="T1146" s="48">
        <v>1</v>
      </c>
      <c r="U1146" s="49">
        <v>0</v>
      </c>
      <c r="V1146" s="49">
        <v>2.0100000000000001E-4</v>
      </c>
      <c r="W1146" s="49">
        <v>1.8600000000000001E-3</v>
      </c>
      <c r="X1146" s="49">
        <v>0.465924</v>
      </c>
      <c r="Y1146" s="49">
        <v>0</v>
      </c>
      <c r="Z1146" s="49">
        <v>0</v>
      </c>
      <c r="AA1146" s="68">
        <v>1146</v>
      </c>
      <c r="AB1146" s="68"/>
      <c r="AC1146" s="69"/>
      <c r="AD1146" s="84">
        <v>779</v>
      </c>
      <c r="AE1146" s="84">
        <v>691</v>
      </c>
      <c r="AF1146" s="84">
        <v>5764</v>
      </c>
      <c r="AG1146" s="84">
        <v>14982</v>
      </c>
      <c r="AH1146" s="84"/>
      <c r="AI1146" s="84"/>
      <c r="AJ1146" s="84" t="s">
        <v>8284</v>
      </c>
      <c r="AK1146" s="84"/>
      <c r="AL1146" s="84"/>
      <c r="AM1146" s="87">
        <v>40269.508472222224</v>
      </c>
      <c r="AN1146" s="84" t="s">
        <v>10584</v>
      </c>
      <c r="AO1146" s="92" t="s">
        <v>11728</v>
      </c>
      <c r="AP1146" s="84" t="s">
        <v>66</v>
      </c>
      <c r="AQ1146" s="48"/>
      <c r="AR1146" s="48"/>
      <c r="AS1146" s="48"/>
      <c r="AT1146" s="48"/>
      <c r="AU1146" s="48" t="s">
        <v>2951</v>
      </c>
      <c r="AV1146" s="48" t="s">
        <v>2951</v>
      </c>
      <c r="AW1146" s="107" t="s">
        <v>14127</v>
      </c>
      <c r="AX1146" s="107" t="s">
        <v>14127</v>
      </c>
      <c r="AY1146" s="107" t="s">
        <v>14929</v>
      </c>
      <c r="AZ1146" s="107" t="s">
        <v>14929</v>
      </c>
      <c r="BA1146" s="2"/>
      <c r="BB1146" s="3"/>
      <c r="BC1146" s="3"/>
      <c r="BD1146" s="3"/>
      <c r="BE1146" s="3"/>
    </row>
    <row r="1147" spans="1:57" x14ac:dyDescent="0.25">
      <c r="A1147" s="61" t="s">
        <v>1036</v>
      </c>
      <c r="B1147" s="62" t="s">
        <v>15537</v>
      </c>
      <c r="C1147" s="62"/>
      <c r="D1147" s="63">
        <v>1.5</v>
      </c>
      <c r="E1147" s="65"/>
      <c r="F1147" s="103" t="s">
        <v>10073</v>
      </c>
      <c r="G1147" s="62"/>
      <c r="H1147" s="66"/>
      <c r="I1147" s="67"/>
      <c r="J1147" s="67"/>
      <c r="K1147" s="66" t="s">
        <v>13416</v>
      </c>
      <c r="L1147" s="70"/>
      <c r="M1147" s="71">
        <v>8636.0576171875</v>
      </c>
      <c r="N1147" s="71">
        <v>7047.119140625</v>
      </c>
      <c r="O1147" s="72"/>
      <c r="P1147" s="73"/>
      <c r="Q1147" s="73"/>
      <c r="R1147" s="96"/>
      <c r="S1147" s="48">
        <v>0</v>
      </c>
      <c r="T1147" s="48">
        <v>1</v>
      </c>
      <c r="U1147" s="49">
        <v>0</v>
      </c>
      <c r="V1147" s="49">
        <v>1.34E-4</v>
      </c>
      <c r="W1147" s="49">
        <v>0</v>
      </c>
      <c r="X1147" s="49">
        <v>0.55785099999999999</v>
      </c>
      <c r="Y1147" s="49">
        <v>0</v>
      </c>
      <c r="Z1147" s="49">
        <v>0</v>
      </c>
      <c r="AA1147" s="68">
        <v>1147</v>
      </c>
      <c r="AB1147" s="68"/>
      <c r="AC1147" s="69"/>
      <c r="AD1147" s="84">
        <v>2101</v>
      </c>
      <c r="AE1147" s="84">
        <v>1056</v>
      </c>
      <c r="AF1147" s="84">
        <v>6648</v>
      </c>
      <c r="AG1147" s="84">
        <v>1492</v>
      </c>
      <c r="AH1147" s="84"/>
      <c r="AI1147" s="84" t="s">
        <v>7943</v>
      </c>
      <c r="AJ1147" s="84"/>
      <c r="AK1147" s="84"/>
      <c r="AL1147" s="84"/>
      <c r="AM1147" s="87">
        <v>42604.341469907406</v>
      </c>
      <c r="AN1147" s="84" t="s">
        <v>10584</v>
      </c>
      <c r="AO1147" s="92" t="s">
        <v>11729</v>
      </c>
      <c r="AP1147" s="84" t="s">
        <v>66</v>
      </c>
      <c r="AQ1147" s="48" t="s">
        <v>2779</v>
      </c>
      <c r="AR1147" s="48" t="s">
        <v>14024</v>
      </c>
      <c r="AS1147" s="48" t="s">
        <v>2931</v>
      </c>
      <c r="AT1147" s="48" t="s">
        <v>2931</v>
      </c>
      <c r="AU1147" s="48" t="s">
        <v>2946</v>
      </c>
      <c r="AV1147" s="48" t="s">
        <v>2946</v>
      </c>
      <c r="AW1147" s="107" t="s">
        <v>14522</v>
      </c>
      <c r="AX1147" s="107" t="s">
        <v>14522</v>
      </c>
      <c r="AY1147" s="107" t="s">
        <v>15301</v>
      </c>
      <c r="AZ1147" s="107" t="s">
        <v>15301</v>
      </c>
      <c r="BA1147" s="2"/>
      <c r="BB1147" s="3"/>
      <c r="BC1147" s="3"/>
      <c r="BD1147" s="3"/>
      <c r="BE1147" s="3"/>
    </row>
    <row r="1148" spans="1:57" x14ac:dyDescent="0.25">
      <c r="A1148" s="61" t="s">
        <v>1037</v>
      </c>
      <c r="B1148" s="62" t="s">
        <v>15537</v>
      </c>
      <c r="C1148" s="62"/>
      <c r="D1148" s="63">
        <v>1.5135390233335397</v>
      </c>
      <c r="E1148" s="65"/>
      <c r="F1148" s="103" t="s">
        <v>10074</v>
      </c>
      <c r="G1148" s="62"/>
      <c r="H1148" s="66"/>
      <c r="I1148" s="67"/>
      <c r="J1148" s="67"/>
      <c r="K1148" s="66" t="s">
        <v>13417</v>
      </c>
      <c r="L1148" s="70"/>
      <c r="M1148" s="71">
        <v>6073.89892578125</v>
      </c>
      <c r="N1148" s="71">
        <v>3418.617431640625</v>
      </c>
      <c r="O1148" s="72"/>
      <c r="P1148" s="73"/>
      <c r="Q1148" s="73"/>
      <c r="R1148" s="96"/>
      <c r="S1148" s="48">
        <v>0</v>
      </c>
      <c r="T1148" s="48">
        <v>1</v>
      </c>
      <c r="U1148" s="49">
        <v>0</v>
      </c>
      <c r="V1148" s="49">
        <v>1.5300000000000001E-4</v>
      </c>
      <c r="W1148" s="49">
        <v>6.9999999999999999E-6</v>
      </c>
      <c r="X1148" s="49">
        <v>0.47921799999999998</v>
      </c>
      <c r="Y1148" s="49">
        <v>0</v>
      </c>
      <c r="Z1148" s="49">
        <v>0</v>
      </c>
      <c r="AA1148" s="68">
        <v>1148</v>
      </c>
      <c r="AB1148" s="68"/>
      <c r="AC1148" s="69"/>
      <c r="AD1148" s="84">
        <v>279</v>
      </c>
      <c r="AE1148" s="84">
        <v>58</v>
      </c>
      <c r="AF1148" s="84">
        <v>1768</v>
      </c>
      <c r="AG1148" s="84">
        <v>10569</v>
      </c>
      <c r="AH1148" s="84"/>
      <c r="AI1148" s="84"/>
      <c r="AJ1148" s="84"/>
      <c r="AK1148" s="84"/>
      <c r="AL1148" s="84"/>
      <c r="AM1148" s="87">
        <v>41843.585694444446</v>
      </c>
      <c r="AN1148" s="84" t="s">
        <v>10584</v>
      </c>
      <c r="AO1148" s="92" t="s">
        <v>11730</v>
      </c>
      <c r="AP1148" s="84" t="s">
        <v>66</v>
      </c>
      <c r="AQ1148" s="48"/>
      <c r="AR1148" s="48"/>
      <c r="AS1148" s="48"/>
      <c r="AT1148" s="48"/>
      <c r="AU1148" s="48"/>
      <c r="AV1148" s="48"/>
      <c r="AW1148" s="107" t="s">
        <v>14321</v>
      </c>
      <c r="AX1148" s="107" t="s">
        <v>14321</v>
      </c>
      <c r="AY1148" s="107" t="s">
        <v>14988</v>
      </c>
      <c r="AZ1148" s="107" t="s">
        <v>14988</v>
      </c>
      <c r="BA1148" s="2"/>
      <c r="BB1148" s="3"/>
      <c r="BC1148" s="3"/>
      <c r="BD1148" s="3"/>
      <c r="BE1148" s="3"/>
    </row>
    <row r="1149" spans="1:57" x14ac:dyDescent="0.25">
      <c r="A1149" s="61" t="s">
        <v>1038</v>
      </c>
      <c r="B1149" s="62" t="s">
        <v>15537</v>
      </c>
      <c r="C1149" s="62"/>
      <c r="D1149" s="63">
        <v>1.5</v>
      </c>
      <c r="E1149" s="65"/>
      <c r="F1149" s="103" t="s">
        <v>10075</v>
      </c>
      <c r="G1149" s="62"/>
      <c r="H1149" s="66"/>
      <c r="I1149" s="67"/>
      <c r="J1149" s="67"/>
      <c r="K1149" s="66" t="s">
        <v>13418</v>
      </c>
      <c r="L1149" s="70"/>
      <c r="M1149" s="71">
        <v>2473.294677734375</v>
      </c>
      <c r="N1149" s="71">
        <v>5661.79052734375</v>
      </c>
      <c r="O1149" s="72"/>
      <c r="P1149" s="73"/>
      <c r="Q1149" s="73"/>
      <c r="R1149" s="96"/>
      <c r="S1149" s="48">
        <v>0</v>
      </c>
      <c r="T1149" s="48">
        <v>1</v>
      </c>
      <c r="U1149" s="49">
        <v>0</v>
      </c>
      <c r="V1149" s="49">
        <v>1</v>
      </c>
      <c r="W1149" s="49">
        <v>0</v>
      </c>
      <c r="X1149" s="49">
        <v>1</v>
      </c>
      <c r="Y1149" s="49">
        <v>0</v>
      </c>
      <c r="Z1149" s="49">
        <v>0</v>
      </c>
      <c r="AA1149" s="68">
        <v>1149</v>
      </c>
      <c r="AB1149" s="68"/>
      <c r="AC1149" s="69"/>
      <c r="AD1149" s="84">
        <v>358</v>
      </c>
      <c r="AE1149" s="84">
        <v>691</v>
      </c>
      <c r="AF1149" s="84">
        <v>19421</v>
      </c>
      <c r="AG1149" s="84">
        <v>55890</v>
      </c>
      <c r="AH1149" s="84"/>
      <c r="AI1149" s="84" t="s">
        <v>7543</v>
      </c>
      <c r="AJ1149" s="84" t="s">
        <v>8284</v>
      </c>
      <c r="AK1149" s="84"/>
      <c r="AL1149" s="84"/>
      <c r="AM1149" s="87">
        <v>40716.403831018521</v>
      </c>
      <c r="AN1149" s="84" t="s">
        <v>10584</v>
      </c>
      <c r="AO1149" s="92" t="s">
        <v>11731</v>
      </c>
      <c r="AP1149" s="84" t="s">
        <v>66</v>
      </c>
      <c r="AQ1149" s="48"/>
      <c r="AR1149" s="48"/>
      <c r="AS1149" s="48"/>
      <c r="AT1149" s="48"/>
      <c r="AU1149" s="48"/>
      <c r="AV1149" s="48"/>
      <c r="AW1149" s="107" t="s">
        <v>14523</v>
      </c>
      <c r="AX1149" s="107" t="s">
        <v>14523</v>
      </c>
      <c r="AY1149" s="107" t="s">
        <v>15302</v>
      </c>
      <c r="AZ1149" s="107" t="s">
        <v>15302</v>
      </c>
      <c r="BA1149" s="2"/>
      <c r="BB1149" s="3"/>
      <c r="BC1149" s="3"/>
      <c r="BD1149" s="3"/>
      <c r="BE1149" s="3"/>
    </row>
    <row r="1150" spans="1:57" x14ac:dyDescent="0.25">
      <c r="A1150" s="61" t="s">
        <v>1772</v>
      </c>
      <c r="B1150" s="62" t="s">
        <v>15537</v>
      </c>
      <c r="C1150" s="62"/>
      <c r="D1150" s="63">
        <v>1.5</v>
      </c>
      <c r="E1150" s="65"/>
      <c r="F1150" s="103" t="s">
        <v>10076</v>
      </c>
      <c r="G1150" s="62"/>
      <c r="H1150" s="66"/>
      <c r="I1150" s="67"/>
      <c r="J1150" s="67"/>
      <c r="K1150" s="66" t="s">
        <v>13419</v>
      </c>
      <c r="L1150" s="70"/>
      <c r="M1150" s="71">
        <v>2778.06884765625</v>
      </c>
      <c r="N1150" s="71">
        <v>7865.2158203125</v>
      </c>
      <c r="O1150" s="72"/>
      <c r="P1150" s="73"/>
      <c r="Q1150" s="73"/>
      <c r="R1150" s="96"/>
      <c r="S1150" s="48">
        <v>1</v>
      </c>
      <c r="T1150" s="48">
        <v>0</v>
      </c>
      <c r="U1150" s="49">
        <v>0</v>
      </c>
      <c r="V1150" s="49">
        <v>1</v>
      </c>
      <c r="W1150" s="49">
        <v>0</v>
      </c>
      <c r="X1150" s="49">
        <v>1</v>
      </c>
      <c r="Y1150" s="49">
        <v>0</v>
      </c>
      <c r="Z1150" s="49">
        <v>0</v>
      </c>
      <c r="AA1150" s="68">
        <v>1150</v>
      </c>
      <c r="AB1150" s="68"/>
      <c r="AC1150" s="69"/>
      <c r="AD1150" s="84">
        <v>69</v>
      </c>
      <c r="AE1150" s="84">
        <v>53</v>
      </c>
      <c r="AF1150" s="84">
        <v>150</v>
      </c>
      <c r="AG1150" s="84">
        <v>553</v>
      </c>
      <c r="AH1150" s="84"/>
      <c r="AI1150" s="84"/>
      <c r="AJ1150" s="84" t="s">
        <v>8284</v>
      </c>
      <c r="AK1150" s="84"/>
      <c r="AL1150" s="84"/>
      <c r="AM1150" s="87">
        <v>42450.911608796298</v>
      </c>
      <c r="AN1150" s="84" t="s">
        <v>10584</v>
      </c>
      <c r="AO1150" s="92" t="s">
        <v>11732</v>
      </c>
      <c r="AP1150" s="84" t="s">
        <v>65</v>
      </c>
      <c r="AQ1150" s="48"/>
      <c r="AR1150" s="48"/>
      <c r="AS1150" s="48"/>
      <c r="AT1150" s="48"/>
      <c r="AU1150" s="48"/>
      <c r="AV1150" s="48"/>
      <c r="AW1150" s="48"/>
      <c r="AX1150" s="48"/>
      <c r="AY1150" s="48"/>
      <c r="AZ1150" s="48"/>
      <c r="BA1150" s="2"/>
      <c r="BB1150" s="3"/>
      <c r="BC1150" s="3"/>
      <c r="BD1150" s="3"/>
      <c r="BE1150" s="3"/>
    </row>
    <row r="1151" spans="1:57" x14ac:dyDescent="0.25">
      <c r="A1151" s="61" t="s">
        <v>1039</v>
      </c>
      <c r="B1151" s="62" t="s">
        <v>15543</v>
      </c>
      <c r="C1151" s="62"/>
      <c r="D1151" s="63">
        <v>6.526845949124219</v>
      </c>
      <c r="E1151" s="65"/>
      <c r="F1151" s="103" t="s">
        <v>9033</v>
      </c>
      <c r="G1151" s="62"/>
      <c r="H1151" s="66"/>
      <c r="I1151" s="67"/>
      <c r="J1151" s="67"/>
      <c r="K1151" s="66" t="s">
        <v>13420</v>
      </c>
      <c r="L1151" s="70"/>
      <c r="M1151" s="71">
        <v>5655.51416015625</v>
      </c>
      <c r="N1151" s="71">
        <v>3973.864990234375</v>
      </c>
      <c r="O1151" s="72"/>
      <c r="P1151" s="73"/>
      <c r="Q1151" s="73"/>
      <c r="R1151" s="96"/>
      <c r="S1151" s="48">
        <v>0</v>
      </c>
      <c r="T1151" s="48">
        <v>2</v>
      </c>
      <c r="U1151" s="49">
        <v>22120.947883000001</v>
      </c>
      <c r="V1151" s="49">
        <v>2.32E-4</v>
      </c>
      <c r="W1151" s="49">
        <v>2.5990000000000002E-3</v>
      </c>
      <c r="X1151" s="49">
        <v>0.72294400000000003</v>
      </c>
      <c r="Y1151" s="49">
        <v>0</v>
      </c>
      <c r="Z1151" s="49">
        <v>0</v>
      </c>
      <c r="AA1151" s="68">
        <v>1151</v>
      </c>
      <c r="AB1151" s="68"/>
      <c r="AC1151" s="69"/>
      <c r="AD1151" s="84">
        <v>13</v>
      </c>
      <c r="AE1151" s="84">
        <v>13</v>
      </c>
      <c r="AF1151" s="84">
        <v>2561</v>
      </c>
      <c r="AG1151" s="84">
        <v>1103</v>
      </c>
      <c r="AH1151" s="84"/>
      <c r="AI1151" s="84"/>
      <c r="AJ1151" s="84"/>
      <c r="AK1151" s="84"/>
      <c r="AL1151" s="84"/>
      <c r="AM1151" s="87">
        <v>43461.790949074071</v>
      </c>
      <c r="AN1151" s="84" t="s">
        <v>10584</v>
      </c>
      <c r="AO1151" s="92" t="s">
        <v>11733</v>
      </c>
      <c r="AP1151" s="84" t="s">
        <v>66</v>
      </c>
      <c r="AQ1151" s="48"/>
      <c r="AR1151" s="48"/>
      <c r="AS1151" s="48"/>
      <c r="AT1151" s="48"/>
      <c r="AU1151" s="48" t="s">
        <v>2951</v>
      </c>
      <c r="AV1151" s="48" t="s">
        <v>2951</v>
      </c>
      <c r="AW1151" s="107" t="s">
        <v>14248</v>
      </c>
      <c r="AX1151" s="107" t="s">
        <v>14746</v>
      </c>
      <c r="AY1151" s="107" t="s">
        <v>14929</v>
      </c>
      <c r="AZ1151" s="107" t="s">
        <v>14929</v>
      </c>
      <c r="BA1151" s="2"/>
      <c r="BB1151" s="3"/>
      <c r="BC1151" s="3"/>
      <c r="BD1151" s="3"/>
      <c r="BE1151" s="3"/>
    </row>
    <row r="1152" spans="1:57" x14ac:dyDescent="0.25">
      <c r="A1152" s="61" t="s">
        <v>1040</v>
      </c>
      <c r="B1152" s="62" t="s">
        <v>15537</v>
      </c>
      <c r="C1152" s="62"/>
      <c r="D1152" s="63">
        <v>1.5</v>
      </c>
      <c r="E1152" s="65"/>
      <c r="F1152" s="103" t="s">
        <v>10077</v>
      </c>
      <c r="G1152" s="62"/>
      <c r="H1152" s="66"/>
      <c r="I1152" s="67"/>
      <c r="J1152" s="67"/>
      <c r="K1152" s="66" t="s">
        <v>13421</v>
      </c>
      <c r="L1152" s="70"/>
      <c r="M1152" s="71">
        <v>2482.885986328125</v>
      </c>
      <c r="N1152" s="71">
        <v>6477.748046875</v>
      </c>
      <c r="O1152" s="72"/>
      <c r="P1152" s="73"/>
      <c r="Q1152" s="73"/>
      <c r="R1152" s="96"/>
      <c r="S1152" s="48">
        <v>0</v>
      </c>
      <c r="T1152" s="48">
        <v>1</v>
      </c>
      <c r="U1152" s="49">
        <v>0</v>
      </c>
      <c r="V1152" s="49">
        <v>0.33333299999999999</v>
      </c>
      <c r="W1152" s="49">
        <v>0</v>
      </c>
      <c r="X1152" s="49">
        <v>0.77027000000000001</v>
      </c>
      <c r="Y1152" s="49">
        <v>0</v>
      </c>
      <c r="Z1152" s="49">
        <v>0</v>
      </c>
      <c r="AA1152" s="68">
        <v>1152</v>
      </c>
      <c r="AB1152" s="68"/>
      <c r="AC1152" s="69"/>
      <c r="AD1152" s="84">
        <v>276</v>
      </c>
      <c r="AE1152" s="84">
        <v>309</v>
      </c>
      <c r="AF1152" s="84">
        <v>3712</v>
      </c>
      <c r="AG1152" s="84">
        <v>1368</v>
      </c>
      <c r="AH1152" s="84"/>
      <c r="AI1152" s="84" t="s">
        <v>7944</v>
      </c>
      <c r="AJ1152" s="84" t="s">
        <v>8542</v>
      </c>
      <c r="AK1152" s="84"/>
      <c r="AL1152" s="84"/>
      <c r="AM1152" s="87">
        <v>41296.726898148147</v>
      </c>
      <c r="AN1152" s="84" t="s">
        <v>10584</v>
      </c>
      <c r="AO1152" s="92" t="s">
        <v>11734</v>
      </c>
      <c r="AP1152" s="84" t="s">
        <v>66</v>
      </c>
      <c r="AQ1152" s="48" t="s">
        <v>2802</v>
      </c>
      <c r="AR1152" s="48" t="s">
        <v>2802</v>
      </c>
      <c r="AS1152" s="48" t="s">
        <v>2921</v>
      </c>
      <c r="AT1152" s="48" t="s">
        <v>2921</v>
      </c>
      <c r="AU1152" s="48"/>
      <c r="AV1152" s="48"/>
      <c r="AW1152" s="107" t="s">
        <v>14524</v>
      </c>
      <c r="AX1152" s="107" t="s">
        <v>14524</v>
      </c>
      <c r="AY1152" s="107" t="s">
        <v>15303</v>
      </c>
      <c r="AZ1152" s="107" t="s">
        <v>15303</v>
      </c>
      <c r="BA1152" s="2"/>
      <c r="BB1152" s="3"/>
      <c r="BC1152" s="3"/>
      <c r="BD1152" s="3"/>
      <c r="BE1152" s="3"/>
    </row>
    <row r="1153" spans="1:57" x14ac:dyDescent="0.25">
      <c r="A1153" s="61" t="s">
        <v>1041</v>
      </c>
      <c r="B1153" s="62" t="s">
        <v>15539</v>
      </c>
      <c r="C1153" s="62"/>
      <c r="D1153" s="63">
        <v>5.097511914340533</v>
      </c>
      <c r="E1153" s="65"/>
      <c r="F1153" s="103" t="s">
        <v>10078</v>
      </c>
      <c r="G1153" s="62"/>
      <c r="H1153" s="66"/>
      <c r="I1153" s="67"/>
      <c r="J1153" s="67"/>
      <c r="K1153" s="66" t="s">
        <v>13422</v>
      </c>
      <c r="L1153" s="70"/>
      <c r="M1153" s="71">
        <v>5936.78173828125</v>
      </c>
      <c r="N1153" s="71">
        <v>2487.828369140625</v>
      </c>
      <c r="O1153" s="72"/>
      <c r="P1153" s="73"/>
      <c r="Q1153" s="73"/>
      <c r="R1153" s="96"/>
      <c r="S1153" s="48">
        <v>0</v>
      </c>
      <c r="T1153" s="48">
        <v>1</v>
      </c>
      <c r="U1153" s="49">
        <v>0</v>
      </c>
      <c r="V1153" s="49">
        <v>2.0100000000000001E-4</v>
      </c>
      <c r="W1153" s="49">
        <v>1.8600000000000001E-3</v>
      </c>
      <c r="X1153" s="49">
        <v>0.465924</v>
      </c>
      <c r="Y1153" s="49">
        <v>0</v>
      </c>
      <c r="Z1153" s="49">
        <v>0</v>
      </c>
      <c r="AA1153" s="68">
        <v>1153</v>
      </c>
      <c r="AB1153" s="68"/>
      <c r="AC1153" s="69"/>
      <c r="AD1153" s="84">
        <v>32762</v>
      </c>
      <c r="AE1153" s="84">
        <v>32072</v>
      </c>
      <c r="AF1153" s="84">
        <v>21777</v>
      </c>
      <c r="AG1153" s="84">
        <v>36793</v>
      </c>
      <c r="AH1153" s="84"/>
      <c r="AI1153" s="84" t="s">
        <v>7945</v>
      </c>
      <c r="AJ1153" s="84"/>
      <c r="AK1153" s="92" t="s">
        <v>8897</v>
      </c>
      <c r="AL1153" s="84"/>
      <c r="AM1153" s="87">
        <v>40250.570439814815</v>
      </c>
      <c r="AN1153" s="84" t="s">
        <v>10584</v>
      </c>
      <c r="AO1153" s="92" t="s">
        <v>11735</v>
      </c>
      <c r="AP1153" s="84" t="s">
        <v>66</v>
      </c>
      <c r="AQ1153" s="48"/>
      <c r="AR1153" s="48"/>
      <c r="AS1153" s="48"/>
      <c r="AT1153" s="48"/>
      <c r="AU1153" s="48" t="s">
        <v>2951</v>
      </c>
      <c r="AV1153" s="48" t="s">
        <v>2951</v>
      </c>
      <c r="AW1153" s="107" t="s">
        <v>14127</v>
      </c>
      <c r="AX1153" s="107" t="s">
        <v>14127</v>
      </c>
      <c r="AY1153" s="107" t="s">
        <v>14929</v>
      </c>
      <c r="AZ1153" s="107" t="s">
        <v>14929</v>
      </c>
      <c r="BA1153" s="2"/>
      <c r="BB1153" s="3"/>
      <c r="BC1153" s="3"/>
      <c r="BD1153" s="3"/>
      <c r="BE1153" s="3"/>
    </row>
    <row r="1154" spans="1:57" x14ac:dyDescent="0.25">
      <c r="A1154" s="61" t="s">
        <v>1042</v>
      </c>
      <c r="B1154" s="62" t="s">
        <v>15537</v>
      </c>
      <c r="C1154" s="62"/>
      <c r="D1154" s="63">
        <v>1.724360958098657</v>
      </c>
      <c r="E1154" s="65"/>
      <c r="F1154" s="103" t="s">
        <v>10079</v>
      </c>
      <c r="G1154" s="62"/>
      <c r="H1154" s="66"/>
      <c r="I1154" s="67"/>
      <c r="J1154" s="67"/>
      <c r="K1154" s="66" t="s">
        <v>13423</v>
      </c>
      <c r="L1154" s="70"/>
      <c r="M1154" s="71">
        <v>3233.19140625</v>
      </c>
      <c r="N1154" s="71">
        <v>3124.740478515625</v>
      </c>
      <c r="O1154" s="72"/>
      <c r="P1154" s="73"/>
      <c r="Q1154" s="73"/>
      <c r="R1154" s="96"/>
      <c r="S1154" s="48">
        <v>0</v>
      </c>
      <c r="T1154" s="48">
        <v>1</v>
      </c>
      <c r="U1154" s="49">
        <v>0</v>
      </c>
      <c r="V1154" s="49">
        <v>1.84E-4</v>
      </c>
      <c r="W1154" s="49">
        <v>1.16E-4</v>
      </c>
      <c r="X1154" s="49">
        <v>0.46414100000000003</v>
      </c>
      <c r="Y1154" s="49">
        <v>0</v>
      </c>
      <c r="Z1154" s="49">
        <v>0</v>
      </c>
      <c r="AA1154" s="68">
        <v>1154</v>
      </c>
      <c r="AB1154" s="68"/>
      <c r="AC1154" s="69"/>
      <c r="AD1154" s="84">
        <v>1609</v>
      </c>
      <c r="AE1154" s="84">
        <v>929</v>
      </c>
      <c r="AF1154" s="84">
        <v>4945</v>
      </c>
      <c r="AG1154" s="84">
        <v>13915</v>
      </c>
      <c r="AH1154" s="84"/>
      <c r="AI1154" s="84" t="s">
        <v>7946</v>
      </c>
      <c r="AJ1154" s="84"/>
      <c r="AK1154" s="84"/>
      <c r="AL1154" s="84"/>
      <c r="AM1154" s="87">
        <v>43703.748738425929</v>
      </c>
      <c r="AN1154" s="84" t="s">
        <v>10584</v>
      </c>
      <c r="AO1154" s="92" t="s">
        <v>11736</v>
      </c>
      <c r="AP1154" s="84" t="s">
        <v>66</v>
      </c>
      <c r="AQ1154" s="48"/>
      <c r="AR1154" s="48"/>
      <c r="AS1154" s="48"/>
      <c r="AT1154" s="48"/>
      <c r="AU1154" s="48"/>
      <c r="AV1154" s="48"/>
      <c r="AW1154" s="107" t="s">
        <v>14080</v>
      </c>
      <c r="AX1154" s="107" t="s">
        <v>14080</v>
      </c>
      <c r="AY1154" s="107" t="s">
        <v>14883</v>
      </c>
      <c r="AZ1154" s="107" t="s">
        <v>14883</v>
      </c>
      <c r="BA1154" s="2"/>
      <c r="BB1154" s="3"/>
      <c r="BC1154" s="3"/>
      <c r="BD1154" s="3"/>
      <c r="BE1154" s="3"/>
    </row>
    <row r="1155" spans="1:57" x14ac:dyDescent="0.25">
      <c r="A1155" s="61" t="s">
        <v>1043</v>
      </c>
      <c r="B1155" s="62" t="s">
        <v>15537</v>
      </c>
      <c r="C1155" s="62"/>
      <c r="D1155" s="63">
        <v>1.5</v>
      </c>
      <c r="E1155" s="65"/>
      <c r="F1155" s="103" t="s">
        <v>10080</v>
      </c>
      <c r="G1155" s="62"/>
      <c r="H1155" s="66"/>
      <c r="I1155" s="67"/>
      <c r="J1155" s="67"/>
      <c r="K1155" s="66" t="s">
        <v>13424</v>
      </c>
      <c r="L1155" s="70"/>
      <c r="M1155" s="71">
        <v>3146.18603515625</v>
      </c>
      <c r="N1155" s="71">
        <v>8382.658203125</v>
      </c>
      <c r="O1155" s="72"/>
      <c r="P1155" s="73"/>
      <c r="Q1155" s="73"/>
      <c r="R1155" s="96"/>
      <c r="S1155" s="48">
        <v>0</v>
      </c>
      <c r="T1155" s="48">
        <v>1</v>
      </c>
      <c r="U1155" s="49">
        <v>0</v>
      </c>
      <c r="V1155" s="49">
        <v>0.111111</v>
      </c>
      <c r="W1155" s="49">
        <v>0</v>
      </c>
      <c r="X1155" s="49">
        <v>0.67166999999999999</v>
      </c>
      <c r="Y1155" s="49">
        <v>0</v>
      </c>
      <c r="Z1155" s="49">
        <v>0</v>
      </c>
      <c r="AA1155" s="68">
        <v>1155</v>
      </c>
      <c r="AB1155" s="68"/>
      <c r="AC1155" s="69"/>
      <c r="AD1155" s="84">
        <v>425</v>
      </c>
      <c r="AE1155" s="84">
        <v>19</v>
      </c>
      <c r="AF1155" s="84">
        <v>1250</v>
      </c>
      <c r="AG1155" s="84">
        <v>417</v>
      </c>
      <c r="AH1155" s="84"/>
      <c r="AI1155" s="84" t="s">
        <v>7947</v>
      </c>
      <c r="AJ1155" s="84" t="s">
        <v>8543</v>
      </c>
      <c r="AK1155" s="84"/>
      <c r="AL1155" s="84"/>
      <c r="AM1155" s="87">
        <v>42858.743321759262</v>
      </c>
      <c r="AN1155" s="84" t="s">
        <v>10584</v>
      </c>
      <c r="AO1155" s="92" t="s">
        <v>11737</v>
      </c>
      <c r="AP1155" s="84" t="s">
        <v>66</v>
      </c>
      <c r="AQ1155" s="48" t="s">
        <v>2803</v>
      </c>
      <c r="AR1155" s="48" t="s">
        <v>2803</v>
      </c>
      <c r="AS1155" s="48" t="s">
        <v>2911</v>
      </c>
      <c r="AT1155" s="48" t="s">
        <v>2911</v>
      </c>
      <c r="AU1155" s="48"/>
      <c r="AV1155" s="48"/>
      <c r="AW1155" s="107" t="s">
        <v>14525</v>
      </c>
      <c r="AX1155" s="107" t="s">
        <v>14525</v>
      </c>
      <c r="AY1155" s="107" t="s">
        <v>15304</v>
      </c>
      <c r="AZ1155" s="107" t="s">
        <v>15304</v>
      </c>
      <c r="BA1155" s="2"/>
      <c r="BB1155" s="3"/>
      <c r="BC1155" s="3"/>
      <c r="BD1155" s="3"/>
      <c r="BE1155" s="3"/>
    </row>
    <row r="1156" spans="1:57" x14ac:dyDescent="0.25">
      <c r="A1156" s="61" t="s">
        <v>1044</v>
      </c>
      <c r="B1156" s="62" t="s">
        <v>15537</v>
      </c>
      <c r="C1156" s="62"/>
      <c r="D1156" s="63">
        <v>1.5</v>
      </c>
      <c r="E1156" s="65"/>
      <c r="F1156" s="103" t="s">
        <v>10081</v>
      </c>
      <c r="G1156" s="62"/>
      <c r="H1156" s="66"/>
      <c r="I1156" s="67"/>
      <c r="J1156" s="67"/>
      <c r="K1156" s="66" t="s">
        <v>13425</v>
      </c>
      <c r="L1156" s="70"/>
      <c r="M1156" s="71">
        <v>5691.81591796875</v>
      </c>
      <c r="N1156" s="71">
        <v>1966.9947509765625</v>
      </c>
      <c r="O1156" s="72"/>
      <c r="P1156" s="73"/>
      <c r="Q1156" s="73"/>
      <c r="R1156" s="96"/>
      <c r="S1156" s="48">
        <v>0</v>
      </c>
      <c r="T1156" s="48">
        <v>1</v>
      </c>
      <c r="U1156" s="49">
        <v>0</v>
      </c>
      <c r="V1156" s="49">
        <v>1.05E-4</v>
      </c>
      <c r="W1156" s="49">
        <v>0</v>
      </c>
      <c r="X1156" s="49">
        <v>0.55164599999999997</v>
      </c>
      <c r="Y1156" s="49">
        <v>0</v>
      </c>
      <c r="Z1156" s="49">
        <v>0</v>
      </c>
      <c r="AA1156" s="68">
        <v>1156</v>
      </c>
      <c r="AB1156" s="68"/>
      <c r="AC1156" s="69"/>
      <c r="AD1156" s="84">
        <v>252</v>
      </c>
      <c r="AE1156" s="84">
        <v>150</v>
      </c>
      <c r="AF1156" s="84">
        <v>2168</v>
      </c>
      <c r="AG1156" s="84">
        <v>8641</v>
      </c>
      <c r="AH1156" s="84"/>
      <c r="AI1156" s="84" t="s">
        <v>7948</v>
      </c>
      <c r="AJ1156" s="84"/>
      <c r="AK1156" s="84"/>
      <c r="AL1156" s="84"/>
      <c r="AM1156" s="87">
        <v>40188.827615740738</v>
      </c>
      <c r="AN1156" s="84" t="s">
        <v>10584</v>
      </c>
      <c r="AO1156" s="92" t="s">
        <v>11738</v>
      </c>
      <c r="AP1156" s="84" t="s">
        <v>66</v>
      </c>
      <c r="AQ1156" s="48"/>
      <c r="AR1156" s="48"/>
      <c r="AS1156" s="48"/>
      <c r="AT1156" s="48"/>
      <c r="AU1156" s="48"/>
      <c r="AV1156" s="48"/>
      <c r="AW1156" s="107" t="s">
        <v>14407</v>
      </c>
      <c r="AX1156" s="107" t="s">
        <v>14407</v>
      </c>
      <c r="AY1156" s="107" t="s">
        <v>14906</v>
      </c>
      <c r="AZ1156" s="107" t="s">
        <v>14906</v>
      </c>
      <c r="BA1156" s="2"/>
      <c r="BB1156" s="3"/>
      <c r="BC1156" s="3"/>
      <c r="BD1156" s="3"/>
      <c r="BE1156" s="3"/>
    </row>
    <row r="1157" spans="1:57" x14ac:dyDescent="0.25">
      <c r="A1157" s="61" t="s">
        <v>1046</v>
      </c>
      <c r="B1157" s="62" t="s">
        <v>15539</v>
      </c>
      <c r="C1157" s="62"/>
      <c r="D1157" s="63">
        <v>5.1245899610076133</v>
      </c>
      <c r="E1157" s="65"/>
      <c r="F1157" s="103" t="s">
        <v>9033</v>
      </c>
      <c r="G1157" s="62"/>
      <c r="H1157" s="66"/>
      <c r="I1157" s="67"/>
      <c r="J1157" s="67"/>
      <c r="K1157" s="66" t="s">
        <v>13426</v>
      </c>
      <c r="L1157" s="70"/>
      <c r="M1157" s="71">
        <v>7397.94921875</v>
      </c>
      <c r="N1157" s="71">
        <v>6321.9814453125</v>
      </c>
      <c r="O1157" s="72"/>
      <c r="P1157" s="73"/>
      <c r="Q1157" s="73"/>
      <c r="R1157" s="96"/>
      <c r="S1157" s="48">
        <v>0</v>
      </c>
      <c r="T1157" s="48">
        <v>2</v>
      </c>
      <c r="U1157" s="49">
        <v>2004.2300290000001</v>
      </c>
      <c r="V1157" s="49">
        <v>2.0100000000000001E-4</v>
      </c>
      <c r="W1157" s="49">
        <v>1.874E-3</v>
      </c>
      <c r="X1157" s="49">
        <v>0.77373400000000003</v>
      </c>
      <c r="Y1157" s="49">
        <v>0</v>
      </c>
      <c r="Z1157" s="49">
        <v>0</v>
      </c>
      <c r="AA1157" s="68">
        <v>1157</v>
      </c>
      <c r="AB1157" s="68"/>
      <c r="AC1157" s="69"/>
      <c r="AD1157" s="84">
        <v>241</v>
      </c>
      <c r="AE1157" s="84">
        <v>76</v>
      </c>
      <c r="AF1157" s="84">
        <v>5158</v>
      </c>
      <c r="AG1157" s="84">
        <v>9781</v>
      </c>
      <c r="AH1157" s="84"/>
      <c r="AI1157" s="84" t="s">
        <v>7949</v>
      </c>
      <c r="AJ1157" s="84"/>
      <c r="AK1157" s="84"/>
      <c r="AL1157" s="84"/>
      <c r="AM1157" s="87">
        <v>43529.481342592589</v>
      </c>
      <c r="AN1157" s="84" t="s">
        <v>10584</v>
      </c>
      <c r="AO1157" s="92" t="s">
        <v>11739</v>
      </c>
      <c r="AP1157" s="84" t="s">
        <v>66</v>
      </c>
      <c r="AQ1157" s="48"/>
      <c r="AR1157" s="48"/>
      <c r="AS1157" s="48"/>
      <c r="AT1157" s="48"/>
      <c r="AU1157" s="48" t="s">
        <v>2951</v>
      </c>
      <c r="AV1157" s="48" t="s">
        <v>14058</v>
      </c>
      <c r="AW1157" s="107" t="s">
        <v>14293</v>
      </c>
      <c r="AX1157" s="107" t="s">
        <v>14750</v>
      </c>
      <c r="AY1157" s="107" t="s">
        <v>15085</v>
      </c>
      <c r="AZ1157" s="107" t="s">
        <v>14929</v>
      </c>
      <c r="BA1157" s="2"/>
      <c r="BB1157" s="3"/>
      <c r="BC1157" s="3"/>
      <c r="BD1157" s="3"/>
      <c r="BE1157" s="3"/>
    </row>
    <row r="1158" spans="1:57" x14ac:dyDescent="0.25">
      <c r="A1158" s="61" t="s">
        <v>1047</v>
      </c>
      <c r="B1158" s="62" t="s">
        <v>15537</v>
      </c>
      <c r="C1158" s="62"/>
      <c r="D1158" s="63">
        <v>1.724360958098657</v>
      </c>
      <c r="E1158" s="65"/>
      <c r="F1158" s="103" t="s">
        <v>10082</v>
      </c>
      <c r="G1158" s="62"/>
      <c r="H1158" s="66"/>
      <c r="I1158" s="67"/>
      <c r="J1158" s="67"/>
      <c r="K1158" s="66" t="s">
        <v>13427</v>
      </c>
      <c r="L1158" s="70"/>
      <c r="M1158" s="71">
        <v>4438.00341796875</v>
      </c>
      <c r="N1158" s="71">
        <v>1305.6102294921875</v>
      </c>
      <c r="O1158" s="72"/>
      <c r="P1158" s="73"/>
      <c r="Q1158" s="73"/>
      <c r="R1158" s="96"/>
      <c r="S1158" s="48">
        <v>0</v>
      </c>
      <c r="T1158" s="48">
        <v>1</v>
      </c>
      <c r="U1158" s="49">
        <v>0</v>
      </c>
      <c r="V1158" s="49">
        <v>1.84E-4</v>
      </c>
      <c r="W1158" s="49">
        <v>1.16E-4</v>
      </c>
      <c r="X1158" s="49">
        <v>0.46414100000000003</v>
      </c>
      <c r="Y1158" s="49">
        <v>0</v>
      </c>
      <c r="Z1158" s="49">
        <v>0</v>
      </c>
      <c r="AA1158" s="68">
        <v>1158</v>
      </c>
      <c r="AB1158" s="68"/>
      <c r="AC1158" s="69"/>
      <c r="AD1158" s="84">
        <v>347</v>
      </c>
      <c r="AE1158" s="84">
        <v>73</v>
      </c>
      <c r="AF1158" s="84">
        <v>5489</v>
      </c>
      <c r="AG1158" s="84">
        <v>2747</v>
      </c>
      <c r="AH1158" s="84"/>
      <c r="AI1158" s="84" t="s">
        <v>7950</v>
      </c>
      <c r="AJ1158" s="84" t="s">
        <v>8544</v>
      </c>
      <c r="AK1158" s="84"/>
      <c r="AL1158" s="84"/>
      <c r="AM1158" s="87">
        <v>40162.659733796296</v>
      </c>
      <c r="AN1158" s="84" t="s">
        <v>10584</v>
      </c>
      <c r="AO1158" s="92" t="s">
        <v>11740</v>
      </c>
      <c r="AP1158" s="84" t="s">
        <v>66</v>
      </c>
      <c r="AQ1158" s="48"/>
      <c r="AR1158" s="48"/>
      <c r="AS1158" s="48"/>
      <c r="AT1158" s="48"/>
      <c r="AU1158" s="48"/>
      <c r="AV1158" s="48"/>
      <c r="AW1158" s="107" t="s">
        <v>14080</v>
      </c>
      <c r="AX1158" s="107" t="s">
        <v>14080</v>
      </c>
      <c r="AY1158" s="107" t="s">
        <v>14883</v>
      </c>
      <c r="AZ1158" s="107" t="s">
        <v>14883</v>
      </c>
      <c r="BA1158" s="2"/>
      <c r="BB1158" s="3"/>
      <c r="BC1158" s="3"/>
      <c r="BD1158" s="3"/>
      <c r="BE1158" s="3"/>
    </row>
    <row r="1159" spans="1:57" x14ac:dyDescent="0.25">
      <c r="A1159" s="61" t="s">
        <v>1048</v>
      </c>
      <c r="B1159" s="62" t="s">
        <v>15537</v>
      </c>
      <c r="C1159" s="62"/>
      <c r="D1159" s="63">
        <v>1.5</v>
      </c>
      <c r="E1159" s="65"/>
      <c r="F1159" s="103" t="s">
        <v>10083</v>
      </c>
      <c r="G1159" s="62"/>
      <c r="H1159" s="66"/>
      <c r="I1159" s="67"/>
      <c r="J1159" s="67"/>
      <c r="K1159" s="66" t="s">
        <v>13428</v>
      </c>
      <c r="L1159" s="70"/>
      <c r="M1159" s="71">
        <v>3107.467529296875</v>
      </c>
      <c r="N1159" s="71">
        <v>8143.34326171875</v>
      </c>
      <c r="O1159" s="72"/>
      <c r="P1159" s="73"/>
      <c r="Q1159" s="73"/>
      <c r="R1159" s="96"/>
      <c r="S1159" s="48">
        <v>0</v>
      </c>
      <c r="T1159" s="48">
        <v>1</v>
      </c>
      <c r="U1159" s="49">
        <v>0</v>
      </c>
      <c r="V1159" s="49">
        <v>1.27E-4</v>
      </c>
      <c r="W1159" s="49">
        <v>0</v>
      </c>
      <c r="X1159" s="49">
        <v>0.53209600000000001</v>
      </c>
      <c r="Y1159" s="49">
        <v>0</v>
      </c>
      <c r="Z1159" s="49">
        <v>0</v>
      </c>
      <c r="AA1159" s="68">
        <v>1159</v>
      </c>
      <c r="AB1159" s="68"/>
      <c r="AC1159" s="69"/>
      <c r="AD1159" s="84">
        <v>868</v>
      </c>
      <c r="AE1159" s="84">
        <v>279</v>
      </c>
      <c r="AF1159" s="84">
        <v>33104</v>
      </c>
      <c r="AG1159" s="84">
        <v>25927</v>
      </c>
      <c r="AH1159" s="84"/>
      <c r="AI1159" s="84"/>
      <c r="AJ1159" s="84"/>
      <c r="AK1159" s="84"/>
      <c r="AL1159" s="84"/>
      <c r="AM1159" s="87">
        <v>40726.736875000002</v>
      </c>
      <c r="AN1159" s="84" t="s">
        <v>10584</v>
      </c>
      <c r="AO1159" s="92" t="s">
        <v>11741</v>
      </c>
      <c r="AP1159" s="84" t="s">
        <v>66</v>
      </c>
      <c r="AQ1159" s="48"/>
      <c r="AR1159" s="48"/>
      <c r="AS1159" s="48"/>
      <c r="AT1159" s="48"/>
      <c r="AU1159" s="48"/>
      <c r="AV1159" s="48"/>
      <c r="AW1159" s="107" t="s">
        <v>14101</v>
      </c>
      <c r="AX1159" s="107" t="s">
        <v>14101</v>
      </c>
      <c r="AY1159" s="107" t="s">
        <v>14903</v>
      </c>
      <c r="AZ1159" s="107" t="s">
        <v>14903</v>
      </c>
      <c r="BA1159" s="2"/>
      <c r="BB1159" s="3"/>
      <c r="BC1159" s="3"/>
      <c r="BD1159" s="3"/>
      <c r="BE1159" s="3"/>
    </row>
    <row r="1160" spans="1:57" x14ac:dyDescent="0.25">
      <c r="A1160" s="61" t="s">
        <v>1049</v>
      </c>
      <c r="B1160" s="62" t="s">
        <v>15537</v>
      </c>
      <c r="C1160" s="62"/>
      <c r="D1160" s="63">
        <v>1.5</v>
      </c>
      <c r="E1160" s="65"/>
      <c r="F1160" s="103" t="s">
        <v>10084</v>
      </c>
      <c r="G1160" s="62"/>
      <c r="H1160" s="66"/>
      <c r="I1160" s="67"/>
      <c r="J1160" s="67"/>
      <c r="K1160" s="66" t="s">
        <v>13429</v>
      </c>
      <c r="L1160" s="70"/>
      <c r="M1160" s="71">
        <v>590.53887939453125</v>
      </c>
      <c r="N1160" s="71">
        <v>6321.31103515625</v>
      </c>
      <c r="O1160" s="72"/>
      <c r="P1160" s="73"/>
      <c r="Q1160" s="73"/>
      <c r="R1160" s="96"/>
      <c r="S1160" s="48">
        <v>1</v>
      </c>
      <c r="T1160" s="48">
        <v>1</v>
      </c>
      <c r="U1160" s="49">
        <v>0</v>
      </c>
      <c r="V1160" s="49">
        <v>0</v>
      </c>
      <c r="W1160" s="49">
        <v>0</v>
      </c>
      <c r="X1160" s="49">
        <v>1</v>
      </c>
      <c r="Y1160" s="49">
        <v>0</v>
      </c>
      <c r="Z1160" s="49" t="s">
        <v>13963</v>
      </c>
      <c r="AA1160" s="68">
        <v>1160</v>
      </c>
      <c r="AB1160" s="68"/>
      <c r="AC1160" s="69"/>
      <c r="AD1160" s="84">
        <v>404</v>
      </c>
      <c r="AE1160" s="84">
        <v>357</v>
      </c>
      <c r="AF1160" s="84">
        <v>2982</v>
      </c>
      <c r="AG1160" s="84">
        <v>8586</v>
      </c>
      <c r="AH1160" s="84"/>
      <c r="AI1160" s="84" t="s">
        <v>7951</v>
      </c>
      <c r="AJ1160" s="84" t="s">
        <v>8545</v>
      </c>
      <c r="AK1160" s="84"/>
      <c r="AL1160" s="84"/>
      <c r="AM1160" s="87">
        <v>41207.722453703704</v>
      </c>
      <c r="AN1160" s="84" t="s">
        <v>10584</v>
      </c>
      <c r="AO1160" s="92" t="s">
        <v>11742</v>
      </c>
      <c r="AP1160" s="84" t="s">
        <v>66</v>
      </c>
      <c r="AQ1160" s="48"/>
      <c r="AR1160" s="48"/>
      <c r="AS1160" s="48"/>
      <c r="AT1160" s="48"/>
      <c r="AU1160" s="48"/>
      <c r="AV1160" s="48"/>
      <c r="AW1160" s="107" t="s">
        <v>14526</v>
      </c>
      <c r="AX1160" s="107" t="s">
        <v>14526</v>
      </c>
      <c r="AY1160" s="107" t="s">
        <v>15305</v>
      </c>
      <c r="AZ1160" s="107" t="s">
        <v>15305</v>
      </c>
      <c r="BA1160" s="2"/>
      <c r="BB1160" s="3"/>
      <c r="BC1160" s="3"/>
      <c r="BD1160" s="3"/>
      <c r="BE1160" s="3"/>
    </row>
    <row r="1161" spans="1:57" x14ac:dyDescent="0.25">
      <c r="A1161" s="61" t="s">
        <v>1050</v>
      </c>
      <c r="B1161" s="62" t="s">
        <v>15537</v>
      </c>
      <c r="C1161" s="62"/>
      <c r="D1161" s="63">
        <v>1.786253636194838</v>
      </c>
      <c r="E1161" s="65"/>
      <c r="F1161" s="103" t="s">
        <v>10085</v>
      </c>
      <c r="G1161" s="62"/>
      <c r="H1161" s="66"/>
      <c r="I1161" s="67"/>
      <c r="J1161" s="67"/>
      <c r="K1161" s="66" t="s">
        <v>13430</v>
      </c>
      <c r="L1161" s="70"/>
      <c r="M1161" s="71">
        <v>4852.3125</v>
      </c>
      <c r="N1161" s="71">
        <v>7207.21923828125</v>
      </c>
      <c r="O1161" s="72"/>
      <c r="P1161" s="73"/>
      <c r="Q1161" s="73"/>
      <c r="R1161" s="96"/>
      <c r="S1161" s="48">
        <v>0</v>
      </c>
      <c r="T1161" s="48">
        <v>3</v>
      </c>
      <c r="U1161" s="49">
        <v>8102</v>
      </c>
      <c r="V1161" s="49">
        <v>1.63E-4</v>
      </c>
      <c r="W1161" s="49">
        <v>1.4799999999999999E-4</v>
      </c>
      <c r="X1161" s="49">
        <v>1.087056</v>
      </c>
      <c r="Y1161" s="49">
        <v>0</v>
      </c>
      <c r="Z1161" s="49">
        <v>0</v>
      </c>
      <c r="AA1161" s="68">
        <v>1161</v>
      </c>
      <c r="AB1161" s="68"/>
      <c r="AC1161" s="69"/>
      <c r="AD1161" s="84">
        <v>2960</v>
      </c>
      <c r="AE1161" s="84">
        <v>1700</v>
      </c>
      <c r="AF1161" s="84">
        <v>22091</v>
      </c>
      <c r="AG1161" s="84">
        <v>20433</v>
      </c>
      <c r="AH1161" s="84"/>
      <c r="AI1161" s="84" t="s">
        <v>7952</v>
      </c>
      <c r="AJ1161" s="84" t="s">
        <v>8546</v>
      </c>
      <c r="AK1161" s="84"/>
      <c r="AL1161" s="84"/>
      <c r="AM1161" s="87">
        <v>40790.962256944447</v>
      </c>
      <c r="AN1161" s="84" t="s">
        <v>10584</v>
      </c>
      <c r="AO1161" s="92" t="s">
        <v>11743</v>
      </c>
      <c r="AP1161" s="84" t="s">
        <v>66</v>
      </c>
      <c r="AQ1161" s="48" t="s">
        <v>2805</v>
      </c>
      <c r="AR1161" s="48" t="s">
        <v>2805</v>
      </c>
      <c r="AS1161" s="48" t="s">
        <v>2911</v>
      </c>
      <c r="AT1161" s="48" t="s">
        <v>2911</v>
      </c>
      <c r="AU1161" s="48" t="s">
        <v>2946</v>
      </c>
      <c r="AV1161" s="48" t="s">
        <v>2946</v>
      </c>
      <c r="AW1161" s="107" t="s">
        <v>14527</v>
      </c>
      <c r="AX1161" s="107" t="s">
        <v>14527</v>
      </c>
      <c r="AY1161" s="107" t="s">
        <v>15306</v>
      </c>
      <c r="AZ1161" s="107" t="s">
        <v>15306</v>
      </c>
      <c r="BA1161" s="2"/>
      <c r="BB1161" s="3"/>
      <c r="BC1161" s="3"/>
      <c r="BD1161" s="3"/>
      <c r="BE1161" s="3"/>
    </row>
    <row r="1162" spans="1:57" x14ac:dyDescent="0.25">
      <c r="A1162" s="61" t="s">
        <v>1773</v>
      </c>
      <c r="B1162" s="62" t="s">
        <v>15537</v>
      </c>
      <c r="C1162" s="62"/>
      <c r="D1162" s="63">
        <v>1.5174073157145509</v>
      </c>
      <c r="E1162" s="65"/>
      <c r="F1162" s="103" t="s">
        <v>10086</v>
      </c>
      <c r="G1162" s="62"/>
      <c r="H1162" s="66"/>
      <c r="I1162" s="67"/>
      <c r="J1162" s="67"/>
      <c r="K1162" s="66" t="s">
        <v>13431</v>
      </c>
      <c r="L1162" s="70"/>
      <c r="M1162" s="71">
        <v>6687.08056640625</v>
      </c>
      <c r="N1162" s="71">
        <v>9550.171875</v>
      </c>
      <c r="O1162" s="72"/>
      <c r="P1162" s="73"/>
      <c r="Q1162" s="73"/>
      <c r="R1162" s="96"/>
      <c r="S1162" s="48">
        <v>1</v>
      </c>
      <c r="T1162" s="48">
        <v>0</v>
      </c>
      <c r="U1162" s="49">
        <v>0</v>
      </c>
      <c r="V1162" s="49">
        <v>1.3999999999999999E-4</v>
      </c>
      <c r="W1162" s="49">
        <v>9.0000000000000002E-6</v>
      </c>
      <c r="X1162" s="49">
        <v>0.45799899999999999</v>
      </c>
      <c r="Y1162" s="49">
        <v>0</v>
      </c>
      <c r="Z1162" s="49">
        <v>0</v>
      </c>
      <c r="AA1162" s="68">
        <v>1162</v>
      </c>
      <c r="AB1162" s="68"/>
      <c r="AC1162" s="69"/>
      <c r="AD1162" s="84">
        <v>1639</v>
      </c>
      <c r="AE1162" s="84">
        <v>40340</v>
      </c>
      <c r="AF1162" s="84">
        <v>6020</v>
      </c>
      <c r="AG1162" s="84">
        <v>2234</v>
      </c>
      <c r="AH1162" s="84"/>
      <c r="AI1162" s="84" t="s">
        <v>7953</v>
      </c>
      <c r="AJ1162" s="84"/>
      <c r="AK1162" s="92" t="s">
        <v>8898</v>
      </c>
      <c r="AL1162" s="84"/>
      <c r="AM1162" s="87">
        <v>40025.359861111108</v>
      </c>
      <c r="AN1162" s="84" t="s">
        <v>10584</v>
      </c>
      <c r="AO1162" s="92" t="s">
        <v>11744</v>
      </c>
      <c r="AP1162" s="84" t="s">
        <v>65</v>
      </c>
      <c r="AQ1162" s="48"/>
      <c r="AR1162" s="48"/>
      <c r="AS1162" s="48"/>
      <c r="AT1162" s="48"/>
      <c r="AU1162" s="48"/>
      <c r="AV1162" s="48"/>
      <c r="AW1162" s="48"/>
      <c r="AX1162" s="48"/>
      <c r="AY1162" s="48"/>
      <c r="AZ1162" s="48"/>
      <c r="BA1162" s="2"/>
      <c r="BB1162" s="3"/>
      <c r="BC1162" s="3"/>
      <c r="BD1162" s="3"/>
      <c r="BE1162" s="3"/>
    </row>
    <row r="1163" spans="1:57" x14ac:dyDescent="0.25">
      <c r="A1163" s="61" t="s">
        <v>1774</v>
      </c>
      <c r="B1163" s="62" t="s">
        <v>15543</v>
      </c>
      <c r="C1163" s="62"/>
      <c r="D1163" s="63">
        <v>6.4456118091229806</v>
      </c>
      <c r="E1163" s="65"/>
      <c r="F1163" s="103" t="s">
        <v>10087</v>
      </c>
      <c r="G1163" s="62"/>
      <c r="H1163" s="66"/>
      <c r="I1163" s="67"/>
      <c r="J1163" s="67"/>
      <c r="K1163" s="66" t="s">
        <v>13432</v>
      </c>
      <c r="L1163" s="70"/>
      <c r="M1163" s="71">
        <v>3956.411865234375</v>
      </c>
      <c r="N1163" s="71">
        <v>5353.78466796875</v>
      </c>
      <c r="O1163" s="72"/>
      <c r="P1163" s="73"/>
      <c r="Q1163" s="73"/>
      <c r="R1163" s="96"/>
      <c r="S1163" s="48">
        <v>3</v>
      </c>
      <c r="T1163" s="48">
        <v>0</v>
      </c>
      <c r="U1163" s="49">
        <v>10110</v>
      </c>
      <c r="V1163" s="49">
        <v>1.95E-4</v>
      </c>
      <c r="W1163" s="49">
        <v>2.5569999999999998E-3</v>
      </c>
      <c r="X1163" s="49">
        <v>0.71648400000000001</v>
      </c>
      <c r="Y1163" s="49">
        <v>0.16666666666666666</v>
      </c>
      <c r="Z1163" s="49">
        <v>0</v>
      </c>
      <c r="AA1163" s="68">
        <v>1163</v>
      </c>
      <c r="AB1163" s="68"/>
      <c r="AC1163" s="69"/>
      <c r="AD1163" s="84">
        <v>2524</v>
      </c>
      <c r="AE1163" s="84">
        <v>53714</v>
      </c>
      <c r="AF1163" s="84">
        <v>7070</v>
      </c>
      <c r="AG1163" s="84">
        <v>22090</v>
      </c>
      <c r="AH1163" s="84"/>
      <c r="AI1163" s="84" t="s">
        <v>7954</v>
      </c>
      <c r="AJ1163" s="84"/>
      <c r="AK1163" s="92" t="s">
        <v>8899</v>
      </c>
      <c r="AL1163" s="84"/>
      <c r="AM1163" s="87">
        <v>39963.863495370373</v>
      </c>
      <c r="AN1163" s="84" t="s">
        <v>10584</v>
      </c>
      <c r="AO1163" s="92" t="s">
        <v>11745</v>
      </c>
      <c r="AP1163" s="84" t="s">
        <v>65</v>
      </c>
      <c r="AQ1163" s="48"/>
      <c r="AR1163" s="48"/>
      <c r="AS1163" s="48"/>
      <c r="AT1163" s="48"/>
      <c r="AU1163" s="48"/>
      <c r="AV1163" s="48"/>
      <c r="AW1163" s="48"/>
      <c r="AX1163" s="48"/>
      <c r="AY1163" s="48"/>
      <c r="AZ1163" s="48"/>
      <c r="BA1163" s="2"/>
      <c r="BB1163" s="3"/>
      <c r="BC1163" s="3"/>
      <c r="BD1163" s="3"/>
      <c r="BE1163" s="3"/>
    </row>
    <row r="1164" spans="1:57" x14ac:dyDescent="0.25">
      <c r="A1164" s="61" t="s">
        <v>1052</v>
      </c>
      <c r="B1164" s="62" t="s">
        <v>15537</v>
      </c>
      <c r="C1164" s="62"/>
      <c r="D1164" s="63">
        <v>1.5</v>
      </c>
      <c r="E1164" s="65"/>
      <c r="F1164" s="103" t="s">
        <v>10088</v>
      </c>
      <c r="G1164" s="62"/>
      <c r="H1164" s="66"/>
      <c r="I1164" s="67"/>
      <c r="J1164" s="67"/>
      <c r="K1164" s="66" t="s">
        <v>13433</v>
      </c>
      <c r="L1164" s="70"/>
      <c r="M1164" s="71">
        <v>1933.22607421875</v>
      </c>
      <c r="N1164" s="71">
        <v>1247.8900146484375</v>
      </c>
      <c r="O1164" s="72"/>
      <c r="P1164" s="73"/>
      <c r="Q1164" s="73"/>
      <c r="R1164" s="96"/>
      <c r="S1164" s="48">
        <v>1</v>
      </c>
      <c r="T1164" s="48">
        <v>1</v>
      </c>
      <c r="U1164" s="49">
        <v>0</v>
      </c>
      <c r="V1164" s="49">
        <v>0</v>
      </c>
      <c r="W1164" s="49">
        <v>0</v>
      </c>
      <c r="X1164" s="49">
        <v>1</v>
      </c>
      <c r="Y1164" s="49">
        <v>0</v>
      </c>
      <c r="Z1164" s="49" t="s">
        <v>13963</v>
      </c>
      <c r="AA1164" s="68">
        <v>1164</v>
      </c>
      <c r="AB1164" s="68"/>
      <c r="AC1164" s="69"/>
      <c r="AD1164" s="84">
        <v>22</v>
      </c>
      <c r="AE1164" s="84">
        <v>7</v>
      </c>
      <c r="AF1164" s="84">
        <v>14</v>
      </c>
      <c r="AG1164" s="84">
        <v>152</v>
      </c>
      <c r="AH1164" s="84"/>
      <c r="AI1164" s="84"/>
      <c r="AJ1164" s="84"/>
      <c r="AK1164" s="84"/>
      <c r="AL1164" s="84"/>
      <c r="AM1164" s="87">
        <v>42924.908356481479</v>
      </c>
      <c r="AN1164" s="84" t="s">
        <v>10584</v>
      </c>
      <c r="AO1164" s="92" t="s">
        <v>11746</v>
      </c>
      <c r="AP1164" s="84" t="s">
        <v>66</v>
      </c>
      <c r="AQ1164" s="48" t="s">
        <v>2807</v>
      </c>
      <c r="AR1164" s="48" t="s">
        <v>2807</v>
      </c>
      <c r="AS1164" s="48" t="s">
        <v>2911</v>
      </c>
      <c r="AT1164" s="48" t="s">
        <v>2911</v>
      </c>
      <c r="AU1164" s="48"/>
      <c r="AV1164" s="48"/>
      <c r="AW1164" s="107" t="s">
        <v>14528</v>
      </c>
      <c r="AX1164" s="107" t="s">
        <v>14528</v>
      </c>
      <c r="AY1164" s="107" t="s">
        <v>15307</v>
      </c>
      <c r="AZ1164" s="107" t="s">
        <v>15307</v>
      </c>
      <c r="BA1164" s="2"/>
      <c r="BB1164" s="3"/>
      <c r="BC1164" s="3"/>
      <c r="BD1164" s="3"/>
      <c r="BE1164" s="3"/>
    </row>
    <row r="1165" spans="1:57" x14ac:dyDescent="0.25">
      <c r="A1165" s="61" t="s">
        <v>1053</v>
      </c>
      <c r="B1165" s="62" t="s">
        <v>15537</v>
      </c>
      <c r="C1165" s="62"/>
      <c r="D1165" s="63">
        <v>1.5</v>
      </c>
      <c r="E1165" s="65"/>
      <c r="F1165" s="103" t="s">
        <v>10089</v>
      </c>
      <c r="G1165" s="62"/>
      <c r="H1165" s="66"/>
      <c r="I1165" s="67"/>
      <c r="J1165" s="67"/>
      <c r="K1165" s="66" t="s">
        <v>13434</v>
      </c>
      <c r="L1165" s="70"/>
      <c r="M1165" s="71">
        <v>1668.8514404296875</v>
      </c>
      <c r="N1165" s="71">
        <v>4601.21923828125</v>
      </c>
      <c r="O1165" s="72"/>
      <c r="P1165" s="73"/>
      <c r="Q1165" s="73"/>
      <c r="R1165" s="96"/>
      <c r="S1165" s="48">
        <v>1</v>
      </c>
      <c r="T1165" s="48">
        <v>1</v>
      </c>
      <c r="U1165" s="49">
        <v>0</v>
      </c>
      <c r="V1165" s="49">
        <v>0</v>
      </c>
      <c r="W1165" s="49">
        <v>0</v>
      </c>
      <c r="X1165" s="49">
        <v>1</v>
      </c>
      <c r="Y1165" s="49">
        <v>0</v>
      </c>
      <c r="Z1165" s="49" t="s">
        <v>13963</v>
      </c>
      <c r="AA1165" s="68">
        <v>1165</v>
      </c>
      <c r="AB1165" s="68"/>
      <c r="AC1165" s="69"/>
      <c r="AD1165" s="84">
        <v>40</v>
      </c>
      <c r="AE1165" s="84">
        <v>12</v>
      </c>
      <c r="AF1165" s="84">
        <v>1246</v>
      </c>
      <c r="AG1165" s="84">
        <v>967</v>
      </c>
      <c r="AH1165" s="84"/>
      <c r="AI1165" s="84" t="s">
        <v>7955</v>
      </c>
      <c r="AJ1165" s="84" t="s">
        <v>8547</v>
      </c>
      <c r="AK1165" s="84"/>
      <c r="AL1165" s="84"/>
      <c r="AM1165" s="87">
        <v>43139.595254629632</v>
      </c>
      <c r="AN1165" s="84" t="s">
        <v>10584</v>
      </c>
      <c r="AO1165" s="92" t="s">
        <v>11747</v>
      </c>
      <c r="AP1165" s="84" t="s">
        <v>66</v>
      </c>
      <c r="AQ1165" s="48"/>
      <c r="AR1165" s="48"/>
      <c r="AS1165" s="48"/>
      <c r="AT1165" s="48"/>
      <c r="AU1165" s="48"/>
      <c r="AV1165" s="48"/>
      <c r="AW1165" s="107" t="s">
        <v>14529</v>
      </c>
      <c r="AX1165" s="107" t="s">
        <v>14529</v>
      </c>
      <c r="AY1165" s="107" t="s">
        <v>15308</v>
      </c>
      <c r="AZ1165" s="107" t="s">
        <v>15308</v>
      </c>
      <c r="BA1165" s="2"/>
      <c r="BB1165" s="3"/>
      <c r="BC1165" s="3"/>
      <c r="BD1165" s="3"/>
      <c r="BE1165" s="3"/>
    </row>
    <row r="1166" spans="1:57" x14ac:dyDescent="0.25">
      <c r="A1166" s="61" t="s">
        <v>1054</v>
      </c>
      <c r="B1166" s="62" t="s">
        <v>15537</v>
      </c>
      <c r="C1166" s="62"/>
      <c r="D1166" s="63">
        <v>1.5251439004765737</v>
      </c>
      <c r="E1166" s="65"/>
      <c r="F1166" s="103" t="s">
        <v>10090</v>
      </c>
      <c r="G1166" s="62"/>
      <c r="H1166" s="66"/>
      <c r="I1166" s="67"/>
      <c r="J1166" s="67"/>
      <c r="K1166" s="66" t="s">
        <v>13435</v>
      </c>
      <c r="L1166" s="70"/>
      <c r="M1166" s="71">
        <v>3333.534912109375</v>
      </c>
      <c r="N1166" s="71">
        <v>9044.34375</v>
      </c>
      <c r="O1166" s="72"/>
      <c r="P1166" s="73"/>
      <c r="Q1166" s="73"/>
      <c r="R1166" s="96"/>
      <c r="S1166" s="48">
        <v>0</v>
      </c>
      <c r="T1166" s="48">
        <v>1</v>
      </c>
      <c r="U1166" s="49">
        <v>0</v>
      </c>
      <c r="V1166" s="49">
        <v>1.65E-4</v>
      </c>
      <c r="W1166" s="49">
        <v>1.2999999999999999E-5</v>
      </c>
      <c r="X1166" s="49">
        <v>0.471528</v>
      </c>
      <c r="Y1166" s="49">
        <v>0</v>
      </c>
      <c r="Z1166" s="49">
        <v>0</v>
      </c>
      <c r="AA1166" s="68">
        <v>1166</v>
      </c>
      <c r="AB1166" s="68"/>
      <c r="AC1166" s="69"/>
      <c r="AD1166" s="84">
        <v>359</v>
      </c>
      <c r="AE1166" s="84">
        <v>35</v>
      </c>
      <c r="AF1166" s="84">
        <v>26</v>
      </c>
      <c r="AG1166" s="84">
        <v>1020</v>
      </c>
      <c r="AH1166" s="84"/>
      <c r="AI1166" s="84"/>
      <c r="AJ1166" s="84"/>
      <c r="AK1166" s="84"/>
      <c r="AL1166" s="84"/>
      <c r="AM1166" s="87">
        <v>42171.377939814818</v>
      </c>
      <c r="AN1166" s="84" t="s">
        <v>10584</v>
      </c>
      <c r="AO1166" s="92" t="s">
        <v>11748</v>
      </c>
      <c r="AP1166" s="84" t="s">
        <v>66</v>
      </c>
      <c r="AQ1166" s="48"/>
      <c r="AR1166" s="48"/>
      <c r="AS1166" s="48"/>
      <c r="AT1166" s="48"/>
      <c r="AU1166" s="48"/>
      <c r="AV1166" s="48"/>
      <c r="AW1166" s="107" t="s">
        <v>14442</v>
      </c>
      <c r="AX1166" s="107" t="s">
        <v>14442</v>
      </c>
      <c r="AY1166" s="107" t="s">
        <v>15225</v>
      </c>
      <c r="AZ1166" s="107" t="s">
        <v>15225</v>
      </c>
      <c r="BA1166" s="2"/>
      <c r="BB1166" s="3"/>
      <c r="BC1166" s="3"/>
      <c r="BD1166" s="3"/>
      <c r="BE1166" s="3"/>
    </row>
    <row r="1167" spans="1:57" x14ac:dyDescent="0.25">
      <c r="A1167" s="61" t="s">
        <v>1055</v>
      </c>
      <c r="B1167" s="62" t="s">
        <v>15537</v>
      </c>
      <c r="C1167" s="62"/>
      <c r="D1167" s="63">
        <v>1.5</v>
      </c>
      <c r="E1167" s="65"/>
      <c r="F1167" s="103" t="s">
        <v>10091</v>
      </c>
      <c r="G1167" s="62"/>
      <c r="H1167" s="66"/>
      <c r="I1167" s="67"/>
      <c r="J1167" s="67"/>
      <c r="K1167" s="66" t="s">
        <v>13436</v>
      </c>
      <c r="L1167" s="70"/>
      <c r="M1167" s="71">
        <v>2737.37255859375</v>
      </c>
      <c r="N1167" s="71">
        <v>7113.14794921875</v>
      </c>
      <c r="O1167" s="72"/>
      <c r="P1167" s="73"/>
      <c r="Q1167" s="73"/>
      <c r="R1167" s="96"/>
      <c r="S1167" s="48">
        <v>0</v>
      </c>
      <c r="T1167" s="48">
        <v>1</v>
      </c>
      <c r="U1167" s="49">
        <v>0</v>
      </c>
      <c r="V1167" s="49">
        <v>0.111111</v>
      </c>
      <c r="W1167" s="49">
        <v>0</v>
      </c>
      <c r="X1167" s="49">
        <v>0.63243199999999999</v>
      </c>
      <c r="Y1167" s="49">
        <v>0</v>
      </c>
      <c r="Z1167" s="49">
        <v>0</v>
      </c>
      <c r="AA1167" s="68">
        <v>1167</v>
      </c>
      <c r="AB1167" s="68"/>
      <c r="AC1167" s="69"/>
      <c r="AD1167" s="84">
        <v>299</v>
      </c>
      <c r="AE1167" s="84">
        <v>5</v>
      </c>
      <c r="AF1167" s="84">
        <v>115</v>
      </c>
      <c r="AG1167" s="84">
        <v>534</v>
      </c>
      <c r="AH1167" s="84"/>
      <c r="AI1167" s="84" t="s">
        <v>7956</v>
      </c>
      <c r="AJ1167" s="84"/>
      <c r="AK1167" s="84"/>
      <c r="AL1167" s="84"/>
      <c r="AM1167" s="87">
        <v>43448.781354166669</v>
      </c>
      <c r="AN1167" s="84" t="s">
        <v>10584</v>
      </c>
      <c r="AO1167" s="92" t="s">
        <v>11749</v>
      </c>
      <c r="AP1167" s="84" t="s">
        <v>66</v>
      </c>
      <c r="AQ1167" s="48"/>
      <c r="AR1167" s="48"/>
      <c r="AS1167" s="48"/>
      <c r="AT1167" s="48"/>
      <c r="AU1167" s="48" t="s">
        <v>2946</v>
      </c>
      <c r="AV1167" s="48" t="s">
        <v>2946</v>
      </c>
      <c r="AW1167" s="107" t="s">
        <v>14178</v>
      </c>
      <c r="AX1167" s="107" t="s">
        <v>14178</v>
      </c>
      <c r="AY1167" s="107" t="s">
        <v>14978</v>
      </c>
      <c r="AZ1167" s="107" t="s">
        <v>14978</v>
      </c>
      <c r="BA1167" s="2"/>
      <c r="BB1167" s="3"/>
      <c r="BC1167" s="3"/>
      <c r="BD1167" s="3"/>
      <c r="BE1167" s="3"/>
    </row>
    <row r="1168" spans="1:57" x14ac:dyDescent="0.25">
      <c r="A1168" s="61" t="s">
        <v>1056</v>
      </c>
      <c r="B1168" s="62" t="s">
        <v>15537</v>
      </c>
      <c r="C1168" s="62"/>
      <c r="D1168" s="63">
        <v>1.5</v>
      </c>
      <c r="E1168" s="65"/>
      <c r="F1168" s="103" t="s">
        <v>10092</v>
      </c>
      <c r="G1168" s="62"/>
      <c r="H1168" s="66"/>
      <c r="I1168" s="67"/>
      <c r="J1168" s="67"/>
      <c r="K1168" s="66" t="s">
        <v>13437</v>
      </c>
      <c r="L1168" s="70"/>
      <c r="M1168" s="71">
        <v>9664.076171875</v>
      </c>
      <c r="N1168" s="71">
        <v>6693.14794921875</v>
      </c>
      <c r="O1168" s="72"/>
      <c r="P1168" s="73"/>
      <c r="Q1168" s="73"/>
      <c r="R1168" s="96"/>
      <c r="S1168" s="48">
        <v>0</v>
      </c>
      <c r="T1168" s="48">
        <v>1</v>
      </c>
      <c r="U1168" s="49">
        <v>0</v>
      </c>
      <c r="V1168" s="49">
        <v>7.6923000000000005E-2</v>
      </c>
      <c r="W1168" s="49">
        <v>0</v>
      </c>
      <c r="X1168" s="49">
        <v>0.60617699999999997</v>
      </c>
      <c r="Y1168" s="49">
        <v>0</v>
      </c>
      <c r="Z1168" s="49">
        <v>0</v>
      </c>
      <c r="AA1168" s="68">
        <v>1168</v>
      </c>
      <c r="AB1168" s="68"/>
      <c r="AC1168" s="69"/>
      <c r="AD1168" s="84">
        <v>1154</v>
      </c>
      <c r="AE1168" s="84">
        <v>1063</v>
      </c>
      <c r="AF1168" s="84">
        <v>42820</v>
      </c>
      <c r="AG1168" s="84">
        <v>39692</v>
      </c>
      <c r="AH1168" s="84"/>
      <c r="AI1168" s="84" t="s">
        <v>7739</v>
      </c>
      <c r="AJ1168" s="84"/>
      <c r="AK1168" s="84"/>
      <c r="AL1168" s="84"/>
      <c r="AM1168" s="87">
        <v>43399.792997685188</v>
      </c>
      <c r="AN1168" s="84" t="s">
        <v>10584</v>
      </c>
      <c r="AO1168" s="92" t="s">
        <v>11750</v>
      </c>
      <c r="AP1168" s="84" t="s">
        <v>66</v>
      </c>
      <c r="AQ1168" s="48"/>
      <c r="AR1168" s="48"/>
      <c r="AS1168" s="48"/>
      <c r="AT1168" s="48"/>
      <c r="AU1168" s="48" t="s">
        <v>2960</v>
      </c>
      <c r="AV1168" s="48" t="s">
        <v>2960</v>
      </c>
      <c r="AW1168" s="107" t="s">
        <v>14196</v>
      </c>
      <c r="AX1168" s="107" t="s">
        <v>14196</v>
      </c>
      <c r="AY1168" s="107" t="s">
        <v>14995</v>
      </c>
      <c r="AZ1168" s="107" t="s">
        <v>14995</v>
      </c>
      <c r="BA1168" s="2"/>
      <c r="BB1168" s="3"/>
      <c r="BC1168" s="3"/>
      <c r="BD1168" s="3"/>
      <c r="BE1168" s="3"/>
    </row>
    <row r="1169" spans="1:57" x14ac:dyDescent="0.25">
      <c r="A1169" s="61" t="s">
        <v>1057</v>
      </c>
      <c r="B1169" s="62" t="s">
        <v>15539</v>
      </c>
      <c r="C1169" s="62"/>
      <c r="D1169" s="63">
        <v>5.097511914340533</v>
      </c>
      <c r="E1169" s="65"/>
      <c r="F1169" s="103" t="s">
        <v>10093</v>
      </c>
      <c r="G1169" s="62"/>
      <c r="H1169" s="66"/>
      <c r="I1169" s="67"/>
      <c r="J1169" s="67"/>
      <c r="K1169" s="66" t="s">
        <v>13438</v>
      </c>
      <c r="L1169" s="70"/>
      <c r="M1169" s="71">
        <v>7624.51708984375</v>
      </c>
      <c r="N1169" s="71">
        <v>6816.97021484375</v>
      </c>
      <c r="O1169" s="72"/>
      <c r="P1169" s="73"/>
      <c r="Q1169" s="73"/>
      <c r="R1169" s="96"/>
      <c r="S1169" s="48">
        <v>0</v>
      </c>
      <c r="T1169" s="48">
        <v>1</v>
      </c>
      <c r="U1169" s="49">
        <v>0</v>
      </c>
      <c r="V1169" s="49">
        <v>2.0100000000000001E-4</v>
      </c>
      <c r="W1169" s="49">
        <v>1.8600000000000001E-3</v>
      </c>
      <c r="X1169" s="49">
        <v>0.465924</v>
      </c>
      <c r="Y1169" s="49">
        <v>0</v>
      </c>
      <c r="Z1169" s="49">
        <v>0</v>
      </c>
      <c r="AA1169" s="68">
        <v>1169</v>
      </c>
      <c r="AB1169" s="68"/>
      <c r="AC1169" s="69"/>
      <c r="AD1169" s="84">
        <v>321</v>
      </c>
      <c r="AE1169" s="84">
        <v>201</v>
      </c>
      <c r="AF1169" s="84">
        <v>7098</v>
      </c>
      <c r="AG1169" s="84">
        <v>6711</v>
      </c>
      <c r="AH1169" s="84"/>
      <c r="AI1169" s="84"/>
      <c r="AJ1169" s="84"/>
      <c r="AK1169" s="84"/>
      <c r="AL1169" s="84"/>
      <c r="AM1169" s="87">
        <v>41586.729872685188</v>
      </c>
      <c r="AN1169" s="84" t="s">
        <v>10584</v>
      </c>
      <c r="AO1169" s="92" t="s">
        <v>11751</v>
      </c>
      <c r="AP1169" s="84" t="s">
        <v>66</v>
      </c>
      <c r="AQ1169" s="48"/>
      <c r="AR1169" s="48"/>
      <c r="AS1169" s="48"/>
      <c r="AT1169" s="48"/>
      <c r="AU1169" s="48" t="s">
        <v>2951</v>
      </c>
      <c r="AV1169" s="48" t="s">
        <v>2951</v>
      </c>
      <c r="AW1169" s="107" t="s">
        <v>14127</v>
      </c>
      <c r="AX1169" s="107" t="s">
        <v>14127</v>
      </c>
      <c r="AY1169" s="107" t="s">
        <v>14929</v>
      </c>
      <c r="AZ1169" s="107" t="s">
        <v>14929</v>
      </c>
      <c r="BA1169" s="2"/>
      <c r="BB1169" s="3"/>
      <c r="BC1169" s="3"/>
      <c r="BD1169" s="3"/>
      <c r="BE1169" s="3"/>
    </row>
    <row r="1170" spans="1:57" x14ac:dyDescent="0.25">
      <c r="A1170" s="61" t="s">
        <v>1058</v>
      </c>
      <c r="B1170" s="62" t="s">
        <v>15537</v>
      </c>
      <c r="C1170" s="62"/>
      <c r="D1170" s="63">
        <v>1.5</v>
      </c>
      <c r="E1170" s="65"/>
      <c r="F1170" s="103" t="s">
        <v>10094</v>
      </c>
      <c r="G1170" s="62"/>
      <c r="H1170" s="66"/>
      <c r="I1170" s="67"/>
      <c r="J1170" s="67"/>
      <c r="K1170" s="66" t="s">
        <v>13439</v>
      </c>
      <c r="L1170" s="70"/>
      <c r="M1170" s="71">
        <v>5042.02490234375</v>
      </c>
      <c r="N1170" s="71">
        <v>8685.0166015625</v>
      </c>
      <c r="O1170" s="72"/>
      <c r="P1170" s="73"/>
      <c r="Q1170" s="73"/>
      <c r="R1170" s="96"/>
      <c r="S1170" s="48">
        <v>0</v>
      </c>
      <c r="T1170" s="48">
        <v>1</v>
      </c>
      <c r="U1170" s="49">
        <v>0</v>
      </c>
      <c r="V1170" s="49">
        <v>1.21E-4</v>
      </c>
      <c r="W1170" s="49">
        <v>0</v>
      </c>
      <c r="X1170" s="49">
        <v>0.521536</v>
      </c>
      <c r="Y1170" s="49">
        <v>0</v>
      </c>
      <c r="Z1170" s="49">
        <v>0</v>
      </c>
      <c r="AA1170" s="68">
        <v>1170</v>
      </c>
      <c r="AB1170" s="68"/>
      <c r="AC1170" s="69"/>
      <c r="AD1170" s="84">
        <v>1920</v>
      </c>
      <c r="AE1170" s="84">
        <v>146</v>
      </c>
      <c r="AF1170" s="84">
        <v>20835</v>
      </c>
      <c r="AG1170" s="84">
        <v>12467</v>
      </c>
      <c r="AH1170" s="84"/>
      <c r="AI1170" s="84"/>
      <c r="AJ1170" s="84"/>
      <c r="AK1170" s="84"/>
      <c r="AL1170" s="84"/>
      <c r="AM1170" s="87">
        <v>41814.474652777775</v>
      </c>
      <c r="AN1170" s="84" t="s">
        <v>10584</v>
      </c>
      <c r="AO1170" s="92" t="s">
        <v>11752</v>
      </c>
      <c r="AP1170" s="84" t="s">
        <v>66</v>
      </c>
      <c r="AQ1170" s="48"/>
      <c r="AR1170" s="48"/>
      <c r="AS1170" s="48"/>
      <c r="AT1170" s="48"/>
      <c r="AU1170" s="48"/>
      <c r="AV1170" s="48"/>
      <c r="AW1170" s="107" t="s">
        <v>14298</v>
      </c>
      <c r="AX1170" s="107" t="s">
        <v>14298</v>
      </c>
      <c r="AY1170" s="107" t="s">
        <v>15090</v>
      </c>
      <c r="AZ1170" s="107" t="s">
        <v>15090</v>
      </c>
      <c r="BA1170" s="2"/>
      <c r="BB1170" s="3"/>
      <c r="BC1170" s="3"/>
      <c r="BD1170" s="3"/>
      <c r="BE1170" s="3"/>
    </row>
    <row r="1171" spans="1:57" x14ac:dyDescent="0.25">
      <c r="A1171" s="61" t="s">
        <v>1059</v>
      </c>
      <c r="B1171" s="62" t="s">
        <v>15537</v>
      </c>
      <c r="C1171" s="62"/>
      <c r="D1171" s="63">
        <v>1.724360958098657</v>
      </c>
      <c r="E1171" s="65"/>
      <c r="F1171" s="103" t="s">
        <v>10095</v>
      </c>
      <c r="G1171" s="62"/>
      <c r="H1171" s="66"/>
      <c r="I1171" s="67"/>
      <c r="J1171" s="67"/>
      <c r="K1171" s="66" t="s">
        <v>13440</v>
      </c>
      <c r="L1171" s="70"/>
      <c r="M1171" s="71">
        <v>8350.2431640625</v>
      </c>
      <c r="N1171" s="71">
        <v>1890.5062255859375</v>
      </c>
      <c r="O1171" s="72"/>
      <c r="P1171" s="73"/>
      <c r="Q1171" s="73"/>
      <c r="R1171" s="96"/>
      <c r="S1171" s="48">
        <v>0</v>
      </c>
      <c r="T1171" s="48">
        <v>1</v>
      </c>
      <c r="U1171" s="49">
        <v>0</v>
      </c>
      <c r="V1171" s="49">
        <v>1.84E-4</v>
      </c>
      <c r="W1171" s="49">
        <v>1.16E-4</v>
      </c>
      <c r="X1171" s="49">
        <v>0.46414100000000003</v>
      </c>
      <c r="Y1171" s="49">
        <v>0</v>
      </c>
      <c r="Z1171" s="49">
        <v>0</v>
      </c>
      <c r="AA1171" s="68">
        <v>1171</v>
      </c>
      <c r="AB1171" s="68"/>
      <c r="AC1171" s="69"/>
      <c r="AD1171" s="84">
        <v>72</v>
      </c>
      <c r="AE1171" s="84">
        <v>27</v>
      </c>
      <c r="AF1171" s="84">
        <v>1374</v>
      </c>
      <c r="AG1171" s="84">
        <v>1183</v>
      </c>
      <c r="AH1171" s="84"/>
      <c r="AI1171" s="84" t="s">
        <v>7957</v>
      </c>
      <c r="AJ1171" s="84" t="s">
        <v>8266</v>
      </c>
      <c r="AK1171" s="84"/>
      <c r="AL1171" s="84"/>
      <c r="AM1171" s="87">
        <v>42390.433865740742</v>
      </c>
      <c r="AN1171" s="84" t="s">
        <v>10584</v>
      </c>
      <c r="AO1171" s="92" t="s">
        <v>11753</v>
      </c>
      <c r="AP1171" s="84" t="s">
        <v>66</v>
      </c>
      <c r="AQ1171" s="48"/>
      <c r="AR1171" s="48"/>
      <c r="AS1171" s="48"/>
      <c r="AT1171" s="48"/>
      <c r="AU1171" s="48"/>
      <c r="AV1171" s="48"/>
      <c r="AW1171" s="107" t="s">
        <v>14080</v>
      </c>
      <c r="AX1171" s="107" t="s">
        <v>14080</v>
      </c>
      <c r="AY1171" s="107" t="s">
        <v>14883</v>
      </c>
      <c r="AZ1171" s="107" t="s">
        <v>14883</v>
      </c>
      <c r="BA1171" s="2"/>
      <c r="BB1171" s="3"/>
      <c r="BC1171" s="3"/>
      <c r="BD1171" s="3"/>
      <c r="BE1171" s="3"/>
    </row>
    <row r="1172" spans="1:57" x14ac:dyDescent="0.25">
      <c r="A1172" s="61" t="s">
        <v>1060</v>
      </c>
      <c r="B1172" s="62" t="s">
        <v>15537</v>
      </c>
      <c r="C1172" s="62"/>
      <c r="D1172" s="63">
        <v>1.5</v>
      </c>
      <c r="E1172" s="65"/>
      <c r="F1172" s="103" t="s">
        <v>10096</v>
      </c>
      <c r="G1172" s="62"/>
      <c r="H1172" s="66"/>
      <c r="I1172" s="67"/>
      <c r="J1172" s="67"/>
      <c r="K1172" s="66" t="s">
        <v>13441</v>
      </c>
      <c r="L1172" s="70"/>
      <c r="M1172" s="71">
        <v>8625.060546875</v>
      </c>
      <c r="N1172" s="71">
        <v>3855.986328125</v>
      </c>
      <c r="O1172" s="72"/>
      <c r="P1172" s="73"/>
      <c r="Q1172" s="73"/>
      <c r="R1172" s="96"/>
      <c r="S1172" s="48">
        <v>0</v>
      </c>
      <c r="T1172" s="48">
        <v>1</v>
      </c>
      <c r="U1172" s="49">
        <v>0</v>
      </c>
      <c r="V1172" s="49">
        <v>1.34E-4</v>
      </c>
      <c r="W1172" s="49">
        <v>0</v>
      </c>
      <c r="X1172" s="49">
        <v>0.59043199999999996</v>
      </c>
      <c r="Y1172" s="49">
        <v>0</v>
      </c>
      <c r="Z1172" s="49">
        <v>0</v>
      </c>
      <c r="AA1172" s="68">
        <v>1172</v>
      </c>
      <c r="AB1172" s="68"/>
      <c r="AC1172" s="69"/>
      <c r="AD1172" s="84">
        <v>382</v>
      </c>
      <c r="AE1172" s="84">
        <v>125</v>
      </c>
      <c r="AF1172" s="84">
        <v>5957</v>
      </c>
      <c r="AG1172" s="84">
        <v>16000</v>
      </c>
      <c r="AH1172" s="84"/>
      <c r="AI1172" s="84"/>
      <c r="AJ1172" s="84"/>
      <c r="AK1172" s="84"/>
      <c r="AL1172" s="84"/>
      <c r="AM1172" s="87">
        <v>41216.665717592594</v>
      </c>
      <c r="AN1172" s="84" t="s">
        <v>10584</v>
      </c>
      <c r="AO1172" s="92" t="s">
        <v>11754</v>
      </c>
      <c r="AP1172" s="84" t="s">
        <v>66</v>
      </c>
      <c r="AQ1172" s="48" t="s">
        <v>2808</v>
      </c>
      <c r="AR1172" s="48" t="s">
        <v>2808</v>
      </c>
      <c r="AS1172" s="48" t="s">
        <v>2911</v>
      </c>
      <c r="AT1172" s="48" t="s">
        <v>2911</v>
      </c>
      <c r="AU1172" s="48"/>
      <c r="AV1172" s="48"/>
      <c r="AW1172" s="107" t="s">
        <v>14530</v>
      </c>
      <c r="AX1172" s="107" t="s">
        <v>14530</v>
      </c>
      <c r="AY1172" s="107" t="s">
        <v>15309</v>
      </c>
      <c r="AZ1172" s="107" t="s">
        <v>15309</v>
      </c>
      <c r="BA1172" s="2"/>
      <c r="BB1172" s="3"/>
      <c r="BC1172" s="3"/>
      <c r="BD1172" s="3"/>
      <c r="BE1172" s="3"/>
    </row>
    <row r="1173" spans="1:57" x14ac:dyDescent="0.25">
      <c r="A1173" s="61" t="s">
        <v>1775</v>
      </c>
      <c r="B1173" s="62" t="s">
        <v>15537</v>
      </c>
      <c r="C1173" s="62"/>
      <c r="D1173" s="63">
        <v>1.5135390233335397</v>
      </c>
      <c r="E1173" s="65"/>
      <c r="F1173" s="103" t="s">
        <v>10097</v>
      </c>
      <c r="G1173" s="62"/>
      <c r="H1173" s="66"/>
      <c r="I1173" s="67"/>
      <c r="J1173" s="67"/>
      <c r="K1173" s="66" t="s">
        <v>13442</v>
      </c>
      <c r="L1173" s="70"/>
      <c r="M1173" s="71">
        <v>9273.3818359375</v>
      </c>
      <c r="N1173" s="71">
        <v>4929.2626953125</v>
      </c>
      <c r="O1173" s="72"/>
      <c r="P1173" s="73"/>
      <c r="Q1173" s="73"/>
      <c r="R1173" s="96"/>
      <c r="S1173" s="48">
        <v>2</v>
      </c>
      <c r="T1173" s="48">
        <v>0</v>
      </c>
      <c r="U1173" s="49">
        <v>2030</v>
      </c>
      <c r="V1173" s="49">
        <v>1.55E-4</v>
      </c>
      <c r="W1173" s="49">
        <v>6.9999999999999999E-6</v>
      </c>
      <c r="X1173" s="49">
        <v>1.036311</v>
      </c>
      <c r="Y1173" s="49">
        <v>0</v>
      </c>
      <c r="Z1173" s="49">
        <v>0</v>
      </c>
      <c r="AA1173" s="68">
        <v>1173</v>
      </c>
      <c r="AB1173" s="68"/>
      <c r="AC1173" s="69"/>
      <c r="AD1173" s="84">
        <v>12046</v>
      </c>
      <c r="AE1173" s="84">
        <v>12622</v>
      </c>
      <c r="AF1173" s="84">
        <v>112306</v>
      </c>
      <c r="AG1173" s="84">
        <v>171087</v>
      </c>
      <c r="AH1173" s="84"/>
      <c r="AI1173" s="84" t="s">
        <v>7958</v>
      </c>
      <c r="AJ1173" s="84" t="s">
        <v>8266</v>
      </c>
      <c r="AK1173" s="84"/>
      <c r="AL1173" s="84"/>
      <c r="AM1173" s="87">
        <v>42118.792280092595</v>
      </c>
      <c r="AN1173" s="84" t="s">
        <v>10584</v>
      </c>
      <c r="AO1173" s="92" t="s">
        <v>11755</v>
      </c>
      <c r="AP1173" s="84" t="s">
        <v>65</v>
      </c>
      <c r="AQ1173" s="48"/>
      <c r="AR1173" s="48"/>
      <c r="AS1173" s="48"/>
      <c r="AT1173" s="48"/>
      <c r="AU1173" s="48"/>
      <c r="AV1173" s="48"/>
      <c r="AW1173" s="48"/>
      <c r="AX1173" s="48"/>
      <c r="AY1173" s="48"/>
      <c r="AZ1173" s="48"/>
      <c r="BA1173" s="2"/>
      <c r="BB1173" s="3"/>
      <c r="BC1173" s="3"/>
      <c r="BD1173" s="3"/>
      <c r="BE1173" s="3"/>
    </row>
    <row r="1174" spans="1:57" x14ac:dyDescent="0.25">
      <c r="A1174" s="61" t="s">
        <v>1061</v>
      </c>
      <c r="B1174" s="62" t="s">
        <v>15537</v>
      </c>
      <c r="C1174" s="62"/>
      <c r="D1174" s="63">
        <v>1.5232097542860679</v>
      </c>
      <c r="E1174" s="65"/>
      <c r="F1174" s="103" t="s">
        <v>9033</v>
      </c>
      <c r="G1174" s="62"/>
      <c r="H1174" s="66"/>
      <c r="I1174" s="67"/>
      <c r="J1174" s="67"/>
      <c r="K1174" s="66" t="s">
        <v>13443</v>
      </c>
      <c r="L1174" s="70"/>
      <c r="M1174" s="71">
        <v>5265.83740234375</v>
      </c>
      <c r="N1174" s="71">
        <v>6670.32568359375</v>
      </c>
      <c r="O1174" s="72"/>
      <c r="P1174" s="73"/>
      <c r="Q1174" s="73"/>
      <c r="R1174" s="96"/>
      <c r="S1174" s="48">
        <v>0</v>
      </c>
      <c r="T1174" s="48">
        <v>2</v>
      </c>
      <c r="U1174" s="49">
        <v>10110</v>
      </c>
      <c r="V1174" s="49">
        <v>1.7000000000000001E-4</v>
      </c>
      <c r="W1174" s="49">
        <v>1.2E-5</v>
      </c>
      <c r="X1174" s="49">
        <v>0.915744</v>
      </c>
      <c r="Y1174" s="49">
        <v>0</v>
      </c>
      <c r="Z1174" s="49">
        <v>0</v>
      </c>
      <c r="AA1174" s="68">
        <v>1174</v>
      </c>
      <c r="AB1174" s="68"/>
      <c r="AC1174" s="69"/>
      <c r="AD1174" s="84">
        <v>30</v>
      </c>
      <c r="AE1174" s="84">
        <v>70</v>
      </c>
      <c r="AF1174" s="84">
        <v>2932</v>
      </c>
      <c r="AG1174" s="84">
        <v>1110</v>
      </c>
      <c r="AH1174" s="84"/>
      <c r="AI1174" s="84"/>
      <c r="AJ1174" s="84"/>
      <c r="AK1174" s="84"/>
      <c r="AL1174" s="84"/>
      <c r="AM1174" s="87">
        <v>42445.930775462963</v>
      </c>
      <c r="AN1174" s="84" t="s">
        <v>10584</v>
      </c>
      <c r="AO1174" s="92" t="s">
        <v>11756</v>
      </c>
      <c r="AP1174" s="84" t="s">
        <v>66</v>
      </c>
      <c r="AQ1174" s="48"/>
      <c r="AR1174" s="48"/>
      <c r="AS1174" s="48"/>
      <c r="AT1174" s="48"/>
      <c r="AU1174" s="48"/>
      <c r="AV1174" s="48"/>
      <c r="AW1174" s="107" t="s">
        <v>14086</v>
      </c>
      <c r="AX1174" s="107" t="s">
        <v>14086</v>
      </c>
      <c r="AY1174" s="107" t="s">
        <v>14889</v>
      </c>
      <c r="AZ1174" s="107" t="s">
        <v>14889</v>
      </c>
      <c r="BA1174" s="2"/>
      <c r="BB1174" s="3"/>
      <c r="BC1174" s="3"/>
      <c r="BD1174" s="3"/>
      <c r="BE1174" s="3"/>
    </row>
    <row r="1175" spans="1:57" x14ac:dyDescent="0.25">
      <c r="A1175" s="61" t="s">
        <v>1062</v>
      </c>
      <c r="B1175" s="62" t="s">
        <v>15537</v>
      </c>
      <c r="C1175" s="62"/>
      <c r="D1175" s="63">
        <v>1.7262951042891626</v>
      </c>
      <c r="E1175" s="65"/>
      <c r="F1175" s="103" t="s">
        <v>10098</v>
      </c>
      <c r="G1175" s="62"/>
      <c r="H1175" s="66"/>
      <c r="I1175" s="67"/>
      <c r="J1175" s="67"/>
      <c r="K1175" s="66" t="s">
        <v>13444</v>
      </c>
      <c r="L1175" s="70"/>
      <c r="M1175" s="71">
        <v>7282.3369140625</v>
      </c>
      <c r="N1175" s="71">
        <v>5517.18505859375</v>
      </c>
      <c r="O1175" s="72"/>
      <c r="P1175" s="73"/>
      <c r="Q1175" s="73"/>
      <c r="R1175" s="96"/>
      <c r="S1175" s="48">
        <v>0</v>
      </c>
      <c r="T1175" s="48">
        <v>2</v>
      </c>
      <c r="U1175" s="49">
        <v>12120</v>
      </c>
      <c r="V1175" s="49">
        <v>1.84E-4</v>
      </c>
      <c r="W1175" s="49">
        <v>1.17E-4</v>
      </c>
      <c r="X1175" s="49">
        <v>0.87199199999999999</v>
      </c>
      <c r="Y1175" s="49">
        <v>0</v>
      </c>
      <c r="Z1175" s="49">
        <v>0</v>
      </c>
      <c r="AA1175" s="68">
        <v>1175</v>
      </c>
      <c r="AB1175" s="68"/>
      <c r="AC1175" s="69"/>
      <c r="AD1175" s="84">
        <v>2263</v>
      </c>
      <c r="AE1175" s="84">
        <v>904</v>
      </c>
      <c r="AF1175" s="84">
        <v>4745</v>
      </c>
      <c r="AG1175" s="84">
        <v>3913</v>
      </c>
      <c r="AH1175" s="84"/>
      <c r="AI1175" s="84"/>
      <c r="AJ1175" s="84" t="s">
        <v>8548</v>
      </c>
      <c r="AK1175" s="84"/>
      <c r="AL1175" s="84"/>
      <c r="AM1175" s="87">
        <v>40987.91479166667</v>
      </c>
      <c r="AN1175" s="84" t="s">
        <v>10584</v>
      </c>
      <c r="AO1175" s="92" t="s">
        <v>11757</v>
      </c>
      <c r="AP1175" s="84" t="s">
        <v>66</v>
      </c>
      <c r="AQ1175" s="48" t="s">
        <v>14018</v>
      </c>
      <c r="AR1175" s="48" t="s">
        <v>14025</v>
      </c>
      <c r="AS1175" s="48" t="s">
        <v>2931</v>
      </c>
      <c r="AT1175" s="48" t="s">
        <v>2931</v>
      </c>
      <c r="AU1175" s="48" t="s">
        <v>2987</v>
      </c>
      <c r="AV1175" s="48" t="s">
        <v>14062</v>
      </c>
      <c r="AW1175" s="107" t="s">
        <v>14531</v>
      </c>
      <c r="AX1175" s="107" t="s">
        <v>14808</v>
      </c>
      <c r="AY1175" s="107" t="s">
        <v>15310</v>
      </c>
      <c r="AZ1175" s="107" t="s">
        <v>14883</v>
      </c>
      <c r="BA1175" s="2"/>
      <c r="BB1175" s="3"/>
      <c r="BC1175" s="3"/>
      <c r="BD1175" s="3"/>
      <c r="BE1175" s="3"/>
    </row>
    <row r="1176" spans="1:57" x14ac:dyDescent="0.25">
      <c r="A1176" s="61" t="s">
        <v>1063</v>
      </c>
      <c r="B1176" s="62" t="s">
        <v>15537</v>
      </c>
      <c r="C1176" s="62"/>
      <c r="D1176" s="63">
        <v>1.7204926657176456</v>
      </c>
      <c r="E1176" s="65"/>
      <c r="F1176" s="103" t="s">
        <v>10099</v>
      </c>
      <c r="G1176" s="62"/>
      <c r="H1176" s="66"/>
      <c r="I1176" s="67"/>
      <c r="J1176" s="67"/>
      <c r="K1176" s="66" t="s">
        <v>13445</v>
      </c>
      <c r="L1176" s="70"/>
      <c r="M1176" s="71">
        <v>5134.484375</v>
      </c>
      <c r="N1176" s="71">
        <v>6115.49658203125</v>
      </c>
      <c r="O1176" s="72"/>
      <c r="P1176" s="73"/>
      <c r="Q1176" s="73"/>
      <c r="R1176" s="96"/>
      <c r="S1176" s="48">
        <v>0</v>
      </c>
      <c r="T1176" s="48">
        <v>3</v>
      </c>
      <c r="U1176" s="49">
        <v>4058</v>
      </c>
      <c r="V1176" s="49">
        <v>1.63E-4</v>
      </c>
      <c r="W1176" s="49">
        <v>1.1400000000000001E-4</v>
      </c>
      <c r="X1176" s="49">
        <v>1.4221919999999999</v>
      </c>
      <c r="Y1176" s="49">
        <v>0</v>
      </c>
      <c r="Z1176" s="49">
        <v>0</v>
      </c>
      <c r="AA1176" s="68">
        <v>1176</v>
      </c>
      <c r="AB1176" s="68"/>
      <c r="AC1176" s="69"/>
      <c r="AD1176" s="84">
        <v>311</v>
      </c>
      <c r="AE1176" s="84">
        <v>252</v>
      </c>
      <c r="AF1176" s="84">
        <v>35895</v>
      </c>
      <c r="AG1176" s="84">
        <v>58360</v>
      </c>
      <c r="AH1176" s="84"/>
      <c r="AI1176" s="84"/>
      <c r="AJ1176" s="84"/>
      <c r="AK1176" s="84"/>
      <c r="AL1176" s="84"/>
      <c r="AM1176" s="87">
        <v>43276.430949074071</v>
      </c>
      <c r="AN1176" s="84" t="s">
        <v>10584</v>
      </c>
      <c r="AO1176" s="92" t="s">
        <v>11758</v>
      </c>
      <c r="AP1176" s="84" t="s">
        <v>66</v>
      </c>
      <c r="AQ1176" s="48"/>
      <c r="AR1176" s="48"/>
      <c r="AS1176" s="48"/>
      <c r="AT1176" s="48"/>
      <c r="AU1176" s="48"/>
      <c r="AV1176" s="48"/>
      <c r="AW1176" s="107" t="s">
        <v>14532</v>
      </c>
      <c r="AX1176" s="107" t="s">
        <v>14809</v>
      </c>
      <c r="AY1176" s="107" t="s">
        <v>15311</v>
      </c>
      <c r="AZ1176" s="107" t="s">
        <v>15311</v>
      </c>
      <c r="BA1176" s="2"/>
      <c r="BB1176" s="3"/>
      <c r="BC1176" s="3"/>
      <c r="BD1176" s="3"/>
      <c r="BE1176" s="3"/>
    </row>
    <row r="1177" spans="1:57" x14ac:dyDescent="0.25">
      <c r="A1177" s="61" t="s">
        <v>1776</v>
      </c>
      <c r="B1177" s="62" t="s">
        <v>15537</v>
      </c>
      <c r="C1177" s="62"/>
      <c r="D1177" s="63">
        <v>1.5135390233335397</v>
      </c>
      <c r="E1177" s="65"/>
      <c r="F1177" s="103" t="s">
        <v>10100</v>
      </c>
      <c r="G1177" s="62"/>
      <c r="H1177" s="66"/>
      <c r="I1177" s="67"/>
      <c r="J1177" s="67"/>
      <c r="K1177" s="66" t="s">
        <v>13446</v>
      </c>
      <c r="L1177" s="70"/>
      <c r="M1177" s="71">
        <v>4719.66357421875</v>
      </c>
      <c r="N1177" s="71">
        <v>9441.486328125</v>
      </c>
      <c r="O1177" s="72"/>
      <c r="P1177" s="73"/>
      <c r="Q1177" s="73"/>
      <c r="R1177" s="96"/>
      <c r="S1177" s="48">
        <v>1</v>
      </c>
      <c r="T1177" s="48">
        <v>0</v>
      </c>
      <c r="U1177" s="49">
        <v>0</v>
      </c>
      <c r="V1177" s="49">
        <v>1.3999999999999999E-4</v>
      </c>
      <c r="W1177" s="49">
        <v>6.9999999999999999E-6</v>
      </c>
      <c r="X1177" s="49">
        <v>0.55295399999999995</v>
      </c>
      <c r="Y1177" s="49">
        <v>0</v>
      </c>
      <c r="Z1177" s="49">
        <v>0</v>
      </c>
      <c r="AA1177" s="68">
        <v>1177</v>
      </c>
      <c r="AB1177" s="68"/>
      <c r="AC1177" s="69"/>
      <c r="AD1177" s="84">
        <v>463</v>
      </c>
      <c r="AE1177" s="84">
        <v>185599</v>
      </c>
      <c r="AF1177" s="84">
        <v>19172</v>
      </c>
      <c r="AG1177" s="84">
        <v>94</v>
      </c>
      <c r="AH1177" s="84"/>
      <c r="AI1177" s="84" t="s">
        <v>7959</v>
      </c>
      <c r="AJ1177" s="84" t="s">
        <v>8284</v>
      </c>
      <c r="AK1177" s="92" t="s">
        <v>8900</v>
      </c>
      <c r="AL1177" s="84"/>
      <c r="AM1177" s="87">
        <v>40145.697581018518</v>
      </c>
      <c r="AN1177" s="84" t="s">
        <v>10584</v>
      </c>
      <c r="AO1177" s="92" t="s">
        <v>11759</v>
      </c>
      <c r="AP1177" s="84" t="s">
        <v>65</v>
      </c>
      <c r="AQ1177" s="48"/>
      <c r="AR1177" s="48"/>
      <c r="AS1177" s="48"/>
      <c r="AT1177" s="48"/>
      <c r="AU1177" s="48"/>
      <c r="AV1177" s="48"/>
      <c r="AW1177" s="48"/>
      <c r="AX1177" s="48"/>
      <c r="AY1177" s="48"/>
      <c r="AZ1177" s="48"/>
      <c r="BA1177" s="2"/>
      <c r="BB1177" s="3"/>
      <c r="BC1177" s="3"/>
      <c r="BD1177" s="3"/>
      <c r="BE1177" s="3"/>
    </row>
    <row r="1178" spans="1:57" x14ac:dyDescent="0.25">
      <c r="A1178" s="61" t="s">
        <v>1777</v>
      </c>
      <c r="B1178" s="62" t="s">
        <v>15537</v>
      </c>
      <c r="C1178" s="62"/>
      <c r="D1178" s="63">
        <v>1.5135390233335397</v>
      </c>
      <c r="E1178" s="65"/>
      <c r="F1178" s="103" t="s">
        <v>10101</v>
      </c>
      <c r="G1178" s="62"/>
      <c r="H1178" s="66"/>
      <c r="I1178" s="67"/>
      <c r="J1178" s="67"/>
      <c r="K1178" s="66" t="s">
        <v>13447</v>
      </c>
      <c r="L1178" s="70"/>
      <c r="M1178" s="71">
        <v>3427.543701171875</v>
      </c>
      <c r="N1178" s="71">
        <v>5244.00927734375</v>
      </c>
      <c r="O1178" s="72"/>
      <c r="P1178" s="73"/>
      <c r="Q1178" s="73"/>
      <c r="R1178" s="96"/>
      <c r="S1178" s="48">
        <v>1</v>
      </c>
      <c r="T1178" s="48">
        <v>0</v>
      </c>
      <c r="U1178" s="49">
        <v>0</v>
      </c>
      <c r="V1178" s="49">
        <v>1.3999999999999999E-4</v>
      </c>
      <c r="W1178" s="49">
        <v>6.9999999999999999E-6</v>
      </c>
      <c r="X1178" s="49">
        <v>0.55295399999999995</v>
      </c>
      <c r="Y1178" s="49">
        <v>0</v>
      </c>
      <c r="Z1178" s="49">
        <v>0</v>
      </c>
      <c r="AA1178" s="68">
        <v>1178</v>
      </c>
      <c r="AB1178" s="68"/>
      <c r="AC1178" s="69"/>
      <c r="AD1178" s="84">
        <v>880</v>
      </c>
      <c r="AE1178" s="84">
        <v>12791</v>
      </c>
      <c r="AF1178" s="84">
        <v>6892</v>
      </c>
      <c r="AG1178" s="84">
        <v>26433</v>
      </c>
      <c r="AH1178" s="84"/>
      <c r="AI1178" s="84" t="s">
        <v>7960</v>
      </c>
      <c r="AJ1178" s="84" t="s">
        <v>8549</v>
      </c>
      <c r="AK1178" s="92" t="s">
        <v>8901</v>
      </c>
      <c r="AL1178" s="84"/>
      <c r="AM1178" s="87">
        <v>40418.806516203702</v>
      </c>
      <c r="AN1178" s="84" t="s">
        <v>10584</v>
      </c>
      <c r="AO1178" s="92" t="s">
        <v>11760</v>
      </c>
      <c r="AP1178" s="84" t="s">
        <v>65</v>
      </c>
      <c r="AQ1178" s="48"/>
      <c r="AR1178" s="48"/>
      <c r="AS1178" s="48"/>
      <c r="AT1178" s="48"/>
      <c r="AU1178" s="48"/>
      <c r="AV1178" s="48"/>
      <c r="AW1178" s="48"/>
      <c r="AX1178" s="48"/>
      <c r="AY1178" s="48"/>
      <c r="AZ1178" s="48"/>
      <c r="BA1178" s="2"/>
      <c r="BB1178" s="3"/>
      <c r="BC1178" s="3"/>
      <c r="BD1178" s="3"/>
      <c r="BE1178" s="3"/>
    </row>
    <row r="1179" spans="1:57" x14ac:dyDescent="0.25">
      <c r="A1179" s="61" t="s">
        <v>1064</v>
      </c>
      <c r="B1179" s="62" t="s">
        <v>15537</v>
      </c>
      <c r="C1179" s="62"/>
      <c r="D1179" s="63">
        <v>1.5</v>
      </c>
      <c r="E1179" s="65"/>
      <c r="F1179" s="103" t="s">
        <v>10102</v>
      </c>
      <c r="G1179" s="62"/>
      <c r="H1179" s="66"/>
      <c r="I1179" s="67"/>
      <c r="J1179" s="67"/>
      <c r="K1179" s="66" t="s">
        <v>13448</v>
      </c>
      <c r="L1179" s="70"/>
      <c r="M1179" s="71">
        <v>5123.34521484375</v>
      </c>
      <c r="N1179" s="71">
        <v>5329.08447265625</v>
      </c>
      <c r="O1179" s="72"/>
      <c r="P1179" s="73"/>
      <c r="Q1179" s="73"/>
      <c r="R1179" s="96"/>
      <c r="S1179" s="48">
        <v>0</v>
      </c>
      <c r="T1179" s="48">
        <v>3</v>
      </c>
      <c r="U1179" s="49">
        <v>49778.551514999999</v>
      </c>
      <c r="V1179" s="49">
        <v>1.26E-4</v>
      </c>
      <c r="W1179" s="49">
        <v>0</v>
      </c>
      <c r="X1179" s="49">
        <v>1.22326</v>
      </c>
      <c r="Y1179" s="49">
        <v>0</v>
      </c>
      <c r="Z1179" s="49">
        <v>0</v>
      </c>
      <c r="AA1179" s="68">
        <v>1179</v>
      </c>
      <c r="AB1179" s="68"/>
      <c r="AC1179" s="69"/>
      <c r="AD1179" s="84">
        <v>1219</v>
      </c>
      <c r="AE1179" s="84">
        <v>1348</v>
      </c>
      <c r="AF1179" s="84">
        <v>6690</v>
      </c>
      <c r="AG1179" s="84">
        <v>7872</v>
      </c>
      <c r="AH1179" s="84"/>
      <c r="AI1179" s="84" t="s">
        <v>7961</v>
      </c>
      <c r="AJ1179" s="84"/>
      <c r="AK1179" s="84"/>
      <c r="AL1179" s="84"/>
      <c r="AM1179" s="87">
        <v>43637.848391203705</v>
      </c>
      <c r="AN1179" s="84" t="s">
        <v>10584</v>
      </c>
      <c r="AO1179" s="92" t="s">
        <v>11761</v>
      </c>
      <c r="AP1179" s="84" t="s">
        <v>66</v>
      </c>
      <c r="AQ1179" s="48"/>
      <c r="AR1179" s="48"/>
      <c r="AS1179" s="48"/>
      <c r="AT1179" s="48"/>
      <c r="AU1179" s="48"/>
      <c r="AV1179" s="48"/>
      <c r="AW1179" s="107" t="s">
        <v>14533</v>
      </c>
      <c r="AX1179" s="107" t="s">
        <v>14649</v>
      </c>
      <c r="AY1179" s="107" t="s">
        <v>15312</v>
      </c>
      <c r="AZ1179" s="107" t="s">
        <v>15312</v>
      </c>
      <c r="BA1179" s="2"/>
      <c r="BB1179" s="3"/>
      <c r="BC1179" s="3"/>
      <c r="BD1179" s="3"/>
      <c r="BE1179" s="3"/>
    </row>
    <row r="1180" spans="1:57" x14ac:dyDescent="0.25">
      <c r="A1180" s="61" t="s">
        <v>1778</v>
      </c>
      <c r="B1180" s="62" t="s">
        <v>15537</v>
      </c>
      <c r="C1180" s="62"/>
      <c r="D1180" s="63">
        <v>1.5</v>
      </c>
      <c r="E1180" s="65"/>
      <c r="F1180" s="103" t="s">
        <v>10103</v>
      </c>
      <c r="G1180" s="62"/>
      <c r="H1180" s="66"/>
      <c r="I1180" s="67"/>
      <c r="J1180" s="67"/>
      <c r="K1180" s="66" t="s">
        <v>13449</v>
      </c>
      <c r="L1180" s="70"/>
      <c r="M1180" s="71">
        <v>3153.330322265625</v>
      </c>
      <c r="N1180" s="71">
        <v>4755.70263671875</v>
      </c>
      <c r="O1180" s="72"/>
      <c r="P1180" s="73"/>
      <c r="Q1180" s="73"/>
      <c r="R1180" s="96"/>
      <c r="S1180" s="48">
        <v>6</v>
      </c>
      <c r="T1180" s="48">
        <v>0</v>
      </c>
      <c r="U1180" s="49">
        <v>88258.903030000001</v>
      </c>
      <c r="V1180" s="49">
        <v>1.13E-4</v>
      </c>
      <c r="W1180" s="49">
        <v>0</v>
      </c>
      <c r="X1180" s="49">
        <v>2.3819279999999998</v>
      </c>
      <c r="Y1180" s="49">
        <v>0</v>
      </c>
      <c r="Z1180" s="49">
        <v>0</v>
      </c>
      <c r="AA1180" s="68">
        <v>1180</v>
      </c>
      <c r="AB1180" s="68"/>
      <c r="AC1180" s="69"/>
      <c r="AD1180" s="84">
        <v>2087</v>
      </c>
      <c r="AE1180" s="84">
        <v>37368</v>
      </c>
      <c r="AF1180" s="84">
        <v>12508</v>
      </c>
      <c r="AG1180" s="84">
        <v>31941</v>
      </c>
      <c r="AH1180" s="84"/>
      <c r="AI1180" s="84" t="s">
        <v>7962</v>
      </c>
      <c r="AJ1180" s="84" t="s">
        <v>8519</v>
      </c>
      <c r="AK1180" s="84"/>
      <c r="AL1180" s="84"/>
      <c r="AM1180" s="87">
        <v>41541.407025462962</v>
      </c>
      <c r="AN1180" s="84" t="s">
        <v>10584</v>
      </c>
      <c r="AO1180" s="92" t="s">
        <v>11762</v>
      </c>
      <c r="AP1180" s="84" t="s">
        <v>65</v>
      </c>
      <c r="AQ1180" s="48"/>
      <c r="AR1180" s="48"/>
      <c r="AS1180" s="48"/>
      <c r="AT1180" s="48"/>
      <c r="AU1180" s="48"/>
      <c r="AV1180" s="48"/>
      <c r="AW1180" s="48"/>
      <c r="AX1180" s="48"/>
      <c r="AY1180" s="48"/>
      <c r="AZ1180" s="48"/>
      <c r="BA1180" s="2"/>
      <c r="BB1180" s="3"/>
      <c r="BC1180" s="3"/>
      <c r="BD1180" s="3"/>
      <c r="BE1180" s="3"/>
    </row>
    <row r="1181" spans="1:57" x14ac:dyDescent="0.25">
      <c r="A1181" s="61" t="s">
        <v>1065</v>
      </c>
      <c r="B1181" s="62" t="s">
        <v>15539</v>
      </c>
      <c r="C1181" s="62"/>
      <c r="D1181" s="63">
        <v>5.097511914340533</v>
      </c>
      <c r="E1181" s="65"/>
      <c r="F1181" s="103" t="s">
        <v>10104</v>
      </c>
      <c r="G1181" s="62"/>
      <c r="H1181" s="66"/>
      <c r="I1181" s="67"/>
      <c r="J1181" s="67"/>
      <c r="K1181" s="66" t="s">
        <v>13450</v>
      </c>
      <c r="L1181" s="70"/>
      <c r="M1181" s="71">
        <v>6798.4765625</v>
      </c>
      <c r="N1181" s="71">
        <v>8617.501953125</v>
      </c>
      <c r="O1181" s="72"/>
      <c r="P1181" s="73"/>
      <c r="Q1181" s="73"/>
      <c r="R1181" s="96"/>
      <c r="S1181" s="48">
        <v>0</v>
      </c>
      <c r="T1181" s="48">
        <v>1</v>
      </c>
      <c r="U1181" s="49">
        <v>0</v>
      </c>
      <c r="V1181" s="49">
        <v>2.0100000000000001E-4</v>
      </c>
      <c r="W1181" s="49">
        <v>1.8600000000000001E-3</v>
      </c>
      <c r="X1181" s="49">
        <v>0.465924</v>
      </c>
      <c r="Y1181" s="49">
        <v>0</v>
      </c>
      <c r="Z1181" s="49">
        <v>0</v>
      </c>
      <c r="AA1181" s="68">
        <v>1181</v>
      </c>
      <c r="AB1181" s="68"/>
      <c r="AC1181" s="69"/>
      <c r="AD1181" s="84">
        <v>147</v>
      </c>
      <c r="AE1181" s="84">
        <v>170</v>
      </c>
      <c r="AF1181" s="84">
        <v>78</v>
      </c>
      <c r="AG1181" s="84">
        <v>244</v>
      </c>
      <c r="AH1181" s="84"/>
      <c r="AI1181" s="84"/>
      <c r="AJ1181" s="84"/>
      <c r="AK1181" s="84"/>
      <c r="AL1181" s="84"/>
      <c r="AM1181" s="87">
        <v>43648.857025462959</v>
      </c>
      <c r="AN1181" s="84" t="s">
        <v>10584</v>
      </c>
      <c r="AO1181" s="92" t="s">
        <v>11763</v>
      </c>
      <c r="AP1181" s="84" t="s">
        <v>66</v>
      </c>
      <c r="AQ1181" s="48"/>
      <c r="AR1181" s="48"/>
      <c r="AS1181" s="48"/>
      <c r="AT1181" s="48"/>
      <c r="AU1181" s="48" t="s">
        <v>2951</v>
      </c>
      <c r="AV1181" s="48" t="s">
        <v>2951</v>
      </c>
      <c r="AW1181" s="107" t="s">
        <v>14127</v>
      </c>
      <c r="AX1181" s="107" t="s">
        <v>14127</v>
      </c>
      <c r="AY1181" s="107" t="s">
        <v>14929</v>
      </c>
      <c r="AZ1181" s="107" t="s">
        <v>14929</v>
      </c>
      <c r="BA1181" s="2"/>
      <c r="BB1181" s="3"/>
      <c r="BC1181" s="3"/>
      <c r="BD1181" s="3"/>
      <c r="BE1181" s="3"/>
    </row>
    <row r="1182" spans="1:57" x14ac:dyDescent="0.25">
      <c r="A1182" s="61" t="s">
        <v>1066</v>
      </c>
      <c r="B1182" s="62" t="s">
        <v>15537</v>
      </c>
      <c r="C1182" s="62"/>
      <c r="D1182" s="63">
        <v>1.5</v>
      </c>
      <c r="E1182" s="65"/>
      <c r="F1182" s="103" t="s">
        <v>10105</v>
      </c>
      <c r="G1182" s="62"/>
      <c r="H1182" s="66"/>
      <c r="I1182" s="67"/>
      <c r="J1182" s="67"/>
      <c r="K1182" s="66" t="s">
        <v>13451</v>
      </c>
      <c r="L1182" s="70"/>
      <c r="M1182" s="71">
        <v>6763.80615234375</v>
      </c>
      <c r="N1182" s="71">
        <v>2552.117919921875</v>
      </c>
      <c r="O1182" s="72"/>
      <c r="P1182" s="73"/>
      <c r="Q1182" s="73"/>
      <c r="R1182" s="96"/>
      <c r="S1182" s="48">
        <v>0</v>
      </c>
      <c r="T1182" s="48">
        <v>1</v>
      </c>
      <c r="U1182" s="49">
        <v>0</v>
      </c>
      <c r="V1182" s="49">
        <v>1.2300000000000001E-4</v>
      </c>
      <c r="W1182" s="49">
        <v>0</v>
      </c>
      <c r="X1182" s="49">
        <v>0.53268899999999997</v>
      </c>
      <c r="Y1182" s="49">
        <v>0</v>
      </c>
      <c r="Z1182" s="49">
        <v>0</v>
      </c>
      <c r="AA1182" s="68">
        <v>1182</v>
      </c>
      <c r="AB1182" s="68"/>
      <c r="AC1182" s="69"/>
      <c r="AD1182" s="84">
        <v>1620</v>
      </c>
      <c r="AE1182" s="84">
        <v>839</v>
      </c>
      <c r="AF1182" s="84">
        <v>2914</v>
      </c>
      <c r="AG1182" s="84">
        <v>25581</v>
      </c>
      <c r="AH1182" s="84"/>
      <c r="AI1182" s="84"/>
      <c r="AJ1182" s="84"/>
      <c r="AK1182" s="84"/>
      <c r="AL1182" s="84"/>
      <c r="AM1182" s="87">
        <v>43168.75990740741</v>
      </c>
      <c r="AN1182" s="84" t="s">
        <v>10584</v>
      </c>
      <c r="AO1182" s="92" t="s">
        <v>11764</v>
      </c>
      <c r="AP1182" s="84" t="s">
        <v>66</v>
      </c>
      <c r="AQ1182" s="48"/>
      <c r="AR1182" s="48"/>
      <c r="AS1182" s="48"/>
      <c r="AT1182" s="48"/>
      <c r="AU1182" s="48"/>
      <c r="AV1182" s="48"/>
      <c r="AW1182" s="107" t="s">
        <v>14181</v>
      </c>
      <c r="AX1182" s="107" t="s">
        <v>14181</v>
      </c>
      <c r="AY1182" s="107" t="s">
        <v>14981</v>
      </c>
      <c r="AZ1182" s="107" t="s">
        <v>14981</v>
      </c>
      <c r="BA1182" s="2"/>
      <c r="BB1182" s="3"/>
      <c r="BC1182" s="3"/>
      <c r="BD1182" s="3"/>
      <c r="BE1182" s="3"/>
    </row>
    <row r="1183" spans="1:57" x14ac:dyDescent="0.25">
      <c r="A1183" s="61" t="s">
        <v>1067</v>
      </c>
      <c r="B1183" s="62" t="s">
        <v>15539</v>
      </c>
      <c r="C1183" s="62"/>
      <c r="D1183" s="63">
        <v>5.097511914340533</v>
      </c>
      <c r="E1183" s="65"/>
      <c r="F1183" s="103" t="s">
        <v>10106</v>
      </c>
      <c r="G1183" s="62"/>
      <c r="H1183" s="66"/>
      <c r="I1183" s="67"/>
      <c r="J1183" s="67"/>
      <c r="K1183" s="66" t="s">
        <v>13452</v>
      </c>
      <c r="L1183" s="70"/>
      <c r="M1183" s="71">
        <v>2420.82568359375</v>
      </c>
      <c r="N1183" s="71">
        <v>7652.5712890625</v>
      </c>
      <c r="O1183" s="72"/>
      <c r="P1183" s="73"/>
      <c r="Q1183" s="73"/>
      <c r="R1183" s="96"/>
      <c r="S1183" s="48">
        <v>0</v>
      </c>
      <c r="T1183" s="48">
        <v>1</v>
      </c>
      <c r="U1183" s="49">
        <v>0</v>
      </c>
      <c r="V1183" s="49">
        <v>2.0100000000000001E-4</v>
      </c>
      <c r="W1183" s="49">
        <v>1.8600000000000001E-3</v>
      </c>
      <c r="X1183" s="49">
        <v>0.465924</v>
      </c>
      <c r="Y1183" s="49">
        <v>0</v>
      </c>
      <c r="Z1183" s="49">
        <v>0</v>
      </c>
      <c r="AA1183" s="68">
        <v>1183</v>
      </c>
      <c r="AB1183" s="68"/>
      <c r="AC1183" s="69"/>
      <c r="AD1183" s="84">
        <v>620</v>
      </c>
      <c r="AE1183" s="84">
        <v>631</v>
      </c>
      <c r="AF1183" s="84">
        <v>37038</v>
      </c>
      <c r="AG1183" s="84">
        <v>49009</v>
      </c>
      <c r="AH1183" s="84"/>
      <c r="AI1183" s="84"/>
      <c r="AJ1183" s="84"/>
      <c r="AK1183" s="84"/>
      <c r="AL1183" s="84"/>
      <c r="AM1183" s="87">
        <v>42122.685312499998</v>
      </c>
      <c r="AN1183" s="84" t="s">
        <v>10584</v>
      </c>
      <c r="AO1183" s="92" t="s">
        <v>11765</v>
      </c>
      <c r="AP1183" s="84" t="s">
        <v>66</v>
      </c>
      <c r="AQ1183" s="48"/>
      <c r="AR1183" s="48"/>
      <c r="AS1183" s="48"/>
      <c r="AT1183" s="48"/>
      <c r="AU1183" s="48" t="s">
        <v>2951</v>
      </c>
      <c r="AV1183" s="48" t="s">
        <v>2951</v>
      </c>
      <c r="AW1183" s="107" t="s">
        <v>14127</v>
      </c>
      <c r="AX1183" s="107" t="s">
        <v>14127</v>
      </c>
      <c r="AY1183" s="107" t="s">
        <v>14929</v>
      </c>
      <c r="AZ1183" s="107" t="s">
        <v>14929</v>
      </c>
      <c r="BA1183" s="2"/>
      <c r="BB1183" s="3"/>
      <c r="BC1183" s="3"/>
      <c r="BD1183" s="3"/>
      <c r="BE1183" s="3"/>
    </row>
    <row r="1184" spans="1:57" x14ac:dyDescent="0.25">
      <c r="A1184" s="61" t="s">
        <v>1068</v>
      </c>
      <c r="B1184" s="62" t="s">
        <v>15537</v>
      </c>
      <c r="C1184" s="62"/>
      <c r="D1184" s="63">
        <v>1.505802438571517</v>
      </c>
      <c r="E1184" s="65"/>
      <c r="F1184" s="103" t="s">
        <v>10107</v>
      </c>
      <c r="G1184" s="62"/>
      <c r="H1184" s="66"/>
      <c r="I1184" s="67"/>
      <c r="J1184" s="67"/>
      <c r="K1184" s="66" t="s">
        <v>13453</v>
      </c>
      <c r="L1184" s="70"/>
      <c r="M1184" s="71">
        <v>3575.31640625</v>
      </c>
      <c r="N1184" s="71">
        <v>6760.9267578125</v>
      </c>
      <c r="O1184" s="72"/>
      <c r="P1184" s="73"/>
      <c r="Q1184" s="73"/>
      <c r="R1184" s="96"/>
      <c r="S1184" s="48">
        <v>0</v>
      </c>
      <c r="T1184" s="48">
        <v>1</v>
      </c>
      <c r="U1184" s="49">
        <v>0</v>
      </c>
      <c r="V1184" s="49">
        <v>1.5899999999999999E-4</v>
      </c>
      <c r="W1184" s="49">
        <v>3.0000000000000001E-6</v>
      </c>
      <c r="X1184" s="49">
        <v>0.51345799999999997</v>
      </c>
      <c r="Y1184" s="49">
        <v>0</v>
      </c>
      <c r="Z1184" s="49">
        <v>0</v>
      </c>
      <c r="AA1184" s="68">
        <v>1184</v>
      </c>
      <c r="AB1184" s="68"/>
      <c r="AC1184" s="69"/>
      <c r="AD1184" s="84">
        <v>3645</v>
      </c>
      <c r="AE1184" s="84">
        <v>2252</v>
      </c>
      <c r="AF1184" s="84">
        <v>13138</v>
      </c>
      <c r="AG1184" s="84">
        <v>9946</v>
      </c>
      <c r="AH1184" s="84"/>
      <c r="AI1184" s="84" t="s">
        <v>7963</v>
      </c>
      <c r="AJ1184" s="84" t="s">
        <v>8550</v>
      </c>
      <c r="AK1184" s="84"/>
      <c r="AL1184" s="84"/>
      <c r="AM1184" s="87">
        <v>41022.302187499998</v>
      </c>
      <c r="AN1184" s="84" t="s">
        <v>10584</v>
      </c>
      <c r="AO1184" s="92" t="s">
        <v>11766</v>
      </c>
      <c r="AP1184" s="84" t="s">
        <v>66</v>
      </c>
      <c r="AQ1184" s="48"/>
      <c r="AR1184" s="48"/>
      <c r="AS1184" s="48"/>
      <c r="AT1184" s="48"/>
      <c r="AU1184" s="48"/>
      <c r="AV1184" s="48"/>
      <c r="AW1184" s="107" t="s">
        <v>14135</v>
      </c>
      <c r="AX1184" s="107" t="s">
        <v>14135</v>
      </c>
      <c r="AY1184" s="107" t="s">
        <v>14887</v>
      </c>
      <c r="AZ1184" s="107" t="s">
        <v>14887</v>
      </c>
      <c r="BA1184" s="2"/>
      <c r="BB1184" s="3"/>
      <c r="BC1184" s="3"/>
      <c r="BD1184" s="3"/>
      <c r="BE1184" s="3"/>
    </row>
    <row r="1185" spans="1:57" x14ac:dyDescent="0.25">
      <c r="A1185" s="61" t="s">
        <v>1069</v>
      </c>
      <c r="B1185" s="62" t="s">
        <v>15539</v>
      </c>
      <c r="C1185" s="62"/>
      <c r="D1185" s="63">
        <v>5.097511914340533</v>
      </c>
      <c r="E1185" s="65"/>
      <c r="F1185" s="103" t="s">
        <v>9033</v>
      </c>
      <c r="G1185" s="62"/>
      <c r="H1185" s="66"/>
      <c r="I1185" s="67"/>
      <c r="J1185" s="67"/>
      <c r="K1185" s="66" t="s">
        <v>13454</v>
      </c>
      <c r="L1185" s="70"/>
      <c r="M1185" s="71">
        <v>6888.291015625</v>
      </c>
      <c r="N1185" s="71">
        <v>7799.81298828125</v>
      </c>
      <c r="O1185" s="72"/>
      <c r="P1185" s="73"/>
      <c r="Q1185" s="73"/>
      <c r="R1185" s="96"/>
      <c r="S1185" s="48">
        <v>0</v>
      </c>
      <c r="T1185" s="48">
        <v>1</v>
      </c>
      <c r="U1185" s="49">
        <v>0</v>
      </c>
      <c r="V1185" s="49">
        <v>2.0100000000000001E-4</v>
      </c>
      <c r="W1185" s="49">
        <v>1.8600000000000001E-3</v>
      </c>
      <c r="X1185" s="49">
        <v>0.465924</v>
      </c>
      <c r="Y1185" s="49">
        <v>0</v>
      </c>
      <c r="Z1185" s="49">
        <v>0</v>
      </c>
      <c r="AA1185" s="68">
        <v>1185</v>
      </c>
      <c r="AB1185" s="68"/>
      <c r="AC1185" s="69"/>
      <c r="AD1185" s="84">
        <v>16</v>
      </c>
      <c r="AE1185" s="84">
        <v>0</v>
      </c>
      <c r="AF1185" s="84">
        <v>1</v>
      </c>
      <c r="AG1185" s="84">
        <v>23</v>
      </c>
      <c r="AH1185" s="84"/>
      <c r="AI1185" s="84"/>
      <c r="AJ1185" s="84"/>
      <c r="AK1185" s="84"/>
      <c r="AL1185" s="84"/>
      <c r="AM1185" s="87">
        <v>43737.32203703704</v>
      </c>
      <c r="AN1185" s="84" t="s">
        <v>10584</v>
      </c>
      <c r="AO1185" s="92" t="s">
        <v>11767</v>
      </c>
      <c r="AP1185" s="84" t="s">
        <v>66</v>
      </c>
      <c r="AQ1185" s="48"/>
      <c r="AR1185" s="48"/>
      <c r="AS1185" s="48"/>
      <c r="AT1185" s="48"/>
      <c r="AU1185" s="48" t="s">
        <v>2951</v>
      </c>
      <c r="AV1185" s="48" t="s">
        <v>2951</v>
      </c>
      <c r="AW1185" s="107" t="s">
        <v>14127</v>
      </c>
      <c r="AX1185" s="107" t="s">
        <v>14127</v>
      </c>
      <c r="AY1185" s="107" t="s">
        <v>14929</v>
      </c>
      <c r="AZ1185" s="107" t="s">
        <v>14929</v>
      </c>
      <c r="BA1185" s="2"/>
      <c r="BB1185" s="3"/>
      <c r="BC1185" s="3"/>
      <c r="BD1185" s="3"/>
      <c r="BE1185" s="3"/>
    </row>
    <row r="1186" spans="1:57" x14ac:dyDescent="0.25">
      <c r="A1186" s="61" t="s">
        <v>1070</v>
      </c>
      <c r="B1186" s="62" t="s">
        <v>15537</v>
      </c>
      <c r="C1186" s="62"/>
      <c r="D1186" s="63">
        <v>1.5</v>
      </c>
      <c r="E1186" s="65"/>
      <c r="F1186" s="103" t="s">
        <v>10108</v>
      </c>
      <c r="G1186" s="62"/>
      <c r="H1186" s="66"/>
      <c r="I1186" s="67"/>
      <c r="J1186" s="67"/>
      <c r="K1186" s="66" t="s">
        <v>13455</v>
      </c>
      <c r="L1186" s="70"/>
      <c r="M1186" s="71">
        <v>8095.177734375</v>
      </c>
      <c r="N1186" s="71">
        <v>955.677978515625</v>
      </c>
      <c r="O1186" s="72"/>
      <c r="P1186" s="73"/>
      <c r="Q1186" s="73"/>
      <c r="R1186" s="96"/>
      <c r="S1186" s="48">
        <v>0</v>
      </c>
      <c r="T1186" s="48">
        <v>1</v>
      </c>
      <c r="U1186" s="49">
        <v>0</v>
      </c>
      <c r="V1186" s="49">
        <v>1</v>
      </c>
      <c r="W1186" s="49">
        <v>0</v>
      </c>
      <c r="X1186" s="49">
        <v>1</v>
      </c>
      <c r="Y1186" s="49">
        <v>0</v>
      </c>
      <c r="Z1186" s="49">
        <v>0</v>
      </c>
      <c r="AA1186" s="68">
        <v>1186</v>
      </c>
      <c r="AB1186" s="68"/>
      <c r="AC1186" s="69"/>
      <c r="AD1186" s="84">
        <v>58</v>
      </c>
      <c r="AE1186" s="84">
        <v>72</v>
      </c>
      <c r="AF1186" s="84">
        <v>463</v>
      </c>
      <c r="AG1186" s="84">
        <v>68</v>
      </c>
      <c r="AH1186" s="84"/>
      <c r="AI1186" s="84"/>
      <c r="AJ1186" s="84" t="s">
        <v>8551</v>
      </c>
      <c r="AK1186" s="84"/>
      <c r="AL1186" s="84"/>
      <c r="AM1186" s="87">
        <v>40797.524074074077</v>
      </c>
      <c r="AN1186" s="84" t="s">
        <v>10584</v>
      </c>
      <c r="AO1186" s="92" t="s">
        <v>11768</v>
      </c>
      <c r="AP1186" s="84" t="s">
        <v>66</v>
      </c>
      <c r="AQ1186" s="48"/>
      <c r="AR1186" s="48"/>
      <c r="AS1186" s="48"/>
      <c r="AT1186" s="48"/>
      <c r="AU1186" s="48"/>
      <c r="AV1186" s="48"/>
      <c r="AW1186" s="107" t="s">
        <v>14534</v>
      </c>
      <c r="AX1186" s="107" t="s">
        <v>14534</v>
      </c>
      <c r="AY1186" s="107" t="s">
        <v>15313</v>
      </c>
      <c r="AZ1186" s="107" t="s">
        <v>15313</v>
      </c>
      <c r="BA1186" s="2"/>
      <c r="BB1186" s="3"/>
      <c r="BC1186" s="3"/>
      <c r="BD1186" s="3"/>
      <c r="BE1186" s="3"/>
    </row>
    <row r="1187" spans="1:57" x14ac:dyDescent="0.25">
      <c r="A1187" s="61" t="s">
        <v>1779</v>
      </c>
      <c r="B1187" s="62" t="s">
        <v>15537</v>
      </c>
      <c r="C1187" s="62"/>
      <c r="D1187" s="63">
        <v>1.5</v>
      </c>
      <c r="E1187" s="65"/>
      <c r="F1187" s="103" t="s">
        <v>10109</v>
      </c>
      <c r="G1187" s="62"/>
      <c r="H1187" s="66"/>
      <c r="I1187" s="67"/>
      <c r="J1187" s="67"/>
      <c r="K1187" s="66" t="s">
        <v>13456</v>
      </c>
      <c r="L1187" s="70"/>
      <c r="M1187" s="71">
        <v>8585.7177734375</v>
      </c>
      <c r="N1187" s="71">
        <v>1157.135009765625</v>
      </c>
      <c r="O1187" s="72"/>
      <c r="P1187" s="73"/>
      <c r="Q1187" s="73"/>
      <c r="R1187" s="96"/>
      <c r="S1187" s="48">
        <v>1</v>
      </c>
      <c r="T1187" s="48">
        <v>0</v>
      </c>
      <c r="U1187" s="49">
        <v>0</v>
      </c>
      <c r="V1187" s="49">
        <v>1</v>
      </c>
      <c r="W1187" s="49">
        <v>0</v>
      </c>
      <c r="X1187" s="49">
        <v>1</v>
      </c>
      <c r="Y1187" s="49">
        <v>0</v>
      </c>
      <c r="Z1187" s="49">
        <v>0</v>
      </c>
      <c r="AA1187" s="68">
        <v>1187</v>
      </c>
      <c r="AB1187" s="68"/>
      <c r="AC1187" s="69"/>
      <c r="AD1187" s="84">
        <v>690</v>
      </c>
      <c r="AE1187" s="84">
        <v>123330</v>
      </c>
      <c r="AF1187" s="84">
        <v>25536</v>
      </c>
      <c r="AG1187" s="84">
        <v>1119</v>
      </c>
      <c r="AH1187" s="84"/>
      <c r="AI1187" s="84" t="s">
        <v>7964</v>
      </c>
      <c r="AJ1187" s="84"/>
      <c r="AK1187" s="92" t="s">
        <v>8902</v>
      </c>
      <c r="AL1187" s="84"/>
      <c r="AM1187" s="87">
        <v>40947.81349537037</v>
      </c>
      <c r="AN1187" s="84" t="s">
        <v>10584</v>
      </c>
      <c r="AO1187" s="92" t="s">
        <v>11769</v>
      </c>
      <c r="AP1187" s="84" t="s">
        <v>65</v>
      </c>
      <c r="AQ1187" s="48"/>
      <c r="AR1187" s="48"/>
      <c r="AS1187" s="48"/>
      <c r="AT1187" s="48"/>
      <c r="AU1187" s="48"/>
      <c r="AV1187" s="48"/>
      <c r="AW1187" s="48"/>
      <c r="AX1187" s="48"/>
      <c r="AY1187" s="48"/>
      <c r="AZ1187" s="48"/>
      <c r="BA1187" s="2"/>
      <c r="BB1187" s="3"/>
      <c r="BC1187" s="3"/>
      <c r="BD1187" s="3"/>
      <c r="BE1187" s="3"/>
    </row>
    <row r="1188" spans="1:57" x14ac:dyDescent="0.25">
      <c r="A1188" s="61" t="s">
        <v>1071</v>
      </c>
      <c r="B1188" s="62" t="s">
        <v>15537</v>
      </c>
      <c r="C1188" s="62"/>
      <c r="D1188" s="63">
        <v>1.7185585195271398</v>
      </c>
      <c r="E1188" s="65"/>
      <c r="F1188" s="103" t="s">
        <v>10110</v>
      </c>
      <c r="G1188" s="62"/>
      <c r="H1188" s="66"/>
      <c r="I1188" s="67"/>
      <c r="J1188" s="67"/>
      <c r="K1188" s="66" t="s">
        <v>13457</v>
      </c>
      <c r="L1188" s="70"/>
      <c r="M1188" s="71">
        <v>6524.07568359375</v>
      </c>
      <c r="N1188" s="71">
        <v>1951.53955078125</v>
      </c>
      <c r="O1188" s="72"/>
      <c r="P1188" s="73"/>
      <c r="Q1188" s="73"/>
      <c r="R1188" s="96"/>
      <c r="S1188" s="48">
        <v>0</v>
      </c>
      <c r="T1188" s="48">
        <v>1</v>
      </c>
      <c r="U1188" s="49">
        <v>0</v>
      </c>
      <c r="V1188" s="49">
        <v>1.63E-4</v>
      </c>
      <c r="W1188" s="49">
        <v>1.13E-4</v>
      </c>
      <c r="X1188" s="49">
        <v>0.48216999999999999</v>
      </c>
      <c r="Y1188" s="49">
        <v>0</v>
      </c>
      <c r="Z1188" s="49">
        <v>0</v>
      </c>
      <c r="AA1188" s="68">
        <v>1188</v>
      </c>
      <c r="AB1188" s="68"/>
      <c r="AC1188" s="69"/>
      <c r="AD1188" s="84">
        <v>129</v>
      </c>
      <c r="AE1188" s="84">
        <v>153</v>
      </c>
      <c r="AF1188" s="84">
        <v>38653</v>
      </c>
      <c r="AG1188" s="84">
        <v>82525</v>
      </c>
      <c r="AH1188" s="84"/>
      <c r="AI1188" s="84" t="s">
        <v>7965</v>
      </c>
      <c r="AJ1188" s="84" t="s">
        <v>8552</v>
      </c>
      <c r="AK1188" s="84"/>
      <c r="AL1188" s="84"/>
      <c r="AM1188" s="87">
        <v>41172.72760416667</v>
      </c>
      <c r="AN1188" s="84" t="s">
        <v>10584</v>
      </c>
      <c r="AO1188" s="92" t="s">
        <v>11770</v>
      </c>
      <c r="AP1188" s="84" t="s">
        <v>66</v>
      </c>
      <c r="AQ1188" s="48"/>
      <c r="AR1188" s="48"/>
      <c r="AS1188" s="48"/>
      <c r="AT1188" s="48"/>
      <c r="AU1188" s="48"/>
      <c r="AV1188" s="48"/>
      <c r="AW1188" s="107" t="s">
        <v>14091</v>
      </c>
      <c r="AX1188" s="107" t="s">
        <v>14091</v>
      </c>
      <c r="AY1188" s="107" t="s">
        <v>14892</v>
      </c>
      <c r="AZ1188" s="107" t="s">
        <v>14892</v>
      </c>
      <c r="BA1188" s="2"/>
      <c r="BB1188" s="3"/>
      <c r="BC1188" s="3"/>
      <c r="BD1188" s="3"/>
      <c r="BE1188" s="3"/>
    </row>
    <row r="1189" spans="1:57" x14ac:dyDescent="0.25">
      <c r="A1189" s="61" t="s">
        <v>1072</v>
      </c>
      <c r="B1189" s="62" t="s">
        <v>15537</v>
      </c>
      <c r="C1189" s="62"/>
      <c r="D1189" s="63">
        <v>1.5</v>
      </c>
      <c r="E1189" s="65"/>
      <c r="F1189" s="103" t="s">
        <v>10111</v>
      </c>
      <c r="G1189" s="62"/>
      <c r="H1189" s="66"/>
      <c r="I1189" s="67"/>
      <c r="J1189" s="67"/>
      <c r="K1189" s="66" t="s">
        <v>13458</v>
      </c>
      <c r="L1189" s="70"/>
      <c r="M1189" s="71">
        <v>2436.091064453125</v>
      </c>
      <c r="N1189" s="71">
        <v>7382.2412109375</v>
      </c>
      <c r="O1189" s="72"/>
      <c r="P1189" s="73"/>
      <c r="Q1189" s="73"/>
      <c r="R1189" s="96"/>
      <c r="S1189" s="48">
        <v>0</v>
      </c>
      <c r="T1189" s="48">
        <v>1</v>
      </c>
      <c r="U1189" s="49">
        <v>0</v>
      </c>
      <c r="V1189" s="49">
        <v>0.111111</v>
      </c>
      <c r="W1189" s="49">
        <v>0</v>
      </c>
      <c r="X1189" s="49">
        <v>0.63243199999999999</v>
      </c>
      <c r="Y1189" s="49">
        <v>0</v>
      </c>
      <c r="Z1189" s="49">
        <v>0</v>
      </c>
      <c r="AA1189" s="68">
        <v>1189</v>
      </c>
      <c r="AB1189" s="68"/>
      <c r="AC1189" s="69"/>
      <c r="AD1189" s="84">
        <v>94</v>
      </c>
      <c r="AE1189" s="84">
        <v>12</v>
      </c>
      <c r="AF1189" s="84">
        <v>191</v>
      </c>
      <c r="AG1189" s="84">
        <v>3718</v>
      </c>
      <c r="AH1189" s="84"/>
      <c r="AI1189" s="84"/>
      <c r="AJ1189" s="84"/>
      <c r="AK1189" s="84"/>
      <c r="AL1189" s="84"/>
      <c r="AM1189" s="87">
        <v>42237.247465277775</v>
      </c>
      <c r="AN1189" s="84" t="s">
        <v>10584</v>
      </c>
      <c r="AO1189" s="92" t="s">
        <v>11771</v>
      </c>
      <c r="AP1189" s="84" t="s">
        <v>66</v>
      </c>
      <c r="AQ1189" s="48"/>
      <c r="AR1189" s="48"/>
      <c r="AS1189" s="48"/>
      <c r="AT1189" s="48"/>
      <c r="AU1189" s="48"/>
      <c r="AV1189" s="48"/>
      <c r="AW1189" s="107" t="s">
        <v>14351</v>
      </c>
      <c r="AX1189" s="107" t="s">
        <v>14351</v>
      </c>
      <c r="AY1189" s="107" t="s">
        <v>15138</v>
      </c>
      <c r="AZ1189" s="107" t="s">
        <v>15138</v>
      </c>
      <c r="BA1189" s="2"/>
      <c r="BB1189" s="3"/>
      <c r="BC1189" s="3"/>
      <c r="BD1189" s="3"/>
      <c r="BE1189" s="3"/>
    </row>
    <row r="1190" spans="1:57" x14ac:dyDescent="0.25">
      <c r="A1190" s="61" t="s">
        <v>1073</v>
      </c>
      <c r="B1190" s="62" t="s">
        <v>15537</v>
      </c>
      <c r="C1190" s="62"/>
      <c r="D1190" s="63">
        <v>1.5</v>
      </c>
      <c r="E1190" s="65"/>
      <c r="F1190" s="103" t="s">
        <v>10112</v>
      </c>
      <c r="G1190" s="62"/>
      <c r="H1190" s="66"/>
      <c r="I1190" s="67"/>
      <c r="J1190" s="67"/>
      <c r="K1190" s="66" t="s">
        <v>13459</v>
      </c>
      <c r="L1190" s="70"/>
      <c r="M1190" s="71">
        <v>4320.66943359375</v>
      </c>
      <c r="N1190" s="71">
        <v>9570.9814453125</v>
      </c>
      <c r="O1190" s="72"/>
      <c r="P1190" s="73"/>
      <c r="Q1190" s="73"/>
      <c r="R1190" s="96"/>
      <c r="S1190" s="48">
        <v>0</v>
      </c>
      <c r="T1190" s="48">
        <v>1</v>
      </c>
      <c r="U1190" s="49">
        <v>0</v>
      </c>
      <c r="V1190" s="49">
        <v>1</v>
      </c>
      <c r="W1190" s="49">
        <v>0</v>
      </c>
      <c r="X1190" s="49">
        <v>1</v>
      </c>
      <c r="Y1190" s="49">
        <v>0</v>
      </c>
      <c r="Z1190" s="49">
        <v>0</v>
      </c>
      <c r="AA1190" s="68">
        <v>1190</v>
      </c>
      <c r="AB1190" s="68"/>
      <c r="AC1190" s="69"/>
      <c r="AD1190" s="84">
        <v>77</v>
      </c>
      <c r="AE1190" s="84">
        <v>135</v>
      </c>
      <c r="AF1190" s="84">
        <v>2519</v>
      </c>
      <c r="AG1190" s="84">
        <v>6995</v>
      </c>
      <c r="AH1190" s="84"/>
      <c r="AI1190" s="84" t="s">
        <v>7966</v>
      </c>
      <c r="AJ1190" s="84" t="s">
        <v>8284</v>
      </c>
      <c r="AK1190" s="92" t="s">
        <v>8903</v>
      </c>
      <c r="AL1190" s="84"/>
      <c r="AM1190" s="87">
        <v>41272.391018518516</v>
      </c>
      <c r="AN1190" s="84" t="s">
        <v>10584</v>
      </c>
      <c r="AO1190" s="92" t="s">
        <v>11772</v>
      </c>
      <c r="AP1190" s="84" t="s">
        <v>66</v>
      </c>
      <c r="AQ1190" s="48" t="s">
        <v>2810</v>
      </c>
      <c r="AR1190" s="48" t="s">
        <v>2810</v>
      </c>
      <c r="AS1190" s="48" t="s">
        <v>2911</v>
      </c>
      <c r="AT1190" s="48" t="s">
        <v>2911</v>
      </c>
      <c r="AU1190" s="48"/>
      <c r="AV1190" s="48"/>
      <c r="AW1190" s="107" t="s">
        <v>14535</v>
      </c>
      <c r="AX1190" s="107" t="s">
        <v>14535</v>
      </c>
      <c r="AY1190" s="107" t="s">
        <v>15314</v>
      </c>
      <c r="AZ1190" s="107" t="s">
        <v>15314</v>
      </c>
      <c r="BA1190" s="2"/>
      <c r="BB1190" s="3"/>
      <c r="BC1190" s="3"/>
      <c r="BD1190" s="3"/>
      <c r="BE1190" s="3"/>
    </row>
    <row r="1191" spans="1:57" x14ac:dyDescent="0.25">
      <c r="A1191" s="61" t="s">
        <v>1780</v>
      </c>
      <c r="B1191" s="62" t="s">
        <v>15537</v>
      </c>
      <c r="C1191" s="62"/>
      <c r="D1191" s="63">
        <v>1.5</v>
      </c>
      <c r="E1191" s="65"/>
      <c r="F1191" s="103" t="s">
        <v>10113</v>
      </c>
      <c r="G1191" s="62"/>
      <c r="H1191" s="66"/>
      <c r="I1191" s="67"/>
      <c r="J1191" s="67"/>
      <c r="K1191" s="66" t="s">
        <v>13460</v>
      </c>
      <c r="L1191" s="70"/>
      <c r="M1191" s="71">
        <v>6452.341796875</v>
      </c>
      <c r="N1191" s="71">
        <v>9423.09765625</v>
      </c>
      <c r="O1191" s="72"/>
      <c r="P1191" s="73"/>
      <c r="Q1191" s="73"/>
      <c r="R1191" s="96"/>
      <c r="S1191" s="48">
        <v>1</v>
      </c>
      <c r="T1191" s="48">
        <v>0</v>
      </c>
      <c r="U1191" s="49">
        <v>0</v>
      </c>
      <c r="V1191" s="49">
        <v>1</v>
      </c>
      <c r="W1191" s="49">
        <v>0</v>
      </c>
      <c r="X1191" s="49">
        <v>1</v>
      </c>
      <c r="Y1191" s="49">
        <v>0</v>
      </c>
      <c r="Z1191" s="49">
        <v>0</v>
      </c>
      <c r="AA1191" s="68">
        <v>1191</v>
      </c>
      <c r="AB1191" s="68"/>
      <c r="AC1191" s="69"/>
      <c r="AD1191" s="84">
        <v>2954</v>
      </c>
      <c r="AE1191" s="84">
        <v>197838</v>
      </c>
      <c r="AF1191" s="84">
        <v>46954</v>
      </c>
      <c r="AG1191" s="84">
        <v>9069</v>
      </c>
      <c r="AH1191" s="84"/>
      <c r="AI1191" s="84"/>
      <c r="AJ1191" s="84"/>
      <c r="AK1191" s="84"/>
      <c r="AL1191" s="84"/>
      <c r="AM1191" s="87">
        <v>39925.780729166669</v>
      </c>
      <c r="AN1191" s="84" t="s">
        <v>10584</v>
      </c>
      <c r="AO1191" s="92" t="s">
        <v>11773</v>
      </c>
      <c r="AP1191" s="84" t="s">
        <v>65</v>
      </c>
      <c r="AQ1191" s="48"/>
      <c r="AR1191" s="48"/>
      <c r="AS1191" s="48"/>
      <c r="AT1191" s="48"/>
      <c r="AU1191" s="48"/>
      <c r="AV1191" s="48"/>
      <c r="AW1191" s="48"/>
      <c r="AX1191" s="48"/>
      <c r="AY1191" s="48"/>
      <c r="AZ1191" s="48"/>
      <c r="BA1191" s="2"/>
      <c r="BB1191" s="3"/>
      <c r="BC1191" s="3"/>
      <c r="BD1191" s="3"/>
      <c r="BE1191" s="3"/>
    </row>
    <row r="1192" spans="1:57" x14ac:dyDescent="0.25">
      <c r="A1192" s="61" t="s">
        <v>1074</v>
      </c>
      <c r="B1192" s="62" t="s">
        <v>15537</v>
      </c>
      <c r="C1192" s="62"/>
      <c r="D1192" s="63">
        <v>1.5</v>
      </c>
      <c r="E1192" s="65"/>
      <c r="F1192" s="103" t="s">
        <v>10114</v>
      </c>
      <c r="G1192" s="62"/>
      <c r="H1192" s="66"/>
      <c r="I1192" s="67"/>
      <c r="J1192" s="67"/>
      <c r="K1192" s="66" t="s">
        <v>13461</v>
      </c>
      <c r="L1192" s="70"/>
      <c r="M1192" s="71">
        <v>6915.24169921875</v>
      </c>
      <c r="N1192" s="71">
        <v>5934.43505859375</v>
      </c>
      <c r="O1192" s="72"/>
      <c r="P1192" s="73"/>
      <c r="Q1192" s="73"/>
      <c r="R1192" s="96"/>
      <c r="S1192" s="48">
        <v>0</v>
      </c>
      <c r="T1192" s="48">
        <v>1</v>
      </c>
      <c r="U1192" s="49">
        <v>0</v>
      </c>
      <c r="V1192" s="49">
        <v>1.2300000000000001E-4</v>
      </c>
      <c r="W1192" s="49">
        <v>0</v>
      </c>
      <c r="X1192" s="49">
        <v>0.53268899999999997</v>
      </c>
      <c r="Y1192" s="49">
        <v>0</v>
      </c>
      <c r="Z1192" s="49">
        <v>0</v>
      </c>
      <c r="AA1192" s="68">
        <v>1192</v>
      </c>
      <c r="AB1192" s="68"/>
      <c r="AC1192" s="69"/>
      <c r="AD1192" s="84">
        <v>523</v>
      </c>
      <c r="AE1192" s="84">
        <v>277</v>
      </c>
      <c r="AF1192" s="84">
        <v>2169</v>
      </c>
      <c r="AG1192" s="84">
        <v>701</v>
      </c>
      <c r="AH1192" s="84"/>
      <c r="AI1192" s="84" t="s">
        <v>7967</v>
      </c>
      <c r="AJ1192" s="84"/>
      <c r="AK1192" s="84"/>
      <c r="AL1192" s="84"/>
      <c r="AM1192" s="87">
        <v>40688.854907407411</v>
      </c>
      <c r="AN1192" s="84" t="s">
        <v>10584</v>
      </c>
      <c r="AO1192" s="92" t="s">
        <v>11774</v>
      </c>
      <c r="AP1192" s="84" t="s">
        <v>66</v>
      </c>
      <c r="AQ1192" s="48"/>
      <c r="AR1192" s="48"/>
      <c r="AS1192" s="48"/>
      <c r="AT1192" s="48"/>
      <c r="AU1192" s="48"/>
      <c r="AV1192" s="48"/>
      <c r="AW1192" s="107" t="s">
        <v>14181</v>
      </c>
      <c r="AX1192" s="107" t="s">
        <v>14181</v>
      </c>
      <c r="AY1192" s="107" t="s">
        <v>14981</v>
      </c>
      <c r="AZ1192" s="107" t="s">
        <v>14981</v>
      </c>
      <c r="BA1192" s="2"/>
      <c r="BB1192" s="3"/>
      <c r="BC1192" s="3"/>
      <c r="BD1192" s="3"/>
      <c r="BE1192" s="3"/>
    </row>
    <row r="1193" spans="1:57" x14ac:dyDescent="0.25">
      <c r="A1193" s="61" t="s">
        <v>1075</v>
      </c>
      <c r="B1193" s="62" t="s">
        <v>15537</v>
      </c>
      <c r="C1193" s="62"/>
      <c r="D1193" s="63">
        <v>1.5</v>
      </c>
      <c r="E1193" s="65"/>
      <c r="F1193" s="103" t="s">
        <v>10115</v>
      </c>
      <c r="G1193" s="62"/>
      <c r="H1193" s="66"/>
      <c r="I1193" s="67"/>
      <c r="J1193" s="67"/>
      <c r="K1193" s="66" t="s">
        <v>13462</v>
      </c>
      <c r="L1193" s="70"/>
      <c r="M1193" s="71">
        <v>2678.9111328125</v>
      </c>
      <c r="N1193" s="71">
        <v>2141.807373046875</v>
      </c>
      <c r="O1193" s="72"/>
      <c r="P1193" s="73"/>
      <c r="Q1193" s="73"/>
      <c r="R1193" s="96"/>
      <c r="S1193" s="48">
        <v>0</v>
      </c>
      <c r="T1193" s="48">
        <v>1</v>
      </c>
      <c r="U1193" s="49">
        <v>0</v>
      </c>
      <c r="V1193" s="49">
        <v>1.2300000000000001E-4</v>
      </c>
      <c r="W1193" s="49">
        <v>0</v>
      </c>
      <c r="X1193" s="49">
        <v>0.55101</v>
      </c>
      <c r="Y1193" s="49">
        <v>0</v>
      </c>
      <c r="Z1193" s="49">
        <v>0</v>
      </c>
      <c r="AA1193" s="68">
        <v>1193</v>
      </c>
      <c r="AB1193" s="68"/>
      <c r="AC1193" s="69"/>
      <c r="AD1193" s="84">
        <v>780</v>
      </c>
      <c r="AE1193" s="84">
        <v>146</v>
      </c>
      <c r="AF1193" s="84">
        <v>12743</v>
      </c>
      <c r="AG1193" s="84">
        <v>38829</v>
      </c>
      <c r="AH1193" s="84"/>
      <c r="AI1193" s="84"/>
      <c r="AJ1193" s="84"/>
      <c r="AK1193" s="84"/>
      <c r="AL1193" s="84"/>
      <c r="AM1193" s="87">
        <v>42125.792673611111</v>
      </c>
      <c r="AN1193" s="84" t="s">
        <v>10584</v>
      </c>
      <c r="AO1193" s="92" t="s">
        <v>11775</v>
      </c>
      <c r="AP1193" s="84" t="s">
        <v>66</v>
      </c>
      <c r="AQ1193" s="48"/>
      <c r="AR1193" s="48"/>
      <c r="AS1193" s="48"/>
      <c r="AT1193" s="48"/>
      <c r="AU1193" s="48"/>
      <c r="AV1193" s="48"/>
      <c r="AW1193" s="107" t="s">
        <v>14132</v>
      </c>
      <c r="AX1193" s="107" t="s">
        <v>14132</v>
      </c>
      <c r="AY1193" s="107" t="s">
        <v>14934</v>
      </c>
      <c r="AZ1193" s="107" t="s">
        <v>14934</v>
      </c>
      <c r="BA1193" s="2"/>
      <c r="BB1193" s="3"/>
      <c r="BC1193" s="3"/>
      <c r="BD1193" s="3"/>
      <c r="BE1193" s="3"/>
    </row>
    <row r="1194" spans="1:57" x14ac:dyDescent="0.25">
      <c r="A1194" s="61" t="s">
        <v>1076</v>
      </c>
      <c r="B1194" s="62" t="s">
        <v>15537</v>
      </c>
      <c r="C1194" s="62"/>
      <c r="D1194" s="63">
        <v>1.7204926657176456</v>
      </c>
      <c r="E1194" s="65"/>
      <c r="F1194" s="103" t="s">
        <v>10116</v>
      </c>
      <c r="G1194" s="62"/>
      <c r="H1194" s="66"/>
      <c r="I1194" s="67"/>
      <c r="J1194" s="67"/>
      <c r="K1194" s="66" t="s">
        <v>13463</v>
      </c>
      <c r="L1194" s="70"/>
      <c r="M1194" s="71">
        <v>7154.4443359375</v>
      </c>
      <c r="N1194" s="71">
        <v>6841.56494140625</v>
      </c>
      <c r="O1194" s="72"/>
      <c r="P1194" s="73"/>
      <c r="Q1194" s="73"/>
      <c r="R1194" s="96"/>
      <c r="S1194" s="48">
        <v>0</v>
      </c>
      <c r="T1194" s="48">
        <v>2</v>
      </c>
      <c r="U1194" s="49">
        <v>1014</v>
      </c>
      <c r="V1194" s="49">
        <v>1.63E-4</v>
      </c>
      <c r="W1194" s="49">
        <v>1.1400000000000001E-4</v>
      </c>
      <c r="X1194" s="49">
        <v>0.85466900000000001</v>
      </c>
      <c r="Y1194" s="49">
        <v>0</v>
      </c>
      <c r="Z1194" s="49">
        <v>0</v>
      </c>
      <c r="AA1194" s="68">
        <v>1194</v>
      </c>
      <c r="AB1194" s="68"/>
      <c r="AC1194" s="69"/>
      <c r="AD1194" s="84">
        <v>45</v>
      </c>
      <c r="AE1194" s="84">
        <v>2</v>
      </c>
      <c r="AF1194" s="84">
        <v>583</v>
      </c>
      <c r="AG1194" s="84">
        <v>12759</v>
      </c>
      <c r="AH1194" s="84"/>
      <c r="AI1194" s="84" t="s">
        <v>7968</v>
      </c>
      <c r="AJ1194" s="84"/>
      <c r="AK1194" s="84"/>
      <c r="AL1194" s="84"/>
      <c r="AM1194" s="87">
        <v>43526.330925925926</v>
      </c>
      <c r="AN1194" s="84" t="s">
        <v>10584</v>
      </c>
      <c r="AO1194" s="92" t="s">
        <v>11776</v>
      </c>
      <c r="AP1194" s="84" t="s">
        <v>66</v>
      </c>
      <c r="AQ1194" s="48"/>
      <c r="AR1194" s="48"/>
      <c r="AS1194" s="48"/>
      <c r="AT1194" s="48"/>
      <c r="AU1194" s="48"/>
      <c r="AV1194" s="48"/>
      <c r="AW1194" s="107" t="s">
        <v>14536</v>
      </c>
      <c r="AX1194" s="107" t="s">
        <v>14536</v>
      </c>
      <c r="AY1194" s="107" t="s">
        <v>15315</v>
      </c>
      <c r="AZ1194" s="107" t="s">
        <v>15315</v>
      </c>
      <c r="BA1194" s="2"/>
      <c r="BB1194" s="3"/>
      <c r="BC1194" s="3"/>
      <c r="BD1194" s="3"/>
      <c r="BE1194" s="3"/>
    </row>
    <row r="1195" spans="1:57" x14ac:dyDescent="0.25">
      <c r="A1195" s="61" t="s">
        <v>1077</v>
      </c>
      <c r="B1195" s="62" t="s">
        <v>15537</v>
      </c>
      <c r="C1195" s="62"/>
      <c r="D1195" s="63">
        <v>1.5</v>
      </c>
      <c r="E1195" s="65"/>
      <c r="F1195" s="103" t="s">
        <v>10117</v>
      </c>
      <c r="G1195" s="62"/>
      <c r="H1195" s="66"/>
      <c r="I1195" s="67"/>
      <c r="J1195" s="67"/>
      <c r="K1195" s="66" t="s">
        <v>13464</v>
      </c>
      <c r="L1195" s="70"/>
      <c r="M1195" s="71">
        <v>3049.10107421875</v>
      </c>
      <c r="N1195" s="71">
        <v>5685.341796875</v>
      </c>
      <c r="O1195" s="72"/>
      <c r="P1195" s="73"/>
      <c r="Q1195" s="73"/>
      <c r="R1195" s="96"/>
      <c r="S1195" s="48">
        <v>0</v>
      </c>
      <c r="T1195" s="48">
        <v>1</v>
      </c>
      <c r="U1195" s="49">
        <v>0</v>
      </c>
      <c r="V1195" s="49">
        <v>1</v>
      </c>
      <c r="W1195" s="49">
        <v>0</v>
      </c>
      <c r="X1195" s="49">
        <v>1</v>
      </c>
      <c r="Y1195" s="49">
        <v>0</v>
      </c>
      <c r="Z1195" s="49">
        <v>0</v>
      </c>
      <c r="AA1195" s="68">
        <v>1195</v>
      </c>
      <c r="AB1195" s="68"/>
      <c r="AC1195" s="69"/>
      <c r="AD1195" s="84">
        <v>1181</v>
      </c>
      <c r="AE1195" s="84">
        <v>1117</v>
      </c>
      <c r="AF1195" s="84">
        <v>7671</v>
      </c>
      <c r="AG1195" s="84">
        <v>5739</v>
      </c>
      <c r="AH1195" s="84"/>
      <c r="AI1195" s="84" t="s">
        <v>7969</v>
      </c>
      <c r="AJ1195" s="84"/>
      <c r="AK1195" s="84"/>
      <c r="AL1195" s="84"/>
      <c r="AM1195" s="87">
        <v>43555.586631944447</v>
      </c>
      <c r="AN1195" s="84" t="s">
        <v>10584</v>
      </c>
      <c r="AO1195" s="92" t="s">
        <v>11777</v>
      </c>
      <c r="AP1195" s="84" t="s">
        <v>66</v>
      </c>
      <c r="AQ1195" s="48"/>
      <c r="AR1195" s="48"/>
      <c r="AS1195" s="48"/>
      <c r="AT1195" s="48"/>
      <c r="AU1195" s="48"/>
      <c r="AV1195" s="48"/>
      <c r="AW1195" s="107" t="s">
        <v>14537</v>
      </c>
      <c r="AX1195" s="107" t="s">
        <v>14537</v>
      </c>
      <c r="AY1195" s="107" t="s">
        <v>15316</v>
      </c>
      <c r="AZ1195" s="107" t="s">
        <v>15316</v>
      </c>
      <c r="BA1195" s="2"/>
      <c r="BB1195" s="3"/>
      <c r="BC1195" s="3"/>
      <c r="BD1195" s="3"/>
      <c r="BE1195" s="3"/>
    </row>
    <row r="1196" spans="1:57" x14ac:dyDescent="0.25">
      <c r="A1196" s="61" t="s">
        <v>1781</v>
      </c>
      <c r="B1196" s="62" t="s">
        <v>15537</v>
      </c>
      <c r="C1196" s="62"/>
      <c r="D1196" s="63">
        <v>1.5</v>
      </c>
      <c r="E1196" s="65"/>
      <c r="F1196" s="103" t="s">
        <v>10118</v>
      </c>
      <c r="G1196" s="62"/>
      <c r="H1196" s="66"/>
      <c r="I1196" s="67"/>
      <c r="J1196" s="67"/>
      <c r="K1196" s="66" t="s">
        <v>13465</v>
      </c>
      <c r="L1196" s="70"/>
      <c r="M1196" s="71">
        <v>679.418701171875</v>
      </c>
      <c r="N1196" s="71">
        <v>4429.5</v>
      </c>
      <c r="O1196" s="72"/>
      <c r="P1196" s="73"/>
      <c r="Q1196" s="73"/>
      <c r="R1196" s="96"/>
      <c r="S1196" s="48">
        <v>1</v>
      </c>
      <c r="T1196" s="48">
        <v>0</v>
      </c>
      <c r="U1196" s="49">
        <v>0</v>
      </c>
      <c r="V1196" s="49">
        <v>1</v>
      </c>
      <c r="W1196" s="49">
        <v>0</v>
      </c>
      <c r="X1196" s="49">
        <v>1</v>
      </c>
      <c r="Y1196" s="49">
        <v>0</v>
      </c>
      <c r="Z1196" s="49">
        <v>0</v>
      </c>
      <c r="AA1196" s="68">
        <v>1196</v>
      </c>
      <c r="AB1196" s="68"/>
      <c r="AC1196" s="69"/>
      <c r="AD1196" s="84">
        <v>5007</v>
      </c>
      <c r="AE1196" s="84">
        <v>10623</v>
      </c>
      <c r="AF1196" s="84">
        <v>96170</v>
      </c>
      <c r="AG1196" s="84">
        <v>51534</v>
      </c>
      <c r="AH1196" s="84"/>
      <c r="AI1196" s="84" t="s">
        <v>7970</v>
      </c>
      <c r="AJ1196" s="84" t="s">
        <v>8284</v>
      </c>
      <c r="AK1196" s="92" t="s">
        <v>8904</v>
      </c>
      <c r="AL1196" s="84"/>
      <c r="AM1196" s="87">
        <v>41078.797430555554</v>
      </c>
      <c r="AN1196" s="84" t="s">
        <v>10584</v>
      </c>
      <c r="AO1196" s="92" t="s">
        <v>11778</v>
      </c>
      <c r="AP1196" s="84" t="s">
        <v>65</v>
      </c>
      <c r="AQ1196" s="48"/>
      <c r="AR1196" s="48"/>
      <c r="AS1196" s="48"/>
      <c r="AT1196" s="48"/>
      <c r="AU1196" s="48"/>
      <c r="AV1196" s="48"/>
      <c r="AW1196" s="48"/>
      <c r="AX1196" s="48"/>
      <c r="AY1196" s="48"/>
      <c r="AZ1196" s="48"/>
      <c r="BA1196" s="2"/>
      <c r="BB1196" s="3"/>
      <c r="BC1196" s="3"/>
      <c r="BD1196" s="3"/>
      <c r="BE1196" s="3"/>
    </row>
    <row r="1197" spans="1:57" x14ac:dyDescent="0.25">
      <c r="A1197" s="61" t="s">
        <v>1078</v>
      </c>
      <c r="B1197" s="62" t="s">
        <v>15537</v>
      </c>
      <c r="C1197" s="62"/>
      <c r="D1197" s="63">
        <v>1.5</v>
      </c>
      <c r="E1197" s="65"/>
      <c r="F1197" s="103" t="s">
        <v>10119</v>
      </c>
      <c r="G1197" s="62"/>
      <c r="H1197" s="66"/>
      <c r="I1197" s="67"/>
      <c r="J1197" s="67"/>
      <c r="K1197" s="66" t="s">
        <v>13466</v>
      </c>
      <c r="L1197" s="70"/>
      <c r="M1197" s="71">
        <v>1279.5482177734375</v>
      </c>
      <c r="N1197" s="71">
        <v>3103.89990234375</v>
      </c>
      <c r="O1197" s="72"/>
      <c r="P1197" s="73"/>
      <c r="Q1197" s="73"/>
      <c r="R1197" s="96"/>
      <c r="S1197" s="48">
        <v>0</v>
      </c>
      <c r="T1197" s="48">
        <v>1</v>
      </c>
      <c r="U1197" s="49">
        <v>0</v>
      </c>
      <c r="V1197" s="49">
        <v>1.22E-4</v>
      </c>
      <c r="W1197" s="49">
        <v>0</v>
      </c>
      <c r="X1197" s="49">
        <v>0.558504</v>
      </c>
      <c r="Y1197" s="49">
        <v>0</v>
      </c>
      <c r="Z1197" s="49">
        <v>0</v>
      </c>
      <c r="AA1197" s="68">
        <v>1197</v>
      </c>
      <c r="AB1197" s="68"/>
      <c r="AC1197" s="69"/>
      <c r="AD1197" s="84">
        <v>308</v>
      </c>
      <c r="AE1197" s="84">
        <v>59</v>
      </c>
      <c r="AF1197" s="84">
        <v>1610</v>
      </c>
      <c r="AG1197" s="84">
        <v>9452</v>
      </c>
      <c r="AH1197" s="84"/>
      <c r="AI1197" s="84"/>
      <c r="AJ1197" s="84" t="s">
        <v>8444</v>
      </c>
      <c r="AK1197" s="84"/>
      <c r="AL1197" s="84"/>
      <c r="AM1197" s="87">
        <v>41441.52553240741</v>
      </c>
      <c r="AN1197" s="84" t="s">
        <v>10584</v>
      </c>
      <c r="AO1197" s="92" t="s">
        <v>11779</v>
      </c>
      <c r="AP1197" s="84" t="s">
        <v>66</v>
      </c>
      <c r="AQ1197" s="48"/>
      <c r="AR1197" s="48"/>
      <c r="AS1197" s="48"/>
      <c r="AT1197" s="48"/>
      <c r="AU1197" s="48"/>
      <c r="AV1197" s="48"/>
      <c r="AW1197" s="107" t="s">
        <v>14119</v>
      </c>
      <c r="AX1197" s="107" t="s">
        <v>14119</v>
      </c>
      <c r="AY1197" s="107" t="s">
        <v>14921</v>
      </c>
      <c r="AZ1197" s="107" t="s">
        <v>14921</v>
      </c>
      <c r="BA1197" s="2"/>
      <c r="BB1197" s="3"/>
      <c r="BC1197" s="3"/>
      <c r="BD1197" s="3"/>
      <c r="BE1197" s="3"/>
    </row>
    <row r="1198" spans="1:57" x14ac:dyDescent="0.25">
      <c r="A1198" s="61" t="s">
        <v>1079</v>
      </c>
      <c r="B1198" s="62" t="s">
        <v>15539</v>
      </c>
      <c r="C1198" s="62"/>
      <c r="D1198" s="63">
        <v>5.097511914340533</v>
      </c>
      <c r="E1198" s="65"/>
      <c r="F1198" s="103" t="s">
        <v>10120</v>
      </c>
      <c r="G1198" s="62"/>
      <c r="H1198" s="66"/>
      <c r="I1198" s="67"/>
      <c r="J1198" s="67"/>
      <c r="K1198" s="66" t="s">
        <v>13467</v>
      </c>
      <c r="L1198" s="70"/>
      <c r="M1198" s="71">
        <v>4058.723388671875</v>
      </c>
      <c r="N1198" s="71">
        <v>3265.25732421875</v>
      </c>
      <c r="O1198" s="72"/>
      <c r="P1198" s="73"/>
      <c r="Q1198" s="73"/>
      <c r="R1198" s="96"/>
      <c r="S1198" s="48">
        <v>0</v>
      </c>
      <c r="T1198" s="48">
        <v>1</v>
      </c>
      <c r="U1198" s="49">
        <v>0</v>
      </c>
      <c r="V1198" s="49">
        <v>2.0100000000000001E-4</v>
      </c>
      <c r="W1198" s="49">
        <v>1.8600000000000001E-3</v>
      </c>
      <c r="X1198" s="49">
        <v>0.465924</v>
      </c>
      <c r="Y1198" s="49">
        <v>0</v>
      </c>
      <c r="Z1198" s="49">
        <v>0</v>
      </c>
      <c r="AA1198" s="68">
        <v>1198</v>
      </c>
      <c r="AB1198" s="68"/>
      <c r="AC1198" s="69"/>
      <c r="AD1198" s="84">
        <v>4164</v>
      </c>
      <c r="AE1198" s="84">
        <v>1509</v>
      </c>
      <c r="AF1198" s="84">
        <v>8720</v>
      </c>
      <c r="AG1198" s="84">
        <v>25042</v>
      </c>
      <c r="AH1198" s="84"/>
      <c r="AI1198" s="84" t="s">
        <v>7971</v>
      </c>
      <c r="AJ1198" s="84" t="s">
        <v>8553</v>
      </c>
      <c r="AK1198" s="84"/>
      <c r="AL1198" s="84"/>
      <c r="AM1198" s="87">
        <v>40867.860555555555</v>
      </c>
      <c r="AN1198" s="84" t="s">
        <v>10584</v>
      </c>
      <c r="AO1198" s="92" t="s">
        <v>11780</v>
      </c>
      <c r="AP1198" s="84" t="s">
        <v>66</v>
      </c>
      <c r="AQ1198" s="48"/>
      <c r="AR1198" s="48"/>
      <c r="AS1198" s="48"/>
      <c r="AT1198" s="48"/>
      <c r="AU1198" s="48" t="s">
        <v>2951</v>
      </c>
      <c r="AV1198" s="48" t="s">
        <v>2951</v>
      </c>
      <c r="AW1198" s="107" t="s">
        <v>14127</v>
      </c>
      <c r="AX1198" s="107" t="s">
        <v>14127</v>
      </c>
      <c r="AY1198" s="107" t="s">
        <v>14929</v>
      </c>
      <c r="AZ1198" s="107" t="s">
        <v>14929</v>
      </c>
      <c r="BA1198" s="2"/>
      <c r="BB1198" s="3"/>
      <c r="BC1198" s="3"/>
      <c r="BD1198" s="3"/>
      <c r="BE1198" s="3"/>
    </row>
    <row r="1199" spans="1:57" x14ac:dyDescent="0.25">
      <c r="A1199" s="61" t="s">
        <v>1080</v>
      </c>
      <c r="B1199" s="62" t="s">
        <v>15537</v>
      </c>
      <c r="C1199" s="62"/>
      <c r="D1199" s="63">
        <v>1.5</v>
      </c>
      <c r="E1199" s="65"/>
      <c r="F1199" s="103" t="s">
        <v>10121</v>
      </c>
      <c r="G1199" s="62"/>
      <c r="H1199" s="66"/>
      <c r="I1199" s="67"/>
      <c r="J1199" s="67"/>
      <c r="K1199" s="66" t="s">
        <v>13468</v>
      </c>
      <c r="L1199" s="70"/>
      <c r="M1199" s="71">
        <v>6612.7734375</v>
      </c>
      <c r="N1199" s="71">
        <v>1410.5518798828125</v>
      </c>
      <c r="O1199" s="72"/>
      <c r="P1199" s="73"/>
      <c r="Q1199" s="73"/>
      <c r="R1199" s="96"/>
      <c r="S1199" s="48">
        <v>0</v>
      </c>
      <c r="T1199" s="48">
        <v>1</v>
      </c>
      <c r="U1199" s="49">
        <v>0</v>
      </c>
      <c r="V1199" s="49">
        <v>1.21E-4</v>
      </c>
      <c r="W1199" s="49">
        <v>0</v>
      </c>
      <c r="X1199" s="49">
        <v>0.54526699999999995</v>
      </c>
      <c r="Y1199" s="49">
        <v>0</v>
      </c>
      <c r="Z1199" s="49">
        <v>0</v>
      </c>
      <c r="AA1199" s="68">
        <v>1199</v>
      </c>
      <c r="AB1199" s="68"/>
      <c r="AC1199" s="69"/>
      <c r="AD1199" s="84">
        <v>83</v>
      </c>
      <c r="AE1199" s="84">
        <v>34</v>
      </c>
      <c r="AF1199" s="84">
        <v>79</v>
      </c>
      <c r="AG1199" s="84">
        <v>19</v>
      </c>
      <c r="AH1199" s="84"/>
      <c r="AI1199" s="84" t="s">
        <v>7972</v>
      </c>
      <c r="AJ1199" s="84"/>
      <c r="AK1199" s="84"/>
      <c r="AL1199" s="84"/>
      <c r="AM1199" s="87">
        <v>41267.659780092596</v>
      </c>
      <c r="AN1199" s="84" t="s">
        <v>10584</v>
      </c>
      <c r="AO1199" s="92" t="s">
        <v>11781</v>
      </c>
      <c r="AP1199" s="84" t="s">
        <v>66</v>
      </c>
      <c r="AQ1199" s="48"/>
      <c r="AR1199" s="48"/>
      <c r="AS1199" s="48"/>
      <c r="AT1199" s="48"/>
      <c r="AU1199" s="48" t="s">
        <v>2950</v>
      </c>
      <c r="AV1199" s="48" t="s">
        <v>2950</v>
      </c>
      <c r="AW1199" s="107" t="s">
        <v>14099</v>
      </c>
      <c r="AX1199" s="107" t="s">
        <v>14099</v>
      </c>
      <c r="AY1199" s="107" t="s">
        <v>14901</v>
      </c>
      <c r="AZ1199" s="107" t="s">
        <v>14901</v>
      </c>
      <c r="BA1199" s="2"/>
      <c r="BB1199" s="3"/>
      <c r="BC1199" s="3"/>
      <c r="BD1199" s="3"/>
      <c r="BE1199" s="3"/>
    </row>
    <row r="1200" spans="1:57" x14ac:dyDescent="0.25">
      <c r="A1200" s="61" t="s">
        <v>1081</v>
      </c>
      <c r="B1200" s="62" t="s">
        <v>15537</v>
      </c>
      <c r="C1200" s="62"/>
      <c r="D1200" s="63">
        <v>1.5</v>
      </c>
      <c r="E1200" s="65"/>
      <c r="F1200" s="103" t="s">
        <v>10122</v>
      </c>
      <c r="G1200" s="62"/>
      <c r="H1200" s="66"/>
      <c r="I1200" s="67"/>
      <c r="J1200" s="67"/>
      <c r="K1200" s="66" t="s">
        <v>13469</v>
      </c>
      <c r="L1200" s="70"/>
      <c r="M1200" s="71">
        <v>4200.298828125</v>
      </c>
      <c r="N1200" s="71">
        <v>1505.1253662109375</v>
      </c>
      <c r="O1200" s="72"/>
      <c r="P1200" s="73"/>
      <c r="Q1200" s="73"/>
      <c r="R1200" s="96"/>
      <c r="S1200" s="48">
        <v>1</v>
      </c>
      <c r="T1200" s="48">
        <v>1</v>
      </c>
      <c r="U1200" s="49">
        <v>0</v>
      </c>
      <c r="V1200" s="49">
        <v>0</v>
      </c>
      <c r="W1200" s="49">
        <v>0</v>
      </c>
      <c r="X1200" s="49">
        <v>1</v>
      </c>
      <c r="Y1200" s="49">
        <v>0</v>
      </c>
      <c r="Z1200" s="49" t="s">
        <v>13963</v>
      </c>
      <c r="AA1200" s="68">
        <v>1200</v>
      </c>
      <c r="AB1200" s="68"/>
      <c r="AC1200" s="69"/>
      <c r="AD1200" s="84">
        <v>142</v>
      </c>
      <c r="AE1200" s="84">
        <v>126</v>
      </c>
      <c r="AF1200" s="84">
        <v>310</v>
      </c>
      <c r="AG1200" s="84">
        <v>488</v>
      </c>
      <c r="AH1200" s="84"/>
      <c r="AI1200" s="84" t="s">
        <v>7973</v>
      </c>
      <c r="AJ1200" s="84"/>
      <c r="AK1200" s="84"/>
      <c r="AL1200" s="84"/>
      <c r="AM1200" s="87">
        <v>41615.575509259259</v>
      </c>
      <c r="AN1200" s="84" t="s">
        <v>10584</v>
      </c>
      <c r="AO1200" s="92" t="s">
        <v>11782</v>
      </c>
      <c r="AP1200" s="84" t="s">
        <v>66</v>
      </c>
      <c r="AQ1200" s="48"/>
      <c r="AR1200" s="48"/>
      <c r="AS1200" s="48"/>
      <c r="AT1200" s="48"/>
      <c r="AU1200" s="48"/>
      <c r="AV1200" s="48"/>
      <c r="AW1200" s="107" t="s">
        <v>14538</v>
      </c>
      <c r="AX1200" s="107" t="s">
        <v>14538</v>
      </c>
      <c r="AY1200" s="107" t="s">
        <v>15317</v>
      </c>
      <c r="AZ1200" s="107" t="s">
        <v>15317</v>
      </c>
      <c r="BA1200" s="2"/>
      <c r="BB1200" s="3"/>
      <c r="BC1200" s="3"/>
      <c r="BD1200" s="3"/>
      <c r="BE1200" s="3"/>
    </row>
    <row r="1201" spans="1:57" x14ac:dyDescent="0.25">
      <c r="A1201" s="61" t="s">
        <v>1082</v>
      </c>
      <c r="B1201" s="62" t="s">
        <v>15537</v>
      </c>
      <c r="C1201" s="62"/>
      <c r="D1201" s="63">
        <v>1.5</v>
      </c>
      <c r="E1201" s="65"/>
      <c r="F1201" s="103" t="s">
        <v>10123</v>
      </c>
      <c r="G1201" s="62"/>
      <c r="H1201" s="66"/>
      <c r="I1201" s="67"/>
      <c r="J1201" s="67"/>
      <c r="K1201" s="66" t="s">
        <v>13470</v>
      </c>
      <c r="L1201" s="70"/>
      <c r="M1201" s="71">
        <v>8029.1259765625</v>
      </c>
      <c r="N1201" s="71">
        <v>2381.127197265625</v>
      </c>
      <c r="O1201" s="72"/>
      <c r="P1201" s="73"/>
      <c r="Q1201" s="73"/>
      <c r="R1201" s="96"/>
      <c r="S1201" s="48">
        <v>0</v>
      </c>
      <c r="T1201" s="48">
        <v>1</v>
      </c>
      <c r="U1201" s="49">
        <v>0</v>
      </c>
      <c r="V1201" s="49">
        <v>1</v>
      </c>
      <c r="W1201" s="49">
        <v>0</v>
      </c>
      <c r="X1201" s="49">
        <v>1</v>
      </c>
      <c r="Y1201" s="49">
        <v>0</v>
      </c>
      <c r="Z1201" s="49">
        <v>0</v>
      </c>
      <c r="AA1201" s="68">
        <v>1201</v>
      </c>
      <c r="AB1201" s="68"/>
      <c r="AC1201" s="69"/>
      <c r="AD1201" s="84">
        <v>3556</v>
      </c>
      <c r="AE1201" s="84">
        <v>2615</v>
      </c>
      <c r="AF1201" s="84">
        <v>8047</v>
      </c>
      <c r="AG1201" s="84">
        <v>43979</v>
      </c>
      <c r="AH1201" s="84"/>
      <c r="AI1201" s="84" t="s">
        <v>7974</v>
      </c>
      <c r="AJ1201" s="84"/>
      <c r="AK1201" s="84"/>
      <c r="AL1201" s="84"/>
      <c r="AM1201" s="87">
        <v>42676.871006944442</v>
      </c>
      <c r="AN1201" s="84" t="s">
        <v>10584</v>
      </c>
      <c r="AO1201" s="92" t="s">
        <v>11783</v>
      </c>
      <c r="AP1201" s="84" t="s">
        <v>66</v>
      </c>
      <c r="AQ1201" s="48"/>
      <c r="AR1201" s="48"/>
      <c r="AS1201" s="48"/>
      <c r="AT1201" s="48"/>
      <c r="AU1201" s="48"/>
      <c r="AV1201" s="48"/>
      <c r="AW1201" s="107" t="s">
        <v>14539</v>
      </c>
      <c r="AX1201" s="107" t="s">
        <v>14539</v>
      </c>
      <c r="AY1201" s="107" t="s">
        <v>15318</v>
      </c>
      <c r="AZ1201" s="107" t="s">
        <v>15318</v>
      </c>
      <c r="BA1201" s="2"/>
      <c r="BB1201" s="3"/>
      <c r="BC1201" s="3"/>
      <c r="BD1201" s="3"/>
      <c r="BE1201" s="3"/>
    </row>
    <row r="1202" spans="1:57" x14ac:dyDescent="0.25">
      <c r="A1202" s="61" t="s">
        <v>1782</v>
      </c>
      <c r="B1202" s="62" t="s">
        <v>15537</v>
      </c>
      <c r="C1202" s="62"/>
      <c r="D1202" s="63">
        <v>1.5</v>
      </c>
      <c r="E1202" s="65"/>
      <c r="F1202" s="103" t="s">
        <v>10124</v>
      </c>
      <c r="G1202" s="62"/>
      <c r="H1202" s="66"/>
      <c r="I1202" s="67"/>
      <c r="J1202" s="67"/>
      <c r="K1202" s="66" t="s">
        <v>13471</v>
      </c>
      <c r="L1202" s="70"/>
      <c r="M1202" s="71">
        <v>5955.462890625</v>
      </c>
      <c r="N1202" s="71">
        <v>2280.059326171875</v>
      </c>
      <c r="O1202" s="72"/>
      <c r="P1202" s="73"/>
      <c r="Q1202" s="73"/>
      <c r="R1202" s="96"/>
      <c r="S1202" s="48">
        <v>1</v>
      </c>
      <c r="T1202" s="48">
        <v>0</v>
      </c>
      <c r="U1202" s="49">
        <v>0</v>
      </c>
      <c r="V1202" s="49">
        <v>1</v>
      </c>
      <c r="W1202" s="49">
        <v>0</v>
      </c>
      <c r="X1202" s="49">
        <v>1</v>
      </c>
      <c r="Y1202" s="49">
        <v>0</v>
      </c>
      <c r="Z1202" s="49">
        <v>0</v>
      </c>
      <c r="AA1202" s="68">
        <v>1202</v>
      </c>
      <c r="AB1202" s="68"/>
      <c r="AC1202" s="69"/>
      <c r="AD1202" s="84">
        <v>1812</v>
      </c>
      <c r="AE1202" s="84">
        <v>2505</v>
      </c>
      <c r="AF1202" s="84">
        <v>19244</v>
      </c>
      <c r="AG1202" s="84">
        <v>36323</v>
      </c>
      <c r="AH1202" s="84"/>
      <c r="AI1202" s="84" t="s">
        <v>7975</v>
      </c>
      <c r="AJ1202" s="84"/>
      <c r="AK1202" s="84"/>
      <c r="AL1202" s="84"/>
      <c r="AM1202" s="87">
        <v>42408.680798611109</v>
      </c>
      <c r="AN1202" s="84" t="s">
        <v>10584</v>
      </c>
      <c r="AO1202" s="92" t="s">
        <v>11784</v>
      </c>
      <c r="AP1202" s="84" t="s">
        <v>65</v>
      </c>
      <c r="AQ1202" s="48"/>
      <c r="AR1202" s="48"/>
      <c r="AS1202" s="48"/>
      <c r="AT1202" s="48"/>
      <c r="AU1202" s="48"/>
      <c r="AV1202" s="48"/>
      <c r="AW1202" s="48"/>
      <c r="AX1202" s="48"/>
      <c r="AY1202" s="48"/>
      <c r="AZ1202" s="48"/>
      <c r="BA1202" s="2"/>
      <c r="BB1202" s="3"/>
      <c r="BC1202" s="3"/>
      <c r="BD1202" s="3"/>
      <c r="BE1202" s="3"/>
    </row>
    <row r="1203" spans="1:57" x14ac:dyDescent="0.25">
      <c r="A1203" s="61" t="s">
        <v>1083</v>
      </c>
      <c r="B1203" s="62" t="s">
        <v>15537</v>
      </c>
      <c r="C1203" s="62"/>
      <c r="D1203" s="63">
        <v>1.5</v>
      </c>
      <c r="E1203" s="65"/>
      <c r="F1203" s="103" t="s">
        <v>10125</v>
      </c>
      <c r="G1203" s="62"/>
      <c r="H1203" s="66"/>
      <c r="I1203" s="67"/>
      <c r="J1203" s="67"/>
      <c r="K1203" s="66" t="s">
        <v>13472</v>
      </c>
      <c r="L1203" s="70"/>
      <c r="M1203" s="71">
        <v>2141.817626953125</v>
      </c>
      <c r="N1203" s="71">
        <v>8986.787109375</v>
      </c>
      <c r="O1203" s="72"/>
      <c r="P1203" s="73"/>
      <c r="Q1203" s="73"/>
      <c r="R1203" s="96"/>
      <c r="S1203" s="48">
        <v>1</v>
      </c>
      <c r="T1203" s="48">
        <v>1</v>
      </c>
      <c r="U1203" s="49">
        <v>0</v>
      </c>
      <c r="V1203" s="49">
        <v>0</v>
      </c>
      <c r="W1203" s="49">
        <v>0</v>
      </c>
      <c r="X1203" s="49">
        <v>1</v>
      </c>
      <c r="Y1203" s="49">
        <v>0</v>
      </c>
      <c r="Z1203" s="49" t="s">
        <v>13963</v>
      </c>
      <c r="AA1203" s="68">
        <v>1203</v>
      </c>
      <c r="AB1203" s="68"/>
      <c r="AC1203" s="69"/>
      <c r="AD1203" s="84">
        <v>3866</v>
      </c>
      <c r="AE1203" s="84">
        <v>4676</v>
      </c>
      <c r="AF1203" s="84">
        <v>43321</v>
      </c>
      <c r="AG1203" s="84">
        <v>27098</v>
      </c>
      <c r="AH1203" s="84"/>
      <c r="AI1203" s="84"/>
      <c r="AJ1203" s="84" t="s">
        <v>8289</v>
      </c>
      <c r="AK1203" s="84"/>
      <c r="AL1203" s="84"/>
      <c r="AM1203" s="87">
        <v>40728.361446759256</v>
      </c>
      <c r="AN1203" s="84" t="s">
        <v>10584</v>
      </c>
      <c r="AO1203" s="92" t="s">
        <v>11785</v>
      </c>
      <c r="AP1203" s="84" t="s">
        <v>66</v>
      </c>
      <c r="AQ1203" s="48" t="s">
        <v>2811</v>
      </c>
      <c r="AR1203" s="48" t="s">
        <v>2811</v>
      </c>
      <c r="AS1203" s="48" t="s">
        <v>2911</v>
      </c>
      <c r="AT1203" s="48" t="s">
        <v>2911</v>
      </c>
      <c r="AU1203" s="48"/>
      <c r="AV1203" s="48"/>
      <c r="AW1203" s="107" t="s">
        <v>14540</v>
      </c>
      <c r="AX1203" s="107" t="s">
        <v>14540</v>
      </c>
      <c r="AY1203" s="107" t="s">
        <v>15319</v>
      </c>
      <c r="AZ1203" s="107" t="s">
        <v>15319</v>
      </c>
      <c r="BA1203" s="2"/>
      <c r="BB1203" s="3"/>
      <c r="BC1203" s="3"/>
      <c r="BD1203" s="3"/>
      <c r="BE1203" s="3"/>
    </row>
    <row r="1204" spans="1:57" x14ac:dyDescent="0.25">
      <c r="A1204" s="61" t="s">
        <v>1086</v>
      </c>
      <c r="B1204" s="62" t="s">
        <v>15537</v>
      </c>
      <c r="C1204" s="62"/>
      <c r="D1204" s="63">
        <v>1.5</v>
      </c>
      <c r="E1204" s="65"/>
      <c r="F1204" s="103" t="s">
        <v>10126</v>
      </c>
      <c r="G1204" s="62"/>
      <c r="H1204" s="66"/>
      <c r="I1204" s="67"/>
      <c r="J1204" s="67"/>
      <c r="K1204" s="66" t="s">
        <v>13473</v>
      </c>
      <c r="L1204" s="70"/>
      <c r="M1204" s="71">
        <v>1995.58447265625</v>
      </c>
      <c r="N1204" s="71">
        <v>2331.53515625</v>
      </c>
      <c r="O1204" s="72"/>
      <c r="P1204" s="73"/>
      <c r="Q1204" s="73"/>
      <c r="R1204" s="96"/>
      <c r="S1204" s="48">
        <v>0</v>
      </c>
      <c r="T1204" s="48">
        <v>1</v>
      </c>
      <c r="U1204" s="49">
        <v>0</v>
      </c>
      <c r="V1204" s="49">
        <v>1.22E-4</v>
      </c>
      <c r="W1204" s="49">
        <v>0</v>
      </c>
      <c r="X1204" s="49">
        <v>0.558504</v>
      </c>
      <c r="Y1204" s="49">
        <v>0</v>
      </c>
      <c r="Z1204" s="49">
        <v>0</v>
      </c>
      <c r="AA1204" s="68">
        <v>1204</v>
      </c>
      <c r="AB1204" s="68"/>
      <c r="AC1204" s="69"/>
      <c r="AD1204" s="84">
        <v>143</v>
      </c>
      <c r="AE1204" s="84">
        <v>32</v>
      </c>
      <c r="AF1204" s="84">
        <v>902</v>
      </c>
      <c r="AG1204" s="84">
        <v>1610</v>
      </c>
      <c r="AH1204" s="84"/>
      <c r="AI1204" s="84"/>
      <c r="AJ1204" s="84" t="s">
        <v>8224</v>
      </c>
      <c r="AK1204" s="84"/>
      <c r="AL1204" s="84"/>
      <c r="AM1204" s="87">
        <v>40816.871631944443</v>
      </c>
      <c r="AN1204" s="84" t="s">
        <v>10584</v>
      </c>
      <c r="AO1204" s="92" t="s">
        <v>11786</v>
      </c>
      <c r="AP1204" s="84" t="s">
        <v>66</v>
      </c>
      <c r="AQ1204" s="48"/>
      <c r="AR1204" s="48"/>
      <c r="AS1204" s="48"/>
      <c r="AT1204" s="48"/>
      <c r="AU1204" s="48"/>
      <c r="AV1204" s="48"/>
      <c r="AW1204" s="107" t="s">
        <v>14119</v>
      </c>
      <c r="AX1204" s="107" t="s">
        <v>14119</v>
      </c>
      <c r="AY1204" s="107" t="s">
        <v>14921</v>
      </c>
      <c r="AZ1204" s="107" t="s">
        <v>14921</v>
      </c>
      <c r="BA1204" s="2"/>
      <c r="BB1204" s="3"/>
      <c r="BC1204" s="3"/>
      <c r="BD1204" s="3"/>
      <c r="BE1204" s="3"/>
    </row>
    <row r="1205" spans="1:57" x14ac:dyDescent="0.25">
      <c r="A1205" s="61" t="s">
        <v>1087</v>
      </c>
      <c r="B1205" s="62" t="s">
        <v>15537</v>
      </c>
      <c r="C1205" s="62"/>
      <c r="D1205" s="63">
        <v>1.7185585195271398</v>
      </c>
      <c r="E1205" s="65"/>
      <c r="F1205" s="103" t="s">
        <v>10127</v>
      </c>
      <c r="G1205" s="62"/>
      <c r="H1205" s="66"/>
      <c r="I1205" s="67"/>
      <c r="J1205" s="67"/>
      <c r="K1205" s="66" t="s">
        <v>13474</v>
      </c>
      <c r="L1205" s="70"/>
      <c r="M1205" s="71">
        <v>7191.05859375</v>
      </c>
      <c r="N1205" s="71">
        <v>2064.989013671875</v>
      </c>
      <c r="O1205" s="72"/>
      <c r="P1205" s="73"/>
      <c r="Q1205" s="73"/>
      <c r="R1205" s="96"/>
      <c r="S1205" s="48">
        <v>0</v>
      </c>
      <c r="T1205" s="48">
        <v>1</v>
      </c>
      <c r="U1205" s="49">
        <v>0</v>
      </c>
      <c r="V1205" s="49">
        <v>1.63E-4</v>
      </c>
      <c r="W1205" s="49">
        <v>1.13E-4</v>
      </c>
      <c r="X1205" s="49">
        <v>0.48216999999999999</v>
      </c>
      <c r="Y1205" s="49">
        <v>0</v>
      </c>
      <c r="Z1205" s="49">
        <v>0</v>
      </c>
      <c r="AA1205" s="68">
        <v>1205</v>
      </c>
      <c r="AB1205" s="68"/>
      <c r="AC1205" s="69"/>
      <c r="AD1205" s="84">
        <v>1140</v>
      </c>
      <c r="AE1205" s="84">
        <v>305</v>
      </c>
      <c r="AF1205" s="84">
        <v>10948</v>
      </c>
      <c r="AG1205" s="84">
        <v>25821</v>
      </c>
      <c r="AH1205" s="84"/>
      <c r="AI1205" s="84"/>
      <c r="AJ1205" s="84" t="s">
        <v>8284</v>
      </c>
      <c r="AK1205" s="84"/>
      <c r="AL1205" s="84"/>
      <c r="AM1205" s="87">
        <v>41423.584189814814</v>
      </c>
      <c r="AN1205" s="84" t="s">
        <v>10584</v>
      </c>
      <c r="AO1205" s="92" t="s">
        <v>11787</v>
      </c>
      <c r="AP1205" s="84" t="s">
        <v>66</v>
      </c>
      <c r="AQ1205" s="48"/>
      <c r="AR1205" s="48"/>
      <c r="AS1205" s="48"/>
      <c r="AT1205" s="48"/>
      <c r="AU1205" s="48"/>
      <c r="AV1205" s="48"/>
      <c r="AW1205" s="107" t="s">
        <v>14090</v>
      </c>
      <c r="AX1205" s="107" t="s">
        <v>14726</v>
      </c>
      <c r="AY1205" s="107" t="s">
        <v>14893</v>
      </c>
      <c r="AZ1205" s="107" t="s">
        <v>15482</v>
      </c>
      <c r="BA1205" s="2"/>
      <c r="BB1205" s="3"/>
      <c r="BC1205" s="3"/>
      <c r="BD1205" s="3"/>
      <c r="BE1205" s="3"/>
    </row>
    <row r="1206" spans="1:57" x14ac:dyDescent="0.25">
      <c r="A1206" s="61" t="s">
        <v>1088</v>
      </c>
      <c r="B1206" s="62" t="s">
        <v>15537</v>
      </c>
      <c r="C1206" s="62"/>
      <c r="D1206" s="63">
        <v>1.5638268242866868</v>
      </c>
      <c r="E1206" s="65"/>
      <c r="F1206" s="103" t="s">
        <v>10128</v>
      </c>
      <c r="G1206" s="62"/>
      <c r="H1206" s="66"/>
      <c r="I1206" s="67"/>
      <c r="J1206" s="67"/>
      <c r="K1206" s="66" t="s">
        <v>13475</v>
      </c>
      <c r="L1206" s="70"/>
      <c r="M1206" s="71">
        <v>3636.251953125</v>
      </c>
      <c r="N1206" s="71">
        <v>1010.5137329101563</v>
      </c>
      <c r="O1206" s="72"/>
      <c r="P1206" s="73"/>
      <c r="Q1206" s="73"/>
      <c r="R1206" s="96"/>
      <c r="S1206" s="48">
        <v>0</v>
      </c>
      <c r="T1206" s="48">
        <v>1</v>
      </c>
      <c r="U1206" s="49">
        <v>0</v>
      </c>
      <c r="V1206" s="49">
        <v>1.74E-4</v>
      </c>
      <c r="W1206" s="49">
        <v>3.3000000000000003E-5</v>
      </c>
      <c r="X1206" s="49">
        <v>0.43635400000000002</v>
      </c>
      <c r="Y1206" s="49">
        <v>0</v>
      </c>
      <c r="Z1206" s="49">
        <v>0</v>
      </c>
      <c r="AA1206" s="68">
        <v>1206</v>
      </c>
      <c r="AB1206" s="68"/>
      <c r="AC1206" s="69"/>
      <c r="AD1206" s="84">
        <v>429</v>
      </c>
      <c r="AE1206" s="84">
        <v>6886</v>
      </c>
      <c r="AF1206" s="84">
        <v>59261</v>
      </c>
      <c r="AG1206" s="84">
        <v>42933</v>
      </c>
      <c r="AH1206" s="84"/>
      <c r="AI1206" s="84" t="s">
        <v>7976</v>
      </c>
      <c r="AJ1206" s="84" t="s">
        <v>8554</v>
      </c>
      <c r="AK1206" s="84"/>
      <c r="AL1206" s="84"/>
      <c r="AM1206" s="87">
        <v>42492.605312500003</v>
      </c>
      <c r="AN1206" s="84" t="s">
        <v>10584</v>
      </c>
      <c r="AO1206" s="92" t="s">
        <v>11788</v>
      </c>
      <c r="AP1206" s="84" t="s">
        <v>66</v>
      </c>
      <c r="AQ1206" s="48"/>
      <c r="AR1206" s="48"/>
      <c r="AS1206" s="48"/>
      <c r="AT1206" s="48"/>
      <c r="AU1206" s="48" t="s">
        <v>2956</v>
      </c>
      <c r="AV1206" s="48" t="s">
        <v>2956</v>
      </c>
      <c r="AW1206" s="107" t="s">
        <v>14148</v>
      </c>
      <c r="AX1206" s="107" t="s">
        <v>14148</v>
      </c>
      <c r="AY1206" s="107" t="s">
        <v>14948</v>
      </c>
      <c r="AZ1206" s="107" t="s">
        <v>14948</v>
      </c>
      <c r="BA1206" s="2"/>
      <c r="BB1206" s="3"/>
      <c r="BC1206" s="3"/>
      <c r="BD1206" s="3"/>
      <c r="BE1206" s="3"/>
    </row>
    <row r="1207" spans="1:57" x14ac:dyDescent="0.25">
      <c r="A1207" s="61" t="s">
        <v>1089</v>
      </c>
      <c r="B1207" s="62" t="s">
        <v>15537</v>
      </c>
      <c r="C1207" s="62"/>
      <c r="D1207" s="63">
        <v>1.7495048585752304</v>
      </c>
      <c r="E1207" s="65"/>
      <c r="F1207" s="103" t="s">
        <v>9033</v>
      </c>
      <c r="G1207" s="62"/>
      <c r="H1207" s="66"/>
      <c r="I1207" s="67"/>
      <c r="J1207" s="67"/>
      <c r="K1207" s="66" t="s">
        <v>13476</v>
      </c>
      <c r="L1207" s="70"/>
      <c r="M1207" s="71">
        <v>7110.47998046875</v>
      </c>
      <c r="N1207" s="71">
        <v>5510.4130859375</v>
      </c>
      <c r="O1207" s="72"/>
      <c r="P1207" s="73"/>
      <c r="Q1207" s="73"/>
      <c r="R1207" s="96"/>
      <c r="S1207" s="48">
        <v>0</v>
      </c>
      <c r="T1207" s="48">
        <v>2</v>
      </c>
      <c r="U1207" s="49">
        <v>1501.861067</v>
      </c>
      <c r="V1207" s="49">
        <v>1.84E-4</v>
      </c>
      <c r="W1207" s="49">
        <v>1.2899999999999999E-4</v>
      </c>
      <c r="X1207" s="49">
        <v>0.78566899999999995</v>
      </c>
      <c r="Y1207" s="49">
        <v>0</v>
      </c>
      <c r="Z1207" s="49">
        <v>0</v>
      </c>
      <c r="AA1207" s="68">
        <v>1207</v>
      </c>
      <c r="AB1207" s="68"/>
      <c r="AC1207" s="69"/>
      <c r="AD1207" s="84">
        <v>68</v>
      </c>
      <c r="AE1207" s="84">
        <v>30</v>
      </c>
      <c r="AF1207" s="84">
        <v>4430</v>
      </c>
      <c r="AG1207" s="84">
        <v>8872</v>
      </c>
      <c r="AH1207" s="84"/>
      <c r="AI1207" s="84"/>
      <c r="AJ1207" s="84"/>
      <c r="AK1207" s="84"/>
      <c r="AL1207" s="84"/>
      <c r="AM1207" s="87">
        <v>41722.845960648148</v>
      </c>
      <c r="AN1207" s="84" t="s">
        <v>10584</v>
      </c>
      <c r="AO1207" s="92" t="s">
        <v>11789</v>
      </c>
      <c r="AP1207" s="84" t="s">
        <v>66</v>
      </c>
      <c r="AQ1207" s="48"/>
      <c r="AR1207" s="48"/>
      <c r="AS1207" s="48"/>
      <c r="AT1207" s="48"/>
      <c r="AU1207" s="48"/>
      <c r="AV1207" s="48"/>
      <c r="AW1207" s="107" t="s">
        <v>14442</v>
      </c>
      <c r="AX1207" s="107" t="s">
        <v>14786</v>
      </c>
      <c r="AY1207" s="107" t="s">
        <v>15225</v>
      </c>
      <c r="AZ1207" s="107" t="s">
        <v>15225</v>
      </c>
      <c r="BA1207" s="2"/>
      <c r="BB1207" s="3"/>
      <c r="BC1207" s="3"/>
      <c r="BD1207" s="3"/>
      <c r="BE1207" s="3"/>
    </row>
    <row r="1208" spans="1:57" x14ac:dyDescent="0.25">
      <c r="A1208" s="61" t="s">
        <v>1090</v>
      </c>
      <c r="B1208" s="62" t="s">
        <v>15537</v>
      </c>
      <c r="C1208" s="62"/>
      <c r="D1208" s="63">
        <v>1.5</v>
      </c>
      <c r="E1208" s="65"/>
      <c r="F1208" s="103" t="s">
        <v>10129</v>
      </c>
      <c r="G1208" s="62"/>
      <c r="H1208" s="66"/>
      <c r="I1208" s="67"/>
      <c r="J1208" s="67"/>
      <c r="K1208" s="66" t="s">
        <v>13477</v>
      </c>
      <c r="L1208" s="70"/>
      <c r="M1208" s="71">
        <v>9189.263671875</v>
      </c>
      <c r="N1208" s="71">
        <v>3872.4267578125</v>
      </c>
      <c r="O1208" s="72"/>
      <c r="P1208" s="73"/>
      <c r="Q1208" s="73"/>
      <c r="R1208" s="96"/>
      <c r="S1208" s="48">
        <v>1</v>
      </c>
      <c r="T1208" s="48">
        <v>1</v>
      </c>
      <c r="U1208" s="49">
        <v>0</v>
      </c>
      <c r="V1208" s="49">
        <v>0</v>
      </c>
      <c r="W1208" s="49">
        <v>0</v>
      </c>
      <c r="X1208" s="49">
        <v>1</v>
      </c>
      <c r="Y1208" s="49">
        <v>0</v>
      </c>
      <c r="Z1208" s="49" t="s">
        <v>13963</v>
      </c>
      <c r="AA1208" s="68">
        <v>1208</v>
      </c>
      <c r="AB1208" s="68"/>
      <c r="AC1208" s="69"/>
      <c r="AD1208" s="84">
        <v>284</v>
      </c>
      <c r="AE1208" s="84">
        <v>1088</v>
      </c>
      <c r="AF1208" s="84">
        <v>2570</v>
      </c>
      <c r="AG1208" s="84">
        <v>3918</v>
      </c>
      <c r="AH1208" s="84"/>
      <c r="AI1208" s="92" t="s">
        <v>7977</v>
      </c>
      <c r="AJ1208" s="84" t="s">
        <v>8415</v>
      </c>
      <c r="AK1208" s="84"/>
      <c r="AL1208" s="84"/>
      <c r="AM1208" s="87">
        <v>40355.884513888886</v>
      </c>
      <c r="AN1208" s="84" t="s">
        <v>10584</v>
      </c>
      <c r="AO1208" s="92" t="s">
        <v>11790</v>
      </c>
      <c r="AP1208" s="84" t="s">
        <v>66</v>
      </c>
      <c r="AQ1208" s="48" t="s">
        <v>2813</v>
      </c>
      <c r="AR1208" s="48" t="s">
        <v>2813</v>
      </c>
      <c r="AS1208" s="48" t="s">
        <v>2911</v>
      </c>
      <c r="AT1208" s="48" t="s">
        <v>2911</v>
      </c>
      <c r="AU1208" s="48"/>
      <c r="AV1208" s="48"/>
      <c r="AW1208" s="107" t="s">
        <v>14541</v>
      </c>
      <c r="AX1208" s="107" t="s">
        <v>14541</v>
      </c>
      <c r="AY1208" s="107" t="s">
        <v>15320</v>
      </c>
      <c r="AZ1208" s="107" t="s">
        <v>15320</v>
      </c>
      <c r="BA1208" s="2"/>
      <c r="BB1208" s="3"/>
      <c r="BC1208" s="3"/>
      <c r="BD1208" s="3"/>
      <c r="BE1208" s="3"/>
    </row>
    <row r="1209" spans="1:57" x14ac:dyDescent="0.25">
      <c r="A1209" s="61" t="s">
        <v>1783</v>
      </c>
      <c r="B1209" s="62" t="s">
        <v>15537</v>
      </c>
      <c r="C1209" s="62"/>
      <c r="D1209" s="63">
        <v>1.5</v>
      </c>
      <c r="E1209" s="65"/>
      <c r="F1209" s="103" t="s">
        <v>10130</v>
      </c>
      <c r="G1209" s="62"/>
      <c r="H1209" s="66"/>
      <c r="I1209" s="67"/>
      <c r="J1209" s="67"/>
      <c r="K1209" s="66" t="s">
        <v>13478</v>
      </c>
      <c r="L1209" s="70"/>
      <c r="M1209" s="71">
        <v>5437.4267578125</v>
      </c>
      <c r="N1209" s="71">
        <v>1607.8753662109375</v>
      </c>
      <c r="O1209" s="72"/>
      <c r="P1209" s="73"/>
      <c r="Q1209" s="73"/>
      <c r="R1209" s="96"/>
      <c r="S1209" s="48">
        <v>1</v>
      </c>
      <c r="T1209" s="48">
        <v>0</v>
      </c>
      <c r="U1209" s="49">
        <v>0</v>
      </c>
      <c r="V1209" s="49">
        <v>0.2</v>
      </c>
      <c r="W1209" s="49">
        <v>0</v>
      </c>
      <c r="X1209" s="49">
        <v>0.61068699999999998</v>
      </c>
      <c r="Y1209" s="49">
        <v>0</v>
      </c>
      <c r="Z1209" s="49">
        <v>0</v>
      </c>
      <c r="AA1209" s="68">
        <v>1209</v>
      </c>
      <c r="AB1209" s="68"/>
      <c r="AC1209" s="69"/>
      <c r="AD1209" s="84">
        <v>588</v>
      </c>
      <c r="AE1209" s="84">
        <v>95</v>
      </c>
      <c r="AF1209" s="84">
        <v>10258</v>
      </c>
      <c r="AG1209" s="84">
        <v>3843</v>
      </c>
      <c r="AH1209" s="84"/>
      <c r="AI1209" s="84"/>
      <c r="AJ1209" s="84"/>
      <c r="AK1209" s="84"/>
      <c r="AL1209" s="84"/>
      <c r="AM1209" s="87">
        <v>42571.722280092596</v>
      </c>
      <c r="AN1209" s="84" t="s">
        <v>10584</v>
      </c>
      <c r="AO1209" s="92" t="s">
        <v>11791</v>
      </c>
      <c r="AP1209" s="84" t="s">
        <v>65</v>
      </c>
      <c r="AQ1209" s="48"/>
      <c r="AR1209" s="48"/>
      <c r="AS1209" s="48"/>
      <c r="AT1209" s="48"/>
      <c r="AU1209" s="48"/>
      <c r="AV1209" s="48"/>
      <c r="AW1209" s="48"/>
      <c r="AX1209" s="48"/>
      <c r="AY1209" s="48"/>
      <c r="AZ1209" s="48"/>
      <c r="BA1209" s="2"/>
      <c r="BB1209" s="3"/>
      <c r="BC1209" s="3"/>
      <c r="BD1209" s="3"/>
      <c r="BE1209" s="3"/>
    </row>
    <row r="1210" spans="1:57" x14ac:dyDescent="0.25">
      <c r="A1210" s="61" t="s">
        <v>1092</v>
      </c>
      <c r="B1210" s="62" t="s">
        <v>15539</v>
      </c>
      <c r="C1210" s="62"/>
      <c r="D1210" s="63">
        <v>5.097511914340533</v>
      </c>
      <c r="E1210" s="65"/>
      <c r="F1210" s="103" t="s">
        <v>10131</v>
      </c>
      <c r="G1210" s="62"/>
      <c r="H1210" s="66"/>
      <c r="I1210" s="67"/>
      <c r="J1210" s="67"/>
      <c r="K1210" s="66" t="s">
        <v>13479</v>
      </c>
      <c r="L1210" s="70"/>
      <c r="M1210" s="71">
        <v>4504.2275390625</v>
      </c>
      <c r="N1210" s="71">
        <v>8885.4306640625</v>
      </c>
      <c r="O1210" s="72"/>
      <c r="P1210" s="73"/>
      <c r="Q1210" s="73"/>
      <c r="R1210" s="96"/>
      <c r="S1210" s="48">
        <v>0</v>
      </c>
      <c r="T1210" s="48">
        <v>1</v>
      </c>
      <c r="U1210" s="49">
        <v>0</v>
      </c>
      <c r="V1210" s="49">
        <v>2.0100000000000001E-4</v>
      </c>
      <c r="W1210" s="49">
        <v>1.8600000000000001E-3</v>
      </c>
      <c r="X1210" s="49">
        <v>0.465924</v>
      </c>
      <c r="Y1210" s="49">
        <v>0</v>
      </c>
      <c r="Z1210" s="49">
        <v>0</v>
      </c>
      <c r="AA1210" s="68">
        <v>1210</v>
      </c>
      <c r="AB1210" s="68"/>
      <c r="AC1210" s="69"/>
      <c r="AD1210" s="84">
        <v>122</v>
      </c>
      <c r="AE1210" s="84">
        <v>34</v>
      </c>
      <c r="AF1210" s="84">
        <v>675</v>
      </c>
      <c r="AG1210" s="84">
        <v>732</v>
      </c>
      <c r="AH1210" s="84"/>
      <c r="AI1210" s="84" t="s">
        <v>7978</v>
      </c>
      <c r="AJ1210" s="84" t="s">
        <v>8555</v>
      </c>
      <c r="AK1210" s="84"/>
      <c r="AL1210" s="84"/>
      <c r="AM1210" s="87">
        <v>40634.359085648146</v>
      </c>
      <c r="AN1210" s="84" t="s">
        <v>10584</v>
      </c>
      <c r="AO1210" s="92" t="s">
        <v>11792</v>
      </c>
      <c r="AP1210" s="84" t="s">
        <v>66</v>
      </c>
      <c r="AQ1210" s="48"/>
      <c r="AR1210" s="48"/>
      <c r="AS1210" s="48"/>
      <c r="AT1210" s="48"/>
      <c r="AU1210" s="48" t="s">
        <v>2951</v>
      </c>
      <c r="AV1210" s="48" t="s">
        <v>2951</v>
      </c>
      <c r="AW1210" s="107" t="s">
        <v>14127</v>
      </c>
      <c r="AX1210" s="107" t="s">
        <v>14127</v>
      </c>
      <c r="AY1210" s="107" t="s">
        <v>14929</v>
      </c>
      <c r="AZ1210" s="107" t="s">
        <v>14929</v>
      </c>
      <c r="BA1210" s="2"/>
      <c r="BB1210" s="3"/>
      <c r="BC1210" s="3"/>
      <c r="BD1210" s="3"/>
      <c r="BE1210" s="3"/>
    </row>
    <row r="1211" spans="1:57" x14ac:dyDescent="0.25">
      <c r="A1211" s="61" t="s">
        <v>1093</v>
      </c>
      <c r="B1211" s="62" t="s">
        <v>15537</v>
      </c>
      <c r="C1211" s="62"/>
      <c r="D1211" s="63">
        <v>1.5232097542860679</v>
      </c>
      <c r="E1211" s="65"/>
      <c r="F1211" s="103" t="s">
        <v>10132</v>
      </c>
      <c r="G1211" s="62"/>
      <c r="H1211" s="66"/>
      <c r="I1211" s="67"/>
      <c r="J1211" s="67"/>
      <c r="K1211" s="66" t="s">
        <v>13480</v>
      </c>
      <c r="L1211" s="70"/>
      <c r="M1211" s="71">
        <v>7264.47705078125</v>
      </c>
      <c r="N1211" s="71">
        <v>9453.8505859375</v>
      </c>
      <c r="O1211" s="72"/>
      <c r="P1211" s="73"/>
      <c r="Q1211" s="73"/>
      <c r="R1211" s="96"/>
      <c r="S1211" s="48">
        <v>0</v>
      </c>
      <c r="T1211" s="48">
        <v>1</v>
      </c>
      <c r="U1211" s="49">
        <v>0</v>
      </c>
      <c r="V1211" s="49">
        <v>1.7000000000000001E-4</v>
      </c>
      <c r="W1211" s="49">
        <v>1.2E-5</v>
      </c>
      <c r="X1211" s="49">
        <v>0.49753399999999998</v>
      </c>
      <c r="Y1211" s="49">
        <v>0</v>
      </c>
      <c r="Z1211" s="49">
        <v>0</v>
      </c>
      <c r="AA1211" s="68">
        <v>1211</v>
      </c>
      <c r="AB1211" s="68"/>
      <c r="AC1211" s="69"/>
      <c r="AD1211" s="84">
        <v>71</v>
      </c>
      <c r="AE1211" s="84">
        <v>58</v>
      </c>
      <c r="AF1211" s="84">
        <v>227</v>
      </c>
      <c r="AG1211" s="84">
        <v>21377</v>
      </c>
      <c r="AH1211" s="84"/>
      <c r="AI1211" s="84"/>
      <c r="AJ1211" s="84"/>
      <c r="AK1211" s="84"/>
      <c r="AL1211" s="84"/>
      <c r="AM1211" s="87">
        <v>43305.4372337963</v>
      </c>
      <c r="AN1211" s="84" t="s">
        <v>10584</v>
      </c>
      <c r="AO1211" s="92" t="s">
        <v>11793</v>
      </c>
      <c r="AP1211" s="84" t="s">
        <v>66</v>
      </c>
      <c r="AQ1211" s="48"/>
      <c r="AR1211" s="48"/>
      <c r="AS1211" s="48"/>
      <c r="AT1211" s="48"/>
      <c r="AU1211" s="48"/>
      <c r="AV1211" s="48"/>
      <c r="AW1211" s="107" t="s">
        <v>14086</v>
      </c>
      <c r="AX1211" s="107" t="s">
        <v>14086</v>
      </c>
      <c r="AY1211" s="107" t="s">
        <v>14889</v>
      </c>
      <c r="AZ1211" s="107" t="s">
        <v>14889</v>
      </c>
      <c r="BA1211" s="2"/>
      <c r="BB1211" s="3"/>
      <c r="BC1211" s="3"/>
      <c r="BD1211" s="3"/>
      <c r="BE1211" s="3"/>
    </row>
    <row r="1212" spans="1:57" x14ac:dyDescent="0.25">
      <c r="A1212" s="61" t="s">
        <v>1094</v>
      </c>
      <c r="B1212" s="62" t="s">
        <v>15537</v>
      </c>
      <c r="C1212" s="62"/>
      <c r="D1212" s="63">
        <v>1.5</v>
      </c>
      <c r="E1212" s="65"/>
      <c r="F1212" s="103" t="s">
        <v>10133</v>
      </c>
      <c r="G1212" s="62"/>
      <c r="H1212" s="66"/>
      <c r="I1212" s="67"/>
      <c r="J1212" s="67"/>
      <c r="K1212" s="66" t="s">
        <v>13481</v>
      </c>
      <c r="L1212" s="70"/>
      <c r="M1212" s="71">
        <v>6355.7021484375</v>
      </c>
      <c r="N1212" s="71">
        <v>8127.390625</v>
      </c>
      <c r="O1212" s="72"/>
      <c r="P1212" s="73"/>
      <c r="Q1212" s="73"/>
      <c r="R1212" s="96"/>
      <c r="S1212" s="48">
        <v>2</v>
      </c>
      <c r="T1212" s="48">
        <v>1</v>
      </c>
      <c r="U1212" s="49">
        <v>0</v>
      </c>
      <c r="V1212" s="49">
        <v>1</v>
      </c>
      <c r="W1212" s="49">
        <v>0</v>
      </c>
      <c r="X1212" s="49">
        <v>1.2982450000000001</v>
      </c>
      <c r="Y1212" s="49">
        <v>0</v>
      </c>
      <c r="Z1212" s="49">
        <v>0</v>
      </c>
      <c r="AA1212" s="68">
        <v>1212</v>
      </c>
      <c r="AB1212" s="68"/>
      <c r="AC1212" s="69"/>
      <c r="AD1212" s="84">
        <v>893</v>
      </c>
      <c r="AE1212" s="84">
        <v>849</v>
      </c>
      <c r="AF1212" s="84">
        <v>965</v>
      </c>
      <c r="AG1212" s="84">
        <v>1703</v>
      </c>
      <c r="AH1212" s="84"/>
      <c r="AI1212" s="84"/>
      <c r="AJ1212" s="84"/>
      <c r="AK1212" s="84"/>
      <c r="AL1212" s="84"/>
      <c r="AM1212" s="87">
        <v>43587.835740740738</v>
      </c>
      <c r="AN1212" s="84" t="s">
        <v>10584</v>
      </c>
      <c r="AO1212" s="92" t="s">
        <v>11794</v>
      </c>
      <c r="AP1212" s="84" t="s">
        <v>66</v>
      </c>
      <c r="AQ1212" s="48"/>
      <c r="AR1212" s="48"/>
      <c r="AS1212" s="48"/>
      <c r="AT1212" s="48"/>
      <c r="AU1212" s="48"/>
      <c r="AV1212" s="48"/>
      <c r="AW1212" s="107" t="s">
        <v>14542</v>
      </c>
      <c r="AX1212" s="107" t="s">
        <v>14542</v>
      </c>
      <c r="AY1212" s="107" t="s">
        <v>15321</v>
      </c>
      <c r="AZ1212" s="107" t="s">
        <v>15321</v>
      </c>
      <c r="BA1212" s="2"/>
      <c r="BB1212" s="3"/>
      <c r="BC1212" s="3"/>
      <c r="BD1212" s="3"/>
      <c r="BE1212" s="3"/>
    </row>
    <row r="1213" spans="1:57" x14ac:dyDescent="0.25">
      <c r="A1213" s="61" t="s">
        <v>1095</v>
      </c>
      <c r="B1213" s="62" t="s">
        <v>15537</v>
      </c>
      <c r="C1213" s="62"/>
      <c r="D1213" s="63">
        <v>1.5</v>
      </c>
      <c r="E1213" s="65"/>
      <c r="F1213" s="103" t="s">
        <v>10134</v>
      </c>
      <c r="G1213" s="62"/>
      <c r="H1213" s="66"/>
      <c r="I1213" s="67"/>
      <c r="J1213" s="67"/>
      <c r="K1213" s="66" t="s">
        <v>13482</v>
      </c>
      <c r="L1213" s="70"/>
      <c r="M1213" s="71">
        <v>4612.1015625</v>
      </c>
      <c r="N1213" s="71">
        <v>9746.3310546875</v>
      </c>
      <c r="O1213" s="72"/>
      <c r="P1213" s="73"/>
      <c r="Q1213" s="73"/>
      <c r="R1213" s="96"/>
      <c r="S1213" s="48">
        <v>0</v>
      </c>
      <c r="T1213" s="48">
        <v>1</v>
      </c>
      <c r="U1213" s="49">
        <v>0</v>
      </c>
      <c r="V1213" s="49">
        <v>1</v>
      </c>
      <c r="W1213" s="49">
        <v>0</v>
      </c>
      <c r="X1213" s="49">
        <v>0.70175399999999999</v>
      </c>
      <c r="Y1213" s="49">
        <v>0</v>
      </c>
      <c r="Z1213" s="49">
        <v>0</v>
      </c>
      <c r="AA1213" s="68">
        <v>1213</v>
      </c>
      <c r="AB1213" s="68"/>
      <c r="AC1213" s="69"/>
      <c r="AD1213" s="84">
        <v>997</v>
      </c>
      <c r="AE1213" s="84">
        <v>998</v>
      </c>
      <c r="AF1213" s="84">
        <v>2365</v>
      </c>
      <c r="AG1213" s="84">
        <v>13446</v>
      </c>
      <c r="AH1213" s="84"/>
      <c r="AI1213" s="84"/>
      <c r="AJ1213" s="84"/>
      <c r="AK1213" s="84"/>
      <c r="AL1213" s="84"/>
      <c r="AM1213" s="87">
        <v>41596.600856481484</v>
      </c>
      <c r="AN1213" s="84" t="s">
        <v>10584</v>
      </c>
      <c r="AO1213" s="92" t="s">
        <v>11795</v>
      </c>
      <c r="AP1213" s="84" t="s">
        <v>66</v>
      </c>
      <c r="AQ1213" s="48"/>
      <c r="AR1213" s="48"/>
      <c r="AS1213" s="48"/>
      <c r="AT1213" s="48"/>
      <c r="AU1213" s="48"/>
      <c r="AV1213" s="48"/>
      <c r="AW1213" s="107" t="s">
        <v>14543</v>
      </c>
      <c r="AX1213" s="107" t="s">
        <v>14543</v>
      </c>
      <c r="AY1213" s="107" t="s">
        <v>15322</v>
      </c>
      <c r="AZ1213" s="107" t="s">
        <v>15322</v>
      </c>
      <c r="BA1213" s="2"/>
      <c r="BB1213" s="3"/>
      <c r="BC1213" s="3"/>
      <c r="BD1213" s="3"/>
      <c r="BE1213" s="3"/>
    </row>
    <row r="1214" spans="1:57" x14ac:dyDescent="0.25">
      <c r="A1214" s="61" t="s">
        <v>1096</v>
      </c>
      <c r="B1214" s="62" t="s">
        <v>15537</v>
      </c>
      <c r="C1214" s="62"/>
      <c r="D1214" s="63">
        <v>1.5</v>
      </c>
      <c r="E1214" s="65"/>
      <c r="F1214" s="103" t="s">
        <v>10135</v>
      </c>
      <c r="G1214" s="62"/>
      <c r="H1214" s="66"/>
      <c r="I1214" s="67"/>
      <c r="J1214" s="67"/>
      <c r="K1214" s="66" t="s">
        <v>13483</v>
      </c>
      <c r="L1214" s="70"/>
      <c r="M1214" s="71">
        <v>8609.23046875</v>
      </c>
      <c r="N1214" s="71">
        <v>7035.0810546875</v>
      </c>
      <c r="O1214" s="72"/>
      <c r="P1214" s="73"/>
      <c r="Q1214" s="73"/>
      <c r="R1214" s="96"/>
      <c r="S1214" s="48">
        <v>0</v>
      </c>
      <c r="T1214" s="48">
        <v>1</v>
      </c>
      <c r="U1214" s="49">
        <v>0</v>
      </c>
      <c r="V1214" s="49">
        <v>1.26E-4</v>
      </c>
      <c r="W1214" s="49">
        <v>0</v>
      </c>
      <c r="X1214" s="49">
        <v>0.58118700000000001</v>
      </c>
      <c r="Y1214" s="49">
        <v>0</v>
      </c>
      <c r="Z1214" s="49">
        <v>0</v>
      </c>
      <c r="AA1214" s="68">
        <v>1214</v>
      </c>
      <c r="AB1214" s="68"/>
      <c r="AC1214" s="69"/>
      <c r="AD1214" s="84">
        <v>184</v>
      </c>
      <c r="AE1214" s="84">
        <v>23</v>
      </c>
      <c r="AF1214" s="84">
        <v>1316</v>
      </c>
      <c r="AG1214" s="84">
        <v>1490</v>
      </c>
      <c r="AH1214" s="84"/>
      <c r="AI1214" s="84"/>
      <c r="AJ1214" s="84"/>
      <c r="AK1214" s="84"/>
      <c r="AL1214" s="84"/>
      <c r="AM1214" s="87">
        <v>42094.882094907407</v>
      </c>
      <c r="AN1214" s="84" t="s">
        <v>10584</v>
      </c>
      <c r="AO1214" s="92" t="s">
        <v>11796</v>
      </c>
      <c r="AP1214" s="84" t="s">
        <v>66</v>
      </c>
      <c r="AQ1214" s="48"/>
      <c r="AR1214" s="48"/>
      <c r="AS1214" s="48"/>
      <c r="AT1214" s="48"/>
      <c r="AU1214" s="48"/>
      <c r="AV1214" s="48"/>
      <c r="AW1214" s="107" t="s">
        <v>14544</v>
      </c>
      <c r="AX1214" s="107" t="s">
        <v>14544</v>
      </c>
      <c r="AY1214" s="107" t="s">
        <v>15323</v>
      </c>
      <c r="AZ1214" s="107" t="s">
        <v>15323</v>
      </c>
      <c r="BA1214" s="2"/>
      <c r="BB1214" s="3"/>
      <c r="BC1214" s="3"/>
      <c r="BD1214" s="3"/>
      <c r="BE1214" s="3"/>
    </row>
    <row r="1215" spans="1:57" x14ac:dyDescent="0.25">
      <c r="A1215" s="61" t="s">
        <v>1097</v>
      </c>
      <c r="B1215" s="62" t="s">
        <v>15539</v>
      </c>
      <c r="C1215" s="62"/>
      <c r="D1215" s="63">
        <v>5.097511914340533</v>
      </c>
      <c r="E1215" s="65"/>
      <c r="F1215" s="103" t="s">
        <v>10136</v>
      </c>
      <c r="G1215" s="62"/>
      <c r="H1215" s="66"/>
      <c r="I1215" s="67"/>
      <c r="J1215" s="67"/>
      <c r="K1215" s="66" t="s">
        <v>13484</v>
      </c>
      <c r="L1215" s="70"/>
      <c r="M1215" s="71">
        <v>4776.40576171875</v>
      </c>
      <c r="N1215" s="71">
        <v>2551.42333984375</v>
      </c>
      <c r="O1215" s="72"/>
      <c r="P1215" s="73"/>
      <c r="Q1215" s="73"/>
      <c r="R1215" s="96"/>
      <c r="S1215" s="48">
        <v>0</v>
      </c>
      <c r="T1215" s="48">
        <v>1</v>
      </c>
      <c r="U1215" s="49">
        <v>0</v>
      </c>
      <c r="V1215" s="49">
        <v>2.0100000000000001E-4</v>
      </c>
      <c r="W1215" s="49">
        <v>1.8600000000000001E-3</v>
      </c>
      <c r="X1215" s="49">
        <v>0.465924</v>
      </c>
      <c r="Y1215" s="49">
        <v>0</v>
      </c>
      <c r="Z1215" s="49">
        <v>0</v>
      </c>
      <c r="AA1215" s="68">
        <v>1215</v>
      </c>
      <c r="AB1215" s="68"/>
      <c r="AC1215" s="69"/>
      <c r="AD1215" s="84">
        <v>52</v>
      </c>
      <c r="AE1215" s="84">
        <v>8</v>
      </c>
      <c r="AF1215" s="84">
        <v>401</v>
      </c>
      <c r="AG1215" s="84">
        <v>1486</v>
      </c>
      <c r="AH1215" s="84"/>
      <c r="AI1215" s="84"/>
      <c r="AJ1215" s="84"/>
      <c r="AK1215" s="84"/>
      <c r="AL1215" s="84"/>
      <c r="AM1215" s="87">
        <v>40563.583634259259</v>
      </c>
      <c r="AN1215" s="84" t="s">
        <v>10584</v>
      </c>
      <c r="AO1215" s="92" t="s">
        <v>11797</v>
      </c>
      <c r="AP1215" s="84" t="s">
        <v>66</v>
      </c>
      <c r="AQ1215" s="48"/>
      <c r="AR1215" s="48"/>
      <c r="AS1215" s="48"/>
      <c r="AT1215" s="48"/>
      <c r="AU1215" s="48" t="s">
        <v>2951</v>
      </c>
      <c r="AV1215" s="48" t="s">
        <v>2951</v>
      </c>
      <c r="AW1215" s="107" t="s">
        <v>14127</v>
      </c>
      <c r="AX1215" s="107" t="s">
        <v>14127</v>
      </c>
      <c r="AY1215" s="107" t="s">
        <v>14929</v>
      </c>
      <c r="AZ1215" s="107" t="s">
        <v>14929</v>
      </c>
      <c r="BA1215" s="2"/>
      <c r="BB1215" s="3"/>
      <c r="BC1215" s="3"/>
      <c r="BD1215" s="3"/>
      <c r="BE1215" s="3"/>
    </row>
    <row r="1216" spans="1:57" x14ac:dyDescent="0.25">
      <c r="A1216" s="61" t="s">
        <v>1098</v>
      </c>
      <c r="B1216" s="62" t="s">
        <v>15539</v>
      </c>
      <c r="C1216" s="62"/>
      <c r="D1216" s="63">
        <v>5.3218728724391902</v>
      </c>
      <c r="E1216" s="65"/>
      <c r="F1216" s="103" t="s">
        <v>10137</v>
      </c>
      <c r="G1216" s="62"/>
      <c r="H1216" s="66"/>
      <c r="I1216" s="67"/>
      <c r="J1216" s="67"/>
      <c r="K1216" s="66" t="s">
        <v>13485</v>
      </c>
      <c r="L1216" s="70"/>
      <c r="M1216" s="71">
        <v>6496.4130859375</v>
      </c>
      <c r="N1216" s="71">
        <v>4741.4091796875</v>
      </c>
      <c r="O1216" s="72"/>
      <c r="P1216" s="73"/>
      <c r="Q1216" s="73"/>
      <c r="R1216" s="96"/>
      <c r="S1216" s="48">
        <v>0</v>
      </c>
      <c r="T1216" s="48">
        <v>2</v>
      </c>
      <c r="U1216" s="49">
        <v>4374.61841</v>
      </c>
      <c r="V1216" s="49">
        <v>2.0900000000000001E-4</v>
      </c>
      <c r="W1216" s="49">
        <v>1.9759999999999999E-3</v>
      </c>
      <c r="X1216" s="49">
        <v>0.78006600000000004</v>
      </c>
      <c r="Y1216" s="49">
        <v>0</v>
      </c>
      <c r="Z1216" s="49">
        <v>0</v>
      </c>
      <c r="AA1216" s="68">
        <v>1216</v>
      </c>
      <c r="AB1216" s="68"/>
      <c r="AC1216" s="69"/>
      <c r="AD1216" s="84">
        <v>2741</v>
      </c>
      <c r="AE1216" s="84">
        <v>2794</v>
      </c>
      <c r="AF1216" s="84">
        <v>29736</v>
      </c>
      <c r="AG1216" s="84">
        <v>130135</v>
      </c>
      <c r="AH1216" s="84"/>
      <c r="AI1216" s="84"/>
      <c r="AJ1216" s="84" t="s">
        <v>8408</v>
      </c>
      <c r="AK1216" s="84"/>
      <c r="AL1216" s="84"/>
      <c r="AM1216" s="87">
        <v>40527.889791666668</v>
      </c>
      <c r="AN1216" s="84" t="s">
        <v>10584</v>
      </c>
      <c r="AO1216" s="92" t="s">
        <v>11798</v>
      </c>
      <c r="AP1216" s="84" t="s">
        <v>66</v>
      </c>
      <c r="AQ1216" s="48"/>
      <c r="AR1216" s="48"/>
      <c r="AS1216" s="48"/>
      <c r="AT1216" s="48"/>
      <c r="AU1216" s="48" t="s">
        <v>2951</v>
      </c>
      <c r="AV1216" s="48" t="s">
        <v>2951</v>
      </c>
      <c r="AW1216" s="107" t="s">
        <v>14545</v>
      </c>
      <c r="AX1216" s="107" t="s">
        <v>14810</v>
      </c>
      <c r="AY1216" s="107" t="s">
        <v>14929</v>
      </c>
      <c r="AZ1216" s="107" t="s">
        <v>14929</v>
      </c>
      <c r="BA1216" s="2"/>
      <c r="BB1216" s="3"/>
      <c r="BC1216" s="3"/>
      <c r="BD1216" s="3"/>
      <c r="BE1216" s="3"/>
    </row>
    <row r="1217" spans="1:57" x14ac:dyDescent="0.25">
      <c r="A1217" s="61" t="s">
        <v>1099</v>
      </c>
      <c r="B1217" s="62" t="s">
        <v>15537</v>
      </c>
      <c r="C1217" s="62"/>
      <c r="D1217" s="63">
        <v>1.7185585195271398</v>
      </c>
      <c r="E1217" s="65"/>
      <c r="F1217" s="103" t="s">
        <v>10138</v>
      </c>
      <c r="G1217" s="62"/>
      <c r="H1217" s="66"/>
      <c r="I1217" s="67"/>
      <c r="J1217" s="67"/>
      <c r="K1217" s="66" t="s">
        <v>13486</v>
      </c>
      <c r="L1217" s="70"/>
      <c r="M1217" s="71">
        <v>8473.033203125</v>
      </c>
      <c r="N1217" s="71">
        <v>4346.53857421875</v>
      </c>
      <c r="O1217" s="72"/>
      <c r="P1217" s="73"/>
      <c r="Q1217" s="73"/>
      <c r="R1217" s="96"/>
      <c r="S1217" s="48">
        <v>0</v>
      </c>
      <c r="T1217" s="48">
        <v>1</v>
      </c>
      <c r="U1217" s="49">
        <v>0</v>
      </c>
      <c r="V1217" s="49">
        <v>1.63E-4</v>
      </c>
      <c r="W1217" s="49">
        <v>1.13E-4</v>
      </c>
      <c r="X1217" s="49">
        <v>0.48216999999999999</v>
      </c>
      <c r="Y1217" s="49">
        <v>0</v>
      </c>
      <c r="Z1217" s="49">
        <v>0</v>
      </c>
      <c r="AA1217" s="68">
        <v>1217</v>
      </c>
      <c r="AB1217" s="68"/>
      <c r="AC1217" s="69"/>
      <c r="AD1217" s="84">
        <v>424</v>
      </c>
      <c r="AE1217" s="84">
        <v>3099</v>
      </c>
      <c r="AF1217" s="84">
        <v>23606</v>
      </c>
      <c r="AG1217" s="84">
        <v>49114</v>
      </c>
      <c r="AH1217" s="84"/>
      <c r="AI1217" s="84"/>
      <c r="AJ1217" s="84"/>
      <c r="AK1217" s="84"/>
      <c r="AL1217" s="84"/>
      <c r="AM1217" s="87">
        <v>42225.392546296294</v>
      </c>
      <c r="AN1217" s="84" t="s">
        <v>10584</v>
      </c>
      <c r="AO1217" s="92" t="s">
        <v>11799</v>
      </c>
      <c r="AP1217" s="84" t="s">
        <v>66</v>
      </c>
      <c r="AQ1217" s="48"/>
      <c r="AR1217" s="48"/>
      <c r="AS1217" s="48"/>
      <c r="AT1217" s="48"/>
      <c r="AU1217" s="48"/>
      <c r="AV1217" s="48"/>
      <c r="AW1217" s="107" t="s">
        <v>14091</v>
      </c>
      <c r="AX1217" s="107" t="s">
        <v>14091</v>
      </c>
      <c r="AY1217" s="107" t="s">
        <v>14892</v>
      </c>
      <c r="AZ1217" s="107" t="s">
        <v>14892</v>
      </c>
      <c r="BA1217" s="2"/>
      <c r="BB1217" s="3"/>
      <c r="BC1217" s="3"/>
      <c r="BD1217" s="3"/>
      <c r="BE1217" s="3"/>
    </row>
    <row r="1218" spans="1:57" x14ac:dyDescent="0.25">
      <c r="A1218" s="61" t="s">
        <v>1100</v>
      </c>
      <c r="B1218" s="62" t="s">
        <v>15537</v>
      </c>
      <c r="C1218" s="62"/>
      <c r="D1218" s="63">
        <v>1.5</v>
      </c>
      <c r="E1218" s="65"/>
      <c r="F1218" s="103" t="s">
        <v>10139</v>
      </c>
      <c r="G1218" s="62"/>
      <c r="H1218" s="66"/>
      <c r="I1218" s="67"/>
      <c r="J1218" s="67"/>
      <c r="K1218" s="66" t="s">
        <v>13487</v>
      </c>
      <c r="L1218" s="70"/>
      <c r="M1218" s="71">
        <v>1433.42919921875</v>
      </c>
      <c r="N1218" s="71">
        <v>7404.8046875</v>
      </c>
      <c r="O1218" s="72"/>
      <c r="P1218" s="73"/>
      <c r="Q1218" s="73"/>
      <c r="R1218" s="96"/>
      <c r="S1218" s="48">
        <v>0</v>
      </c>
      <c r="T1218" s="48">
        <v>1</v>
      </c>
      <c r="U1218" s="49">
        <v>0</v>
      </c>
      <c r="V1218" s="49">
        <v>1E-4</v>
      </c>
      <c r="W1218" s="49">
        <v>0</v>
      </c>
      <c r="X1218" s="49">
        <v>0.51982200000000001</v>
      </c>
      <c r="Y1218" s="49">
        <v>0</v>
      </c>
      <c r="Z1218" s="49">
        <v>0</v>
      </c>
      <c r="AA1218" s="68">
        <v>1218</v>
      </c>
      <c r="AB1218" s="68"/>
      <c r="AC1218" s="69"/>
      <c r="AD1218" s="84">
        <v>404</v>
      </c>
      <c r="AE1218" s="84">
        <v>302</v>
      </c>
      <c r="AF1218" s="84">
        <v>5128</v>
      </c>
      <c r="AG1218" s="84">
        <v>11993</v>
      </c>
      <c r="AH1218" s="84"/>
      <c r="AI1218" s="84"/>
      <c r="AJ1218" s="84"/>
      <c r="AK1218" s="84"/>
      <c r="AL1218" s="84"/>
      <c r="AM1218" s="87">
        <v>41456.409432870372</v>
      </c>
      <c r="AN1218" s="84" t="s">
        <v>10584</v>
      </c>
      <c r="AO1218" s="92" t="s">
        <v>11800</v>
      </c>
      <c r="AP1218" s="84" t="s">
        <v>66</v>
      </c>
      <c r="AQ1218" s="48"/>
      <c r="AR1218" s="48"/>
      <c r="AS1218" s="48"/>
      <c r="AT1218" s="48"/>
      <c r="AU1218" s="48"/>
      <c r="AV1218" s="48"/>
      <c r="AW1218" s="107" t="s">
        <v>14358</v>
      </c>
      <c r="AX1218" s="107" t="s">
        <v>14358</v>
      </c>
      <c r="AY1218" s="107" t="s">
        <v>15009</v>
      </c>
      <c r="AZ1218" s="107" t="s">
        <v>15009</v>
      </c>
      <c r="BA1218" s="2"/>
      <c r="BB1218" s="3"/>
      <c r="BC1218" s="3"/>
      <c r="BD1218" s="3"/>
      <c r="BE1218" s="3"/>
    </row>
    <row r="1219" spans="1:57" x14ac:dyDescent="0.25">
      <c r="A1219" s="61" t="s">
        <v>1101</v>
      </c>
      <c r="B1219" s="62" t="s">
        <v>15539</v>
      </c>
      <c r="C1219" s="62"/>
      <c r="D1219" s="63">
        <v>5.097511914340533</v>
      </c>
      <c r="E1219" s="65"/>
      <c r="F1219" s="103" t="s">
        <v>10140</v>
      </c>
      <c r="G1219" s="62"/>
      <c r="H1219" s="66"/>
      <c r="I1219" s="67"/>
      <c r="J1219" s="67"/>
      <c r="K1219" s="66" t="s">
        <v>13488</v>
      </c>
      <c r="L1219" s="70"/>
      <c r="M1219" s="71">
        <v>7044.5009765625</v>
      </c>
      <c r="N1219" s="71">
        <v>8175.09716796875</v>
      </c>
      <c r="O1219" s="72"/>
      <c r="P1219" s="73"/>
      <c r="Q1219" s="73"/>
      <c r="R1219" s="96"/>
      <c r="S1219" s="48">
        <v>0</v>
      </c>
      <c r="T1219" s="48">
        <v>1</v>
      </c>
      <c r="U1219" s="49">
        <v>0</v>
      </c>
      <c r="V1219" s="49">
        <v>2.0100000000000001E-4</v>
      </c>
      <c r="W1219" s="49">
        <v>1.8600000000000001E-3</v>
      </c>
      <c r="X1219" s="49">
        <v>0.465924</v>
      </c>
      <c r="Y1219" s="49">
        <v>0</v>
      </c>
      <c r="Z1219" s="49">
        <v>0</v>
      </c>
      <c r="AA1219" s="68">
        <v>1219</v>
      </c>
      <c r="AB1219" s="68"/>
      <c r="AC1219" s="69"/>
      <c r="AD1219" s="84">
        <v>5692</v>
      </c>
      <c r="AE1219" s="84">
        <v>6963</v>
      </c>
      <c r="AF1219" s="84">
        <v>50363</v>
      </c>
      <c r="AG1219" s="84">
        <v>52964</v>
      </c>
      <c r="AH1219" s="84"/>
      <c r="AI1219" s="84" t="s">
        <v>7979</v>
      </c>
      <c r="AJ1219" s="84" t="s">
        <v>8283</v>
      </c>
      <c r="AK1219" s="84"/>
      <c r="AL1219" s="84"/>
      <c r="AM1219" s="87">
        <v>42737.858171296299</v>
      </c>
      <c r="AN1219" s="84" t="s">
        <v>10584</v>
      </c>
      <c r="AO1219" s="92" t="s">
        <v>11801</v>
      </c>
      <c r="AP1219" s="84" t="s">
        <v>66</v>
      </c>
      <c r="AQ1219" s="48"/>
      <c r="AR1219" s="48"/>
      <c r="AS1219" s="48"/>
      <c r="AT1219" s="48"/>
      <c r="AU1219" s="48" t="s">
        <v>2951</v>
      </c>
      <c r="AV1219" s="48" t="s">
        <v>2951</v>
      </c>
      <c r="AW1219" s="107" t="s">
        <v>14127</v>
      </c>
      <c r="AX1219" s="107" t="s">
        <v>14127</v>
      </c>
      <c r="AY1219" s="107" t="s">
        <v>14929</v>
      </c>
      <c r="AZ1219" s="107" t="s">
        <v>14929</v>
      </c>
      <c r="BA1219" s="2"/>
      <c r="BB1219" s="3"/>
      <c r="BC1219" s="3"/>
      <c r="BD1219" s="3"/>
      <c r="BE1219" s="3"/>
    </row>
    <row r="1220" spans="1:57" x14ac:dyDescent="0.25">
      <c r="A1220" s="61" t="s">
        <v>1102</v>
      </c>
      <c r="B1220" s="62" t="s">
        <v>15537</v>
      </c>
      <c r="C1220" s="62"/>
      <c r="D1220" s="63">
        <v>1.5</v>
      </c>
      <c r="E1220" s="65"/>
      <c r="F1220" s="103" t="s">
        <v>10141</v>
      </c>
      <c r="G1220" s="62"/>
      <c r="H1220" s="66"/>
      <c r="I1220" s="67"/>
      <c r="J1220" s="67"/>
      <c r="K1220" s="66" t="s">
        <v>13489</v>
      </c>
      <c r="L1220" s="70"/>
      <c r="M1220" s="71">
        <v>2931.7353515625</v>
      </c>
      <c r="N1220" s="71">
        <v>6377.998046875</v>
      </c>
      <c r="O1220" s="72"/>
      <c r="P1220" s="73"/>
      <c r="Q1220" s="73"/>
      <c r="R1220" s="96"/>
      <c r="S1220" s="48">
        <v>0</v>
      </c>
      <c r="T1220" s="48">
        <v>1</v>
      </c>
      <c r="U1220" s="49">
        <v>0</v>
      </c>
      <c r="V1220" s="49">
        <v>9.0909000000000004E-2</v>
      </c>
      <c r="W1220" s="49">
        <v>0</v>
      </c>
      <c r="X1220" s="49">
        <v>0.61711700000000003</v>
      </c>
      <c r="Y1220" s="49">
        <v>0</v>
      </c>
      <c r="Z1220" s="49">
        <v>0</v>
      </c>
      <c r="AA1220" s="68">
        <v>1220</v>
      </c>
      <c r="AB1220" s="68"/>
      <c r="AC1220" s="69"/>
      <c r="AD1220" s="84">
        <v>193</v>
      </c>
      <c r="AE1220" s="84">
        <v>101</v>
      </c>
      <c r="AF1220" s="84">
        <v>2036</v>
      </c>
      <c r="AG1220" s="84">
        <v>1777</v>
      </c>
      <c r="AH1220" s="84"/>
      <c r="AI1220" s="84"/>
      <c r="AJ1220" s="84"/>
      <c r="AK1220" s="84"/>
      <c r="AL1220" s="84"/>
      <c r="AM1220" s="87">
        <v>43035.758715277778</v>
      </c>
      <c r="AN1220" s="84" t="s">
        <v>10584</v>
      </c>
      <c r="AO1220" s="92" t="s">
        <v>11802</v>
      </c>
      <c r="AP1220" s="84" t="s">
        <v>66</v>
      </c>
      <c r="AQ1220" s="48"/>
      <c r="AR1220" s="48"/>
      <c r="AS1220" s="48"/>
      <c r="AT1220" s="48"/>
      <c r="AU1220" s="48" t="s">
        <v>2955</v>
      </c>
      <c r="AV1220" s="48" t="s">
        <v>2955</v>
      </c>
      <c r="AW1220" s="107" t="s">
        <v>14147</v>
      </c>
      <c r="AX1220" s="107" t="s">
        <v>14147</v>
      </c>
      <c r="AY1220" s="107" t="s">
        <v>14947</v>
      </c>
      <c r="AZ1220" s="107" t="s">
        <v>14947</v>
      </c>
      <c r="BA1220" s="2"/>
      <c r="BB1220" s="3"/>
      <c r="BC1220" s="3"/>
      <c r="BD1220" s="3"/>
      <c r="BE1220" s="3"/>
    </row>
    <row r="1221" spans="1:57" x14ac:dyDescent="0.25">
      <c r="A1221" s="61" t="s">
        <v>1103</v>
      </c>
      <c r="B1221" s="62" t="s">
        <v>15537</v>
      </c>
      <c r="C1221" s="62"/>
      <c r="D1221" s="63">
        <v>1.5</v>
      </c>
      <c r="E1221" s="65"/>
      <c r="F1221" s="103" t="s">
        <v>10142</v>
      </c>
      <c r="G1221" s="62"/>
      <c r="H1221" s="66"/>
      <c r="I1221" s="67"/>
      <c r="J1221" s="67"/>
      <c r="K1221" s="66" t="s">
        <v>13490</v>
      </c>
      <c r="L1221" s="70"/>
      <c r="M1221" s="71">
        <v>7839.18212890625</v>
      </c>
      <c r="N1221" s="71">
        <v>2265.18408203125</v>
      </c>
      <c r="O1221" s="72"/>
      <c r="P1221" s="73"/>
      <c r="Q1221" s="73"/>
      <c r="R1221" s="96"/>
      <c r="S1221" s="48">
        <v>0</v>
      </c>
      <c r="T1221" s="48">
        <v>1</v>
      </c>
      <c r="U1221" s="49">
        <v>0</v>
      </c>
      <c r="V1221" s="49">
        <v>6.6667000000000004E-2</v>
      </c>
      <c r="W1221" s="49">
        <v>0</v>
      </c>
      <c r="X1221" s="49">
        <v>0.59797299999999998</v>
      </c>
      <c r="Y1221" s="49">
        <v>0</v>
      </c>
      <c r="Z1221" s="49">
        <v>0</v>
      </c>
      <c r="AA1221" s="68">
        <v>1221</v>
      </c>
      <c r="AB1221" s="68"/>
      <c r="AC1221" s="69"/>
      <c r="AD1221" s="84">
        <v>4052</v>
      </c>
      <c r="AE1221" s="84">
        <v>1118</v>
      </c>
      <c r="AF1221" s="84">
        <v>10523</v>
      </c>
      <c r="AG1221" s="84">
        <v>8792</v>
      </c>
      <c r="AH1221" s="84"/>
      <c r="AI1221" s="84" t="s">
        <v>7980</v>
      </c>
      <c r="AJ1221" s="84" t="s">
        <v>8266</v>
      </c>
      <c r="AK1221" s="92" t="s">
        <v>8905</v>
      </c>
      <c r="AL1221" s="84"/>
      <c r="AM1221" s="87">
        <v>40778.464606481481</v>
      </c>
      <c r="AN1221" s="84" t="s">
        <v>10584</v>
      </c>
      <c r="AO1221" s="92" t="s">
        <v>11803</v>
      </c>
      <c r="AP1221" s="84" t="s">
        <v>66</v>
      </c>
      <c r="AQ1221" s="48"/>
      <c r="AR1221" s="48"/>
      <c r="AS1221" s="48"/>
      <c r="AT1221" s="48"/>
      <c r="AU1221" s="48"/>
      <c r="AV1221" s="48"/>
      <c r="AW1221" s="107" t="s">
        <v>14124</v>
      </c>
      <c r="AX1221" s="107" t="s">
        <v>14124</v>
      </c>
      <c r="AY1221" s="107" t="s">
        <v>14926</v>
      </c>
      <c r="AZ1221" s="107" t="s">
        <v>14926</v>
      </c>
      <c r="BA1221" s="2"/>
      <c r="BB1221" s="3"/>
      <c r="BC1221" s="3"/>
      <c r="BD1221" s="3"/>
      <c r="BE1221" s="3"/>
    </row>
    <row r="1222" spans="1:57" x14ac:dyDescent="0.25">
      <c r="A1222" s="61" t="s">
        <v>1104</v>
      </c>
      <c r="B1222" s="62" t="s">
        <v>15537</v>
      </c>
      <c r="C1222" s="62"/>
      <c r="D1222" s="63">
        <v>1.5</v>
      </c>
      <c r="E1222" s="65"/>
      <c r="F1222" s="103" t="s">
        <v>10143</v>
      </c>
      <c r="G1222" s="62"/>
      <c r="H1222" s="66"/>
      <c r="I1222" s="67"/>
      <c r="J1222" s="67"/>
      <c r="K1222" s="66" t="s">
        <v>13491</v>
      </c>
      <c r="L1222" s="70"/>
      <c r="M1222" s="71">
        <v>8668.060546875</v>
      </c>
      <c r="N1222" s="71">
        <v>4412.82177734375</v>
      </c>
      <c r="O1222" s="72"/>
      <c r="P1222" s="73"/>
      <c r="Q1222" s="73"/>
      <c r="R1222" s="96"/>
      <c r="S1222" s="48">
        <v>0</v>
      </c>
      <c r="T1222" s="48">
        <v>1</v>
      </c>
      <c r="U1222" s="49">
        <v>0</v>
      </c>
      <c r="V1222" s="49">
        <v>1</v>
      </c>
      <c r="W1222" s="49">
        <v>0</v>
      </c>
      <c r="X1222" s="49">
        <v>1</v>
      </c>
      <c r="Y1222" s="49">
        <v>0</v>
      </c>
      <c r="Z1222" s="49">
        <v>0</v>
      </c>
      <c r="AA1222" s="68">
        <v>1222</v>
      </c>
      <c r="AB1222" s="68"/>
      <c r="AC1222" s="69"/>
      <c r="AD1222" s="84">
        <v>608</v>
      </c>
      <c r="AE1222" s="84">
        <v>412</v>
      </c>
      <c r="AF1222" s="84">
        <v>10057</v>
      </c>
      <c r="AG1222" s="84">
        <v>20</v>
      </c>
      <c r="AH1222" s="84"/>
      <c r="AI1222" s="84"/>
      <c r="AJ1222" s="84"/>
      <c r="AK1222" s="84"/>
      <c r="AL1222" s="84"/>
      <c r="AM1222" s="87">
        <v>41151.600474537037</v>
      </c>
      <c r="AN1222" s="84" t="s">
        <v>10584</v>
      </c>
      <c r="AO1222" s="92" t="s">
        <v>11804</v>
      </c>
      <c r="AP1222" s="84" t="s">
        <v>66</v>
      </c>
      <c r="AQ1222" s="48"/>
      <c r="AR1222" s="48"/>
      <c r="AS1222" s="48"/>
      <c r="AT1222" s="48"/>
      <c r="AU1222" s="48"/>
      <c r="AV1222" s="48"/>
      <c r="AW1222" s="107" t="s">
        <v>14546</v>
      </c>
      <c r="AX1222" s="107" t="s">
        <v>14546</v>
      </c>
      <c r="AY1222" s="107" t="s">
        <v>15324</v>
      </c>
      <c r="AZ1222" s="107" t="s">
        <v>15324</v>
      </c>
      <c r="BA1222" s="2"/>
      <c r="BB1222" s="3"/>
      <c r="BC1222" s="3"/>
      <c r="BD1222" s="3"/>
      <c r="BE1222" s="3"/>
    </row>
    <row r="1223" spans="1:57" x14ac:dyDescent="0.25">
      <c r="A1223" s="61" t="s">
        <v>1784</v>
      </c>
      <c r="B1223" s="62" t="s">
        <v>15537</v>
      </c>
      <c r="C1223" s="62"/>
      <c r="D1223" s="63">
        <v>1.5</v>
      </c>
      <c r="E1223" s="65"/>
      <c r="F1223" s="103" t="s">
        <v>10144</v>
      </c>
      <c r="G1223" s="62"/>
      <c r="H1223" s="66"/>
      <c r="I1223" s="67"/>
      <c r="J1223" s="67"/>
      <c r="K1223" s="66" t="s">
        <v>13492</v>
      </c>
      <c r="L1223" s="70"/>
      <c r="M1223" s="71">
        <v>9195.22265625</v>
      </c>
      <c r="N1223" s="71">
        <v>6437.03369140625</v>
      </c>
      <c r="O1223" s="72"/>
      <c r="P1223" s="73"/>
      <c r="Q1223" s="73"/>
      <c r="R1223" s="96"/>
      <c r="S1223" s="48">
        <v>1</v>
      </c>
      <c r="T1223" s="48">
        <v>0</v>
      </c>
      <c r="U1223" s="49">
        <v>0</v>
      </c>
      <c r="V1223" s="49">
        <v>1</v>
      </c>
      <c r="W1223" s="49">
        <v>0</v>
      </c>
      <c r="X1223" s="49">
        <v>1</v>
      </c>
      <c r="Y1223" s="49">
        <v>0</v>
      </c>
      <c r="Z1223" s="49">
        <v>0</v>
      </c>
      <c r="AA1223" s="68">
        <v>1223</v>
      </c>
      <c r="AB1223" s="68"/>
      <c r="AC1223" s="69"/>
      <c r="AD1223" s="84">
        <v>48093</v>
      </c>
      <c r="AE1223" s="84">
        <v>59254</v>
      </c>
      <c r="AF1223" s="84">
        <v>90573</v>
      </c>
      <c r="AG1223" s="84">
        <v>53882</v>
      </c>
      <c r="AH1223" s="84"/>
      <c r="AI1223" s="84" t="s">
        <v>7981</v>
      </c>
      <c r="AJ1223" s="84" t="s">
        <v>8556</v>
      </c>
      <c r="AK1223" s="84"/>
      <c r="AL1223" s="84"/>
      <c r="AM1223" s="87">
        <v>41580.91547453704</v>
      </c>
      <c r="AN1223" s="84" t="s">
        <v>10584</v>
      </c>
      <c r="AO1223" s="92" t="s">
        <v>11805</v>
      </c>
      <c r="AP1223" s="84" t="s">
        <v>65</v>
      </c>
      <c r="AQ1223" s="48"/>
      <c r="AR1223" s="48"/>
      <c r="AS1223" s="48"/>
      <c r="AT1223" s="48"/>
      <c r="AU1223" s="48"/>
      <c r="AV1223" s="48"/>
      <c r="AW1223" s="48"/>
      <c r="AX1223" s="48"/>
      <c r="AY1223" s="48"/>
      <c r="AZ1223" s="48"/>
      <c r="BA1223" s="2"/>
      <c r="BB1223" s="3"/>
      <c r="BC1223" s="3"/>
      <c r="BD1223" s="3"/>
      <c r="BE1223" s="3"/>
    </row>
    <row r="1224" spans="1:57" x14ac:dyDescent="0.25">
      <c r="A1224" s="61" t="s">
        <v>1105</v>
      </c>
      <c r="B1224" s="62" t="s">
        <v>15537</v>
      </c>
      <c r="C1224" s="62"/>
      <c r="D1224" s="63">
        <v>2.9293340347836851</v>
      </c>
      <c r="E1224" s="65"/>
      <c r="F1224" s="103" t="s">
        <v>9033</v>
      </c>
      <c r="G1224" s="62"/>
      <c r="H1224" s="66"/>
      <c r="I1224" s="67"/>
      <c r="J1224" s="67"/>
      <c r="K1224" s="66" t="s">
        <v>13493</v>
      </c>
      <c r="L1224" s="70"/>
      <c r="M1224" s="71">
        <v>6732.42919921875</v>
      </c>
      <c r="N1224" s="71">
        <v>2289.93408203125</v>
      </c>
      <c r="O1224" s="72"/>
      <c r="P1224" s="73"/>
      <c r="Q1224" s="73"/>
      <c r="R1224" s="96"/>
      <c r="S1224" s="48">
        <v>0</v>
      </c>
      <c r="T1224" s="48">
        <v>1</v>
      </c>
      <c r="U1224" s="49">
        <v>0</v>
      </c>
      <c r="V1224" s="49">
        <v>1.9799999999999999E-4</v>
      </c>
      <c r="W1224" s="49">
        <v>7.3899999999999997E-4</v>
      </c>
      <c r="X1224" s="49">
        <v>0.40701900000000002</v>
      </c>
      <c r="Y1224" s="49">
        <v>0</v>
      </c>
      <c r="Z1224" s="49">
        <v>0</v>
      </c>
      <c r="AA1224" s="68">
        <v>1224</v>
      </c>
      <c r="AB1224" s="68"/>
      <c r="AC1224" s="69"/>
      <c r="AD1224" s="84">
        <v>582</v>
      </c>
      <c r="AE1224" s="84">
        <v>49</v>
      </c>
      <c r="AF1224" s="84">
        <v>1723</v>
      </c>
      <c r="AG1224" s="84">
        <v>12979</v>
      </c>
      <c r="AH1224" s="84"/>
      <c r="AI1224" s="84"/>
      <c r="AJ1224" s="84"/>
      <c r="AK1224" s="84"/>
      <c r="AL1224" s="84"/>
      <c r="AM1224" s="87">
        <v>41720.990995370368</v>
      </c>
      <c r="AN1224" s="84" t="s">
        <v>10584</v>
      </c>
      <c r="AO1224" s="92" t="s">
        <v>11806</v>
      </c>
      <c r="AP1224" s="84" t="s">
        <v>66</v>
      </c>
      <c r="AQ1224" s="48"/>
      <c r="AR1224" s="48"/>
      <c r="AS1224" s="48"/>
      <c r="AT1224" s="48"/>
      <c r="AU1224" s="48"/>
      <c r="AV1224" s="48"/>
      <c r="AW1224" s="107" t="s">
        <v>14074</v>
      </c>
      <c r="AX1224" s="107" t="s">
        <v>14074</v>
      </c>
      <c r="AY1224" s="107" t="s">
        <v>14877</v>
      </c>
      <c r="AZ1224" s="107" t="s">
        <v>14877</v>
      </c>
      <c r="BA1224" s="2"/>
      <c r="BB1224" s="3"/>
      <c r="BC1224" s="3"/>
      <c r="BD1224" s="3"/>
      <c r="BE1224" s="3"/>
    </row>
    <row r="1225" spans="1:57" x14ac:dyDescent="0.25">
      <c r="A1225" s="61" t="s">
        <v>1106</v>
      </c>
      <c r="B1225" s="62" t="s">
        <v>15537</v>
      </c>
      <c r="C1225" s="62"/>
      <c r="D1225" s="63">
        <v>1.5</v>
      </c>
      <c r="E1225" s="65"/>
      <c r="F1225" s="103" t="s">
        <v>10145</v>
      </c>
      <c r="G1225" s="62"/>
      <c r="H1225" s="66"/>
      <c r="I1225" s="67"/>
      <c r="J1225" s="67"/>
      <c r="K1225" s="66" t="s">
        <v>13494</v>
      </c>
      <c r="L1225" s="70"/>
      <c r="M1225" s="71">
        <v>5648.32568359375</v>
      </c>
      <c r="N1225" s="71">
        <v>3963.00537109375</v>
      </c>
      <c r="O1225" s="72"/>
      <c r="P1225" s="73"/>
      <c r="Q1225" s="73"/>
      <c r="R1225" s="96"/>
      <c r="S1225" s="48">
        <v>0</v>
      </c>
      <c r="T1225" s="48">
        <v>1</v>
      </c>
      <c r="U1225" s="49">
        <v>0</v>
      </c>
      <c r="V1225" s="49">
        <v>0.14285700000000001</v>
      </c>
      <c r="W1225" s="49">
        <v>0</v>
      </c>
      <c r="X1225" s="49">
        <v>0.59523800000000004</v>
      </c>
      <c r="Y1225" s="49">
        <v>0</v>
      </c>
      <c r="Z1225" s="49">
        <v>0</v>
      </c>
      <c r="AA1225" s="68">
        <v>1225</v>
      </c>
      <c r="AB1225" s="68"/>
      <c r="AC1225" s="69"/>
      <c r="AD1225" s="84">
        <v>387</v>
      </c>
      <c r="AE1225" s="84">
        <v>143</v>
      </c>
      <c r="AF1225" s="84">
        <v>29</v>
      </c>
      <c r="AG1225" s="84">
        <v>59</v>
      </c>
      <c r="AH1225" s="84"/>
      <c r="AI1225" s="84"/>
      <c r="AJ1225" s="84"/>
      <c r="AK1225" s="84"/>
      <c r="AL1225" s="84"/>
      <c r="AM1225" s="87">
        <v>43601.735034722224</v>
      </c>
      <c r="AN1225" s="84" t="s">
        <v>10584</v>
      </c>
      <c r="AO1225" s="92" t="s">
        <v>11807</v>
      </c>
      <c r="AP1225" s="84" t="s">
        <v>66</v>
      </c>
      <c r="AQ1225" s="48"/>
      <c r="AR1225" s="48"/>
      <c r="AS1225" s="48"/>
      <c r="AT1225" s="48"/>
      <c r="AU1225" s="48" t="s">
        <v>2946</v>
      </c>
      <c r="AV1225" s="48" t="s">
        <v>2946</v>
      </c>
      <c r="AW1225" s="107" t="s">
        <v>14547</v>
      </c>
      <c r="AX1225" s="107" t="s">
        <v>14547</v>
      </c>
      <c r="AY1225" s="107" t="s">
        <v>15325</v>
      </c>
      <c r="AZ1225" s="107" t="s">
        <v>15325</v>
      </c>
      <c r="BA1225" s="2"/>
      <c r="BB1225" s="3"/>
      <c r="BC1225" s="3"/>
      <c r="BD1225" s="3"/>
      <c r="BE1225" s="3"/>
    </row>
    <row r="1226" spans="1:57" x14ac:dyDescent="0.25">
      <c r="A1226" s="61" t="s">
        <v>1288</v>
      </c>
      <c r="B1226" s="62" t="s">
        <v>15537</v>
      </c>
      <c r="C1226" s="62"/>
      <c r="D1226" s="63">
        <v>1.5</v>
      </c>
      <c r="E1226" s="65"/>
      <c r="F1226" s="103" t="s">
        <v>10146</v>
      </c>
      <c r="G1226" s="62"/>
      <c r="H1226" s="66"/>
      <c r="I1226" s="67"/>
      <c r="J1226" s="67"/>
      <c r="K1226" s="66" t="s">
        <v>13495</v>
      </c>
      <c r="L1226" s="70"/>
      <c r="M1226" s="71">
        <v>5810.5654296875</v>
      </c>
      <c r="N1226" s="71">
        <v>7097.408203125</v>
      </c>
      <c r="O1226" s="72"/>
      <c r="P1226" s="73"/>
      <c r="Q1226" s="73"/>
      <c r="R1226" s="96"/>
      <c r="S1226" s="48">
        <v>5</v>
      </c>
      <c r="T1226" s="48">
        <v>1</v>
      </c>
      <c r="U1226" s="49">
        <v>12</v>
      </c>
      <c r="V1226" s="49">
        <v>0.25</v>
      </c>
      <c r="W1226" s="49">
        <v>0</v>
      </c>
      <c r="X1226" s="49">
        <v>2.6190470000000001</v>
      </c>
      <c r="Y1226" s="49">
        <v>0</v>
      </c>
      <c r="Z1226" s="49">
        <v>0</v>
      </c>
      <c r="AA1226" s="68">
        <v>1226</v>
      </c>
      <c r="AB1226" s="68"/>
      <c r="AC1226" s="69"/>
      <c r="AD1226" s="84">
        <v>45</v>
      </c>
      <c r="AE1226" s="84">
        <v>545872</v>
      </c>
      <c r="AF1226" s="84">
        <v>252890</v>
      </c>
      <c r="AG1226" s="84">
        <v>505</v>
      </c>
      <c r="AH1226" s="84"/>
      <c r="AI1226" s="84" t="s">
        <v>7982</v>
      </c>
      <c r="AJ1226" s="84" t="s">
        <v>8266</v>
      </c>
      <c r="AK1226" s="92" t="s">
        <v>8906</v>
      </c>
      <c r="AL1226" s="84"/>
      <c r="AM1226" s="87">
        <v>40157.549120370371</v>
      </c>
      <c r="AN1226" s="84" t="s">
        <v>10584</v>
      </c>
      <c r="AO1226" s="92" t="s">
        <v>11808</v>
      </c>
      <c r="AP1226" s="84" t="s">
        <v>66</v>
      </c>
      <c r="AQ1226" s="48"/>
      <c r="AR1226" s="48"/>
      <c r="AS1226" s="48"/>
      <c r="AT1226" s="48"/>
      <c r="AU1226" s="48" t="s">
        <v>2946</v>
      </c>
      <c r="AV1226" s="48" t="s">
        <v>2946</v>
      </c>
      <c r="AW1226" s="107" t="s">
        <v>14548</v>
      </c>
      <c r="AX1226" s="107" t="s">
        <v>14811</v>
      </c>
      <c r="AY1226" s="107" t="s">
        <v>15326</v>
      </c>
      <c r="AZ1226" s="107" t="s">
        <v>15326</v>
      </c>
      <c r="BA1226" s="2"/>
      <c r="BB1226" s="3"/>
      <c r="BC1226" s="3"/>
      <c r="BD1226" s="3"/>
      <c r="BE1226" s="3"/>
    </row>
    <row r="1227" spans="1:57" x14ac:dyDescent="0.25">
      <c r="A1227" s="61" t="s">
        <v>1107</v>
      </c>
      <c r="B1227" s="62" t="s">
        <v>15537</v>
      </c>
      <c r="C1227" s="62"/>
      <c r="D1227" s="63">
        <v>1.5</v>
      </c>
      <c r="E1227" s="65"/>
      <c r="F1227" s="103" t="s">
        <v>10147</v>
      </c>
      <c r="G1227" s="62"/>
      <c r="H1227" s="66"/>
      <c r="I1227" s="67"/>
      <c r="J1227" s="67"/>
      <c r="K1227" s="66" t="s">
        <v>13496</v>
      </c>
      <c r="L1227" s="70"/>
      <c r="M1227" s="71">
        <v>2895.280517578125</v>
      </c>
      <c r="N1227" s="71">
        <v>6786.39404296875</v>
      </c>
      <c r="O1227" s="72"/>
      <c r="P1227" s="73"/>
      <c r="Q1227" s="73"/>
      <c r="R1227" s="96"/>
      <c r="S1227" s="48">
        <v>0</v>
      </c>
      <c r="T1227" s="48">
        <v>1</v>
      </c>
      <c r="U1227" s="49">
        <v>0</v>
      </c>
      <c r="V1227" s="49">
        <v>1.2300000000000001E-4</v>
      </c>
      <c r="W1227" s="49">
        <v>0</v>
      </c>
      <c r="X1227" s="49">
        <v>0.53268899999999997</v>
      </c>
      <c r="Y1227" s="49">
        <v>0</v>
      </c>
      <c r="Z1227" s="49">
        <v>0</v>
      </c>
      <c r="AA1227" s="68">
        <v>1227</v>
      </c>
      <c r="AB1227" s="68"/>
      <c r="AC1227" s="69"/>
      <c r="AD1227" s="84">
        <v>83</v>
      </c>
      <c r="AE1227" s="84">
        <v>21</v>
      </c>
      <c r="AF1227" s="84">
        <v>10161</v>
      </c>
      <c r="AG1227" s="84">
        <v>177</v>
      </c>
      <c r="AH1227" s="84"/>
      <c r="AI1227" s="84"/>
      <c r="AJ1227" s="84"/>
      <c r="AK1227" s="84"/>
      <c r="AL1227" s="84"/>
      <c r="AM1227" s="87">
        <v>41851.582916666666</v>
      </c>
      <c r="AN1227" s="84" t="s">
        <v>10584</v>
      </c>
      <c r="AO1227" s="92" t="s">
        <v>11809</v>
      </c>
      <c r="AP1227" s="84" t="s">
        <v>66</v>
      </c>
      <c r="AQ1227" s="48"/>
      <c r="AR1227" s="48"/>
      <c r="AS1227" s="48"/>
      <c r="AT1227" s="48"/>
      <c r="AU1227" s="48"/>
      <c r="AV1227" s="48"/>
      <c r="AW1227" s="107" t="s">
        <v>14181</v>
      </c>
      <c r="AX1227" s="107" t="s">
        <v>14181</v>
      </c>
      <c r="AY1227" s="107" t="s">
        <v>14981</v>
      </c>
      <c r="AZ1227" s="107" t="s">
        <v>14981</v>
      </c>
      <c r="BA1227" s="2"/>
      <c r="BB1227" s="3"/>
      <c r="BC1227" s="3"/>
      <c r="BD1227" s="3"/>
      <c r="BE1227" s="3"/>
    </row>
    <row r="1228" spans="1:57" x14ac:dyDescent="0.25">
      <c r="A1228" s="61" t="s">
        <v>1108</v>
      </c>
      <c r="B1228" s="62" t="s">
        <v>15537</v>
      </c>
      <c r="C1228" s="62"/>
      <c r="D1228" s="63">
        <v>1.5232097542860679</v>
      </c>
      <c r="E1228" s="65"/>
      <c r="F1228" s="103" t="s">
        <v>10148</v>
      </c>
      <c r="G1228" s="62"/>
      <c r="H1228" s="66"/>
      <c r="I1228" s="67"/>
      <c r="J1228" s="67"/>
      <c r="K1228" s="66" t="s">
        <v>13497</v>
      </c>
      <c r="L1228" s="70"/>
      <c r="M1228" s="71">
        <v>9266.431640625</v>
      </c>
      <c r="N1228" s="71">
        <v>4869.2021484375</v>
      </c>
      <c r="O1228" s="72"/>
      <c r="P1228" s="73"/>
      <c r="Q1228" s="73"/>
      <c r="R1228" s="96"/>
      <c r="S1228" s="48">
        <v>0</v>
      </c>
      <c r="T1228" s="48">
        <v>1</v>
      </c>
      <c r="U1228" s="49">
        <v>0</v>
      </c>
      <c r="V1228" s="49">
        <v>1.7000000000000001E-4</v>
      </c>
      <c r="W1228" s="49">
        <v>1.2E-5</v>
      </c>
      <c r="X1228" s="49">
        <v>0.49753399999999998</v>
      </c>
      <c r="Y1228" s="49">
        <v>0</v>
      </c>
      <c r="Z1228" s="49">
        <v>0</v>
      </c>
      <c r="AA1228" s="68">
        <v>1228</v>
      </c>
      <c r="AB1228" s="68"/>
      <c r="AC1228" s="69"/>
      <c r="AD1228" s="84">
        <v>12</v>
      </c>
      <c r="AE1228" s="84">
        <v>7</v>
      </c>
      <c r="AF1228" s="84">
        <v>169</v>
      </c>
      <c r="AG1228" s="84">
        <v>457</v>
      </c>
      <c r="AH1228" s="84"/>
      <c r="AI1228" s="84"/>
      <c r="AJ1228" s="84"/>
      <c r="AK1228" s="84"/>
      <c r="AL1228" s="84"/>
      <c r="AM1228" s="87">
        <v>43592.721967592595</v>
      </c>
      <c r="AN1228" s="84" t="s">
        <v>10584</v>
      </c>
      <c r="AO1228" s="92" t="s">
        <v>11810</v>
      </c>
      <c r="AP1228" s="84" t="s">
        <v>66</v>
      </c>
      <c r="AQ1228" s="48"/>
      <c r="AR1228" s="48"/>
      <c r="AS1228" s="48"/>
      <c r="AT1228" s="48"/>
      <c r="AU1228" s="48"/>
      <c r="AV1228" s="48"/>
      <c r="AW1228" s="107" t="s">
        <v>14086</v>
      </c>
      <c r="AX1228" s="107" t="s">
        <v>14086</v>
      </c>
      <c r="AY1228" s="107" t="s">
        <v>14889</v>
      </c>
      <c r="AZ1228" s="107" t="s">
        <v>14889</v>
      </c>
      <c r="BA1228" s="2"/>
      <c r="BB1228" s="3"/>
      <c r="BC1228" s="3"/>
      <c r="BD1228" s="3"/>
      <c r="BE1228" s="3"/>
    </row>
    <row r="1229" spans="1:57" x14ac:dyDescent="0.25">
      <c r="A1229" s="61" t="s">
        <v>1109</v>
      </c>
      <c r="B1229" s="62" t="s">
        <v>15537</v>
      </c>
      <c r="C1229" s="62"/>
      <c r="D1229" s="63">
        <v>1.5232097542860679</v>
      </c>
      <c r="E1229" s="65"/>
      <c r="F1229" s="103" t="s">
        <v>9033</v>
      </c>
      <c r="G1229" s="62"/>
      <c r="H1229" s="66"/>
      <c r="I1229" s="67"/>
      <c r="J1229" s="67"/>
      <c r="K1229" s="66" t="s">
        <v>13498</v>
      </c>
      <c r="L1229" s="70"/>
      <c r="M1229" s="71">
        <v>8475.7705078125</v>
      </c>
      <c r="N1229" s="71">
        <v>3957.78564453125</v>
      </c>
      <c r="O1229" s="72"/>
      <c r="P1229" s="73"/>
      <c r="Q1229" s="73"/>
      <c r="R1229" s="96"/>
      <c r="S1229" s="48">
        <v>0</v>
      </c>
      <c r="T1229" s="48">
        <v>1</v>
      </c>
      <c r="U1229" s="49">
        <v>0</v>
      </c>
      <c r="V1229" s="49">
        <v>1.7000000000000001E-4</v>
      </c>
      <c r="W1229" s="49">
        <v>1.2E-5</v>
      </c>
      <c r="X1229" s="49">
        <v>0.49753399999999998</v>
      </c>
      <c r="Y1229" s="49">
        <v>0</v>
      </c>
      <c r="Z1229" s="49">
        <v>0</v>
      </c>
      <c r="AA1229" s="68">
        <v>1229</v>
      </c>
      <c r="AB1229" s="68"/>
      <c r="AC1229" s="69"/>
      <c r="AD1229" s="84">
        <v>36</v>
      </c>
      <c r="AE1229" s="84">
        <v>4</v>
      </c>
      <c r="AF1229" s="84">
        <v>552</v>
      </c>
      <c r="AG1229" s="84">
        <v>10</v>
      </c>
      <c r="AH1229" s="84"/>
      <c r="AI1229" s="84"/>
      <c r="AJ1229" s="84"/>
      <c r="AK1229" s="84"/>
      <c r="AL1229" s="84"/>
      <c r="AM1229" s="87">
        <v>43041.27652777778</v>
      </c>
      <c r="AN1229" s="84" t="s">
        <v>10584</v>
      </c>
      <c r="AO1229" s="92" t="s">
        <v>11811</v>
      </c>
      <c r="AP1229" s="84" t="s">
        <v>66</v>
      </c>
      <c r="AQ1229" s="48"/>
      <c r="AR1229" s="48"/>
      <c r="AS1229" s="48"/>
      <c r="AT1229" s="48"/>
      <c r="AU1229" s="48"/>
      <c r="AV1229" s="48"/>
      <c r="AW1229" s="107" t="s">
        <v>14086</v>
      </c>
      <c r="AX1229" s="107" t="s">
        <v>14086</v>
      </c>
      <c r="AY1229" s="107" t="s">
        <v>14889</v>
      </c>
      <c r="AZ1229" s="107" t="s">
        <v>14889</v>
      </c>
      <c r="BA1229" s="2"/>
      <c r="BB1229" s="3"/>
      <c r="BC1229" s="3"/>
      <c r="BD1229" s="3"/>
      <c r="BE1229" s="3"/>
    </row>
    <row r="1230" spans="1:57" x14ac:dyDescent="0.25">
      <c r="A1230" s="61" t="s">
        <v>1110</v>
      </c>
      <c r="B1230" s="62" t="s">
        <v>15537</v>
      </c>
      <c r="C1230" s="62"/>
      <c r="D1230" s="63">
        <v>2.4167852942996841</v>
      </c>
      <c r="E1230" s="65"/>
      <c r="F1230" s="103" t="s">
        <v>10149</v>
      </c>
      <c r="G1230" s="62"/>
      <c r="H1230" s="66"/>
      <c r="I1230" s="67"/>
      <c r="J1230" s="67"/>
      <c r="K1230" s="66" t="s">
        <v>13499</v>
      </c>
      <c r="L1230" s="70"/>
      <c r="M1230" s="71">
        <v>2882.526611328125</v>
      </c>
      <c r="N1230" s="71">
        <v>8214.1572265625</v>
      </c>
      <c r="O1230" s="72"/>
      <c r="P1230" s="73"/>
      <c r="Q1230" s="73"/>
      <c r="R1230" s="96"/>
      <c r="S1230" s="48">
        <v>0</v>
      </c>
      <c r="T1230" s="48">
        <v>1</v>
      </c>
      <c r="U1230" s="49">
        <v>0</v>
      </c>
      <c r="V1230" s="49">
        <v>1.63E-4</v>
      </c>
      <c r="W1230" s="49">
        <v>4.7399999999999997E-4</v>
      </c>
      <c r="X1230" s="49">
        <v>0.27792699999999998</v>
      </c>
      <c r="Y1230" s="49">
        <v>0</v>
      </c>
      <c r="Z1230" s="49">
        <v>0</v>
      </c>
      <c r="AA1230" s="68">
        <v>1230</v>
      </c>
      <c r="AB1230" s="68"/>
      <c r="AC1230" s="69"/>
      <c r="AD1230" s="84">
        <v>107</v>
      </c>
      <c r="AE1230" s="84">
        <v>106</v>
      </c>
      <c r="AF1230" s="84">
        <v>3743</v>
      </c>
      <c r="AG1230" s="84">
        <v>3917</v>
      </c>
      <c r="AH1230" s="84"/>
      <c r="AI1230" s="84" t="s">
        <v>7983</v>
      </c>
      <c r="AJ1230" s="84" t="s">
        <v>8557</v>
      </c>
      <c r="AK1230" s="84"/>
      <c r="AL1230" s="84"/>
      <c r="AM1230" s="87">
        <v>40765.827384259261</v>
      </c>
      <c r="AN1230" s="84" t="s">
        <v>10584</v>
      </c>
      <c r="AO1230" s="92" t="s">
        <v>11812</v>
      </c>
      <c r="AP1230" s="84" t="s">
        <v>66</v>
      </c>
      <c r="AQ1230" s="48"/>
      <c r="AR1230" s="48"/>
      <c r="AS1230" s="48"/>
      <c r="AT1230" s="48"/>
      <c r="AU1230" s="48"/>
      <c r="AV1230" s="48"/>
      <c r="AW1230" s="107" t="s">
        <v>14549</v>
      </c>
      <c r="AX1230" s="107" t="s">
        <v>14549</v>
      </c>
      <c r="AY1230" s="107" t="s">
        <v>15327</v>
      </c>
      <c r="AZ1230" s="107" t="s">
        <v>15327</v>
      </c>
      <c r="BA1230" s="2"/>
      <c r="BB1230" s="3"/>
      <c r="BC1230" s="3"/>
      <c r="BD1230" s="3"/>
      <c r="BE1230" s="3"/>
    </row>
    <row r="1231" spans="1:57" x14ac:dyDescent="0.25">
      <c r="A1231" s="61" t="s">
        <v>1489</v>
      </c>
      <c r="B1231" s="62" t="s">
        <v>15546</v>
      </c>
      <c r="C1231" s="62"/>
      <c r="D1231" s="63">
        <v>17.419957294052111</v>
      </c>
      <c r="E1231" s="65"/>
      <c r="F1231" s="103" t="s">
        <v>10150</v>
      </c>
      <c r="G1231" s="62"/>
      <c r="H1231" s="66"/>
      <c r="I1231" s="67"/>
      <c r="J1231" s="67"/>
      <c r="K1231" s="66" t="s">
        <v>13500</v>
      </c>
      <c r="L1231" s="70"/>
      <c r="M1231" s="71">
        <v>4337.7158203125</v>
      </c>
      <c r="N1231" s="71">
        <v>5755.5888671875</v>
      </c>
      <c r="O1231" s="72"/>
      <c r="P1231" s="73"/>
      <c r="Q1231" s="73"/>
      <c r="R1231" s="96"/>
      <c r="S1231" s="48">
        <v>9</v>
      </c>
      <c r="T1231" s="48">
        <v>2</v>
      </c>
      <c r="U1231" s="49">
        <v>2042.119586</v>
      </c>
      <c r="V1231" s="49">
        <v>1.95E-4</v>
      </c>
      <c r="W1231" s="49">
        <v>8.2310000000000005E-3</v>
      </c>
      <c r="X1231" s="49">
        <v>1.5050250000000001</v>
      </c>
      <c r="Y1231" s="49">
        <v>0.27777777777777779</v>
      </c>
      <c r="Z1231" s="49">
        <v>0</v>
      </c>
      <c r="AA1231" s="68">
        <v>1231</v>
      </c>
      <c r="AB1231" s="68"/>
      <c r="AC1231" s="69"/>
      <c r="AD1231" s="84">
        <v>12</v>
      </c>
      <c r="AE1231" s="84">
        <v>17</v>
      </c>
      <c r="AF1231" s="84">
        <v>70</v>
      </c>
      <c r="AG1231" s="84">
        <v>38</v>
      </c>
      <c r="AH1231" s="84"/>
      <c r="AI1231" s="84" t="s">
        <v>7984</v>
      </c>
      <c r="AJ1231" s="84"/>
      <c r="AK1231" s="84"/>
      <c r="AL1231" s="84"/>
      <c r="AM1231" s="87">
        <v>43678.476631944446</v>
      </c>
      <c r="AN1231" s="84" t="s">
        <v>10584</v>
      </c>
      <c r="AO1231" s="92" t="s">
        <v>11813</v>
      </c>
      <c r="AP1231" s="84" t="s">
        <v>66</v>
      </c>
      <c r="AQ1231" s="48" t="s">
        <v>2890</v>
      </c>
      <c r="AR1231" s="48" t="s">
        <v>2890</v>
      </c>
      <c r="AS1231" s="48" t="s">
        <v>2911</v>
      </c>
      <c r="AT1231" s="48" t="s">
        <v>2911</v>
      </c>
      <c r="AU1231" s="48" t="s">
        <v>3046</v>
      </c>
      <c r="AV1231" s="48" t="s">
        <v>3046</v>
      </c>
      <c r="AW1231" s="107" t="s">
        <v>14550</v>
      </c>
      <c r="AX1231" s="107" t="s">
        <v>14812</v>
      </c>
      <c r="AY1231" s="107" t="s">
        <v>15328</v>
      </c>
      <c r="AZ1231" s="107" t="s">
        <v>15328</v>
      </c>
      <c r="BA1231" s="2"/>
      <c r="BB1231" s="3"/>
      <c r="BC1231" s="3"/>
      <c r="BD1231" s="3"/>
      <c r="BE1231" s="3"/>
    </row>
    <row r="1232" spans="1:57" x14ac:dyDescent="0.25">
      <c r="A1232" s="61" t="s">
        <v>1111</v>
      </c>
      <c r="B1232" s="62" t="s">
        <v>15537</v>
      </c>
      <c r="C1232" s="62"/>
      <c r="D1232" s="63">
        <v>1.5</v>
      </c>
      <c r="E1232" s="65"/>
      <c r="F1232" s="103" t="s">
        <v>10151</v>
      </c>
      <c r="G1232" s="62"/>
      <c r="H1232" s="66"/>
      <c r="I1232" s="67"/>
      <c r="J1232" s="67"/>
      <c r="K1232" s="66" t="s">
        <v>13501</v>
      </c>
      <c r="L1232" s="70"/>
      <c r="M1232" s="71">
        <v>1205.8616943359375</v>
      </c>
      <c r="N1232" s="71">
        <v>2226.3984375</v>
      </c>
      <c r="O1232" s="72"/>
      <c r="P1232" s="73"/>
      <c r="Q1232" s="73"/>
      <c r="R1232" s="96"/>
      <c r="S1232" s="48">
        <v>0</v>
      </c>
      <c r="T1232" s="48">
        <v>1</v>
      </c>
      <c r="U1232" s="49">
        <v>0</v>
      </c>
      <c r="V1232" s="49">
        <v>1</v>
      </c>
      <c r="W1232" s="49">
        <v>0</v>
      </c>
      <c r="X1232" s="49">
        <v>1</v>
      </c>
      <c r="Y1232" s="49">
        <v>0</v>
      </c>
      <c r="Z1232" s="49">
        <v>0</v>
      </c>
      <c r="AA1232" s="68">
        <v>1232</v>
      </c>
      <c r="AB1232" s="68"/>
      <c r="AC1232" s="69"/>
      <c r="AD1232" s="84">
        <v>3294</v>
      </c>
      <c r="AE1232" s="84">
        <v>12227</v>
      </c>
      <c r="AF1232" s="84">
        <v>18996</v>
      </c>
      <c r="AG1232" s="84">
        <v>188623</v>
      </c>
      <c r="AH1232" s="84"/>
      <c r="AI1232" s="84" t="s">
        <v>7985</v>
      </c>
      <c r="AJ1232" s="84" t="s">
        <v>8284</v>
      </c>
      <c r="AK1232" s="84"/>
      <c r="AL1232" s="84"/>
      <c r="AM1232" s="87">
        <v>43054.507314814815</v>
      </c>
      <c r="AN1232" s="84" t="s">
        <v>10584</v>
      </c>
      <c r="AO1232" s="92" t="s">
        <v>11814</v>
      </c>
      <c r="AP1232" s="84" t="s">
        <v>66</v>
      </c>
      <c r="AQ1232" s="48"/>
      <c r="AR1232" s="48"/>
      <c r="AS1232" s="48"/>
      <c r="AT1232" s="48"/>
      <c r="AU1232" s="48" t="s">
        <v>2946</v>
      </c>
      <c r="AV1232" s="48" t="s">
        <v>2946</v>
      </c>
      <c r="AW1232" s="107" t="s">
        <v>14551</v>
      </c>
      <c r="AX1232" s="107" t="s">
        <v>14551</v>
      </c>
      <c r="AY1232" s="107" t="s">
        <v>15329</v>
      </c>
      <c r="AZ1232" s="107" t="s">
        <v>15329</v>
      </c>
      <c r="BA1232" s="2"/>
      <c r="BB1232" s="3"/>
      <c r="BC1232" s="3"/>
      <c r="BD1232" s="3"/>
      <c r="BE1232" s="3"/>
    </row>
    <row r="1233" spans="1:57" x14ac:dyDescent="0.25">
      <c r="A1233" s="61" t="s">
        <v>1785</v>
      </c>
      <c r="B1233" s="62" t="s">
        <v>15537</v>
      </c>
      <c r="C1233" s="62"/>
      <c r="D1233" s="63">
        <v>1.5</v>
      </c>
      <c r="E1233" s="65"/>
      <c r="F1233" s="103" t="s">
        <v>10152</v>
      </c>
      <c r="G1233" s="62"/>
      <c r="H1233" s="66"/>
      <c r="I1233" s="67"/>
      <c r="J1233" s="67"/>
      <c r="K1233" s="66" t="s">
        <v>13502</v>
      </c>
      <c r="L1233" s="70"/>
      <c r="M1233" s="71">
        <v>725.28106689453125</v>
      </c>
      <c r="N1233" s="71">
        <v>1445.438232421875</v>
      </c>
      <c r="O1233" s="72"/>
      <c r="P1233" s="73"/>
      <c r="Q1233" s="73"/>
      <c r="R1233" s="96"/>
      <c r="S1233" s="48">
        <v>1</v>
      </c>
      <c r="T1233" s="48">
        <v>0</v>
      </c>
      <c r="U1233" s="49">
        <v>0</v>
      </c>
      <c r="V1233" s="49">
        <v>1</v>
      </c>
      <c r="W1233" s="49">
        <v>0</v>
      </c>
      <c r="X1233" s="49">
        <v>1</v>
      </c>
      <c r="Y1233" s="49">
        <v>0</v>
      </c>
      <c r="Z1233" s="49">
        <v>0</v>
      </c>
      <c r="AA1233" s="68">
        <v>1233</v>
      </c>
      <c r="AB1233" s="68"/>
      <c r="AC1233" s="69"/>
      <c r="AD1233" s="84">
        <v>818</v>
      </c>
      <c r="AE1233" s="84">
        <v>5706</v>
      </c>
      <c r="AF1233" s="84">
        <v>20000</v>
      </c>
      <c r="AG1233" s="84">
        <v>173103</v>
      </c>
      <c r="AH1233" s="84"/>
      <c r="AI1233" s="84" t="s">
        <v>7986</v>
      </c>
      <c r="AJ1233" s="84" t="s">
        <v>8522</v>
      </c>
      <c r="AK1233" s="84"/>
      <c r="AL1233" s="84"/>
      <c r="AM1233" s="87">
        <v>43072.804768518516</v>
      </c>
      <c r="AN1233" s="84" t="s">
        <v>10584</v>
      </c>
      <c r="AO1233" s="92" t="s">
        <v>11815</v>
      </c>
      <c r="AP1233" s="84" t="s">
        <v>65</v>
      </c>
      <c r="AQ1233" s="48"/>
      <c r="AR1233" s="48"/>
      <c r="AS1233" s="48"/>
      <c r="AT1233" s="48"/>
      <c r="AU1233" s="48"/>
      <c r="AV1233" s="48"/>
      <c r="AW1233" s="48"/>
      <c r="AX1233" s="48"/>
      <c r="AY1233" s="48"/>
      <c r="AZ1233" s="48"/>
      <c r="BA1233" s="2"/>
      <c r="BB1233" s="3"/>
      <c r="BC1233" s="3"/>
      <c r="BD1233" s="3"/>
      <c r="BE1233" s="3"/>
    </row>
    <row r="1234" spans="1:57" x14ac:dyDescent="0.25">
      <c r="A1234" s="61" t="s">
        <v>1112</v>
      </c>
      <c r="B1234" s="62" t="s">
        <v>15537</v>
      </c>
      <c r="C1234" s="62"/>
      <c r="D1234" s="63">
        <v>2.9448072043077302</v>
      </c>
      <c r="E1234" s="65"/>
      <c r="F1234" s="103" t="s">
        <v>10153</v>
      </c>
      <c r="G1234" s="62"/>
      <c r="H1234" s="66"/>
      <c r="I1234" s="67"/>
      <c r="J1234" s="67"/>
      <c r="K1234" s="66" t="s">
        <v>13503</v>
      </c>
      <c r="L1234" s="70"/>
      <c r="M1234" s="71">
        <v>3365.265869140625</v>
      </c>
      <c r="N1234" s="71">
        <v>4189.6171875</v>
      </c>
      <c r="O1234" s="72"/>
      <c r="P1234" s="73"/>
      <c r="Q1234" s="73"/>
      <c r="R1234" s="96"/>
      <c r="S1234" s="48">
        <v>0</v>
      </c>
      <c r="T1234" s="48">
        <v>2</v>
      </c>
      <c r="U1234" s="49">
        <v>674.66666699999996</v>
      </c>
      <c r="V1234" s="49">
        <v>1.9799999999999999E-4</v>
      </c>
      <c r="W1234" s="49">
        <v>7.4700000000000005E-4</v>
      </c>
      <c r="X1234" s="49">
        <v>0.70857999999999999</v>
      </c>
      <c r="Y1234" s="49">
        <v>0</v>
      </c>
      <c r="Z1234" s="49">
        <v>0</v>
      </c>
      <c r="AA1234" s="68">
        <v>1234</v>
      </c>
      <c r="AB1234" s="68"/>
      <c r="AC1234" s="69"/>
      <c r="AD1234" s="84">
        <v>138</v>
      </c>
      <c r="AE1234" s="84">
        <v>34</v>
      </c>
      <c r="AF1234" s="84">
        <v>4494</v>
      </c>
      <c r="AG1234" s="84">
        <v>8558</v>
      </c>
      <c r="AH1234" s="84"/>
      <c r="AI1234" s="84"/>
      <c r="AJ1234" s="84"/>
      <c r="AK1234" s="84"/>
      <c r="AL1234" s="84"/>
      <c r="AM1234" s="87">
        <v>43156.873506944445</v>
      </c>
      <c r="AN1234" s="84" t="s">
        <v>10584</v>
      </c>
      <c r="AO1234" s="92" t="s">
        <v>11816</v>
      </c>
      <c r="AP1234" s="84" t="s">
        <v>66</v>
      </c>
      <c r="AQ1234" s="48"/>
      <c r="AR1234" s="48"/>
      <c r="AS1234" s="48"/>
      <c r="AT1234" s="48"/>
      <c r="AU1234" s="48"/>
      <c r="AV1234" s="48"/>
      <c r="AW1234" s="107" t="s">
        <v>14552</v>
      </c>
      <c r="AX1234" s="107" t="s">
        <v>14813</v>
      </c>
      <c r="AY1234" s="107" t="s">
        <v>15330</v>
      </c>
      <c r="AZ1234" s="107" t="s">
        <v>15511</v>
      </c>
      <c r="BA1234" s="2"/>
      <c r="BB1234" s="3"/>
      <c r="BC1234" s="3"/>
      <c r="BD1234" s="3"/>
      <c r="BE1234" s="3"/>
    </row>
    <row r="1235" spans="1:57" x14ac:dyDescent="0.25">
      <c r="A1235" s="61" t="s">
        <v>1786</v>
      </c>
      <c r="B1235" s="62" t="s">
        <v>15537</v>
      </c>
      <c r="C1235" s="62"/>
      <c r="D1235" s="63">
        <v>1.7495048585752304</v>
      </c>
      <c r="E1235" s="65"/>
      <c r="F1235" s="103" t="s">
        <v>10154</v>
      </c>
      <c r="G1235" s="62"/>
      <c r="H1235" s="66"/>
      <c r="I1235" s="67"/>
      <c r="J1235" s="67"/>
      <c r="K1235" s="66" t="s">
        <v>13504</v>
      </c>
      <c r="L1235" s="70"/>
      <c r="M1235" s="71">
        <v>3755.761962890625</v>
      </c>
      <c r="N1235" s="71">
        <v>5040.095703125</v>
      </c>
      <c r="O1235" s="72"/>
      <c r="P1235" s="73"/>
      <c r="Q1235" s="73"/>
      <c r="R1235" s="96"/>
      <c r="S1235" s="48">
        <v>3</v>
      </c>
      <c r="T1235" s="48">
        <v>0</v>
      </c>
      <c r="U1235" s="49">
        <v>5</v>
      </c>
      <c r="V1235" s="49">
        <v>1.65E-4</v>
      </c>
      <c r="W1235" s="49">
        <v>1.2899999999999999E-4</v>
      </c>
      <c r="X1235" s="49">
        <v>1.0643309999999999</v>
      </c>
      <c r="Y1235" s="49">
        <v>0</v>
      </c>
      <c r="Z1235" s="49">
        <v>0</v>
      </c>
      <c r="AA1235" s="68">
        <v>1235</v>
      </c>
      <c r="AB1235" s="68"/>
      <c r="AC1235" s="69"/>
      <c r="AD1235" s="84">
        <v>5193</v>
      </c>
      <c r="AE1235" s="84">
        <v>39830</v>
      </c>
      <c r="AF1235" s="84">
        <v>178822</v>
      </c>
      <c r="AG1235" s="84">
        <v>129090</v>
      </c>
      <c r="AH1235" s="84"/>
      <c r="AI1235" s="84" t="s">
        <v>7987</v>
      </c>
      <c r="AJ1235" s="84"/>
      <c r="AK1235" s="84"/>
      <c r="AL1235" s="84"/>
      <c r="AM1235" s="87">
        <v>41475.867037037038</v>
      </c>
      <c r="AN1235" s="84" t="s">
        <v>10584</v>
      </c>
      <c r="AO1235" s="92" t="s">
        <v>11817</v>
      </c>
      <c r="AP1235" s="84" t="s">
        <v>65</v>
      </c>
      <c r="AQ1235" s="48"/>
      <c r="AR1235" s="48"/>
      <c r="AS1235" s="48"/>
      <c r="AT1235" s="48"/>
      <c r="AU1235" s="48"/>
      <c r="AV1235" s="48"/>
      <c r="AW1235" s="48"/>
      <c r="AX1235" s="48"/>
      <c r="AY1235" s="48"/>
      <c r="AZ1235" s="48"/>
      <c r="BA1235" s="2"/>
      <c r="BB1235" s="3"/>
      <c r="BC1235" s="3"/>
      <c r="BD1235" s="3"/>
      <c r="BE1235" s="3"/>
    </row>
    <row r="1236" spans="1:57" x14ac:dyDescent="0.25">
      <c r="A1236" s="61" t="s">
        <v>1113</v>
      </c>
      <c r="B1236" s="62" t="s">
        <v>15537</v>
      </c>
      <c r="C1236" s="62"/>
      <c r="D1236" s="63">
        <v>1.5</v>
      </c>
      <c r="E1236" s="65"/>
      <c r="F1236" s="103" t="s">
        <v>10155</v>
      </c>
      <c r="G1236" s="62"/>
      <c r="H1236" s="66"/>
      <c r="I1236" s="67"/>
      <c r="J1236" s="67"/>
      <c r="K1236" s="66" t="s">
        <v>13505</v>
      </c>
      <c r="L1236" s="70"/>
      <c r="M1236" s="71">
        <v>7500.00244140625</v>
      </c>
      <c r="N1236" s="71">
        <v>9419.634765625</v>
      </c>
      <c r="O1236" s="72"/>
      <c r="P1236" s="73"/>
      <c r="Q1236" s="73"/>
      <c r="R1236" s="96"/>
      <c r="S1236" s="48">
        <v>0</v>
      </c>
      <c r="T1236" s="48">
        <v>1</v>
      </c>
      <c r="U1236" s="49">
        <v>0</v>
      </c>
      <c r="V1236" s="49">
        <v>0.14285700000000001</v>
      </c>
      <c r="W1236" s="49">
        <v>0</v>
      </c>
      <c r="X1236" s="49">
        <v>0.59523800000000004</v>
      </c>
      <c r="Y1236" s="49">
        <v>0</v>
      </c>
      <c r="Z1236" s="49">
        <v>0</v>
      </c>
      <c r="AA1236" s="68">
        <v>1236</v>
      </c>
      <c r="AB1236" s="68"/>
      <c r="AC1236" s="69"/>
      <c r="AD1236" s="84">
        <v>123</v>
      </c>
      <c r="AE1236" s="84">
        <v>669</v>
      </c>
      <c r="AF1236" s="84">
        <v>3358</v>
      </c>
      <c r="AG1236" s="84">
        <v>578</v>
      </c>
      <c r="AH1236" s="84"/>
      <c r="AI1236" s="84" t="s">
        <v>7988</v>
      </c>
      <c r="AJ1236" s="84" t="s">
        <v>8558</v>
      </c>
      <c r="AK1236" s="84"/>
      <c r="AL1236" s="84"/>
      <c r="AM1236" s="87">
        <v>41162.038981481484</v>
      </c>
      <c r="AN1236" s="84" t="s">
        <v>10584</v>
      </c>
      <c r="AO1236" s="92" t="s">
        <v>11818</v>
      </c>
      <c r="AP1236" s="84" t="s">
        <v>66</v>
      </c>
      <c r="AQ1236" s="48"/>
      <c r="AR1236" s="48"/>
      <c r="AS1236" s="48"/>
      <c r="AT1236" s="48"/>
      <c r="AU1236" s="48" t="s">
        <v>2946</v>
      </c>
      <c r="AV1236" s="48" t="s">
        <v>2946</v>
      </c>
      <c r="AW1236" s="107" t="s">
        <v>14547</v>
      </c>
      <c r="AX1236" s="107" t="s">
        <v>14547</v>
      </c>
      <c r="AY1236" s="107" t="s">
        <v>15325</v>
      </c>
      <c r="AZ1236" s="107" t="s">
        <v>15325</v>
      </c>
      <c r="BA1236" s="2"/>
      <c r="BB1236" s="3"/>
      <c r="BC1236" s="3"/>
      <c r="BD1236" s="3"/>
      <c r="BE1236" s="3"/>
    </row>
    <row r="1237" spans="1:57" x14ac:dyDescent="0.25">
      <c r="A1237" s="61" t="s">
        <v>1114</v>
      </c>
      <c r="B1237" s="62" t="s">
        <v>15537</v>
      </c>
      <c r="C1237" s="62"/>
      <c r="D1237" s="63">
        <v>1.5</v>
      </c>
      <c r="E1237" s="65"/>
      <c r="F1237" s="103" t="s">
        <v>10156</v>
      </c>
      <c r="G1237" s="62"/>
      <c r="H1237" s="66"/>
      <c r="I1237" s="67"/>
      <c r="J1237" s="67"/>
      <c r="K1237" s="66" t="s">
        <v>13506</v>
      </c>
      <c r="L1237" s="70"/>
      <c r="M1237" s="71">
        <v>5900.65283203125</v>
      </c>
      <c r="N1237" s="71">
        <v>6238.52880859375</v>
      </c>
      <c r="O1237" s="72"/>
      <c r="P1237" s="73"/>
      <c r="Q1237" s="73"/>
      <c r="R1237" s="96"/>
      <c r="S1237" s="48">
        <v>0</v>
      </c>
      <c r="T1237" s="48">
        <v>4</v>
      </c>
      <c r="U1237" s="49">
        <v>12138</v>
      </c>
      <c r="V1237" s="49">
        <v>1.08E-4</v>
      </c>
      <c r="W1237" s="49">
        <v>0</v>
      </c>
      <c r="X1237" s="49">
        <v>1.8644099999999999</v>
      </c>
      <c r="Y1237" s="49">
        <v>0</v>
      </c>
      <c r="Z1237" s="49">
        <v>0</v>
      </c>
      <c r="AA1237" s="68">
        <v>1237</v>
      </c>
      <c r="AB1237" s="68"/>
      <c r="AC1237" s="69"/>
      <c r="AD1237" s="84">
        <v>460</v>
      </c>
      <c r="AE1237" s="84">
        <v>311</v>
      </c>
      <c r="AF1237" s="84">
        <v>4907</v>
      </c>
      <c r="AG1237" s="84">
        <v>7363</v>
      </c>
      <c r="AH1237" s="84"/>
      <c r="AI1237" s="84" t="s">
        <v>7989</v>
      </c>
      <c r="AJ1237" s="84" t="s">
        <v>8284</v>
      </c>
      <c r="AK1237" s="84"/>
      <c r="AL1237" s="84"/>
      <c r="AM1237" s="87">
        <v>43504.850381944445</v>
      </c>
      <c r="AN1237" s="84" t="s">
        <v>10584</v>
      </c>
      <c r="AO1237" s="92" t="s">
        <v>11819</v>
      </c>
      <c r="AP1237" s="84" t="s">
        <v>66</v>
      </c>
      <c r="AQ1237" s="48"/>
      <c r="AR1237" s="48"/>
      <c r="AS1237" s="48"/>
      <c r="AT1237" s="48"/>
      <c r="AU1237" s="48"/>
      <c r="AV1237" s="48"/>
      <c r="AW1237" s="107" t="s">
        <v>14553</v>
      </c>
      <c r="AX1237" s="107" t="s">
        <v>14814</v>
      </c>
      <c r="AY1237" s="107" t="s">
        <v>15331</v>
      </c>
      <c r="AZ1237" s="107" t="s">
        <v>15331</v>
      </c>
      <c r="BA1237" s="2"/>
      <c r="BB1237" s="3"/>
      <c r="BC1237" s="3"/>
      <c r="BD1237" s="3"/>
      <c r="BE1237" s="3"/>
    </row>
    <row r="1238" spans="1:57" x14ac:dyDescent="0.25">
      <c r="A1238" s="61" t="s">
        <v>1787</v>
      </c>
      <c r="B1238" s="62" t="s">
        <v>15537</v>
      </c>
      <c r="C1238" s="62"/>
      <c r="D1238" s="63">
        <v>1.5</v>
      </c>
      <c r="E1238" s="65"/>
      <c r="F1238" s="103" t="s">
        <v>10157</v>
      </c>
      <c r="G1238" s="62"/>
      <c r="H1238" s="66"/>
      <c r="I1238" s="67"/>
      <c r="J1238" s="67"/>
      <c r="K1238" s="66" t="s">
        <v>13507</v>
      </c>
      <c r="L1238" s="70"/>
      <c r="M1238" s="71">
        <v>6424.84521484375</v>
      </c>
      <c r="N1238" s="71">
        <v>3036.815673828125</v>
      </c>
      <c r="O1238" s="72"/>
      <c r="P1238" s="73"/>
      <c r="Q1238" s="73"/>
      <c r="R1238" s="96"/>
      <c r="S1238" s="48">
        <v>1</v>
      </c>
      <c r="T1238" s="48">
        <v>0</v>
      </c>
      <c r="U1238" s="49">
        <v>0</v>
      </c>
      <c r="V1238" s="49">
        <v>9.7E-5</v>
      </c>
      <c r="W1238" s="49">
        <v>0</v>
      </c>
      <c r="X1238" s="49">
        <v>0.54618699999999998</v>
      </c>
      <c r="Y1238" s="49">
        <v>0</v>
      </c>
      <c r="Z1238" s="49">
        <v>0</v>
      </c>
      <c r="AA1238" s="68">
        <v>1238</v>
      </c>
      <c r="AB1238" s="68"/>
      <c r="AC1238" s="69"/>
      <c r="AD1238" s="84">
        <v>964</v>
      </c>
      <c r="AE1238" s="84">
        <v>60161</v>
      </c>
      <c r="AF1238" s="84">
        <v>6530</v>
      </c>
      <c r="AG1238" s="84">
        <v>8660</v>
      </c>
      <c r="AH1238" s="84"/>
      <c r="AI1238" s="84" t="s">
        <v>7990</v>
      </c>
      <c r="AJ1238" s="84" t="s">
        <v>8559</v>
      </c>
      <c r="AK1238" s="84"/>
      <c r="AL1238" s="84"/>
      <c r="AM1238" s="87">
        <v>42266.544791666667</v>
      </c>
      <c r="AN1238" s="84" t="s">
        <v>10584</v>
      </c>
      <c r="AO1238" s="92" t="s">
        <v>11820</v>
      </c>
      <c r="AP1238" s="84" t="s">
        <v>65</v>
      </c>
      <c r="AQ1238" s="48"/>
      <c r="AR1238" s="48"/>
      <c r="AS1238" s="48"/>
      <c r="AT1238" s="48"/>
      <c r="AU1238" s="48"/>
      <c r="AV1238" s="48"/>
      <c r="AW1238" s="48"/>
      <c r="AX1238" s="48"/>
      <c r="AY1238" s="48"/>
      <c r="AZ1238" s="48"/>
      <c r="BA1238" s="2"/>
      <c r="BB1238" s="3"/>
      <c r="BC1238" s="3"/>
      <c r="BD1238" s="3"/>
      <c r="BE1238" s="3"/>
    </row>
    <row r="1239" spans="1:57" x14ac:dyDescent="0.25">
      <c r="A1239" s="61" t="s">
        <v>1788</v>
      </c>
      <c r="B1239" s="62" t="s">
        <v>15537</v>
      </c>
      <c r="C1239" s="62"/>
      <c r="D1239" s="63">
        <v>1.5</v>
      </c>
      <c r="E1239" s="65"/>
      <c r="F1239" s="103" t="s">
        <v>10158</v>
      </c>
      <c r="G1239" s="62"/>
      <c r="H1239" s="66"/>
      <c r="I1239" s="67"/>
      <c r="J1239" s="67"/>
      <c r="K1239" s="66" t="s">
        <v>13508</v>
      </c>
      <c r="L1239" s="70"/>
      <c r="M1239" s="71">
        <v>4383.82958984375</v>
      </c>
      <c r="N1239" s="71">
        <v>9052.1826171875</v>
      </c>
      <c r="O1239" s="72"/>
      <c r="P1239" s="73"/>
      <c r="Q1239" s="73"/>
      <c r="R1239" s="96"/>
      <c r="S1239" s="48">
        <v>1</v>
      </c>
      <c r="T1239" s="48">
        <v>0</v>
      </c>
      <c r="U1239" s="49">
        <v>0</v>
      </c>
      <c r="V1239" s="49">
        <v>9.7E-5</v>
      </c>
      <c r="W1239" s="49">
        <v>0</v>
      </c>
      <c r="X1239" s="49">
        <v>0.54618699999999998</v>
      </c>
      <c r="Y1239" s="49">
        <v>0</v>
      </c>
      <c r="Z1239" s="49">
        <v>0</v>
      </c>
      <c r="AA1239" s="68">
        <v>1239</v>
      </c>
      <c r="AB1239" s="68"/>
      <c r="AC1239" s="69"/>
      <c r="AD1239" s="84">
        <v>976</v>
      </c>
      <c r="AE1239" s="84">
        <v>1809</v>
      </c>
      <c r="AF1239" s="84">
        <v>24552</v>
      </c>
      <c r="AG1239" s="84">
        <v>80218</v>
      </c>
      <c r="AH1239" s="84"/>
      <c r="AI1239" s="84" t="s">
        <v>7991</v>
      </c>
      <c r="AJ1239" s="84" t="s">
        <v>8266</v>
      </c>
      <c r="AK1239" s="84"/>
      <c r="AL1239" s="84"/>
      <c r="AM1239" s="87">
        <v>41425.780428240738</v>
      </c>
      <c r="AN1239" s="84" t="s">
        <v>10584</v>
      </c>
      <c r="AO1239" s="92" t="s">
        <v>11821</v>
      </c>
      <c r="AP1239" s="84" t="s">
        <v>65</v>
      </c>
      <c r="AQ1239" s="48"/>
      <c r="AR1239" s="48"/>
      <c r="AS1239" s="48"/>
      <c r="AT1239" s="48"/>
      <c r="AU1239" s="48"/>
      <c r="AV1239" s="48"/>
      <c r="AW1239" s="48"/>
      <c r="AX1239" s="48"/>
      <c r="AY1239" s="48"/>
      <c r="AZ1239" s="48"/>
      <c r="BA1239" s="2"/>
      <c r="BB1239" s="3"/>
      <c r="BC1239" s="3"/>
      <c r="BD1239" s="3"/>
      <c r="BE1239" s="3"/>
    </row>
    <row r="1240" spans="1:57" x14ac:dyDescent="0.25">
      <c r="A1240" s="61" t="s">
        <v>1115</v>
      </c>
      <c r="B1240" s="62" t="s">
        <v>15539</v>
      </c>
      <c r="C1240" s="62"/>
      <c r="D1240" s="63">
        <v>5.097511914340533</v>
      </c>
      <c r="E1240" s="65"/>
      <c r="F1240" s="103" t="s">
        <v>10159</v>
      </c>
      <c r="G1240" s="62"/>
      <c r="H1240" s="66"/>
      <c r="I1240" s="67"/>
      <c r="J1240" s="67"/>
      <c r="K1240" s="66" t="s">
        <v>13509</v>
      </c>
      <c r="L1240" s="70"/>
      <c r="M1240" s="71">
        <v>5269.7080078125</v>
      </c>
      <c r="N1240" s="71">
        <v>2315.7607421875</v>
      </c>
      <c r="O1240" s="72"/>
      <c r="P1240" s="73"/>
      <c r="Q1240" s="73"/>
      <c r="R1240" s="96"/>
      <c r="S1240" s="48">
        <v>0</v>
      </c>
      <c r="T1240" s="48">
        <v>1</v>
      </c>
      <c r="U1240" s="49">
        <v>0</v>
      </c>
      <c r="V1240" s="49">
        <v>2.0100000000000001E-4</v>
      </c>
      <c r="W1240" s="49">
        <v>1.8600000000000001E-3</v>
      </c>
      <c r="X1240" s="49">
        <v>0.465924</v>
      </c>
      <c r="Y1240" s="49">
        <v>0</v>
      </c>
      <c r="Z1240" s="49">
        <v>0</v>
      </c>
      <c r="AA1240" s="68">
        <v>1240</v>
      </c>
      <c r="AB1240" s="68"/>
      <c r="AC1240" s="69"/>
      <c r="AD1240" s="84">
        <v>315</v>
      </c>
      <c r="AE1240" s="84">
        <v>69</v>
      </c>
      <c r="AF1240" s="84">
        <v>1519</v>
      </c>
      <c r="AG1240" s="84">
        <v>5777</v>
      </c>
      <c r="AH1240" s="84"/>
      <c r="AI1240" s="84" t="s">
        <v>7992</v>
      </c>
      <c r="AJ1240" s="84" t="s">
        <v>8560</v>
      </c>
      <c r="AK1240" s="84"/>
      <c r="AL1240" s="84"/>
      <c r="AM1240" s="87">
        <v>40863.88721064815</v>
      </c>
      <c r="AN1240" s="84" t="s">
        <v>10584</v>
      </c>
      <c r="AO1240" s="92" t="s">
        <v>11822</v>
      </c>
      <c r="AP1240" s="84" t="s">
        <v>66</v>
      </c>
      <c r="AQ1240" s="48"/>
      <c r="AR1240" s="48"/>
      <c r="AS1240" s="48"/>
      <c r="AT1240" s="48"/>
      <c r="AU1240" s="48" t="s">
        <v>2951</v>
      </c>
      <c r="AV1240" s="48" t="s">
        <v>2951</v>
      </c>
      <c r="AW1240" s="107" t="s">
        <v>14127</v>
      </c>
      <c r="AX1240" s="107" t="s">
        <v>14127</v>
      </c>
      <c r="AY1240" s="107" t="s">
        <v>14929</v>
      </c>
      <c r="AZ1240" s="107" t="s">
        <v>14929</v>
      </c>
      <c r="BA1240" s="2"/>
      <c r="BB1240" s="3"/>
      <c r="BC1240" s="3"/>
      <c r="BD1240" s="3"/>
      <c r="BE1240" s="3"/>
    </row>
    <row r="1241" spans="1:57" x14ac:dyDescent="0.25">
      <c r="A1241" s="61" t="s">
        <v>1116</v>
      </c>
      <c r="B1241" s="62" t="s">
        <v>15537</v>
      </c>
      <c r="C1241" s="62"/>
      <c r="D1241" s="63">
        <v>1.5889707247632605</v>
      </c>
      <c r="E1241" s="65"/>
      <c r="F1241" s="103" t="s">
        <v>10160</v>
      </c>
      <c r="G1241" s="62"/>
      <c r="H1241" s="66"/>
      <c r="I1241" s="67"/>
      <c r="J1241" s="67"/>
      <c r="K1241" s="66" t="s">
        <v>13510</v>
      </c>
      <c r="L1241" s="70"/>
      <c r="M1241" s="71">
        <v>5510.93115234375</v>
      </c>
      <c r="N1241" s="71">
        <v>3683.9013671875</v>
      </c>
      <c r="O1241" s="72"/>
      <c r="P1241" s="73"/>
      <c r="Q1241" s="73"/>
      <c r="R1241" s="96"/>
      <c r="S1241" s="48">
        <v>0</v>
      </c>
      <c r="T1241" s="48">
        <v>3</v>
      </c>
      <c r="U1241" s="49">
        <v>9883.071645</v>
      </c>
      <c r="V1241" s="49">
        <v>1.7699999999999999E-4</v>
      </c>
      <c r="W1241" s="49">
        <v>4.6E-5</v>
      </c>
      <c r="X1241" s="49">
        <v>1.257352</v>
      </c>
      <c r="Y1241" s="49">
        <v>0</v>
      </c>
      <c r="Z1241" s="49">
        <v>0</v>
      </c>
      <c r="AA1241" s="68">
        <v>1241</v>
      </c>
      <c r="AB1241" s="68"/>
      <c r="AC1241" s="69"/>
      <c r="AD1241" s="84">
        <v>753</v>
      </c>
      <c r="AE1241" s="84">
        <v>1023</v>
      </c>
      <c r="AF1241" s="84">
        <v>4025</v>
      </c>
      <c r="AG1241" s="84">
        <v>6109</v>
      </c>
      <c r="AH1241" s="84"/>
      <c r="AI1241" s="84" t="s">
        <v>7993</v>
      </c>
      <c r="AJ1241" s="84"/>
      <c r="AK1241" s="84"/>
      <c r="AL1241" s="84"/>
      <c r="AM1241" s="87">
        <v>41401.380787037036</v>
      </c>
      <c r="AN1241" s="84" t="s">
        <v>10584</v>
      </c>
      <c r="AO1241" s="92" t="s">
        <v>11823</v>
      </c>
      <c r="AP1241" s="84" t="s">
        <v>66</v>
      </c>
      <c r="AQ1241" s="48"/>
      <c r="AR1241" s="48"/>
      <c r="AS1241" s="48"/>
      <c r="AT1241" s="48"/>
      <c r="AU1241" s="48" t="s">
        <v>2979</v>
      </c>
      <c r="AV1241" s="48" t="s">
        <v>2979</v>
      </c>
      <c r="AW1241" s="107" t="s">
        <v>14554</v>
      </c>
      <c r="AX1241" s="107" t="s">
        <v>14815</v>
      </c>
      <c r="AY1241" s="107" t="s">
        <v>15332</v>
      </c>
      <c r="AZ1241" s="107" t="s">
        <v>15332</v>
      </c>
      <c r="BA1241" s="2"/>
      <c r="BB1241" s="3"/>
      <c r="BC1241" s="3"/>
      <c r="BD1241" s="3"/>
      <c r="BE1241" s="3"/>
    </row>
    <row r="1242" spans="1:57" x14ac:dyDescent="0.25">
      <c r="A1242" s="61" t="s">
        <v>1789</v>
      </c>
      <c r="B1242" s="62" t="s">
        <v>15537</v>
      </c>
      <c r="C1242" s="62"/>
      <c r="D1242" s="63">
        <v>1.505802438571517</v>
      </c>
      <c r="E1242" s="65"/>
      <c r="F1242" s="103" t="s">
        <v>10161</v>
      </c>
      <c r="G1242" s="62"/>
      <c r="H1242" s="66"/>
      <c r="I1242" s="67"/>
      <c r="J1242" s="67"/>
      <c r="K1242" s="66" t="s">
        <v>13511</v>
      </c>
      <c r="L1242" s="70"/>
      <c r="M1242" s="71">
        <v>5470.85595703125</v>
      </c>
      <c r="N1242" s="71">
        <v>1392.2723388671875</v>
      </c>
      <c r="O1242" s="72"/>
      <c r="P1242" s="73"/>
      <c r="Q1242" s="73"/>
      <c r="R1242" s="96"/>
      <c r="S1242" s="48">
        <v>1</v>
      </c>
      <c r="T1242" s="48">
        <v>0</v>
      </c>
      <c r="U1242" s="49">
        <v>0</v>
      </c>
      <c r="V1242" s="49">
        <v>1.4999999999999999E-4</v>
      </c>
      <c r="W1242" s="49">
        <v>3.0000000000000001E-6</v>
      </c>
      <c r="X1242" s="49">
        <v>0.50624999999999998</v>
      </c>
      <c r="Y1242" s="49">
        <v>0</v>
      </c>
      <c r="Z1242" s="49">
        <v>0</v>
      </c>
      <c r="AA1242" s="68">
        <v>1242</v>
      </c>
      <c r="AB1242" s="68"/>
      <c r="AC1242" s="69"/>
      <c r="AD1242" s="84">
        <v>390</v>
      </c>
      <c r="AE1242" s="84">
        <v>324</v>
      </c>
      <c r="AF1242" s="84">
        <v>1864</v>
      </c>
      <c r="AG1242" s="84">
        <v>3306</v>
      </c>
      <c r="AH1242" s="84"/>
      <c r="AI1242" s="84" t="s">
        <v>7994</v>
      </c>
      <c r="AJ1242" s="84"/>
      <c r="AK1242" s="84"/>
      <c r="AL1242" s="84"/>
      <c r="AM1242" s="87">
        <v>42567.670358796298</v>
      </c>
      <c r="AN1242" s="84" t="s">
        <v>10584</v>
      </c>
      <c r="AO1242" s="92" t="s">
        <v>11824</v>
      </c>
      <c r="AP1242" s="84" t="s">
        <v>65</v>
      </c>
      <c r="AQ1242" s="48"/>
      <c r="AR1242" s="48"/>
      <c r="AS1242" s="48"/>
      <c r="AT1242" s="48"/>
      <c r="AU1242" s="48"/>
      <c r="AV1242" s="48"/>
      <c r="AW1242" s="48"/>
      <c r="AX1242" s="48"/>
      <c r="AY1242" s="48"/>
      <c r="AZ1242" s="48"/>
      <c r="BA1242" s="2"/>
      <c r="BB1242" s="3"/>
      <c r="BC1242" s="3"/>
      <c r="BD1242" s="3"/>
      <c r="BE1242" s="3"/>
    </row>
    <row r="1243" spans="1:57" x14ac:dyDescent="0.25">
      <c r="A1243" s="61" t="s">
        <v>1117</v>
      </c>
      <c r="B1243" s="62" t="s">
        <v>15537</v>
      </c>
      <c r="C1243" s="62"/>
      <c r="D1243" s="63">
        <v>1.5</v>
      </c>
      <c r="E1243" s="65"/>
      <c r="F1243" s="103" t="s">
        <v>9033</v>
      </c>
      <c r="G1243" s="62"/>
      <c r="H1243" s="66"/>
      <c r="I1243" s="67"/>
      <c r="J1243" s="67"/>
      <c r="K1243" s="66" t="s">
        <v>13512</v>
      </c>
      <c r="L1243" s="70"/>
      <c r="M1243" s="71">
        <v>5407.5087890625</v>
      </c>
      <c r="N1243" s="71">
        <v>659.29449462890625</v>
      </c>
      <c r="O1243" s="72"/>
      <c r="P1243" s="73"/>
      <c r="Q1243" s="73"/>
      <c r="R1243" s="96"/>
      <c r="S1243" s="48">
        <v>1</v>
      </c>
      <c r="T1243" s="48">
        <v>1</v>
      </c>
      <c r="U1243" s="49">
        <v>0</v>
      </c>
      <c r="V1243" s="49">
        <v>0</v>
      </c>
      <c r="W1243" s="49">
        <v>0</v>
      </c>
      <c r="X1243" s="49">
        <v>1</v>
      </c>
      <c r="Y1243" s="49">
        <v>0</v>
      </c>
      <c r="Z1243" s="49" t="s">
        <v>13963</v>
      </c>
      <c r="AA1243" s="68">
        <v>1243</v>
      </c>
      <c r="AB1243" s="68"/>
      <c r="AC1243" s="69"/>
      <c r="AD1243" s="84">
        <v>2</v>
      </c>
      <c r="AE1243" s="84">
        <v>1</v>
      </c>
      <c r="AF1243" s="84">
        <v>35</v>
      </c>
      <c r="AG1243" s="84">
        <v>17</v>
      </c>
      <c r="AH1243" s="84"/>
      <c r="AI1243" s="84"/>
      <c r="AJ1243" s="84"/>
      <c r="AK1243" s="84"/>
      <c r="AL1243" s="84"/>
      <c r="AM1243" s="87">
        <v>43728.306087962963</v>
      </c>
      <c r="AN1243" s="84" t="s">
        <v>10584</v>
      </c>
      <c r="AO1243" s="92" t="s">
        <v>11825</v>
      </c>
      <c r="AP1243" s="84" t="s">
        <v>66</v>
      </c>
      <c r="AQ1243" s="48" t="s">
        <v>2815</v>
      </c>
      <c r="AR1243" s="48" t="s">
        <v>2815</v>
      </c>
      <c r="AS1243" s="48" t="s">
        <v>2911</v>
      </c>
      <c r="AT1243" s="48" t="s">
        <v>2911</v>
      </c>
      <c r="AU1243" s="48"/>
      <c r="AV1243" s="48"/>
      <c r="AW1243" s="107" t="s">
        <v>14555</v>
      </c>
      <c r="AX1243" s="107" t="s">
        <v>14555</v>
      </c>
      <c r="AY1243" s="107" t="s">
        <v>15333</v>
      </c>
      <c r="AZ1243" s="107" t="s">
        <v>15333</v>
      </c>
      <c r="BA1243" s="2"/>
      <c r="BB1243" s="3"/>
      <c r="BC1243" s="3"/>
      <c r="BD1243" s="3"/>
      <c r="BE1243" s="3"/>
    </row>
    <row r="1244" spans="1:57" x14ac:dyDescent="0.25">
      <c r="A1244" s="61" t="s">
        <v>1118</v>
      </c>
      <c r="B1244" s="62" t="s">
        <v>15537</v>
      </c>
      <c r="C1244" s="62"/>
      <c r="D1244" s="63">
        <v>1.5</v>
      </c>
      <c r="E1244" s="65"/>
      <c r="F1244" s="103" t="s">
        <v>10162</v>
      </c>
      <c r="G1244" s="62"/>
      <c r="H1244" s="66"/>
      <c r="I1244" s="67"/>
      <c r="J1244" s="67"/>
      <c r="K1244" s="66" t="s">
        <v>13513</v>
      </c>
      <c r="L1244" s="70"/>
      <c r="M1244" s="71">
        <v>1918.61865234375</v>
      </c>
      <c r="N1244" s="71">
        <v>4627.3662109375</v>
      </c>
      <c r="O1244" s="72"/>
      <c r="P1244" s="73"/>
      <c r="Q1244" s="73"/>
      <c r="R1244" s="96"/>
      <c r="S1244" s="48">
        <v>0</v>
      </c>
      <c r="T1244" s="48">
        <v>1</v>
      </c>
      <c r="U1244" s="49">
        <v>0</v>
      </c>
      <c r="V1244" s="49">
        <v>7.2999999999999999E-5</v>
      </c>
      <c r="W1244" s="49">
        <v>0</v>
      </c>
      <c r="X1244" s="49">
        <v>0.52029999999999998</v>
      </c>
      <c r="Y1244" s="49">
        <v>0</v>
      </c>
      <c r="Z1244" s="49">
        <v>0</v>
      </c>
      <c r="AA1244" s="68">
        <v>1244</v>
      </c>
      <c r="AB1244" s="68"/>
      <c r="AC1244" s="69"/>
      <c r="AD1244" s="84">
        <v>191</v>
      </c>
      <c r="AE1244" s="84">
        <v>117</v>
      </c>
      <c r="AF1244" s="84">
        <v>1272</v>
      </c>
      <c r="AG1244" s="84">
        <v>5078</v>
      </c>
      <c r="AH1244" s="84"/>
      <c r="AI1244" s="84" t="s">
        <v>7995</v>
      </c>
      <c r="AJ1244" s="84" t="s">
        <v>8284</v>
      </c>
      <c r="AK1244" s="84"/>
      <c r="AL1244" s="84"/>
      <c r="AM1244" s="87">
        <v>42798.607025462959</v>
      </c>
      <c r="AN1244" s="84" t="s">
        <v>10584</v>
      </c>
      <c r="AO1244" s="92" t="s">
        <v>11826</v>
      </c>
      <c r="AP1244" s="84" t="s">
        <v>66</v>
      </c>
      <c r="AQ1244" s="48"/>
      <c r="AR1244" s="48"/>
      <c r="AS1244" s="48"/>
      <c r="AT1244" s="48"/>
      <c r="AU1244" s="48"/>
      <c r="AV1244" s="48"/>
      <c r="AW1244" s="107" t="s">
        <v>14339</v>
      </c>
      <c r="AX1244" s="107" t="s">
        <v>14339</v>
      </c>
      <c r="AY1244" s="107" t="s">
        <v>15126</v>
      </c>
      <c r="AZ1244" s="107" t="s">
        <v>15126</v>
      </c>
      <c r="BA1244" s="2"/>
      <c r="BB1244" s="3"/>
      <c r="BC1244" s="3"/>
      <c r="BD1244" s="3"/>
      <c r="BE1244" s="3"/>
    </row>
    <row r="1245" spans="1:57" x14ac:dyDescent="0.25">
      <c r="A1245" s="61" t="s">
        <v>1120</v>
      </c>
      <c r="B1245" s="62" t="s">
        <v>15537</v>
      </c>
      <c r="C1245" s="62"/>
      <c r="D1245" s="63">
        <v>1.5</v>
      </c>
      <c r="E1245" s="65"/>
      <c r="F1245" s="103" t="s">
        <v>10163</v>
      </c>
      <c r="G1245" s="62"/>
      <c r="H1245" s="66"/>
      <c r="I1245" s="67"/>
      <c r="J1245" s="67"/>
      <c r="K1245" s="66" t="s">
        <v>13514</v>
      </c>
      <c r="L1245" s="70"/>
      <c r="M1245" s="71">
        <v>2746.36376953125</v>
      </c>
      <c r="N1245" s="71">
        <v>4776.54150390625</v>
      </c>
      <c r="O1245" s="72"/>
      <c r="P1245" s="73"/>
      <c r="Q1245" s="73"/>
      <c r="R1245" s="96"/>
      <c r="S1245" s="48">
        <v>0</v>
      </c>
      <c r="T1245" s="48">
        <v>1</v>
      </c>
      <c r="U1245" s="49">
        <v>0</v>
      </c>
      <c r="V1245" s="49">
        <v>0.33333299999999999</v>
      </c>
      <c r="W1245" s="49">
        <v>0</v>
      </c>
      <c r="X1245" s="49">
        <v>0.63829800000000003</v>
      </c>
      <c r="Y1245" s="49">
        <v>0</v>
      </c>
      <c r="Z1245" s="49">
        <v>0</v>
      </c>
      <c r="AA1245" s="68">
        <v>1245</v>
      </c>
      <c r="AB1245" s="68"/>
      <c r="AC1245" s="69"/>
      <c r="AD1245" s="84">
        <v>1071</v>
      </c>
      <c r="AE1245" s="84">
        <v>574</v>
      </c>
      <c r="AF1245" s="84">
        <v>13149</v>
      </c>
      <c r="AG1245" s="84">
        <v>11436</v>
      </c>
      <c r="AH1245" s="84"/>
      <c r="AI1245" s="84" t="s">
        <v>7996</v>
      </c>
      <c r="AJ1245" s="84" t="s">
        <v>8522</v>
      </c>
      <c r="AK1245" s="84"/>
      <c r="AL1245" s="84"/>
      <c r="AM1245" s="87">
        <v>41437.620810185188</v>
      </c>
      <c r="AN1245" s="84" t="s">
        <v>10584</v>
      </c>
      <c r="AO1245" s="92" t="s">
        <v>11827</v>
      </c>
      <c r="AP1245" s="84" t="s">
        <v>66</v>
      </c>
      <c r="AQ1245" s="48"/>
      <c r="AR1245" s="48"/>
      <c r="AS1245" s="48"/>
      <c r="AT1245" s="48"/>
      <c r="AU1245" s="48"/>
      <c r="AV1245" s="48"/>
      <c r="AW1245" s="107" t="s">
        <v>14263</v>
      </c>
      <c r="AX1245" s="107" t="s">
        <v>14263</v>
      </c>
      <c r="AY1245" s="107" t="s">
        <v>15057</v>
      </c>
      <c r="AZ1245" s="107" t="s">
        <v>15057</v>
      </c>
      <c r="BA1245" s="2"/>
      <c r="BB1245" s="3"/>
      <c r="BC1245" s="3"/>
      <c r="BD1245" s="3"/>
      <c r="BE1245" s="3"/>
    </row>
    <row r="1246" spans="1:57" x14ac:dyDescent="0.25">
      <c r="A1246" s="61" t="s">
        <v>1121</v>
      </c>
      <c r="B1246" s="62" t="s">
        <v>15539</v>
      </c>
      <c r="C1246" s="62"/>
      <c r="D1246" s="63">
        <v>5.097511914340533</v>
      </c>
      <c r="E1246" s="65"/>
      <c r="F1246" s="103" t="s">
        <v>10164</v>
      </c>
      <c r="G1246" s="62"/>
      <c r="H1246" s="66"/>
      <c r="I1246" s="67"/>
      <c r="J1246" s="67"/>
      <c r="K1246" s="66" t="s">
        <v>13515</v>
      </c>
      <c r="L1246" s="70"/>
      <c r="M1246" s="71">
        <v>4672.11669921875</v>
      </c>
      <c r="N1246" s="71">
        <v>2801.4453125</v>
      </c>
      <c r="O1246" s="72"/>
      <c r="P1246" s="73"/>
      <c r="Q1246" s="73"/>
      <c r="R1246" s="96"/>
      <c r="S1246" s="48">
        <v>0</v>
      </c>
      <c r="T1246" s="48">
        <v>1</v>
      </c>
      <c r="U1246" s="49">
        <v>0</v>
      </c>
      <c r="V1246" s="49">
        <v>2.0100000000000001E-4</v>
      </c>
      <c r="W1246" s="49">
        <v>1.8600000000000001E-3</v>
      </c>
      <c r="X1246" s="49">
        <v>0.465924</v>
      </c>
      <c r="Y1246" s="49">
        <v>0</v>
      </c>
      <c r="Z1246" s="49">
        <v>0</v>
      </c>
      <c r="AA1246" s="68">
        <v>1246</v>
      </c>
      <c r="AB1246" s="68"/>
      <c r="AC1246" s="69"/>
      <c r="AD1246" s="84">
        <v>302</v>
      </c>
      <c r="AE1246" s="84">
        <v>1597</v>
      </c>
      <c r="AF1246" s="84">
        <v>1762</v>
      </c>
      <c r="AG1246" s="84">
        <v>932</v>
      </c>
      <c r="AH1246" s="84"/>
      <c r="AI1246" s="84"/>
      <c r="AJ1246" s="84"/>
      <c r="AK1246" s="84"/>
      <c r="AL1246" s="84"/>
      <c r="AM1246" s="87">
        <v>43270.362013888887</v>
      </c>
      <c r="AN1246" s="84" t="s">
        <v>10584</v>
      </c>
      <c r="AO1246" s="92" t="s">
        <v>11828</v>
      </c>
      <c r="AP1246" s="84" t="s">
        <v>66</v>
      </c>
      <c r="AQ1246" s="48" t="s">
        <v>2816</v>
      </c>
      <c r="AR1246" s="48" t="s">
        <v>2816</v>
      </c>
      <c r="AS1246" s="48" t="s">
        <v>2911</v>
      </c>
      <c r="AT1246" s="48" t="s">
        <v>2911</v>
      </c>
      <c r="AU1246" s="48"/>
      <c r="AV1246" s="48"/>
      <c r="AW1246" s="107" t="s">
        <v>14556</v>
      </c>
      <c r="AX1246" s="107" t="s">
        <v>14556</v>
      </c>
      <c r="AY1246" s="107" t="s">
        <v>15334</v>
      </c>
      <c r="AZ1246" s="107" t="s">
        <v>15334</v>
      </c>
      <c r="BA1246" s="2"/>
      <c r="BB1246" s="3"/>
      <c r="BC1246" s="3"/>
      <c r="BD1246" s="3"/>
      <c r="BE1246" s="3"/>
    </row>
    <row r="1247" spans="1:57" x14ac:dyDescent="0.25">
      <c r="A1247" s="61" t="s">
        <v>1122</v>
      </c>
      <c r="B1247" s="62" t="s">
        <v>15537</v>
      </c>
      <c r="C1247" s="62"/>
      <c r="D1247" s="63">
        <v>1.5</v>
      </c>
      <c r="E1247" s="65"/>
      <c r="F1247" s="103" t="s">
        <v>10165</v>
      </c>
      <c r="G1247" s="62"/>
      <c r="H1247" s="66"/>
      <c r="I1247" s="67"/>
      <c r="J1247" s="67"/>
      <c r="K1247" s="66" t="s">
        <v>13516</v>
      </c>
      <c r="L1247" s="70"/>
      <c r="M1247" s="71">
        <v>7681.74365234375</v>
      </c>
      <c r="N1247" s="71">
        <v>4432.15771484375</v>
      </c>
      <c r="O1247" s="72"/>
      <c r="P1247" s="73"/>
      <c r="Q1247" s="73"/>
      <c r="R1247" s="96"/>
      <c r="S1247" s="48">
        <v>0</v>
      </c>
      <c r="T1247" s="48">
        <v>1</v>
      </c>
      <c r="U1247" s="49">
        <v>0</v>
      </c>
      <c r="V1247" s="49">
        <v>7.1429000000000006E-2</v>
      </c>
      <c r="W1247" s="49">
        <v>0</v>
      </c>
      <c r="X1247" s="49">
        <v>0.61746400000000001</v>
      </c>
      <c r="Y1247" s="49">
        <v>0</v>
      </c>
      <c r="Z1247" s="49">
        <v>0</v>
      </c>
      <c r="AA1247" s="68">
        <v>1247</v>
      </c>
      <c r="AB1247" s="68"/>
      <c r="AC1247" s="69"/>
      <c r="AD1247" s="84">
        <v>1175</v>
      </c>
      <c r="AE1247" s="84">
        <v>586</v>
      </c>
      <c r="AF1247" s="84">
        <v>30516</v>
      </c>
      <c r="AG1247" s="84">
        <v>69158</v>
      </c>
      <c r="AH1247" s="84"/>
      <c r="AI1247" s="92" t="s">
        <v>7997</v>
      </c>
      <c r="AJ1247" s="84" t="s">
        <v>8561</v>
      </c>
      <c r="AK1247" s="84"/>
      <c r="AL1247" s="84"/>
      <c r="AM1247" s="87">
        <v>40209.658599537041</v>
      </c>
      <c r="AN1247" s="84" t="s">
        <v>10584</v>
      </c>
      <c r="AO1247" s="92" t="s">
        <v>11829</v>
      </c>
      <c r="AP1247" s="84" t="s">
        <v>66</v>
      </c>
      <c r="AQ1247" s="48"/>
      <c r="AR1247" s="48"/>
      <c r="AS1247" s="48"/>
      <c r="AT1247" s="48"/>
      <c r="AU1247" s="48"/>
      <c r="AV1247" s="48"/>
      <c r="AW1247" s="107" t="s">
        <v>14521</v>
      </c>
      <c r="AX1247" s="107" t="s">
        <v>14521</v>
      </c>
      <c r="AY1247" s="107" t="s">
        <v>15300</v>
      </c>
      <c r="AZ1247" s="107" t="s">
        <v>15300</v>
      </c>
      <c r="BA1247" s="2"/>
      <c r="BB1247" s="3"/>
      <c r="BC1247" s="3"/>
      <c r="BD1247" s="3"/>
      <c r="BE1247" s="3"/>
    </row>
    <row r="1248" spans="1:57" x14ac:dyDescent="0.25">
      <c r="A1248" s="61" t="s">
        <v>1123</v>
      </c>
      <c r="B1248" s="62" t="s">
        <v>15541</v>
      </c>
      <c r="C1248" s="62"/>
      <c r="D1248" s="63">
        <v>3.4979730147923505</v>
      </c>
      <c r="E1248" s="65"/>
      <c r="F1248" s="103" t="s">
        <v>10166</v>
      </c>
      <c r="G1248" s="62"/>
      <c r="H1248" s="66"/>
      <c r="I1248" s="67"/>
      <c r="J1248" s="67"/>
      <c r="K1248" s="66" t="s">
        <v>13517</v>
      </c>
      <c r="L1248" s="70"/>
      <c r="M1248" s="71">
        <v>3677.71435546875</v>
      </c>
      <c r="N1248" s="71">
        <v>2469.307861328125</v>
      </c>
      <c r="O1248" s="72"/>
      <c r="P1248" s="73"/>
      <c r="Q1248" s="73"/>
      <c r="R1248" s="96"/>
      <c r="S1248" s="48">
        <v>0</v>
      </c>
      <c r="T1248" s="48">
        <v>1</v>
      </c>
      <c r="U1248" s="49">
        <v>0</v>
      </c>
      <c r="V1248" s="49">
        <v>1.7799999999999999E-4</v>
      </c>
      <c r="W1248" s="49">
        <v>1.0330000000000001E-3</v>
      </c>
      <c r="X1248" s="49">
        <v>0.32844600000000002</v>
      </c>
      <c r="Y1248" s="49">
        <v>0</v>
      </c>
      <c r="Z1248" s="49">
        <v>0</v>
      </c>
      <c r="AA1248" s="68">
        <v>1248</v>
      </c>
      <c r="AB1248" s="68"/>
      <c r="AC1248" s="69"/>
      <c r="AD1248" s="84">
        <v>14</v>
      </c>
      <c r="AE1248" s="84">
        <v>72</v>
      </c>
      <c r="AF1248" s="84">
        <v>499</v>
      </c>
      <c r="AG1248" s="84">
        <v>3047</v>
      </c>
      <c r="AH1248" s="84"/>
      <c r="AI1248" s="84"/>
      <c r="AJ1248" s="84"/>
      <c r="AK1248" s="84"/>
      <c r="AL1248" s="84"/>
      <c r="AM1248" s="87">
        <v>43163.595810185187</v>
      </c>
      <c r="AN1248" s="84" t="s">
        <v>10584</v>
      </c>
      <c r="AO1248" s="92" t="s">
        <v>11830</v>
      </c>
      <c r="AP1248" s="84" t="s">
        <v>66</v>
      </c>
      <c r="AQ1248" s="48"/>
      <c r="AR1248" s="48"/>
      <c r="AS1248" s="48"/>
      <c r="AT1248" s="48"/>
      <c r="AU1248" s="48" t="s">
        <v>2955</v>
      </c>
      <c r="AV1248" s="48" t="s">
        <v>2955</v>
      </c>
      <c r="AW1248" s="107" t="s">
        <v>14557</v>
      </c>
      <c r="AX1248" s="107" t="s">
        <v>14557</v>
      </c>
      <c r="AY1248" s="107" t="s">
        <v>15335</v>
      </c>
      <c r="AZ1248" s="107" t="s">
        <v>15335</v>
      </c>
      <c r="BA1248" s="2"/>
      <c r="BB1248" s="3"/>
      <c r="BC1248" s="3"/>
      <c r="BD1248" s="3"/>
      <c r="BE1248" s="3"/>
    </row>
    <row r="1249" spans="1:57" x14ac:dyDescent="0.25">
      <c r="A1249" s="61" t="s">
        <v>1124</v>
      </c>
      <c r="B1249" s="62" t="s">
        <v>15537</v>
      </c>
      <c r="C1249" s="62"/>
      <c r="D1249" s="63">
        <v>1.7185585195271398</v>
      </c>
      <c r="E1249" s="65"/>
      <c r="F1249" s="103" t="s">
        <v>10167</v>
      </c>
      <c r="G1249" s="62"/>
      <c r="H1249" s="66"/>
      <c r="I1249" s="67"/>
      <c r="J1249" s="67"/>
      <c r="K1249" s="66" t="s">
        <v>13518</v>
      </c>
      <c r="L1249" s="70"/>
      <c r="M1249" s="71">
        <v>7750.439453125</v>
      </c>
      <c r="N1249" s="71">
        <v>2117.33544921875</v>
      </c>
      <c r="O1249" s="72"/>
      <c r="P1249" s="73"/>
      <c r="Q1249" s="73"/>
      <c r="R1249" s="96"/>
      <c r="S1249" s="48">
        <v>0</v>
      </c>
      <c r="T1249" s="48">
        <v>1</v>
      </c>
      <c r="U1249" s="49">
        <v>0</v>
      </c>
      <c r="V1249" s="49">
        <v>1.63E-4</v>
      </c>
      <c r="W1249" s="49">
        <v>1.13E-4</v>
      </c>
      <c r="X1249" s="49">
        <v>0.48216999999999999</v>
      </c>
      <c r="Y1249" s="49">
        <v>0</v>
      </c>
      <c r="Z1249" s="49">
        <v>0</v>
      </c>
      <c r="AA1249" s="68">
        <v>1249</v>
      </c>
      <c r="AB1249" s="68"/>
      <c r="AC1249" s="69"/>
      <c r="AD1249" s="84">
        <v>113</v>
      </c>
      <c r="AE1249" s="84">
        <v>15</v>
      </c>
      <c r="AF1249" s="84">
        <v>900</v>
      </c>
      <c r="AG1249" s="84">
        <v>987</v>
      </c>
      <c r="AH1249" s="84"/>
      <c r="AI1249" s="84"/>
      <c r="AJ1249" s="84"/>
      <c r="AK1249" s="84"/>
      <c r="AL1249" s="84"/>
      <c r="AM1249" s="87">
        <v>41814.893622685187</v>
      </c>
      <c r="AN1249" s="84" t="s">
        <v>10584</v>
      </c>
      <c r="AO1249" s="92" t="s">
        <v>11831</v>
      </c>
      <c r="AP1249" s="84" t="s">
        <v>66</v>
      </c>
      <c r="AQ1249" s="48"/>
      <c r="AR1249" s="48"/>
      <c r="AS1249" s="48"/>
      <c r="AT1249" s="48"/>
      <c r="AU1249" s="48"/>
      <c r="AV1249" s="48"/>
      <c r="AW1249" s="107" t="s">
        <v>14090</v>
      </c>
      <c r="AX1249" s="107" t="s">
        <v>14726</v>
      </c>
      <c r="AY1249" s="107" t="s">
        <v>14893</v>
      </c>
      <c r="AZ1249" s="107" t="s">
        <v>15482</v>
      </c>
      <c r="BA1249" s="2"/>
      <c r="BB1249" s="3"/>
      <c r="BC1249" s="3"/>
      <c r="BD1249" s="3"/>
      <c r="BE1249" s="3"/>
    </row>
    <row r="1250" spans="1:57" x14ac:dyDescent="0.25">
      <c r="A1250" s="61" t="s">
        <v>1125</v>
      </c>
      <c r="B1250" s="62" t="s">
        <v>15537</v>
      </c>
      <c r="C1250" s="62"/>
      <c r="D1250" s="63">
        <v>1.5</v>
      </c>
      <c r="E1250" s="65"/>
      <c r="F1250" s="103" t="s">
        <v>10168</v>
      </c>
      <c r="G1250" s="62"/>
      <c r="H1250" s="66"/>
      <c r="I1250" s="67"/>
      <c r="J1250" s="67"/>
      <c r="K1250" s="66" t="s">
        <v>13519</v>
      </c>
      <c r="L1250" s="70"/>
      <c r="M1250" s="71">
        <v>4188.3349609375</v>
      </c>
      <c r="N1250" s="71">
        <v>983.7908935546875</v>
      </c>
      <c r="O1250" s="72"/>
      <c r="P1250" s="73"/>
      <c r="Q1250" s="73"/>
      <c r="R1250" s="96"/>
      <c r="S1250" s="48">
        <v>0</v>
      </c>
      <c r="T1250" s="48">
        <v>2</v>
      </c>
      <c r="U1250" s="49">
        <v>4</v>
      </c>
      <c r="V1250" s="49">
        <v>0.25</v>
      </c>
      <c r="W1250" s="49">
        <v>0</v>
      </c>
      <c r="X1250" s="49">
        <v>1.2982450000000001</v>
      </c>
      <c r="Y1250" s="49">
        <v>0</v>
      </c>
      <c r="Z1250" s="49">
        <v>0</v>
      </c>
      <c r="AA1250" s="68">
        <v>1250</v>
      </c>
      <c r="AB1250" s="68"/>
      <c r="AC1250" s="69"/>
      <c r="AD1250" s="84">
        <v>926</v>
      </c>
      <c r="AE1250" s="84">
        <v>553</v>
      </c>
      <c r="AF1250" s="84">
        <v>9511</v>
      </c>
      <c r="AG1250" s="84">
        <v>698</v>
      </c>
      <c r="AH1250" s="84"/>
      <c r="AI1250" s="84" t="s">
        <v>7998</v>
      </c>
      <c r="AJ1250" s="84"/>
      <c r="AK1250" s="84"/>
      <c r="AL1250" s="84"/>
      <c r="AM1250" s="87">
        <v>42936.855011574073</v>
      </c>
      <c r="AN1250" s="84" t="s">
        <v>10584</v>
      </c>
      <c r="AO1250" s="92" t="s">
        <v>11832</v>
      </c>
      <c r="AP1250" s="84" t="s">
        <v>66</v>
      </c>
      <c r="AQ1250" s="48"/>
      <c r="AR1250" s="48"/>
      <c r="AS1250" s="48"/>
      <c r="AT1250" s="48"/>
      <c r="AU1250" s="48" t="s">
        <v>14039</v>
      </c>
      <c r="AV1250" s="48" t="s">
        <v>14063</v>
      </c>
      <c r="AW1250" s="107" t="s">
        <v>14558</v>
      </c>
      <c r="AX1250" s="107" t="s">
        <v>14816</v>
      </c>
      <c r="AY1250" s="107" t="s">
        <v>15336</v>
      </c>
      <c r="AZ1250" s="107" t="s">
        <v>15512</v>
      </c>
      <c r="BA1250" s="2"/>
      <c r="BB1250" s="3"/>
      <c r="BC1250" s="3"/>
      <c r="BD1250" s="3"/>
      <c r="BE1250" s="3"/>
    </row>
    <row r="1251" spans="1:57" x14ac:dyDescent="0.25">
      <c r="A1251" s="61" t="s">
        <v>1790</v>
      </c>
      <c r="B1251" s="62" t="s">
        <v>15537</v>
      </c>
      <c r="C1251" s="62"/>
      <c r="D1251" s="63">
        <v>1.5</v>
      </c>
      <c r="E1251" s="65"/>
      <c r="F1251" s="103" t="s">
        <v>10169</v>
      </c>
      <c r="G1251" s="62"/>
      <c r="H1251" s="66"/>
      <c r="I1251" s="67"/>
      <c r="J1251" s="67"/>
      <c r="K1251" s="66" t="s">
        <v>13520</v>
      </c>
      <c r="L1251" s="70"/>
      <c r="M1251" s="71">
        <v>2205.691162109375</v>
      </c>
      <c r="N1251" s="71">
        <v>2664.72314453125</v>
      </c>
      <c r="O1251" s="72"/>
      <c r="P1251" s="73"/>
      <c r="Q1251" s="73"/>
      <c r="R1251" s="96"/>
      <c r="S1251" s="48">
        <v>1</v>
      </c>
      <c r="T1251" s="48">
        <v>0</v>
      </c>
      <c r="U1251" s="49">
        <v>0</v>
      </c>
      <c r="V1251" s="49">
        <v>0.16666700000000001</v>
      </c>
      <c r="W1251" s="49">
        <v>0</v>
      </c>
      <c r="X1251" s="49">
        <v>0.70175399999999999</v>
      </c>
      <c r="Y1251" s="49">
        <v>0</v>
      </c>
      <c r="Z1251" s="49">
        <v>0</v>
      </c>
      <c r="AA1251" s="68">
        <v>1251</v>
      </c>
      <c r="AB1251" s="68"/>
      <c r="AC1251" s="69"/>
      <c r="AD1251" s="84">
        <v>0</v>
      </c>
      <c r="AE1251" s="84">
        <v>2084</v>
      </c>
      <c r="AF1251" s="84">
        <v>2564</v>
      </c>
      <c r="AG1251" s="84">
        <v>0</v>
      </c>
      <c r="AH1251" s="84"/>
      <c r="AI1251" s="84" t="s">
        <v>7999</v>
      </c>
      <c r="AJ1251" s="84" t="s">
        <v>8266</v>
      </c>
      <c r="AK1251" s="84"/>
      <c r="AL1251" s="84"/>
      <c r="AM1251" s="87">
        <v>42942.670069444444</v>
      </c>
      <c r="AN1251" s="84" t="s">
        <v>10584</v>
      </c>
      <c r="AO1251" s="92" t="s">
        <v>11833</v>
      </c>
      <c r="AP1251" s="84" t="s">
        <v>65</v>
      </c>
      <c r="AQ1251" s="48"/>
      <c r="AR1251" s="48"/>
      <c r="AS1251" s="48"/>
      <c r="AT1251" s="48"/>
      <c r="AU1251" s="48"/>
      <c r="AV1251" s="48"/>
      <c r="AW1251" s="48"/>
      <c r="AX1251" s="48"/>
      <c r="AY1251" s="48"/>
      <c r="AZ1251" s="48"/>
      <c r="BA1251" s="2"/>
      <c r="BB1251" s="3"/>
      <c r="BC1251" s="3"/>
      <c r="BD1251" s="3"/>
      <c r="BE1251" s="3"/>
    </row>
    <row r="1252" spans="1:57" x14ac:dyDescent="0.25">
      <c r="A1252" s="61" t="s">
        <v>1126</v>
      </c>
      <c r="B1252" s="62" t="s">
        <v>15537</v>
      </c>
      <c r="C1252" s="62"/>
      <c r="D1252" s="63">
        <v>1.5</v>
      </c>
      <c r="E1252" s="65"/>
      <c r="F1252" s="103" t="s">
        <v>10170</v>
      </c>
      <c r="G1252" s="62"/>
      <c r="H1252" s="66"/>
      <c r="I1252" s="67"/>
      <c r="J1252" s="67"/>
      <c r="K1252" s="66" t="s">
        <v>13521</v>
      </c>
      <c r="L1252" s="70"/>
      <c r="M1252" s="71">
        <v>7201.81103515625</v>
      </c>
      <c r="N1252" s="71">
        <v>7495.9541015625</v>
      </c>
      <c r="O1252" s="72"/>
      <c r="P1252" s="73"/>
      <c r="Q1252" s="73"/>
      <c r="R1252" s="96"/>
      <c r="S1252" s="48">
        <v>0</v>
      </c>
      <c r="T1252" s="48">
        <v>2</v>
      </c>
      <c r="U1252" s="49">
        <v>4</v>
      </c>
      <c r="V1252" s="49">
        <v>0.25</v>
      </c>
      <c r="W1252" s="49">
        <v>0</v>
      </c>
      <c r="X1252" s="49">
        <v>1.2982450000000001</v>
      </c>
      <c r="Y1252" s="49">
        <v>0</v>
      </c>
      <c r="Z1252" s="49">
        <v>0</v>
      </c>
      <c r="AA1252" s="68">
        <v>1252</v>
      </c>
      <c r="AB1252" s="68"/>
      <c r="AC1252" s="69"/>
      <c r="AD1252" s="84">
        <v>11</v>
      </c>
      <c r="AE1252" s="84">
        <v>4</v>
      </c>
      <c r="AF1252" s="84">
        <v>521</v>
      </c>
      <c r="AG1252" s="84">
        <v>285</v>
      </c>
      <c r="AH1252" s="84"/>
      <c r="AI1252" s="84" t="s">
        <v>8000</v>
      </c>
      <c r="AJ1252" s="84"/>
      <c r="AK1252" s="84"/>
      <c r="AL1252" s="84"/>
      <c r="AM1252" s="87">
        <v>43641.624502314815</v>
      </c>
      <c r="AN1252" s="84" t="s">
        <v>10584</v>
      </c>
      <c r="AO1252" s="92" t="s">
        <v>11834</v>
      </c>
      <c r="AP1252" s="84" t="s">
        <v>66</v>
      </c>
      <c r="AQ1252" s="48"/>
      <c r="AR1252" s="48"/>
      <c r="AS1252" s="48"/>
      <c r="AT1252" s="48"/>
      <c r="AU1252" s="48"/>
      <c r="AV1252" s="48"/>
      <c r="AW1252" s="107" t="s">
        <v>14559</v>
      </c>
      <c r="AX1252" s="107" t="s">
        <v>14559</v>
      </c>
      <c r="AY1252" s="107" t="s">
        <v>15337</v>
      </c>
      <c r="AZ1252" s="107" t="s">
        <v>15337</v>
      </c>
      <c r="BA1252" s="2"/>
      <c r="BB1252" s="3"/>
      <c r="BC1252" s="3"/>
      <c r="BD1252" s="3"/>
      <c r="BE1252" s="3"/>
    </row>
    <row r="1253" spans="1:57" x14ac:dyDescent="0.25">
      <c r="A1253" s="61" t="s">
        <v>1791</v>
      </c>
      <c r="B1253" s="62" t="s">
        <v>15537</v>
      </c>
      <c r="C1253" s="62"/>
      <c r="D1253" s="63">
        <v>1.5</v>
      </c>
      <c r="E1253" s="65"/>
      <c r="F1253" s="103" t="s">
        <v>10171</v>
      </c>
      <c r="G1253" s="62"/>
      <c r="H1253" s="66"/>
      <c r="I1253" s="67"/>
      <c r="J1253" s="67"/>
      <c r="K1253" s="66" t="s">
        <v>13522</v>
      </c>
      <c r="L1253" s="70"/>
      <c r="M1253" s="71">
        <v>8904.44921875</v>
      </c>
      <c r="N1253" s="71">
        <v>8298.3740234375</v>
      </c>
      <c r="O1253" s="72"/>
      <c r="P1253" s="73"/>
      <c r="Q1253" s="73"/>
      <c r="R1253" s="96"/>
      <c r="S1253" s="48">
        <v>1</v>
      </c>
      <c r="T1253" s="48">
        <v>0</v>
      </c>
      <c r="U1253" s="49">
        <v>0</v>
      </c>
      <c r="V1253" s="49">
        <v>0.16666700000000001</v>
      </c>
      <c r="W1253" s="49">
        <v>0</v>
      </c>
      <c r="X1253" s="49">
        <v>0.70175399999999999</v>
      </c>
      <c r="Y1253" s="49">
        <v>0</v>
      </c>
      <c r="Z1253" s="49">
        <v>0</v>
      </c>
      <c r="AA1253" s="68">
        <v>1253</v>
      </c>
      <c r="AB1253" s="68"/>
      <c r="AC1253" s="69"/>
      <c r="AD1253" s="84">
        <v>157</v>
      </c>
      <c r="AE1253" s="84">
        <v>37</v>
      </c>
      <c r="AF1253" s="84">
        <v>3239</v>
      </c>
      <c r="AG1253" s="84">
        <v>2564</v>
      </c>
      <c r="AH1253" s="84"/>
      <c r="AI1253" s="84" t="s">
        <v>8001</v>
      </c>
      <c r="AJ1253" s="84" t="s">
        <v>8562</v>
      </c>
      <c r="AK1253" s="84"/>
      <c r="AL1253" s="84"/>
      <c r="AM1253" s="87">
        <v>42936.824687499997</v>
      </c>
      <c r="AN1253" s="84" t="s">
        <v>10584</v>
      </c>
      <c r="AO1253" s="92" t="s">
        <v>11835</v>
      </c>
      <c r="AP1253" s="84" t="s">
        <v>65</v>
      </c>
      <c r="AQ1253" s="48"/>
      <c r="AR1253" s="48"/>
      <c r="AS1253" s="48"/>
      <c r="AT1253" s="48"/>
      <c r="AU1253" s="48"/>
      <c r="AV1253" s="48"/>
      <c r="AW1253" s="48"/>
      <c r="AX1253" s="48"/>
      <c r="AY1253" s="48"/>
      <c r="AZ1253" s="48"/>
      <c r="BA1253" s="2"/>
      <c r="BB1253" s="3"/>
      <c r="BC1253" s="3"/>
      <c r="BD1253" s="3"/>
      <c r="BE1253" s="3"/>
    </row>
    <row r="1254" spans="1:57" x14ac:dyDescent="0.25">
      <c r="A1254" s="61" t="s">
        <v>1127</v>
      </c>
      <c r="B1254" s="62" t="s">
        <v>15539</v>
      </c>
      <c r="C1254" s="62"/>
      <c r="D1254" s="63">
        <v>5.097511914340533</v>
      </c>
      <c r="E1254" s="65"/>
      <c r="F1254" s="103" t="s">
        <v>9033</v>
      </c>
      <c r="G1254" s="62"/>
      <c r="H1254" s="66"/>
      <c r="I1254" s="67"/>
      <c r="J1254" s="67"/>
      <c r="K1254" s="66" t="s">
        <v>13523</v>
      </c>
      <c r="L1254" s="70"/>
      <c r="M1254" s="71">
        <v>4348.0546875</v>
      </c>
      <c r="N1254" s="71">
        <v>9246.82421875</v>
      </c>
      <c r="O1254" s="72"/>
      <c r="P1254" s="73"/>
      <c r="Q1254" s="73"/>
      <c r="R1254" s="96"/>
      <c r="S1254" s="48">
        <v>0</v>
      </c>
      <c r="T1254" s="48">
        <v>1</v>
      </c>
      <c r="U1254" s="49">
        <v>0</v>
      </c>
      <c r="V1254" s="49">
        <v>2.0100000000000001E-4</v>
      </c>
      <c r="W1254" s="49">
        <v>1.8600000000000001E-3</v>
      </c>
      <c r="X1254" s="49">
        <v>0.465924</v>
      </c>
      <c r="Y1254" s="49">
        <v>0</v>
      </c>
      <c r="Z1254" s="49">
        <v>0</v>
      </c>
      <c r="AA1254" s="68">
        <v>1254</v>
      </c>
      <c r="AB1254" s="68"/>
      <c r="AC1254" s="69"/>
      <c r="AD1254" s="84">
        <v>226</v>
      </c>
      <c r="AE1254" s="84">
        <v>8</v>
      </c>
      <c r="AF1254" s="84">
        <v>401</v>
      </c>
      <c r="AG1254" s="84">
        <v>225</v>
      </c>
      <c r="AH1254" s="84"/>
      <c r="AI1254" s="84"/>
      <c r="AJ1254" s="84"/>
      <c r="AK1254" s="84"/>
      <c r="AL1254" s="84"/>
      <c r="AM1254" s="87">
        <v>43035.512916666667</v>
      </c>
      <c r="AN1254" s="84" t="s">
        <v>10584</v>
      </c>
      <c r="AO1254" s="92" t="s">
        <v>11836</v>
      </c>
      <c r="AP1254" s="84" t="s">
        <v>66</v>
      </c>
      <c r="AQ1254" s="48"/>
      <c r="AR1254" s="48"/>
      <c r="AS1254" s="48"/>
      <c r="AT1254" s="48"/>
      <c r="AU1254" s="48" t="s">
        <v>2951</v>
      </c>
      <c r="AV1254" s="48" t="s">
        <v>2951</v>
      </c>
      <c r="AW1254" s="107" t="s">
        <v>14127</v>
      </c>
      <c r="AX1254" s="107" t="s">
        <v>14127</v>
      </c>
      <c r="AY1254" s="107" t="s">
        <v>14929</v>
      </c>
      <c r="AZ1254" s="107" t="s">
        <v>14929</v>
      </c>
      <c r="BA1254" s="2"/>
      <c r="BB1254" s="3"/>
      <c r="BC1254" s="3"/>
      <c r="BD1254" s="3"/>
      <c r="BE1254" s="3"/>
    </row>
    <row r="1255" spans="1:57" x14ac:dyDescent="0.25">
      <c r="A1255" s="61" t="s">
        <v>1128</v>
      </c>
      <c r="B1255" s="62" t="s">
        <v>15537</v>
      </c>
      <c r="C1255" s="62"/>
      <c r="D1255" s="63">
        <v>2.9293340347836851</v>
      </c>
      <c r="E1255" s="65"/>
      <c r="F1255" s="103" t="s">
        <v>10172</v>
      </c>
      <c r="G1255" s="62"/>
      <c r="H1255" s="66"/>
      <c r="I1255" s="67"/>
      <c r="J1255" s="67"/>
      <c r="K1255" s="66" t="s">
        <v>13524</v>
      </c>
      <c r="L1255" s="70"/>
      <c r="M1255" s="71">
        <v>5203.3525390625</v>
      </c>
      <c r="N1255" s="71">
        <v>7685.97412109375</v>
      </c>
      <c r="O1255" s="72"/>
      <c r="P1255" s="73"/>
      <c r="Q1255" s="73"/>
      <c r="R1255" s="96"/>
      <c r="S1255" s="48">
        <v>0</v>
      </c>
      <c r="T1255" s="48">
        <v>1</v>
      </c>
      <c r="U1255" s="49">
        <v>0</v>
      </c>
      <c r="V1255" s="49">
        <v>1.9799999999999999E-4</v>
      </c>
      <c r="W1255" s="49">
        <v>7.3899999999999997E-4</v>
      </c>
      <c r="X1255" s="49">
        <v>0.40701900000000002</v>
      </c>
      <c r="Y1255" s="49">
        <v>0</v>
      </c>
      <c r="Z1255" s="49">
        <v>0</v>
      </c>
      <c r="AA1255" s="68">
        <v>1255</v>
      </c>
      <c r="AB1255" s="68"/>
      <c r="AC1255" s="69"/>
      <c r="AD1255" s="84">
        <v>177</v>
      </c>
      <c r="AE1255" s="84">
        <v>36</v>
      </c>
      <c r="AF1255" s="84">
        <v>713</v>
      </c>
      <c r="AG1255" s="84">
        <v>4118</v>
      </c>
      <c r="AH1255" s="84"/>
      <c r="AI1255" s="84"/>
      <c r="AJ1255" s="84"/>
      <c r="AK1255" s="84"/>
      <c r="AL1255" s="84"/>
      <c r="AM1255" s="87">
        <v>43254.429178240738</v>
      </c>
      <c r="AN1255" s="84" t="s">
        <v>10584</v>
      </c>
      <c r="AO1255" s="92" t="s">
        <v>11837</v>
      </c>
      <c r="AP1255" s="84" t="s">
        <v>66</v>
      </c>
      <c r="AQ1255" s="48"/>
      <c r="AR1255" s="48"/>
      <c r="AS1255" s="48"/>
      <c r="AT1255" s="48"/>
      <c r="AU1255" s="48"/>
      <c r="AV1255" s="48"/>
      <c r="AW1255" s="107" t="s">
        <v>14074</v>
      </c>
      <c r="AX1255" s="107" t="s">
        <v>14074</v>
      </c>
      <c r="AY1255" s="107" t="s">
        <v>14877</v>
      </c>
      <c r="AZ1255" s="107" t="s">
        <v>14877</v>
      </c>
      <c r="BA1255" s="2"/>
      <c r="BB1255" s="3"/>
      <c r="BC1255" s="3"/>
      <c r="BD1255" s="3"/>
      <c r="BE1255" s="3"/>
    </row>
    <row r="1256" spans="1:57" x14ac:dyDescent="0.25">
      <c r="A1256" s="61" t="s">
        <v>1129</v>
      </c>
      <c r="B1256" s="62" t="s">
        <v>15539</v>
      </c>
      <c r="C1256" s="62"/>
      <c r="D1256" s="63">
        <v>5.097511914340533</v>
      </c>
      <c r="E1256" s="65"/>
      <c r="F1256" s="103" t="s">
        <v>10173</v>
      </c>
      <c r="G1256" s="62"/>
      <c r="H1256" s="66"/>
      <c r="I1256" s="67"/>
      <c r="J1256" s="67"/>
      <c r="K1256" s="66" t="s">
        <v>13525</v>
      </c>
      <c r="L1256" s="70"/>
      <c r="M1256" s="71">
        <v>7271.87451171875</v>
      </c>
      <c r="N1256" s="71">
        <v>5312.0625</v>
      </c>
      <c r="O1256" s="72"/>
      <c r="P1256" s="73"/>
      <c r="Q1256" s="73"/>
      <c r="R1256" s="96"/>
      <c r="S1256" s="48">
        <v>0</v>
      </c>
      <c r="T1256" s="48">
        <v>1</v>
      </c>
      <c r="U1256" s="49">
        <v>0</v>
      </c>
      <c r="V1256" s="49">
        <v>2.0100000000000001E-4</v>
      </c>
      <c r="W1256" s="49">
        <v>1.8600000000000001E-3</v>
      </c>
      <c r="X1256" s="49">
        <v>0.465924</v>
      </c>
      <c r="Y1256" s="49">
        <v>0</v>
      </c>
      <c r="Z1256" s="49">
        <v>0</v>
      </c>
      <c r="AA1256" s="68">
        <v>1256</v>
      </c>
      <c r="AB1256" s="68"/>
      <c r="AC1256" s="69"/>
      <c r="AD1256" s="84">
        <v>134</v>
      </c>
      <c r="AE1256" s="84">
        <v>59</v>
      </c>
      <c r="AF1256" s="84">
        <v>2262</v>
      </c>
      <c r="AG1256" s="84">
        <v>1316</v>
      </c>
      <c r="AH1256" s="84"/>
      <c r="AI1256" s="84"/>
      <c r="AJ1256" s="84" t="s">
        <v>8406</v>
      </c>
      <c r="AK1256" s="84"/>
      <c r="AL1256" s="84"/>
      <c r="AM1256" s="87">
        <v>43490.760150462964</v>
      </c>
      <c r="AN1256" s="84" t="s">
        <v>10584</v>
      </c>
      <c r="AO1256" s="92" t="s">
        <v>11838</v>
      </c>
      <c r="AP1256" s="84" t="s">
        <v>66</v>
      </c>
      <c r="AQ1256" s="48"/>
      <c r="AR1256" s="48"/>
      <c r="AS1256" s="48"/>
      <c r="AT1256" s="48"/>
      <c r="AU1256" s="48" t="s">
        <v>2951</v>
      </c>
      <c r="AV1256" s="48" t="s">
        <v>2951</v>
      </c>
      <c r="AW1256" s="107" t="s">
        <v>14127</v>
      </c>
      <c r="AX1256" s="107" t="s">
        <v>14127</v>
      </c>
      <c r="AY1256" s="107" t="s">
        <v>14929</v>
      </c>
      <c r="AZ1256" s="107" t="s">
        <v>14929</v>
      </c>
      <c r="BA1256" s="2"/>
      <c r="BB1256" s="3"/>
      <c r="BC1256" s="3"/>
      <c r="BD1256" s="3"/>
      <c r="BE1256" s="3"/>
    </row>
    <row r="1257" spans="1:57" x14ac:dyDescent="0.25">
      <c r="A1257" s="61" t="s">
        <v>1130</v>
      </c>
      <c r="B1257" s="62" t="s">
        <v>15537</v>
      </c>
      <c r="C1257" s="62"/>
      <c r="D1257" s="63">
        <v>1.5328804852385962</v>
      </c>
      <c r="E1257" s="65"/>
      <c r="F1257" s="103" t="s">
        <v>10174</v>
      </c>
      <c r="G1257" s="62"/>
      <c r="H1257" s="66"/>
      <c r="I1257" s="67"/>
      <c r="J1257" s="67"/>
      <c r="K1257" s="66" t="s">
        <v>13526</v>
      </c>
      <c r="L1257" s="70"/>
      <c r="M1257" s="71">
        <v>5834.66015625</v>
      </c>
      <c r="N1257" s="71">
        <v>6507.447265625</v>
      </c>
      <c r="O1257" s="72"/>
      <c r="P1257" s="73"/>
      <c r="Q1257" s="73"/>
      <c r="R1257" s="96"/>
      <c r="S1257" s="48">
        <v>0</v>
      </c>
      <c r="T1257" s="48">
        <v>2</v>
      </c>
      <c r="U1257" s="49">
        <v>1159.2667710000001</v>
      </c>
      <c r="V1257" s="49">
        <v>1.7000000000000001E-4</v>
      </c>
      <c r="W1257" s="49">
        <v>1.7E-5</v>
      </c>
      <c r="X1257" s="49">
        <v>0.79768799999999995</v>
      </c>
      <c r="Y1257" s="49">
        <v>0</v>
      </c>
      <c r="Z1257" s="49">
        <v>0</v>
      </c>
      <c r="AA1257" s="68">
        <v>1257</v>
      </c>
      <c r="AB1257" s="68"/>
      <c r="AC1257" s="69"/>
      <c r="AD1257" s="84">
        <v>65</v>
      </c>
      <c r="AE1257" s="84">
        <v>27</v>
      </c>
      <c r="AF1257" s="84">
        <v>2732</v>
      </c>
      <c r="AG1257" s="84">
        <v>14497</v>
      </c>
      <c r="AH1257" s="84"/>
      <c r="AI1257" s="84"/>
      <c r="AJ1257" s="84"/>
      <c r="AK1257" s="84"/>
      <c r="AL1257" s="84"/>
      <c r="AM1257" s="87">
        <v>43136.746678240743</v>
      </c>
      <c r="AN1257" s="84" t="s">
        <v>10584</v>
      </c>
      <c r="AO1257" s="92" t="s">
        <v>11839</v>
      </c>
      <c r="AP1257" s="84" t="s">
        <v>66</v>
      </c>
      <c r="AQ1257" s="48"/>
      <c r="AR1257" s="48"/>
      <c r="AS1257" s="48"/>
      <c r="AT1257" s="48"/>
      <c r="AU1257" s="48"/>
      <c r="AV1257" s="48"/>
      <c r="AW1257" s="107" t="s">
        <v>14560</v>
      </c>
      <c r="AX1257" s="107" t="s">
        <v>14817</v>
      </c>
      <c r="AY1257" s="107" t="s">
        <v>14896</v>
      </c>
      <c r="AZ1257" s="107" t="s">
        <v>14896</v>
      </c>
      <c r="BA1257" s="2"/>
      <c r="BB1257" s="3"/>
      <c r="BC1257" s="3"/>
      <c r="BD1257" s="3"/>
      <c r="BE1257" s="3"/>
    </row>
    <row r="1258" spans="1:57" x14ac:dyDescent="0.25">
      <c r="A1258" s="61" t="s">
        <v>1131</v>
      </c>
      <c r="B1258" s="62" t="s">
        <v>15537</v>
      </c>
      <c r="C1258" s="62"/>
      <c r="D1258" s="63">
        <v>1.5</v>
      </c>
      <c r="E1258" s="65"/>
      <c r="F1258" s="103" t="s">
        <v>10175</v>
      </c>
      <c r="G1258" s="62"/>
      <c r="H1258" s="66"/>
      <c r="I1258" s="67"/>
      <c r="J1258" s="67"/>
      <c r="K1258" s="66" t="s">
        <v>13527</v>
      </c>
      <c r="L1258" s="70"/>
      <c r="M1258" s="71">
        <v>1784.3433837890625</v>
      </c>
      <c r="N1258" s="71">
        <v>4754.5439453125</v>
      </c>
      <c r="O1258" s="72"/>
      <c r="P1258" s="73"/>
      <c r="Q1258" s="73"/>
      <c r="R1258" s="96"/>
      <c r="S1258" s="48">
        <v>0</v>
      </c>
      <c r="T1258" s="48">
        <v>1</v>
      </c>
      <c r="U1258" s="49">
        <v>0</v>
      </c>
      <c r="V1258" s="49">
        <v>7.2999999999999999E-5</v>
      </c>
      <c r="W1258" s="49">
        <v>0</v>
      </c>
      <c r="X1258" s="49">
        <v>0.52029999999999998</v>
      </c>
      <c r="Y1258" s="49">
        <v>0</v>
      </c>
      <c r="Z1258" s="49">
        <v>0</v>
      </c>
      <c r="AA1258" s="68">
        <v>1258</v>
      </c>
      <c r="AB1258" s="68"/>
      <c r="AC1258" s="69"/>
      <c r="AD1258" s="84">
        <v>524</v>
      </c>
      <c r="AE1258" s="84">
        <v>30</v>
      </c>
      <c r="AF1258" s="84">
        <v>145</v>
      </c>
      <c r="AG1258" s="84">
        <v>3857</v>
      </c>
      <c r="AH1258" s="84"/>
      <c r="AI1258" s="84"/>
      <c r="AJ1258" s="84"/>
      <c r="AK1258" s="84"/>
      <c r="AL1258" s="84"/>
      <c r="AM1258" s="87">
        <v>43650.856145833335</v>
      </c>
      <c r="AN1258" s="84" t="s">
        <v>10584</v>
      </c>
      <c r="AO1258" s="92" t="s">
        <v>11840</v>
      </c>
      <c r="AP1258" s="84" t="s">
        <v>66</v>
      </c>
      <c r="AQ1258" s="48"/>
      <c r="AR1258" s="48"/>
      <c r="AS1258" s="48"/>
      <c r="AT1258" s="48"/>
      <c r="AU1258" s="48"/>
      <c r="AV1258" s="48"/>
      <c r="AW1258" s="107" t="s">
        <v>14339</v>
      </c>
      <c r="AX1258" s="107" t="s">
        <v>14339</v>
      </c>
      <c r="AY1258" s="107" t="s">
        <v>15126</v>
      </c>
      <c r="AZ1258" s="107" t="s">
        <v>15126</v>
      </c>
      <c r="BA1258" s="2"/>
      <c r="BB1258" s="3"/>
      <c r="BC1258" s="3"/>
      <c r="BD1258" s="3"/>
      <c r="BE1258" s="3"/>
    </row>
    <row r="1259" spans="1:57" x14ac:dyDescent="0.25">
      <c r="A1259" s="61" t="s">
        <v>1132</v>
      </c>
      <c r="B1259" s="62" t="s">
        <v>15537</v>
      </c>
      <c r="C1259" s="62"/>
      <c r="D1259" s="63">
        <v>1.5</v>
      </c>
      <c r="E1259" s="65"/>
      <c r="F1259" s="103" t="s">
        <v>10176</v>
      </c>
      <c r="G1259" s="62"/>
      <c r="H1259" s="66"/>
      <c r="I1259" s="67"/>
      <c r="J1259" s="67"/>
      <c r="K1259" s="66" t="s">
        <v>13528</v>
      </c>
      <c r="L1259" s="70"/>
      <c r="M1259" s="71">
        <v>3135.725830078125</v>
      </c>
      <c r="N1259" s="71">
        <v>4161.24658203125</v>
      </c>
      <c r="O1259" s="72"/>
      <c r="P1259" s="73"/>
      <c r="Q1259" s="73"/>
      <c r="R1259" s="96"/>
      <c r="S1259" s="48">
        <v>0</v>
      </c>
      <c r="T1259" s="48">
        <v>1</v>
      </c>
      <c r="U1259" s="49">
        <v>0</v>
      </c>
      <c r="V1259" s="49">
        <v>4.7619000000000002E-2</v>
      </c>
      <c r="W1259" s="49">
        <v>0</v>
      </c>
      <c r="X1259" s="49">
        <v>0.58439300000000005</v>
      </c>
      <c r="Y1259" s="49">
        <v>0</v>
      </c>
      <c r="Z1259" s="49">
        <v>0</v>
      </c>
      <c r="AA1259" s="68">
        <v>1259</v>
      </c>
      <c r="AB1259" s="68"/>
      <c r="AC1259" s="69"/>
      <c r="AD1259" s="84">
        <v>155</v>
      </c>
      <c r="AE1259" s="84">
        <v>17</v>
      </c>
      <c r="AF1259" s="84">
        <v>1404</v>
      </c>
      <c r="AG1259" s="84">
        <v>2176</v>
      </c>
      <c r="AH1259" s="84"/>
      <c r="AI1259" s="84"/>
      <c r="AJ1259" s="84" t="s">
        <v>8272</v>
      </c>
      <c r="AK1259" s="84"/>
      <c r="AL1259" s="84"/>
      <c r="AM1259" s="87">
        <v>43024.542685185188</v>
      </c>
      <c r="AN1259" s="84" t="s">
        <v>10584</v>
      </c>
      <c r="AO1259" s="92" t="s">
        <v>11841</v>
      </c>
      <c r="AP1259" s="84" t="s">
        <v>66</v>
      </c>
      <c r="AQ1259" s="48" t="s">
        <v>2695</v>
      </c>
      <c r="AR1259" s="48" t="s">
        <v>2695</v>
      </c>
      <c r="AS1259" s="48" t="s">
        <v>2920</v>
      </c>
      <c r="AT1259" s="48" t="s">
        <v>2920</v>
      </c>
      <c r="AU1259" s="48"/>
      <c r="AV1259" s="48"/>
      <c r="AW1259" s="107" t="s">
        <v>14515</v>
      </c>
      <c r="AX1259" s="107" t="s">
        <v>14515</v>
      </c>
      <c r="AY1259" s="107" t="s">
        <v>15295</v>
      </c>
      <c r="AZ1259" s="107" t="s">
        <v>15295</v>
      </c>
      <c r="BA1259" s="2"/>
      <c r="BB1259" s="3"/>
      <c r="BC1259" s="3"/>
      <c r="BD1259" s="3"/>
      <c r="BE1259" s="3"/>
    </row>
    <row r="1260" spans="1:57" x14ac:dyDescent="0.25">
      <c r="A1260" s="61" t="s">
        <v>1133</v>
      </c>
      <c r="B1260" s="62" t="s">
        <v>15537</v>
      </c>
      <c r="C1260" s="62"/>
      <c r="D1260" s="63">
        <v>1.5</v>
      </c>
      <c r="E1260" s="65"/>
      <c r="F1260" s="103" t="s">
        <v>9033</v>
      </c>
      <c r="G1260" s="62"/>
      <c r="H1260" s="66"/>
      <c r="I1260" s="67"/>
      <c r="J1260" s="67"/>
      <c r="K1260" s="66" t="s">
        <v>13529</v>
      </c>
      <c r="L1260" s="70"/>
      <c r="M1260" s="71">
        <v>2661.243408203125</v>
      </c>
      <c r="N1260" s="71">
        <v>6912.7734375</v>
      </c>
      <c r="O1260" s="72"/>
      <c r="P1260" s="73"/>
      <c r="Q1260" s="73"/>
      <c r="R1260" s="96"/>
      <c r="S1260" s="48">
        <v>0</v>
      </c>
      <c r="T1260" s="48">
        <v>2</v>
      </c>
      <c r="U1260" s="49">
        <v>3600.0898400000001</v>
      </c>
      <c r="V1260" s="49">
        <v>1.0399999999999999E-4</v>
      </c>
      <c r="W1260" s="49">
        <v>0</v>
      </c>
      <c r="X1260" s="49">
        <v>0.92966599999999999</v>
      </c>
      <c r="Y1260" s="49">
        <v>0</v>
      </c>
      <c r="Z1260" s="49">
        <v>0</v>
      </c>
      <c r="AA1260" s="68">
        <v>1260</v>
      </c>
      <c r="AB1260" s="68"/>
      <c r="AC1260" s="69"/>
      <c r="AD1260" s="84">
        <v>188</v>
      </c>
      <c r="AE1260" s="84">
        <v>32</v>
      </c>
      <c r="AF1260" s="84">
        <v>1671</v>
      </c>
      <c r="AG1260" s="84">
        <v>5896</v>
      </c>
      <c r="AH1260" s="84"/>
      <c r="AI1260" s="84" t="s">
        <v>8002</v>
      </c>
      <c r="AJ1260" s="84"/>
      <c r="AK1260" s="84"/>
      <c r="AL1260" s="84"/>
      <c r="AM1260" s="87">
        <v>42290.514050925929</v>
      </c>
      <c r="AN1260" s="84" t="s">
        <v>10584</v>
      </c>
      <c r="AO1260" s="92" t="s">
        <v>11842</v>
      </c>
      <c r="AP1260" s="84" t="s">
        <v>66</v>
      </c>
      <c r="AQ1260" s="48"/>
      <c r="AR1260" s="48"/>
      <c r="AS1260" s="48"/>
      <c r="AT1260" s="48"/>
      <c r="AU1260" s="48"/>
      <c r="AV1260" s="48"/>
      <c r="AW1260" s="107" t="s">
        <v>14561</v>
      </c>
      <c r="AX1260" s="107" t="s">
        <v>14818</v>
      </c>
      <c r="AY1260" s="107" t="s">
        <v>15338</v>
      </c>
      <c r="AZ1260" s="107" t="s">
        <v>14977</v>
      </c>
      <c r="BA1260" s="2"/>
      <c r="BB1260" s="3"/>
      <c r="BC1260" s="3"/>
      <c r="BD1260" s="3"/>
      <c r="BE1260" s="3"/>
    </row>
    <row r="1261" spans="1:57" x14ac:dyDescent="0.25">
      <c r="A1261" s="61" t="s">
        <v>1134</v>
      </c>
      <c r="B1261" s="62" t="s">
        <v>15537</v>
      </c>
      <c r="C1261" s="62"/>
      <c r="D1261" s="63">
        <v>1.505802438571517</v>
      </c>
      <c r="E1261" s="65"/>
      <c r="F1261" s="103" t="s">
        <v>10177</v>
      </c>
      <c r="G1261" s="62"/>
      <c r="H1261" s="66"/>
      <c r="I1261" s="67"/>
      <c r="J1261" s="67"/>
      <c r="K1261" s="66" t="s">
        <v>13530</v>
      </c>
      <c r="L1261" s="70"/>
      <c r="M1261" s="71">
        <v>8057.78515625</v>
      </c>
      <c r="N1261" s="71">
        <v>3517.96923828125</v>
      </c>
      <c r="O1261" s="72"/>
      <c r="P1261" s="73"/>
      <c r="Q1261" s="73"/>
      <c r="R1261" s="96"/>
      <c r="S1261" s="48">
        <v>0</v>
      </c>
      <c r="T1261" s="48">
        <v>1</v>
      </c>
      <c r="U1261" s="49">
        <v>0</v>
      </c>
      <c r="V1261" s="49">
        <v>1.5899999999999999E-4</v>
      </c>
      <c r="W1261" s="49">
        <v>3.0000000000000001E-6</v>
      </c>
      <c r="X1261" s="49">
        <v>0.51345799999999997</v>
      </c>
      <c r="Y1261" s="49">
        <v>0</v>
      </c>
      <c r="Z1261" s="49">
        <v>0</v>
      </c>
      <c r="AA1261" s="68">
        <v>1261</v>
      </c>
      <c r="AB1261" s="68"/>
      <c r="AC1261" s="69"/>
      <c r="AD1261" s="84">
        <v>67</v>
      </c>
      <c r="AE1261" s="84">
        <v>7</v>
      </c>
      <c r="AF1261" s="84">
        <v>141</v>
      </c>
      <c r="AG1261" s="84">
        <v>361</v>
      </c>
      <c r="AH1261" s="84"/>
      <c r="AI1261" s="84"/>
      <c r="AJ1261" s="84"/>
      <c r="AK1261" s="84"/>
      <c r="AL1261" s="84"/>
      <c r="AM1261" s="87">
        <v>43178.826319444444</v>
      </c>
      <c r="AN1261" s="84" t="s">
        <v>10584</v>
      </c>
      <c r="AO1261" s="92" t="s">
        <v>11843</v>
      </c>
      <c r="AP1261" s="84" t="s">
        <v>66</v>
      </c>
      <c r="AQ1261" s="48"/>
      <c r="AR1261" s="48"/>
      <c r="AS1261" s="48"/>
      <c r="AT1261" s="48"/>
      <c r="AU1261" s="48"/>
      <c r="AV1261" s="48"/>
      <c r="AW1261" s="107" t="s">
        <v>14135</v>
      </c>
      <c r="AX1261" s="107" t="s">
        <v>14135</v>
      </c>
      <c r="AY1261" s="107" t="s">
        <v>14887</v>
      </c>
      <c r="AZ1261" s="107" t="s">
        <v>14887</v>
      </c>
      <c r="BA1261" s="2"/>
      <c r="BB1261" s="3"/>
      <c r="BC1261" s="3"/>
      <c r="BD1261" s="3"/>
      <c r="BE1261" s="3"/>
    </row>
    <row r="1262" spans="1:57" x14ac:dyDescent="0.25">
      <c r="A1262" s="61" t="s">
        <v>1135</v>
      </c>
      <c r="B1262" s="62" t="s">
        <v>15539</v>
      </c>
      <c r="C1262" s="62"/>
      <c r="D1262" s="63">
        <v>5.1110509376740723</v>
      </c>
      <c r="E1262" s="65"/>
      <c r="F1262" s="103" t="s">
        <v>10178</v>
      </c>
      <c r="G1262" s="62"/>
      <c r="H1262" s="66"/>
      <c r="I1262" s="67"/>
      <c r="J1262" s="67"/>
      <c r="K1262" s="66" t="s">
        <v>13531</v>
      </c>
      <c r="L1262" s="70"/>
      <c r="M1262" s="71">
        <v>6020.85400390625</v>
      </c>
      <c r="N1262" s="71">
        <v>6363.24267578125</v>
      </c>
      <c r="O1262" s="72"/>
      <c r="P1262" s="73"/>
      <c r="Q1262" s="73"/>
      <c r="R1262" s="96"/>
      <c r="S1262" s="48">
        <v>0</v>
      </c>
      <c r="T1262" s="48">
        <v>2</v>
      </c>
      <c r="U1262" s="49">
        <v>8096</v>
      </c>
      <c r="V1262" s="49">
        <v>2.0100000000000001E-4</v>
      </c>
      <c r="W1262" s="49">
        <v>1.867E-3</v>
      </c>
      <c r="X1262" s="49">
        <v>0.84892500000000004</v>
      </c>
      <c r="Y1262" s="49">
        <v>0</v>
      </c>
      <c r="Z1262" s="49">
        <v>0</v>
      </c>
      <c r="AA1262" s="68">
        <v>1262</v>
      </c>
      <c r="AB1262" s="68"/>
      <c r="AC1262" s="69"/>
      <c r="AD1262" s="84">
        <v>126</v>
      </c>
      <c r="AE1262" s="84">
        <v>17</v>
      </c>
      <c r="AF1262" s="84">
        <v>70</v>
      </c>
      <c r="AG1262" s="84">
        <v>120</v>
      </c>
      <c r="AH1262" s="84"/>
      <c r="AI1262" s="84"/>
      <c r="AJ1262" s="84" t="s">
        <v>8284</v>
      </c>
      <c r="AK1262" s="84"/>
      <c r="AL1262" s="84"/>
      <c r="AM1262" s="87">
        <v>43715.818761574075</v>
      </c>
      <c r="AN1262" s="84" t="s">
        <v>10584</v>
      </c>
      <c r="AO1262" s="92" t="s">
        <v>11844</v>
      </c>
      <c r="AP1262" s="84" t="s">
        <v>66</v>
      </c>
      <c r="AQ1262" s="48"/>
      <c r="AR1262" s="48"/>
      <c r="AS1262" s="48"/>
      <c r="AT1262" s="48"/>
      <c r="AU1262" s="48" t="s">
        <v>2951</v>
      </c>
      <c r="AV1262" s="48" t="s">
        <v>2951</v>
      </c>
      <c r="AW1262" s="107" t="s">
        <v>14562</v>
      </c>
      <c r="AX1262" s="107" t="s">
        <v>14819</v>
      </c>
      <c r="AY1262" s="107" t="s">
        <v>15339</v>
      </c>
      <c r="AZ1262" s="107" t="s">
        <v>15339</v>
      </c>
      <c r="BA1262" s="2"/>
      <c r="BB1262" s="3"/>
      <c r="BC1262" s="3"/>
      <c r="BD1262" s="3"/>
      <c r="BE1262" s="3"/>
    </row>
    <row r="1263" spans="1:57" x14ac:dyDescent="0.25">
      <c r="A1263" s="61" t="s">
        <v>1136</v>
      </c>
      <c r="B1263" s="62" t="s">
        <v>15537</v>
      </c>
      <c r="C1263" s="62"/>
      <c r="D1263" s="63">
        <v>1.5</v>
      </c>
      <c r="E1263" s="65"/>
      <c r="F1263" s="103" t="s">
        <v>10179</v>
      </c>
      <c r="G1263" s="62"/>
      <c r="H1263" s="66"/>
      <c r="I1263" s="67"/>
      <c r="J1263" s="67"/>
      <c r="K1263" s="66" t="s">
        <v>13532</v>
      </c>
      <c r="L1263" s="70"/>
      <c r="M1263" s="71">
        <v>223.95977783203125</v>
      </c>
      <c r="N1263" s="71">
        <v>6157.5810546875</v>
      </c>
      <c r="O1263" s="72"/>
      <c r="P1263" s="73"/>
      <c r="Q1263" s="73"/>
      <c r="R1263" s="96"/>
      <c r="S1263" s="48">
        <v>0</v>
      </c>
      <c r="T1263" s="48">
        <v>1</v>
      </c>
      <c r="U1263" s="49">
        <v>0</v>
      </c>
      <c r="V1263" s="49">
        <v>1</v>
      </c>
      <c r="W1263" s="49">
        <v>0</v>
      </c>
      <c r="X1263" s="49">
        <v>1</v>
      </c>
      <c r="Y1263" s="49">
        <v>0</v>
      </c>
      <c r="Z1263" s="49">
        <v>0</v>
      </c>
      <c r="AA1263" s="68">
        <v>1263</v>
      </c>
      <c r="AB1263" s="68"/>
      <c r="AC1263" s="69"/>
      <c r="AD1263" s="84">
        <v>14</v>
      </c>
      <c r="AE1263" s="84">
        <v>12</v>
      </c>
      <c r="AF1263" s="84">
        <v>5</v>
      </c>
      <c r="AG1263" s="84">
        <v>226</v>
      </c>
      <c r="AH1263" s="84"/>
      <c r="AI1263" s="84" t="s">
        <v>8003</v>
      </c>
      <c r="AJ1263" s="84" t="s">
        <v>8563</v>
      </c>
      <c r="AK1263" s="84"/>
      <c r="AL1263" s="84"/>
      <c r="AM1263" s="87">
        <v>41841.491712962961</v>
      </c>
      <c r="AN1263" s="84" t="s">
        <v>10584</v>
      </c>
      <c r="AO1263" s="92" t="s">
        <v>11845</v>
      </c>
      <c r="AP1263" s="84" t="s">
        <v>66</v>
      </c>
      <c r="AQ1263" s="48"/>
      <c r="AR1263" s="48"/>
      <c r="AS1263" s="48"/>
      <c r="AT1263" s="48"/>
      <c r="AU1263" s="48"/>
      <c r="AV1263" s="48"/>
      <c r="AW1263" s="107" t="s">
        <v>14563</v>
      </c>
      <c r="AX1263" s="107" t="s">
        <v>14563</v>
      </c>
      <c r="AY1263" s="107" t="s">
        <v>15340</v>
      </c>
      <c r="AZ1263" s="107" t="s">
        <v>15340</v>
      </c>
      <c r="BA1263" s="2"/>
      <c r="BB1263" s="3"/>
      <c r="BC1263" s="3"/>
      <c r="BD1263" s="3"/>
      <c r="BE1263" s="3"/>
    </row>
    <row r="1264" spans="1:57" x14ac:dyDescent="0.25">
      <c r="A1264" s="61" t="s">
        <v>1792</v>
      </c>
      <c r="B1264" s="62" t="s">
        <v>15537</v>
      </c>
      <c r="C1264" s="62"/>
      <c r="D1264" s="63">
        <v>1.5</v>
      </c>
      <c r="E1264" s="65"/>
      <c r="F1264" s="103" t="s">
        <v>10180</v>
      </c>
      <c r="G1264" s="62"/>
      <c r="H1264" s="66"/>
      <c r="I1264" s="67"/>
      <c r="J1264" s="67"/>
      <c r="K1264" s="66" t="s">
        <v>13533</v>
      </c>
      <c r="L1264" s="70"/>
      <c r="M1264" s="71">
        <v>1580.89501953125</v>
      </c>
      <c r="N1264" s="71">
        <v>4143.234375</v>
      </c>
      <c r="O1264" s="72"/>
      <c r="P1264" s="73"/>
      <c r="Q1264" s="73"/>
      <c r="R1264" s="96"/>
      <c r="S1264" s="48">
        <v>1</v>
      </c>
      <c r="T1264" s="48">
        <v>0</v>
      </c>
      <c r="U1264" s="49">
        <v>0</v>
      </c>
      <c r="V1264" s="49">
        <v>1</v>
      </c>
      <c r="W1264" s="49">
        <v>0</v>
      </c>
      <c r="X1264" s="49">
        <v>1</v>
      </c>
      <c r="Y1264" s="49">
        <v>0</v>
      </c>
      <c r="Z1264" s="49">
        <v>0</v>
      </c>
      <c r="AA1264" s="68">
        <v>1264</v>
      </c>
      <c r="AB1264" s="68"/>
      <c r="AC1264" s="69"/>
      <c r="AD1264" s="84">
        <v>133</v>
      </c>
      <c r="AE1264" s="84">
        <v>132</v>
      </c>
      <c r="AF1264" s="84">
        <v>24</v>
      </c>
      <c r="AG1264" s="84">
        <v>249</v>
      </c>
      <c r="AH1264" s="84"/>
      <c r="AI1264" s="84" t="s">
        <v>8004</v>
      </c>
      <c r="AJ1264" s="84"/>
      <c r="AK1264" s="92" t="s">
        <v>8907</v>
      </c>
      <c r="AL1264" s="84"/>
      <c r="AM1264" s="87">
        <v>43335.801898148151</v>
      </c>
      <c r="AN1264" s="84" t="s">
        <v>10584</v>
      </c>
      <c r="AO1264" s="92" t="s">
        <v>11846</v>
      </c>
      <c r="AP1264" s="84" t="s">
        <v>65</v>
      </c>
      <c r="AQ1264" s="48"/>
      <c r="AR1264" s="48"/>
      <c r="AS1264" s="48"/>
      <c r="AT1264" s="48"/>
      <c r="AU1264" s="48"/>
      <c r="AV1264" s="48"/>
      <c r="AW1264" s="48"/>
      <c r="AX1264" s="48"/>
      <c r="AY1264" s="48"/>
      <c r="AZ1264" s="48"/>
      <c r="BA1264" s="2"/>
      <c r="BB1264" s="3"/>
      <c r="BC1264" s="3"/>
      <c r="BD1264" s="3"/>
      <c r="BE1264" s="3"/>
    </row>
    <row r="1265" spans="1:57" x14ac:dyDescent="0.25">
      <c r="A1265" s="61" t="s">
        <v>1137</v>
      </c>
      <c r="B1265" s="62" t="s">
        <v>15537</v>
      </c>
      <c r="C1265" s="62"/>
      <c r="D1265" s="63">
        <v>1.5</v>
      </c>
      <c r="E1265" s="65"/>
      <c r="F1265" s="103" t="s">
        <v>10181</v>
      </c>
      <c r="G1265" s="62"/>
      <c r="H1265" s="66"/>
      <c r="I1265" s="67"/>
      <c r="J1265" s="67"/>
      <c r="K1265" s="66" t="s">
        <v>13534</v>
      </c>
      <c r="L1265" s="70"/>
      <c r="M1265" s="71">
        <v>763.9276123046875</v>
      </c>
      <c r="N1265" s="71">
        <v>3647.459716796875</v>
      </c>
      <c r="O1265" s="72"/>
      <c r="P1265" s="73"/>
      <c r="Q1265" s="73"/>
      <c r="R1265" s="96"/>
      <c r="S1265" s="48">
        <v>0</v>
      </c>
      <c r="T1265" s="48">
        <v>1</v>
      </c>
      <c r="U1265" s="49">
        <v>0</v>
      </c>
      <c r="V1265" s="49">
        <v>1</v>
      </c>
      <c r="W1265" s="49">
        <v>0</v>
      </c>
      <c r="X1265" s="49">
        <v>1</v>
      </c>
      <c r="Y1265" s="49">
        <v>0</v>
      </c>
      <c r="Z1265" s="49">
        <v>0</v>
      </c>
      <c r="AA1265" s="68">
        <v>1265</v>
      </c>
      <c r="AB1265" s="68"/>
      <c r="AC1265" s="69"/>
      <c r="AD1265" s="84">
        <v>174</v>
      </c>
      <c r="AE1265" s="84">
        <v>1731</v>
      </c>
      <c r="AF1265" s="84">
        <v>3421</v>
      </c>
      <c r="AG1265" s="84">
        <v>3057</v>
      </c>
      <c r="AH1265" s="84"/>
      <c r="AI1265" s="84"/>
      <c r="AJ1265" s="84" t="s">
        <v>8284</v>
      </c>
      <c r="AK1265" s="92" t="s">
        <v>8908</v>
      </c>
      <c r="AL1265" s="84"/>
      <c r="AM1265" s="87">
        <v>42239.960717592592</v>
      </c>
      <c r="AN1265" s="84" t="s">
        <v>10584</v>
      </c>
      <c r="AO1265" s="92" t="s">
        <v>11847</v>
      </c>
      <c r="AP1265" s="84" t="s">
        <v>66</v>
      </c>
      <c r="AQ1265" s="48"/>
      <c r="AR1265" s="48"/>
      <c r="AS1265" s="48"/>
      <c r="AT1265" s="48"/>
      <c r="AU1265" s="48"/>
      <c r="AV1265" s="48"/>
      <c r="AW1265" s="107" t="s">
        <v>14564</v>
      </c>
      <c r="AX1265" s="107" t="s">
        <v>14564</v>
      </c>
      <c r="AY1265" s="107" t="s">
        <v>15341</v>
      </c>
      <c r="AZ1265" s="107" t="s">
        <v>15341</v>
      </c>
      <c r="BA1265" s="2"/>
      <c r="BB1265" s="3"/>
      <c r="BC1265" s="3"/>
      <c r="BD1265" s="3"/>
      <c r="BE1265" s="3"/>
    </row>
    <row r="1266" spans="1:57" x14ac:dyDescent="0.25">
      <c r="A1266" s="61" t="s">
        <v>1793</v>
      </c>
      <c r="B1266" s="62" t="s">
        <v>15537</v>
      </c>
      <c r="C1266" s="62"/>
      <c r="D1266" s="63">
        <v>1.5</v>
      </c>
      <c r="E1266" s="65"/>
      <c r="F1266" s="103" t="s">
        <v>10182</v>
      </c>
      <c r="G1266" s="62"/>
      <c r="H1266" s="66"/>
      <c r="I1266" s="67"/>
      <c r="J1266" s="67"/>
      <c r="K1266" s="66" t="s">
        <v>13535</v>
      </c>
      <c r="L1266" s="70"/>
      <c r="M1266" s="71">
        <v>517.96954345703125</v>
      </c>
      <c r="N1266" s="71">
        <v>5666.4267578125</v>
      </c>
      <c r="O1266" s="72"/>
      <c r="P1266" s="73"/>
      <c r="Q1266" s="73"/>
      <c r="R1266" s="96"/>
      <c r="S1266" s="48">
        <v>1</v>
      </c>
      <c r="T1266" s="48">
        <v>0</v>
      </c>
      <c r="U1266" s="49">
        <v>0</v>
      </c>
      <c r="V1266" s="49">
        <v>1</v>
      </c>
      <c r="W1266" s="49">
        <v>0</v>
      </c>
      <c r="X1266" s="49">
        <v>1</v>
      </c>
      <c r="Y1266" s="49">
        <v>0</v>
      </c>
      <c r="Z1266" s="49">
        <v>0</v>
      </c>
      <c r="AA1266" s="68">
        <v>1266</v>
      </c>
      <c r="AB1266" s="68"/>
      <c r="AC1266" s="69"/>
      <c r="AD1266" s="84">
        <v>322</v>
      </c>
      <c r="AE1266" s="84">
        <v>287</v>
      </c>
      <c r="AF1266" s="84">
        <v>3445</v>
      </c>
      <c r="AG1266" s="84">
        <v>4392</v>
      </c>
      <c r="AH1266" s="84"/>
      <c r="AI1266" s="84" t="s">
        <v>8005</v>
      </c>
      <c r="AJ1266" s="84" t="s">
        <v>8564</v>
      </c>
      <c r="AK1266" s="92" t="s">
        <v>8909</v>
      </c>
      <c r="AL1266" s="84"/>
      <c r="AM1266" s="87">
        <v>40896.796157407407</v>
      </c>
      <c r="AN1266" s="84" t="s">
        <v>10584</v>
      </c>
      <c r="AO1266" s="92" t="s">
        <v>11848</v>
      </c>
      <c r="AP1266" s="84" t="s">
        <v>65</v>
      </c>
      <c r="AQ1266" s="48"/>
      <c r="AR1266" s="48"/>
      <c r="AS1266" s="48"/>
      <c r="AT1266" s="48"/>
      <c r="AU1266" s="48"/>
      <c r="AV1266" s="48"/>
      <c r="AW1266" s="48"/>
      <c r="AX1266" s="48"/>
      <c r="AY1266" s="48"/>
      <c r="AZ1266" s="48"/>
      <c r="BA1266" s="2"/>
      <c r="BB1266" s="3"/>
      <c r="BC1266" s="3"/>
      <c r="BD1266" s="3"/>
      <c r="BE1266" s="3"/>
    </row>
    <row r="1267" spans="1:57" x14ac:dyDescent="0.25">
      <c r="A1267" s="61" t="s">
        <v>1138</v>
      </c>
      <c r="B1267" s="62" t="s">
        <v>15537</v>
      </c>
      <c r="C1267" s="62"/>
      <c r="D1267" s="63">
        <v>1.7262951042891626</v>
      </c>
      <c r="E1267" s="65"/>
      <c r="F1267" s="103" t="s">
        <v>10183</v>
      </c>
      <c r="G1267" s="62"/>
      <c r="H1267" s="66"/>
      <c r="I1267" s="67"/>
      <c r="J1267" s="67"/>
      <c r="K1267" s="66" t="s">
        <v>13536</v>
      </c>
      <c r="L1267" s="70"/>
      <c r="M1267" s="71">
        <v>7640.2568359375</v>
      </c>
      <c r="N1267" s="71">
        <v>4001.221435546875</v>
      </c>
      <c r="O1267" s="72"/>
      <c r="P1267" s="73"/>
      <c r="Q1267" s="73"/>
      <c r="R1267" s="96"/>
      <c r="S1267" s="48">
        <v>0</v>
      </c>
      <c r="T1267" s="48">
        <v>2</v>
      </c>
      <c r="U1267" s="49">
        <v>4056</v>
      </c>
      <c r="V1267" s="49">
        <v>1.84E-4</v>
      </c>
      <c r="W1267" s="49">
        <v>1.17E-4</v>
      </c>
      <c r="X1267" s="49">
        <v>0.90457299999999996</v>
      </c>
      <c r="Y1267" s="49">
        <v>0</v>
      </c>
      <c r="Z1267" s="49">
        <v>0</v>
      </c>
      <c r="AA1267" s="68">
        <v>1267</v>
      </c>
      <c r="AB1267" s="68"/>
      <c r="AC1267" s="69"/>
      <c r="AD1267" s="84">
        <v>257</v>
      </c>
      <c r="AE1267" s="84">
        <v>175</v>
      </c>
      <c r="AF1267" s="84">
        <v>13560</v>
      </c>
      <c r="AG1267" s="84">
        <v>18400</v>
      </c>
      <c r="AH1267" s="84"/>
      <c r="AI1267" s="84" t="s">
        <v>8006</v>
      </c>
      <c r="AJ1267" s="84"/>
      <c r="AK1267" s="84"/>
      <c r="AL1267" s="84"/>
      <c r="AM1267" s="87">
        <v>43273.488194444442</v>
      </c>
      <c r="AN1267" s="84" t="s">
        <v>10584</v>
      </c>
      <c r="AO1267" s="92" t="s">
        <v>11849</v>
      </c>
      <c r="AP1267" s="84" t="s">
        <v>66</v>
      </c>
      <c r="AQ1267" s="48" t="s">
        <v>2808</v>
      </c>
      <c r="AR1267" s="48" t="s">
        <v>2808</v>
      </c>
      <c r="AS1267" s="48" t="s">
        <v>2911</v>
      </c>
      <c r="AT1267" s="48" t="s">
        <v>2911</v>
      </c>
      <c r="AU1267" s="48"/>
      <c r="AV1267" s="48"/>
      <c r="AW1267" s="107" t="s">
        <v>14565</v>
      </c>
      <c r="AX1267" s="107" t="s">
        <v>14820</v>
      </c>
      <c r="AY1267" s="107" t="s">
        <v>14883</v>
      </c>
      <c r="AZ1267" s="107" t="s">
        <v>14883</v>
      </c>
      <c r="BA1267" s="2"/>
      <c r="BB1267" s="3"/>
      <c r="BC1267" s="3"/>
      <c r="BD1267" s="3"/>
      <c r="BE1267" s="3"/>
    </row>
    <row r="1268" spans="1:57" x14ac:dyDescent="0.25">
      <c r="A1268" s="61" t="s">
        <v>1139</v>
      </c>
      <c r="B1268" s="62" t="s">
        <v>15537</v>
      </c>
      <c r="C1268" s="62"/>
      <c r="D1268" s="63">
        <v>1.5</v>
      </c>
      <c r="E1268" s="65"/>
      <c r="F1268" s="103" t="s">
        <v>10184</v>
      </c>
      <c r="G1268" s="62"/>
      <c r="H1268" s="66"/>
      <c r="I1268" s="67"/>
      <c r="J1268" s="67"/>
      <c r="K1268" s="66" t="s">
        <v>13537</v>
      </c>
      <c r="L1268" s="70"/>
      <c r="M1268" s="71">
        <v>7201.484375</v>
      </c>
      <c r="N1268" s="71">
        <v>2220.0810546875</v>
      </c>
      <c r="O1268" s="72"/>
      <c r="P1268" s="73"/>
      <c r="Q1268" s="73"/>
      <c r="R1268" s="96"/>
      <c r="S1268" s="48">
        <v>0</v>
      </c>
      <c r="T1268" s="48">
        <v>1</v>
      </c>
      <c r="U1268" s="49">
        <v>0</v>
      </c>
      <c r="V1268" s="49">
        <v>1</v>
      </c>
      <c r="W1268" s="49">
        <v>0</v>
      </c>
      <c r="X1268" s="49">
        <v>1</v>
      </c>
      <c r="Y1268" s="49">
        <v>0</v>
      </c>
      <c r="Z1268" s="49">
        <v>0</v>
      </c>
      <c r="AA1268" s="68">
        <v>1268</v>
      </c>
      <c r="AB1268" s="68"/>
      <c r="AC1268" s="69"/>
      <c r="AD1268" s="84">
        <v>99</v>
      </c>
      <c r="AE1268" s="84">
        <v>183</v>
      </c>
      <c r="AF1268" s="84">
        <v>15829</v>
      </c>
      <c r="AG1268" s="84">
        <v>21280</v>
      </c>
      <c r="AH1268" s="84"/>
      <c r="AI1268" s="84"/>
      <c r="AJ1268" s="84"/>
      <c r="AK1268" s="92" t="s">
        <v>8910</v>
      </c>
      <c r="AL1268" s="84"/>
      <c r="AM1268" s="87">
        <v>41940.344108796293</v>
      </c>
      <c r="AN1268" s="84" t="s">
        <v>10584</v>
      </c>
      <c r="AO1268" s="92" t="s">
        <v>11850</v>
      </c>
      <c r="AP1268" s="84" t="s">
        <v>66</v>
      </c>
      <c r="AQ1268" s="48"/>
      <c r="AR1268" s="48"/>
      <c r="AS1268" s="48"/>
      <c r="AT1268" s="48"/>
      <c r="AU1268" s="48"/>
      <c r="AV1268" s="48"/>
      <c r="AW1268" s="107" t="s">
        <v>14566</v>
      </c>
      <c r="AX1268" s="107" t="s">
        <v>14566</v>
      </c>
      <c r="AY1268" s="107" t="s">
        <v>15342</v>
      </c>
      <c r="AZ1268" s="107" t="s">
        <v>15342</v>
      </c>
      <c r="BA1268" s="2"/>
      <c r="BB1268" s="3"/>
      <c r="BC1268" s="3"/>
      <c r="BD1268" s="3"/>
      <c r="BE1268" s="3"/>
    </row>
    <row r="1269" spans="1:57" x14ac:dyDescent="0.25">
      <c r="A1269" s="61" t="s">
        <v>1794</v>
      </c>
      <c r="B1269" s="62" t="s">
        <v>15537</v>
      </c>
      <c r="C1269" s="62"/>
      <c r="D1269" s="63">
        <v>1.5</v>
      </c>
      <c r="E1269" s="65"/>
      <c r="F1269" s="103" t="s">
        <v>10185</v>
      </c>
      <c r="G1269" s="62"/>
      <c r="H1269" s="66"/>
      <c r="I1269" s="67"/>
      <c r="J1269" s="67"/>
      <c r="K1269" s="66" t="s">
        <v>13538</v>
      </c>
      <c r="L1269" s="70"/>
      <c r="M1269" s="71">
        <v>5281.30322265625</v>
      </c>
      <c r="N1269" s="71">
        <v>3015.351318359375</v>
      </c>
      <c r="O1269" s="72"/>
      <c r="P1269" s="73"/>
      <c r="Q1269" s="73"/>
      <c r="R1269" s="96"/>
      <c r="S1269" s="48">
        <v>1</v>
      </c>
      <c r="T1269" s="48">
        <v>0</v>
      </c>
      <c r="U1269" s="49">
        <v>0</v>
      </c>
      <c r="V1269" s="49">
        <v>1</v>
      </c>
      <c r="W1269" s="49">
        <v>0</v>
      </c>
      <c r="X1269" s="49">
        <v>1</v>
      </c>
      <c r="Y1269" s="49">
        <v>0</v>
      </c>
      <c r="Z1269" s="49">
        <v>0</v>
      </c>
      <c r="AA1269" s="68">
        <v>1269</v>
      </c>
      <c r="AB1269" s="68"/>
      <c r="AC1269" s="69"/>
      <c r="AD1269" s="84">
        <v>392</v>
      </c>
      <c r="AE1269" s="84">
        <v>473</v>
      </c>
      <c r="AF1269" s="84">
        <v>506</v>
      </c>
      <c r="AG1269" s="84">
        <v>989</v>
      </c>
      <c r="AH1269" s="84"/>
      <c r="AI1269" s="84"/>
      <c r="AJ1269" s="84"/>
      <c r="AK1269" s="84"/>
      <c r="AL1269" s="84"/>
      <c r="AM1269" s="87">
        <v>43198.517557870371</v>
      </c>
      <c r="AN1269" s="84" t="s">
        <v>10584</v>
      </c>
      <c r="AO1269" s="92" t="s">
        <v>11851</v>
      </c>
      <c r="AP1269" s="84" t="s">
        <v>65</v>
      </c>
      <c r="AQ1269" s="48"/>
      <c r="AR1269" s="48"/>
      <c r="AS1269" s="48"/>
      <c r="AT1269" s="48"/>
      <c r="AU1269" s="48"/>
      <c r="AV1269" s="48"/>
      <c r="AW1269" s="48"/>
      <c r="AX1269" s="48"/>
      <c r="AY1269" s="48"/>
      <c r="AZ1269" s="48"/>
      <c r="BA1269" s="2"/>
      <c r="BB1269" s="3"/>
      <c r="BC1269" s="3"/>
      <c r="BD1269" s="3"/>
      <c r="BE1269" s="3"/>
    </row>
    <row r="1270" spans="1:57" x14ac:dyDescent="0.25">
      <c r="A1270" s="61" t="s">
        <v>1140</v>
      </c>
      <c r="B1270" s="62" t="s">
        <v>15537</v>
      </c>
      <c r="C1270" s="62"/>
      <c r="D1270" s="63">
        <v>1.5</v>
      </c>
      <c r="E1270" s="65"/>
      <c r="F1270" s="103" t="s">
        <v>10186</v>
      </c>
      <c r="G1270" s="62"/>
      <c r="H1270" s="66"/>
      <c r="I1270" s="67"/>
      <c r="J1270" s="67"/>
      <c r="K1270" s="66" t="s">
        <v>13539</v>
      </c>
      <c r="L1270" s="70"/>
      <c r="M1270" s="71">
        <v>6922.73974609375</v>
      </c>
      <c r="N1270" s="71">
        <v>8472.8671875</v>
      </c>
      <c r="O1270" s="72"/>
      <c r="P1270" s="73"/>
      <c r="Q1270" s="73"/>
      <c r="R1270" s="96"/>
      <c r="S1270" s="48">
        <v>0</v>
      </c>
      <c r="T1270" s="48">
        <v>1</v>
      </c>
      <c r="U1270" s="49">
        <v>0</v>
      </c>
      <c r="V1270" s="49">
        <v>1</v>
      </c>
      <c r="W1270" s="49">
        <v>0</v>
      </c>
      <c r="X1270" s="49">
        <v>1</v>
      </c>
      <c r="Y1270" s="49">
        <v>0</v>
      </c>
      <c r="Z1270" s="49">
        <v>0</v>
      </c>
      <c r="AA1270" s="68">
        <v>1270</v>
      </c>
      <c r="AB1270" s="68"/>
      <c r="AC1270" s="69"/>
      <c r="AD1270" s="84">
        <v>864</v>
      </c>
      <c r="AE1270" s="84">
        <v>237</v>
      </c>
      <c r="AF1270" s="84">
        <v>31156</v>
      </c>
      <c r="AG1270" s="84">
        <v>49341</v>
      </c>
      <c r="AH1270" s="84"/>
      <c r="AI1270" s="84"/>
      <c r="AJ1270" s="84"/>
      <c r="AK1270" s="84"/>
      <c r="AL1270" s="84"/>
      <c r="AM1270" s="87">
        <v>43415.856238425928</v>
      </c>
      <c r="AN1270" s="84" t="s">
        <v>10584</v>
      </c>
      <c r="AO1270" s="92" t="s">
        <v>11852</v>
      </c>
      <c r="AP1270" s="84" t="s">
        <v>66</v>
      </c>
      <c r="AQ1270" s="48"/>
      <c r="AR1270" s="48"/>
      <c r="AS1270" s="48"/>
      <c r="AT1270" s="48"/>
      <c r="AU1270" s="48"/>
      <c r="AV1270" s="48"/>
      <c r="AW1270" s="107" t="s">
        <v>14567</v>
      </c>
      <c r="AX1270" s="107" t="s">
        <v>14567</v>
      </c>
      <c r="AY1270" s="107" t="s">
        <v>15343</v>
      </c>
      <c r="AZ1270" s="107" t="s">
        <v>15343</v>
      </c>
      <c r="BA1270" s="2"/>
      <c r="BB1270" s="3"/>
      <c r="BC1270" s="3"/>
      <c r="BD1270" s="3"/>
      <c r="BE1270" s="3"/>
    </row>
    <row r="1271" spans="1:57" x14ac:dyDescent="0.25">
      <c r="A1271" s="61" t="s">
        <v>1795</v>
      </c>
      <c r="B1271" s="62" t="s">
        <v>15537</v>
      </c>
      <c r="C1271" s="62"/>
      <c r="D1271" s="63">
        <v>1.5</v>
      </c>
      <c r="E1271" s="65"/>
      <c r="F1271" s="103" t="s">
        <v>10187</v>
      </c>
      <c r="G1271" s="62"/>
      <c r="H1271" s="66"/>
      <c r="I1271" s="67"/>
      <c r="J1271" s="67"/>
      <c r="K1271" s="66" t="s">
        <v>13540</v>
      </c>
      <c r="L1271" s="70"/>
      <c r="M1271" s="71">
        <v>5428.6416015625</v>
      </c>
      <c r="N1271" s="71">
        <v>9817.1748046875</v>
      </c>
      <c r="O1271" s="72"/>
      <c r="P1271" s="73"/>
      <c r="Q1271" s="73"/>
      <c r="R1271" s="96"/>
      <c r="S1271" s="48">
        <v>1</v>
      </c>
      <c r="T1271" s="48">
        <v>0</v>
      </c>
      <c r="U1271" s="49">
        <v>0</v>
      </c>
      <c r="V1271" s="49">
        <v>1</v>
      </c>
      <c r="W1271" s="49">
        <v>0</v>
      </c>
      <c r="X1271" s="49">
        <v>1</v>
      </c>
      <c r="Y1271" s="49">
        <v>0</v>
      </c>
      <c r="Z1271" s="49">
        <v>0</v>
      </c>
      <c r="AA1271" s="68">
        <v>1271</v>
      </c>
      <c r="AB1271" s="68"/>
      <c r="AC1271" s="69"/>
      <c r="AD1271" s="84">
        <v>597</v>
      </c>
      <c r="AE1271" s="84">
        <v>10431</v>
      </c>
      <c r="AF1271" s="84">
        <v>14694</v>
      </c>
      <c r="AG1271" s="84">
        <v>13190</v>
      </c>
      <c r="AH1271" s="84"/>
      <c r="AI1271" s="84" t="s">
        <v>8007</v>
      </c>
      <c r="AJ1271" s="84"/>
      <c r="AK1271" s="84"/>
      <c r="AL1271" s="84"/>
      <c r="AM1271" s="87">
        <v>42379.393831018519</v>
      </c>
      <c r="AN1271" s="84" t="s">
        <v>10584</v>
      </c>
      <c r="AO1271" s="92" t="s">
        <v>11853</v>
      </c>
      <c r="AP1271" s="84" t="s">
        <v>65</v>
      </c>
      <c r="AQ1271" s="48"/>
      <c r="AR1271" s="48"/>
      <c r="AS1271" s="48"/>
      <c r="AT1271" s="48"/>
      <c r="AU1271" s="48"/>
      <c r="AV1271" s="48"/>
      <c r="AW1271" s="48"/>
      <c r="AX1271" s="48"/>
      <c r="AY1271" s="48"/>
      <c r="AZ1271" s="48"/>
      <c r="BA1271" s="2"/>
      <c r="BB1271" s="3"/>
      <c r="BC1271" s="3"/>
      <c r="BD1271" s="3"/>
      <c r="BE1271" s="3"/>
    </row>
    <row r="1272" spans="1:57" x14ac:dyDescent="0.25">
      <c r="A1272" s="61" t="s">
        <v>1141</v>
      </c>
      <c r="B1272" s="62" t="s">
        <v>15537</v>
      </c>
      <c r="C1272" s="62"/>
      <c r="D1272" s="63">
        <v>1.5</v>
      </c>
      <c r="E1272" s="65"/>
      <c r="F1272" s="103" t="s">
        <v>10188</v>
      </c>
      <c r="G1272" s="62"/>
      <c r="H1272" s="66"/>
      <c r="I1272" s="67"/>
      <c r="J1272" s="67"/>
      <c r="K1272" s="66" t="s">
        <v>13541</v>
      </c>
      <c r="L1272" s="70"/>
      <c r="M1272" s="71">
        <v>7296.06494140625</v>
      </c>
      <c r="N1272" s="71">
        <v>6979.19091796875</v>
      </c>
      <c r="O1272" s="72"/>
      <c r="P1272" s="73"/>
      <c r="Q1272" s="73"/>
      <c r="R1272" s="96"/>
      <c r="S1272" s="48">
        <v>0</v>
      </c>
      <c r="T1272" s="48">
        <v>1</v>
      </c>
      <c r="U1272" s="49">
        <v>0</v>
      </c>
      <c r="V1272" s="49">
        <v>0.02</v>
      </c>
      <c r="W1272" s="49">
        <v>0</v>
      </c>
      <c r="X1272" s="49">
        <v>0.57996400000000004</v>
      </c>
      <c r="Y1272" s="49">
        <v>0</v>
      </c>
      <c r="Z1272" s="49">
        <v>0</v>
      </c>
      <c r="AA1272" s="68">
        <v>1272</v>
      </c>
      <c r="AB1272" s="68"/>
      <c r="AC1272" s="69"/>
      <c r="AD1272" s="84">
        <v>158</v>
      </c>
      <c r="AE1272" s="84">
        <v>414</v>
      </c>
      <c r="AF1272" s="84">
        <v>2327</v>
      </c>
      <c r="AG1272" s="84">
        <v>521</v>
      </c>
      <c r="AH1272" s="84"/>
      <c r="AI1272" s="84"/>
      <c r="AJ1272" s="84"/>
      <c r="AK1272" s="84"/>
      <c r="AL1272" s="84"/>
      <c r="AM1272" s="87">
        <v>42053.703703703701</v>
      </c>
      <c r="AN1272" s="84" t="s">
        <v>10584</v>
      </c>
      <c r="AO1272" s="92" t="s">
        <v>11854</v>
      </c>
      <c r="AP1272" s="84" t="s">
        <v>66</v>
      </c>
      <c r="AQ1272" s="48"/>
      <c r="AR1272" s="48"/>
      <c r="AS1272" s="48"/>
      <c r="AT1272" s="48"/>
      <c r="AU1272" s="48"/>
      <c r="AV1272" s="48"/>
      <c r="AW1272" s="107" t="s">
        <v>14260</v>
      </c>
      <c r="AX1272" s="107" t="s">
        <v>14260</v>
      </c>
      <c r="AY1272" s="107" t="s">
        <v>14997</v>
      </c>
      <c r="AZ1272" s="107" t="s">
        <v>14997</v>
      </c>
      <c r="BA1272" s="2"/>
      <c r="BB1272" s="3"/>
      <c r="BC1272" s="3"/>
      <c r="BD1272" s="3"/>
      <c r="BE1272" s="3"/>
    </row>
    <row r="1273" spans="1:57" x14ac:dyDescent="0.25">
      <c r="A1273" s="61" t="s">
        <v>1142</v>
      </c>
      <c r="B1273" s="62" t="s">
        <v>15537</v>
      </c>
      <c r="C1273" s="62"/>
      <c r="D1273" s="63">
        <v>2.9448072043077302</v>
      </c>
      <c r="E1273" s="65"/>
      <c r="F1273" s="103" t="s">
        <v>10189</v>
      </c>
      <c r="G1273" s="62"/>
      <c r="H1273" s="66"/>
      <c r="I1273" s="67"/>
      <c r="J1273" s="67"/>
      <c r="K1273" s="66" t="s">
        <v>13542</v>
      </c>
      <c r="L1273" s="70"/>
      <c r="M1273" s="71">
        <v>4169.95654296875</v>
      </c>
      <c r="N1273" s="71">
        <v>3625.384765625</v>
      </c>
      <c r="O1273" s="72"/>
      <c r="P1273" s="73"/>
      <c r="Q1273" s="73"/>
      <c r="R1273" s="96"/>
      <c r="S1273" s="48">
        <v>0</v>
      </c>
      <c r="T1273" s="48">
        <v>2</v>
      </c>
      <c r="U1273" s="49">
        <v>674.66666699999996</v>
      </c>
      <c r="V1273" s="49">
        <v>1.9799999999999999E-4</v>
      </c>
      <c r="W1273" s="49">
        <v>7.4700000000000005E-4</v>
      </c>
      <c r="X1273" s="49">
        <v>0.70857999999999999</v>
      </c>
      <c r="Y1273" s="49">
        <v>0</v>
      </c>
      <c r="Z1273" s="49">
        <v>0</v>
      </c>
      <c r="AA1273" s="68">
        <v>1273</v>
      </c>
      <c r="AB1273" s="68"/>
      <c r="AC1273" s="69"/>
      <c r="AD1273" s="84">
        <v>1028</v>
      </c>
      <c r="AE1273" s="84">
        <v>700</v>
      </c>
      <c r="AF1273" s="84">
        <v>25204</v>
      </c>
      <c r="AG1273" s="84">
        <v>21578</v>
      </c>
      <c r="AH1273" s="84"/>
      <c r="AI1273" s="84" t="s">
        <v>8008</v>
      </c>
      <c r="AJ1273" s="84" t="s">
        <v>8565</v>
      </c>
      <c r="AK1273" s="84"/>
      <c r="AL1273" s="84"/>
      <c r="AM1273" s="87">
        <v>42311.267835648148</v>
      </c>
      <c r="AN1273" s="84" t="s">
        <v>10584</v>
      </c>
      <c r="AO1273" s="92" t="s">
        <v>11855</v>
      </c>
      <c r="AP1273" s="84" t="s">
        <v>66</v>
      </c>
      <c r="AQ1273" s="48"/>
      <c r="AR1273" s="48"/>
      <c r="AS1273" s="48"/>
      <c r="AT1273" s="48"/>
      <c r="AU1273" s="48"/>
      <c r="AV1273" s="48"/>
      <c r="AW1273" s="107" t="s">
        <v>14568</v>
      </c>
      <c r="AX1273" s="107" t="s">
        <v>14821</v>
      </c>
      <c r="AY1273" s="107" t="s">
        <v>15344</v>
      </c>
      <c r="AZ1273" s="107" t="s">
        <v>15513</v>
      </c>
      <c r="BA1273" s="2"/>
      <c r="BB1273" s="3"/>
      <c r="BC1273" s="3"/>
      <c r="BD1273" s="3"/>
      <c r="BE1273" s="3"/>
    </row>
    <row r="1274" spans="1:57" x14ac:dyDescent="0.25">
      <c r="A1274" s="61" t="s">
        <v>1143</v>
      </c>
      <c r="B1274" s="62" t="s">
        <v>15539</v>
      </c>
      <c r="C1274" s="62"/>
      <c r="D1274" s="63">
        <v>5.097511914340533</v>
      </c>
      <c r="E1274" s="65"/>
      <c r="F1274" s="103" t="s">
        <v>10190</v>
      </c>
      <c r="G1274" s="62"/>
      <c r="H1274" s="66"/>
      <c r="I1274" s="67"/>
      <c r="J1274" s="67"/>
      <c r="K1274" s="66" t="s">
        <v>13543</v>
      </c>
      <c r="L1274" s="70"/>
      <c r="M1274" s="71">
        <v>4645.3486328125</v>
      </c>
      <c r="N1274" s="71">
        <v>8591.4814453125</v>
      </c>
      <c r="O1274" s="72"/>
      <c r="P1274" s="73"/>
      <c r="Q1274" s="73"/>
      <c r="R1274" s="96"/>
      <c r="S1274" s="48">
        <v>0</v>
      </c>
      <c r="T1274" s="48">
        <v>1</v>
      </c>
      <c r="U1274" s="49">
        <v>0</v>
      </c>
      <c r="V1274" s="49">
        <v>2.0100000000000001E-4</v>
      </c>
      <c r="W1274" s="49">
        <v>1.8600000000000001E-3</v>
      </c>
      <c r="X1274" s="49">
        <v>0.465924</v>
      </c>
      <c r="Y1274" s="49">
        <v>0</v>
      </c>
      <c r="Z1274" s="49">
        <v>0</v>
      </c>
      <c r="AA1274" s="68">
        <v>1274</v>
      </c>
      <c r="AB1274" s="68"/>
      <c r="AC1274" s="69"/>
      <c r="AD1274" s="84">
        <v>261</v>
      </c>
      <c r="AE1274" s="84">
        <v>207</v>
      </c>
      <c r="AF1274" s="84">
        <v>3607</v>
      </c>
      <c r="AG1274" s="84">
        <v>3006</v>
      </c>
      <c r="AH1274" s="84"/>
      <c r="AI1274" s="84" t="s">
        <v>8009</v>
      </c>
      <c r="AJ1274" s="84"/>
      <c r="AK1274" s="84"/>
      <c r="AL1274" s="84"/>
      <c r="AM1274" s="87">
        <v>40153.71802083333</v>
      </c>
      <c r="AN1274" s="84" t="s">
        <v>10584</v>
      </c>
      <c r="AO1274" s="92" t="s">
        <v>11856</v>
      </c>
      <c r="AP1274" s="84" t="s">
        <v>66</v>
      </c>
      <c r="AQ1274" s="48"/>
      <c r="AR1274" s="48"/>
      <c r="AS1274" s="48"/>
      <c r="AT1274" s="48"/>
      <c r="AU1274" s="48" t="s">
        <v>2951</v>
      </c>
      <c r="AV1274" s="48" t="s">
        <v>2951</v>
      </c>
      <c r="AW1274" s="107" t="s">
        <v>14127</v>
      </c>
      <c r="AX1274" s="107" t="s">
        <v>14127</v>
      </c>
      <c r="AY1274" s="107" t="s">
        <v>14929</v>
      </c>
      <c r="AZ1274" s="107" t="s">
        <v>14929</v>
      </c>
      <c r="BA1274" s="2"/>
      <c r="BB1274" s="3"/>
      <c r="BC1274" s="3"/>
      <c r="BD1274" s="3"/>
      <c r="BE1274" s="3"/>
    </row>
    <row r="1275" spans="1:57" x14ac:dyDescent="0.25">
      <c r="A1275" s="61" t="s">
        <v>1144</v>
      </c>
      <c r="B1275" s="62" t="s">
        <v>15537</v>
      </c>
      <c r="C1275" s="62"/>
      <c r="D1275" s="63">
        <v>1.5251439004765737</v>
      </c>
      <c r="E1275" s="65"/>
      <c r="F1275" s="103" t="s">
        <v>10191</v>
      </c>
      <c r="G1275" s="62"/>
      <c r="H1275" s="66"/>
      <c r="I1275" s="67"/>
      <c r="J1275" s="67"/>
      <c r="K1275" s="66" t="s">
        <v>13544</v>
      </c>
      <c r="L1275" s="70"/>
      <c r="M1275" s="71">
        <v>7017.07763671875</v>
      </c>
      <c r="N1275" s="71">
        <v>5899.748046875</v>
      </c>
      <c r="O1275" s="72"/>
      <c r="P1275" s="73"/>
      <c r="Q1275" s="73"/>
      <c r="R1275" s="96"/>
      <c r="S1275" s="48">
        <v>0</v>
      </c>
      <c r="T1275" s="48">
        <v>1</v>
      </c>
      <c r="U1275" s="49">
        <v>0</v>
      </c>
      <c r="V1275" s="49">
        <v>1.5100000000000001E-4</v>
      </c>
      <c r="W1275" s="49">
        <v>1.2999999999999999E-5</v>
      </c>
      <c r="X1275" s="49">
        <v>0.47476299999999999</v>
      </c>
      <c r="Y1275" s="49">
        <v>0</v>
      </c>
      <c r="Z1275" s="49">
        <v>0</v>
      </c>
      <c r="AA1275" s="68">
        <v>1275</v>
      </c>
      <c r="AB1275" s="68"/>
      <c r="AC1275" s="69"/>
      <c r="AD1275" s="84">
        <v>3145</v>
      </c>
      <c r="AE1275" s="84">
        <v>1266</v>
      </c>
      <c r="AF1275" s="84">
        <v>35127</v>
      </c>
      <c r="AG1275" s="84">
        <v>38892</v>
      </c>
      <c r="AH1275" s="84"/>
      <c r="AI1275" s="84" t="s">
        <v>8010</v>
      </c>
      <c r="AJ1275" s="84" t="s">
        <v>8566</v>
      </c>
      <c r="AK1275" s="84"/>
      <c r="AL1275" s="84"/>
      <c r="AM1275" s="87">
        <v>43224.221516203703</v>
      </c>
      <c r="AN1275" s="84" t="s">
        <v>10584</v>
      </c>
      <c r="AO1275" s="92" t="s">
        <v>11857</v>
      </c>
      <c r="AP1275" s="84" t="s">
        <v>66</v>
      </c>
      <c r="AQ1275" s="48"/>
      <c r="AR1275" s="48"/>
      <c r="AS1275" s="48"/>
      <c r="AT1275" s="48"/>
      <c r="AU1275" s="48"/>
      <c r="AV1275" s="48"/>
      <c r="AW1275" s="107" t="s">
        <v>14569</v>
      </c>
      <c r="AX1275" s="107" t="s">
        <v>14569</v>
      </c>
      <c r="AY1275" s="107" t="s">
        <v>15209</v>
      </c>
      <c r="AZ1275" s="107" t="s">
        <v>15209</v>
      </c>
      <c r="BA1275" s="2"/>
      <c r="BB1275" s="3"/>
      <c r="BC1275" s="3"/>
      <c r="BD1275" s="3"/>
      <c r="BE1275" s="3"/>
    </row>
    <row r="1276" spans="1:57" x14ac:dyDescent="0.25">
      <c r="A1276" s="61" t="s">
        <v>1145</v>
      </c>
      <c r="B1276" s="62" t="s">
        <v>15539</v>
      </c>
      <c r="C1276" s="62"/>
      <c r="D1276" s="63">
        <v>5.097511914340533</v>
      </c>
      <c r="E1276" s="65"/>
      <c r="F1276" s="103" t="s">
        <v>10192</v>
      </c>
      <c r="G1276" s="62"/>
      <c r="H1276" s="66"/>
      <c r="I1276" s="67"/>
      <c r="J1276" s="67"/>
      <c r="K1276" s="66" t="s">
        <v>13545</v>
      </c>
      <c r="L1276" s="70"/>
      <c r="M1276" s="71">
        <v>5725.5966796875</v>
      </c>
      <c r="N1276" s="71">
        <v>8745.892578125</v>
      </c>
      <c r="O1276" s="72"/>
      <c r="P1276" s="73"/>
      <c r="Q1276" s="73"/>
      <c r="R1276" s="96"/>
      <c r="S1276" s="48">
        <v>0</v>
      </c>
      <c r="T1276" s="48">
        <v>1</v>
      </c>
      <c r="U1276" s="49">
        <v>0</v>
      </c>
      <c r="V1276" s="49">
        <v>2.0100000000000001E-4</v>
      </c>
      <c r="W1276" s="49">
        <v>1.8600000000000001E-3</v>
      </c>
      <c r="X1276" s="49">
        <v>0.465924</v>
      </c>
      <c r="Y1276" s="49">
        <v>0</v>
      </c>
      <c r="Z1276" s="49">
        <v>0</v>
      </c>
      <c r="AA1276" s="68">
        <v>1276</v>
      </c>
      <c r="AB1276" s="68"/>
      <c r="AC1276" s="69"/>
      <c r="AD1276" s="84">
        <v>291</v>
      </c>
      <c r="AE1276" s="84">
        <v>76</v>
      </c>
      <c r="AF1276" s="84">
        <v>2744</v>
      </c>
      <c r="AG1276" s="84">
        <v>14138</v>
      </c>
      <c r="AH1276" s="84"/>
      <c r="AI1276" s="84" t="s">
        <v>8011</v>
      </c>
      <c r="AJ1276" s="84"/>
      <c r="AK1276" s="84"/>
      <c r="AL1276" s="84"/>
      <c r="AM1276" s="87">
        <v>43611.927951388891</v>
      </c>
      <c r="AN1276" s="84" t="s">
        <v>10584</v>
      </c>
      <c r="AO1276" s="92" t="s">
        <v>11858</v>
      </c>
      <c r="AP1276" s="84" t="s">
        <v>66</v>
      </c>
      <c r="AQ1276" s="48"/>
      <c r="AR1276" s="48"/>
      <c r="AS1276" s="48"/>
      <c r="AT1276" s="48"/>
      <c r="AU1276" s="48" t="s">
        <v>2951</v>
      </c>
      <c r="AV1276" s="48" t="s">
        <v>2951</v>
      </c>
      <c r="AW1276" s="107" t="s">
        <v>14127</v>
      </c>
      <c r="AX1276" s="107" t="s">
        <v>14127</v>
      </c>
      <c r="AY1276" s="107" t="s">
        <v>14929</v>
      </c>
      <c r="AZ1276" s="107" t="s">
        <v>14929</v>
      </c>
      <c r="BA1276" s="2"/>
      <c r="BB1276" s="3"/>
      <c r="BC1276" s="3"/>
      <c r="BD1276" s="3"/>
      <c r="BE1276" s="3"/>
    </row>
    <row r="1277" spans="1:57" x14ac:dyDescent="0.25">
      <c r="A1277" s="61" t="s">
        <v>1146</v>
      </c>
      <c r="B1277" s="62" t="s">
        <v>15537</v>
      </c>
      <c r="C1277" s="62"/>
      <c r="D1277" s="63">
        <v>1.505802438571517</v>
      </c>
      <c r="E1277" s="65"/>
      <c r="F1277" s="103" t="s">
        <v>10193</v>
      </c>
      <c r="G1277" s="62"/>
      <c r="H1277" s="66"/>
      <c r="I1277" s="67"/>
      <c r="J1277" s="67"/>
      <c r="K1277" s="66" t="s">
        <v>13546</v>
      </c>
      <c r="L1277" s="70"/>
      <c r="M1277" s="71">
        <v>8289.26953125</v>
      </c>
      <c r="N1277" s="71">
        <v>5994.134765625</v>
      </c>
      <c r="O1277" s="72"/>
      <c r="P1277" s="73"/>
      <c r="Q1277" s="73"/>
      <c r="R1277" s="96"/>
      <c r="S1277" s="48">
        <v>0</v>
      </c>
      <c r="T1277" s="48">
        <v>1</v>
      </c>
      <c r="U1277" s="49">
        <v>0</v>
      </c>
      <c r="V1277" s="49">
        <v>1.5899999999999999E-4</v>
      </c>
      <c r="W1277" s="49">
        <v>3.0000000000000001E-6</v>
      </c>
      <c r="X1277" s="49">
        <v>0.51345799999999997</v>
      </c>
      <c r="Y1277" s="49">
        <v>0</v>
      </c>
      <c r="Z1277" s="49">
        <v>0</v>
      </c>
      <c r="AA1277" s="68">
        <v>1277</v>
      </c>
      <c r="AB1277" s="68"/>
      <c r="AC1277" s="69"/>
      <c r="AD1277" s="84">
        <v>155</v>
      </c>
      <c r="AE1277" s="84">
        <v>44</v>
      </c>
      <c r="AF1277" s="84">
        <v>1915</v>
      </c>
      <c r="AG1277" s="84">
        <v>1216</v>
      </c>
      <c r="AH1277" s="84"/>
      <c r="AI1277" s="84" t="s">
        <v>8012</v>
      </c>
      <c r="AJ1277" s="84" t="s">
        <v>8303</v>
      </c>
      <c r="AK1277" s="84"/>
      <c r="AL1277" s="84"/>
      <c r="AM1277" s="87">
        <v>40461.650925925926</v>
      </c>
      <c r="AN1277" s="84" t="s">
        <v>10584</v>
      </c>
      <c r="AO1277" s="92" t="s">
        <v>11859</v>
      </c>
      <c r="AP1277" s="84" t="s">
        <v>66</v>
      </c>
      <c r="AQ1277" s="48"/>
      <c r="AR1277" s="48"/>
      <c r="AS1277" s="48"/>
      <c r="AT1277" s="48"/>
      <c r="AU1277" s="48"/>
      <c r="AV1277" s="48"/>
      <c r="AW1277" s="107" t="s">
        <v>14135</v>
      </c>
      <c r="AX1277" s="107" t="s">
        <v>14135</v>
      </c>
      <c r="AY1277" s="107" t="s">
        <v>14887</v>
      </c>
      <c r="AZ1277" s="107" t="s">
        <v>14887</v>
      </c>
      <c r="BA1277" s="2"/>
      <c r="BB1277" s="3"/>
      <c r="BC1277" s="3"/>
      <c r="BD1277" s="3"/>
      <c r="BE1277" s="3"/>
    </row>
    <row r="1278" spans="1:57" x14ac:dyDescent="0.25">
      <c r="A1278" s="61" t="s">
        <v>1147</v>
      </c>
      <c r="B1278" s="62" t="s">
        <v>15537</v>
      </c>
      <c r="C1278" s="62"/>
      <c r="D1278" s="63">
        <v>1.7185585195271398</v>
      </c>
      <c r="E1278" s="65"/>
      <c r="F1278" s="103" t="s">
        <v>9033</v>
      </c>
      <c r="G1278" s="62"/>
      <c r="H1278" s="66"/>
      <c r="I1278" s="67"/>
      <c r="J1278" s="67"/>
      <c r="K1278" s="66" t="s">
        <v>13547</v>
      </c>
      <c r="L1278" s="70"/>
      <c r="M1278" s="71">
        <v>4675.267578125</v>
      </c>
      <c r="N1278" s="71">
        <v>2639.760498046875</v>
      </c>
      <c r="O1278" s="72"/>
      <c r="P1278" s="73"/>
      <c r="Q1278" s="73"/>
      <c r="R1278" s="96"/>
      <c r="S1278" s="48">
        <v>0</v>
      </c>
      <c r="T1278" s="48">
        <v>1</v>
      </c>
      <c r="U1278" s="49">
        <v>0</v>
      </c>
      <c r="V1278" s="49">
        <v>1.63E-4</v>
      </c>
      <c r="W1278" s="49">
        <v>1.13E-4</v>
      </c>
      <c r="X1278" s="49">
        <v>0.48216999999999999</v>
      </c>
      <c r="Y1278" s="49">
        <v>0</v>
      </c>
      <c r="Z1278" s="49">
        <v>0</v>
      </c>
      <c r="AA1278" s="68">
        <v>1278</v>
      </c>
      <c r="AB1278" s="68"/>
      <c r="AC1278" s="69"/>
      <c r="AD1278" s="84">
        <v>364</v>
      </c>
      <c r="AE1278" s="84">
        <v>30</v>
      </c>
      <c r="AF1278" s="84">
        <v>3773</v>
      </c>
      <c r="AG1278" s="84">
        <v>10581</v>
      </c>
      <c r="AH1278" s="84"/>
      <c r="AI1278" s="84"/>
      <c r="AJ1278" s="84"/>
      <c r="AK1278" s="84"/>
      <c r="AL1278" s="84"/>
      <c r="AM1278" s="87">
        <v>43636.358391203707</v>
      </c>
      <c r="AN1278" s="84" t="s">
        <v>10584</v>
      </c>
      <c r="AO1278" s="92" t="s">
        <v>11860</v>
      </c>
      <c r="AP1278" s="84" t="s">
        <v>66</v>
      </c>
      <c r="AQ1278" s="48"/>
      <c r="AR1278" s="48"/>
      <c r="AS1278" s="48"/>
      <c r="AT1278" s="48"/>
      <c r="AU1278" s="48"/>
      <c r="AV1278" s="48"/>
      <c r="AW1278" s="107" t="s">
        <v>14091</v>
      </c>
      <c r="AX1278" s="107" t="s">
        <v>14091</v>
      </c>
      <c r="AY1278" s="107" t="s">
        <v>14892</v>
      </c>
      <c r="AZ1278" s="107" t="s">
        <v>14892</v>
      </c>
      <c r="BA1278" s="2"/>
      <c r="BB1278" s="3"/>
      <c r="BC1278" s="3"/>
      <c r="BD1278" s="3"/>
      <c r="BE1278" s="3"/>
    </row>
    <row r="1279" spans="1:57" x14ac:dyDescent="0.25">
      <c r="A1279" s="61" t="s">
        <v>1148</v>
      </c>
      <c r="B1279" s="62" t="s">
        <v>15537</v>
      </c>
      <c r="C1279" s="62"/>
      <c r="D1279" s="63">
        <v>1.5</v>
      </c>
      <c r="E1279" s="65"/>
      <c r="F1279" s="103" t="s">
        <v>10194</v>
      </c>
      <c r="G1279" s="62"/>
      <c r="H1279" s="66"/>
      <c r="I1279" s="67"/>
      <c r="J1279" s="67"/>
      <c r="K1279" s="66" t="s">
        <v>13548</v>
      </c>
      <c r="L1279" s="70"/>
      <c r="M1279" s="71">
        <v>4571.63671875</v>
      </c>
      <c r="N1279" s="71">
        <v>338.35830688476563</v>
      </c>
      <c r="O1279" s="72"/>
      <c r="P1279" s="73"/>
      <c r="Q1279" s="73"/>
      <c r="R1279" s="96"/>
      <c r="S1279" s="48">
        <v>0</v>
      </c>
      <c r="T1279" s="48">
        <v>1</v>
      </c>
      <c r="U1279" s="49">
        <v>0</v>
      </c>
      <c r="V1279" s="49">
        <v>1</v>
      </c>
      <c r="W1279" s="49">
        <v>0</v>
      </c>
      <c r="X1279" s="49">
        <v>1</v>
      </c>
      <c r="Y1279" s="49">
        <v>0</v>
      </c>
      <c r="Z1279" s="49">
        <v>0</v>
      </c>
      <c r="AA1279" s="68">
        <v>1279</v>
      </c>
      <c r="AB1279" s="68"/>
      <c r="AC1279" s="69"/>
      <c r="AD1279" s="84">
        <v>13</v>
      </c>
      <c r="AE1279" s="84">
        <v>1012</v>
      </c>
      <c r="AF1279" s="84">
        <v>148</v>
      </c>
      <c r="AG1279" s="84">
        <v>1</v>
      </c>
      <c r="AH1279" s="84"/>
      <c r="AI1279" s="84" t="s">
        <v>8013</v>
      </c>
      <c r="AJ1279" s="84"/>
      <c r="AK1279" s="84"/>
      <c r="AL1279" s="84"/>
      <c r="AM1279" s="87">
        <v>43653.521886574075</v>
      </c>
      <c r="AN1279" s="84" t="s">
        <v>10584</v>
      </c>
      <c r="AO1279" s="92" t="s">
        <v>11861</v>
      </c>
      <c r="AP1279" s="84" t="s">
        <v>66</v>
      </c>
      <c r="AQ1279" s="48"/>
      <c r="AR1279" s="48"/>
      <c r="AS1279" s="48"/>
      <c r="AT1279" s="48"/>
      <c r="AU1279" s="48"/>
      <c r="AV1279" s="48"/>
      <c r="AW1279" s="107" t="s">
        <v>14570</v>
      </c>
      <c r="AX1279" s="107" t="s">
        <v>14570</v>
      </c>
      <c r="AY1279" s="107" t="s">
        <v>15345</v>
      </c>
      <c r="AZ1279" s="107" t="s">
        <v>15345</v>
      </c>
      <c r="BA1279" s="2"/>
      <c r="BB1279" s="3"/>
      <c r="BC1279" s="3"/>
      <c r="BD1279" s="3"/>
      <c r="BE1279" s="3"/>
    </row>
    <row r="1280" spans="1:57" x14ac:dyDescent="0.25">
      <c r="A1280" s="61" t="s">
        <v>1796</v>
      </c>
      <c r="B1280" s="62" t="s">
        <v>15537</v>
      </c>
      <c r="C1280" s="62"/>
      <c r="D1280" s="63">
        <v>1.5</v>
      </c>
      <c r="E1280" s="65"/>
      <c r="F1280" s="103" t="s">
        <v>10195</v>
      </c>
      <c r="G1280" s="62"/>
      <c r="H1280" s="66"/>
      <c r="I1280" s="67"/>
      <c r="J1280" s="67"/>
      <c r="K1280" s="66" t="s">
        <v>13549</v>
      </c>
      <c r="L1280" s="70"/>
      <c r="M1280" s="71">
        <v>2657.565673828125</v>
      </c>
      <c r="N1280" s="71">
        <v>607.10223388671875</v>
      </c>
      <c r="O1280" s="72"/>
      <c r="P1280" s="73"/>
      <c r="Q1280" s="73"/>
      <c r="R1280" s="96"/>
      <c r="S1280" s="48">
        <v>1</v>
      </c>
      <c r="T1280" s="48">
        <v>0</v>
      </c>
      <c r="U1280" s="49">
        <v>0</v>
      </c>
      <c r="V1280" s="49">
        <v>1</v>
      </c>
      <c r="W1280" s="49">
        <v>0</v>
      </c>
      <c r="X1280" s="49">
        <v>1</v>
      </c>
      <c r="Y1280" s="49">
        <v>0</v>
      </c>
      <c r="Z1280" s="49">
        <v>0</v>
      </c>
      <c r="AA1280" s="68">
        <v>1280</v>
      </c>
      <c r="AB1280" s="68"/>
      <c r="AC1280" s="69"/>
      <c r="AD1280" s="84">
        <v>208</v>
      </c>
      <c r="AE1280" s="84">
        <v>23226</v>
      </c>
      <c r="AF1280" s="84">
        <v>6073</v>
      </c>
      <c r="AG1280" s="84">
        <v>417</v>
      </c>
      <c r="AH1280" s="84"/>
      <c r="AI1280" s="84" t="s">
        <v>8014</v>
      </c>
      <c r="AJ1280" s="84" t="s">
        <v>8567</v>
      </c>
      <c r="AK1280" s="92" t="s">
        <v>8911</v>
      </c>
      <c r="AL1280" s="84"/>
      <c r="AM1280" s="87">
        <v>41085.351724537039</v>
      </c>
      <c r="AN1280" s="84" t="s">
        <v>10584</v>
      </c>
      <c r="AO1280" s="92" t="s">
        <v>11862</v>
      </c>
      <c r="AP1280" s="84" t="s">
        <v>65</v>
      </c>
      <c r="AQ1280" s="48"/>
      <c r="AR1280" s="48"/>
      <c r="AS1280" s="48"/>
      <c r="AT1280" s="48"/>
      <c r="AU1280" s="48"/>
      <c r="AV1280" s="48"/>
      <c r="AW1280" s="48"/>
      <c r="AX1280" s="48"/>
      <c r="AY1280" s="48"/>
      <c r="AZ1280" s="48"/>
      <c r="BA1280" s="2"/>
      <c r="BB1280" s="3"/>
      <c r="BC1280" s="3"/>
      <c r="BD1280" s="3"/>
      <c r="BE1280" s="3"/>
    </row>
    <row r="1281" spans="1:57" x14ac:dyDescent="0.25">
      <c r="A1281" s="61" t="s">
        <v>1149</v>
      </c>
      <c r="B1281" s="62" t="s">
        <v>15537</v>
      </c>
      <c r="C1281" s="62"/>
      <c r="D1281" s="63">
        <v>1.5251439004765737</v>
      </c>
      <c r="E1281" s="65"/>
      <c r="F1281" s="103" t="s">
        <v>10196</v>
      </c>
      <c r="G1281" s="62"/>
      <c r="H1281" s="66"/>
      <c r="I1281" s="67"/>
      <c r="J1281" s="67"/>
      <c r="K1281" s="66" t="s">
        <v>13550</v>
      </c>
      <c r="L1281" s="70"/>
      <c r="M1281" s="71">
        <v>8674.462890625</v>
      </c>
      <c r="N1281" s="71">
        <v>6119.84765625</v>
      </c>
      <c r="O1281" s="72"/>
      <c r="P1281" s="73"/>
      <c r="Q1281" s="73"/>
      <c r="R1281" s="96"/>
      <c r="S1281" s="48">
        <v>0</v>
      </c>
      <c r="T1281" s="48">
        <v>1</v>
      </c>
      <c r="U1281" s="49">
        <v>0</v>
      </c>
      <c r="V1281" s="49">
        <v>1.65E-4</v>
      </c>
      <c r="W1281" s="49">
        <v>1.2999999999999999E-5</v>
      </c>
      <c r="X1281" s="49">
        <v>0.471528</v>
      </c>
      <c r="Y1281" s="49">
        <v>0</v>
      </c>
      <c r="Z1281" s="49">
        <v>0</v>
      </c>
      <c r="AA1281" s="68">
        <v>1281</v>
      </c>
      <c r="AB1281" s="68"/>
      <c r="AC1281" s="69"/>
      <c r="AD1281" s="84">
        <v>315</v>
      </c>
      <c r="AE1281" s="84">
        <v>71</v>
      </c>
      <c r="AF1281" s="84">
        <v>2463</v>
      </c>
      <c r="AG1281" s="84">
        <v>5518</v>
      </c>
      <c r="AH1281" s="84"/>
      <c r="AI1281" s="84"/>
      <c r="AJ1281" s="84"/>
      <c r="AK1281" s="84"/>
      <c r="AL1281" s="84"/>
      <c r="AM1281" s="87">
        <v>42344.311296296299</v>
      </c>
      <c r="AN1281" s="84" t="s">
        <v>10584</v>
      </c>
      <c r="AO1281" s="92" t="s">
        <v>11863</v>
      </c>
      <c r="AP1281" s="84" t="s">
        <v>66</v>
      </c>
      <c r="AQ1281" s="48"/>
      <c r="AR1281" s="48"/>
      <c r="AS1281" s="48"/>
      <c r="AT1281" s="48"/>
      <c r="AU1281" s="48"/>
      <c r="AV1281" s="48"/>
      <c r="AW1281" s="107" t="s">
        <v>14442</v>
      </c>
      <c r="AX1281" s="107" t="s">
        <v>14442</v>
      </c>
      <c r="AY1281" s="107" t="s">
        <v>15225</v>
      </c>
      <c r="AZ1281" s="107" t="s">
        <v>15225</v>
      </c>
      <c r="BA1281" s="2"/>
      <c r="BB1281" s="3"/>
      <c r="BC1281" s="3"/>
      <c r="BD1281" s="3"/>
      <c r="BE1281" s="3"/>
    </row>
    <row r="1282" spans="1:57" x14ac:dyDescent="0.25">
      <c r="A1282" s="61" t="s">
        <v>1150</v>
      </c>
      <c r="B1282" s="62" t="s">
        <v>15537</v>
      </c>
      <c r="C1282" s="62"/>
      <c r="D1282" s="63">
        <v>2.9293340347836851</v>
      </c>
      <c r="E1282" s="65"/>
      <c r="F1282" s="103" t="s">
        <v>10197</v>
      </c>
      <c r="G1282" s="62"/>
      <c r="H1282" s="66"/>
      <c r="I1282" s="67"/>
      <c r="J1282" s="67"/>
      <c r="K1282" s="66" t="s">
        <v>13551</v>
      </c>
      <c r="L1282" s="70"/>
      <c r="M1282" s="71">
        <v>2178.121337890625</v>
      </c>
      <c r="N1282" s="71">
        <v>2283.900146484375</v>
      </c>
      <c r="O1282" s="72"/>
      <c r="P1282" s="73"/>
      <c r="Q1282" s="73"/>
      <c r="R1282" s="96"/>
      <c r="S1282" s="48">
        <v>0</v>
      </c>
      <c r="T1282" s="48">
        <v>1</v>
      </c>
      <c r="U1282" s="49">
        <v>0</v>
      </c>
      <c r="V1282" s="49">
        <v>1.9799999999999999E-4</v>
      </c>
      <c r="W1282" s="49">
        <v>7.3899999999999997E-4</v>
      </c>
      <c r="X1282" s="49">
        <v>0.40701900000000002</v>
      </c>
      <c r="Y1282" s="49">
        <v>0</v>
      </c>
      <c r="Z1282" s="49">
        <v>0</v>
      </c>
      <c r="AA1282" s="68">
        <v>1282</v>
      </c>
      <c r="AB1282" s="68"/>
      <c r="AC1282" s="69"/>
      <c r="AD1282" s="84">
        <v>678</v>
      </c>
      <c r="AE1282" s="84">
        <v>146</v>
      </c>
      <c r="AF1282" s="84">
        <v>10026</v>
      </c>
      <c r="AG1282" s="84">
        <v>45293</v>
      </c>
      <c r="AH1282" s="84"/>
      <c r="AI1282" s="84"/>
      <c r="AJ1282" s="84"/>
      <c r="AK1282" s="84"/>
      <c r="AL1282" s="84"/>
      <c r="AM1282" s="87">
        <v>42445.535520833335</v>
      </c>
      <c r="AN1282" s="84" t="s">
        <v>10584</v>
      </c>
      <c r="AO1282" s="92" t="s">
        <v>11864</v>
      </c>
      <c r="AP1282" s="84" t="s">
        <v>66</v>
      </c>
      <c r="AQ1282" s="48"/>
      <c r="AR1282" s="48"/>
      <c r="AS1282" s="48"/>
      <c r="AT1282" s="48"/>
      <c r="AU1282" s="48"/>
      <c r="AV1282" s="48"/>
      <c r="AW1282" s="107" t="s">
        <v>14074</v>
      </c>
      <c r="AX1282" s="107" t="s">
        <v>14074</v>
      </c>
      <c r="AY1282" s="107" t="s">
        <v>14877</v>
      </c>
      <c r="AZ1282" s="107" t="s">
        <v>14877</v>
      </c>
      <c r="BA1282" s="2"/>
      <c r="BB1282" s="3"/>
      <c r="BC1282" s="3"/>
      <c r="BD1282" s="3"/>
      <c r="BE1282" s="3"/>
    </row>
    <row r="1283" spans="1:57" x14ac:dyDescent="0.25">
      <c r="A1283" s="61" t="s">
        <v>1151</v>
      </c>
      <c r="B1283" s="62" t="s">
        <v>15537</v>
      </c>
      <c r="C1283" s="62"/>
      <c r="D1283" s="63">
        <v>1.5870365785727549</v>
      </c>
      <c r="E1283" s="65"/>
      <c r="F1283" s="103" t="s">
        <v>10198</v>
      </c>
      <c r="G1283" s="62"/>
      <c r="H1283" s="66"/>
      <c r="I1283" s="67"/>
      <c r="J1283" s="67"/>
      <c r="K1283" s="66" t="s">
        <v>13552</v>
      </c>
      <c r="L1283" s="70"/>
      <c r="M1283" s="71">
        <v>862.52447509765625</v>
      </c>
      <c r="N1283" s="71">
        <v>5543.4404296875</v>
      </c>
      <c r="O1283" s="72"/>
      <c r="P1283" s="73"/>
      <c r="Q1283" s="73"/>
      <c r="R1283" s="96"/>
      <c r="S1283" s="48">
        <v>0</v>
      </c>
      <c r="T1283" s="48">
        <v>1</v>
      </c>
      <c r="U1283" s="49">
        <v>0</v>
      </c>
      <c r="V1283" s="49">
        <v>1.76E-4</v>
      </c>
      <c r="W1283" s="49">
        <v>4.5000000000000003E-5</v>
      </c>
      <c r="X1283" s="49">
        <v>0.44630199999999998</v>
      </c>
      <c r="Y1283" s="49">
        <v>0</v>
      </c>
      <c r="Z1283" s="49">
        <v>0</v>
      </c>
      <c r="AA1283" s="68">
        <v>1283</v>
      </c>
      <c r="AB1283" s="68"/>
      <c r="AC1283" s="69"/>
      <c r="AD1283" s="84">
        <v>2552</v>
      </c>
      <c r="AE1283" s="84">
        <v>1819</v>
      </c>
      <c r="AF1283" s="84">
        <v>9858</v>
      </c>
      <c r="AG1283" s="84">
        <v>322</v>
      </c>
      <c r="AH1283" s="84"/>
      <c r="AI1283" s="84" t="s">
        <v>8015</v>
      </c>
      <c r="AJ1283" s="84"/>
      <c r="AK1283" s="84"/>
      <c r="AL1283" s="84"/>
      <c r="AM1283" s="87">
        <v>40389.38652777778</v>
      </c>
      <c r="AN1283" s="84" t="s">
        <v>10584</v>
      </c>
      <c r="AO1283" s="92" t="s">
        <v>11865</v>
      </c>
      <c r="AP1283" s="84" t="s">
        <v>66</v>
      </c>
      <c r="AQ1283" s="48"/>
      <c r="AR1283" s="48"/>
      <c r="AS1283" s="48"/>
      <c r="AT1283" s="48"/>
      <c r="AU1283" s="48" t="s">
        <v>2947</v>
      </c>
      <c r="AV1283" s="48" t="s">
        <v>2947</v>
      </c>
      <c r="AW1283" s="107" t="s">
        <v>14123</v>
      </c>
      <c r="AX1283" s="107" t="s">
        <v>14123</v>
      </c>
      <c r="AY1283" s="107" t="s">
        <v>14925</v>
      </c>
      <c r="AZ1283" s="107" t="s">
        <v>14925</v>
      </c>
      <c r="BA1283" s="2"/>
      <c r="BB1283" s="3"/>
      <c r="BC1283" s="3"/>
      <c r="BD1283" s="3"/>
      <c r="BE1283" s="3"/>
    </row>
    <row r="1284" spans="1:57" x14ac:dyDescent="0.25">
      <c r="A1284" s="61" t="s">
        <v>1152</v>
      </c>
      <c r="B1284" s="62" t="s">
        <v>15537</v>
      </c>
      <c r="C1284" s="62"/>
      <c r="D1284" s="63">
        <v>1.5</v>
      </c>
      <c r="E1284" s="65"/>
      <c r="F1284" s="103" t="s">
        <v>9033</v>
      </c>
      <c r="G1284" s="62"/>
      <c r="H1284" s="66"/>
      <c r="I1284" s="67"/>
      <c r="J1284" s="67"/>
      <c r="K1284" s="66" t="s">
        <v>13553</v>
      </c>
      <c r="L1284" s="70"/>
      <c r="M1284" s="71">
        <v>3452.284912109375</v>
      </c>
      <c r="N1284" s="71">
        <v>1601.0400390625</v>
      </c>
      <c r="O1284" s="72"/>
      <c r="P1284" s="73"/>
      <c r="Q1284" s="73"/>
      <c r="R1284" s="96"/>
      <c r="S1284" s="48">
        <v>0</v>
      </c>
      <c r="T1284" s="48">
        <v>1</v>
      </c>
      <c r="U1284" s="49">
        <v>0</v>
      </c>
      <c r="V1284" s="49">
        <v>9.5000000000000005E-5</v>
      </c>
      <c r="W1284" s="49">
        <v>0</v>
      </c>
      <c r="X1284" s="49">
        <v>0.56964999999999999</v>
      </c>
      <c r="Y1284" s="49">
        <v>0</v>
      </c>
      <c r="Z1284" s="49">
        <v>0</v>
      </c>
      <c r="AA1284" s="68">
        <v>1284</v>
      </c>
      <c r="AB1284" s="68"/>
      <c r="AC1284" s="69"/>
      <c r="AD1284" s="84">
        <v>461</v>
      </c>
      <c r="AE1284" s="84">
        <v>301</v>
      </c>
      <c r="AF1284" s="84">
        <v>7076</v>
      </c>
      <c r="AG1284" s="84">
        <v>15299</v>
      </c>
      <c r="AH1284" s="84"/>
      <c r="AI1284" s="84" t="s">
        <v>8016</v>
      </c>
      <c r="AJ1284" s="84"/>
      <c r="AK1284" s="84"/>
      <c r="AL1284" s="84"/>
      <c r="AM1284" s="87">
        <v>43619.742824074077</v>
      </c>
      <c r="AN1284" s="84" t="s">
        <v>10584</v>
      </c>
      <c r="AO1284" s="92" t="s">
        <v>11866</v>
      </c>
      <c r="AP1284" s="84" t="s">
        <v>66</v>
      </c>
      <c r="AQ1284" s="48"/>
      <c r="AR1284" s="48"/>
      <c r="AS1284" s="48"/>
      <c r="AT1284" s="48"/>
      <c r="AU1284" s="48"/>
      <c r="AV1284" s="48"/>
      <c r="AW1284" s="107" t="s">
        <v>14167</v>
      </c>
      <c r="AX1284" s="107" t="s">
        <v>14167</v>
      </c>
      <c r="AY1284" s="107" t="s">
        <v>14967</v>
      </c>
      <c r="AZ1284" s="107" t="s">
        <v>14967</v>
      </c>
      <c r="BA1284" s="2"/>
      <c r="BB1284" s="3"/>
      <c r="BC1284" s="3"/>
      <c r="BD1284" s="3"/>
      <c r="BE1284" s="3"/>
    </row>
    <row r="1285" spans="1:57" x14ac:dyDescent="0.25">
      <c r="A1285" s="61" t="s">
        <v>1153</v>
      </c>
      <c r="B1285" s="62" t="s">
        <v>15537</v>
      </c>
      <c r="C1285" s="62"/>
      <c r="D1285" s="63">
        <v>1.5</v>
      </c>
      <c r="E1285" s="65"/>
      <c r="F1285" s="103" t="s">
        <v>10199</v>
      </c>
      <c r="G1285" s="62"/>
      <c r="H1285" s="66"/>
      <c r="I1285" s="67"/>
      <c r="J1285" s="67"/>
      <c r="K1285" s="66" t="s">
        <v>13554</v>
      </c>
      <c r="L1285" s="70"/>
      <c r="M1285" s="71">
        <v>3622.140625</v>
      </c>
      <c r="N1285" s="71">
        <v>4405.57568359375</v>
      </c>
      <c r="O1285" s="72"/>
      <c r="P1285" s="73"/>
      <c r="Q1285" s="73"/>
      <c r="R1285" s="96"/>
      <c r="S1285" s="48">
        <v>0</v>
      </c>
      <c r="T1285" s="48">
        <v>2</v>
      </c>
      <c r="U1285" s="49">
        <v>4</v>
      </c>
      <c r="V1285" s="49">
        <v>0.25</v>
      </c>
      <c r="W1285" s="49">
        <v>0</v>
      </c>
      <c r="X1285" s="49">
        <v>1.2982450000000001</v>
      </c>
      <c r="Y1285" s="49">
        <v>0</v>
      </c>
      <c r="Z1285" s="49">
        <v>0</v>
      </c>
      <c r="AA1285" s="68">
        <v>1285</v>
      </c>
      <c r="AB1285" s="68"/>
      <c r="AC1285" s="69"/>
      <c r="AD1285" s="84">
        <v>150</v>
      </c>
      <c r="AE1285" s="84">
        <v>108</v>
      </c>
      <c r="AF1285" s="84">
        <v>2690</v>
      </c>
      <c r="AG1285" s="84">
        <v>1395</v>
      </c>
      <c r="AH1285" s="84"/>
      <c r="AI1285" s="84"/>
      <c r="AJ1285" s="84" t="s">
        <v>8364</v>
      </c>
      <c r="AK1285" s="84"/>
      <c r="AL1285" s="84"/>
      <c r="AM1285" s="87">
        <v>40356.555532407408</v>
      </c>
      <c r="AN1285" s="84" t="s">
        <v>10584</v>
      </c>
      <c r="AO1285" s="92" t="s">
        <v>11867</v>
      </c>
      <c r="AP1285" s="84" t="s">
        <v>66</v>
      </c>
      <c r="AQ1285" s="48"/>
      <c r="AR1285" s="48"/>
      <c r="AS1285" s="48"/>
      <c r="AT1285" s="48"/>
      <c r="AU1285" s="48"/>
      <c r="AV1285" s="48"/>
      <c r="AW1285" s="107" t="s">
        <v>14571</v>
      </c>
      <c r="AX1285" s="107" t="s">
        <v>14571</v>
      </c>
      <c r="AY1285" s="107" t="s">
        <v>15346</v>
      </c>
      <c r="AZ1285" s="107" t="s">
        <v>15346</v>
      </c>
      <c r="BA1285" s="2"/>
      <c r="BB1285" s="3"/>
      <c r="BC1285" s="3"/>
      <c r="BD1285" s="3"/>
      <c r="BE1285" s="3"/>
    </row>
    <row r="1286" spans="1:57" x14ac:dyDescent="0.25">
      <c r="A1286" s="61" t="s">
        <v>1797</v>
      </c>
      <c r="B1286" s="62" t="s">
        <v>15537</v>
      </c>
      <c r="C1286" s="62"/>
      <c r="D1286" s="63">
        <v>1.5</v>
      </c>
      <c r="E1286" s="65"/>
      <c r="F1286" s="103" t="s">
        <v>10200</v>
      </c>
      <c r="G1286" s="62"/>
      <c r="H1286" s="66"/>
      <c r="I1286" s="67"/>
      <c r="J1286" s="67"/>
      <c r="K1286" s="66" t="s">
        <v>13555</v>
      </c>
      <c r="L1286" s="70"/>
      <c r="M1286" s="71">
        <v>1574.1856689453125</v>
      </c>
      <c r="N1286" s="71">
        <v>1949.8670654296875</v>
      </c>
      <c r="O1286" s="72"/>
      <c r="P1286" s="73"/>
      <c r="Q1286" s="73"/>
      <c r="R1286" s="96"/>
      <c r="S1286" s="48">
        <v>1</v>
      </c>
      <c r="T1286" s="48">
        <v>0</v>
      </c>
      <c r="U1286" s="49">
        <v>0</v>
      </c>
      <c r="V1286" s="49">
        <v>0.16666700000000001</v>
      </c>
      <c r="W1286" s="49">
        <v>0</v>
      </c>
      <c r="X1286" s="49">
        <v>0.70175399999999999</v>
      </c>
      <c r="Y1286" s="49">
        <v>0</v>
      </c>
      <c r="Z1286" s="49">
        <v>0</v>
      </c>
      <c r="AA1286" s="68">
        <v>1286</v>
      </c>
      <c r="AB1286" s="68"/>
      <c r="AC1286" s="69"/>
      <c r="AD1286" s="84">
        <v>946</v>
      </c>
      <c r="AE1286" s="84">
        <v>211</v>
      </c>
      <c r="AF1286" s="84">
        <v>9504</v>
      </c>
      <c r="AG1286" s="84">
        <v>21518</v>
      </c>
      <c r="AH1286" s="84"/>
      <c r="AI1286" s="84" t="s">
        <v>8017</v>
      </c>
      <c r="AJ1286" s="84"/>
      <c r="AK1286" s="84"/>
      <c r="AL1286" s="84"/>
      <c r="AM1286" s="87">
        <v>41800.640173611115</v>
      </c>
      <c r="AN1286" s="84" t="s">
        <v>10584</v>
      </c>
      <c r="AO1286" s="92" t="s">
        <v>11868</v>
      </c>
      <c r="AP1286" s="84" t="s">
        <v>65</v>
      </c>
      <c r="AQ1286" s="48"/>
      <c r="AR1286" s="48"/>
      <c r="AS1286" s="48"/>
      <c r="AT1286" s="48"/>
      <c r="AU1286" s="48"/>
      <c r="AV1286" s="48"/>
      <c r="AW1286" s="48"/>
      <c r="AX1286" s="48"/>
      <c r="AY1286" s="48"/>
      <c r="AZ1286" s="48"/>
      <c r="BA1286" s="2"/>
      <c r="BB1286" s="3"/>
      <c r="BC1286" s="3"/>
      <c r="BD1286" s="3"/>
      <c r="BE1286" s="3"/>
    </row>
    <row r="1287" spans="1:57" x14ac:dyDescent="0.25">
      <c r="A1287" s="61" t="s">
        <v>1154</v>
      </c>
      <c r="B1287" s="62" t="s">
        <v>15537</v>
      </c>
      <c r="C1287" s="62"/>
      <c r="D1287" s="63">
        <v>1.5270780466670792</v>
      </c>
      <c r="E1287" s="65"/>
      <c r="F1287" s="103" t="s">
        <v>10201</v>
      </c>
      <c r="G1287" s="62"/>
      <c r="H1287" s="66"/>
      <c r="I1287" s="67"/>
      <c r="J1287" s="67"/>
      <c r="K1287" s="66" t="s">
        <v>13556</v>
      </c>
      <c r="L1287" s="70"/>
      <c r="M1287" s="71">
        <v>7247.935546875</v>
      </c>
      <c r="N1287" s="71">
        <v>2095.269287109375</v>
      </c>
      <c r="O1287" s="72"/>
      <c r="P1287" s="73"/>
      <c r="Q1287" s="73"/>
      <c r="R1287" s="96"/>
      <c r="S1287" s="48">
        <v>0</v>
      </c>
      <c r="T1287" s="48">
        <v>1</v>
      </c>
      <c r="U1287" s="49">
        <v>0</v>
      </c>
      <c r="V1287" s="49">
        <v>1.55E-4</v>
      </c>
      <c r="W1287" s="49">
        <v>1.4E-5</v>
      </c>
      <c r="X1287" s="49">
        <v>0.46012700000000001</v>
      </c>
      <c r="Y1287" s="49">
        <v>0</v>
      </c>
      <c r="Z1287" s="49">
        <v>0</v>
      </c>
      <c r="AA1287" s="68">
        <v>1287</v>
      </c>
      <c r="AB1287" s="68"/>
      <c r="AC1287" s="69"/>
      <c r="AD1287" s="84">
        <v>601</v>
      </c>
      <c r="AE1287" s="84">
        <v>54</v>
      </c>
      <c r="AF1287" s="84">
        <v>3650</v>
      </c>
      <c r="AG1287" s="84">
        <v>5774</v>
      </c>
      <c r="AH1287" s="84"/>
      <c r="AI1287" s="84"/>
      <c r="AJ1287" s="84"/>
      <c r="AK1287" s="84"/>
      <c r="AL1287" s="84"/>
      <c r="AM1287" s="87">
        <v>40577.759282407409</v>
      </c>
      <c r="AN1287" s="84" t="s">
        <v>10584</v>
      </c>
      <c r="AO1287" s="92" t="s">
        <v>11869</v>
      </c>
      <c r="AP1287" s="84" t="s">
        <v>66</v>
      </c>
      <c r="AQ1287" s="48"/>
      <c r="AR1287" s="48"/>
      <c r="AS1287" s="48"/>
      <c r="AT1287" s="48"/>
      <c r="AU1287" s="48"/>
      <c r="AV1287" s="48"/>
      <c r="AW1287" s="107" t="s">
        <v>14359</v>
      </c>
      <c r="AX1287" s="107" t="s">
        <v>14359</v>
      </c>
      <c r="AY1287" s="107" t="s">
        <v>15028</v>
      </c>
      <c r="AZ1287" s="107" t="s">
        <v>15028</v>
      </c>
      <c r="BA1287" s="2"/>
      <c r="BB1287" s="3"/>
      <c r="BC1287" s="3"/>
      <c r="BD1287" s="3"/>
      <c r="BE1287" s="3"/>
    </row>
    <row r="1288" spans="1:57" x14ac:dyDescent="0.25">
      <c r="A1288" s="61" t="s">
        <v>1155</v>
      </c>
      <c r="B1288" s="62" t="s">
        <v>15539</v>
      </c>
      <c r="C1288" s="62"/>
      <c r="D1288" s="63">
        <v>5.097511914340533</v>
      </c>
      <c r="E1288" s="65"/>
      <c r="F1288" s="103" t="s">
        <v>10202</v>
      </c>
      <c r="G1288" s="62"/>
      <c r="H1288" s="66"/>
      <c r="I1288" s="67"/>
      <c r="J1288" s="67"/>
      <c r="K1288" s="66" t="s">
        <v>13557</v>
      </c>
      <c r="L1288" s="70"/>
      <c r="M1288" s="71">
        <v>7008.2568359375</v>
      </c>
      <c r="N1288" s="71">
        <v>3967.419677734375</v>
      </c>
      <c r="O1288" s="72"/>
      <c r="P1288" s="73"/>
      <c r="Q1288" s="73"/>
      <c r="R1288" s="96"/>
      <c r="S1288" s="48">
        <v>0</v>
      </c>
      <c r="T1288" s="48">
        <v>1</v>
      </c>
      <c r="U1288" s="49">
        <v>0</v>
      </c>
      <c r="V1288" s="49">
        <v>2.0100000000000001E-4</v>
      </c>
      <c r="W1288" s="49">
        <v>1.8600000000000001E-3</v>
      </c>
      <c r="X1288" s="49">
        <v>0.465924</v>
      </c>
      <c r="Y1288" s="49">
        <v>0</v>
      </c>
      <c r="Z1288" s="49">
        <v>0</v>
      </c>
      <c r="AA1288" s="68">
        <v>1288</v>
      </c>
      <c r="AB1288" s="68"/>
      <c r="AC1288" s="69"/>
      <c r="AD1288" s="84">
        <v>3474</v>
      </c>
      <c r="AE1288" s="84">
        <v>10805</v>
      </c>
      <c r="AF1288" s="84">
        <v>12141</v>
      </c>
      <c r="AG1288" s="84">
        <v>30831</v>
      </c>
      <c r="AH1288" s="84"/>
      <c r="AI1288" s="84" t="s">
        <v>8018</v>
      </c>
      <c r="AJ1288" s="84" t="s">
        <v>8568</v>
      </c>
      <c r="AK1288" s="92" t="s">
        <v>8912</v>
      </c>
      <c r="AL1288" s="84"/>
      <c r="AM1288" s="87">
        <v>40183.919328703705</v>
      </c>
      <c r="AN1288" s="84" t="s">
        <v>10584</v>
      </c>
      <c r="AO1288" s="92" t="s">
        <v>11870</v>
      </c>
      <c r="AP1288" s="84" t="s">
        <v>66</v>
      </c>
      <c r="AQ1288" s="48"/>
      <c r="AR1288" s="48"/>
      <c r="AS1288" s="48"/>
      <c r="AT1288" s="48"/>
      <c r="AU1288" s="48" t="s">
        <v>2951</v>
      </c>
      <c r="AV1288" s="48" t="s">
        <v>2951</v>
      </c>
      <c r="AW1288" s="107" t="s">
        <v>14127</v>
      </c>
      <c r="AX1288" s="107" t="s">
        <v>14127</v>
      </c>
      <c r="AY1288" s="107" t="s">
        <v>14929</v>
      </c>
      <c r="AZ1288" s="107" t="s">
        <v>14929</v>
      </c>
      <c r="BA1288" s="2"/>
      <c r="BB1288" s="3"/>
      <c r="BC1288" s="3"/>
      <c r="BD1288" s="3"/>
      <c r="BE1288" s="3"/>
    </row>
    <row r="1289" spans="1:57" x14ac:dyDescent="0.25">
      <c r="A1289" s="61" t="s">
        <v>1156</v>
      </c>
      <c r="B1289" s="62" t="s">
        <v>15537</v>
      </c>
      <c r="C1289" s="62"/>
      <c r="D1289" s="63">
        <v>1.5</v>
      </c>
      <c r="E1289" s="65"/>
      <c r="F1289" s="103" t="s">
        <v>10203</v>
      </c>
      <c r="G1289" s="62"/>
      <c r="H1289" s="66"/>
      <c r="I1289" s="67"/>
      <c r="J1289" s="67"/>
      <c r="K1289" s="66" t="s">
        <v>13558</v>
      </c>
      <c r="L1289" s="70"/>
      <c r="M1289" s="71">
        <v>8854.8759765625</v>
      </c>
      <c r="N1289" s="71">
        <v>5430.12646484375</v>
      </c>
      <c r="O1289" s="72"/>
      <c r="P1289" s="73"/>
      <c r="Q1289" s="73"/>
      <c r="R1289" s="96"/>
      <c r="S1289" s="48">
        <v>1</v>
      </c>
      <c r="T1289" s="48">
        <v>1</v>
      </c>
      <c r="U1289" s="49">
        <v>0</v>
      </c>
      <c r="V1289" s="49">
        <v>0</v>
      </c>
      <c r="W1289" s="49">
        <v>0</v>
      </c>
      <c r="X1289" s="49">
        <v>1</v>
      </c>
      <c r="Y1289" s="49">
        <v>0</v>
      </c>
      <c r="Z1289" s="49" t="s">
        <v>13963</v>
      </c>
      <c r="AA1289" s="68">
        <v>1289</v>
      </c>
      <c r="AB1289" s="68"/>
      <c r="AC1289" s="69"/>
      <c r="AD1289" s="84">
        <v>38</v>
      </c>
      <c r="AE1289" s="84">
        <v>48</v>
      </c>
      <c r="AF1289" s="84">
        <v>207</v>
      </c>
      <c r="AG1289" s="84">
        <v>1</v>
      </c>
      <c r="AH1289" s="84"/>
      <c r="AI1289" s="92" t="s">
        <v>8019</v>
      </c>
      <c r="AJ1289" s="84" t="s">
        <v>8284</v>
      </c>
      <c r="AK1289" s="92" t="s">
        <v>8913</v>
      </c>
      <c r="AL1289" s="84"/>
      <c r="AM1289" s="87">
        <v>43606.489108796297</v>
      </c>
      <c r="AN1289" s="84" t="s">
        <v>10584</v>
      </c>
      <c r="AO1289" s="92" t="s">
        <v>11871</v>
      </c>
      <c r="AP1289" s="84" t="s">
        <v>66</v>
      </c>
      <c r="AQ1289" s="48" t="s">
        <v>2817</v>
      </c>
      <c r="AR1289" s="48" t="s">
        <v>2817</v>
      </c>
      <c r="AS1289" s="48" t="s">
        <v>2911</v>
      </c>
      <c r="AT1289" s="48" t="s">
        <v>2911</v>
      </c>
      <c r="AU1289" s="48"/>
      <c r="AV1289" s="48"/>
      <c r="AW1289" s="107" t="s">
        <v>14572</v>
      </c>
      <c r="AX1289" s="107" t="s">
        <v>14572</v>
      </c>
      <c r="AY1289" s="107" t="s">
        <v>15347</v>
      </c>
      <c r="AZ1289" s="107" t="s">
        <v>15347</v>
      </c>
      <c r="BA1289" s="2"/>
      <c r="BB1289" s="3"/>
      <c r="BC1289" s="3"/>
      <c r="BD1289" s="3"/>
      <c r="BE1289" s="3"/>
    </row>
    <row r="1290" spans="1:57" x14ac:dyDescent="0.25">
      <c r="A1290" s="61" t="s">
        <v>1157</v>
      </c>
      <c r="B1290" s="62" t="s">
        <v>15537</v>
      </c>
      <c r="C1290" s="62"/>
      <c r="D1290" s="63">
        <v>1.5232097542860679</v>
      </c>
      <c r="E1290" s="65"/>
      <c r="F1290" s="103" t="s">
        <v>10204</v>
      </c>
      <c r="G1290" s="62"/>
      <c r="H1290" s="66"/>
      <c r="I1290" s="67"/>
      <c r="J1290" s="67"/>
      <c r="K1290" s="66" t="s">
        <v>13559</v>
      </c>
      <c r="L1290" s="70"/>
      <c r="M1290" s="71">
        <v>8825.1376953125</v>
      </c>
      <c r="N1290" s="71">
        <v>8405.3134765625</v>
      </c>
      <c r="O1290" s="72"/>
      <c r="P1290" s="73"/>
      <c r="Q1290" s="73"/>
      <c r="R1290" s="96"/>
      <c r="S1290" s="48">
        <v>0</v>
      </c>
      <c r="T1290" s="48">
        <v>1</v>
      </c>
      <c r="U1290" s="49">
        <v>0</v>
      </c>
      <c r="V1290" s="49">
        <v>1.7000000000000001E-4</v>
      </c>
      <c r="W1290" s="49">
        <v>1.2E-5</v>
      </c>
      <c r="X1290" s="49">
        <v>0.49753399999999998</v>
      </c>
      <c r="Y1290" s="49">
        <v>0</v>
      </c>
      <c r="Z1290" s="49">
        <v>0</v>
      </c>
      <c r="AA1290" s="68">
        <v>1290</v>
      </c>
      <c r="AB1290" s="68"/>
      <c r="AC1290" s="69"/>
      <c r="AD1290" s="84">
        <v>156</v>
      </c>
      <c r="AE1290" s="84">
        <v>3</v>
      </c>
      <c r="AF1290" s="84">
        <v>50</v>
      </c>
      <c r="AG1290" s="84">
        <v>57</v>
      </c>
      <c r="AH1290" s="84"/>
      <c r="AI1290" s="84"/>
      <c r="AJ1290" s="84"/>
      <c r="AK1290" s="84"/>
      <c r="AL1290" s="84"/>
      <c r="AM1290" s="87">
        <v>42150.802824074075</v>
      </c>
      <c r="AN1290" s="84" t="s">
        <v>10584</v>
      </c>
      <c r="AO1290" s="92" t="s">
        <v>11872</v>
      </c>
      <c r="AP1290" s="84" t="s">
        <v>66</v>
      </c>
      <c r="AQ1290" s="48"/>
      <c r="AR1290" s="48"/>
      <c r="AS1290" s="48"/>
      <c r="AT1290" s="48"/>
      <c r="AU1290" s="48"/>
      <c r="AV1290" s="48"/>
      <c r="AW1290" s="107" t="s">
        <v>14086</v>
      </c>
      <c r="AX1290" s="107" t="s">
        <v>14086</v>
      </c>
      <c r="AY1290" s="107" t="s">
        <v>14889</v>
      </c>
      <c r="AZ1290" s="107" t="s">
        <v>14889</v>
      </c>
      <c r="BA1290" s="2"/>
      <c r="BB1290" s="3"/>
      <c r="BC1290" s="3"/>
      <c r="BD1290" s="3"/>
      <c r="BE1290" s="3"/>
    </row>
    <row r="1291" spans="1:57" x14ac:dyDescent="0.25">
      <c r="A1291" s="61" t="s">
        <v>1158</v>
      </c>
      <c r="B1291" s="62" t="s">
        <v>15537</v>
      </c>
      <c r="C1291" s="62"/>
      <c r="D1291" s="63">
        <v>1.5</v>
      </c>
      <c r="E1291" s="65"/>
      <c r="F1291" s="103" t="s">
        <v>10205</v>
      </c>
      <c r="G1291" s="62"/>
      <c r="H1291" s="66"/>
      <c r="I1291" s="67"/>
      <c r="J1291" s="67"/>
      <c r="K1291" s="66" t="s">
        <v>13560</v>
      </c>
      <c r="L1291" s="70"/>
      <c r="M1291" s="71">
        <v>4810.19873046875</v>
      </c>
      <c r="N1291" s="71">
        <v>193.79951477050781</v>
      </c>
      <c r="O1291" s="72"/>
      <c r="P1291" s="73"/>
      <c r="Q1291" s="73"/>
      <c r="R1291" s="96"/>
      <c r="S1291" s="48">
        <v>0</v>
      </c>
      <c r="T1291" s="48">
        <v>1</v>
      </c>
      <c r="U1291" s="49">
        <v>0</v>
      </c>
      <c r="V1291" s="49">
        <v>1.21E-4</v>
      </c>
      <c r="W1291" s="49">
        <v>0</v>
      </c>
      <c r="X1291" s="49">
        <v>0.54526699999999995</v>
      </c>
      <c r="Y1291" s="49">
        <v>0</v>
      </c>
      <c r="Z1291" s="49">
        <v>0</v>
      </c>
      <c r="AA1291" s="68">
        <v>1291</v>
      </c>
      <c r="AB1291" s="68"/>
      <c r="AC1291" s="69"/>
      <c r="AD1291" s="84">
        <v>347</v>
      </c>
      <c r="AE1291" s="84">
        <v>92</v>
      </c>
      <c r="AF1291" s="84">
        <v>917</v>
      </c>
      <c r="AG1291" s="84">
        <v>2502</v>
      </c>
      <c r="AH1291" s="84"/>
      <c r="AI1291" s="84" t="s">
        <v>8020</v>
      </c>
      <c r="AJ1291" s="84" t="s">
        <v>8569</v>
      </c>
      <c r="AK1291" s="84"/>
      <c r="AL1291" s="84"/>
      <c r="AM1291" s="87">
        <v>41444.809583333335</v>
      </c>
      <c r="AN1291" s="84" t="s">
        <v>10584</v>
      </c>
      <c r="AO1291" s="92" t="s">
        <v>11873</v>
      </c>
      <c r="AP1291" s="84" t="s">
        <v>66</v>
      </c>
      <c r="AQ1291" s="48"/>
      <c r="AR1291" s="48"/>
      <c r="AS1291" s="48"/>
      <c r="AT1291" s="48"/>
      <c r="AU1291" s="48" t="s">
        <v>2950</v>
      </c>
      <c r="AV1291" s="48" t="s">
        <v>2950</v>
      </c>
      <c r="AW1291" s="107" t="s">
        <v>14099</v>
      </c>
      <c r="AX1291" s="107" t="s">
        <v>14099</v>
      </c>
      <c r="AY1291" s="107" t="s">
        <v>14901</v>
      </c>
      <c r="AZ1291" s="107" t="s">
        <v>14901</v>
      </c>
      <c r="BA1291" s="2"/>
      <c r="BB1291" s="3"/>
      <c r="BC1291" s="3"/>
      <c r="BD1291" s="3"/>
      <c r="BE1291" s="3"/>
    </row>
    <row r="1292" spans="1:57" x14ac:dyDescent="0.25">
      <c r="A1292" s="61" t="s">
        <v>1159</v>
      </c>
      <c r="B1292" s="62" t="s">
        <v>15537</v>
      </c>
      <c r="C1292" s="62"/>
      <c r="D1292" s="63">
        <v>1.5</v>
      </c>
      <c r="E1292" s="65"/>
      <c r="F1292" s="103" t="s">
        <v>10206</v>
      </c>
      <c r="G1292" s="62"/>
      <c r="H1292" s="66"/>
      <c r="I1292" s="67"/>
      <c r="J1292" s="67"/>
      <c r="K1292" s="66" t="s">
        <v>13561</v>
      </c>
      <c r="L1292" s="70"/>
      <c r="M1292" s="71">
        <v>460.46112060546875</v>
      </c>
      <c r="N1292" s="71">
        <v>5302.8330078125</v>
      </c>
      <c r="O1292" s="72"/>
      <c r="P1292" s="73"/>
      <c r="Q1292" s="73"/>
      <c r="R1292" s="96"/>
      <c r="S1292" s="48">
        <v>0</v>
      </c>
      <c r="T1292" s="48">
        <v>1</v>
      </c>
      <c r="U1292" s="49">
        <v>0</v>
      </c>
      <c r="V1292" s="49">
        <v>1.21E-4</v>
      </c>
      <c r="W1292" s="49">
        <v>0</v>
      </c>
      <c r="X1292" s="49">
        <v>0.53123399999999998</v>
      </c>
      <c r="Y1292" s="49">
        <v>0</v>
      </c>
      <c r="Z1292" s="49">
        <v>0</v>
      </c>
      <c r="AA1292" s="68">
        <v>1292</v>
      </c>
      <c r="AB1292" s="68"/>
      <c r="AC1292" s="69"/>
      <c r="AD1292" s="84">
        <v>723</v>
      </c>
      <c r="AE1292" s="84">
        <v>394</v>
      </c>
      <c r="AF1292" s="84">
        <v>8937</v>
      </c>
      <c r="AG1292" s="84">
        <v>3174</v>
      </c>
      <c r="AH1292" s="84"/>
      <c r="AI1292" s="84"/>
      <c r="AJ1292" s="84"/>
      <c r="AK1292" s="84"/>
      <c r="AL1292" s="84"/>
      <c r="AM1292" s="87">
        <v>40451.385567129626</v>
      </c>
      <c r="AN1292" s="84" t="s">
        <v>10584</v>
      </c>
      <c r="AO1292" s="92" t="s">
        <v>11874</v>
      </c>
      <c r="AP1292" s="84" t="s">
        <v>66</v>
      </c>
      <c r="AQ1292" s="48"/>
      <c r="AR1292" s="48"/>
      <c r="AS1292" s="48"/>
      <c r="AT1292" s="48"/>
      <c r="AU1292" s="48"/>
      <c r="AV1292" s="48"/>
      <c r="AW1292" s="107" t="s">
        <v>14431</v>
      </c>
      <c r="AX1292" s="107" t="s">
        <v>14431</v>
      </c>
      <c r="AY1292" s="107" t="s">
        <v>15214</v>
      </c>
      <c r="AZ1292" s="107" t="s">
        <v>15214</v>
      </c>
      <c r="BA1292" s="2"/>
      <c r="BB1292" s="3"/>
      <c r="BC1292" s="3"/>
      <c r="BD1292" s="3"/>
      <c r="BE1292" s="3"/>
    </row>
    <row r="1293" spans="1:57" x14ac:dyDescent="0.25">
      <c r="A1293" s="61" t="s">
        <v>1160</v>
      </c>
      <c r="B1293" s="62" t="s">
        <v>15537</v>
      </c>
      <c r="C1293" s="62"/>
      <c r="D1293" s="63">
        <v>1.5</v>
      </c>
      <c r="E1293" s="65"/>
      <c r="F1293" s="103" t="s">
        <v>10207</v>
      </c>
      <c r="G1293" s="62"/>
      <c r="H1293" s="66"/>
      <c r="I1293" s="67"/>
      <c r="J1293" s="67"/>
      <c r="K1293" s="66" t="s">
        <v>13562</v>
      </c>
      <c r="L1293" s="70"/>
      <c r="M1293" s="71">
        <v>1807.8646240234375</v>
      </c>
      <c r="N1293" s="71">
        <v>5308.09326171875</v>
      </c>
      <c r="O1293" s="72"/>
      <c r="P1293" s="73"/>
      <c r="Q1293" s="73"/>
      <c r="R1293" s="96"/>
      <c r="S1293" s="48">
        <v>0</v>
      </c>
      <c r="T1293" s="48">
        <v>1</v>
      </c>
      <c r="U1293" s="49">
        <v>0</v>
      </c>
      <c r="V1293" s="49">
        <v>1</v>
      </c>
      <c r="W1293" s="49">
        <v>0</v>
      </c>
      <c r="X1293" s="49">
        <v>1</v>
      </c>
      <c r="Y1293" s="49">
        <v>0</v>
      </c>
      <c r="Z1293" s="49">
        <v>0</v>
      </c>
      <c r="AA1293" s="68">
        <v>1293</v>
      </c>
      <c r="AB1293" s="68"/>
      <c r="AC1293" s="69"/>
      <c r="AD1293" s="84">
        <v>3913</v>
      </c>
      <c r="AE1293" s="84">
        <v>5123</v>
      </c>
      <c r="AF1293" s="84">
        <v>22679</v>
      </c>
      <c r="AG1293" s="84">
        <v>18662</v>
      </c>
      <c r="AH1293" s="84"/>
      <c r="AI1293" s="84"/>
      <c r="AJ1293" s="84" t="s">
        <v>8570</v>
      </c>
      <c r="AK1293" s="84"/>
      <c r="AL1293" s="84"/>
      <c r="AM1293" s="87">
        <v>41551.830277777779</v>
      </c>
      <c r="AN1293" s="84" t="s">
        <v>10584</v>
      </c>
      <c r="AO1293" s="92" t="s">
        <v>11875</v>
      </c>
      <c r="AP1293" s="84" t="s">
        <v>66</v>
      </c>
      <c r="AQ1293" s="48"/>
      <c r="AR1293" s="48"/>
      <c r="AS1293" s="48"/>
      <c r="AT1293" s="48"/>
      <c r="AU1293" s="48"/>
      <c r="AV1293" s="48"/>
      <c r="AW1293" s="107" t="s">
        <v>14573</v>
      </c>
      <c r="AX1293" s="107" t="s">
        <v>14573</v>
      </c>
      <c r="AY1293" s="107" t="s">
        <v>15348</v>
      </c>
      <c r="AZ1293" s="107" t="s">
        <v>15348</v>
      </c>
      <c r="BA1293" s="2"/>
      <c r="BB1293" s="3"/>
      <c r="BC1293" s="3"/>
      <c r="BD1293" s="3"/>
      <c r="BE1293" s="3"/>
    </row>
    <row r="1294" spans="1:57" x14ac:dyDescent="0.25">
      <c r="A1294" s="61" t="s">
        <v>1798</v>
      </c>
      <c r="B1294" s="62" t="s">
        <v>15537</v>
      </c>
      <c r="C1294" s="62"/>
      <c r="D1294" s="63">
        <v>1.5</v>
      </c>
      <c r="E1294" s="65"/>
      <c r="F1294" s="103" t="s">
        <v>10208</v>
      </c>
      <c r="G1294" s="62"/>
      <c r="H1294" s="66"/>
      <c r="I1294" s="67"/>
      <c r="J1294" s="67"/>
      <c r="K1294" s="66" t="s">
        <v>13563</v>
      </c>
      <c r="L1294" s="70"/>
      <c r="M1294" s="71">
        <v>3067.528076171875</v>
      </c>
      <c r="N1294" s="71">
        <v>7118.9765625</v>
      </c>
      <c r="O1294" s="72"/>
      <c r="P1294" s="73"/>
      <c r="Q1294" s="73"/>
      <c r="R1294" s="96"/>
      <c r="S1294" s="48">
        <v>1</v>
      </c>
      <c r="T1294" s="48">
        <v>0</v>
      </c>
      <c r="U1294" s="49">
        <v>0</v>
      </c>
      <c r="V1294" s="49">
        <v>1</v>
      </c>
      <c r="W1294" s="49">
        <v>0</v>
      </c>
      <c r="X1294" s="49">
        <v>1</v>
      </c>
      <c r="Y1294" s="49">
        <v>0</v>
      </c>
      <c r="Z1294" s="49">
        <v>0</v>
      </c>
      <c r="AA1294" s="68">
        <v>1294</v>
      </c>
      <c r="AB1294" s="68"/>
      <c r="AC1294" s="69"/>
      <c r="AD1294" s="84">
        <v>2788</v>
      </c>
      <c r="AE1294" s="84">
        <v>4280</v>
      </c>
      <c r="AF1294" s="84">
        <v>21583</v>
      </c>
      <c r="AG1294" s="84">
        <v>19708</v>
      </c>
      <c r="AH1294" s="84"/>
      <c r="AI1294" s="84" t="s">
        <v>8021</v>
      </c>
      <c r="AJ1294" s="84" t="s">
        <v>8570</v>
      </c>
      <c r="AK1294" s="84"/>
      <c r="AL1294" s="84"/>
      <c r="AM1294" s="87">
        <v>40606.940150462964</v>
      </c>
      <c r="AN1294" s="84" t="s">
        <v>10584</v>
      </c>
      <c r="AO1294" s="92" t="s">
        <v>11876</v>
      </c>
      <c r="AP1294" s="84" t="s">
        <v>65</v>
      </c>
      <c r="AQ1294" s="48"/>
      <c r="AR1294" s="48"/>
      <c r="AS1294" s="48"/>
      <c r="AT1294" s="48"/>
      <c r="AU1294" s="48"/>
      <c r="AV1294" s="48"/>
      <c r="AW1294" s="48"/>
      <c r="AX1294" s="48"/>
      <c r="AY1294" s="48"/>
      <c r="AZ1294" s="48"/>
      <c r="BA1294" s="2"/>
      <c r="BB1294" s="3"/>
      <c r="BC1294" s="3"/>
      <c r="BD1294" s="3"/>
      <c r="BE1294" s="3"/>
    </row>
    <row r="1295" spans="1:57" x14ac:dyDescent="0.25">
      <c r="A1295" s="61" t="s">
        <v>1161</v>
      </c>
      <c r="B1295" s="62" t="s">
        <v>15537</v>
      </c>
      <c r="C1295" s="62"/>
      <c r="D1295" s="63">
        <v>1.5</v>
      </c>
      <c r="E1295" s="65"/>
      <c r="F1295" s="103" t="s">
        <v>10209</v>
      </c>
      <c r="G1295" s="62"/>
      <c r="H1295" s="66"/>
      <c r="I1295" s="67"/>
      <c r="J1295" s="67"/>
      <c r="K1295" s="66" t="s">
        <v>13564</v>
      </c>
      <c r="L1295" s="70"/>
      <c r="M1295" s="71">
        <v>5784.3388671875</v>
      </c>
      <c r="N1295" s="71">
        <v>6840.4619140625</v>
      </c>
      <c r="O1295" s="72"/>
      <c r="P1295" s="73"/>
      <c r="Q1295" s="73"/>
      <c r="R1295" s="96"/>
      <c r="S1295" s="48">
        <v>0</v>
      </c>
      <c r="T1295" s="48">
        <v>1</v>
      </c>
      <c r="U1295" s="49">
        <v>0</v>
      </c>
      <c r="V1295" s="49">
        <v>7.2999999999999999E-5</v>
      </c>
      <c r="W1295" s="49">
        <v>0</v>
      </c>
      <c r="X1295" s="49">
        <v>0.52029999999999998</v>
      </c>
      <c r="Y1295" s="49">
        <v>0</v>
      </c>
      <c r="Z1295" s="49">
        <v>0</v>
      </c>
      <c r="AA1295" s="68">
        <v>1295</v>
      </c>
      <c r="AB1295" s="68"/>
      <c r="AC1295" s="69"/>
      <c r="AD1295" s="84">
        <v>1068</v>
      </c>
      <c r="AE1295" s="84">
        <v>360</v>
      </c>
      <c r="AF1295" s="84">
        <v>7772</v>
      </c>
      <c r="AG1295" s="84">
        <v>4223</v>
      </c>
      <c r="AH1295" s="84"/>
      <c r="AI1295" s="84" t="s">
        <v>8022</v>
      </c>
      <c r="AJ1295" s="84"/>
      <c r="AK1295" s="84"/>
      <c r="AL1295" s="84"/>
      <c r="AM1295" s="87">
        <v>42060.965185185189</v>
      </c>
      <c r="AN1295" s="84" t="s">
        <v>10584</v>
      </c>
      <c r="AO1295" s="92" t="s">
        <v>11877</v>
      </c>
      <c r="AP1295" s="84" t="s">
        <v>66</v>
      </c>
      <c r="AQ1295" s="48"/>
      <c r="AR1295" s="48"/>
      <c r="AS1295" s="48"/>
      <c r="AT1295" s="48"/>
      <c r="AU1295" s="48"/>
      <c r="AV1295" s="48"/>
      <c r="AW1295" s="107" t="s">
        <v>14339</v>
      </c>
      <c r="AX1295" s="107" t="s">
        <v>14339</v>
      </c>
      <c r="AY1295" s="107" t="s">
        <v>15126</v>
      </c>
      <c r="AZ1295" s="107" t="s">
        <v>15126</v>
      </c>
      <c r="BA1295" s="2"/>
      <c r="BB1295" s="3"/>
      <c r="BC1295" s="3"/>
      <c r="BD1295" s="3"/>
      <c r="BE1295" s="3"/>
    </row>
    <row r="1296" spans="1:57" x14ac:dyDescent="0.25">
      <c r="A1296" s="61" t="s">
        <v>1162</v>
      </c>
      <c r="B1296" s="62" t="s">
        <v>15541</v>
      </c>
      <c r="C1296" s="62"/>
      <c r="D1296" s="63">
        <v>3.4979730147923505</v>
      </c>
      <c r="E1296" s="65"/>
      <c r="F1296" s="103" t="s">
        <v>10210</v>
      </c>
      <c r="G1296" s="62"/>
      <c r="H1296" s="66"/>
      <c r="I1296" s="67"/>
      <c r="J1296" s="67"/>
      <c r="K1296" s="66" t="s">
        <v>13565</v>
      </c>
      <c r="L1296" s="70"/>
      <c r="M1296" s="71">
        <v>3045.748046875</v>
      </c>
      <c r="N1296" s="71">
        <v>3976.36279296875</v>
      </c>
      <c r="O1296" s="72"/>
      <c r="P1296" s="73"/>
      <c r="Q1296" s="73"/>
      <c r="R1296" s="96"/>
      <c r="S1296" s="48">
        <v>0</v>
      </c>
      <c r="T1296" s="48">
        <v>1</v>
      </c>
      <c r="U1296" s="49">
        <v>0</v>
      </c>
      <c r="V1296" s="49">
        <v>1.7799999999999999E-4</v>
      </c>
      <c r="W1296" s="49">
        <v>1.0330000000000001E-3</v>
      </c>
      <c r="X1296" s="49">
        <v>0.32844600000000002</v>
      </c>
      <c r="Y1296" s="49">
        <v>0</v>
      </c>
      <c r="Z1296" s="49">
        <v>0</v>
      </c>
      <c r="AA1296" s="68">
        <v>1296</v>
      </c>
      <c r="AB1296" s="68"/>
      <c r="AC1296" s="69"/>
      <c r="AD1296" s="84">
        <v>24</v>
      </c>
      <c r="AE1296" s="84">
        <v>206</v>
      </c>
      <c r="AF1296" s="84">
        <v>2115</v>
      </c>
      <c r="AG1296" s="84">
        <v>1440</v>
      </c>
      <c r="AH1296" s="84"/>
      <c r="AI1296" s="84" t="s">
        <v>8023</v>
      </c>
      <c r="AJ1296" s="84" t="s">
        <v>8284</v>
      </c>
      <c r="AK1296" s="92" t="s">
        <v>8914</v>
      </c>
      <c r="AL1296" s="84"/>
      <c r="AM1296" s="87">
        <v>40595.355254629627</v>
      </c>
      <c r="AN1296" s="84" t="s">
        <v>10584</v>
      </c>
      <c r="AO1296" s="92" t="s">
        <v>11878</v>
      </c>
      <c r="AP1296" s="84" t="s">
        <v>66</v>
      </c>
      <c r="AQ1296" s="48"/>
      <c r="AR1296" s="48"/>
      <c r="AS1296" s="48"/>
      <c r="AT1296" s="48"/>
      <c r="AU1296" s="48" t="s">
        <v>2955</v>
      </c>
      <c r="AV1296" s="48" t="s">
        <v>2955</v>
      </c>
      <c r="AW1296" s="107" t="s">
        <v>14362</v>
      </c>
      <c r="AX1296" s="107" t="s">
        <v>14362</v>
      </c>
      <c r="AY1296" s="107" t="s">
        <v>15147</v>
      </c>
      <c r="AZ1296" s="107" t="s">
        <v>15147</v>
      </c>
      <c r="BA1296" s="2"/>
      <c r="BB1296" s="3"/>
      <c r="BC1296" s="3"/>
      <c r="BD1296" s="3"/>
      <c r="BE1296" s="3"/>
    </row>
    <row r="1297" spans="1:57" x14ac:dyDescent="0.25">
      <c r="A1297" s="61" t="s">
        <v>1164</v>
      </c>
      <c r="B1297" s="62" t="s">
        <v>15537</v>
      </c>
      <c r="C1297" s="62"/>
      <c r="D1297" s="63">
        <v>1.5</v>
      </c>
      <c r="E1297" s="65"/>
      <c r="F1297" s="103" t="s">
        <v>10211</v>
      </c>
      <c r="G1297" s="62"/>
      <c r="H1297" s="66"/>
      <c r="I1297" s="67"/>
      <c r="J1297" s="67"/>
      <c r="K1297" s="66" t="s">
        <v>13566</v>
      </c>
      <c r="L1297" s="70"/>
      <c r="M1297" s="71">
        <v>3144.615234375</v>
      </c>
      <c r="N1297" s="71">
        <v>897.26483154296875</v>
      </c>
      <c r="O1297" s="72"/>
      <c r="P1297" s="73"/>
      <c r="Q1297" s="73"/>
      <c r="R1297" s="96"/>
      <c r="S1297" s="48">
        <v>1</v>
      </c>
      <c r="T1297" s="48">
        <v>1</v>
      </c>
      <c r="U1297" s="49">
        <v>0</v>
      </c>
      <c r="V1297" s="49">
        <v>0</v>
      </c>
      <c r="W1297" s="49">
        <v>0</v>
      </c>
      <c r="X1297" s="49">
        <v>1</v>
      </c>
      <c r="Y1297" s="49">
        <v>0</v>
      </c>
      <c r="Z1297" s="49" t="s">
        <v>13963</v>
      </c>
      <c r="AA1297" s="68">
        <v>1297</v>
      </c>
      <c r="AB1297" s="68"/>
      <c r="AC1297" s="69"/>
      <c r="AD1297" s="84">
        <v>297</v>
      </c>
      <c r="AE1297" s="84">
        <v>123</v>
      </c>
      <c r="AF1297" s="84">
        <v>3743</v>
      </c>
      <c r="AG1297" s="84">
        <v>10245</v>
      </c>
      <c r="AH1297" s="84"/>
      <c r="AI1297" s="84"/>
      <c r="AJ1297" s="84"/>
      <c r="AK1297" s="84"/>
      <c r="AL1297" s="84"/>
      <c r="AM1297" s="87">
        <v>41517.731030092589</v>
      </c>
      <c r="AN1297" s="84" t="s">
        <v>10584</v>
      </c>
      <c r="AO1297" s="92" t="s">
        <v>11879</v>
      </c>
      <c r="AP1297" s="84" t="s">
        <v>66</v>
      </c>
      <c r="AQ1297" s="48"/>
      <c r="AR1297" s="48"/>
      <c r="AS1297" s="48"/>
      <c r="AT1297" s="48"/>
      <c r="AU1297" s="48"/>
      <c r="AV1297" s="48"/>
      <c r="AW1297" s="107" t="s">
        <v>14574</v>
      </c>
      <c r="AX1297" s="107" t="s">
        <v>14574</v>
      </c>
      <c r="AY1297" s="107" t="s">
        <v>15349</v>
      </c>
      <c r="AZ1297" s="107" t="s">
        <v>15349</v>
      </c>
      <c r="BA1297" s="2"/>
      <c r="BB1297" s="3"/>
      <c r="BC1297" s="3"/>
      <c r="BD1297" s="3"/>
      <c r="BE1297" s="3"/>
    </row>
    <row r="1298" spans="1:57" x14ac:dyDescent="0.25">
      <c r="A1298" s="61" t="s">
        <v>1165</v>
      </c>
      <c r="B1298" s="62" t="s">
        <v>15537</v>
      </c>
      <c r="C1298" s="62"/>
      <c r="D1298" s="63">
        <v>1.724360958098657</v>
      </c>
      <c r="E1298" s="65"/>
      <c r="F1298" s="103" t="s">
        <v>10212</v>
      </c>
      <c r="G1298" s="62"/>
      <c r="H1298" s="66"/>
      <c r="I1298" s="67"/>
      <c r="J1298" s="67"/>
      <c r="K1298" s="66" t="s">
        <v>13567</v>
      </c>
      <c r="L1298" s="70"/>
      <c r="M1298" s="71">
        <v>4976.62646484375</v>
      </c>
      <c r="N1298" s="71">
        <v>732.26165771484375</v>
      </c>
      <c r="O1298" s="72"/>
      <c r="P1298" s="73"/>
      <c r="Q1298" s="73"/>
      <c r="R1298" s="96"/>
      <c r="S1298" s="48">
        <v>0</v>
      </c>
      <c r="T1298" s="48">
        <v>1</v>
      </c>
      <c r="U1298" s="49">
        <v>0</v>
      </c>
      <c r="V1298" s="49">
        <v>1.84E-4</v>
      </c>
      <c r="W1298" s="49">
        <v>1.16E-4</v>
      </c>
      <c r="X1298" s="49">
        <v>0.46414100000000003</v>
      </c>
      <c r="Y1298" s="49">
        <v>0</v>
      </c>
      <c r="Z1298" s="49">
        <v>0</v>
      </c>
      <c r="AA1298" s="68">
        <v>1298</v>
      </c>
      <c r="AB1298" s="68"/>
      <c r="AC1298" s="69"/>
      <c r="AD1298" s="84">
        <v>817</v>
      </c>
      <c r="AE1298" s="84">
        <v>159</v>
      </c>
      <c r="AF1298" s="84">
        <v>1435</v>
      </c>
      <c r="AG1298" s="84">
        <v>4056</v>
      </c>
      <c r="AH1298" s="84"/>
      <c r="AI1298" s="84" t="s">
        <v>8024</v>
      </c>
      <c r="AJ1298" s="84"/>
      <c r="AK1298" s="84"/>
      <c r="AL1298" s="84"/>
      <c r="AM1298" s="87">
        <v>41448.538726851853</v>
      </c>
      <c r="AN1298" s="84" t="s">
        <v>10584</v>
      </c>
      <c r="AO1298" s="92" t="s">
        <v>11880</v>
      </c>
      <c r="AP1298" s="84" t="s">
        <v>66</v>
      </c>
      <c r="AQ1298" s="48"/>
      <c r="AR1298" s="48"/>
      <c r="AS1298" s="48"/>
      <c r="AT1298" s="48"/>
      <c r="AU1298" s="48"/>
      <c r="AV1298" s="48"/>
      <c r="AW1298" s="107" t="s">
        <v>14080</v>
      </c>
      <c r="AX1298" s="107" t="s">
        <v>14080</v>
      </c>
      <c r="AY1298" s="107" t="s">
        <v>14883</v>
      </c>
      <c r="AZ1298" s="107" t="s">
        <v>14883</v>
      </c>
      <c r="BA1298" s="2"/>
      <c r="BB1298" s="3"/>
      <c r="BC1298" s="3"/>
      <c r="BD1298" s="3"/>
      <c r="BE1298" s="3"/>
    </row>
    <row r="1299" spans="1:57" x14ac:dyDescent="0.25">
      <c r="A1299" s="61" t="s">
        <v>1799</v>
      </c>
      <c r="B1299" s="62" t="s">
        <v>15537</v>
      </c>
      <c r="C1299" s="62"/>
      <c r="D1299" s="63">
        <v>1.5</v>
      </c>
      <c r="E1299" s="65"/>
      <c r="F1299" s="103" t="s">
        <v>10213</v>
      </c>
      <c r="G1299" s="62"/>
      <c r="H1299" s="66"/>
      <c r="I1299" s="67"/>
      <c r="J1299" s="67"/>
      <c r="K1299" s="66" t="s">
        <v>13568</v>
      </c>
      <c r="L1299" s="70"/>
      <c r="M1299" s="71">
        <v>9499.9853515625</v>
      </c>
      <c r="N1299" s="71">
        <v>4478.08203125</v>
      </c>
      <c r="O1299" s="72"/>
      <c r="P1299" s="73"/>
      <c r="Q1299" s="73"/>
      <c r="R1299" s="96"/>
      <c r="S1299" s="48">
        <v>2</v>
      </c>
      <c r="T1299" s="48">
        <v>0</v>
      </c>
      <c r="U1299" s="49">
        <v>10110</v>
      </c>
      <c r="V1299" s="49">
        <v>1.3300000000000001E-4</v>
      </c>
      <c r="W1299" s="49">
        <v>0</v>
      </c>
      <c r="X1299" s="49">
        <v>0.921817</v>
      </c>
      <c r="Y1299" s="49">
        <v>0</v>
      </c>
      <c r="Z1299" s="49">
        <v>0</v>
      </c>
      <c r="AA1299" s="68">
        <v>1299</v>
      </c>
      <c r="AB1299" s="68"/>
      <c r="AC1299" s="69"/>
      <c r="AD1299" s="84">
        <v>214</v>
      </c>
      <c r="AE1299" s="84">
        <v>135</v>
      </c>
      <c r="AF1299" s="84">
        <v>524</v>
      </c>
      <c r="AG1299" s="84">
        <v>4146</v>
      </c>
      <c r="AH1299" s="84"/>
      <c r="AI1299" s="84" t="s">
        <v>7543</v>
      </c>
      <c r="AJ1299" s="84" t="s">
        <v>8571</v>
      </c>
      <c r="AK1299" s="84"/>
      <c r="AL1299" s="84"/>
      <c r="AM1299" s="87">
        <v>42760.287187499998</v>
      </c>
      <c r="AN1299" s="84" t="s">
        <v>10584</v>
      </c>
      <c r="AO1299" s="92" t="s">
        <v>11881</v>
      </c>
      <c r="AP1299" s="84" t="s">
        <v>65</v>
      </c>
      <c r="AQ1299" s="48"/>
      <c r="AR1299" s="48"/>
      <c r="AS1299" s="48"/>
      <c r="AT1299" s="48"/>
      <c r="AU1299" s="48"/>
      <c r="AV1299" s="48"/>
      <c r="AW1299" s="48"/>
      <c r="AX1299" s="48"/>
      <c r="AY1299" s="48"/>
      <c r="AZ1299" s="48"/>
      <c r="BA1299" s="2"/>
      <c r="BB1299" s="3"/>
      <c r="BC1299" s="3"/>
      <c r="BD1299" s="3"/>
      <c r="BE1299" s="3"/>
    </row>
    <row r="1300" spans="1:57" x14ac:dyDescent="0.25">
      <c r="A1300" s="61" t="s">
        <v>1167</v>
      </c>
      <c r="B1300" s="62" t="s">
        <v>15537</v>
      </c>
      <c r="C1300" s="62"/>
      <c r="D1300" s="63">
        <v>1.5</v>
      </c>
      <c r="E1300" s="65"/>
      <c r="F1300" s="103" t="s">
        <v>10214</v>
      </c>
      <c r="G1300" s="62"/>
      <c r="H1300" s="66"/>
      <c r="I1300" s="67"/>
      <c r="J1300" s="67"/>
      <c r="K1300" s="66" t="s">
        <v>13569</v>
      </c>
      <c r="L1300" s="70"/>
      <c r="M1300" s="71">
        <v>4487.17529296875</v>
      </c>
      <c r="N1300" s="71">
        <v>1552.5782470703125</v>
      </c>
      <c r="O1300" s="72"/>
      <c r="P1300" s="73"/>
      <c r="Q1300" s="73"/>
      <c r="R1300" s="96"/>
      <c r="S1300" s="48">
        <v>0</v>
      </c>
      <c r="T1300" s="48">
        <v>1</v>
      </c>
      <c r="U1300" s="49">
        <v>0</v>
      </c>
      <c r="V1300" s="49">
        <v>1</v>
      </c>
      <c r="W1300" s="49">
        <v>0</v>
      </c>
      <c r="X1300" s="49">
        <v>1</v>
      </c>
      <c r="Y1300" s="49">
        <v>0</v>
      </c>
      <c r="Z1300" s="49">
        <v>0</v>
      </c>
      <c r="AA1300" s="68">
        <v>1300</v>
      </c>
      <c r="AB1300" s="68"/>
      <c r="AC1300" s="69"/>
      <c r="AD1300" s="84">
        <v>242</v>
      </c>
      <c r="AE1300" s="84">
        <v>109</v>
      </c>
      <c r="AF1300" s="84">
        <v>16848</v>
      </c>
      <c r="AG1300" s="84">
        <v>36751</v>
      </c>
      <c r="AH1300" s="84"/>
      <c r="AI1300" s="84"/>
      <c r="AJ1300" s="84" t="s">
        <v>8284</v>
      </c>
      <c r="AK1300" s="84"/>
      <c r="AL1300" s="84"/>
      <c r="AM1300" s="87">
        <v>42218.722118055557</v>
      </c>
      <c r="AN1300" s="84" t="s">
        <v>10584</v>
      </c>
      <c r="AO1300" s="92" t="s">
        <v>11882</v>
      </c>
      <c r="AP1300" s="84" t="s">
        <v>66</v>
      </c>
      <c r="AQ1300" s="48"/>
      <c r="AR1300" s="48"/>
      <c r="AS1300" s="48"/>
      <c r="AT1300" s="48"/>
      <c r="AU1300" s="48"/>
      <c r="AV1300" s="48"/>
      <c r="AW1300" s="107" t="s">
        <v>14575</v>
      </c>
      <c r="AX1300" s="107" t="s">
        <v>14575</v>
      </c>
      <c r="AY1300" s="107" t="s">
        <v>15350</v>
      </c>
      <c r="AZ1300" s="107" t="s">
        <v>15350</v>
      </c>
      <c r="BA1300" s="2"/>
      <c r="BB1300" s="3"/>
      <c r="BC1300" s="3"/>
      <c r="BD1300" s="3"/>
      <c r="BE1300" s="3"/>
    </row>
    <row r="1301" spans="1:57" x14ac:dyDescent="0.25">
      <c r="A1301" s="61" t="s">
        <v>1800</v>
      </c>
      <c r="B1301" s="62" t="s">
        <v>15537</v>
      </c>
      <c r="C1301" s="62"/>
      <c r="D1301" s="63">
        <v>1.5</v>
      </c>
      <c r="E1301" s="65"/>
      <c r="F1301" s="103" t="s">
        <v>10215</v>
      </c>
      <c r="G1301" s="62"/>
      <c r="H1301" s="66"/>
      <c r="I1301" s="67"/>
      <c r="J1301" s="67"/>
      <c r="K1301" s="66" t="s">
        <v>13570</v>
      </c>
      <c r="L1301" s="70"/>
      <c r="M1301" s="71">
        <v>6228.4150390625</v>
      </c>
      <c r="N1301" s="71">
        <v>674.6163330078125</v>
      </c>
      <c r="O1301" s="72"/>
      <c r="P1301" s="73"/>
      <c r="Q1301" s="73"/>
      <c r="R1301" s="96"/>
      <c r="S1301" s="48">
        <v>1</v>
      </c>
      <c r="T1301" s="48">
        <v>0</v>
      </c>
      <c r="U1301" s="49">
        <v>0</v>
      </c>
      <c r="V1301" s="49">
        <v>1</v>
      </c>
      <c r="W1301" s="49">
        <v>0</v>
      </c>
      <c r="X1301" s="49">
        <v>1</v>
      </c>
      <c r="Y1301" s="49">
        <v>0</v>
      </c>
      <c r="Z1301" s="49">
        <v>0</v>
      </c>
      <c r="AA1301" s="68">
        <v>1301</v>
      </c>
      <c r="AB1301" s="68"/>
      <c r="AC1301" s="69"/>
      <c r="AD1301" s="84">
        <v>3650</v>
      </c>
      <c r="AE1301" s="84">
        <v>1671</v>
      </c>
      <c r="AF1301" s="84">
        <v>58327</v>
      </c>
      <c r="AG1301" s="84">
        <v>6669</v>
      </c>
      <c r="AH1301" s="84"/>
      <c r="AI1301" s="84" t="s">
        <v>8025</v>
      </c>
      <c r="AJ1301" s="84" t="s">
        <v>8415</v>
      </c>
      <c r="AK1301" s="92" t="s">
        <v>8915</v>
      </c>
      <c r="AL1301" s="84"/>
      <c r="AM1301" s="87">
        <v>41380.717951388891</v>
      </c>
      <c r="AN1301" s="84" t="s">
        <v>10584</v>
      </c>
      <c r="AO1301" s="92" t="s">
        <v>11883</v>
      </c>
      <c r="AP1301" s="84" t="s">
        <v>65</v>
      </c>
      <c r="AQ1301" s="48"/>
      <c r="AR1301" s="48"/>
      <c r="AS1301" s="48"/>
      <c r="AT1301" s="48"/>
      <c r="AU1301" s="48"/>
      <c r="AV1301" s="48"/>
      <c r="AW1301" s="48"/>
      <c r="AX1301" s="48"/>
      <c r="AY1301" s="48"/>
      <c r="AZ1301" s="48"/>
      <c r="BA1301" s="2"/>
      <c r="BB1301" s="3"/>
      <c r="BC1301" s="3"/>
      <c r="BD1301" s="3"/>
      <c r="BE1301" s="3"/>
    </row>
    <row r="1302" spans="1:57" x14ac:dyDescent="0.25">
      <c r="A1302" s="61" t="s">
        <v>1168</v>
      </c>
      <c r="B1302" s="62" t="s">
        <v>15537</v>
      </c>
      <c r="C1302" s="62"/>
      <c r="D1302" s="63">
        <v>1.5</v>
      </c>
      <c r="E1302" s="65"/>
      <c r="F1302" s="103" t="s">
        <v>10216</v>
      </c>
      <c r="G1302" s="62"/>
      <c r="H1302" s="66"/>
      <c r="I1302" s="67"/>
      <c r="J1302" s="67"/>
      <c r="K1302" s="66" t="s">
        <v>13571</v>
      </c>
      <c r="L1302" s="70"/>
      <c r="M1302" s="71">
        <v>6096.60009765625</v>
      </c>
      <c r="N1302" s="71">
        <v>9146.482421875</v>
      </c>
      <c r="O1302" s="72"/>
      <c r="P1302" s="73"/>
      <c r="Q1302" s="73"/>
      <c r="R1302" s="96"/>
      <c r="S1302" s="48">
        <v>0</v>
      </c>
      <c r="T1302" s="48">
        <v>1</v>
      </c>
      <c r="U1302" s="49">
        <v>0</v>
      </c>
      <c r="V1302" s="49">
        <v>1.08E-4</v>
      </c>
      <c r="W1302" s="49">
        <v>0</v>
      </c>
      <c r="X1302" s="49">
        <v>0.57510799999999995</v>
      </c>
      <c r="Y1302" s="49">
        <v>0</v>
      </c>
      <c r="Z1302" s="49">
        <v>0</v>
      </c>
      <c r="AA1302" s="68">
        <v>1302</v>
      </c>
      <c r="AB1302" s="68"/>
      <c r="AC1302" s="69"/>
      <c r="AD1302" s="84">
        <v>4698</v>
      </c>
      <c r="AE1302" s="84">
        <v>3328</v>
      </c>
      <c r="AF1302" s="84">
        <v>22951</v>
      </c>
      <c r="AG1302" s="84">
        <v>41214</v>
      </c>
      <c r="AH1302" s="84"/>
      <c r="AI1302" s="84" t="s">
        <v>8026</v>
      </c>
      <c r="AJ1302" s="84" t="s">
        <v>8572</v>
      </c>
      <c r="AK1302" s="84"/>
      <c r="AL1302" s="84"/>
      <c r="AM1302" s="87">
        <v>42779.475775462961</v>
      </c>
      <c r="AN1302" s="84" t="s">
        <v>10584</v>
      </c>
      <c r="AO1302" s="92" t="s">
        <v>11884</v>
      </c>
      <c r="AP1302" s="84" t="s">
        <v>66</v>
      </c>
      <c r="AQ1302" s="48"/>
      <c r="AR1302" s="48"/>
      <c r="AS1302" s="48"/>
      <c r="AT1302" s="48"/>
      <c r="AU1302" s="48" t="s">
        <v>2950</v>
      </c>
      <c r="AV1302" s="48" t="s">
        <v>2950</v>
      </c>
      <c r="AW1302" s="107" t="s">
        <v>14100</v>
      </c>
      <c r="AX1302" s="107" t="s">
        <v>14100</v>
      </c>
      <c r="AY1302" s="107" t="s">
        <v>14902</v>
      </c>
      <c r="AZ1302" s="107" t="s">
        <v>14902</v>
      </c>
      <c r="BA1302" s="2"/>
      <c r="BB1302" s="3"/>
      <c r="BC1302" s="3"/>
      <c r="BD1302" s="3"/>
      <c r="BE1302" s="3"/>
    </row>
    <row r="1303" spans="1:57" x14ac:dyDescent="0.25">
      <c r="A1303" s="61" t="s">
        <v>1169</v>
      </c>
      <c r="B1303" s="62" t="s">
        <v>15537</v>
      </c>
      <c r="C1303" s="62"/>
      <c r="D1303" s="63">
        <v>1.7185585195271398</v>
      </c>
      <c r="E1303" s="65"/>
      <c r="F1303" s="103" t="s">
        <v>10217</v>
      </c>
      <c r="G1303" s="62"/>
      <c r="H1303" s="66"/>
      <c r="I1303" s="67"/>
      <c r="J1303" s="67"/>
      <c r="K1303" s="66" t="s">
        <v>13572</v>
      </c>
      <c r="L1303" s="70"/>
      <c r="M1303" s="71">
        <v>6774.02685546875</v>
      </c>
      <c r="N1303" s="71">
        <v>2195.108154296875</v>
      </c>
      <c r="O1303" s="72"/>
      <c r="P1303" s="73"/>
      <c r="Q1303" s="73"/>
      <c r="R1303" s="96"/>
      <c r="S1303" s="48">
        <v>0</v>
      </c>
      <c r="T1303" s="48">
        <v>1</v>
      </c>
      <c r="U1303" s="49">
        <v>0</v>
      </c>
      <c r="V1303" s="49">
        <v>1.63E-4</v>
      </c>
      <c r="W1303" s="49">
        <v>1.13E-4</v>
      </c>
      <c r="X1303" s="49">
        <v>0.48216999999999999</v>
      </c>
      <c r="Y1303" s="49">
        <v>0</v>
      </c>
      <c r="Z1303" s="49">
        <v>0</v>
      </c>
      <c r="AA1303" s="68">
        <v>1303</v>
      </c>
      <c r="AB1303" s="68"/>
      <c r="AC1303" s="69"/>
      <c r="AD1303" s="84">
        <v>1061</v>
      </c>
      <c r="AE1303" s="84">
        <v>109</v>
      </c>
      <c r="AF1303" s="84">
        <v>52158</v>
      </c>
      <c r="AG1303" s="84">
        <v>90958</v>
      </c>
      <c r="AH1303" s="84"/>
      <c r="AI1303" s="84"/>
      <c r="AJ1303" s="84"/>
      <c r="AK1303" s="84"/>
      <c r="AL1303" s="84"/>
      <c r="AM1303" s="87">
        <v>41391.53162037037</v>
      </c>
      <c r="AN1303" s="84" t="s">
        <v>10584</v>
      </c>
      <c r="AO1303" s="92" t="s">
        <v>11885</v>
      </c>
      <c r="AP1303" s="84" t="s">
        <v>66</v>
      </c>
      <c r="AQ1303" s="48"/>
      <c r="AR1303" s="48"/>
      <c r="AS1303" s="48"/>
      <c r="AT1303" s="48"/>
      <c r="AU1303" s="48"/>
      <c r="AV1303" s="48"/>
      <c r="AW1303" s="107" t="s">
        <v>14090</v>
      </c>
      <c r="AX1303" s="107" t="s">
        <v>14726</v>
      </c>
      <c r="AY1303" s="107" t="s">
        <v>14893</v>
      </c>
      <c r="AZ1303" s="107" t="s">
        <v>15482</v>
      </c>
      <c r="BA1303" s="2"/>
      <c r="BB1303" s="3"/>
      <c r="BC1303" s="3"/>
      <c r="BD1303" s="3"/>
      <c r="BE1303" s="3"/>
    </row>
    <row r="1304" spans="1:57" x14ac:dyDescent="0.25">
      <c r="A1304" s="61" t="s">
        <v>1170</v>
      </c>
      <c r="B1304" s="62" t="s">
        <v>15537</v>
      </c>
      <c r="C1304" s="62"/>
      <c r="D1304" s="63">
        <v>1.5</v>
      </c>
      <c r="E1304" s="65"/>
      <c r="F1304" s="103" t="s">
        <v>10218</v>
      </c>
      <c r="G1304" s="62"/>
      <c r="H1304" s="66"/>
      <c r="I1304" s="67"/>
      <c r="J1304" s="67"/>
      <c r="K1304" s="66" t="s">
        <v>13573</v>
      </c>
      <c r="L1304" s="70"/>
      <c r="M1304" s="71">
        <v>3308.979248046875</v>
      </c>
      <c r="N1304" s="71">
        <v>2347.957275390625</v>
      </c>
      <c r="O1304" s="72"/>
      <c r="P1304" s="73"/>
      <c r="Q1304" s="73"/>
      <c r="R1304" s="96"/>
      <c r="S1304" s="48">
        <v>0</v>
      </c>
      <c r="T1304" s="48">
        <v>1</v>
      </c>
      <c r="U1304" s="49">
        <v>0</v>
      </c>
      <c r="V1304" s="49">
        <v>1.2300000000000001E-4</v>
      </c>
      <c r="W1304" s="49">
        <v>0</v>
      </c>
      <c r="X1304" s="49">
        <v>0.55101</v>
      </c>
      <c r="Y1304" s="49">
        <v>0</v>
      </c>
      <c r="Z1304" s="49">
        <v>0</v>
      </c>
      <c r="AA1304" s="68">
        <v>1304</v>
      </c>
      <c r="AB1304" s="68"/>
      <c r="AC1304" s="69"/>
      <c r="AD1304" s="84">
        <v>609</v>
      </c>
      <c r="AE1304" s="84">
        <v>113</v>
      </c>
      <c r="AF1304" s="84">
        <v>7531</v>
      </c>
      <c r="AG1304" s="84">
        <v>11157</v>
      </c>
      <c r="AH1304" s="84"/>
      <c r="AI1304" s="84"/>
      <c r="AJ1304" s="84" t="s">
        <v>8290</v>
      </c>
      <c r="AK1304" s="84"/>
      <c r="AL1304" s="84"/>
      <c r="AM1304" s="87">
        <v>40922.769560185188</v>
      </c>
      <c r="AN1304" s="84" t="s">
        <v>10584</v>
      </c>
      <c r="AO1304" s="92" t="s">
        <v>11886</v>
      </c>
      <c r="AP1304" s="84" t="s">
        <v>66</v>
      </c>
      <c r="AQ1304" s="48"/>
      <c r="AR1304" s="48"/>
      <c r="AS1304" s="48"/>
      <c r="AT1304" s="48"/>
      <c r="AU1304" s="48"/>
      <c r="AV1304" s="48"/>
      <c r="AW1304" s="107" t="s">
        <v>14132</v>
      </c>
      <c r="AX1304" s="107" t="s">
        <v>14132</v>
      </c>
      <c r="AY1304" s="107" t="s">
        <v>14934</v>
      </c>
      <c r="AZ1304" s="107" t="s">
        <v>14934</v>
      </c>
      <c r="BA1304" s="2"/>
      <c r="BB1304" s="3"/>
      <c r="BC1304" s="3"/>
      <c r="BD1304" s="3"/>
      <c r="BE1304" s="3"/>
    </row>
    <row r="1305" spans="1:57" x14ac:dyDescent="0.25">
      <c r="A1305" s="61" t="s">
        <v>1171</v>
      </c>
      <c r="B1305" s="62" t="s">
        <v>15537</v>
      </c>
      <c r="C1305" s="62"/>
      <c r="D1305" s="63">
        <v>1.7204926657176456</v>
      </c>
      <c r="E1305" s="65"/>
      <c r="F1305" s="103" t="s">
        <v>10219</v>
      </c>
      <c r="G1305" s="62"/>
      <c r="H1305" s="66"/>
      <c r="I1305" s="67"/>
      <c r="J1305" s="67"/>
      <c r="K1305" s="66" t="s">
        <v>13574</v>
      </c>
      <c r="L1305" s="70"/>
      <c r="M1305" s="71">
        <v>7042.96923828125</v>
      </c>
      <c r="N1305" s="71">
        <v>6725.76806640625</v>
      </c>
      <c r="O1305" s="72"/>
      <c r="P1305" s="73"/>
      <c r="Q1305" s="73"/>
      <c r="R1305" s="96"/>
      <c r="S1305" s="48">
        <v>0</v>
      </c>
      <c r="T1305" s="48">
        <v>3</v>
      </c>
      <c r="U1305" s="49">
        <v>6082</v>
      </c>
      <c r="V1305" s="49">
        <v>1.63E-4</v>
      </c>
      <c r="W1305" s="49">
        <v>1.1400000000000001E-4</v>
      </c>
      <c r="X1305" s="49">
        <v>1.3919410000000001</v>
      </c>
      <c r="Y1305" s="49">
        <v>0</v>
      </c>
      <c r="Z1305" s="49">
        <v>0</v>
      </c>
      <c r="AA1305" s="68">
        <v>1305</v>
      </c>
      <c r="AB1305" s="68"/>
      <c r="AC1305" s="69"/>
      <c r="AD1305" s="84">
        <v>72</v>
      </c>
      <c r="AE1305" s="84">
        <v>474</v>
      </c>
      <c r="AF1305" s="84">
        <v>27502</v>
      </c>
      <c r="AG1305" s="84">
        <v>20097</v>
      </c>
      <c r="AH1305" s="84"/>
      <c r="AI1305" s="84"/>
      <c r="AJ1305" s="84"/>
      <c r="AK1305" s="84"/>
      <c r="AL1305" s="84"/>
      <c r="AM1305" s="87">
        <v>40874.949050925927</v>
      </c>
      <c r="AN1305" s="84" t="s">
        <v>10584</v>
      </c>
      <c r="AO1305" s="92" t="s">
        <v>11887</v>
      </c>
      <c r="AP1305" s="84" t="s">
        <v>66</v>
      </c>
      <c r="AQ1305" s="48"/>
      <c r="AR1305" s="48"/>
      <c r="AS1305" s="48"/>
      <c r="AT1305" s="48"/>
      <c r="AU1305" s="48"/>
      <c r="AV1305" s="48"/>
      <c r="AW1305" s="107" t="s">
        <v>14576</v>
      </c>
      <c r="AX1305" s="107" t="s">
        <v>14822</v>
      </c>
      <c r="AY1305" s="107" t="s">
        <v>15351</v>
      </c>
      <c r="AZ1305" s="107" t="s">
        <v>15514</v>
      </c>
      <c r="BA1305" s="2"/>
      <c r="BB1305" s="3"/>
      <c r="BC1305" s="3"/>
      <c r="BD1305" s="3"/>
      <c r="BE1305" s="3"/>
    </row>
    <row r="1306" spans="1:57" x14ac:dyDescent="0.25">
      <c r="A1306" s="61" t="s">
        <v>1801</v>
      </c>
      <c r="B1306" s="62" t="s">
        <v>15537</v>
      </c>
      <c r="C1306" s="62"/>
      <c r="D1306" s="63">
        <v>1.5135390233335397</v>
      </c>
      <c r="E1306" s="65"/>
      <c r="F1306" s="103" t="s">
        <v>10220</v>
      </c>
      <c r="G1306" s="62"/>
      <c r="H1306" s="66"/>
      <c r="I1306" s="67"/>
      <c r="J1306" s="67"/>
      <c r="K1306" s="66" t="s">
        <v>13575</v>
      </c>
      <c r="L1306" s="70"/>
      <c r="M1306" s="71">
        <v>7443.046875</v>
      </c>
      <c r="N1306" s="71">
        <v>9208.8740234375</v>
      </c>
      <c r="O1306" s="72"/>
      <c r="P1306" s="73"/>
      <c r="Q1306" s="73"/>
      <c r="R1306" s="96"/>
      <c r="S1306" s="48">
        <v>1</v>
      </c>
      <c r="T1306" s="48">
        <v>0</v>
      </c>
      <c r="U1306" s="49">
        <v>0</v>
      </c>
      <c r="V1306" s="49">
        <v>1.3999999999999999E-4</v>
      </c>
      <c r="W1306" s="49">
        <v>6.9999999999999999E-6</v>
      </c>
      <c r="X1306" s="49">
        <v>0.54438299999999995</v>
      </c>
      <c r="Y1306" s="49">
        <v>0</v>
      </c>
      <c r="Z1306" s="49">
        <v>0</v>
      </c>
      <c r="AA1306" s="68">
        <v>1306</v>
      </c>
      <c r="AB1306" s="68"/>
      <c r="AC1306" s="69"/>
      <c r="AD1306" s="84">
        <v>102</v>
      </c>
      <c r="AE1306" s="84">
        <v>23</v>
      </c>
      <c r="AF1306" s="84">
        <v>926</v>
      </c>
      <c r="AG1306" s="84">
        <v>501</v>
      </c>
      <c r="AH1306" s="84"/>
      <c r="AI1306" s="84" t="s">
        <v>8027</v>
      </c>
      <c r="AJ1306" s="84"/>
      <c r="AK1306" s="84"/>
      <c r="AL1306" s="84"/>
      <c r="AM1306" s="87">
        <v>43051.762488425928</v>
      </c>
      <c r="AN1306" s="84" t="s">
        <v>10584</v>
      </c>
      <c r="AO1306" s="92" t="s">
        <v>11888</v>
      </c>
      <c r="AP1306" s="84" t="s">
        <v>65</v>
      </c>
      <c r="AQ1306" s="48"/>
      <c r="AR1306" s="48"/>
      <c r="AS1306" s="48"/>
      <c r="AT1306" s="48"/>
      <c r="AU1306" s="48"/>
      <c r="AV1306" s="48"/>
      <c r="AW1306" s="48"/>
      <c r="AX1306" s="48"/>
      <c r="AY1306" s="48"/>
      <c r="AZ1306" s="48"/>
      <c r="BA1306" s="2"/>
      <c r="BB1306" s="3"/>
      <c r="BC1306" s="3"/>
      <c r="BD1306" s="3"/>
      <c r="BE1306" s="3"/>
    </row>
    <row r="1307" spans="1:57" x14ac:dyDescent="0.25">
      <c r="A1307" s="61" t="s">
        <v>1802</v>
      </c>
      <c r="B1307" s="62" t="s">
        <v>15537</v>
      </c>
      <c r="C1307" s="62"/>
      <c r="D1307" s="63">
        <v>1.5135390233335397</v>
      </c>
      <c r="E1307" s="65"/>
      <c r="F1307" s="103" t="s">
        <v>10221</v>
      </c>
      <c r="G1307" s="62"/>
      <c r="H1307" s="66"/>
      <c r="I1307" s="67"/>
      <c r="J1307" s="67"/>
      <c r="K1307" s="66" t="s">
        <v>13576</v>
      </c>
      <c r="L1307" s="70"/>
      <c r="M1307" s="71">
        <v>5422.927734375</v>
      </c>
      <c r="N1307" s="71">
        <v>7992.85693359375</v>
      </c>
      <c r="O1307" s="72"/>
      <c r="P1307" s="73"/>
      <c r="Q1307" s="73"/>
      <c r="R1307" s="96"/>
      <c r="S1307" s="48">
        <v>2</v>
      </c>
      <c r="T1307" s="48">
        <v>0</v>
      </c>
      <c r="U1307" s="49">
        <v>2030</v>
      </c>
      <c r="V1307" s="49">
        <v>1.3999999999999999E-4</v>
      </c>
      <c r="W1307" s="49">
        <v>6.9999999999999999E-6</v>
      </c>
      <c r="X1307" s="49">
        <v>1.0518719999999999</v>
      </c>
      <c r="Y1307" s="49">
        <v>0</v>
      </c>
      <c r="Z1307" s="49">
        <v>0</v>
      </c>
      <c r="AA1307" s="68">
        <v>1307</v>
      </c>
      <c r="AB1307" s="68"/>
      <c r="AC1307" s="69"/>
      <c r="AD1307" s="84">
        <v>708</v>
      </c>
      <c r="AE1307" s="84">
        <v>1335776</v>
      </c>
      <c r="AF1307" s="84">
        <v>20906</v>
      </c>
      <c r="AG1307" s="84">
        <v>5164</v>
      </c>
      <c r="AH1307" s="84"/>
      <c r="AI1307" s="84" t="s">
        <v>8028</v>
      </c>
      <c r="AJ1307" s="84"/>
      <c r="AK1307" s="84"/>
      <c r="AL1307" s="84"/>
      <c r="AM1307" s="87">
        <v>40201.339513888888</v>
      </c>
      <c r="AN1307" s="84" t="s">
        <v>10584</v>
      </c>
      <c r="AO1307" s="92" t="s">
        <v>11889</v>
      </c>
      <c r="AP1307" s="84" t="s">
        <v>65</v>
      </c>
      <c r="AQ1307" s="48"/>
      <c r="AR1307" s="48"/>
      <c r="AS1307" s="48"/>
      <c r="AT1307" s="48"/>
      <c r="AU1307" s="48"/>
      <c r="AV1307" s="48"/>
      <c r="AW1307" s="48"/>
      <c r="AX1307" s="48"/>
      <c r="AY1307" s="48"/>
      <c r="AZ1307" s="48"/>
      <c r="BA1307" s="2"/>
      <c r="BB1307" s="3"/>
      <c r="BC1307" s="3"/>
      <c r="BD1307" s="3"/>
      <c r="BE1307" s="3"/>
    </row>
    <row r="1308" spans="1:57" x14ac:dyDescent="0.25">
      <c r="A1308" s="61" t="s">
        <v>1172</v>
      </c>
      <c r="B1308" s="62" t="s">
        <v>15537</v>
      </c>
      <c r="C1308" s="62"/>
      <c r="D1308" s="63">
        <v>1.7475707123847248</v>
      </c>
      <c r="E1308" s="65"/>
      <c r="F1308" s="103" t="s">
        <v>10222</v>
      </c>
      <c r="G1308" s="62"/>
      <c r="H1308" s="66"/>
      <c r="I1308" s="67"/>
      <c r="J1308" s="67"/>
      <c r="K1308" s="66" t="s">
        <v>13577</v>
      </c>
      <c r="L1308" s="70"/>
      <c r="M1308" s="71">
        <v>6492.2236328125</v>
      </c>
      <c r="N1308" s="71">
        <v>3303.57275390625</v>
      </c>
      <c r="O1308" s="72"/>
      <c r="P1308" s="73"/>
      <c r="Q1308" s="73"/>
      <c r="R1308" s="96"/>
      <c r="S1308" s="48">
        <v>0</v>
      </c>
      <c r="T1308" s="48">
        <v>3</v>
      </c>
      <c r="U1308" s="49">
        <v>7855.7671090000003</v>
      </c>
      <c r="V1308" s="49">
        <v>1.66E-4</v>
      </c>
      <c r="W1308" s="49">
        <v>1.2799999999999999E-4</v>
      </c>
      <c r="X1308" s="49">
        <v>1.139383</v>
      </c>
      <c r="Y1308" s="49">
        <v>0</v>
      </c>
      <c r="Z1308" s="49">
        <v>0</v>
      </c>
      <c r="AA1308" s="68">
        <v>1308</v>
      </c>
      <c r="AB1308" s="68"/>
      <c r="AC1308" s="69"/>
      <c r="AD1308" s="84">
        <v>423</v>
      </c>
      <c r="AE1308" s="84">
        <v>416</v>
      </c>
      <c r="AF1308" s="84">
        <v>170339</v>
      </c>
      <c r="AG1308" s="84">
        <v>126178</v>
      </c>
      <c r="AH1308" s="84"/>
      <c r="AI1308" s="84"/>
      <c r="AJ1308" s="84"/>
      <c r="AK1308" s="84"/>
      <c r="AL1308" s="84"/>
      <c r="AM1308" s="87">
        <v>42548.366296296299</v>
      </c>
      <c r="AN1308" s="84" t="s">
        <v>10584</v>
      </c>
      <c r="AO1308" s="92" t="s">
        <v>11890</v>
      </c>
      <c r="AP1308" s="84" t="s">
        <v>66</v>
      </c>
      <c r="AQ1308" s="48"/>
      <c r="AR1308" s="48"/>
      <c r="AS1308" s="48"/>
      <c r="AT1308" s="48"/>
      <c r="AU1308" s="48"/>
      <c r="AV1308" s="48"/>
      <c r="AW1308" s="107" t="s">
        <v>14577</v>
      </c>
      <c r="AX1308" s="107" t="s">
        <v>14823</v>
      </c>
      <c r="AY1308" s="107" t="s">
        <v>15069</v>
      </c>
      <c r="AZ1308" s="107" t="s">
        <v>15069</v>
      </c>
      <c r="BA1308" s="2"/>
      <c r="BB1308" s="3"/>
      <c r="BC1308" s="3"/>
      <c r="BD1308" s="3"/>
      <c r="BE1308" s="3"/>
    </row>
    <row r="1309" spans="1:57" x14ac:dyDescent="0.25">
      <c r="A1309" s="61" t="s">
        <v>1173</v>
      </c>
      <c r="B1309" s="62" t="s">
        <v>15537</v>
      </c>
      <c r="C1309" s="62"/>
      <c r="D1309" s="63">
        <v>1.724360958098657</v>
      </c>
      <c r="E1309" s="65"/>
      <c r="F1309" s="103" t="s">
        <v>9033</v>
      </c>
      <c r="G1309" s="62"/>
      <c r="H1309" s="66"/>
      <c r="I1309" s="67"/>
      <c r="J1309" s="67"/>
      <c r="K1309" s="66" t="s">
        <v>13578</v>
      </c>
      <c r="L1309" s="70"/>
      <c r="M1309" s="71">
        <v>7331.1279296875</v>
      </c>
      <c r="N1309" s="71">
        <v>3741.207275390625</v>
      </c>
      <c r="O1309" s="72"/>
      <c r="P1309" s="73"/>
      <c r="Q1309" s="73"/>
      <c r="R1309" s="96"/>
      <c r="S1309" s="48">
        <v>0</v>
      </c>
      <c r="T1309" s="48">
        <v>1</v>
      </c>
      <c r="U1309" s="49">
        <v>0</v>
      </c>
      <c r="V1309" s="49">
        <v>1.84E-4</v>
      </c>
      <c r="W1309" s="49">
        <v>1.16E-4</v>
      </c>
      <c r="X1309" s="49">
        <v>0.46414100000000003</v>
      </c>
      <c r="Y1309" s="49">
        <v>0</v>
      </c>
      <c r="Z1309" s="49">
        <v>0</v>
      </c>
      <c r="AA1309" s="68">
        <v>1309</v>
      </c>
      <c r="AB1309" s="68"/>
      <c r="AC1309" s="69"/>
      <c r="AD1309" s="84">
        <v>99</v>
      </c>
      <c r="AE1309" s="84">
        <v>22</v>
      </c>
      <c r="AF1309" s="84">
        <v>1096</v>
      </c>
      <c r="AG1309" s="84">
        <v>1242</v>
      </c>
      <c r="AH1309" s="84"/>
      <c r="AI1309" s="84" t="s">
        <v>8029</v>
      </c>
      <c r="AJ1309" s="84"/>
      <c r="AK1309" s="84"/>
      <c r="AL1309" s="84"/>
      <c r="AM1309" s="87">
        <v>41488.881701388891</v>
      </c>
      <c r="AN1309" s="84" t="s">
        <v>10584</v>
      </c>
      <c r="AO1309" s="92" t="s">
        <v>11891</v>
      </c>
      <c r="AP1309" s="84" t="s">
        <v>66</v>
      </c>
      <c r="AQ1309" s="48"/>
      <c r="AR1309" s="48"/>
      <c r="AS1309" s="48"/>
      <c r="AT1309" s="48"/>
      <c r="AU1309" s="48"/>
      <c r="AV1309" s="48"/>
      <c r="AW1309" s="107" t="s">
        <v>14080</v>
      </c>
      <c r="AX1309" s="107" t="s">
        <v>14080</v>
      </c>
      <c r="AY1309" s="107" t="s">
        <v>14883</v>
      </c>
      <c r="AZ1309" s="107" t="s">
        <v>14883</v>
      </c>
      <c r="BA1309" s="2"/>
      <c r="BB1309" s="3"/>
      <c r="BC1309" s="3"/>
      <c r="BD1309" s="3"/>
      <c r="BE1309" s="3"/>
    </row>
    <row r="1310" spans="1:57" x14ac:dyDescent="0.25">
      <c r="A1310" s="61" t="s">
        <v>1174</v>
      </c>
      <c r="B1310" s="62" t="s">
        <v>15537</v>
      </c>
      <c r="C1310" s="62"/>
      <c r="D1310" s="63">
        <v>1.5232097542860679</v>
      </c>
      <c r="E1310" s="65"/>
      <c r="F1310" s="103" t="s">
        <v>10223</v>
      </c>
      <c r="G1310" s="62"/>
      <c r="H1310" s="66"/>
      <c r="I1310" s="67"/>
      <c r="J1310" s="67"/>
      <c r="K1310" s="66" t="s">
        <v>13579</v>
      </c>
      <c r="L1310" s="70"/>
      <c r="M1310" s="71">
        <v>7918.9375</v>
      </c>
      <c r="N1310" s="71">
        <v>8306.109375</v>
      </c>
      <c r="O1310" s="72"/>
      <c r="P1310" s="73"/>
      <c r="Q1310" s="73"/>
      <c r="R1310" s="96"/>
      <c r="S1310" s="48">
        <v>0</v>
      </c>
      <c r="T1310" s="48">
        <v>1</v>
      </c>
      <c r="U1310" s="49">
        <v>0</v>
      </c>
      <c r="V1310" s="49">
        <v>1.7000000000000001E-4</v>
      </c>
      <c r="W1310" s="49">
        <v>1.2E-5</v>
      </c>
      <c r="X1310" s="49">
        <v>0.49753399999999998</v>
      </c>
      <c r="Y1310" s="49">
        <v>0</v>
      </c>
      <c r="Z1310" s="49">
        <v>0</v>
      </c>
      <c r="AA1310" s="68">
        <v>1310</v>
      </c>
      <c r="AB1310" s="68"/>
      <c r="AC1310" s="69"/>
      <c r="AD1310" s="84">
        <v>2578</v>
      </c>
      <c r="AE1310" s="84">
        <v>1224</v>
      </c>
      <c r="AF1310" s="84">
        <v>110420</v>
      </c>
      <c r="AG1310" s="84">
        <v>3364</v>
      </c>
      <c r="AH1310" s="84"/>
      <c r="AI1310" s="84"/>
      <c r="AJ1310" s="84" t="s">
        <v>8400</v>
      </c>
      <c r="AK1310" s="84"/>
      <c r="AL1310" s="84"/>
      <c r="AM1310" s="87">
        <v>41440.722592592596</v>
      </c>
      <c r="AN1310" s="84" t="s">
        <v>10584</v>
      </c>
      <c r="AO1310" s="92" t="s">
        <v>11892</v>
      </c>
      <c r="AP1310" s="84" t="s">
        <v>66</v>
      </c>
      <c r="AQ1310" s="48"/>
      <c r="AR1310" s="48"/>
      <c r="AS1310" s="48"/>
      <c r="AT1310" s="48"/>
      <c r="AU1310" s="48"/>
      <c r="AV1310" s="48"/>
      <c r="AW1310" s="107" t="s">
        <v>14086</v>
      </c>
      <c r="AX1310" s="107" t="s">
        <v>14086</v>
      </c>
      <c r="AY1310" s="107" t="s">
        <v>14889</v>
      </c>
      <c r="AZ1310" s="107" t="s">
        <v>14889</v>
      </c>
      <c r="BA1310" s="2"/>
      <c r="BB1310" s="3"/>
      <c r="BC1310" s="3"/>
      <c r="BD1310" s="3"/>
      <c r="BE1310" s="3"/>
    </row>
    <row r="1311" spans="1:57" x14ac:dyDescent="0.25">
      <c r="A1311" s="61" t="s">
        <v>1175</v>
      </c>
      <c r="B1311" s="62" t="s">
        <v>15539</v>
      </c>
      <c r="C1311" s="62"/>
      <c r="D1311" s="63">
        <v>5.097511914340533</v>
      </c>
      <c r="E1311" s="65"/>
      <c r="F1311" s="103" t="s">
        <v>10224</v>
      </c>
      <c r="G1311" s="62"/>
      <c r="H1311" s="66"/>
      <c r="I1311" s="67"/>
      <c r="J1311" s="67"/>
      <c r="K1311" s="66" t="s">
        <v>13580</v>
      </c>
      <c r="L1311" s="70"/>
      <c r="M1311" s="71">
        <v>5271.974609375</v>
      </c>
      <c r="N1311" s="71">
        <v>9404.5029296875</v>
      </c>
      <c r="O1311" s="72"/>
      <c r="P1311" s="73"/>
      <c r="Q1311" s="73"/>
      <c r="R1311" s="96"/>
      <c r="S1311" s="48">
        <v>0</v>
      </c>
      <c r="T1311" s="48">
        <v>1</v>
      </c>
      <c r="U1311" s="49">
        <v>0</v>
      </c>
      <c r="V1311" s="49">
        <v>2.0100000000000001E-4</v>
      </c>
      <c r="W1311" s="49">
        <v>1.8600000000000001E-3</v>
      </c>
      <c r="X1311" s="49">
        <v>0.465924</v>
      </c>
      <c r="Y1311" s="49">
        <v>0</v>
      </c>
      <c r="Z1311" s="49">
        <v>0</v>
      </c>
      <c r="AA1311" s="68">
        <v>1311</v>
      </c>
      <c r="AB1311" s="68"/>
      <c r="AC1311" s="69"/>
      <c r="AD1311" s="84">
        <v>978</v>
      </c>
      <c r="AE1311" s="84">
        <v>493</v>
      </c>
      <c r="AF1311" s="84">
        <v>6052</v>
      </c>
      <c r="AG1311" s="84">
        <v>5222</v>
      </c>
      <c r="AH1311" s="84"/>
      <c r="AI1311" s="84"/>
      <c r="AJ1311" s="84"/>
      <c r="AK1311" s="84"/>
      <c r="AL1311" s="84"/>
      <c r="AM1311" s="87">
        <v>41119.25141203704</v>
      </c>
      <c r="AN1311" s="84" t="s">
        <v>10584</v>
      </c>
      <c r="AO1311" s="92" t="s">
        <v>11893</v>
      </c>
      <c r="AP1311" s="84" t="s">
        <v>66</v>
      </c>
      <c r="AQ1311" s="48"/>
      <c r="AR1311" s="48"/>
      <c r="AS1311" s="48"/>
      <c r="AT1311" s="48"/>
      <c r="AU1311" s="48" t="s">
        <v>2951</v>
      </c>
      <c r="AV1311" s="48" t="s">
        <v>2951</v>
      </c>
      <c r="AW1311" s="107" t="s">
        <v>14127</v>
      </c>
      <c r="AX1311" s="107" t="s">
        <v>14127</v>
      </c>
      <c r="AY1311" s="107" t="s">
        <v>14929</v>
      </c>
      <c r="AZ1311" s="107" t="s">
        <v>14929</v>
      </c>
      <c r="BA1311" s="2"/>
      <c r="BB1311" s="3"/>
      <c r="BC1311" s="3"/>
      <c r="BD1311" s="3"/>
      <c r="BE1311" s="3"/>
    </row>
    <row r="1312" spans="1:57" x14ac:dyDescent="0.25">
      <c r="A1312" s="61" t="s">
        <v>1176</v>
      </c>
      <c r="B1312" s="62" t="s">
        <v>15537</v>
      </c>
      <c r="C1312" s="62"/>
      <c r="D1312" s="63">
        <v>1.724360958098657</v>
      </c>
      <c r="E1312" s="65"/>
      <c r="F1312" s="103" t="s">
        <v>10225</v>
      </c>
      <c r="G1312" s="62"/>
      <c r="H1312" s="66"/>
      <c r="I1312" s="67"/>
      <c r="J1312" s="67"/>
      <c r="K1312" s="66" t="s">
        <v>13581</v>
      </c>
      <c r="L1312" s="70"/>
      <c r="M1312" s="71">
        <v>3118.337158203125</v>
      </c>
      <c r="N1312" s="71">
        <v>3274.461181640625</v>
      </c>
      <c r="O1312" s="72"/>
      <c r="P1312" s="73"/>
      <c r="Q1312" s="73"/>
      <c r="R1312" s="96"/>
      <c r="S1312" s="48">
        <v>0</v>
      </c>
      <c r="T1312" s="48">
        <v>1</v>
      </c>
      <c r="U1312" s="49">
        <v>0</v>
      </c>
      <c r="V1312" s="49">
        <v>1.84E-4</v>
      </c>
      <c r="W1312" s="49">
        <v>1.16E-4</v>
      </c>
      <c r="X1312" s="49">
        <v>0.46414100000000003</v>
      </c>
      <c r="Y1312" s="49">
        <v>0</v>
      </c>
      <c r="Z1312" s="49">
        <v>0</v>
      </c>
      <c r="AA1312" s="68">
        <v>1312</v>
      </c>
      <c r="AB1312" s="68"/>
      <c r="AC1312" s="69"/>
      <c r="AD1312" s="84">
        <v>141</v>
      </c>
      <c r="AE1312" s="84">
        <v>89</v>
      </c>
      <c r="AF1312" s="84">
        <v>606</v>
      </c>
      <c r="AG1312" s="84">
        <v>992</v>
      </c>
      <c r="AH1312" s="84"/>
      <c r="AI1312" s="84" t="s">
        <v>8030</v>
      </c>
      <c r="AJ1312" s="84" t="s">
        <v>8462</v>
      </c>
      <c r="AK1312" s="84"/>
      <c r="AL1312" s="84"/>
      <c r="AM1312" s="87">
        <v>42978.91982638889</v>
      </c>
      <c r="AN1312" s="84" t="s">
        <v>10584</v>
      </c>
      <c r="AO1312" s="92" t="s">
        <v>11894</v>
      </c>
      <c r="AP1312" s="84" t="s">
        <v>66</v>
      </c>
      <c r="AQ1312" s="48"/>
      <c r="AR1312" s="48"/>
      <c r="AS1312" s="48"/>
      <c r="AT1312" s="48"/>
      <c r="AU1312" s="48"/>
      <c r="AV1312" s="48"/>
      <c r="AW1312" s="107" t="s">
        <v>14080</v>
      </c>
      <c r="AX1312" s="107" t="s">
        <v>14080</v>
      </c>
      <c r="AY1312" s="107" t="s">
        <v>14883</v>
      </c>
      <c r="AZ1312" s="107" t="s">
        <v>14883</v>
      </c>
      <c r="BA1312" s="2"/>
      <c r="BB1312" s="3"/>
      <c r="BC1312" s="3"/>
      <c r="BD1312" s="3"/>
      <c r="BE1312" s="3"/>
    </row>
    <row r="1313" spans="1:57" x14ac:dyDescent="0.25">
      <c r="A1313" s="61" t="s">
        <v>1177</v>
      </c>
      <c r="B1313" s="62" t="s">
        <v>15537</v>
      </c>
      <c r="C1313" s="62"/>
      <c r="D1313" s="63">
        <v>1.9177755771492233</v>
      </c>
      <c r="E1313" s="65"/>
      <c r="F1313" s="103" t="s">
        <v>10226</v>
      </c>
      <c r="G1313" s="62"/>
      <c r="H1313" s="66"/>
      <c r="I1313" s="67"/>
      <c r="J1313" s="67"/>
      <c r="K1313" s="66" t="s">
        <v>13582</v>
      </c>
      <c r="L1313" s="70"/>
      <c r="M1313" s="71">
        <v>4925.2626953125</v>
      </c>
      <c r="N1313" s="71">
        <v>3137.671630859375</v>
      </c>
      <c r="O1313" s="72"/>
      <c r="P1313" s="73"/>
      <c r="Q1313" s="73"/>
      <c r="R1313" s="96"/>
      <c r="S1313" s="48">
        <v>0</v>
      </c>
      <c r="T1313" s="48">
        <v>5</v>
      </c>
      <c r="U1313" s="49">
        <v>18817.303061999999</v>
      </c>
      <c r="V1313" s="49">
        <v>1.92E-4</v>
      </c>
      <c r="W1313" s="49">
        <v>2.1599999999999999E-4</v>
      </c>
      <c r="X1313" s="49">
        <v>1.674728</v>
      </c>
      <c r="Y1313" s="49">
        <v>0</v>
      </c>
      <c r="Z1313" s="49">
        <v>0</v>
      </c>
      <c r="AA1313" s="68">
        <v>1313</v>
      </c>
      <c r="AB1313" s="68"/>
      <c r="AC1313" s="69"/>
      <c r="AD1313" s="84">
        <v>5671</v>
      </c>
      <c r="AE1313" s="84">
        <v>5163</v>
      </c>
      <c r="AF1313" s="84">
        <v>57832</v>
      </c>
      <c r="AG1313" s="84">
        <v>126643</v>
      </c>
      <c r="AH1313" s="84"/>
      <c r="AI1313" s="84" t="s">
        <v>8031</v>
      </c>
      <c r="AJ1313" s="84"/>
      <c r="AK1313" s="84"/>
      <c r="AL1313" s="84"/>
      <c r="AM1313" s="87">
        <v>43140.294733796298</v>
      </c>
      <c r="AN1313" s="84" t="s">
        <v>10584</v>
      </c>
      <c r="AO1313" s="92" t="s">
        <v>11895</v>
      </c>
      <c r="AP1313" s="84" t="s">
        <v>66</v>
      </c>
      <c r="AQ1313" s="48"/>
      <c r="AR1313" s="48"/>
      <c r="AS1313" s="48"/>
      <c r="AT1313" s="48"/>
      <c r="AU1313" s="48" t="s">
        <v>2956</v>
      </c>
      <c r="AV1313" s="48" t="s">
        <v>14055</v>
      </c>
      <c r="AW1313" s="107" t="s">
        <v>14578</v>
      </c>
      <c r="AX1313" s="107" t="s">
        <v>14824</v>
      </c>
      <c r="AY1313" s="107" t="s">
        <v>15352</v>
      </c>
      <c r="AZ1313" s="107" t="s">
        <v>15515</v>
      </c>
      <c r="BA1313" s="2"/>
      <c r="BB1313" s="3"/>
      <c r="BC1313" s="3"/>
      <c r="BD1313" s="3"/>
      <c r="BE1313" s="3"/>
    </row>
    <row r="1314" spans="1:57" x14ac:dyDescent="0.25">
      <c r="A1314" s="61" t="s">
        <v>1178</v>
      </c>
      <c r="B1314" s="62" t="s">
        <v>15539</v>
      </c>
      <c r="C1314" s="62"/>
      <c r="D1314" s="63">
        <v>5.1091167914835669</v>
      </c>
      <c r="E1314" s="65"/>
      <c r="F1314" s="103" t="s">
        <v>10227</v>
      </c>
      <c r="G1314" s="62"/>
      <c r="H1314" s="66"/>
      <c r="I1314" s="67"/>
      <c r="J1314" s="67"/>
      <c r="K1314" s="66" t="s">
        <v>13583</v>
      </c>
      <c r="L1314" s="70"/>
      <c r="M1314" s="71">
        <v>4245.599609375</v>
      </c>
      <c r="N1314" s="71">
        <v>2433.205078125</v>
      </c>
      <c r="O1314" s="72"/>
      <c r="P1314" s="73"/>
      <c r="Q1314" s="73"/>
      <c r="R1314" s="96"/>
      <c r="S1314" s="48">
        <v>0</v>
      </c>
      <c r="T1314" s="48">
        <v>2</v>
      </c>
      <c r="U1314" s="49">
        <v>4056</v>
      </c>
      <c r="V1314" s="49">
        <v>2.0100000000000001E-4</v>
      </c>
      <c r="W1314" s="49">
        <v>1.866E-3</v>
      </c>
      <c r="X1314" s="49">
        <v>0.90705999999999998</v>
      </c>
      <c r="Y1314" s="49">
        <v>0</v>
      </c>
      <c r="Z1314" s="49">
        <v>0</v>
      </c>
      <c r="AA1314" s="68">
        <v>1314</v>
      </c>
      <c r="AB1314" s="68"/>
      <c r="AC1314" s="69"/>
      <c r="AD1314" s="84">
        <v>165</v>
      </c>
      <c r="AE1314" s="84">
        <v>132</v>
      </c>
      <c r="AF1314" s="84">
        <v>15832</v>
      </c>
      <c r="AG1314" s="84">
        <v>16156</v>
      </c>
      <c r="AH1314" s="84"/>
      <c r="AI1314" s="84" t="s">
        <v>8032</v>
      </c>
      <c r="AJ1314" s="84"/>
      <c r="AK1314" s="84"/>
      <c r="AL1314" s="84"/>
      <c r="AM1314" s="87">
        <v>43572.621134259258</v>
      </c>
      <c r="AN1314" s="84" t="s">
        <v>10584</v>
      </c>
      <c r="AO1314" s="92" t="s">
        <v>11896</v>
      </c>
      <c r="AP1314" s="84" t="s">
        <v>66</v>
      </c>
      <c r="AQ1314" s="48"/>
      <c r="AR1314" s="48"/>
      <c r="AS1314" s="48"/>
      <c r="AT1314" s="48"/>
      <c r="AU1314" s="48" t="s">
        <v>2951</v>
      </c>
      <c r="AV1314" s="48" t="s">
        <v>2951</v>
      </c>
      <c r="AW1314" s="107" t="s">
        <v>14579</v>
      </c>
      <c r="AX1314" s="107" t="s">
        <v>14579</v>
      </c>
      <c r="AY1314" s="107" t="s">
        <v>15353</v>
      </c>
      <c r="AZ1314" s="107" t="s">
        <v>15353</v>
      </c>
      <c r="BA1314" s="2"/>
      <c r="BB1314" s="3"/>
      <c r="BC1314" s="3"/>
      <c r="BD1314" s="3"/>
      <c r="BE1314" s="3"/>
    </row>
    <row r="1315" spans="1:57" x14ac:dyDescent="0.25">
      <c r="A1315" s="61" t="s">
        <v>1803</v>
      </c>
      <c r="B1315" s="62" t="s">
        <v>15537</v>
      </c>
      <c r="C1315" s="62"/>
      <c r="D1315" s="63">
        <v>1.7088877885746117</v>
      </c>
      <c r="E1315" s="65"/>
      <c r="F1315" s="103" t="s">
        <v>10228</v>
      </c>
      <c r="G1315" s="62"/>
      <c r="H1315" s="66"/>
      <c r="I1315" s="67"/>
      <c r="J1315" s="67"/>
      <c r="K1315" s="66" t="s">
        <v>13584</v>
      </c>
      <c r="L1315" s="70"/>
      <c r="M1315" s="71">
        <v>4337.830078125</v>
      </c>
      <c r="N1315" s="71">
        <v>596.03521728515625</v>
      </c>
      <c r="O1315" s="72"/>
      <c r="P1315" s="73"/>
      <c r="Q1315" s="73"/>
      <c r="R1315" s="96"/>
      <c r="S1315" s="48">
        <v>2</v>
      </c>
      <c r="T1315" s="48">
        <v>0</v>
      </c>
      <c r="U1315" s="49">
        <v>2030</v>
      </c>
      <c r="V1315" s="49">
        <v>1.6699999999999999E-4</v>
      </c>
      <c r="W1315" s="49">
        <v>1.08E-4</v>
      </c>
      <c r="X1315" s="49">
        <v>1.037965</v>
      </c>
      <c r="Y1315" s="49">
        <v>0</v>
      </c>
      <c r="Z1315" s="49">
        <v>0</v>
      </c>
      <c r="AA1315" s="68">
        <v>1315</v>
      </c>
      <c r="AB1315" s="68"/>
      <c r="AC1315" s="69"/>
      <c r="AD1315" s="84">
        <v>106</v>
      </c>
      <c r="AE1315" s="84">
        <v>12097</v>
      </c>
      <c r="AF1315" s="84">
        <v>599</v>
      </c>
      <c r="AG1315" s="84">
        <v>376</v>
      </c>
      <c r="AH1315" s="84"/>
      <c r="AI1315" s="84" t="s">
        <v>8033</v>
      </c>
      <c r="AJ1315" s="84" t="s">
        <v>8266</v>
      </c>
      <c r="AK1315" s="84"/>
      <c r="AL1315" s="84"/>
      <c r="AM1315" s="87">
        <v>42042.582800925928</v>
      </c>
      <c r="AN1315" s="84" t="s">
        <v>10584</v>
      </c>
      <c r="AO1315" s="92" t="s">
        <v>11897</v>
      </c>
      <c r="AP1315" s="84" t="s">
        <v>65</v>
      </c>
      <c r="AQ1315" s="48"/>
      <c r="AR1315" s="48"/>
      <c r="AS1315" s="48"/>
      <c r="AT1315" s="48"/>
      <c r="AU1315" s="48"/>
      <c r="AV1315" s="48"/>
      <c r="AW1315" s="48"/>
      <c r="AX1315" s="48"/>
      <c r="AY1315" s="48"/>
      <c r="AZ1315" s="48"/>
      <c r="BA1315" s="2"/>
      <c r="BB1315" s="3"/>
      <c r="BC1315" s="3"/>
      <c r="BD1315" s="3"/>
      <c r="BE1315" s="3"/>
    </row>
    <row r="1316" spans="1:57" x14ac:dyDescent="0.25">
      <c r="A1316" s="61" t="s">
        <v>1179</v>
      </c>
      <c r="B1316" s="62" t="s">
        <v>15537</v>
      </c>
      <c r="C1316" s="62"/>
      <c r="D1316" s="63">
        <v>1.5</v>
      </c>
      <c r="E1316" s="65"/>
      <c r="F1316" s="103" t="s">
        <v>10229</v>
      </c>
      <c r="G1316" s="62"/>
      <c r="H1316" s="66"/>
      <c r="I1316" s="67"/>
      <c r="J1316" s="67"/>
      <c r="K1316" s="66" t="s">
        <v>13585</v>
      </c>
      <c r="L1316" s="70"/>
      <c r="M1316" s="71">
        <v>7839.26220703125</v>
      </c>
      <c r="N1316" s="71">
        <v>4651.4775390625</v>
      </c>
      <c r="O1316" s="72"/>
      <c r="P1316" s="73"/>
      <c r="Q1316" s="73"/>
      <c r="R1316" s="96"/>
      <c r="S1316" s="48">
        <v>0</v>
      </c>
      <c r="T1316" s="48">
        <v>1</v>
      </c>
      <c r="U1316" s="49">
        <v>0</v>
      </c>
      <c r="V1316" s="49">
        <v>1.2E-4</v>
      </c>
      <c r="W1316" s="49">
        <v>0</v>
      </c>
      <c r="X1316" s="49">
        <v>0.57686899999999997</v>
      </c>
      <c r="Y1316" s="49">
        <v>0</v>
      </c>
      <c r="Z1316" s="49">
        <v>0</v>
      </c>
      <c r="AA1316" s="68">
        <v>1316</v>
      </c>
      <c r="AB1316" s="68"/>
      <c r="AC1316" s="69"/>
      <c r="AD1316" s="84">
        <v>501</v>
      </c>
      <c r="AE1316" s="84">
        <v>511</v>
      </c>
      <c r="AF1316" s="84">
        <v>38223</v>
      </c>
      <c r="AG1316" s="84">
        <v>127096</v>
      </c>
      <c r="AH1316" s="84"/>
      <c r="AI1316" s="84"/>
      <c r="AJ1316" s="84"/>
      <c r="AK1316" s="84"/>
      <c r="AL1316" s="84"/>
      <c r="AM1316" s="87">
        <v>43183.433472222219</v>
      </c>
      <c r="AN1316" s="84" t="s">
        <v>10584</v>
      </c>
      <c r="AO1316" s="92" t="s">
        <v>11898</v>
      </c>
      <c r="AP1316" s="84" t="s">
        <v>66</v>
      </c>
      <c r="AQ1316" s="48"/>
      <c r="AR1316" s="48"/>
      <c r="AS1316" s="48"/>
      <c r="AT1316" s="48"/>
      <c r="AU1316" s="48"/>
      <c r="AV1316" s="48"/>
      <c r="AW1316" s="107" t="s">
        <v>14580</v>
      </c>
      <c r="AX1316" s="107" t="s">
        <v>14825</v>
      </c>
      <c r="AY1316" s="107" t="s">
        <v>15354</v>
      </c>
      <c r="AZ1316" s="107" t="s">
        <v>15516</v>
      </c>
      <c r="BA1316" s="2"/>
      <c r="BB1316" s="3"/>
      <c r="BC1316" s="3"/>
      <c r="BD1316" s="3"/>
      <c r="BE1316" s="3"/>
    </row>
    <row r="1317" spans="1:57" x14ac:dyDescent="0.25">
      <c r="A1317" s="61" t="s">
        <v>1180</v>
      </c>
      <c r="B1317" s="62" t="s">
        <v>15537</v>
      </c>
      <c r="C1317" s="62"/>
      <c r="D1317" s="63">
        <v>1.5038682923810114</v>
      </c>
      <c r="E1317" s="65"/>
      <c r="F1317" s="103" t="s">
        <v>10230</v>
      </c>
      <c r="G1317" s="62"/>
      <c r="H1317" s="66"/>
      <c r="I1317" s="67"/>
      <c r="J1317" s="67"/>
      <c r="K1317" s="66" t="s">
        <v>13586</v>
      </c>
      <c r="L1317" s="70"/>
      <c r="M1317" s="71">
        <v>998.681640625</v>
      </c>
      <c r="N1317" s="71">
        <v>7290.27783203125</v>
      </c>
      <c r="O1317" s="72"/>
      <c r="P1317" s="73"/>
      <c r="Q1317" s="73"/>
      <c r="R1317" s="96"/>
      <c r="S1317" s="48">
        <v>0</v>
      </c>
      <c r="T1317" s="48">
        <v>1</v>
      </c>
      <c r="U1317" s="49">
        <v>0</v>
      </c>
      <c r="V1317" s="49">
        <v>1.4100000000000001E-4</v>
      </c>
      <c r="W1317" s="49">
        <v>1.9999999999999999E-6</v>
      </c>
      <c r="X1317" s="49">
        <v>0.57221900000000003</v>
      </c>
      <c r="Y1317" s="49">
        <v>0</v>
      </c>
      <c r="Z1317" s="49">
        <v>0</v>
      </c>
      <c r="AA1317" s="68">
        <v>1317</v>
      </c>
      <c r="AB1317" s="68"/>
      <c r="AC1317" s="69"/>
      <c r="AD1317" s="84">
        <v>392</v>
      </c>
      <c r="AE1317" s="84">
        <v>124</v>
      </c>
      <c r="AF1317" s="84">
        <v>13665</v>
      </c>
      <c r="AG1317" s="84">
        <v>12911</v>
      </c>
      <c r="AH1317" s="84"/>
      <c r="AI1317" s="84"/>
      <c r="AJ1317" s="84" t="s">
        <v>8284</v>
      </c>
      <c r="AK1317" s="84"/>
      <c r="AL1317" s="84"/>
      <c r="AM1317" s="87">
        <v>41282.532962962963</v>
      </c>
      <c r="AN1317" s="84" t="s">
        <v>10584</v>
      </c>
      <c r="AO1317" s="92" t="s">
        <v>11899</v>
      </c>
      <c r="AP1317" s="84" t="s">
        <v>66</v>
      </c>
      <c r="AQ1317" s="48"/>
      <c r="AR1317" s="48"/>
      <c r="AS1317" s="48"/>
      <c r="AT1317" s="48"/>
      <c r="AU1317" s="48"/>
      <c r="AV1317" s="48"/>
      <c r="AW1317" s="107" t="s">
        <v>14581</v>
      </c>
      <c r="AX1317" s="107" t="s">
        <v>14581</v>
      </c>
      <c r="AY1317" s="107" t="s">
        <v>15355</v>
      </c>
      <c r="AZ1317" s="107" t="s">
        <v>15355</v>
      </c>
      <c r="BA1317" s="2"/>
      <c r="BB1317" s="3"/>
      <c r="BC1317" s="3"/>
      <c r="BD1317" s="3"/>
      <c r="BE1317" s="3"/>
    </row>
    <row r="1318" spans="1:57" x14ac:dyDescent="0.25">
      <c r="A1318" s="61" t="s">
        <v>1804</v>
      </c>
      <c r="B1318" s="62" t="s">
        <v>15537</v>
      </c>
      <c r="C1318" s="62"/>
      <c r="D1318" s="63">
        <v>1.5831682861917435</v>
      </c>
      <c r="E1318" s="65"/>
      <c r="F1318" s="103" t="s">
        <v>10231</v>
      </c>
      <c r="G1318" s="62"/>
      <c r="H1318" s="66"/>
      <c r="I1318" s="67"/>
      <c r="J1318" s="67"/>
      <c r="K1318" s="66" t="s">
        <v>13587</v>
      </c>
      <c r="L1318" s="70"/>
      <c r="M1318" s="71">
        <v>2114.721923828125</v>
      </c>
      <c r="N1318" s="71">
        <v>5436.8046875</v>
      </c>
      <c r="O1318" s="72"/>
      <c r="P1318" s="73"/>
      <c r="Q1318" s="73"/>
      <c r="R1318" s="96"/>
      <c r="S1318" s="48">
        <v>2</v>
      </c>
      <c r="T1318" s="48">
        <v>0</v>
      </c>
      <c r="U1318" s="49">
        <v>2030</v>
      </c>
      <c r="V1318" s="49">
        <v>1.65E-4</v>
      </c>
      <c r="W1318" s="49">
        <v>4.3000000000000002E-5</v>
      </c>
      <c r="X1318" s="49">
        <v>0.99345600000000001</v>
      </c>
      <c r="Y1318" s="49">
        <v>0</v>
      </c>
      <c r="Z1318" s="49">
        <v>0</v>
      </c>
      <c r="AA1318" s="68">
        <v>1318</v>
      </c>
      <c r="AB1318" s="68"/>
      <c r="AC1318" s="69"/>
      <c r="AD1318" s="84">
        <v>82</v>
      </c>
      <c r="AE1318" s="84">
        <v>123197</v>
      </c>
      <c r="AF1318" s="84">
        <v>2158</v>
      </c>
      <c r="AG1318" s="84">
        <v>0</v>
      </c>
      <c r="AH1318" s="84"/>
      <c r="AI1318" s="84" t="s">
        <v>8034</v>
      </c>
      <c r="AJ1318" s="84" t="s">
        <v>8266</v>
      </c>
      <c r="AK1318" s="92" t="s">
        <v>8916</v>
      </c>
      <c r="AL1318" s="84"/>
      <c r="AM1318" s="87">
        <v>43581.358981481484</v>
      </c>
      <c r="AN1318" s="84" t="s">
        <v>10584</v>
      </c>
      <c r="AO1318" s="92" t="s">
        <v>11900</v>
      </c>
      <c r="AP1318" s="84" t="s">
        <v>65</v>
      </c>
      <c r="AQ1318" s="48"/>
      <c r="AR1318" s="48"/>
      <c r="AS1318" s="48"/>
      <c r="AT1318" s="48"/>
      <c r="AU1318" s="48"/>
      <c r="AV1318" s="48"/>
      <c r="AW1318" s="48"/>
      <c r="AX1318" s="48"/>
      <c r="AY1318" s="48"/>
      <c r="AZ1318" s="48"/>
      <c r="BA1318" s="2"/>
      <c r="BB1318" s="3"/>
      <c r="BC1318" s="3"/>
      <c r="BD1318" s="3"/>
      <c r="BE1318" s="3"/>
    </row>
    <row r="1319" spans="1:57" x14ac:dyDescent="0.25">
      <c r="A1319" s="61" t="s">
        <v>1181</v>
      </c>
      <c r="B1319" s="62" t="s">
        <v>15537</v>
      </c>
      <c r="C1319" s="62"/>
      <c r="D1319" s="63">
        <v>2.9293340347836851</v>
      </c>
      <c r="E1319" s="65"/>
      <c r="F1319" s="103" t="s">
        <v>10232</v>
      </c>
      <c r="G1319" s="62"/>
      <c r="H1319" s="66"/>
      <c r="I1319" s="67"/>
      <c r="J1319" s="67"/>
      <c r="K1319" s="66" t="s">
        <v>13588</v>
      </c>
      <c r="L1319" s="70"/>
      <c r="M1319" s="71">
        <v>3001.306884765625</v>
      </c>
      <c r="N1319" s="71">
        <v>1390.175537109375</v>
      </c>
      <c r="O1319" s="72"/>
      <c r="P1319" s="73"/>
      <c r="Q1319" s="73"/>
      <c r="R1319" s="96"/>
      <c r="S1319" s="48">
        <v>0</v>
      </c>
      <c r="T1319" s="48">
        <v>1</v>
      </c>
      <c r="U1319" s="49">
        <v>0</v>
      </c>
      <c r="V1319" s="49">
        <v>1.9799999999999999E-4</v>
      </c>
      <c r="W1319" s="49">
        <v>7.3899999999999997E-4</v>
      </c>
      <c r="X1319" s="49">
        <v>0.40701900000000002</v>
      </c>
      <c r="Y1319" s="49">
        <v>0</v>
      </c>
      <c r="Z1319" s="49">
        <v>0</v>
      </c>
      <c r="AA1319" s="68">
        <v>1319</v>
      </c>
      <c r="AB1319" s="68"/>
      <c r="AC1319" s="69"/>
      <c r="AD1319" s="84">
        <v>144</v>
      </c>
      <c r="AE1319" s="84">
        <v>10</v>
      </c>
      <c r="AF1319" s="84">
        <v>659</v>
      </c>
      <c r="AG1319" s="84">
        <v>1535</v>
      </c>
      <c r="AH1319" s="84"/>
      <c r="AI1319" s="84"/>
      <c r="AJ1319" s="84" t="s">
        <v>8573</v>
      </c>
      <c r="AK1319" s="84"/>
      <c r="AL1319" s="84"/>
      <c r="AM1319" s="87">
        <v>43360.354791666665</v>
      </c>
      <c r="AN1319" s="84" t="s">
        <v>10584</v>
      </c>
      <c r="AO1319" s="92" t="s">
        <v>11901</v>
      </c>
      <c r="AP1319" s="84" t="s">
        <v>66</v>
      </c>
      <c r="AQ1319" s="48"/>
      <c r="AR1319" s="48"/>
      <c r="AS1319" s="48"/>
      <c r="AT1319" s="48"/>
      <c r="AU1319" s="48"/>
      <c r="AV1319" s="48"/>
      <c r="AW1319" s="107" t="s">
        <v>14074</v>
      </c>
      <c r="AX1319" s="107" t="s">
        <v>14074</v>
      </c>
      <c r="AY1319" s="107" t="s">
        <v>14877</v>
      </c>
      <c r="AZ1319" s="107" t="s">
        <v>14877</v>
      </c>
      <c r="BA1319" s="2"/>
      <c r="BB1319" s="3"/>
      <c r="BC1319" s="3"/>
      <c r="BD1319" s="3"/>
      <c r="BE1319" s="3"/>
    </row>
    <row r="1320" spans="1:57" x14ac:dyDescent="0.25">
      <c r="A1320" s="61" t="s">
        <v>1182</v>
      </c>
      <c r="B1320" s="62" t="s">
        <v>15541</v>
      </c>
      <c r="C1320" s="62"/>
      <c r="D1320" s="63">
        <v>3.325834003837346</v>
      </c>
      <c r="E1320" s="65"/>
      <c r="F1320" s="103" t="s">
        <v>10233</v>
      </c>
      <c r="G1320" s="62"/>
      <c r="H1320" s="66"/>
      <c r="I1320" s="67"/>
      <c r="J1320" s="67"/>
      <c r="K1320" s="66" t="s">
        <v>13589</v>
      </c>
      <c r="L1320" s="70"/>
      <c r="M1320" s="71">
        <v>3484.449951171875</v>
      </c>
      <c r="N1320" s="71">
        <v>3715.95654296875</v>
      </c>
      <c r="O1320" s="72"/>
      <c r="P1320" s="73"/>
      <c r="Q1320" s="73"/>
      <c r="R1320" s="96"/>
      <c r="S1320" s="48">
        <v>0</v>
      </c>
      <c r="T1320" s="48">
        <v>7</v>
      </c>
      <c r="U1320" s="49">
        <v>76897.039560999998</v>
      </c>
      <c r="V1320" s="49">
        <v>2.2499999999999999E-4</v>
      </c>
      <c r="W1320" s="49">
        <v>9.4399999999999996E-4</v>
      </c>
      <c r="X1320" s="49">
        <v>2.4426730000000001</v>
      </c>
      <c r="Y1320" s="49">
        <v>0</v>
      </c>
      <c r="Z1320" s="49">
        <v>0</v>
      </c>
      <c r="AA1320" s="68">
        <v>1320</v>
      </c>
      <c r="AB1320" s="68"/>
      <c r="AC1320" s="69"/>
      <c r="AD1320" s="84">
        <v>42</v>
      </c>
      <c r="AE1320" s="84">
        <v>49</v>
      </c>
      <c r="AF1320" s="84">
        <v>1301</v>
      </c>
      <c r="AG1320" s="84">
        <v>2132</v>
      </c>
      <c r="AH1320" s="84"/>
      <c r="AI1320" s="84" t="s">
        <v>8035</v>
      </c>
      <c r="AJ1320" s="84"/>
      <c r="AK1320" s="84"/>
      <c r="AL1320" s="84"/>
      <c r="AM1320" s="87">
        <v>43231.583402777775</v>
      </c>
      <c r="AN1320" s="84" t="s">
        <v>10584</v>
      </c>
      <c r="AO1320" s="92" t="s">
        <v>11902</v>
      </c>
      <c r="AP1320" s="84" t="s">
        <v>66</v>
      </c>
      <c r="AQ1320" s="48"/>
      <c r="AR1320" s="48"/>
      <c r="AS1320" s="48"/>
      <c r="AT1320" s="48"/>
      <c r="AU1320" s="48" t="s">
        <v>2956</v>
      </c>
      <c r="AV1320" s="48" t="s">
        <v>2956</v>
      </c>
      <c r="AW1320" s="107" t="s">
        <v>14582</v>
      </c>
      <c r="AX1320" s="107" t="s">
        <v>14826</v>
      </c>
      <c r="AY1320" s="107" t="s">
        <v>15356</v>
      </c>
      <c r="AZ1320" s="107" t="s">
        <v>15517</v>
      </c>
      <c r="BA1320" s="2"/>
      <c r="BB1320" s="3"/>
      <c r="BC1320" s="3"/>
      <c r="BD1320" s="3"/>
      <c r="BE1320" s="3"/>
    </row>
    <row r="1321" spans="1:57" x14ac:dyDescent="0.25">
      <c r="A1321" s="61" t="s">
        <v>1805</v>
      </c>
      <c r="B1321" s="62" t="s">
        <v>15537</v>
      </c>
      <c r="C1321" s="62"/>
      <c r="D1321" s="63">
        <v>1.6044438942873058</v>
      </c>
      <c r="E1321" s="65"/>
      <c r="F1321" s="103" t="s">
        <v>10234</v>
      </c>
      <c r="G1321" s="62"/>
      <c r="H1321" s="66"/>
      <c r="I1321" s="67"/>
      <c r="J1321" s="67"/>
      <c r="K1321" s="66" t="s">
        <v>13590</v>
      </c>
      <c r="L1321" s="70"/>
      <c r="M1321" s="71">
        <v>1839.0006103515625</v>
      </c>
      <c r="N1321" s="71">
        <v>2028.1632080078125</v>
      </c>
      <c r="O1321" s="72"/>
      <c r="P1321" s="73"/>
      <c r="Q1321" s="73"/>
      <c r="R1321" s="96"/>
      <c r="S1321" s="48">
        <v>1</v>
      </c>
      <c r="T1321" s="48">
        <v>0</v>
      </c>
      <c r="U1321" s="49">
        <v>0</v>
      </c>
      <c r="V1321" s="49">
        <v>1.83E-4</v>
      </c>
      <c r="W1321" s="49">
        <v>5.3999999999999998E-5</v>
      </c>
      <c r="X1321" s="49">
        <v>0.44661000000000001</v>
      </c>
      <c r="Y1321" s="49">
        <v>0</v>
      </c>
      <c r="Z1321" s="49">
        <v>0</v>
      </c>
      <c r="AA1321" s="68">
        <v>1321</v>
      </c>
      <c r="AB1321" s="68"/>
      <c r="AC1321" s="69"/>
      <c r="AD1321" s="84">
        <v>439</v>
      </c>
      <c r="AE1321" s="84">
        <v>416</v>
      </c>
      <c r="AF1321" s="84">
        <v>878</v>
      </c>
      <c r="AG1321" s="84">
        <v>434</v>
      </c>
      <c r="AH1321" s="84"/>
      <c r="AI1321" s="84" t="s">
        <v>8036</v>
      </c>
      <c r="AJ1321" s="84"/>
      <c r="AK1321" s="84"/>
      <c r="AL1321" s="84"/>
      <c r="AM1321" s="87">
        <v>43700.811701388891</v>
      </c>
      <c r="AN1321" s="84" t="s">
        <v>10584</v>
      </c>
      <c r="AO1321" s="92" t="s">
        <v>11903</v>
      </c>
      <c r="AP1321" s="84" t="s">
        <v>65</v>
      </c>
      <c r="AQ1321" s="48"/>
      <c r="AR1321" s="48"/>
      <c r="AS1321" s="48"/>
      <c r="AT1321" s="48"/>
      <c r="AU1321" s="48"/>
      <c r="AV1321" s="48"/>
      <c r="AW1321" s="48"/>
      <c r="AX1321" s="48"/>
      <c r="AY1321" s="48"/>
      <c r="AZ1321" s="48"/>
      <c r="BA1321" s="2"/>
      <c r="BB1321" s="3"/>
      <c r="BC1321" s="3"/>
      <c r="BD1321" s="3"/>
      <c r="BE1321" s="3"/>
    </row>
    <row r="1322" spans="1:57" x14ac:dyDescent="0.25">
      <c r="A1322" s="61" t="s">
        <v>1806</v>
      </c>
      <c r="B1322" s="62" t="s">
        <v>15537</v>
      </c>
      <c r="C1322" s="62"/>
      <c r="D1322" s="63">
        <v>1.6044438942873058</v>
      </c>
      <c r="E1322" s="65"/>
      <c r="F1322" s="103" t="s">
        <v>10235</v>
      </c>
      <c r="G1322" s="62"/>
      <c r="H1322" s="66"/>
      <c r="I1322" s="67"/>
      <c r="J1322" s="67"/>
      <c r="K1322" s="66" t="s">
        <v>13591</v>
      </c>
      <c r="L1322" s="70"/>
      <c r="M1322" s="71">
        <v>2668.0634765625</v>
      </c>
      <c r="N1322" s="71">
        <v>7139.14599609375</v>
      </c>
      <c r="O1322" s="72"/>
      <c r="P1322" s="73"/>
      <c r="Q1322" s="73"/>
      <c r="R1322" s="96"/>
      <c r="S1322" s="48">
        <v>1</v>
      </c>
      <c r="T1322" s="48">
        <v>0</v>
      </c>
      <c r="U1322" s="49">
        <v>0</v>
      </c>
      <c r="V1322" s="49">
        <v>1.83E-4</v>
      </c>
      <c r="W1322" s="49">
        <v>5.3999999999999998E-5</v>
      </c>
      <c r="X1322" s="49">
        <v>0.44661000000000001</v>
      </c>
      <c r="Y1322" s="49">
        <v>0</v>
      </c>
      <c r="Z1322" s="49">
        <v>0</v>
      </c>
      <c r="AA1322" s="68">
        <v>1322</v>
      </c>
      <c r="AB1322" s="68"/>
      <c r="AC1322" s="69"/>
      <c r="AD1322" s="84">
        <v>64358</v>
      </c>
      <c r="AE1322" s="84">
        <v>59125</v>
      </c>
      <c r="AF1322" s="84">
        <v>83274</v>
      </c>
      <c r="AG1322" s="84">
        <v>117552</v>
      </c>
      <c r="AH1322" s="84"/>
      <c r="AI1322" s="84" t="s">
        <v>8037</v>
      </c>
      <c r="AJ1322" s="84"/>
      <c r="AK1322" s="84"/>
      <c r="AL1322" s="84"/>
      <c r="AM1322" s="87">
        <v>41469.675381944442</v>
      </c>
      <c r="AN1322" s="84" t="s">
        <v>10584</v>
      </c>
      <c r="AO1322" s="92" t="s">
        <v>11904</v>
      </c>
      <c r="AP1322" s="84" t="s">
        <v>65</v>
      </c>
      <c r="AQ1322" s="48"/>
      <c r="AR1322" s="48"/>
      <c r="AS1322" s="48"/>
      <c r="AT1322" s="48"/>
      <c r="AU1322" s="48"/>
      <c r="AV1322" s="48"/>
      <c r="AW1322" s="48"/>
      <c r="AX1322" s="48"/>
      <c r="AY1322" s="48"/>
      <c r="AZ1322" s="48"/>
      <c r="BA1322" s="2"/>
      <c r="BB1322" s="3"/>
      <c r="BC1322" s="3"/>
      <c r="BD1322" s="3"/>
      <c r="BE1322" s="3"/>
    </row>
    <row r="1323" spans="1:57" x14ac:dyDescent="0.25">
      <c r="A1323" s="61" t="s">
        <v>1807</v>
      </c>
      <c r="B1323" s="62" t="s">
        <v>15537</v>
      </c>
      <c r="C1323" s="62"/>
      <c r="D1323" s="63">
        <v>1.6044438942873058</v>
      </c>
      <c r="E1323" s="65"/>
      <c r="F1323" s="103" t="s">
        <v>10236</v>
      </c>
      <c r="G1323" s="62"/>
      <c r="H1323" s="66"/>
      <c r="I1323" s="67"/>
      <c r="J1323" s="67"/>
      <c r="K1323" s="66" t="s">
        <v>13592</v>
      </c>
      <c r="L1323" s="70"/>
      <c r="M1323" s="71">
        <v>4000.81494140625</v>
      </c>
      <c r="N1323" s="71">
        <v>865.68035888671875</v>
      </c>
      <c r="O1323" s="72"/>
      <c r="P1323" s="73"/>
      <c r="Q1323" s="73"/>
      <c r="R1323" s="96"/>
      <c r="S1323" s="48">
        <v>1</v>
      </c>
      <c r="T1323" s="48">
        <v>0</v>
      </c>
      <c r="U1323" s="49">
        <v>0</v>
      </c>
      <c r="V1323" s="49">
        <v>1.83E-4</v>
      </c>
      <c r="W1323" s="49">
        <v>5.3999999999999998E-5</v>
      </c>
      <c r="X1323" s="49">
        <v>0.44661000000000001</v>
      </c>
      <c r="Y1323" s="49">
        <v>0</v>
      </c>
      <c r="Z1323" s="49">
        <v>0</v>
      </c>
      <c r="AA1323" s="68">
        <v>1323</v>
      </c>
      <c r="AB1323" s="68"/>
      <c r="AC1323" s="69"/>
      <c r="AD1323" s="84">
        <v>150</v>
      </c>
      <c r="AE1323" s="84">
        <v>154</v>
      </c>
      <c r="AF1323" s="84">
        <v>2006</v>
      </c>
      <c r="AG1323" s="84">
        <v>4683</v>
      </c>
      <c r="AH1323" s="84"/>
      <c r="AI1323" s="84" t="s">
        <v>8038</v>
      </c>
      <c r="AJ1323" s="84"/>
      <c r="AK1323" s="84"/>
      <c r="AL1323" s="84"/>
      <c r="AM1323" s="87">
        <v>43641.86824074074</v>
      </c>
      <c r="AN1323" s="84" t="s">
        <v>10584</v>
      </c>
      <c r="AO1323" s="92" t="s">
        <v>11905</v>
      </c>
      <c r="AP1323" s="84" t="s">
        <v>65</v>
      </c>
      <c r="AQ1323" s="48"/>
      <c r="AR1323" s="48"/>
      <c r="AS1323" s="48"/>
      <c r="AT1323" s="48"/>
      <c r="AU1323" s="48"/>
      <c r="AV1323" s="48"/>
      <c r="AW1323" s="48"/>
      <c r="AX1323" s="48"/>
      <c r="AY1323" s="48"/>
      <c r="AZ1323" s="48"/>
      <c r="BA1323" s="2"/>
      <c r="BB1323" s="3"/>
      <c r="BC1323" s="3"/>
      <c r="BD1323" s="3"/>
      <c r="BE1323" s="3"/>
    </row>
    <row r="1324" spans="1:57" x14ac:dyDescent="0.25">
      <c r="A1324" s="61" t="s">
        <v>1183</v>
      </c>
      <c r="B1324" s="62" t="s">
        <v>15539</v>
      </c>
      <c r="C1324" s="62"/>
      <c r="D1324" s="63">
        <v>4.923438757195024</v>
      </c>
      <c r="E1324" s="65"/>
      <c r="F1324" s="103" t="s">
        <v>10237</v>
      </c>
      <c r="G1324" s="62"/>
      <c r="H1324" s="66"/>
      <c r="I1324" s="67"/>
      <c r="J1324" s="67"/>
      <c r="K1324" s="66" t="s">
        <v>13593</v>
      </c>
      <c r="L1324" s="70"/>
      <c r="M1324" s="71">
        <v>4832.462890625</v>
      </c>
      <c r="N1324" s="71">
        <v>6181.57177734375</v>
      </c>
      <c r="O1324" s="72"/>
      <c r="P1324" s="73"/>
      <c r="Q1324" s="73"/>
      <c r="R1324" s="96"/>
      <c r="S1324" s="48">
        <v>0</v>
      </c>
      <c r="T1324" s="48">
        <v>2</v>
      </c>
      <c r="U1324" s="49">
        <v>10.533732000000001</v>
      </c>
      <c r="V1324" s="49">
        <v>1.7799999999999999E-4</v>
      </c>
      <c r="W1324" s="49">
        <v>1.7700000000000001E-3</v>
      </c>
      <c r="X1324" s="49">
        <v>0.45303100000000002</v>
      </c>
      <c r="Y1324" s="49">
        <v>0</v>
      </c>
      <c r="Z1324" s="49">
        <v>0</v>
      </c>
      <c r="AA1324" s="68">
        <v>1324</v>
      </c>
      <c r="AB1324" s="68"/>
      <c r="AC1324" s="69"/>
      <c r="AD1324" s="84">
        <v>791</v>
      </c>
      <c r="AE1324" s="84">
        <v>216</v>
      </c>
      <c r="AF1324" s="84">
        <v>19813</v>
      </c>
      <c r="AG1324" s="84">
        <v>55883</v>
      </c>
      <c r="AH1324" s="84"/>
      <c r="AI1324" s="84"/>
      <c r="AJ1324" s="84" t="s">
        <v>8266</v>
      </c>
      <c r="AK1324" s="84"/>
      <c r="AL1324" s="84"/>
      <c r="AM1324" s="87">
        <v>43344.449004629627</v>
      </c>
      <c r="AN1324" s="84" t="s">
        <v>10584</v>
      </c>
      <c r="AO1324" s="92" t="s">
        <v>11906</v>
      </c>
      <c r="AP1324" s="84" t="s">
        <v>66</v>
      </c>
      <c r="AQ1324" s="48"/>
      <c r="AR1324" s="48"/>
      <c r="AS1324" s="48"/>
      <c r="AT1324" s="48"/>
      <c r="AU1324" s="48" t="s">
        <v>14040</v>
      </c>
      <c r="AV1324" s="48" t="s">
        <v>14040</v>
      </c>
      <c r="AW1324" s="107" t="s">
        <v>14583</v>
      </c>
      <c r="AX1324" s="107" t="s">
        <v>14827</v>
      </c>
      <c r="AY1324" s="107" t="s">
        <v>15357</v>
      </c>
      <c r="AZ1324" s="107" t="s">
        <v>15518</v>
      </c>
      <c r="BA1324" s="2"/>
      <c r="BB1324" s="3"/>
      <c r="BC1324" s="3"/>
      <c r="BD1324" s="3"/>
      <c r="BE1324" s="3"/>
    </row>
    <row r="1325" spans="1:57" x14ac:dyDescent="0.25">
      <c r="A1325" s="61" t="s">
        <v>1184</v>
      </c>
      <c r="B1325" s="62" t="s">
        <v>15537</v>
      </c>
      <c r="C1325" s="62"/>
      <c r="D1325" s="63">
        <v>1.5</v>
      </c>
      <c r="E1325" s="65"/>
      <c r="F1325" s="103" t="s">
        <v>10238</v>
      </c>
      <c r="G1325" s="62"/>
      <c r="H1325" s="66"/>
      <c r="I1325" s="67"/>
      <c r="J1325" s="67"/>
      <c r="K1325" s="66" t="s">
        <v>13594</v>
      </c>
      <c r="L1325" s="70"/>
      <c r="M1325" s="71">
        <v>6440.40185546875</v>
      </c>
      <c r="N1325" s="71">
        <v>2441.936767578125</v>
      </c>
      <c r="O1325" s="72"/>
      <c r="P1325" s="73"/>
      <c r="Q1325" s="73"/>
      <c r="R1325" s="96"/>
      <c r="S1325" s="48">
        <v>1</v>
      </c>
      <c r="T1325" s="48">
        <v>1</v>
      </c>
      <c r="U1325" s="49">
        <v>0</v>
      </c>
      <c r="V1325" s="49">
        <v>0</v>
      </c>
      <c r="W1325" s="49">
        <v>0</v>
      </c>
      <c r="X1325" s="49">
        <v>1</v>
      </c>
      <c r="Y1325" s="49">
        <v>0</v>
      </c>
      <c r="Z1325" s="49" t="s">
        <v>13963</v>
      </c>
      <c r="AA1325" s="68">
        <v>1325</v>
      </c>
      <c r="AB1325" s="68"/>
      <c r="AC1325" s="69"/>
      <c r="AD1325" s="84">
        <v>40</v>
      </c>
      <c r="AE1325" s="84">
        <v>974</v>
      </c>
      <c r="AF1325" s="84">
        <v>846</v>
      </c>
      <c r="AG1325" s="84">
        <v>2</v>
      </c>
      <c r="AH1325" s="84"/>
      <c r="AI1325" s="84" t="s">
        <v>8039</v>
      </c>
      <c r="AJ1325" s="84"/>
      <c r="AK1325" s="84"/>
      <c r="AL1325" s="84"/>
      <c r="AM1325" s="87">
        <v>43031.61136574074</v>
      </c>
      <c r="AN1325" s="84" t="s">
        <v>10584</v>
      </c>
      <c r="AO1325" s="92" t="s">
        <v>11907</v>
      </c>
      <c r="AP1325" s="84" t="s">
        <v>66</v>
      </c>
      <c r="AQ1325" s="48" t="s">
        <v>2819</v>
      </c>
      <c r="AR1325" s="48" t="s">
        <v>2819</v>
      </c>
      <c r="AS1325" s="48" t="s">
        <v>2911</v>
      </c>
      <c r="AT1325" s="48" t="s">
        <v>2911</v>
      </c>
      <c r="AU1325" s="48"/>
      <c r="AV1325" s="48"/>
      <c r="AW1325" s="107" t="s">
        <v>14584</v>
      </c>
      <c r="AX1325" s="107" t="s">
        <v>14584</v>
      </c>
      <c r="AY1325" s="107" t="s">
        <v>15358</v>
      </c>
      <c r="AZ1325" s="107" t="s">
        <v>15358</v>
      </c>
      <c r="BA1325" s="2"/>
      <c r="BB1325" s="3"/>
      <c r="BC1325" s="3"/>
      <c r="BD1325" s="3"/>
      <c r="BE1325" s="3"/>
    </row>
    <row r="1326" spans="1:57" x14ac:dyDescent="0.25">
      <c r="A1326" s="61" t="s">
        <v>1185</v>
      </c>
      <c r="B1326" s="62" t="s">
        <v>15539</v>
      </c>
      <c r="C1326" s="62"/>
      <c r="D1326" s="63">
        <v>5.097511914340533</v>
      </c>
      <c r="E1326" s="65"/>
      <c r="F1326" s="103" t="s">
        <v>10239</v>
      </c>
      <c r="G1326" s="62"/>
      <c r="H1326" s="66"/>
      <c r="I1326" s="67"/>
      <c r="J1326" s="67"/>
      <c r="K1326" s="66" t="s">
        <v>13595</v>
      </c>
      <c r="L1326" s="70"/>
      <c r="M1326" s="71">
        <v>2488.21435546875</v>
      </c>
      <c r="N1326" s="71">
        <v>6757.97119140625</v>
      </c>
      <c r="O1326" s="72"/>
      <c r="P1326" s="73"/>
      <c r="Q1326" s="73"/>
      <c r="R1326" s="96"/>
      <c r="S1326" s="48">
        <v>0</v>
      </c>
      <c r="T1326" s="48">
        <v>1</v>
      </c>
      <c r="U1326" s="49">
        <v>0</v>
      </c>
      <c r="V1326" s="49">
        <v>2.0100000000000001E-4</v>
      </c>
      <c r="W1326" s="49">
        <v>1.8600000000000001E-3</v>
      </c>
      <c r="X1326" s="49">
        <v>0.465924</v>
      </c>
      <c r="Y1326" s="49">
        <v>0</v>
      </c>
      <c r="Z1326" s="49">
        <v>0</v>
      </c>
      <c r="AA1326" s="68">
        <v>1326</v>
      </c>
      <c r="AB1326" s="68"/>
      <c r="AC1326" s="69"/>
      <c r="AD1326" s="84">
        <v>450</v>
      </c>
      <c r="AE1326" s="84">
        <v>302</v>
      </c>
      <c r="AF1326" s="84">
        <v>11794</v>
      </c>
      <c r="AG1326" s="84">
        <v>7359</v>
      </c>
      <c r="AH1326" s="84"/>
      <c r="AI1326" s="84" t="s">
        <v>8040</v>
      </c>
      <c r="AJ1326" s="84" t="s">
        <v>8574</v>
      </c>
      <c r="AK1326" s="84"/>
      <c r="AL1326" s="84"/>
      <c r="AM1326" s="87">
        <v>41127.787824074076</v>
      </c>
      <c r="AN1326" s="84" t="s">
        <v>10584</v>
      </c>
      <c r="AO1326" s="92" t="s">
        <v>11908</v>
      </c>
      <c r="AP1326" s="84" t="s">
        <v>66</v>
      </c>
      <c r="AQ1326" s="48"/>
      <c r="AR1326" s="48"/>
      <c r="AS1326" s="48"/>
      <c r="AT1326" s="48"/>
      <c r="AU1326" s="48" t="s">
        <v>2951</v>
      </c>
      <c r="AV1326" s="48" t="s">
        <v>2951</v>
      </c>
      <c r="AW1326" s="107" t="s">
        <v>14127</v>
      </c>
      <c r="AX1326" s="107" t="s">
        <v>14127</v>
      </c>
      <c r="AY1326" s="107" t="s">
        <v>14929</v>
      </c>
      <c r="AZ1326" s="107" t="s">
        <v>14929</v>
      </c>
      <c r="BA1326" s="2"/>
      <c r="BB1326" s="3"/>
      <c r="BC1326" s="3"/>
      <c r="BD1326" s="3"/>
      <c r="BE1326" s="3"/>
    </row>
    <row r="1327" spans="1:57" x14ac:dyDescent="0.25">
      <c r="A1327" s="61" t="s">
        <v>1186</v>
      </c>
      <c r="B1327" s="62" t="s">
        <v>15537</v>
      </c>
      <c r="C1327" s="62"/>
      <c r="D1327" s="63">
        <v>1.5870365785727549</v>
      </c>
      <c r="E1327" s="65"/>
      <c r="F1327" s="103" t="s">
        <v>10240</v>
      </c>
      <c r="G1327" s="62"/>
      <c r="H1327" s="66"/>
      <c r="I1327" s="67"/>
      <c r="J1327" s="67"/>
      <c r="K1327" s="66" t="s">
        <v>13596</v>
      </c>
      <c r="L1327" s="70"/>
      <c r="M1327" s="71">
        <v>1531.619140625</v>
      </c>
      <c r="N1327" s="71">
        <v>6725.50830078125</v>
      </c>
      <c r="O1327" s="72"/>
      <c r="P1327" s="73"/>
      <c r="Q1327" s="73"/>
      <c r="R1327" s="96"/>
      <c r="S1327" s="48">
        <v>0</v>
      </c>
      <c r="T1327" s="48">
        <v>1</v>
      </c>
      <c r="U1327" s="49">
        <v>0</v>
      </c>
      <c r="V1327" s="49">
        <v>1.76E-4</v>
      </c>
      <c r="W1327" s="49">
        <v>4.5000000000000003E-5</v>
      </c>
      <c r="X1327" s="49">
        <v>0.44630199999999998</v>
      </c>
      <c r="Y1327" s="49">
        <v>0</v>
      </c>
      <c r="Z1327" s="49">
        <v>0</v>
      </c>
      <c r="AA1327" s="68">
        <v>1327</v>
      </c>
      <c r="AB1327" s="68"/>
      <c r="AC1327" s="69"/>
      <c r="AD1327" s="84">
        <v>2264</v>
      </c>
      <c r="AE1327" s="84">
        <v>1742</v>
      </c>
      <c r="AF1327" s="84">
        <v>7937</v>
      </c>
      <c r="AG1327" s="84">
        <v>14425</v>
      </c>
      <c r="AH1327" s="84"/>
      <c r="AI1327" s="84" t="s">
        <v>8041</v>
      </c>
      <c r="AJ1327" s="84"/>
      <c r="AK1327" s="84"/>
      <c r="AL1327" s="84"/>
      <c r="AM1327" s="87">
        <v>43399.635497685187</v>
      </c>
      <c r="AN1327" s="84" t="s">
        <v>10584</v>
      </c>
      <c r="AO1327" s="92" t="s">
        <v>11909</v>
      </c>
      <c r="AP1327" s="84" t="s">
        <v>66</v>
      </c>
      <c r="AQ1327" s="48"/>
      <c r="AR1327" s="48"/>
      <c r="AS1327" s="48"/>
      <c r="AT1327" s="48"/>
      <c r="AU1327" s="48" t="s">
        <v>2947</v>
      </c>
      <c r="AV1327" s="48" t="s">
        <v>2947</v>
      </c>
      <c r="AW1327" s="107" t="s">
        <v>14123</v>
      </c>
      <c r="AX1327" s="107" t="s">
        <v>14123</v>
      </c>
      <c r="AY1327" s="107" t="s">
        <v>14925</v>
      </c>
      <c r="AZ1327" s="107" t="s">
        <v>14925</v>
      </c>
      <c r="BA1327" s="2"/>
      <c r="BB1327" s="3"/>
      <c r="BC1327" s="3"/>
      <c r="BD1327" s="3"/>
      <c r="BE1327" s="3"/>
    </row>
    <row r="1328" spans="1:57" x14ac:dyDescent="0.25">
      <c r="A1328" s="61" t="s">
        <v>1187</v>
      </c>
      <c r="B1328" s="62" t="s">
        <v>15537</v>
      </c>
      <c r="C1328" s="62"/>
      <c r="D1328" s="63">
        <v>1.505802438571517</v>
      </c>
      <c r="E1328" s="65"/>
      <c r="F1328" s="103" t="s">
        <v>10241</v>
      </c>
      <c r="G1328" s="62"/>
      <c r="H1328" s="66"/>
      <c r="I1328" s="67"/>
      <c r="J1328" s="67"/>
      <c r="K1328" s="66" t="s">
        <v>13597</v>
      </c>
      <c r="L1328" s="70"/>
      <c r="M1328" s="71">
        <v>3590.21826171875</v>
      </c>
      <c r="N1328" s="71">
        <v>4122.59326171875</v>
      </c>
      <c r="O1328" s="72"/>
      <c r="P1328" s="73"/>
      <c r="Q1328" s="73"/>
      <c r="R1328" s="96"/>
      <c r="S1328" s="48">
        <v>0</v>
      </c>
      <c r="T1328" s="48">
        <v>2</v>
      </c>
      <c r="U1328" s="49">
        <v>2030</v>
      </c>
      <c r="V1328" s="49">
        <v>1.5899999999999999E-4</v>
      </c>
      <c r="W1328" s="49">
        <v>3.0000000000000001E-6</v>
      </c>
      <c r="X1328" s="49">
        <v>1.003457</v>
      </c>
      <c r="Y1328" s="49">
        <v>0</v>
      </c>
      <c r="Z1328" s="49">
        <v>0</v>
      </c>
      <c r="AA1328" s="68">
        <v>1328</v>
      </c>
      <c r="AB1328" s="68"/>
      <c r="AC1328" s="69"/>
      <c r="AD1328" s="84">
        <v>409</v>
      </c>
      <c r="AE1328" s="84">
        <v>558</v>
      </c>
      <c r="AF1328" s="84">
        <v>34292</v>
      </c>
      <c r="AG1328" s="84">
        <v>31904</v>
      </c>
      <c r="AH1328" s="84"/>
      <c r="AI1328" s="84"/>
      <c r="AJ1328" s="84" t="s">
        <v>8266</v>
      </c>
      <c r="AK1328" s="84"/>
      <c r="AL1328" s="84"/>
      <c r="AM1328" s="87">
        <v>41511.6952662037</v>
      </c>
      <c r="AN1328" s="84" t="s">
        <v>10584</v>
      </c>
      <c r="AO1328" s="92" t="s">
        <v>11910</v>
      </c>
      <c r="AP1328" s="84" t="s">
        <v>66</v>
      </c>
      <c r="AQ1328" s="48"/>
      <c r="AR1328" s="48"/>
      <c r="AS1328" s="48"/>
      <c r="AT1328" s="48"/>
      <c r="AU1328" s="48"/>
      <c r="AV1328" s="48"/>
      <c r="AW1328" s="107" t="s">
        <v>14585</v>
      </c>
      <c r="AX1328" s="107" t="s">
        <v>14828</v>
      </c>
      <c r="AY1328" s="107" t="s">
        <v>15359</v>
      </c>
      <c r="AZ1328" s="107" t="s">
        <v>15359</v>
      </c>
      <c r="BA1328" s="2"/>
      <c r="BB1328" s="3"/>
      <c r="BC1328" s="3"/>
      <c r="BD1328" s="3"/>
      <c r="BE1328" s="3"/>
    </row>
    <row r="1329" spans="1:57" x14ac:dyDescent="0.25">
      <c r="A1329" s="61" t="s">
        <v>1808</v>
      </c>
      <c r="B1329" s="62" t="s">
        <v>15537</v>
      </c>
      <c r="C1329" s="62"/>
      <c r="D1329" s="63">
        <v>1.5</v>
      </c>
      <c r="E1329" s="65"/>
      <c r="F1329" s="103" t="s">
        <v>10242</v>
      </c>
      <c r="G1329" s="62"/>
      <c r="H1329" s="66"/>
      <c r="I1329" s="67"/>
      <c r="J1329" s="67"/>
      <c r="K1329" s="66" t="s">
        <v>13598</v>
      </c>
      <c r="L1329" s="70"/>
      <c r="M1329" s="71">
        <v>3788.87890625</v>
      </c>
      <c r="N1329" s="71">
        <v>4829.3603515625</v>
      </c>
      <c r="O1329" s="72"/>
      <c r="P1329" s="73"/>
      <c r="Q1329" s="73"/>
      <c r="R1329" s="96"/>
      <c r="S1329" s="48">
        <v>1</v>
      </c>
      <c r="T1329" s="48">
        <v>0</v>
      </c>
      <c r="U1329" s="49">
        <v>0</v>
      </c>
      <c r="V1329" s="49">
        <v>1.37E-4</v>
      </c>
      <c r="W1329" s="49">
        <v>0</v>
      </c>
      <c r="X1329" s="49">
        <v>0.57646900000000001</v>
      </c>
      <c r="Y1329" s="49">
        <v>0</v>
      </c>
      <c r="Z1329" s="49">
        <v>0</v>
      </c>
      <c r="AA1329" s="68">
        <v>1329</v>
      </c>
      <c r="AB1329" s="68"/>
      <c r="AC1329" s="69"/>
      <c r="AD1329" s="84">
        <v>4185</v>
      </c>
      <c r="AE1329" s="84">
        <v>84447</v>
      </c>
      <c r="AF1329" s="84">
        <v>141235</v>
      </c>
      <c r="AG1329" s="84">
        <v>14546</v>
      </c>
      <c r="AH1329" s="84"/>
      <c r="AI1329" s="84" t="s">
        <v>8042</v>
      </c>
      <c r="AJ1329" s="84"/>
      <c r="AK1329" s="84"/>
      <c r="AL1329" s="84"/>
      <c r="AM1329" s="87">
        <v>40924.695092592592</v>
      </c>
      <c r="AN1329" s="84" t="s">
        <v>10584</v>
      </c>
      <c r="AO1329" s="92" t="s">
        <v>11911</v>
      </c>
      <c r="AP1329" s="84" t="s">
        <v>65</v>
      </c>
      <c r="AQ1329" s="48"/>
      <c r="AR1329" s="48"/>
      <c r="AS1329" s="48"/>
      <c r="AT1329" s="48"/>
      <c r="AU1329" s="48"/>
      <c r="AV1329" s="48"/>
      <c r="AW1329" s="48"/>
      <c r="AX1329" s="48"/>
      <c r="AY1329" s="48"/>
      <c r="AZ1329" s="48"/>
      <c r="BA1329" s="2"/>
      <c r="BB1329" s="3"/>
      <c r="BC1329" s="3"/>
      <c r="BD1329" s="3"/>
      <c r="BE1329" s="3"/>
    </row>
    <row r="1330" spans="1:57" x14ac:dyDescent="0.25">
      <c r="A1330" s="61" t="s">
        <v>1188</v>
      </c>
      <c r="B1330" s="62" t="s">
        <v>15537</v>
      </c>
      <c r="C1330" s="62"/>
      <c r="D1330" s="63">
        <v>1.5</v>
      </c>
      <c r="E1330" s="65"/>
      <c r="F1330" s="103" t="s">
        <v>10243</v>
      </c>
      <c r="G1330" s="62"/>
      <c r="H1330" s="66"/>
      <c r="I1330" s="67"/>
      <c r="J1330" s="67"/>
      <c r="K1330" s="66" t="s">
        <v>13599</v>
      </c>
      <c r="L1330" s="70"/>
      <c r="M1330" s="71">
        <v>7731.45751953125</v>
      </c>
      <c r="N1330" s="71">
        <v>6161.501953125</v>
      </c>
      <c r="O1330" s="72"/>
      <c r="P1330" s="73"/>
      <c r="Q1330" s="73"/>
      <c r="R1330" s="96"/>
      <c r="S1330" s="48">
        <v>0</v>
      </c>
      <c r="T1330" s="48">
        <v>1</v>
      </c>
      <c r="U1330" s="49">
        <v>0</v>
      </c>
      <c r="V1330" s="49">
        <v>8.5000000000000006E-5</v>
      </c>
      <c r="W1330" s="49">
        <v>0</v>
      </c>
      <c r="X1330" s="49">
        <v>0.53425999999999996</v>
      </c>
      <c r="Y1330" s="49">
        <v>0</v>
      </c>
      <c r="Z1330" s="49">
        <v>0</v>
      </c>
      <c r="AA1330" s="68">
        <v>1330</v>
      </c>
      <c r="AB1330" s="68"/>
      <c r="AC1330" s="69"/>
      <c r="AD1330" s="84">
        <v>4191</v>
      </c>
      <c r="AE1330" s="84">
        <v>2311</v>
      </c>
      <c r="AF1330" s="84">
        <v>3079</v>
      </c>
      <c r="AG1330" s="84">
        <v>4171</v>
      </c>
      <c r="AH1330" s="84"/>
      <c r="AI1330" s="84" t="s">
        <v>8043</v>
      </c>
      <c r="AJ1330" s="84"/>
      <c r="AK1330" s="84"/>
      <c r="AL1330" s="84"/>
      <c r="AM1330" s="87">
        <v>40218.008229166669</v>
      </c>
      <c r="AN1330" s="84" t="s">
        <v>10584</v>
      </c>
      <c r="AO1330" s="92" t="s">
        <v>11912</v>
      </c>
      <c r="AP1330" s="84" t="s">
        <v>66</v>
      </c>
      <c r="AQ1330" s="48"/>
      <c r="AR1330" s="48"/>
      <c r="AS1330" s="48"/>
      <c r="AT1330" s="48"/>
      <c r="AU1330" s="48"/>
      <c r="AV1330" s="48"/>
      <c r="AW1330" s="107" t="s">
        <v>14149</v>
      </c>
      <c r="AX1330" s="107" t="s">
        <v>14149</v>
      </c>
      <c r="AY1330" s="107" t="s">
        <v>14949</v>
      </c>
      <c r="AZ1330" s="107" t="s">
        <v>14949</v>
      </c>
      <c r="BA1330" s="2"/>
      <c r="BB1330" s="3"/>
      <c r="BC1330" s="3"/>
      <c r="BD1330" s="3"/>
      <c r="BE1330" s="3"/>
    </row>
    <row r="1331" spans="1:57" x14ac:dyDescent="0.25">
      <c r="A1331" s="61" t="s">
        <v>1189</v>
      </c>
      <c r="B1331" s="62" t="s">
        <v>15537</v>
      </c>
      <c r="C1331" s="62"/>
      <c r="D1331" s="63">
        <v>1.5</v>
      </c>
      <c r="E1331" s="65"/>
      <c r="F1331" s="103" t="s">
        <v>10244</v>
      </c>
      <c r="G1331" s="62"/>
      <c r="H1331" s="66"/>
      <c r="I1331" s="67"/>
      <c r="J1331" s="67"/>
      <c r="K1331" s="66" t="s">
        <v>13600</v>
      </c>
      <c r="L1331" s="70"/>
      <c r="M1331" s="71">
        <v>2808.681640625</v>
      </c>
      <c r="N1331" s="71">
        <v>1786.170654296875</v>
      </c>
      <c r="O1331" s="72"/>
      <c r="P1331" s="73"/>
      <c r="Q1331" s="73"/>
      <c r="R1331" s="96"/>
      <c r="S1331" s="48">
        <v>0</v>
      </c>
      <c r="T1331" s="48">
        <v>1</v>
      </c>
      <c r="U1331" s="49">
        <v>0</v>
      </c>
      <c r="V1331" s="49">
        <v>7.2999999999999999E-5</v>
      </c>
      <c r="W1331" s="49">
        <v>0</v>
      </c>
      <c r="X1331" s="49">
        <v>0.52029999999999998</v>
      </c>
      <c r="Y1331" s="49">
        <v>0</v>
      </c>
      <c r="Z1331" s="49">
        <v>0</v>
      </c>
      <c r="AA1331" s="68">
        <v>1331</v>
      </c>
      <c r="AB1331" s="68"/>
      <c r="AC1331" s="69"/>
      <c r="AD1331" s="84">
        <v>240</v>
      </c>
      <c r="AE1331" s="84">
        <v>320</v>
      </c>
      <c r="AF1331" s="84">
        <v>7121</v>
      </c>
      <c r="AG1331" s="84">
        <v>12290</v>
      </c>
      <c r="AH1331" s="84"/>
      <c r="AI1331" s="84" t="s">
        <v>8044</v>
      </c>
      <c r="AJ1331" s="84" t="s">
        <v>8540</v>
      </c>
      <c r="AK1331" s="84"/>
      <c r="AL1331" s="84"/>
      <c r="AM1331" s="87">
        <v>41565.507407407407</v>
      </c>
      <c r="AN1331" s="84" t="s">
        <v>10584</v>
      </c>
      <c r="AO1331" s="92" t="s">
        <v>11913</v>
      </c>
      <c r="AP1331" s="84" t="s">
        <v>66</v>
      </c>
      <c r="AQ1331" s="48"/>
      <c r="AR1331" s="48"/>
      <c r="AS1331" s="48"/>
      <c r="AT1331" s="48"/>
      <c r="AU1331" s="48"/>
      <c r="AV1331" s="48"/>
      <c r="AW1331" s="107" t="s">
        <v>14339</v>
      </c>
      <c r="AX1331" s="107" t="s">
        <v>14339</v>
      </c>
      <c r="AY1331" s="107" t="s">
        <v>15126</v>
      </c>
      <c r="AZ1331" s="107" t="s">
        <v>15126</v>
      </c>
      <c r="BA1331" s="2"/>
      <c r="BB1331" s="3"/>
      <c r="BC1331" s="3"/>
      <c r="BD1331" s="3"/>
      <c r="BE1331" s="3"/>
    </row>
    <row r="1332" spans="1:57" x14ac:dyDescent="0.25">
      <c r="A1332" s="61" t="s">
        <v>1190</v>
      </c>
      <c r="B1332" s="62" t="s">
        <v>15537</v>
      </c>
      <c r="C1332" s="62"/>
      <c r="D1332" s="63">
        <v>1.5</v>
      </c>
      <c r="E1332" s="65"/>
      <c r="F1332" s="103" t="s">
        <v>10245</v>
      </c>
      <c r="G1332" s="62"/>
      <c r="H1332" s="66"/>
      <c r="I1332" s="67"/>
      <c r="J1332" s="67"/>
      <c r="K1332" s="66" t="s">
        <v>13601</v>
      </c>
      <c r="L1332" s="70"/>
      <c r="M1332" s="71">
        <v>3229.086669921875</v>
      </c>
      <c r="N1332" s="71">
        <v>1167.8189697265625</v>
      </c>
      <c r="O1332" s="72"/>
      <c r="P1332" s="73"/>
      <c r="Q1332" s="73"/>
      <c r="R1332" s="96"/>
      <c r="S1332" s="48">
        <v>0</v>
      </c>
      <c r="T1332" s="48">
        <v>1</v>
      </c>
      <c r="U1332" s="49">
        <v>0</v>
      </c>
      <c r="V1332" s="49">
        <v>0.14285700000000001</v>
      </c>
      <c r="W1332" s="49">
        <v>0</v>
      </c>
      <c r="X1332" s="49">
        <v>0.65540500000000002</v>
      </c>
      <c r="Y1332" s="49">
        <v>0</v>
      </c>
      <c r="Z1332" s="49">
        <v>0</v>
      </c>
      <c r="AA1332" s="68">
        <v>1332</v>
      </c>
      <c r="AB1332" s="68"/>
      <c r="AC1332" s="69"/>
      <c r="AD1332" s="84">
        <v>57</v>
      </c>
      <c r="AE1332" s="84">
        <v>289</v>
      </c>
      <c r="AF1332" s="84">
        <v>18854</v>
      </c>
      <c r="AG1332" s="84">
        <v>4638</v>
      </c>
      <c r="AH1332" s="84"/>
      <c r="AI1332" s="84" t="s">
        <v>8045</v>
      </c>
      <c r="AJ1332" s="84" t="s">
        <v>8284</v>
      </c>
      <c r="AK1332" s="84"/>
      <c r="AL1332" s="84"/>
      <c r="AM1332" s="87">
        <v>43133.323252314818</v>
      </c>
      <c r="AN1332" s="84" t="s">
        <v>10584</v>
      </c>
      <c r="AO1332" s="92" t="s">
        <v>11914</v>
      </c>
      <c r="AP1332" s="84" t="s">
        <v>66</v>
      </c>
      <c r="AQ1332" s="48"/>
      <c r="AR1332" s="48"/>
      <c r="AS1332" s="48"/>
      <c r="AT1332" s="48"/>
      <c r="AU1332" s="48"/>
      <c r="AV1332" s="48"/>
      <c r="AW1332" s="107" t="s">
        <v>14170</v>
      </c>
      <c r="AX1332" s="107" t="s">
        <v>14170</v>
      </c>
      <c r="AY1332" s="107" t="s">
        <v>14970</v>
      </c>
      <c r="AZ1332" s="107" t="s">
        <v>14970</v>
      </c>
      <c r="BA1332" s="2"/>
      <c r="BB1332" s="3"/>
      <c r="BC1332" s="3"/>
      <c r="BD1332" s="3"/>
      <c r="BE1332" s="3"/>
    </row>
    <row r="1333" spans="1:57" x14ac:dyDescent="0.25">
      <c r="A1333" s="61" t="s">
        <v>1191</v>
      </c>
      <c r="B1333" s="62" t="s">
        <v>15537</v>
      </c>
      <c r="C1333" s="62"/>
      <c r="D1333" s="63">
        <v>1.7185585195271398</v>
      </c>
      <c r="E1333" s="65"/>
      <c r="F1333" s="103" t="s">
        <v>9033</v>
      </c>
      <c r="G1333" s="62"/>
      <c r="H1333" s="66"/>
      <c r="I1333" s="67"/>
      <c r="J1333" s="67"/>
      <c r="K1333" s="66" t="s">
        <v>13602</v>
      </c>
      <c r="L1333" s="70"/>
      <c r="M1333" s="71">
        <v>6831.1640625</v>
      </c>
      <c r="N1333" s="71">
        <v>1114.8123779296875</v>
      </c>
      <c r="O1333" s="72"/>
      <c r="P1333" s="73"/>
      <c r="Q1333" s="73"/>
      <c r="R1333" s="96"/>
      <c r="S1333" s="48">
        <v>0</v>
      </c>
      <c r="T1333" s="48">
        <v>1</v>
      </c>
      <c r="U1333" s="49">
        <v>0</v>
      </c>
      <c r="V1333" s="49">
        <v>1.63E-4</v>
      </c>
      <c r="W1333" s="49">
        <v>1.13E-4</v>
      </c>
      <c r="X1333" s="49">
        <v>0.48216999999999999</v>
      </c>
      <c r="Y1333" s="49">
        <v>0</v>
      </c>
      <c r="Z1333" s="49">
        <v>0</v>
      </c>
      <c r="AA1333" s="68">
        <v>1333</v>
      </c>
      <c r="AB1333" s="68"/>
      <c r="AC1333" s="69"/>
      <c r="AD1333" s="84">
        <v>373</v>
      </c>
      <c r="AE1333" s="84">
        <v>60</v>
      </c>
      <c r="AF1333" s="84">
        <v>5873</v>
      </c>
      <c r="AG1333" s="84">
        <v>24757</v>
      </c>
      <c r="AH1333" s="84"/>
      <c r="AI1333" s="84"/>
      <c r="AJ1333" s="84"/>
      <c r="AK1333" s="84"/>
      <c r="AL1333" s="84"/>
      <c r="AM1333" s="87">
        <v>41325.828958333332</v>
      </c>
      <c r="AN1333" s="84" t="s">
        <v>10584</v>
      </c>
      <c r="AO1333" s="92" t="s">
        <v>11915</v>
      </c>
      <c r="AP1333" s="84" t="s">
        <v>66</v>
      </c>
      <c r="AQ1333" s="48"/>
      <c r="AR1333" s="48"/>
      <c r="AS1333" s="48"/>
      <c r="AT1333" s="48"/>
      <c r="AU1333" s="48"/>
      <c r="AV1333" s="48"/>
      <c r="AW1333" s="107" t="s">
        <v>14091</v>
      </c>
      <c r="AX1333" s="107" t="s">
        <v>14091</v>
      </c>
      <c r="AY1333" s="107" t="s">
        <v>14892</v>
      </c>
      <c r="AZ1333" s="107" t="s">
        <v>14892</v>
      </c>
      <c r="BA1333" s="2"/>
      <c r="BB1333" s="3"/>
      <c r="BC1333" s="3"/>
      <c r="BD1333" s="3"/>
      <c r="BE1333" s="3"/>
    </row>
    <row r="1334" spans="1:57" x14ac:dyDescent="0.25">
      <c r="A1334" s="61" t="s">
        <v>1192</v>
      </c>
      <c r="B1334" s="62" t="s">
        <v>15537</v>
      </c>
      <c r="C1334" s="62"/>
      <c r="D1334" s="63">
        <v>1.5</v>
      </c>
      <c r="E1334" s="65"/>
      <c r="F1334" s="103" t="s">
        <v>10246</v>
      </c>
      <c r="G1334" s="62"/>
      <c r="H1334" s="66"/>
      <c r="I1334" s="67"/>
      <c r="J1334" s="67"/>
      <c r="K1334" s="66" t="s">
        <v>13603</v>
      </c>
      <c r="L1334" s="70"/>
      <c r="M1334" s="71">
        <v>4836.20751953125</v>
      </c>
      <c r="N1334" s="71">
        <v>2387.625244140625</v>
      </c>
      <c r="O1334" s="72"/>
      <c r="P1334" s="73"/>
      <c r="Q1334" s="73"/>
      <c r="R1334" s="96"/>
      <c r="S1334" s="48">
        <v>0</v>
      </c>
      <c r="T1334" s="48">
        <v>1</v>
      </c>
      <c r="U1334" s="49">
        <v>0</v>
      </c>
      <c r="V1334" s="49">
        <v>1.34E-4</v>
      </c>
      <c r="W1334" s="49">
        <v>0</v>
      </c>
      <c r="X1334" s="49">
        <v>0.56038299999999996</v>
      </c>
      <c r="Y1334" s="49">
        <v>0</v>
      </c>
      <c r="Z1334" s="49">
        <v>0</v>
      </c>
      <c r="AA1334" s="68">
        <v>1334</v>
      </c>
      <c r="AB1334" s="68"/>
      <c r="AC1334" s="69"/>
      <c r="AD1334" s="84">
        <v>82</v>
      </c>
      <c r="AE1334" s="84">
        <v>20</v>
      </c>
      <c r="AF1334" s="84">
        <v>552</v>
      </c>
      <c r="AG1334" s="84">
        <v>615</v>
      </c>
      <c r="AH1334" s="84"/>
      <c r="AI1334" s="84"/>
      <c r="AJ1334" s="84"/>
      <c r="AK1334" s="84"/>
      <c r="AL1334" s="84"/>
      <c r="AM1334" s="87">
        <v>40086.535138888888</v>
      </c>
      <c r="AN1334" s="84" t="s">
        <v>10584</v>
      </c>
      <c r="AO1334" s="92" t="s">
        <v>11916</v>
      </c>
      <c r="AP1334" s="84" t="s">
        <v>66</v>
      </c>
      <c r="AQ1334" s="48" t="s">
        <v>2820</v>
      </c>
      <c r="AR1334" s="48" t="s">
        <v>2820</v>
      </c>
      <c r="AS1334" s="48" t="s">
        <v>2933</v>
      </c>
      <c r="AT1334" s="48" t="s">
        <v>2933</v>
      </c>
      <c r="AU1334" s="48"/>
      <c r="AV1334" s="48"/>
      <c r="AW1334" s="107" t="s">
        <v>14586</v>
      </c>
      <c r="AX1334" s="107" t="s">
        <v>14586</v>
      </c>
      <c r="AY1334" s="107" t="s">
        <v>15360</v>
      </c>
      <c r="AZ1334" s="107" t="s">
        <v>15360</v>
      </c>
      <c r="BA1334" s="2"/>
      <c r="BB1334" s="3"/>
      <c r="BC1334" s="3"/>
      <c r="BD1334" s="3"/>
      <c r="BE1334" s="3"/>
    </row>
    <row r="1335" spans="1:57" x14ac:dyDescent="0.25">
      <c r="A1335" s="61" t="s">
        <v>1193</v>
      </c>
      <c r="B1335" s="62" t="s">
        <v>15537</v>
      </c>
      <c r="C1335" s="62"/>
      <c r="D1335" s="63">
        <v>1.5</v>
      </c>
      <c r="E1335" s="65"/>
      <c r="F1335" s="103" t="s">
        <v>10247</v>
      </c>
      <c r="G1335" s="62"/>
      <c r="H1335" s="66"/>
      <c r="I1335" s="67"/>
      <c r="J1335" s="67"/>
      <c r="K1335" s="66" t="s">
        <v>13604</v>
      </c>
      <c r="L1335" s="70"/>
      <c r="M1335" s="71">
        <v>7282.2744140625</v>
      </c>
      <c r="N1335" s="71">
        <v>2149.015625</v>
      </c>
      <c r="O1335" s="72"/>
      <c r="P1335" s="73"/>
      <c r="Q1335" s="73"/>
      <c r="R1335" s="96"/>
      <c r="S1335" s="48">
        <v>1</v>
      </c>
      <c r="T1335" s="48">
        <v>1</v>
      </c>
      <c r="U1335" s="49">
        <v>0</v>
      </c>
      <c r="V1335" s="49">
        <v>0</v>
      </c>
      <c r="W1335" s="49">
        <v>0</v>
      </c>
      <c r="X1335" s="49">
        <v>1</v>
      </c>
      <c r="Y1335" s="49">
        <v>0</v>
      </c>
      <c r="Z1335" s="49" t="s">
        <v>13963</v>
      </c>
      <c r="AA1335" s="68">
        <v>1335</v>
      </c>
      <c r="AB1335" s="68"/>
      <c r="AC1335" s="69"/>
      <c r="AD1335" s="84">
        <v>557</v>
      </c>
      <c r="AE1335" s="84">
        <v>1767</v>
      </c>
      <c r="AF1335" s="84">
        <v>180203</v>
      </c>
      <c r="AG1335" s="84">
        <v>62666</v>
      </c>
      <c r="AH1335" s="84"/>
      <c r="AI1335" s="84" t="s">
        <v>8046</v>
      </c>
      <c r="AJ1335" s="84" t="s">
        <v>8353</v>
      </c>
      <c r="AK1335" s="84"/>
      <c r="AL1335" s="84"/>
      <c r="AM1335" s="87">
        <v>41684.575740740744</v>
      </c>
      <c r="AN1335" s="84" t="s">
        <v>10584</v>
      </c>
      <c r="AO1335" s="92" t="s">
        <v>11917</v>
      </c>
      <c r="AP1335" s="84" t="s">
        <v>66</v>
      </c>
      <c r="AQ1335" s="48" t="s">
        <v>2821</v>
      </c>
      <c r="AR1335" s="48" t="s">
        <v>2821</v>
      </c>
      <c r="AS1335" s="48" t="s">
        <v>2911</v>
      </c>
      <c r="AT1335" s="48" t="s">
        <v>2911</v>
      </c>
      <c r="AU1335" s="48"/>
      <c r="AV1335" s="48"/>
      <c r="AW1335" s="107" t="s">
        <v>14587</v>
      </c>
      <c r="AX1335" s="107" t="s">
        <v>14587</v>
      </c>
      <c r="AY1335" s="107" t="s">
        <v>15361</v>
      </c>
      <c r="AZ1335" s="107" t="s">
        <v>15361</v>
      </c>
      <c r="BA1335" s="2"/>
      <c r="BB1335" s="3"/>
      <c r="BC1335" s="3"/>
      <c r="BD1335" s="3"/>
      <c r="BE1335" s="3"/>
    </row>
    <row r="1336" spans="1:57" x14ac:dyDescent="0.25">
      <c r="A1336" s="61" t="s">
        <v>1194</v>
      </c>
      <c r="B1336" s="62" t="s">
        <v>15537</v>
      </c>
      <c r="C1336" s="62"/>
      <c r="D1336" s="63">
        <v>1.5</v>
      </c>
      <c r="E1336" s="65"/>
      <c r="F1336" s="103" t="s">
        <v>10248</v>
      </c>
      <c r="G1336" s="62"/>
      <c r="H1336" s="66"/>
      <c r="I1336" s="67"/>
      <c r="J1336" s="67"/>
      <c r="K1336" s="66" t="s">
        <v>13605</v>
      </c>
      <c r="L1336" s="70"/>
      <c r="M1336" s="71">
        <v>4593.9609375</v>
      </c>
      <c r="N1336" s="71">
        <v>2451.580078125</v>
      </c>
      <c r="O1336" s="72"/>
      <c r="P1336" s="73"/>
      <c r="Q1336" s="73"/>
      <c r="R1336" s="96"/>
      <c r="S1336" s="48">
        <v>1</v>
      </c>
      <c r="T1336" s="48">
        <v>2</v>
      </c>
      <c r="U1336" s="49">
        <v>0</v>
      </c>
      <c r="V1336" s="49">
        <v>0.33333299999999999</v>
      </c>
      <c r="W1336" s="49">
        <v>0</v>
      </c>
      <c r="X1336" s="49">
        <v>1.1451530000000001</v>
      </c>
      <c r="Y1336" s="49">
        <v>0</v>
      </c>
      <c r="Z1336" s="49">
        <v>0</v>
      </c>
      <c r="AA1336" s="68">
        <v>1336</v>
      </c>
      <c r="AB1336" s="68"/>
      <c r="AC1336" s="69"/>
      <c r="AD1336" s="84">
        <v>65648</v>
      </c>
      <c r="AE1336" s="84">
        <v>70855</v>
      </c>
      <c r="AF1336" s="84">
        <v>447966</v>
      </c>
      <c r="AG1336" s="84">
        <v>50212</v>
      </c>
      <c r="AH1336" s="84"/>
      <c r="AI1336" s="84" t="s">
        <v>8047</v>
      </c>
      <c r="AJ1336" s="84" t="s">
        <v>8575</v>
      </c>
      <c r="AK1336" s="92" t="s">
        <v>8674</v>
      </c>
      <c r="AL1336" s="84"/>
      <c r="AM1336" s="87">
        <v>40601.377106481479</v>
      </c>
      <c r="AN1336" s="84" t="s">
        <v>10584</v>
      </c>
      <c r="AO1336" s="92" t="s">
        <v>11918</v>
      </c>
      <c r="AP1336" s="84" t="s">
        <v>66</v>
      </c>
      <c r="AQ1336" s="48" t="s">
        <v>2822</v>
      </c>
      <c r="AR1336" s="48" t="s">
        <v>2822</v>
      </c>
      <c r="AS1336" s="48" t="s">
        <v>2911</v>
      </c>
      <c r="AT1336" s="48" t="s">
        <v>2911</v>
      </c>
      <c r="AU1336" s="48"/>
      <c r="AV1336" s="48"/>
      <c r="AW1336" s="107" t="s">
        <v>14588</v>
      </c>
      <c r="AX1336" s="107" t="s">
        <v>14829</v>
      </c>
      <c r="AY1336" s="107" t="s">
        <v>15362</v>
      </c>
      <c r="AZ1336" s="107" t="s">
        <v>15519</v>
      </c>
      <c r="BA1336" s="2"/>
      <c r="BB1336" s="3"/>
      <c r="BC1336" s="3"/>
      <c r="BD1336" s="3"/>
      <c r="BE1336" s="3"/>
    </row>
    <row r="1337" spans="1:57" x14ac:dyDescent="0.25">
      <c r="A1337" s="61" t="s">
        <v>1809</v>
      </c>
      <c r="B1337" s="62" t="s">
        <v>15537</v>
      </c>
      <c r="C1337" s="62"/>
      <c r="D1337" s="63">
        <v>1.5</v>
      </c>
      <c r="E1337" s="65"/>
      <c r="F1337" s="103" t="s">
        <v>10249</v>
      </c>
      <c r="G1337" s="62"/>
      <c r="H1337" s="66"/>
      <c r="I1337" s="67"/>
      <c r="J1337" s="67"/>
      <c r="K1337" s="66" t="s">
        <v>13606</v>
      </c>
      <c r="L1337" s="70"/>
      <c r="M1337" s="71">
        <v>2798.75732421875</v>
      </c>
      <c r="N1337" s="71">
        <v>3758.322265625</v>
      </c>
      <c r="O1337" s="72"/>
      <c r="P1337" s="73"/>
      <c r="Q1337" s="73"/>
      <c r="R1337" s="96"/>
      <c r="S1337" s="48">
        <v>2</v>
      </c>
      <c r="T1337" s="48">
        <v>0</v>
      </c>
      <c r="U1337" s="49">
        <v>2</v>
      </c>
      <c r="V1337" s="49">
        <v>0.5</v>
      </c>
      <c r="W1337" s="49">
        <v>0</v>
      </c>
      <c r="X1337" s="49">
        <v>1.196383</v>
      </c>
      <c r="Y1337" s="49">
        <v>0</v>
      </c>
      <c r="Z1337" s="49">
        <v>0</v>
      </c>
      <c r="AA1337" s="68">
        <v>1337</v>
      </c>
      <c r="AB1337" s="68"/>
      <c r="AC1337" s="69"/>
      <c r="AD1337" s="84">
        <v>8040</v>
      </c>
      <c r="AE1337" s="84">
        <v>43671</v>
      </c>
      <c r="AF1337" s="84">
        <v>130944</v>
      </c>
      <c r="AG1337" s="84">
        <v>984</v>
      </c>
      <c r="AH1337" s="84"/>
      <c r="AI1337" s="84" t="s">
        <v>8048</v>
      </c>
      <c r="AJ1337" s="84"/>
      <c r="AK1337" s="92" t="s">
        <v>8917</v>
      </c>
      <c r="AL1337" s="84"/>
      <c r="AM1337" s="87">
        <v>40473.27684027778</v>
      </c>
      <c r="AN1337" s="84" t="s">
        <v>10584</v>
      </c>
      <c r="AO1337" s="92" t="s">
        <v>11919</v>
      </c>
      <c r="AP1337" s="84" t="s">
        <v>65</v>
      </c>
      <c r="AQ1337" s="48"/>
      <c r="AR1337" s="48"/>
      <c r="AS1337" s="48"/>
      <c r="AT1337" s="48"/>
      <c r="AU1337" s="48"/>
      <c r="AV1337" s="48"/>
      <c r="AW1337" s="48"/>
      <c r="AX1337" s="48"/>
      <c r="AY1337" s="48"/>
      <c r="AZ1337" s="48"/>
      <c r="BA1337" s="2"/>
      <c r="BB1337" s="3"/>
      <c r="BC1337" s="3"/>
      <c r="BD1337" s="3"/>
      <c r="BE1337" s="3"/>
    </row>
    <row r="1338" spans="1:57" x14ac:dyDescent="0.25">
      <c r="A1338" s="61" t="s">
        <v>1195</v>
      </c>
      <c r="B1338" s="62" t="s">
        <v>15537</v>
      </c>
      <c r="C1338" s="62"/>
      <c r="D1338" s="63">
        <v>1.7185585195271398</v>
      </c>
      <c r="E1338" s="65"/>
      <c r="F1338" s="103" t="s">
        <v>10250</v>
      </c>
      <c r="G1338" s="62"/>
      <c r="H1338" s="66"/>
      <c r="I1338" s="67"/>
      <c r="J1338" s="67"/>
      <c r="K1338" s="66" t="s">
        <v>13607</v>
      </c>
      <c r="L1338" s="70"/>
      <c r="M1338" s="71">
        <v>9251.017578125</v>
      </c>
      <c r="N1338" s="71">
        <v>2323.093505859375</v>
      </c>
      <c r="O1338" s="72"/>
      <c r="P1338" s="73"/>
      <c r="Q1338" s="73"/>
      <c r="R1338" s="96"/>
      <c r="S1338" s="48">
        <v>0</v>
      </c>
      <c r="T1338" s="48">
        <v>1</v>
      </c>
      <c r="U1338" s="49">
        <v>0</v>
      </c>
      <c r="V1338" s="49">
        <v>1.63E-4</v>
      </c>
      <c r="W1338" s="49">
        <v>1.13E-4</v>
      </c>
      <c r="X1338" s="49">
        <v>0.48216999999999999</v>
      </c>
      <c r="Y1338" s="49">
        <v>0</v>
      </c>
      <c r="Z1338" s="49">
        <v>0</v>
      </c>
      <c r="AA1338" s="68">
        <v>1338</v>
      </c>
      <c r="AB1338" s="68"/>
      <c r="AC1338" s="69"/>
      <c r="AD1338" s="84">
        <v>102</v>
      </c>
      <c r="AE1338" s="84">
        <v>5</v>
      </c>
      <c r="AF1338" s="84">
        <v>62</v>
      </c>
      <c r="AG1338" s="84">
        <v>214</v>
      </c>
      <c r="AH1338" s="84"/>
      <c r="AI1338" s="84"/>
      <c r="AJ1338" s="84" t="s">
        <v>8576</v>
      </c>
      <c r="AK1338" s="84"/>
      <c r="AL1338" s="84"/>
      <c r="AM1338" s="87">
        <v>42571.265439814815</v>
      </c>
      <c r="AN1338" s="84" t="s">
        <v>10584</v>
      </c>
      <c r="AO1338" s="92" t="s">
        <v>11920</v>
      </c>
      <c r="AP1338" s="84" t="s">
        <v>66</v>
      </c>
      <c r="AQ1338" s="48"/>
      <c r="AR1338" s="48"/>
      <c r="AS1338" s="48"/>
      <c r="AT1338" s="48"/>
      <c r="AU1338" s="48"/>
      <c r="AV1338" s="48"/>
      <c r="AW1338" s="107" t="s">
        <v>14145</v>
      </c>
      <c r="AX1338" s="107" t="s">
        <v>14145</v>
      </c>
      <c r="AY1338" s="107" t="s">
        <v>14893</v>
      </c>
      <c r="AZ1338" s="107" t="s">
        <v>14893</v>
      </c>
      <c r="BA1338" s="2"/>
      <c r="BB1338" s="3"/>
      <c r="BC1338" s="3"/>
      <c r="BD1338" s="3"/>
      <c r="BE1338" s="3"/>
    </row>
    <row r="1339" spans="1:57" x14ac:dyDescent="0.25">
      <c r="A1339" s="61" t="s">
        <v>1196</v>
      </c>
      <c r="B1339" s="62" t="s">
        <v>15537</v>
      </c>
      <c r="C1339" s="62"/>
      <c r="D1339" s="63">
        <v>1.5</v>
      </c>
      <c r="E1339" s="65"/>
      <c r="F1339" s="103" t="s">
        <v>10251</v>
      </c>
      <c r="G1339" s="62"/>
      <c r="H1339" s="66"/>
      <c r="I1339" s="67"/>
      <c r="J1339" s="67"/>
      <c r="K1339" s="66" t="s">
        <v>13608</v>
      </c>
      <c r="L1339" s="70"/>
      <c r="M1339" s="71">
        <v>6696.90478515625</v>
      </c>
      <c r="N1339" s="71">
        <v>521.0538330078125</v>
      </c>
      <c r="O1339" s="72"/>
      <c r="P1339" s="73"/>
      <c r="Q1339" s="73"/>
      <c r="R1339" s="96"/>
      <c r="S1339" s="48">
        <v>1</v>
      </c>
      <c r="T1339" s="48">
        <v>1</v>
      </c>
      <c r="U1339" s="49">
        <v>0</v>
      </c>
      <c r="V1339" s="49">
        <v>0</v>
      </c>
      <c r="W1339" s="49">
        <v>0</v>
      </c>
      <c r="X1339" s="49">
        <v>1</v>
      </c>
      <c r="Y1339" s="49">
        <v>0</v>
      </c>
      <c r="Z1339" s="49" t="s">
        <v>13963</v>
      </c>
      <c r="AA1339" s="68">
        <v>1339</v>
      </c>
      <c r="AB1339" s="68"/>
      <c r="AC1339" s="69"/>
      <c r="AD1339" s="84">
        <v>442</v>
      </c>
      <c r="AE1339" s="84">
        <v>576</v>
      </c>
      <c r="AF1339" s="84">
        <v>2468</v>
      </c>
      <c r="AG1339" s="84">
        <v>2</v>
      </c>
      <c r="AH1339" s="84"/>
      <c r="AI1339" s="84" t="s">
        <v>8049</v>
      </c>
      <c r="AJ1339" s="84"/>
      <c r="AK1339" s="92" t="s">
        <v>8918</v>
      </c>
      <c r="AL1339" s="84"/>
      <c r="AM1339" s="87">
        <v>40370.356921296298</v>
      </c>
      <c r="AN1339" s="84" t="s">
        <v>10584</v>
      </c>
      <c r="AO1339" s="92" t="s">
        <v>11921</v>
      </c>
      <c r="AP1339" s="84" t="s">
        <v>66</v>
      </c>
      <c r="AQ1339" s="48" t="s">
        <v>2823</v>
      </c>
      <c r="AR1339" s="48" t="s">
        <v>2823</v>
      </c>
      <c r="AS1339" s="48" t="s">
        <v>2934</v>
      </c>
      <c r="AT1339" s="48" t="s">
        <v>2934</v>
      </c>
      <c r="AU1339" s="48"/>
      <c r="AV1339" s="48"/>
      <c r="AW1339" s="107" t="s">
        <v>14589</v>
      </c>
      <c r="AX1339" s="107" t="s">
        <v>14589</v>
      </c>
      <c r="AY1339" s="107" t="s">
        <v>15363</v>
      </c>
      <c r="AZ1339" s="107" t="s">
        <v>15363</v>
      </c>
      <c r="BA1339" s="2"/>
      <c r="BB1339" s="3"/>
      <c r="BC1339" s="3"/>
      <c r="BD1339" s="3"/>
      <c r="BE1339" s="3"/>
    </row>
    <row r="1340" spans="1:57" x14ac:dyDescent="0.25">
      <c r="A1340" s="61" t="s">
        <v>1197</v>
      </c>
      <c r="B1340" s="62" t="s">
        <v>15541</v>
      </c>
      <c r="C1340" s="62"/>
      <c r="D1340" s="63">
        <v>3.4979730147923505</v>
      </c>
      <c r="E1340" s="65"/>
      <c r="F1340" s="103" t="s">
        <v>10252</v>
      </c>
      <c r="G1340" s="62"/>
      <c r="H1340" s="66"/>
      <c r="I1340" s="67"/>
      <c r="J1340" s="67"/>
      <c r="K1340" s="66" t="s">
        <v>13609</v>
      </c>
      <c r="L1340" s="70"/>
      <c r="M1340" s="71">
        <v>8162.33984375</v>
      </c>
      <c r="N1340" s="71">
        <v>4641.7451171875</v>
      </c>
      <c r="O1340" s="72"/>
      <c r="P1340" s="73"/>
      <c r="Q1340" s="73"/>
      <c r="R1340" s="96"/>
      <c r="S1340" s="48">
        <v>0</v>
      </c>
      <c r="T1340" s="48">
        <v>1</v>
      </c>
      <c r="U1340" s="49">
        <v>0</v>
      </c>
      <c r="V1340" s="49">
        <v>1.7799999999999999E-4</v>
      </c>
      <c r="W1340" s="49">
        <v>1.0330000000000001E-3</v>
      </c>
      <c r="X1340" s="49">
        <v>0.32844600000000002</v>
      </c>
      <c r="Y1340" s="49">
        <v>0</v>
      </c>
      <c r="Z1340" s="49">
        <v>0</v>
      </c>
      <c r="AA1340" s="68">
        <v>1340</v>
      </c>
      <c r="AB1340" s="68"/>
      <c r="AC1340" s="69"/>
      <c r="AD1340" s="84">
        <v>251</v>
      </c>
      <c r="AE1340" s="84">
        <v>756</v>
      </c>
      <c r="AF1340" s="84">
        <v>110838</v>
      </c>
      <c r="AG1340" s="84">
        <v>112526</v>
      </c>
      <c r="AH1340" s="84"/>
      <c r="AI1340" s="84"/>
      <c r="AJ1340" s="84"/>
      <c r="AK1340" s="84"/>
      <c r="AL1340" s="84"/>
      <c r="AM1340" s="87">
        <v>42462.447233796294</v>
      </c>
      <c r="AN1340" s="84" t="s">
        <v>10584</v>
      </c>
      <c r="AO1340" s="92" t="s">
        <v>11922</v>
      </c>
      <c r="AP1340" s="84" t="s">
        <v>66</v>
      </c>
      <c r="AQ1340" s="48"/>
      <c r="AR1340" s="48"/>
      <c r="AS1340" s="48"/>
      <c r="AT1340" s="48"/>
      <c r="AU1340" s="48" t="s">
        <v>2955</v>
      </c>
      <c r="AV1340" s="48" t="s">
        <v>2955</v>
      </c>
      <c r="AW1340" s="107" t="s">
        <v>14417</v>
      </c>
      <c r="AX1340" s="107" t="s">
        <v>14417</v>
      </c>
      <c r="AY1340" s="107" t="s">
        <v>15200</v>
      </c>
      <c r="AZ1340" s="107" t="s">
        <v>15200</v>
      </c>
      <c r="BA1340" s="2"/>
      <c r="BB1340" s="3"/>
      <c r="BC1340" s="3"/>
      <c r="BD1340" s="3"/>
      <c r="BE1340" s="3"/>
    </row>
    <row r="1341" spans="1:57" x14ac:dyDescent="0.25">
      <c r="A1341" s="61" t="s">
        <v>1198</v>
      </c>
      <c r="B1341" s="62" t="s">
        <v>15537</v>
      </c>
      <c r="C1341" s="62"/>
      <c r="D1341" s="63">
        <v>1.5</v>
      </c>
      <c r="E1341" s="65"/>
      <c r="F1341" s="103" t="s">
        <v>10253</v>
      </c>
      <c r="G1341" s="62"/>
      <c r="H1341" s="66"/>
      <c r="I1341" s="67"/>
      <c r="J1341" s="67"/>
      <c r="K1341" s="66" t="s">
        <v>13610</v>
      </c>
      <c r="L1341" s="70"/>
      <c r="M1341" s="71">
        <v>5508.02490234375</v>
      </c>
      <c r="N1341" s="71">
        <v>9120.8310546875</v>
      </c>
      <c r="O1341" s="72"/>
      <c r="P1341" s="73"/>
      <c r="Q1341" s="73"/>
      <c r="R1341" s="96"/>
      <c r="S1341" s="48">
        <v>0</v>
      </c>
      <c r="T1341" s="48">
        <v>1</v>
      </c>
      <c r="U1341" s="49">
        <v>0</v>
      </c>
      <c r="V1341" s="49">
        <v>0.02</v>
      </c>
      <c r="W1341" s="49">
        <v>0</v>
      </c>
      <c r="X1341" s="49">
        <v>0.57996400000000004</v>
      </c>
      <c r="Y1341" s="49">
        <v>0</v>
      </c>
      <c r="Z1341" s="49">
        <v>0</v>
      </c>
      <c r="AA1341" s="68">
        <v>1341</v>
      </c>
      <c r="AB1341" s="68"/>
      <c r="AC1341" s="69"/>
      <c r="AD1341" s="84">
        <v>2363</v>
      </c>
      <c r="AE1341" s="84">
        <v>1841</v>
      </c>
      <c r="AF1341" s="84">
        <v>26973</v>
      </c>
      <c r="AG1341" s="84">
        <v>28229</v>
      </c>
      <c r="AH1341" s="84"/>
      <c r="AI1341" s="84"/>
      <c r="AJ1341" s="84" t="s">
        <v>8577</v>
      </c>
      <c r="AK1341" s="92" t="s">
        <v>8919</v>
      </c>
      <c r="AL1341" s="84"/>
      <c r="AM1341" s="87">
        <v>41501.045254629629</v>
      </c>
      <c r="AN1341" s="84" t="s">
        <v>10584</v>
      </c>
      <c r="AO1341" s="92" t="s">
        <v>11923</v>
      </c>
      <c r="AP1341" s="84" t="s">
        <v>66</v>
      </c>
      <c r="AQ1341" s="48"/>
      <c r="AR1341" s="48"/>
      <c r="AS1341" s="48"/>
      <c r="AT1341" s="48"/>
      <c r="AU1341" s="48"/>
      <c r="AV1341" s="48"/>
      <c r="AW1341" s="107" t="s">
        <v>14463</v>
      </c>
      <c r="AX1341" s="107" t="s">
        <v>14463</v>
      </c>
      <c r="AY1341" s="107" t="s">
        <v>15245</v>
      </c>
      <c r="AZ1341" s="107" t="s">
        <v>15245</v>
      </c>
      <c r="BA1341" s="2"/>
      <c r="BB1341" s="3"/>
      <c r="BC1341" s="3"/>
      <c r="BD1341" s="3"/>
      <c r="BE1341" s="3"/>
    </row>
    <row r="1342" spans="1:57" x14ac:dyDescent="0.25">
      <c r="A1342" s="61" t="s">
        <v>1199</v>
      </c>
      <c r="B1342" s="62" t="s">
        <v>15537</v>
      </c>
      <c r="C1342" s="62"/>
      <c r="D1342" s="63">
        <v>1.5</v>
      </c>
      <c r="E1342" s="65"/>
      <c r="F1342" s="103" t="s">
        <v>10254</v>
      </c>
      <c r="G1342" s="62"/>
      <c r="H1342" s="66"/>
      <c r="I1342" s="67"/>
      <c r="J1342" s="67"/>
      <c r="K1342" s="66" t="s">
        <v>13611</v>
      </c>
      <c r="L1342" s="70"/>
      <c r="M1342" s="71">
        <v>2378.71826171875</v>
      </c>
      <c r="N1342" s="71">
        <v>2095.67138671875</v>
      </c>
      <c r="O1342" s="72"/>
      <c r="P1342" s="73"/>
      <c r="Q1342" s="73"/>
      <c r="R1342" s="96"/>
      <c r="S1342" s="48">
        <v>0</v>
      </c>
      <c r="T1342" s="48">
        <v>1</v>
      </c>
      <c r="U1342" s="49">
        <v>0</v>
      </c>
      <c r="V1342" s="49">
        <v>1</v>
      </c>
      <c r="W1342" s="49">
        <v>0</v>
      </c>
      <c r="X1342" s="49">
        <v>1</v>
      </c>
      <c r="Y1342" s="49">
        <v>0</v>
      </c>
      <c r="Z1342" s="49">
        <v>0</v>
      </c>
      <c r="AA1342" s="68">
        <v>1342</v>
      </c>
      <c r="AB1342" s="68"/>
      <c r="AC1342" s="69"/>
      <c r="AD1342" s="84">
        <v>536</v>
      </c>
      <c r="AE1342" s="84">
        <v>550</v>
      </c>
      <c r="AF1342" s="84">
        <v>12136</v>
      </c>
      <c r="AG1342" s="84">
        <v>19743</v>
      </c>
      <c r="AH1342" s="84"/>
      <c r="AI1342" s="84" t="s">
        <v>8050</v>
      </c>
      <c r="AJ1342" s="84" t="s">
        <v>8284</v>
      </c>
      <c r="AK1342" s="84"/>
      <c r="AL1342" s="84"/>
      <c r="AM1342" s="87">
        <v>43068.766701388886</v>
      </c>
      <c r="AN1342" s="84" t="s">
        <v>10584</v>
      </c>
      <c r="AO1342" s="92" t="s">
        <v>11924</v>
      </c>
      <c r="AP1342" s="84" t="s">
        <v>66</v>
      </c>
      <c r="AQ1342" s="48"/>
      <c r="AR1342" s="48"/>
      <c r="AS1342" s="48"/>
      <c r="AT1342" s="48"/>
      <c r="AU1342" s="48"/>
      <c r="AV1342" s="48"/>
      <c r="AW1342" s="107" t="s">
        <v>14590</v>
      </c>
      <c r="AX1342" s="107" t="s">
        <v>14590</v>
      </c>
      <c r="AY1342" s="107" t="s">
        <v>15364</v>
      </c>
      <c r="AZ1342" s="107" t="s">
        <v>15364</v>
      </c>
      <c r="BA1342" s="2"/>
      <c r="BB1342" s="3"/>
      <c r="BC1342" s="3"/>
      <c r="BD1342" s="3"/>
      <c r="BE1342" s="3"/>
    </row>
    <row r="1343" spans="1:57" x14ac:dyDescent="0.25">
      <c r="A1343" s="61" t="s">
        <v>1810</v>
      </c>
      <c r="B1343" s="62" t="s">
        <v>15537</v>
      </c>
      <c r="C1343" s="62"/>
      <c r="D1343" s="63">
        <v>1.5</v>
      </c>
      <c r="E1343" s="65"/>
      <c r="F1343" s="103" t="s">
        <v>10255</v>
      </c>
      <c r="G1343" s="62"/>
      <c r="H1343" s="66"/>
      <c r="I1343" s="67"/>
      <c r="J1343" s="67"/>
      <c r="K1343" s="66" t="s">
        <v>13612</v>
      </c>
      <c r="L1343" s="70"/>
      <c r="M1343" s="71">
        <v>3922.757080078125</v>
      </c>
      <c r="N1343" s="71">
        <v>4562.353515625</v>
      </c>
      <c r="O1343" s="72"/>
      <c r="P1343" s="73"/>
      <c r="Q1343" s="73"/>
      <c r="R1343" s="96"/>
      <c r="S1343" s="48">
        <v>1</v>
      </c>
      <c r="T1343" s="48">
        <v>0</v>
      </c>
      <c r="U1343" s="49">
        <v>0</v>
      </c>
      <c r="V1343" s="49">
        <v>1</v>
      </c>
      <c r="W1343" s="49">
        <v>0</v>
      </c>
      <c r="X1343" s="49">
        <v>1</v>
      </c>
      <c r="Y1343" s="49">
        <v>0</v>
      </c>
      <c r="Z1343" s="49">
        <v>0</v>
      </c>
      <c r="AA1343" s="68">
        <v>1343</v>
      </c>
      <c r="AB1343" s="68"/>
      <c r="AC1343" s="69"/>
      <c r="AD1343" s="84">
        <v>781</v>
      </c>
      <c r="AE1343" s="84">
        <v>139165</v>
      </c>
      <c r="AF1343" s="84">
        <v>97144</v>
      </c>
      <c r="AG1343" s="84">
        <v>10100</v>
      </c>
      <c r="AH1343" s="84"/>
      <c r="AI1343" s="84" t="s">
        <v>8051</v>
      </c>
      <c r="AJ1343" s="92" t="s">
        <v>8578</v>
      </c>
      <c r="AK1343" s="92" t="s">
        <v>8920</v>
      </c>
      <c r="AL1343" s="84"/>
      <c r="AM1343" s="87">
        <v>40966.379965277774</v>
      </c>
      <c r="AN1343" s="84" t="s">
        <v>10584</v>
      </c>
      <c r="AO1343" s="92" t="s">
        <v>11925</v>
      </c>
      <c r="AP1343" s="84" t="s">
        <v>65</v>
      </c>
      <c r="AQ1343" s="48"/>
      <c r="AR1343" s="48"/>
      <c r="AS1343" s="48"/>
      <c r="AT1343" s="48"/>
      <c r="AU1343" s="48"/>
      <c r="AV1343" s="48"/>
      <c r="AW1343" s="48"/>
      <c r="AX1343" s="48"/>
      <c r="AY1343" s="48"/>
      <c r="AZ1343" s="48"/>
      <c r="BA1343" s="2"/>
      <c r="BB1343" s="3"/>
      <c r="BC1343" s="3"/>
      <c r="BD1343" s="3"/>
      <c r="BE1343" s="3"/>
    </row>
    <row r="1344" spans="1:57" x14ac:dyDescent="0.25">
      <c r="A1344" s="61" t="s">
        <v>1200</v>
      </c>
      <c r="B1344" s="62" t="s">
        <v>15537</v>
      </c>
      <c r="C1344" s="62"/>
      <c r="D1344" s="63">
        <v>1.5</v>
      </c>
      <c r="E1344" s="65"/>
      <c r="F1344" s="103" t="s">
        <v>10256</v>
      </c>
      <c r="G1344" s="62"/>
      <c r="H1344" s="66"/>
      <c r="I1344" s="67"/>
      <c r="J1344" s="67"/>
      <c r="K1344" s="66" t="s">
        <v>13613</v>
      </c>
      <c r="L1344" s="70"/>
      <c r="M1344" s="71">
        <v>6553.84375</v>
      </c>
      <c r="N1344" s="71">
        <v>9796.005859375</v>
      </c>
      <c r="O1344" s="72"/>
      <c r="P1344" s="73"/>
      <c r="Q1344" s="73"/>
      <c r="R1344" s="96"/>
      <c r="S1344" s="48">
        <v>0</v>
      </c>
      <c r="T1344" s="48">
        <v>1</v>
      </c>
      <c r="U1344" s="49">
        <v>0</v>
      </c>
      <c r="V1344" s="49">
        <v>8.5000000000000006E-5</v>
      </c>
      <c r="W1344" s="49">
        <v>0</v>
      </c>
      <c r="X1344" s="49">
        <v>0.53425999999999996</v>
      </c>
      <c r="Y1344" s="49">
        <v>0</v>
      </c>
      <c r="Z1344" s="49">
        <v>0</v>
      </c>
      <c r="AA1344" s="68">
        <v>1344</v>
      </c>
      <c r="AB1344" s="68"/>
      <c r="AC1344" s="69"/>
      <c r="AD1344" s="84">
        <v>142</v>
      </c>
      <c r="AE1344" s="84">
        <v>298</v>
      </c>
      <c r="AF1344" s="84">
        <v>6868</v>
      </c>
      <c r="AG1344" s="84">
        <v>19070</v>
      </c>
      <c r="AH1344" s="84"/>
      <c r="AI1344" s="84" t="s">
        <v>8052</v>
      </c>
      <c r="AJ1344" s="84"/>
      <c r="AK1344" s="84"/>
      <c r="AL1344" s="84"/>
      <c r="AM1344" s="87">
        <v>41792.480844907404</v>
      </c>
      <c r="AN1344" s="84" t="s">
        <v>10584</v>
      </c>
      <c r="AO1344" s="92" t="s">
        <v>11926</v>
      </c>
      <c r="AP1344" s="84" t="s">
        <v>66</v>
      </c>
      <c r="AQ1344" s="48"/>
      <c r="AR1344" s="48"/>
      <c r="AS1344" s="48"/>
      <c r="AT1344" s="48"/>
      <c r="AU1344" s="48"/>
      <c r="AV1344" s="48"/>
      <c r="AW1344" s="107" t="s">
        <v>14149</v>
      </c>
      <c r="AX1344" s="107" t="s">
        <v>14149</v>
      </c>
      <c r="AY1344" s="107" t="s">
        <v>14949</v>
      </c>
      <c r="AZ1344" s="107" t="s">
        <v>14949</v>
      </c>
      <c r="BA1344" s="2"/>
      <c r="BB1344" s="3"/>
      <c r="BC1344" s="3"/>
      <c r="BD1344" s="3"/>
      <c r="BE1344" s="3"/>
    </row>
    <row r="1345" spans="1:57" x14ac:dyDescent="0.25">
      <c r="A1345" s="61" t="s">
        <v>1201</v>
      </c>
      <c r="B1345" s="62" t="s">
        <v>15537</v>
      </c>
      <c r="C1345" s="62"/>
      <c r="D1345" s="63">
        <v>1.5</v>
      </c>
      <c r="E1345" s="65"/>
      <c r="F1345" s="103" t="s">
        <v>10257</v>
      </c>
      <c r="G1345" s="62"/>
      <c r="H1345" s="66"/>
      <c r="I1345" s="67"/>
      <c r="J1345" s="67"/>
      <c r="K1345" s="66" t="s">
        <v>13614</v>
      </c>
      <c r="L1345" s="70"/>
      <c r="M1345" s="71">
        <v>5569.4716796875</v>
      </c>
      <c r="N1345" s="71">
        <v>2556.74365234375</v>
      </c>
      <c r="O1345" s="72"/>
      <c r="P1345" s="73"/>
      <c r="Q1345" s="73"/>
      <c r="R1345" s="96"/>
      <c r="S1345" s="48">
        <v>0</v>
      </c>
      <c r="T1345" s="48">
        <v>1</v>
      </c>
      <c r="U1345" s="49">
        <v>0</v>
      </c>
      <c r="V1345" s="49">
        <v>7.6923000000000005E-2</v>
      </c>
      <c r="W1345" s="49">
        <v>0</v>
      </c>
      <c r="X1345" s="49">
        <v>0.60617699999999997</v>
      </c>
      <c r="Y1345" s="49">
        <v>0</v>
      </c>
      <c r="Z1345" s="49">
        <v>0</v>
      </c>
      <c r="AA1345" s="68">
        <v>1345</v>
      </c>
      <c r="AB1345" s="68"/>
      <c r="AC1345" s="69"/>
      <c r="AD1345" s="84">
        <v>5056</v>
      </c>
      <c r="AE1345" s="84">
        <v>5251</v>
      </c>
      <c r="AF1345" s="84">
        <v>223589</v>
      </c>
      <c r="AG1345" s="84">
        <v>215636</v>
      </c>
      <c r="AH1345" s="84"/>
      <c r="AI1345" s="84" t="s">
        <v>8053</v>
      </c>
      <c r="AJ1345" s="84"/>
      <c r="AK1345" s="84"/>
      <c r="AL1345" s="84"/>
      <c r="AM1345" s="87">
        <v>42660.685949074075</v>
      </c>
      <c r="AN1345" s="84" t="s">
        <v>10584</v>
      </c>
      <c r="AO1345" s="92" t="s">
        <v>11927</v>
      </c>
      <c r="AP1345" s="84" t="s">
        <v>66</v>
      </c>
      <c r="AQ1345" s="48"/>
      <c r="AR1345" s="48"/>
      <c r="AS1345" s="48"/>
      <c r="AT1345" s="48"/>
      <c r="AU1345" s="48" t="s">
        <v>2960</v>
      </c>
      <c r="AV1345" s="48" t="s">
        <v>2960</v>
      </c>
      <c r="AW1345" s="107" t="s">
        <v>14196</v>
      </c>
      <c r="AX1345" s="107" t="s">
        <v>14196</v>
      </c>
      <c r="AY1345" s="107" t="s">
        <v>14995</v>
      </c>
      <c r="AZ1345" s="107" t="s">
        <v>14995</v>
      </c>
      <c r="BA1345" s="2"/>
      <c r="BB1345" s="3"/>
      <c r="BC1345" s="3"/>
      <c r="BD1345" s="3"/>
      <c r="BE1345" s="3"/>
    </row>
    <row r="1346" spans="1:57" x14ac:dyDescent="0.25">
      <c r="A1346" s="61" t="s">
        <v>1202</v>
      </c>
      <c r="B1346" s="62" t="s">
        <v>15537</v>
      </c>
      <c r="C1346" s="62"/>
      <c r="D1346" s="63">
        <v>1.7185585195271398</v>
      </c>
      <c r="E1346" s="65"/>
      <c r="F1346" s="103" t="s">
        <v>10258</v>
      </c>
      <c r="G1346" s="62"/>
      <c r="H1346" s="66"/>
      <c r="I1346" s="67"/>
      <c r="J1346" s="67"/>
      <c r="K1346" s="66" t="s">
        <v>13615</v>
      </c>
      <c r="L1346" s="70"/>
      <c r="M1346" s="71">
        <v>9044.7529296875</v>
      </c>
      <c r="N1346" s="71">
        <v>1943.7091064453125</v>
      </c>
      <c r="O1346" s="72"/>
      <c r="P1346" s="73"/>
      <c r="Q1346" s="73"/>
      <c r="R1346" s="96"/>
      <c r="S1346" s="48">
        <v>0</v>
      </c>
      <c r="T1346" s="48">
        <v>1</v>
      </c>
      <c r="U1346" s="49">
        <v>0</v>
      </c>
      <c r="V1346" s="49">
        <v>1.63E-4</v>
      </c>
      <c r="W1346" s="49">
        <v>1.13E-4</v>
      </c>
      <c r="X1346" s="49">
        <v>0.48216999999999999</v>
      </c>
      <c r="Y1346" s="49">
        <v>0</v>
      </c>
      <c r="Z1346" s="49">
        <v>0</v>
      </c>
      <c r="AA1346" s="68">
        <v>1346</v>
      </c>
      <c r="AB1346" s="68"/>
      <c r="AC1346" s="69"/>
      <c r="AD1346" s="84">
        <v>375</v>
      </c>
      <c r="AE1346" s="84">
        <v>159</v>
      </c>
      <c r="AF1346" s="84">
        <v>8167</v>
      </c>
      <c r="AG1346" s="84">
        <v>5680</v>
      </c>
      <c r="AH1346" s="84"/>
      <c r="AI1346" s="84" t="s">
        <v>8054</v>
      </c>
      <c r="AJ1346" s="84" t="s">
        <v>8579</v>
      </c>
      <c r="AK1346" s="84"/>
      <c r="AL1346" s="84"/>
      <c r="AM1346" s="87">
        <v>40654.721944444442</v>
      </c>
      <c r="AN1346" s="84" t="s">
        <v>10584</v>
      </c>
      <c r="AO1346" s="92" t="s">
        <v>11928</v>
      </c>
      <c r="AP1346" s="84" t="s">
        <v>66</v>
      </c>
      <c r="AQ1346" s="48"/>
      <c r="AR1346" s="48"/>
      <c r="AS1346" s="48"/>
      <c r="AT1346" s="48"/>
      <c r="AU1346" s="48"/>
      <c r="AV1346" s="48"/>
      <c r="AW1346" s="107" t="s">
        <v>14145</v>
      </c>
      <c r="AX1346" s="107" t="s">
        <v>14145</v>
      </c>
      <c r="AY1346" s="107" t="s">
        <v>14893</v>
      </c>
      <c r="AZ1346" s="107" t="s">
        <v>14893</v>
      </c>
      <c r="BA1346" s="2"/>
      <c r="BB1346" s="3"/>
      <c r="BC1346" s="3"/>
      <c r="BD1346" s="3"/>
      <c r="BE1346" s="3"/>
    </row>
    <row r="1347" spans="1:57" x14ac:dyDescent="0.25">
      <c r="A1347" s="61" t="s">
        <v>1203</v>
      </c>
      <c r="B1347" s="62" t="s">
        <v>15537</v>
      </c>
      <c r="C1347" s="62"/>
      <c r="D1347" s="63">
        <v>1.5</v>
      </c>
      <c r="E1347" s="65"/>
      <c r="F1347" s="103" t="s">
        <v>10259</v>
      </c>
      <c r="G1347" s="62"/>
      <c r="H1347" s="66"/>
      <c r="I1347" s="67"/>
      <c r="J1347" s="67"/>
      <c r="K1347" s="66" t="s">
        <v>13616</v>
      </c>
      <c r="L1347" s="70"/>
      <c r="M1347" s="71">
        <v>1871.091796875</v>
      </c>
      <c r="N1347" s="71">
        <v>6952.89501953125</v>
      </c>
      <c r="O1347" s="72"/>
      <c r="P1347" s="73"/>
      <c r="Q1347" s="73"/>
      <c r="R1347" s="96"/>
      <c r="S1347" s="48">
        <v>0</v>
      </c>
      <c r="T1347" s="48">
        <v>1</v>
      </c>
      <c r="U1347" s="49">
        <v>0</v>
      </c>
      <c r="V1347" s="49">
        <v>0.33333299999999999</v>
      </c>
      <c r="W1347" s="49">
        <v>0</v>
      </c>
      <c r="X1347" s="49">
        <v>0.77027000000000001</v>
      </c>
      <c r="Y1347" s="49">
        <v>0</v>
      </c>
      <c r="Z1347" s="49">
        <v>0</v>
      </c>
      <c r="AA1347" s="68">
        <v>1347</v>
      </c>
      <c r="AB1347" s="68"/>
      <c r="AC1347" s="69"/>
      <c r="AD1347" s="84">
        <v>921</v>
      </c>
      <c r="AE1347" s="84">
        <v>1146</v>
      </c>
      <c r="AF1347" s="84">
        <v>12496</v>
      </c>
      <c r="AG1347" s="84">
        <v>12412</v>
      </c>
      <c r="AH1347" s="84"/>
      <c r="AI1347" s="84"/>
      <c r="AJ1347" s="84" t="s">
        <v>8580</v>
      </c>
      <c r="AK1347" s="84"/>
      <c r="AL1347" s="84"/>
      <c r="AM1347" s="87">
        <v>40989.770266203705</v>
      </c>
      <c r="AN1347" s="84" t="s">
        <v>10584</v>
      </c>
      <c r="AO1347" s="92" t="s">
        <v>11929</v>
      </c>
      <c r="AP1347" s="84" t="s">
        <v>66</v>
      </c>
      <c r="AQ1347" s="48" t="s">
        <v>2691</v>
      </c>
      <c r="AR1347" s="48" t="s">
        <v>2691</v>
      </c>
      <c r="AS1347" s="48" t="s">
        <v>2911</v>
      </c>
      <c r="AT1347" s="48" t="s">
        <v>2911</v>
      </c>
      <c r="AU1347" s="48"/>
      <c r="AV1347" s="48"/>
      <c r="AW1347" s="107" t="s">
        <v>14153</v>
      </c>
      <c r="AX1347" s="107" t="s">
        <v>14153</v>
      </c>
      <c r="AY1347" s="107" t="s">
        <v>14953</v>
      </c>
      <c r="AZ1347" s="107" t="s">
        <v>14953</v>
      </c>
      <c r="BA1347" s="2"/>
      <c r="BB1347" s="3"/>
      <c r="BC1347" s="3"/>
      <c r="BD1347" s="3"/>
      <c r="BE1347" s="3"/>
    </row>
    <row r="1348" spans="1:57" x14ac:dyDescent="0.25">
      <c r="A1348" s="61" t="s">
        <v>1204</v>
      </c>
      <c r="B1348" s="62" t="s">
        <v>15537</v>
      </c>
      <c r="C1348" s="62"/>
      <c r="D1348" s="63">
        <v>1.5638268242866868</v>
      </c>
      <c r="E1348" s="65"/>
      <c r="F1348" s="103" t="s">
        <v>10260</v>
      </c>
      <c r="G1348" s="62"/>
      <c r="H1348" s="66"/>
      <c r="I1348" s="67"/>
      <c r="J1348" s="67"/>
      <c r="K1348" s="66" t="s">
        <v>13617</v>
      </c>
      <c r="L1348" s="70"/>
      <c r="M1348" s="71">
        <v>1562.004150390625</v>
      </c>
      <c r="N1348" s="71">
        <v>3622.55859375</v>
      </c>
      <c r="O1348" s="72"/>
      <c r="P1348" s="73"/>
      <c r="Q1348" s="73"/>
      <c r="R1348" s="96"/>
      <c r="S1348" s="48">
        <v>0</v>
      </c>
      <c r="T1348" s="48">
        <v>1</v>
      </c>
      <c r="U1348" s="49">
        <v>0</v>
      </c>
      <c r="V1348" s="49">
        <v>1.74E-4</v>
      </c>
      <c r="W1348" s="49">
        <v>3.3000000000000003E-5</v>
      </c>
      <c r="X1348" s="49">
        <v>0.43635400000000002</v>
      </c>
      <c r="Y1348" s="49">
        <v>0</v>
      </c>
      <c r="Z1348" s="49">
        <v>0</v>
      </c>
      <c r="AA1348" s="68">
        <v>1348</v>
      </c>
      <c r="AB1348" s="68"/>
      <c r="AC1348" s="69"/>
      <c r="AD1348" s="84">
        <v>239</v>
      </c>
      <c r="AE1348" s="84">
        <v>70</v>
      </c>
      <c r="AF1348" s="84">
        <v>2843</v>
      </c>
      <c r="AG1348" s="84">
        <v>290</v>
      </c>
      <c r="AH1348" s="84"/>
      <c r="AI1348" s="84" t="s">
        <v>8055</v>
      </c>
      <c r="AJ1348" s="84"/>
      <c r="AK1348" s="84"/>
      <c r="AL1348" s="84"/>
      <c r="AM1348" s="87">
        <v>43435.971967592595</v>
      </c>
      <c r="AN1348" s="84" t="s">
        <v>10584</v>
      </c>
      <c r="AO1348" s="92" t="s">
        <v>11930</v>
      </c>
      <c r="AP1348" s="84" t="s">
        <v>66</v>
      </c>
      <c r="AQ1348" s="48"/>
      <c r="AR1348" s="48"/>
      <c r="AS1348" s="48"/>
      <c r="AT1348" s="48"/>
      <c r="AU1348" s="48" t="s">
        <v>2956</v>
      </c>
      <c r="AV1348" s="48" t="s">
        <v>2956</v>
      </c>
      <c r="AW1348" s="107" t="s">
        <v>14148</v>
      </c>
      <c r="AX1348" s="107" t="s">
        <v>14148</v>
      </c>
      <c r="AY1348" s="107" t="s">
        <v>14948</v>
      </c>
      <c r="AZ1348" s="107" t="s">
        <v>14948</v>
      </c>
      <c r="BA1348" s="2"/>
      <c r="BB1348" s="3"/>
      <c r="BC1348" s="3"/>
      <c r="BD1348" s="3"/>
      <c r="BE1348" s="3"/>
    </row>
    <row r="1349" spans="1:57" x14ac:dyDescent="0.25">
      <c r="A1349" s="61" t="s">
        <v>1205</v>
      </c>
      <c r="B1349" s="62" t="s">
        <v>15537</v>
      </c>
      <c r="C1349" s="62"/>
      <c r="D1349" s="63">
        <v>1.5</v>
      </c>
      <c r="E1349" s="65"/>
      <c r="F1349" s="103" t="s">
        <v>9033</v>
      </c>
      <c r="G1349" s="62"/>
      <c r="H1349" s="66"/>
      <c r="I1349" s="67"/>
      <c r="J1349" s="67"/>
      <c r="K1349" s="66" t="s">
        <v>13618</v>
      </c>
      <c r="L1349" s="70"/>
      <c r="M1349" s="71">
        <v>6349.28564453125</v>
      </c>
      <c r="N1349" s="71">
        <v>6648.26708984375</v>
      </c>
      <c r="O1349" s="72"/>
      <c r="P1349" s="73"/>
      <c r="Q1349" s="73"/>
      <c r="R1349" s="96"/>
      <c r="S1349" s="48">
        <v>0</v>
      </c>
      <c r="T1349" s="48">
        <v>1</v>
      </c>
      <c r="U1349" s="49">
        <v>0</v>
      </c>
      <c r="V1349" s="49">
        <v>0.33333299999999999</v>
      </c>
      <c r="W1349" s="49">
        <v>0</v>
      </c>
      <c r="X1349" s="49">
        <v>0.77027000000000001</v>
      </c>
      <c r="Y1349" s="49">
        <v>0</v>
      </c>
      <c r="Z1349" s="49">
        <v>0</v>
      </c>
      <c r="AA1349" s="68">
        <v>1349</v>
      </c>
      <c r="AB1349" s="68"/>
      <c r="AC1349" s="69"/>
      <c r="AD1349" s="84">
        <v>200</v>
      </c>
      <c r="AE1349" s="84">
        <v>11</v>
      </c>
      <c r="AF1349" s="84">
        <v>235</v>
      </c>
      <c r="AG1349" s="84">
        <v>317</v>
      </c>
      <c r="AH1349" s="84"/>
      <c r="AI1349" s="84"/>
      <c r="AJ1349" s="84"/>
      <c r="AK1349" s="84"/>
      <c r="AL1349" s="84"/>
      <c r="AM1349" s="87">
        <v>43515.730486111112</v>
      </c>
      <c r="AN1349" s="84" t="s">
        <v>10584</v>
      </c>
      <c r="AO1349" s="92" t="s">
        <v>11931</v>
      </c>
      <c r="AP1349" s="84" t="s">
        <v>66</v>
      </c>
      <c r="AQ1349" s="48"/>
      <c r="AR1349" s="48"/>
      <c r="AS1349" s="48"/>
      <c r="AT1349" s="48"/>
      <c r="AU1349" s="48"/>
      <c r="AV1349" s="48"/>
      <c r="AW1349" s="107" t="s">
        <v>14591</v>
      </c>
      <c r="AX1349" s="107" t="s">
        <v>14591</v>
      </c>
      <c r="AY1349" s="107" t="s">
        <v>15365</v>
      </c>
      <c r="AZ1349" s="107" t="s">
        <v>15365</v>
      </c>
      <c r="BA1349" s="2"/>
      <c r="BB1349" s="3"/>
      <c r="BC1349" s="3"/>
      <c r="BD1349" s="3"/>
      <c r="BE1349" s="3"/>
    </row>
    <row r="1350" spans="1:57" x14ac:dyDescent="0.25">
      <c r="A1350" s="61" t="s">
        <v>1206</v>
      </c>
      <c r="B1350" s="62" t="s">
        <v>15537</v>
      </c>
      <c r="C1350" s="62"/>
      <c r="D1350" s="63">
        <v>1.5</v>
      </c>
      <c r="E1350" s="65"/>
      <c r="F1350" s="103" t="s">
        <v>10261</v>
      </c>
      <c r="G1350" s="62"/>
      <c r="H1350" s="66"/>
      <c r="I1350" s="67"/>
      <c r="J1350" s="67"/>
      <c r="K1350" s="66" t="s">
        <v>13619</v>
      </c>
      <c r="L1350" s="70"/>
      <c r="M1350" s="71">
        <v>7846.115234375</v>
      </c>
      <c r="N1350" s="71">
        <v>3766.36279296875</v>
      </c>
      <c r="O1350" s="72"/>
      <c r="P1350" s="73"/>
      <c r="Q1350" s="73"/>
      <c r="R1350" s="96"/>
      <c r="S1350" s="48">
        <v>0</v>
      </c>
      <c r="T1350" s="48">
        <v>1</v>
      </c>
      <c r="U1350" s="49">
        <v>0</v>
      </c>
      <c r="V1350" s="49">
        <v>0.2</v>
      </c>
      <c r="W1350" s="49">
        <v>0</v>
      </c>
      <c r="X1350" s="49">
        <v>0.61068699999999998</v>
      </c>
      <c r="Y1350" s="49">
        <v>0</v>
      </c>
      <c r="Z1350" s="49">
        <v>0</v>
      </c>
      <c r="AA1350" s="68">
        <v>1350</v>
      </c>
      <c r="AB1350" s="68"/>
      <c r="AC1350" s="69"/>
      <c r="AD1350" s="84">
        <v>654</v>
      </c>
      <c r="AE1350" s="84">
        <v>382</v>
      </c>
      <c r="AF1350" s="84">
        <v>2863</v>
      </c>
      <c r="AG1350" s="84">
        <v>4601</v>
      </c>
      <c r="AH1350" s="84"/>
      <c r="AI1350" s="84" t="s">
        <v>8056</v>
      </c>
      <c r="AJ1350" s="84" t="s">
        <v>8284</v>
      </c>
      <c r="AK1350" s="92" t="s">
        <v>8921</v>
      </c>
      <c r="AL1350" s="84"/>
      <c r="AM1350" s="87">
        <v>42626.619756944441</v>
      </c>
      <c r="AN1350" s="84" t="s">
        <v>10584</v>
      </c>
      <c r="AO1350" s="92" t="s">
        <v>11932</v>
      </c>
      <c r="AP1350" s="84" t="s">
        <v>66</v>
      </c>
      <c r="AQ1350" s="48"/>
      <c r="AR1350" s="48"/>
      <c r="AS1350" s="48"/>
      <c r="AT1350" s="48"/>
      <c r="AU1350" s="48"/>
      <c r="AV1350" s="48"/>
      <c r="AW1350" s="107" t="s">
        <v>14592</v>
      </c>
      <c r="AX1350" s="107" t="s">
        <v>14592</v>
      </c>
      <c r="AY1350" s="107" t="s">
        <v>15366</v>
      </c>
      <c r="AZ1350" s="107" t="s">
        <v>15366</v>
      </c>
      <c r="BA1350" s="2"/>
      <c r="BB1350" s="3"/>
      <c r="BC1350" s="3"/>
      <c r="BD1350" s="3"/>
      <c r="BE1350" s="3"/>
    </row>
    <row r="1351" spans="1:57" x14ac:dyDescent="0.25">
      <c r="A1351" s="61" t="s">
        <v>1314</v>
      </c>
      <c r="B1351" s="62" t="s">
        <v>15537</v>
      </c>
      <c r="C1351" s="62"/>
      <c r="D1351" s="63">
        <v>1.5</v>
      </c>
      <c r="E1351" s="65"/>
      <c r="F1351" s="103" t="s">
        <v>10262</v>
      </c>
      <c r="G1351" s="62"/>
      <c r="H1351" s="66"/>
      <c r="I1351" s="67"/>
      <c r="J1351" s="67"/>
      <c r="K1351" s="66" t="s">
        <v>13620</v>
      </c>
      <c r="L1351" s="70"/>
      <c r="M1351" s="71">
        <v>8978.9306640625</v>
      </c>
      <c r="N1351" s="71">
        <v>4330.09716796875</v>
      </c>
      <c r="O1351" s="72"/>
      <c r="P1351" s="73"/>
      <c r="Q1351" s="73"/>
      <c r="R1351" s="96"/>
      <c r="S1351" s="48">
        <v>4</v>
      </c>
      <c r="T1351" s="48">
        <v>1</v>
      </c>
      <c r="U1351" s="49">
        <v>6</v>
      </c>
      <c r="V1351" s="49">
        <v>0.33333299999999999</v>
      </c>
      <c r="W1351" s="49">
        <v>0</v>
      </c>
      <c r="X1351" s="49">
        <v>2.1679379999999999</v>
      </c>
      <c r="Y1351" s="49">
        <v>0</v>
      </c>
      <c r="Z1351" s="49">
        <v>0</v>
      </c>
      <c r="AA1351" s="68">
        <v>1351</v>
      </c>
      <c r="AB1351" s="68"/>
      <c r="AC1351" s="69"/>
      <c r="AD1351" s="84">
        <v>26</v>
      </c>
      <c r="AE1351" s="84">
        <v>25808</v>
      </c>
      <c r="AF1351" s="84">
        <v>35095</v>
      </c>
      <c r="AG1351" s="84">
        <v>98670</v>
      </c>
      <c r="AH1351" s="84"/>
      <c r="AI1351" s="84" t="s">
        <v>8057</v>
      </c>
      <c r="AJ1351" s="84" t="s">
        <v>8581</v>
      </c>
      <c r="AK1351" s="92" t="s">
        <v>8922</v>
      </c>
      <c r="AL1351" s="84"/>
      <c r="AM1351" s="87">
        <v>41487.499363425923</v>
      </c>
      <c r="AN1351" s="84" t="s">
        <v>10584</v>
      </c>
      <c r="AO1351" s="92" t="s">
        <v>11933</v>
      </c>
      <c r="AP1351" s="84" t="s">
        <v>66</v>
      </c>
      <c r="AQ1351" s="48" t="s">
        <v>2847</v>
      </c>
      <c r="AR1351" s="48" t="s">
        <v>2847</v>
      </c>
      <c r="AS1351" s="48" t="s">
        <v>2911</v>
      </c>
      <c r="AT1351" s="48" t="s">
        <v>2911</v>
      </c>
      <c r="AU1351" s="48"/>
      <c r="AV1351" s="48"/>
      <c r="AW1351" s="107" t="s">
        <v>14593</v>
      </c>
      <c r="AX1351" s="107" t="s">
        <v>14593</v>
      </c>
      <c r="AY1351" s="107" t="s">
        <v>15367</v>
      </c>
      <c r="AZ1351" s="107" t="s">
        <v>15367</v>
      </c>
      <c r="BA1351" s="2"/>
      <c r="BB1351" s="3"/>
      <c r="BC1351" s="3"/>
      <c r="BD1351" s="3"/>
      <c r="BE1351" s="3"/>
    </row>
    <row r="1352" spans="1:57" x14ac:dyDescent="0.25">
      <c r="A1352" s="61" t="s">
        <v>1207</v>
      </c>
      <c r="B1352" s="62" t="s">
        <v>15537</v>
      </c>
      <c r="C1352" s="62"/>
      <c r="D1352" s="63">
        <v>1.5</v>
      </c>
      <c r="E1352" s="65"/>
      <c r="F1352" s="103" t="s">
        <v>10263</v>
      </c>
      <c r="G1352" s="62"/>
      <c r="H1352" s="66"/>
      <c r="I1352" s="67"/>
      <c r="J1352" s="67"/>
      <c r="K1352" s="66" t="s">
        <v>13621</v>
      </c>
      <c r="L1352" s="70"/>
      <c r="M1352" s="71">
        <v>8329.9140625</v>
      </c>
      <c r="N1352" s="71">
        <v>2539.365478515625</v>
      </c>
      <c r="O1352" s="72"/>
      <c r="P1352" s="73"/>
      <c r="Q1352" s="73"/>
      <c r="R1352" s="96"/>
      <c r="S1352" s="48">
        <v>0</v>
      </c>
      <c r="T1352" s="48">
        <v>1</v>
      </c>
      <c r="U1352" s="49">
        <v>0</v>
      </c>
      <c r="V1352" s="49">
        <v>0.2</v>
      </c>
      <c r="W1352" s="49">
        <v>0</v>
      </c>
      <c r="X1352" s="49">
        <v>0.61068699999999998</v>
      </c>
      <c r="Y1352" s="49">
        <v>0</v>
      </c>
      <c r="Z1352" s="49">
        <v>0</v>
      </c>
      <c r="AA1352" s="68">
        <v>1352</v>
      </c>
      <c r="AB1352" s="68"/>
      <c r="AC1352" s="69"/>
      <c r="AD1352" s="84">
        <v>477</v>
      </c>
      <c r="AE1352" s="84">
        <v>91</v>
      </c>
      <c r="AF1352" s="84">
        <v>1883</v>
      </c>
      <c r="AG1352" s="84">
        <v>1888</v>
      </c>
      <c r="AH1352" s="84"/>
      <c r="AI1352" s="84" t="s">
        <v>8058</v>
      </c>
      <c r="AJ1352" s="84"/>
      <c r="AK1352" s="84"/>
      <c r="AL1352" s="84"/>
      <c r="AM1352" s="87">
        <v>40791.519004629627</v>
      </c>
      <c r="AN1352" s="84" t="s">
        <v>10584</v>
      </c>
      <c r="AO1352" s="92" t="s">
        <v>11934</v>
      </c>
      <c r="AP1352" s="84" t="s">
        <v>66</v>
      </c>
      <c r="AQ1352" s="48"/>
      <c r="AR1352" s="48"/>
      <c r="AS1352" s="48"/>
      <c r="AT1352" s="48"/>
      <c r="AU1352" s="48"/>
      <c r="AV1352" s="48"/>
      <c r="AW1352" s="107" t="s">
        <v>14592</v>
      </c>
      <c r="AX1352" s="107" t="s">
        <v>14592</v>
      </c>
      <c r="AY1352" s="107" t="s">
        <v>15366</v>
      </c>
      <c r="AZ1352" s="107" t="s">
        <v>15366</v>
      </c>
      <c r="BA1352" s="2"/>
      <c r="BB1352" s="3"/>
      <c r="BC1352" s="3"/>
      <c r="BD1352" s="3"/>
      <c r="BE1352" s="3"/>
    </row>
    <row r="1353" spans="1:57" x14ac:dyDescent="0.25">
      <c r="A1353" s="61" t="s">
        <v>1208</v>
      </c>
      <c r="B1353" s="62" t="s">
        <v>15537</v>
      </c>
      <c r="C1353" s="62"/>
      <c r="D1353" s="63">
        <v>1.5</v>
      </c>
      <c r="E1353" s="65"/>
      <c r="F1353" s="103" t="s">
        <v>10264</v>
      </c>
      <c r="G1353" s="62"/>
      <c r="H1353" s="66"/>
      <c r="I1353" s="67"/>
      <c r="J1353" s="67"/>
      <c r="K1353" s="66" t="s">
        <v>13622</v>
      </c>
      <c r="L1353" s="70"/>
      <c r="M1353" s="71">
        <v>5739.154296875</v>
      </c>
      <c r="N1353" s="71">
        <v>1753.8372802734375</v>
      </c>
      <c r="O1353" s="72"/>
      <c r="P1353" s="73"/>
      <c r="Q1353" s="73"/>
      <c r="R1353" s="96"/>
      <c r="S1353" s="48">
        <v>0</v>
      </c>
      <c r="T1353" s="48">
        <v>1</v>
      </c>
      <c r="U1353" s="49">
        <v>0</v>
      </c>
      <c r="V1353" s="49">
        <v>0.33333299999999999</v>
      </c>
      <c r="W1353" s="49">
        <v>0</v>
      </c>
      <c r="X1353" s="49">
        <v>0.77027000000000001</v>
      </c>
      <c r="Y1353" s="49">
        <v>0</v>
      </c>
      <c r="Z1353" s="49">
        <v>0</v>
      </c>
      <c r="AA1353" s="68">
        <v>1353</v>
      </c>
      <c r="AB1353" s="68"/>
      <c r="AC1353" s="69"/>
      <c r="AD1353" s="84">
        <v>3762</v>
      </c>
      <c r="AE1353" s="84">
        <v>4299</v>
      </c>
      <c r="AF1353" s="84">
        <v>7618</v>
      </c>
      <c r="AG1353" s="84">
        <v>2718</v>
      </c>
      <c r="AH1353" s="84"/>
      <c r="AI1353" s="84" t="s">
        <v>8059</v>
      </c>
      <c r="AJ1353" s="84" t="s">
        <v>8284</v>
      </c>
      <c r="AK1353" s="92" t="s">
        <v>8923</v>
      </c>
      <c r="AL1353" s="84"/>
      <c r="AM1353" s="87">
        <v>41983.887141203704</v>
      </c>
      <c r="AN1353" s="84" t="s">
        <v>10584</v>
      </c>
      <c r="AO1353" s="92" t="s">
        <v>11935</v>
      </c>
      <c r="AP1353" s="84" t="s">
        <v>66</v>
      </c>
      <c r="AQ1353" s="48"/>
      <c r="AR1353" s="48"/>
      <c r="AS1353" s="48"/>
      <c r="AT1353" s="48"/>
      <c r="AU1353" s="48"/>
      <c r="AV1353" s="48"/>
      <c r="AW1353" s="107" t="s">
        <v>14594</v>
      </c>
      <c r="AX1353" s="107" t="s">
        <v>14594</v>
      </c>
      <c r="AY1353" s="107" t="s">
        <v>15368</v>
      </c>
      <c r="AZ1353" s="107" t="s">
        <v>15368</v>
      </c>
      <c r="BA1353" s="2"/>
      <c r="BB1353" s="3"/>
      <c r="BC1353" s="3"/>
      <c r="BD1353" s="3"/>
      <c r="BE1353" s="3"/>
    </row>
    <row r="1354" spans="1:57" x14ac:dyDescent="0.25">
      <c r="A1354" s="61" t="s">
        <v>1209</v>
      </c>
      <c r="B1354" s="62" t="s">
        <v>15537</v>
      </c>
      <c r="C1354" s="62"/>
      <c r="D1354" s="63">
        <v>1.5</v>
      </c>
      <c r="E1354" s="65"/>
      <c r="F1354" s="103" t="s">
        <v>10265</v>
      </c>
      <c r="G1354" s="62"/>
      <c r="H1354" s="66"/>
      <c r="I1354" s="67"/>
      <c r="J1354" s="67"/>
      <c r="K1354" s="66" t="s">
        <v>13623</v>
      </c>
      <c r="L1354" s="70"/>
      <c r="M1354" s="71">
        <v>402.96441650390625</v>
      </c>
      <c r="N1354" s="71">
        <v>2766.918701171875</v>
      </c>
      <c r="O1354" s="72"/>
      <c r="P1354" s="73"/>
      <c r="Q1354" s="73"/>
      <c r="R1354" s="96"/>
      <c r="S1354" s="48">
        <v>0</v>
      </c>
      <c r="T1354" s="48">
        <v>1</v>
      </c>
      <c r="U1354" s="49">
        <v>0</v>
      </c>
      <c r="V1354" s="49">
        <v>0.33333299999999999</v>
      </c>
      <c r="W1354" s="49">
        <v>0</v>
      </c>
      <c r="X1354" s="49">
        <v>0.65846300000000002</v>
      </c>
      <c r="Y1354" s="49">
        <v>0</v>
      </c>
      <c r="Z1354" s="49">
        <v>0</v>
      </c>
      <c r="AA1354" s="68">
        <v>1354</v>
      </c>
      <c r="AB1354" s="68"/>
      <c r="AC1354" s="69"/>
      <c r="AD1354" s="84">
        <v>810</v>
      </c>
      <c r="AE1354" s="84">
        <v>306</v>
      </c>
      <c r="AF1354" s="84">
        <v>4931</v>
      </c>
      <c r="AG1354" s="84">
        <v>11117</v>
      </c>
      <c r="AH1354" s="84"/>
      <c r="AI1354" s="84" t="s">
        <v>8060</v>
      </c>
      <c r="AJ1354" s="84" t="s">
        <v>8582</v>
      </c>
      <c r="AK1354" s="84"/>
      <c r="AL1354" s="84"/>
      <c r="AM1354" s="87">
        <v>42603.463067129633</v>
      </c>
      <c r="AN1354" s="84" t="s">
        <v>10584</v>
      </c>
      <c r="AO1354" s="92" t="s">
        <v>11936</v>
      </c>
      <c r="AP1354" s="84" t="s">
        <v>66</v>
      </c>
      <c r="AQ1354" s="48"/>
      <c r="AR1354" s="48"/>
      <c r="AS1354" s="48"/>
      <c r="AT1354" s="48"/>
      <c r="AU1354" s="48"/>
      <c r="AV1354" s="48"/>
      <c r="AW1354" s="107" t="s">
        <v>14595</v>
      </c>
      <c r="AX1354" s="107" t="s">
        <v>14595</v>
      </c>
      <c r="AY1354" s="107" t="s">
        <v>15369</v>
      </c>
      <c r="AZ1354" s="107" t="s">
        <v>15369</v>
      </c>
      <c r="BA1354" s="2"/>
      <c r="BB1354" s="3"/>
      <c r="BC1354" s="3"/>
      <c r="BD1354" s="3"/>
      <c r="BE1354" s="3"/>
    </row>
    <row r="1355" spans="1:57" x14ac:dyDescent="0.25">
      <c r="A1355" s="61" t="s">
        <v>1210</v>
      </c>
      <c r="B1355" s="62" t="s">
        <v>15537</v>
      </c>
      <c r="C1355" s="62"/>
      <c r="D1355" s="63">
        <v>1.7185585195271398</v>
      </c>
      <c r="E1355" s="65"/>
      <c r="F1355" s="103" t="s">
        <v>10266</v>
      </c>
      <c r="G1355" s="62"/>
      <c r="H1355" s="66"/>
      <c r="I1355" s="67"/>
      <c r="J1355" s="67"/>
      <c r="K1355" s="66" t="s">
        <v>13624</v>
      </c>
      <c r="L1355" s="70"/>
      <c r="M1355" s="71">
        <v>5696.85107421875</v>
      </c>
      <c r="N1355" s="71">
        <v>5307.82177734375</v>
      </c>
      <c r="O1355" s="72"/>
      <c r="P1355" s="73"/>
      <c r="Q1355" s="73"/>
      <c r="R1355" s="96"/>
      <c r="S1355" s="48">
        <v>0</v>
      </c>
      <c r="T1355" s="48">
        <v>1</v>
      </c>
      <c r="U1355" s="49">
        <v>0</v>
      </c>
      <c r="V1355" s="49">
        <v>1.63E-4</v>
      </c>
      <c r="W1355" s="49">
        <v>1.13E-4</v>
      </c>
      <c r="X1355" s="49">
        <v>0.48216999999999999</v>
      </c>
      <c r="Y1355" s="49">
        <v>0</v>
      </c>
      <c r="Z1355" s="49">
        <v>0</v>
      </c>
      <c r="AA1355" s="68">
        <v>1355</v>
      </c>
      <c r="AB1355" s="68"/>
      <c r="AC1355" s="69"/>
      <c r="AD1355" s="84">
        <v>196</v>
      </c>
      <c r="AE1355" s="84">
        <v>46</v>
      </c>
      <c r="AF1355" s="84">
        <v>9383</v>
      </c>
      <c r="AG1355" s="84">
        <v>16985</v>
      </c>
      <c r="AH1355" s="84"/>
      <c r="AI1355" s="84" t="s">
        <v>8061</v>
      </c>
      <c r="AJ1355" s="84" t="s">
        <v>8270</v>
      </c>
      <c r="AK1355" s="84"/>
      <c r="AL1355" s="84"/>
      <c r="AM1355" s="87">
        <v>41125.910532407404</v>
      </c>
      <c r="AN1355" s="84" t="s">
        <v>10584</v>
      </c>
      <c r="AO1355" s="92" t="s">
        <v>11937</v>
      </c>
      <c r="AP1355" s="84" t="s">
        <v>66</v>
      </c>
      <c r="AQ1355" s="48"/>
      <c r="AR1355" s="48"/>
      <c r="AS1355" s="48"/>
      <c r="AT1355" s="48"/>
      <c r="AU1355" s="48"/>
      <c r="AV1355" s="48"/>
      <c r="AW1355" s="107" t="s">
        <v>14090</v>
      </c>
      <c r="AX1355" s="107" t="s">
        <v>14726</v>
      </c>
      <c r="AY1355" s="107" t="s">
        <v>14893</v>
      </c>
      <c r="AZ1355" s="107" t="s">
        <v>15482</v>
      </c>
      <c r="BA1355" s="2"/>
      <c r="BB1355" s="3"/>
      <c r="BC1355" s="3"/>
      <c r="BD1355" s="3"/>
      <c r="BE1355" s="3"/>
    </row>
    <row r="1356" spans="1:57" x14ac:dyDescent="0.25">
      <c r="A1356" s="61" t="s">
        <v>1211</v>
      </c>
      <c r="B1356" s="62" t="s">
        <v>15539</v>
      </c>
      <c r="C1356" s="62"/>
      <c r="D1356" s="63">
        <v>5.097511914340533</v>
      </c>
      <c r="E1356" s="65"/>
      <c r="F1356" s="103" t="s">
        <v>10267</v>
      </c>
      <c r="G1356" s="62"/>
      <c r="H1356" s="66"/>
      <c r="I1356" s="67"/>
      <c r="J1356" s="67"/>
      <c r="K1356" s="66" t="s">
        <v>13625</v>
      </c>
      <c r="L1356" s="70"/>
      <c r="M1356" s="71">
        <v>2191.7958984375</v>
      </c>
      <c r="N1356" s="71">
        <v>5330.255859375</v>
      </c>
      <c r="O1356" s="72"/>
      <c r="P1356" s="73"/>
      <c r="Q1356" s="73"/>
      <c r="R1356" s="96"/>
      <c r="S1356" s="48">
        <v>0</v>
      </c>
      <c r="T1356" s="48">
        <v>1</v>
      </c>
      <c r="U1356" s="49">
        <v>0</v>
      </c>
      <c r="V1356" s="49">
        <v>2.0100000000000001E-4</v>
      </c>
      <c r="W1356" s="49">
        <v>1.8600000000000001E-3</v>
      </c>
      <c r="X1356" s="49">
        <v>0.465924</v>
      </c>
      <c r="Y1356" s="49">
        <v>0</v>
      </c>
      <c r="Z1356" s="49">
        <v>0</v>
      </c>
      <c r="AA1356" s="68">
        <v>1356</v>
      </c>
      <c r="AB1356" s="68"/>
      <c r="AC1356" s="69"/>
      <c r="AD1356" s="84">
        <v>104</v>
      </c>
      <c r="AE1356" s="84">
        <v>24</v>
      </c>
      <c r="AF1356" s="84">
        <v>5357</v>
      </c>
      <c r="AG1356" s="84">
        <v>410</v>
      </c>
      <c r="AH1356" s="84"/>
      <c r="AI1356" s="84" t="s">
        <v>8062</v>
      </c>
      <c r="AJ1356" s="84" t="s">
        <v>8472</v>
      </c>
      <c r="AK1356" s="84"/>
      <c r="AL1356" s="84"/>
      <c r="AM1356" s="87">
        <v>40940.902870370373</v>
      </c>
      <c r="AN1356" s="84" t="s">
        <v>10584</v>
      </c>
      <c r="AO1356" s="92" t="s">
        <v>11938</v>
      </c>
      <c r="AP1356" s="84" t="s">
        <v>66</v>
      </c>
      <c r="AQ1356" s="48" t="s">
        <v>2824</v>
      </c>
      <c r="AR1356" s="48" t="s">
        <v>2824</v>
      </c>
      <c r="AS1356" s="48" t="s">
        <v>2911</v>
      </c>
      <c r="AT1356" s="48" t="s">
        <v>2911</v>
      </c>
      <c r="AU1356" s="48"/>
      <c r="AV1356" s="48"/>
      <c r="AW1356" s="107" t="s">
        <v>14596</v>
      </c>
      <c r="AX1356" s="107" t="s">
        <v>14596</v>
      </c>
      <c r="AY1356" s="107" t="s">
        <v>15370</v>
      </c>
      <c r="AZ1356" s="107" t="s">
        <v>15370</v>
      </c>
      <c r="BA1356" s="2"/>
      <c r="BB1356" s="3"/>
      <c r="BC1356" s="3"/>
      <c r="BD1356" s="3"/>
      <c r="BE1356" s="3"/>
    </row>
    <row r="1357" spans="1:57" x14ac:dyDescent="0.25">
      <c r="A1357" s="61" t="s">
        <v>1212</v>
      </c>
      <c r="B1357" s="62" t="s">
        <v>15537</v>
      </c>
      <c r="C1357" s="62"/>
      <c r="D1357" s="63">
        <v>1.5</v>
      </c>
      <c r="E1357" s="65"/>
      <c r="F1357" s="103" t="s">
        <v>10268</v>
      </c>
      <c r="G1357" s="62"/>
      <c r="H1357" s="66"/>
      <c r="I1357" s="67"/>
      <c r="J1357" s="67"/>
      <c r="K1357" s="66" t="s">
        <v>13626</v>
      </c>
      <c r="L1357" s="70"/>
      <c r="M1357" s="71">
        <v>6289.51123046875</v>
      </c>
      <c r="N1357" s="71">
        <v>9588.52734375</v>
      </c>
      <c r="O1357" s="72"/>
      <c r="P1357" s="73"/>
      <c r="Q1357" s="73"/>
      <c r="R1357" s="96"/>
      <c r="S1357" s="48">
        <v>1</v>
      </c>
      <c r="T1357" s="48">
        <v>1</v>
      </c>
      <c r="U1357" s="49">
        <v>0</v>
      </c>
      <c r="V1357" s="49">
        <v>0</v>
      </c>
      <c r="W1357" s="49">
        <v>0</v>
      </c>
      <c r="X1357" s="49">
        <v>1</v>
      </c>
      <c r="Y1357" s="49">
        <v>0</v>
      </c>
      <c r="Z1357" s="49" t="s">
        <v>13963</v>
      </c>
      <c r="AA1357" s="68">
        <v>1357</v>
      </c>
      <c r="AB1357" s="68"/>
      <c r="AC1357" s="69"/>
      <c r="AD1357" s="84">
        <v>689</v>
      </c>
      <c r="AE1357" s="84">
        <v>5874</v>
      </c>
      <c r="AF1357" s="84">
        <v>13201</v>
      </c>
      <c r="AG1357" s="84">
        <v>4883</v>
      </c>
      <c r="AH1357" s="84"/>
      <c r="AI1357" s="84" t="s">
        <v>8063</v>
      </c>
      <c r="AJ1357" s="84" t="s">
        <v>8270</v>
      </c>
      <c r="AK1357" s="92" t="s">
        <v>8924</v>
      </c>
      <c r="AL1357" s="84"/>
      <c r="AM1357" s="87">
        <v>41143.285775462966</v>
      </c>
      <c r="AN1357" s="84" t="s">
        <v>10584</v>
      </c>
      <c r="AO1357" s="92" t="s">
        <v>11939</v>
      </c>
      <c r="AP1357" s="84" t="s">
        <v>66</v>
      </c>
      <c r="AQ1357" s="48" t="s">
        <v>2825</v>
      </c>
      <c r="AR1357" s="48" t="s">
        <v>2825</v>
      </c>
      <c r="AS1357" s="48" t="s">
        <v>2911</v>
      </c>
      <c r="AT1357" s="48" t="s">
        <v>2911</v>
      </c>
      <c r="AU1357" s="48"/>
      <c r="AV1357" s="48"/>
      <c r="AW1357" s="107" t="s">
        <v>14597</v>
      </c>
      <c r="AX1357" s="107" t="s">
        <v>14597</v>
      </c>
      <c r="AY1357" s="107" t="s">
        <v>15371</v>
      </c>
      <c r="AZ1357" s="107" t="s">
        <v>15371</v>
      </c>
      <c r="BA1357" s="2"/>
      <c r="BB1357" s="3"/>
      <c r="BC1357" s="3"/>
      <c r="BD1357" s="3"/>
      <c r="BE1357" s="3"/>
    </row>
    <row r="1358" spans="1:57" x14ac:dyDescent="0.25">
      <c r="A1358" s="61" t="s">
        <v>1213</v>
      </c>
      <c r="B1358" s="62" t="s">
        <v>15537</v>
      </c>
      <c r="C1358" s="62"/>
      <c r="D1358" s="63">
        <v>1.5</v>
      </c>
      <c r="E1358" s="65"/>
      <c r="F1358" s="103" t="s">
        <v>10269</v>
      </c>
      <c r="G1358" s="62"/>
      <c r="H1358" s="66"/>
      <c r="I1358" s="67"/>
      <c r="J1358" s="67"/>
      <c r="K1358" s="66" t="s">
        <v>13627</v>
      </c>
      <c r="L1358" s="70"/>
      <c r="M1358" s="71">
        <v>5229.0908203125</v>
      </c>
      <c r="N1358" s="71">
        <v>8449.056640625</v>
      </c>
      <c r="O1358" s="72"/>
      <c r="P1358" s="73"/>
      <c r="Q1358" s="73"/>
      <c r="R1358" s="96"/>
      <c r="S1358" s="48">
        <v>0</v>
      </c>
      <c r="T1358" s="48">
        <v>1</v>
      </c>
      <c r="U1358" s="49">
        <v>0</v>
      </c>
      <c r="V1358" s="49">
        <v>0.33333299999999999</v>
      </c>
      <c r="W1358" s="49">
        <v>0</v>
      </c>
      <c r="X1358" s="49">
        <v>0.77027000000000001</v>
      </c>
      <c r="Y1358" s="49">
        <v>0</v>
      </c>
      <c r="Z1358" s="49">
        <v>0</v>
      </c>
      <c r="AA1358" s="68">
        <v>1358</v>
      </c>
      <c r="AB1358" s="68"/>
      <c r="AC1358" s="69"/>
      <c r="AD1358" s="84">
        <v>32</v>
      </c>
      <c r="AE1358" s="84">
        <v>10</v>
      </c>
      <c r="AF1358" s="84">
        <v>112</v>
      </c>
      <c r="AG1358" s="84">
        <v>10</v>
      </c>
      <c r="AH1358" s="84"/>
      <c r="AI1358" s="84"/>
      <c r="AJ1358" s="84" t="s">
        <v>8266</v>
      </c>
      <c r="AK1358" s="84"/>
      <c r="AL1358" s="84"/>
      <c r="AM1358" s="87">
        <v>42715.909270833334</v>
      </c>
      <c r="AN1358" s="84" t="s">
        <v>10584</v>
      </c>
      <c r="AO1358" s="92" t="s">
        <v>11940</v>
      </c>
      <c r="AP1358" s="84" t="s">
        <v>66</v>
      </c>
      <c r="AQ1358" s="48"/>
      <c r="AR1358" s="48"/>
      <c r="AS1358" s="48"/>
      <c r="AT1358" s="48"/>
      <c r="AU1358" s="48"/>
      <c r="AV1358" s="48"/>
      <c r="AW1358" s="107" t="s">
        <v>14185</v>
      </c>
      <c r="AX1358" s="107" t="s">
        <v>14185</v>
      </c>
      <c r="AY1358" s="107" t="s">
        <v>14985</v>
      </c>
      <c r="AZ1358" s="107" t="s">
        <v>14985</v>
      </c>
      <c r="BA1358" s="2"/>
      <c r="BB1358" s="3"/>
      <c r="BC1358" s="3"/>
      <c r="BD1358" s="3"/>
      <c r="BE1358" s="3"/>
    </row>
    <row r="1359" spans="1:57" x14ac:dyDescent="0.25">
      <c r="A1359" s="61" t="s">
        <v>1214</v>
      </c>
      <c r="B1359" s="62" t="s">
        <v>15537</v>
      </c>
      <c r="C1359" s="62"/>
      <c r="D1359" s="63">
        <v>1.5</v>
      </c>
      <c r="E1359" s="65"/>
      <c r="F1359" s="103" t="s">
        <v>10270</v>
      </c>
      <c r="G1359" s="62"/>
      <c r="H1359" s="66"/>
      <c r="I1359" s="67"/>
      <c r="J1359" s="67"/>
      <c r="K1359" s="66" t="s">
        <v>13628</v>
      </c>
      <c r="L1359" s="70"/>
      <c r="M1359" s="71">
        <v>2123.387451171875</v>
      </c>
      <c r="N1359" s="71">
        <v>4382.31005859375</v>
      </c>
      <c r="O1359" s="72"/>
      <c r="P1359" s="73"/>
      <c r="Q1359" s="73"/>
      <c r="R1359" s="96"/>
      <c r="S1359" s="48">
        <v>0</v>
      </c>
      <c r="T1359" s="48">
        <v>2</v>
      </c>
      <c r="U1359" s="49">
        <v>2030</v>
      </c>
      <c r="V1359" s="49">
        <v>1.15E-4</v>
      </c>
      <c r="W1359" s="49">
        <v>0</v>
      </c>
      <c r="X1359" s="49">
        <v>1.100109</v>
      </c>
      <c r="Y1359" s="49">
        <v>0</v>
      </c>
      <c r="Z1359" s="49">
        <v>0</v>
      </c>
      <c r="AA1359" s="68">
        <v>1359</v>
      </c>
      <c r="AB1359" s="68"/>
      <c r="AC1359" s="69"/>
      <c r="AD1359" s="84">
        <v>296</v>
      </c>
      <c r="AE1359" s="84">
        <v>183</v>
      </c>
      <c r="AF1359" s="84">
        <v>13774</v>
      </c>
      <c r="AG1359" s="84">
        <v>26311</v>
      </c>
      <c r="AH1359" s="84"/>
      <c r="AI1359" s="84"/>
      <c r="AJ1359" s="84"/>
      <c r="AK1359" s="84"/>
      <c r="AL1359" s="84"/>
      <c r="AM1359" s="87">
        <v>42676.891597222224</v>
      </c>
      <c r="AN1359" s="84" t="s">
        <v>10584</v>
      </c>
      <c r="AO1359" s="92" t="s">
        <v>11941</v>
      </c>
      <c r="AP1359" s="84" t="s">
        <v>66</v>
      </c>
      <c r="AQ1359" s="48"/>
      <c r="AR1359" s="48"/>
      <c r="AS1359" s="48"/>
      <c r="AT1359" s="48"/>
      <c r="AU1359" s="48"/>
      <c r="AV1359" s="48"/>
      <c r="AW1359" s="107" t="s">
        <v>14598</v>
      </c>
      <c r="AX1359" s="107" t="s">
        <v>14830</v>
      </c>
      <c r="AY1359" s="107" t="s">
        <v>15372</v>
      </c>
      <c r="AZ1359" s="107" t="s">
        <v>15372</v>
      </c>
      <c r="BA1359" s="2"/>
      <c r="BB1359" s="3"/>
      <c r="BC1359" s="3"/>
      <c r="BD1359" s="3"/>
      <c r="BE1359" s="3"/>
    </row>
    <row r="1360" spans="1:57" x14ac:dyDescent="0.25">
      <c r="A1360" s="61" t="s">
        <v>1811</v>
      </c>
      <c r="B1360" s="62" t="s">
        <v>15537</v>
      </c>
      <c r="C1360" s="62"/>
      <c r="D1360" s="63">
        <v>1.5</v>
      </c>
      <c r="E1360" s="65"/>
      <c r="F1360" s="103" t="s">
        <v>10271</v>
      </c>
      <c r="G1360" s="62"/>
      <c r="H1360" s="66"/>
      <c r="I1360" s="67"/>
      <c r="J1360" s="67"/>
      <c r="K1360" s="66" t="s">
        <v>13629</v>
      </c>
      <c r="L1360" s="70"/>
      <c r="M1360" s="71">
        <v>1776.582275390625</v>
      </c>
      <c r="N1360" s="71">
        <v>7027.77294921875</v>
      </c>
      <c r="O1360" s="72"/>
      <c r="P1360" s="73"/>
      <c r="Q1360" s="73"/>
      <c r="R1360" s="96"/>
      <c r="S1360" s="48">
        <v>1</v>
      </c>
      <c r="T1360" s="48">
        <v>0</v>
      </c>
      <c r="U1360" s="49">
        <v>0</v>
      </c>
      <c r="V1360" s="49">
        <v>1.03E-4</v>
      </c>
      <c r="W1360" s="49">
        <v>0</v>
      </c>
      <c r="X1360" s="49">
        <v>0.61754600000000004</v>
      </c>
      <c r="Y1360" s="49">
        <v>0</v>
      </c>
      <c r="Z1360" s="49">
        <v>0</v>
      </c>
      <c r="AA1360" s="68">
        <v>1360</v>
      </c>
      <c r="AB1360" s="68"/>
      <c r="AC1360" s="69"/>
      <c r="AD1360" s="84">
        <v>1100</v>
      </c>
      <c r="AE1360" s="84">
        <v>8262</v>
      </c>
      <c r="AF1360" s="84">
        <v>3690</v>
      </c>
      <c r="AG1360" s="84">
        <v>7811</v>
      </c>
      <c r="AH1360" s="84"/>
      <c r="AI1360" s="84" t="s">
        <v>8064</v>
      </c>
      <c r="AJ1360" s="84" t="s">
        <v>8270</v>
      </c>
      <c r="AK1360" s="84"/>
      <c r="AL1360" s="84"/>
      <c r="AM1360" s="87">
        <v>41894.790648148148</v>
      </c>
      <c r="AN1360" s="84" t="s">
        <v>10584</v>
      </c>
      <c r="AO1360" s="92" t="s">
        <v>11942</v>
      </c>
      <c r="AP1360" s="84" t="s">
        <v>65</v>
      </c>
      <c r="AQ1360" s="48"/>
      <c r="AR1360" s="48"/>
      <c r="AS1360" s="48"/>
      <c r="AT1360" s="48"/>
      <c r="AU1360" s="48"/>
      <c r="AV1360" s="48"/>
      <c r="AW1360" s="48"/>
      <c r="AX1360" s="48"/>
      <c r="AY1360" s="48"/>
      <c r="AZ1360" s="48"/>
      <c r="BA1360" s="2"/>
      <c r="BB1360" s="3"/>
      <c r="BC1360" s="3"/>
      <c r="BD1360" s="3"/>
      <c r="BE1360" s="3"/>
    </row>
    <row r="1361" spans="1:57" x14ac:dyDescent="0.25">
      <c r="A1361" s="61" t="s">
        <v>1215</v>
      </c>
      <c r="B1361" s="62" t="s">
        <v>15541</v>
      </c>
      <c r="C1361" s="62"/>
      <c r="D1361" s="63">
        <v>3.4979730147923505</v>
      </c>
      <c r="E1361" s="65"/>
      <c r="F1361" s="103" t="s">
        <v>9033</v>
      </c>
      <c r="G1361" s="62"/>
      <c r="H1361" s="66"/>
      <c r="I1361" s="67"/>
      <c r="J1361" s="67"/>
      <c r="K1361" s="66" t="s">
        <v>13630</v>
      </c>
      <c r="L1361" s="70"/>
      <c r="M1361" s="71">
        <v>4404.71533203125</v>
      </c>
      <c r="N1361" s="71">
        <v>1844.214599609375</v>
      </c>
      <c r="O1361" s="72"/>
      <c r="P1361" s="73"/>
      <c r="Q1361" s="73"/>
      <c r="R1361" s="96"/>
      <c r="S1361" s="48">
        <v>0</v>
      </c>
      <c r="T1361" s="48">
        <v>1</v>
      </c>
      <c r="U1361" s="49">
        <v>0</v>
      </c>
      <c r="V1361" s="49">
        <v>1.7799999999999999E-4</v>
      </c>
      <c r="W1361" s="49">
        <v>1.0330000000000001E-3</v>
      </c>
      <c r="X1361" s="49">
        <v>0.32844600000000002</v>
      </c>
      <c r="Y1361" s="49">
        <v>0</v>
      </c>
      <c r="Z1361" s="49">
        <v>0</v>
      </c>
      <c r="AA1361" s="68">
        <v>1361</v>
      </c>
      <c r="AB1361" s="68"/>
      <c r="AC1361" s="69"/>
      <c r="AD1361" s="84">
        <v>30</v>
      </c>
      <c r="AE1361" s="84">
        <v>5</v>
      </c>
      <c r="AF1361" s="84">
        <v>27</v>
      </c>
      <c r="AG1361" s="84">
        <v>47</v>
      </c>
      <c r="AH1361" s="84"/>
      <c r="AI1361" s="84"/>
      <c r="AJ1361" s="84"/>
      <c r="AK1361" s="84"/>
      <c r="AL1361" s="84"/>
      <c r="AM1361" s="87">
        <v>43291.460370370369</v>
      </c>
      <c r="AN1361" s="84" t="s">
        <v>10584</v>
      </c>
      <c r="AO1361" s="92" t="s">
        <v>11943</v>
      </c>
      <c r="AP1361" s="84" t="s">
        <v>66</v>
      </c>
      <c r="AQ1361" s="48" t="s">
        <v>2826</v>
      </c>
      <c r="AR1361" s="48" t="s">
        <v>2826</v>
      </c>
      <c r="AS1361" s="48" t="s">
        <v>2911</v>
      </c>
      <c r="AT1361" s="48" t="s">
        <v>2911</v>
      </c>
      <c r="AU1361" s="48"/>
      <c r="AV1361" s="48"/>
      <c r="AW1361" s="107" t="s">
        <v>14599</v>
      </c>
      <c r="AX1361" s="107" t="s">
        <v>14599</v>
      </c>
      <c r="AY1361" s="107" t="s">
        <v>15373</v>
      </c>
      <c r="AZ1361" s="107" t="s">
        <v>15373</v>
      </c>
      <c r="BA1361" s="2"/>
      <c r="BB1361" s="3"/>
      <c r="BC1361" s="3"/>
      <c r="BD1361" s="3"/>
      <c r="BE1361" s="3"/>
    </row>
    <row r="1362" spans="1:57" x14ac:dyDescent="0.25">
      <c r="A1362" s="61" t="s">
        <v>1216</v>
      </c>
      <c r="B1362" s="62" t="s">
        <v>15537</v>
      </c>
      <c r="C1362" s="62"/>
      <c r="D1362" s="63">
        <v>1.5</v>
      </c>
      <c r="E1362" s="65"/>
      <c r="F1362" s="103" t="s">
        <v>10272</v>
      </c>
      <c r="G1362" s="62"/>
      <c r="H1362" s="66"/>
      <c r="I1362" s="67"/>
      <c r="J1362" s="67"/>
      <c r="K1362" s="66" t="s">
        <v>13631</v>
      </c>
      <c r="L1362" s="70"/>
      <c r="M1362" s="71">
        <v>4500.20947265625</v>
      </c>
      <c r="N1362" s="71">
        <v>602.05718994140625</v>
      </c>
      <c r="O1362" s="72"/>
      <c r="P1362" s="73"/>
      <c r="Q1362" s="73"/>
      <c r="R1362" s="96"/>
      <c r="S1362" s="48">
        <v>0</v>
      </c>
      <c r="T1362" s="48">
        <v>1</v>
      </c>
      <c r="U1362" s="49">
        <v>0</v>
      </c>
      <c r="V1362" s="49">
        <v>1E-4</v>
      </c>
      <c r="W1362" s="49">
        <v>0</v>
      </c>
      <c r="X1362" s="49">
        <v>0.557647</v>
      </c>
      <c r="Y1362" s="49">
        <v>0</v>
      </c>
      <c r="Z1362" s="49">
        <v>0</v>
      </c>
      <c r="AA1362" s="68">
        <v>1362</v>
      </c>
      <c r="AB1362" s="68"/>
      <c r="AC1362" s="69"/>
      <c r="AD1362" s="84">
        <v>191</v>
      </c>
      <c r="AE1362" s="84">
        <v>118</v>
      </c>
      <c r="AF1362" s="84">
        <v>2181</v>
      </c>
      <c r="AG1362" s="84">
        <v>6914</v>
      </c>
      <c r="AH1362" s="84"/>
      <c r="AI1362" s="84"/>
      <c r="AJ1362" s="84"/>
      <c r="AK1362" s="84"/>
      <c r="AL1362" s="84"/>
      <c r="AM1362" s="87">
        <v>42541.30028935185</v>
      </c>
      <c r="AN1362" s="84" t="s">
        <v>10584</v>
      </c>
      <c r="AO1362" s="92" t="s">
        <v>11944</v>
      </c>
      <c r="AP1362" s="84" t="s">
        <v>66</v>
      </c>
      <c r="AQ1362" s="48"/>
      <c r="AR1362" s="48"/>
      <c r="AS1362" s="48"/>
      <c r="AT1362" s="48"/>
      <c r="AU1362" s="48"/>
      <c r="AV1362" s="48"/>
      <c r="AW1362" s="107" t="s">
        <v>14207</v>
      </c>
      <c r="AX1362" s="107" t="s">
        <v>14207</v>
      </c>
      <c r="AY1362" s="107" t="s">
        <v>15006</v>
      </c>
      <c r="AZ1362" s="107" t="s">
        <v>15006</v>
      </c>
      <c r="BA1362" s="2"/>
      <c r="BB1362" s="3"/>
      <c r="BC1362" s="3"/>
      <c r="BD1362" s="3"/>
      <c r="BE1362" s="3"/>
    </row>
    <row r="1363" spans="1:57" x14ac:dyDescent="0.25">
      <c r="A1363" s="61" t="s">
        <v>1217</v>
      </c>
      <c r="B1363" s="62" t="s">
        <v>15539</v>
      </c>
      <c r="C1363" s="62"/>
      <c r="D1363" s="63">
        <v>5.3218728724391902</v>
      </c>
      <c r="E1363" s="65"/>
      <c r="F1363" s="103" t="s">
        <v>10273</v>
      </c>
      <c r="G1363" s="62"/>
      <c r="H1363" s="66"/>
      <c r="I1363" s="67"/>
      <c r="J1363" s="67"/>
      <c r="K1363" s="66" t="s">
        <v>13632</v>
      </c>
      <c r="L1363" s="70"/>
      <c r="M1363" s="71">
        <v>6622.26708984375</v>
      </c>
      <c r="N1363" s="71">
        <v>4418.0615234375</v>
      </c>
      <c r="O1363" s="72"/>
      <c r="P1363" s="73"/>
      <c r="Q1363" s="73"/>
      <c r="R1363" s="96"/>
      <c r="S1363" s="48">
        <v>0</v>
      </c>
      <c r="T1363" s="48">
        <v>2</v>
      </c>
      <c r="U1363" s="49">
        <v>4374.61841</v>
      </c>
      <c r="V1363" s="49">
        <v>2.0900000000000001E-4</v>
      </c>
      <c r="W1363" s="49">
        <v>1.9759999999999999E-3</v>
      </c>
      <c r="X1363" s="49">
        <v>0.78006600000000004</v>
      </c>
      <c r="Y1363" s="49">
        <v>0</v>
      </c>
      <c r="Z1363" s="49">
        <v>0</v>
      </c>
      <c r="AA1363" s="68">
        <v>1363</v>
      </c>
      <c r="AB1363" s="68"/>
      <c r="AC1363" s="69"/>
      <c r="AD1363" s="84">
        <v>946</v>
      </c>
      <c r="AE1363" s="84">
        <v>37</v>
      </c>
      <c r="AF1363" s="84">
        <v>9054</v>
      </c>
      <c r="AG1363" s="84">
        <v>3140</v>
      </c>
      <c r="AH1363" s="84"/>
      <c r="AI1363" s="84" t="s">
        <v>8065</v>
      </c>
      <c r="AJ1363" s="84" t="s">
        <v>8583</v>
      </c>
      <c r="AK1363" s="92" t="s">
        <v>8925</v>
      </c>
      <c r="AL1363" s="84"/>
      <c r="AM1363" s="87">
        <v>43259.900648148148</v>
      </c>
      <c r="AN1363" s="84" t="s">
        <v>10584</v>
      </c>
      <c r="AO1363" s="92" t="s">
        <v>11945</v>
      </c>
      <c r="AP1363" s="84" t="s">
        <v>66</v>
      </c>
      <c r="AQ1363" s="48"/>
      <c r="AR1363" s="48"/>
      <c r="AS1363" s="48"/>
      <c r="AT1363" s="48"/>
      <c r="AU1363" s="48" t="s">
        <v>2951</v>
      </c>
      <c r="AV1363" s="48" t="s">
        <v>2951</v>
      </c>
      <c r="AW1363" s="107" t="s">
        <v>14225</v>
      </c>
      <c r="AX1363" s="107" t="s">
        <v>14741</v>
      </c>
      <c r="AY1363" s="107" t="s">
        <v>14883</v>
      </c>
      <c r="AZ1363" s="107" t="s">
        <v>14883</v>
      </c>
      <c r="BA1363" s="2"/>
      <c r="BB1363" s="3"/>
      <c r="BC1363" s="3"/>
      <c r="BD1363" s="3"/>
      <c r="BE1363" s="3"/>
    </row>
    <row r="1364" spans="1:57" x14ac:dyDescent="0.25">
      <c r="A1364" s="61" t="s">
        <v>1218</v>
      </c>
      <c r="B1364" s="62" t="s">
        <v>15537</v>
      </c>
      <c r="C1364" s="62"/>
      <c r="D1364" s="63">
        <v>1.5</v>
      </c>
      <c r="E1364" s="65"/>
      <c r="F1364" s="103" t="s">
        <v>10274</v>
      </c>
      <c r="G1364" s="62"/>
      <c r="H1364" s="66"/>
      <c r="I1364" s="67"/>
      <c r="J1364" s="67"/>
      <c r="K1364" s="66" t="s">
        <v>13633</v>
      </c>
      <c r="L1364" s="70"/>
      <c r="M1364" s="71">
        <v>3962.241455078125</v>
      </c>
      <c r="N1364" s="71">
        <v>575.79150390625</v>
      </c>
      <c r="O1364" s="72"/>
      <c r="P1364" s="73"/>
      <c r="Q1364" s="73"/>
      <c r="R1364" s="96"/>
      <c r="S1364" s="48">
        <v>1</v>
      </c>
      <c r="T1364" s="48">
        <v>1</v>
      </c>
      <c r="U1364" s="49">
        <v>0</v>
      </c>
      <c r="V1364" s="49">
        <v>0</v>
      </c>
      <c r="W1364" s="49">
        <v>0</v>
      </c>
      <c r="X1364" s="49">
        <v>1</v>
      </c>
      <c r="Y1364" s="49">
        <v>0</v>
      </c>
      <c r="Z1364" s="49" t="s">
        <v>13963</v>
      </c>
      <c r="AA1364" s="68">
        <v>1364</v>
      </c>
      <c r="AB1364" s="68"/>
      <c r="AC1364" s="69"/>
      <c r="AD1364" s="84">
        <v>738</v>
      </c>
      <c r="AE1364" s="84">
        <v>1744</v>
      </c>
      <c r="AF1364" s="84">
        <v>14505</v>
      </c>
      <c r="AG1364" s="84">
        <v>240880</v>
      </c>
      <c r="AH1364" s="84"/>
      <c r="AI1364" s="84" t="s">
        <v>8066</v>
      </c>
      <c r="AJ1364" s="84"/>
      <c r="AK1364" s="84"/>
      <c r="AL1364" s="84"/>
      <c r="AM1364" s="87">
        <v>42773.27921296296</v>
      </c>
      <c r="AN1364" s="84" t="s">
        <v>10584</v>
      </c>
      <c r="AO1364" s="92" t="s">
        <v>11946</v>
      </c>
      <c r="AP1364" s="84" t="s">
        <v>66</v>
      </c>
      <c r="AQ1364" s="48" t="s">
        <v>2827</v>
      </c>
      <c r="AR1364" s="48" t="s">
        <v>2827</v>
      </c>
      <c r="AS1364" s="48" t="s">
        <v>2911</v>
      </c>
      <c r="AT1364" s="48" t="s">
        <v>2911</v>
      </c>
      <c r="AU1364" s="48"/>
      <c r="AV1364" s="48"/>
      <c r="AW1364" s="107" t="s">
        <v>14600</v>
      </c>
      <c r="AX1364" s="107" t="s">
        <v>14600</v>
      </c>
      <c r="AY1364" s="107" t="s">
        <v>15374</v>
      </c>
      <c r="AZ1364" s="107" t="s">
        <v>15374</v>
      </c>
      <c r="BA1364" s="2"/>
      <c r="BB1364" s="3"/>
      <c r="BC1364" s="3"/>
      <c r="BD1364" s="3"/>
      <c r="BE1364" s="3"/>
    </row>
    <row r="1365" spans="1:57" x14ac:dyDescent="0.25">
      <c r="A1365" s="61" t="s">
        <v>1219</v>
      </c>
      <c r="B1365" s="62" t="s">
        <v>15537</v>
      </c>
      <c r="C1365" s="62"/>
      <c r="D1365" s="63">
        <v>1.5</v>
      </c>
      <c r="E1365" s="65"/>
      <c r="F1365" s="103" t="s">
        <v>9033</v>
      </c>
      <c r="G1365" s="62"/>
      <c r="H1365" s="66"/>
      <c r="I1365" s="67"/>
      <c r="J1365" s="67"/>
      <c r="K1365" s="66" t="s">
        <v>13634</v>
      </c>
      <c r="L1365" s="70"/>
      <c r="M1365" s="71">
        <v>2152.070556640625</v>
      </c>
      <c r="N1365" s="71">
        <v>3198.065185546875</v>
      </c>
      <c r="O1365" s="72"/>
      <c r="P1365" s="73"/>
      <c r="Q1365" s="73"/>
      <c r="R1365" s="96"/>
      <c r="S1365" s="48">
        <v>0</v>
      </c>
      <c r="T1365" s="48">
        <v>1</v>
      </c>
      <c r="U1365" s="49">
        <v>0</v>
      </c>
      <c r="V1365" s="49">
        <v>0.111111</v>
      </c>
      <c r="W1365" s="49">
        <v>0</v>
      </c>
      <c r="X1365" s="49">
        <v>0.63243199999999999</v>
      </c>
      <c r="Y1365" s="49">
        <v>0</v>
      </c>
      <c r="Z1365" s="49">
        <v>0</v>
      </c>
      <c r="AA1365" s="68">
        <v>1365</v>
      </c>
      <c r="AB1365" s="68"/>
      <c r="AC1365" s="69"/>
      <c r="AD1365" s="84">
        <v>55</v>
      </c>
      <c r="AE1365" s="84">
        <v>9</v>
      </c>
      <c r="AF1365" s="84">
        <v>405</v>
      </c>
      <c r="AG1365" s="84">
        <v>606</v>
      </c>
      <c r="AH1365" s="84"/>
      <c r="AI1365" s="84"/>
      <c r="AJ1365" s="84"/>
      <c r="AK1365" s="84"/>
      <c r="AL1365" s="84"/>
      <c r="AM1365" s="87">
        <v>43525.74590277778</v>
      </c>
      <c r="AN1365" s="84" t="s">
        <v>10584</v>
      </c>
      <c r="AO1365" s="92" t="s">
        <v>11947</v>
      </c>
      <c r="AP1365" s="84" t="s">
        <v>66</v>
      </c>
      <c r="AQ1365" s="48"/>
      <c r="AR1365" s="48"/>
      <c r="AS1365" s="48"/>
      <c r="AT1365" s="48"/>
      <c r="AU1365" s="48"/>
      <c r="AV1365" s="48"/>
      <c r="AW1365" s="107" t="s">
        <v>14351</v>
      </c>
      <c r="AX1365" s="107" t="s">
        <v>14351</v>
      </c>
      <c r="AY1365" s="107" t="s">
        <v>15138</v>
      </c>
      <c r="AZ1365" s="107" t="s">
        <v>15138</v>
      </c>
      <c r="BA1365" s="2"/>
      <c r="BB1365" s="3"/>
      <c r="BC1365" s="3"/>
      <c r="BD1365" s="3"/>
      <c r="BE1365" s="3"/>
    </row>
    <row r="1366" spans="1:57" x14ac:dyDescent="0.25">
      <c r="A1366" s="61" t="s">
        <v>1220</v>
      </c>
      <c r="B1366" s="62" t="s">
        <v>15537</v>
      </c>
      <c r="C1366" s="62"/>
      <c r="D1366" s="63">
        <v>1.5</v>
      </c>
      <c r="E1366" s="65"/>
      <c r="F1366" s="103" t="s">
        <v>10275</v>
      </c>
      <c r="G1366" s="62"/>
      <c r="H1366" s="66"/>
      <c r="I1366" s="67"/>
      <c r="J1366" s="67"/>
      <c r="K1366" s="66" t="s">
        <v>13635</v>
      </c>
      <c r="L1366" s="70"/>
      <c r="M1366" s="71">
        <v>5000.662109375</v>
      </c>
      <c r="N1366" s="71">
        <v>9296.294921875</v>
      </c>
      <c r="O1366" s="72"/>
      <c r="P1366" s="73"/>
      <c r="Q1366" s="73"/>
      <c r="R1366" s="96"/>
      <c r="S1366" s="48">
        <v>1</v>
      </c>
      <c r="T1366" s="48">
        <v>1</v>
      </c>
      <c r="U1366" s="49">
        <v>0</v>
      </c>
      <c r="V1366" s="49">
        <v>0</v>
      </c>
      <c r="W1366" s="49">
        <v>0</v>
      </c>
      <c r="X1366" s="49">
        <v>1</v>
      </c>
      <c r="Y1366" s="49">
        <v>0</v>
      </c>
      <c r="Z1366" s="49" t="s">
        <v>13963</v>
      </c>
      <c r="AA1366" s="68">
        <v>1366</v>
      </c>
      <c r="AB1366" s="68"/>
      <c r="AC1366" s="69"/>
      <c r="AD1366" s="84">
        <v>4</v>
      </c>
      <c r="AE1366" s="84">
        <v>174699</v>
      </c>
      <c r="AF1366" s="84">
        <v>326158</v>
      </c>
      <c r="AG1366" s="84">
        <v>1</v>
      </c>
      <c r="AH1366" s="84"/>
      <c r="AI1366" s="84" t="s">
        <v>8067</v>
      </c>
      <c r="AJ1366" s="84" t="s">
        <v>8284</v>
      </c>
      <c r="AK1366" s="92" t="s">
        <v>8926</v>
      </c>
      <c r="AL1366" s="84"/>
      <c r="AM1366" s="87">
        <v>40791.524884259263</v>
      </c>
      <c r="AN1366" s="84" t="s">
        <v>10584</v>
      </c>
      <c r="AO1366" s="92" t="s">
        <v>11948</v>
      </c>
      <c r="AP1366" s="84" t="s">
        <v>66</v>
      </c>
      <c r="AQ1366" s="48" t="s">
        <v>2828</v>
      </c>
      <c r="AR1366" s="48" t="s">
        <v>2828</v>
      </c>
      <c r="AS1366" s="48" t="s">
        <v>2935</v>
      </c>
      <c r="AT1366" s="48" t="s">
        <v>2935</v>
      </c>
      <c r="AU1366" s="48"/>
      <c r="AV1366" s="48"/>
      <c r="AW1366" s="107" t="s">
        <v>14601</v>
      </c>
      <c r="AX1366" s="107" t="s">
        <v>14601</v>
      </c>
      <c r="AY1366" s="107" t="s">
        <v>15375</v>
      </c>
      <c r="AZ1366" s="107" t="s">
        <v>15375</v>
      </c>
      <c r="BA1366" s="2"/>
      <c r="BB1366" s="3"/>
      <c r="BC1366" s="3"/>
      <c r="BD1366" s="3"/>
      <c r="BE1366" s="3"/>
    </row>
    <row r="1367" spans="1:57" x14ac:dyDescent="0.25">
      <c r="A1367" s="61" t="s">
        <v>1221</v>
      </c>
      <c r="B1367" s="62" t="s">
        <v>15539</v>
      </c>
      <c r="C1367" s="62"/>
      <c r="D1367" s="63">
        <v>5.097511914340533</v>
      </c>
      <c r="E1367" s="65"/>
      <c r="F1367" s="103" t="s">
        <v>10276</v>
      </c>
      <c r="G1367" s="62"/>
      <c r="H1367" s="66"/>
      <c r="I1367" s="67"/>
      <c r="J1367" s="67"/>
      <c r="K1367" s="66" t="s">
        <v>13636</v>
      </c>
      <c r="L1367" s="70"/>
      <c r="M1367" s="71">
        <v>4378.72705078125</v>
      </c>
      <c r="N1367" s="71">
        <v>9337.3984375</v>
      </c>
      <c r="O1367" s="72"/>
      <c r="P1367" s="73"/>
      <c r="Q1367" s="73"/>
      <c r="R1367" s="96"/>
      <c r="S1367" s="48">
        <v>0</v>
      </c>
      <c r="T1367" s="48">
        <v>1</v>
      </c>
      <c r="U1367" s="49">
        <v>0</v>
      </c>
      <c r="V1367" s="49">
        <v>2.0100000000000001E-4</v>
      </c>
      <c r="W1367" s="49">
        <v>1.8600000000000001E-3</v>
      </c>
      <c r="X1367" s="49">
        <v>0.465924</v>
      </c>
      <c r="Y1367" s="49">
        <v>0</v>
      </c>
      <c r="Z1367" s="49">
        <v>0</v>
      </c>
      <c r="AA1367" s="68">
        <v>1367</v>
      </c>
      <c r="AB1367" s="68"/>
      <c r="AC1367" s="69"/>
      <c r="AD1367" s="84">
        <v>142</v>
      </c>
      <c r="AE1367" s="84">
        <v>302</v>
      </c>
      <c r="AF1367" s="84">
        <v>27532</v>
      </c>
      <c r="AG1367" s="84">
        <v>14731</v>
      </c>
      <c r="AH1367" s="84"/>
      <c r="AI1367" s="84" t="s">
        <v>8068</v>
      </c>
      <c r="AJ1367" s="84"/>
      <c r="AK1367" s="84"/>
      <c r="AL1367" s="84"/>
      <c r="AM1367" s="87">
        <v>40103.373182870368</v>
      </c>
      <c r="AN1367" s="84" t="s">
        <v>10584</v>
      </c>
      <c r="AO1367" s="92" t="s">
        <v>11949</v>
      </c>
      <c r="AP1367" s="84" t="s">
        <v>66</v>
      </c>
      <c r="AQ1367" s="48"/>
      <c r="AR1367" s="48"/>
      <c r="AS1367" s="48"/>
      <c r="AT1367" s="48"/>
      <c r="AU1367" s="48" t="s">
        <v>2951</v>
      </c>
      <c r="AV1367" s="48" t="s">
        <v>2951</v>
      </c>
      <c r="AW1367" s="107" t="s">
        <v>14127</v>
      </c>
      <c r="AX1367" s="107" t="s">
        <v>14127</v>
      </c>
      <c r="AY1367" s="107" t="s">
        <v>14929</v>
      </c>
      <c r="AZ1367" s="107" t="s">
        <v>14929</v>
      </c>
      <c r="BA1367" s="2"/>
      <c r="BB1367" s="3"/>
      <c r="BC1367" s="3"/>
      <c r="BD1367" s="3"/>
      <c r="BE1367" s="3"/>
    </row>
    <row r="1368" spans="1:57" x14ac:dyDescent="0.25">
      <c r="A1368" s="61" t="s">
        <v>1222</v>
      </c>
      <c r="B1368" s="62" t="s">
        <v>15537</v>
      </c>
      <c r="C1368" s="62"/>
      <c r="D1368" s="63">
        <v>1.5</v>
      </c>
      <c r="E1368" s="65"/>
      <c r="F1368" s="103" t="s">
        <v>10277</v>
      </c>
      <c r="G1368" s="62"/>
      <c r="H1368" s="66"/>
      <c r="I1368" s="67"/>
      <c r="J1368" s="67"/>
      <c r="K1368" s="66" t="s">
        <v>13637</v>
      </c>
      <c r="L1368" s="70"/>
      <c r="M1368" s="71">
        <v>4095.065185546875</v>
      </c>
      <c r="N1368" s="71">
        <v>4207.43115234375</v>
      </c>
      <c r="O1368" s="72"/>
      <c r="P1368" s="73"/>
      <c r="Q1368" s="73"/>
      <c r="R1368" s="96"/>
      <c r="S1368" s="48">
        <v>0</v>
      </c>
      <c r="T1368" s="48">
        <v>3</v>
      </c>
      <c r="U1368" s="49">
        <v>10385.423172999999</v>
      </c>
      <c r="V1368" s="49">
        <v>1.25E-4</v>
      </c>
      <c r="W1368" s="49">
        <v>0</v>
      </c>
      <c r="X1368" s="49">
        <v>1.394531</v>
      </c>
      <c r="Y1368" s="49">
        <v>0</v>
      </c>
      <c r="Z1368" s="49">
        <v>0</v>
      </c>
      <c r="AA1368" s="68">
        <v>1368</v>
      </c>
      <c r="AB1368" s="68"/>
      <c r="AC1368" s="69"/>
      <c r="AD1368" s="84">
        <v>682</v>
      </c>
      <c r="AE1368" s="84">
        <v>295</v>
      </c>
      <c r="AF1368" s="84">
        <v>7821</v>
      </c>
      <c r="AG1368" s="84">
        <v>7890</v>
      </c>
      <c r="AH1368" s="84"/>
      <c r="AI1368" s="84"/>
      <c r="AJ1368" s="84" t="s">
        <v>8584</v>
      </c>
      <c r="AK1368" s="84"/>
      <c r="AL1368" s="84"/>
      <c r="AM1368" s="87">
        <v>41600.787199074075</v>
      </c>
      <c r="AN1368" s="84" t="s">
        <v>10584</v>
      </c>
      <c r="AO1368" s="92" t="s">
        <v>11950</v>
      </c>
      <c r="AP1368" s="84" t="s">
        <v>66</v>
      </c>
      <c r="AQ1368" s="48"/>
      <c r="AR1368" s="48"/>
      <c r="AS1368" s="48"/>
      <c r="AT1368" s="48"/>
      <c r="AU1368" s="48"/>
      <c r="AV1368" s="48"/>
      <c r="AW1368" s="107" t="s">
        <v>14602</v>
      </c>
      <c r="AX1368" s="107" t="s">
        <v>14831</v>
      </c>
      <c r="AY1368" s="107" t="s">
        <v>15376</v>
      </c>
      <c r="AZ1368" s="107" t="s">
        <v>15376</v>
      </c>
      <c r="BA1368" s="2"/>
      <c r="BB1368" s="3"/>
      <c r="BC1368" s="3"/>
      <c r="BD1368" s="3"/>
      <c r="BE1368" s="3"/>
    </row>
    <row r="1369" spans="1:57" x14ac:dyDescent="0.25">
      <c r="A1369" s="61" t="s">
        <v>1812</v>
      </c>
      <c r="B1369" s="62" t="s">
        <v>15537</v>
      </c>
      <c r="C1369" s="62"/>
      <c r="D1369" s="63">
        <v>1.5</v>
      </c>
      <c r="E1369" s="65"/>
      <c r="F1369" s="103" t="s">
        <v>10278</v>
      </c>
      <c r="G1369" s="62"/>
      <c r="H1369" s="66"/>
      <c r="I1369" s="67"/>
      <c r="J1369" s="67"/>
      <c r="K1369" s="66" t="s">
        <v>13638</v>
      </c>
      <c r="L1369" s="70"/>
      <c r="M1369" s="71">
        <v>2165.1044921875</v>
      </c>
      <c r="N1369" s="71">
        <v>4072.031005859375</v>
      </c>
      <c r="O1369" s="72"/>
      <c r="P1369" s="73"/>
      <c r="Q1369" s="73"/>
      <c r="R1369" s="96"/>
      <c r="S1369" s="48">
        <v>1</v>
      </c>
      <c r="T1369" s="48">
        <v>0</v>
      </c>
      <c r="U1369" s="49">
        <v>0</v>
      </c>
      <c r="V1369" s="49">
        <v>1.11E-4</v>
      </c>
      <c r="W1369" s="49">
        <v>0</v>
      </c>
      <c r="X1369" s="49">
        <v>0.54511699999999996</v>
      </c>
      <c r="Y1369" s="49">
        <v>0</v>
      </c>
      <c r="Z1369" s="49">
        <v>0</v>
      </c>
      <c r="AA1369" s="68">
        <v>1369</v>
      </c>
      <c r="AB1369" s="68"/>
      <c r="AC1369" s="69"/>
      <c r="AD1369" s="84">
        <v>8314</v>
      </c>
      <c r="AE1369" s="84">
        <v>7561</v>
      </c>
      <c r="AF1369" s="84">
        <v>6216</v>
      </c>
      <c r="AG1369" s="84">
        <v>7645</v>
      </c>
      <c r="AH1369" s="84"/>
      <c r="AI1369" s="84" t="s">
        <v>8069</v>
      </c>
      <c r="AJ1369" s="84"/>
      <c r="AK1369" s="92" t="s">
        <v>8927</v>
      </c>
      <c r="AL1369" s="84"/>
      <c r="AM1369" s="87">
        <v>41740.567025462966</v>
      </c>
      <c r="AN1369" s="84" t="s">
        <v>10584</v>
      </c>
      <c r="AO1369" s="92" t="s">
        <v>11951</v>
      </c>
      <c r="AP1369" s="84" t="s">
        <v>65</v>
      </c>
      <c r="AQ1369" s="48"/>
      <c r="AR1369" s="48"/>
      <c r="AS1369" s="48"/>
      <c r="AT1369" s="48"/>
      <c r="AU1369" s="48"/>
      <c r="AV1369" s="48"/>
      <c r="AW1369" s="48"/>
      <c r="AX1369" s="48"/>
      <c r="AY1369" s="48"/>
      <c r="AZ1369" s="48"/>
      <c r="BA1369" s="2"/>
      <c r="BB1369" s="3"/>
      <c r="BC1369" s="3"/>
      <c r="BD1369" s="3"/>
      <c r="BE1369" s="3"/>
    </row>
    <row r="1370" spans="1:57" x14ac:dyDescent="0.25">
      <c r="A1370" s="61" t="s">
        <v>1223</v>
      </c>
      <c r="B1370" s="62" t="s">
        <v>15537</v>
      </c>
      <c r="C1370" s="62"/>
      <c r="D1370" s="63">
        <v>1.7185585195271398</v>
      </c>
      <c r="E1370" s="65"/>
      <c r="F1370" s="103" t="s">
        <v>10279</v>
      </c>
      <c r="G1370" s="62"/>
      <c r="H1370" s="66"/>
      <c r="I1370" s="67"/>
      <c r="J1370" s="67"/>
      <c r="K1370" s="66" t="s">
        <v>13639</v>
      </c>
      <c r="L1370" s="70"/>
      <c r="M1370" s="71">
        <v>9430.1884765625</v>
      </c>
      <c r="N1370" s="71">
        <v>2541.46484375</v>
      </c>
      <c r="O1370" s="72"/>
      <c r="P1370" s="73"/>
      <c r="Q1370" s="73"/>
      <c r="R1370" s="96"/>
      <c r="S1370" s="48">
        <v>0</v>
      </c>
      <c r="T1370" s="48">
        <v>1</v>
      </c>
      <c r="U1370" s="49">
        <v>0</v>
      </c>
      <c r="V1370" s="49">
        <v>1.63E-4</v>
      </c>
      <c r="W1370" s="49">
        <v>1.13E-4</v>
      </c>
      <c r="X1370" s="49">
        <v>0.48216999999999999</v>
      </c>
      <c r="Y1370" s="49">
        <v>0</v>
      </c>
      <c r="Z1370" s="49">
        <v>0</v>
      </c>
      <c r="AA1370" s="68">
        <v>1370</v>
      </c>
      <c r="AB1370" s="68"/>
      <c r="AC1370" s="69"/>
      <c r="AD1370" s="84">
        <v>107</v>
      </c>
      <c r="AE1370" s="84">
        <v>13</v>
      </c>
      <c r="AF1370" s="84">
        <v>231</v>
      </c>
      <c r="AG1370" s="84">
        <v>490</v>
      </c>
      <c r="AH1370" s="84"/>
      <c r="AI1370" s="84"/>
      <c r="AJ1370" s="84"/>
      <c r="AK1370" s="84"/>
      <c r="AL1370" s="84"/>
      <c r="AM1370" s="87">
        <v>41733.524016203701</v>
      </c>
      <c r="AN1370" s="84" t="s">
        <v>10584</v>
      </c>
      <c r="AO1370" s="92" t="s">
        <v>11952</v>
      </c>
      <c r="AP1370" s="84" t="s">
        <v>66</v>
      </c>
      <c r="AQ1370" s="48"/>
      <c r="AR1370" s="48"/>
      <c r="AS1370" s="48"/>
      <c r="AT1370" s="48"/>
      <c r="AU1370" s="48"/>
      <c r="AV1370" s="48"/>
      <c r="AW1370" s="107" t="s">
        <v>14091</v>
      </c>
      <c r="AX1370" s="107" t="s">
        <v>14091</v>
      </c>
      <c r="AY1370" s="107" t="s">
        <v>14892</v>
      </c>
      <c r="AZ1370" s="107" t="s">
        <v>14892</v>
      </c>
      <c r="BA1370" s="2"/>
      <c r="BB1370" s="3"/>
      <c r="BC1370" s="3"/>
      <c r="BD1370" s="3"/>
      <c r="BE1370" s="3"/>
    </row>
    <row r="1371" spans="1:57" x14ac:dyDescent="0.25">
      <c r="A1371" s="61" t="s">
        <v>1224</v>
      </c>
      <c r="B1371" s="62" t="s">
        <v>15539</v>
      </c>
      <c r="C1371" s="62"/>
      <c r="D1371" s="63">
        <v>5.3431484805347527</v>
      </c>
      <c r="E1371" s="65"/>
      <c r="F1371" s="103" t="s">
        <v>10280</v>
      </c>
      <c r="G1371" s="62"/>
      <c r="H1371" s="66"/>
      <c r="I1371" s="67"/>
      <c r="J1371" s="67"/>
      <c r="K1371" s="66" t="s">
        <v>13640</v>
      </c>
      <c r="L1371" s="70"/>
      <c r="M1371" s="71">
        <v>5865.72509765625</v>
      </c>
      <c r="N1371" s="71">
        <v>3642.030029296875</v>
      </c>
      <c r="O1371" s="72"/>
      <c r="P1371" s="73"/>
      <c r="Q1371" s="73"/>
      <c r="R1371" s="96"/>
      <c r="S1371" s="48">
        <v>0</v>
      </c>
      <c r="T1371" s="48">
        <v>3</v>
      </c>
      <c r="U1371" s="49">
        <v>12393.916148</v>
      </c>
      <c r="V1371" s="49">
        <v>2.1000000000000001E-4</v>
      </c>
      <c r="W1371" s="49">
        <v>1.9870000000000001E-3</v>
      </c>
      <c r="X1371" s="49">
        <v>1.0968070000000001</v>
      </c>
      <c r="Y1371" s="49">
        <v>0</v>
      </c>
      <c r="Z1371" s="49">
        <v>0</v>
      </c>
      <c r="AA1371" s="68">
        <v>1371</v>
      </c>
      <c r="AB1371" s="68"/>
      <c r="AC1371" s="69"/>
      <c r="AD1371" s="84">
        <v>213</v>
      </c>
      <c r="AE1371" s="84">
        <v>189</v>
      </c>
      <c r="AF1371" s="84">
        <v>8640</v>
      </c>
      <c r="AG1371" s="84">
        <v>7667</v>
      </c>
      <c r="AH1371" s="84"/>
      <c r="AI1371" s="84" t="s">
        <v>8070</v>
      </c>
      <c r="AJ1371" s="84" t="s">
        <v>8585</v>
      </c>
      <c r="AK1371" s="84"/>
      <c r="AL1371" s="84"/>
      <c r="AM1371" s="87">
        <v>42237.752557870372</v>
      </c>
      <c r="AN1371" s="84" t="s">
        <v>10584</v>
      </c>
      <c r="AO1371" s="92" t="s">
        <v>11953</v>
      </c>
      <c r="AP1371" s="84" t="s">
        <v>66</v>
      </c>
      <c r="AQ1371" s="48"/>
      <c r="AR1371" s="48"/>
      <c r="AS1371" s="48"/>
      <c r="AT1371" s="48"/>
      <c r="AU1371" s="48" t="s">
        <v>2951</v>
      </c>
      <c r="AV1371" s="48" t="s">
        <v>2951</v>
      </c>
      <c r="AW1371" s="107" t="s">
        <v>14603</v>
      </c>
      <c r="AX1371" s="107" t="s">
        <v>14832</v>
      </c>
      <c r="AY1371" s="107" t="s">
        <v>15177</v>
      </c>
      <c r="AZ1371" s="107" t="s">
        <v>15499</v>
      </c>
      <c r="BA1371" s="2"/>
      <c r="BB1371" s="3"/>
      <c r="BC1371" s="3"/>
      <c r="BD1371" s="3"/>
      <c r="BE1371" s="3"/>
    </row>
    <row r="1372" spans="1:57" x14ac:dyDescent="0.25">
      <c r="A1372" s="61" t="s">
        <v>1225</v>
      </c>
      <c r="B1372" s="62" t="s">
        <v>15537</v>
      </c>
      <c r="C1372" s="62"/>
      <c r="D1372" s="63">
        <v>1.5135390233335397</v>
      </c>
      <c r="E1372" s="65"/>
      <c r="F1372" s="103" t="s">
        <v>10281</v>
      </c>
      <c r="G1372" s="62"/>
      <c r="H1372" s="66"/>
      <c r="I1372" s="67"/>
      <c r="J1372" s="67"/>
      <c r="K1372" s="66" t="s">
        <v>13641</v>
      </c>
      <c r="L1372" s="70"/>
      <c r="M1372" s="71">
        <v>7399.3623046875</v>
      </c>
      <c r="N1372" s="71">
        <v>4801.8173828125</v>
      </c>
      <c r="O1372" s="72"/>
      <c r="P1372" s="73"/>
      <c r="Q1372" s="73"/>
      <c r="R1372" s="96"/>
      <c r="S1372" s="48">
        <v>0</v>
      </c>
      <c r="T1372" s="48">
        <v>2</v>
      </c>
      <c r="U1372" s="49">
        <v>12120</v>
      </c>
      <c r="V1372" s="49">
        <v>1.5300000000000001E-4</v>
      </c>
      <c r="W1372" s="49">
        <v>6.9999999999999999E-6</v>
      </c>
      <c r="X1372" s="49">
        <v>0.87099000000000004</v>
      </c>
      <c r="Y1372" s="49">
        <v>0</v>
      </c>
      <c r="Z1372" s="49">
        <v>0</v>
      </c>
      <c r="AA1372" s="68">
        <v>1372</v>
      </c>
      <c r="AB1372" s="68"/>
      <c r="AC1372" s="69"/>
      <c r="AD1372" s="84">
        <v>5007</v>
      </c>
      <c r="AE1372" s="84">
        <v>1854</v>
      </c>
      <c r="AF1372" s="84">
        <v>119923</v>
      </c>
      <c r="AG1372" s="84">
        <v>53303</v>
      </c>
      <c r="AH1372" s="84"/>
      <c r="AI1372" s="84"/>
      <c r="AJ1372" s="84" t="s">
        <v>8270</v>
      </c>
      <c r="AK1372" s="84"/>
      <c r="AL1372" s="84"/>
      <c r="AM1372" s="87">
        <v>40843.782777777778</v>
      </c>
      <c r="AN1372" s="84" t="s">
        <v>10584</v>
      </c>
      <c r="AO1372" s="92" t="s">
        <v>11954</v>
      </c>
      <c r="AP1372" s="84" t="s">
        <v>66</v>
      </c>
      <c r="AQ1372" s="48"/>
      <c r="AR1372" s="48"/>
      <c r="AS1372" s="48"/>
      <c r="AT1372" s="48"/>
      <c r="AU1372" s="48"/>
      <c r="AV1372" s="48"/>
      <c r="AW1372" s="107" t="s">
        <v>14604</v>
      </c>
      <c r="AX1372" s="107" t="s">
        <v>14833</v>
      </c>
      <c r="AY1372" s="107" t="s">
        <v>14988</v>
      </c>
      <c r="AZ1372" s="107" t="s">
        <v>14988</v>
      </c>
      <c r="BA1372" s="2"/>
      <c r="BB1372" s="3"/>
      <c r="BC1372" s="3"/>
      <c r="BD1372" s="3"/>
      <c r="BE1372" s="3"/>
    </row>
    <row r="1373" spans="1:57" x14ac:dyDescent="0.25">
      <c r="A1373" s="61" t="s">
        <v>1226</v>
      </c>
      <c r="B1373" s="62" t="s">
        <v>15537</v>
      </c>
      <c r="C1373" s="62"/>
      <c r="D1373" s="63">
        <v>1.5</v>
      </c>
      <c r="E1373" s="65"/>
      <c r="F1373" s="103" t="s">
        <v>10282</v>
      </c>
      <c r="G1373" s="62"/>
      <c r="H1373" s="66"/>
      <c r="I1373" s="67"/>
      <c r="J1373" s="67"/>
      <c r="K1373" s="66" t="s">
        <v>13642</v>
      </c>
      <c r="L1373" s="70"/>
      <c r="M1373" s="71">
        <v>7100.56103515625</v>
      </c>
      <c r="N1373" s="71">
        <v>9013.0927734375</v>
      </c>
      <c r="O1373" s="72"/>
      <c r="P1373" s="73"/>
      <c r="Q1373" s="73"/>
      <c r="R1373" s="96"/>
      <c r="S1373" s="48">
        <v>0</v>
      </c>
      <c r="T1373" s="48">
        <v>1</v>
      </c>
      <c r="U1373" s="49">
        <v>0</v>
      </c>
      <c r="V1373" s="49">
        <v>9.0909000000000004E-2</v>
      </c>
      <c r="W1373" s="49">
        <v>0</v>
      </c>
      <c r="X1373" s="49">
        <v>0.61711700000000003</v>
      </c>
      <c r="Y1373" s="49">
        <v>0</v>
      </c>
      <c r="Z1373" s="49">
        <v>0</v>
      </c>
      <c r="AA1373" s="68">
        <v>1373</v>
      </c>
      <c r="AB1373" s="68"/>
      <c r="AC1373" s="69"/>
      <c r="AD1373" s="84">
        <v>71</v>
      </c>
      <c r="AE1373" s="84">
        <v>246</v>
      </c>
      <c r="AF1373" s="84">
        <v>13559</v>
      </c>
      <c r="AG1373" s="84">
        <v>4264</v>
      </c>
      <c r="AH1373" s="84"/>
      <c r="AI1373" s="84" t="s">
        <v>8071</v>
      </c>
      <c r="AJ1373" s="84" t="s">
        <v>8266</v>
      </c>
      <c r="AK1373" s="84"/>
      <c r="AL1373" s="84"/>
      <c r="AM1373" s="87">
        <v>43382.591562499998</v>
      </c>
      <c r="AN1373" s="84" t="s">
        <v>10584</v>
      </c>
      <c r="AO1373" s="92" t="s">
        <v>11955</v>
      </c>
      <c r="AP1373" s="84" t="s">
        <v>66</v>
      </c>
      <c r="AQ1373" s="48"/>
      <c r="AR1373" s="48"/>
      <c r="AS1373" s="48"/>
      <c r="AT1373" s="48"/>
      <c r="AU1373" s="48" t="s">
        <v>2955</v>
      </c>
      <c r="AV1373" s="48" t="s">
        <v>2955</v>
      </c>
      <c r="AW1373" s="107" t="s">
        <v>14147</v>
      </c>
      <c r="AX1373" s="107" t="s">
        <v>14147</v>
      </c>
      <c r="AY1373" s="107" t="s">
        <v>14947</v>
      </c>
      <c r="AZ1373" s="107" t="s">
        <v>14947</v>
      </c>
      <c r="BA1373" s="2"/>
      <c r="BB1373" s="3"/>
      <c r="BC1373" s="3"/>
      <c r="BD1373" s="3"/>
      <c r="BE1373" s="3"/>
    </row>
    <row r="1374" spans="1:57" x14ac:dyDescent="0.25">
      <c r="A1374" s="61" t="s">
        <v>1227</v>
      </c>
      <c r="B1374" s="62" t="s">
        <v>15537</v>
      </c>
      <c r="C1374" s="62"/>
      <c r="D1374" s="63">
        <v>2.9293340347836851</v>
      </c>
      <c r="E1374" s="65"/>
      <c r="F1374" s="103" t="s">
        <v>10283</v>
      </c>
      <c r="G1374" s="62"/>
      <c r="H1374" s="66"/>
      <c r="I1374" s="67"/>
      <c r="J1374" s="67"/>
      <c r="K1374" s="66" t="s">
        <v>13643</v>
      </c>
      <c r="L1374" s="70"/>
      <c r="M1374" s="71">
        <v>2421.579833984375</v>
      </c>
      <c r="N1374" s="71">
        <v>6696.3037109375</v>
      </c>
      <c r="O1374" s="72"/>
      <c r="P1374" s="73"/>
      <c r="Q1374" s="73"/>
      <c r="R1374" s="96"/>
      <c r="S1374" s="48">
        <v>0</v>
      </c>
      <c r="T1374" s="48">
        <v>1</v>
      </c>
      <c r="U1374" s="49">
        <v>0</v>
      </c>
      <c r="V1374" s="49">
        <v>1.9799999999999999E-4</v>
      </c>
      <c r="W1374" s="49">
        <v>7.3899999999999997E-4</v>
      </c>
      <c r="X1374" s="49">
        <v>0.40701900000000002</v>
      </c>
      <c r="Y1374" s="49">
        <v>0</v>
      </c>
      <c r="Z1374" s="49">
        <v>0</v>
      </c>
      <c r="AA1374" s="68">
        <v>1374</v>
      </c>
      <c r="AB1374" s="68"/>
      <c r="AC1374" s="69"/>
      <c r="AD1374" s="84">
        <v>734</v>
      </c>
      <c r="AE1374" s="84">
        <v>732</v>
      </c>
      <c r="AF1374" s="84">
        <v>10623</v>
      </c>
      <c r="AG1374" s="84">
        <v>13998</v>
      </c>
      <c r="AH1374" s="84"/>
      <c r="AI1374" s="84" t="s">
        <v>8072</v>
      </c>
      <c r="AJ1374" s="84"/>
      <c r="AK1374" s="84"/>
      <c r="AL1374" s="84"/>
      <c r="AM1374" s="87">
        <v>43070.901701388888</v>
      </c>
      <c r="AN1374" s="84" t="s">
        <v>10584</v>
      </c>
      <c r="AO1374" s="92" t="s">
        <v>11956</v>
      </c>
      <c r="AP1374" s="84" t="s">
        <v>66</v>
      </c>
      <c r="AQ1374" s="48"/>
      <c r="AR1374" s="48"/>
      <c r="AS1374" s="48"/>
      <c r="AT1374" s="48"/>
      <c r="AU1374" s="48"/>
      <c r="AV1374" s="48"/>
      <c r="AW1374" s="107" t="s">
        <v>14074</v>
      </c>
      <c r="AX1374" s="107" t="s">
        <v>14074</v>
      </c>
      <c r="AY1374" s="107" t="s">
        <v>14877</v>
      </c>
      <c r="AZ1374" s="107" t="s">
        <v>14877</v>
      </c>
      <c r="BA1374" s="2"/>
      <c r="BB1374" s="3"/>
      <c r="BC1374" s="3"/>
      <c r="BD1374" s="3"/>
      <c r="BE1374" s="3"/>
    </row>
    <row r="1375" spans="1:57" x14ac:dyDescent="0.25">
      <c r="A1375" s="61" t="s">
        <v>1228</v>
      </c>
      <c r="B1375" s="62" t="s">
        <v>15537</v>
      </c>
      <c r="C1375" s="62"/>
      <c r="D1375" s="63">
        <v>1.5</v>
      </c>
      <c r="E1375" s="65"/>
      <c r="F1375" s="103" t="s">
        <v>10284</v>
      </c>
      <c r="G1375" s="62"/>
      <c r="H1375" s="66"/>
      <c r="I1375" s="67"/>
      <c r="J1375" s="67"/>
      <c r="K1375" s="66" t="s">
        <v>13644</v>
      </c>
      <c r="L1375" s="70"/>
      <c r="M1375" s="71">
        <v>8116.1064453125</v>
      </c>
      <c r="N1375" s="71">
        <v>1786.7052001953125</v>
      </c>
      <c r="O1375" s="72"/>
      <c r="P1375" s="73"/>
      <c r="Q1375" s="73"/>
      <c r="R1375" s="96"/>
      <c r="S1375" s="48">
        <v>1</v>
      </c>
      <c r="T1375" s="48">
        <v>1</v>
      </c>
      <c r="U1375" s="49">
        <v>0</v>
      </c>
      <c r="V1375" s="49">
        <v>0</v>
      </c>
      <c r="W1375" s="49">
        <v>0</v>
      </c>
      <c r="X1375" s="49">
        <v>1</v>
      </c>
      <c r="Y1375" s="49">
        <v>0</v>
      </c>
      <c r="Z1375" s="49" t="s">
        <v>13963</v>
      </c>
      <c r="AA1375" s="68">
        <v>1375</v>
      </c>
      <c r="AB1375" s="68"/>
      <c r="AC1375" s="69"/>
      <c r="AD1375" s="84">
        <v>334</v>
      </c>
      <c r="AE1375" s="84">
        <v>192</v>
      </c>
      <c r="AF1375" s="84">
        <v>3453</v>
      </c>
      <c r="AG1375" s="84">
        <v>1945</v>
      </c>
      <c r="AH1375" s="84"/>
      <c r="AI1375" s="84" t="s">
        <v>8073</v>
      </c>
      <c r="AJ1375" s="84"/>
      <c r="AK1375" s="84"/>
      <c r="AL1375" s="84"/>
      <c r="AM1375" s="87">
        <v>43715.736377314817</v>
      </c>
      <c r="AN1375" s="84" t="s">
        <v>10584</v>
      </c>
      <c r="AO1375" s="92" t="s">
        <v>11957</v>
      </c>
      <c r="AP1375" s="84" t="s">
        <v>66</v>
      </c>
      <c r="AQ1375" s="48" t="s">
        <v>2829</v>
      </c>
      <c r="AR1375" s="48" t="s">
        <v>2829</v>
      </c>
      <c r="AS1375" s="48" t="s">
        <v>2911</v>
      </c>
      <c r="AT1375" s="48" t="s">
        <v>2911</v>
      </c>
      <c r="AU1375" s="48"/>
      <c r="AV1375" s="48"/>
      <c r="AW1375" s="107" t="s">
        <v>14605</v>
      </c>
      <c r="AX1375" s="107" t="s">
        <v>14605</v>
      </c>
      <c r="AY1375" s="107" t="s">
        <v>15377</v>
      </c>
      <c r="AZ1375" s="107" t="s">
        <v>15377</v>
      </c>
      <c r="BA1375" s="2"/>
      <c r="BB1375" s="3"/>
      <c r="BC1375" s="3"/>
      <c r="BD1375" s="3"/>
      <c r="BE1375" s="3"/>
    </row>
    <row r="1376" spans="1:57" x14ac:dyDescent="0.25">
      <c r="A1376" s="61" t="s">
        <v>1229</v>
      </c>
      <c r="B1376" s="62" t="s">
        <v>15537</v>
      </c>
      <c r="C1376" s="62"/>
      <c r="D1376" s="63">
        <v>1.5</v>
      </c>
      <c r="E1376" s="65"/>
      <c r="F1376" s="103" t="s">
        <v>10285</v>
      </c>
      <c r="G1376" s="62"/>
      <c r="H1376" s="66"/>
      <c r="I1376" s="67"/>
      <c r="J1376" s="67"/>
      <c r="K1376" s="66" t="s">
        <v>13645</v>
      </c>
      <c r="L1376" s="70"/>
      <c r="M1376" s="71">
        <v>948.6572265625</v>
      </c>
      <c r="N1376" s="71">
        <v>1598.8492431640625</v>
      </c>
      <c r="O1376" s="72"/>
      <c r="P1376" s="73"/>
      <c r="Q1376" s="73"/>
      <c r="R1376" s="96"/>
      <c r="S1376" s="48">
        <v>1</v>
      </c>
      <c r="T1376" s="48">
        <v>1</v>
      </c>
      <c r="U1376" s="49">
        <v>0</v>
      </c>
      <c r="V1376" s="49">
        <v>0</v>
      </c>
      <c r="W1376" s="49">
        <v>0</v>
      </c>
      <c r="X1376" s="49">
        <v>1</v>
      </c>
      <c r="Y1376" s="49">
        <v>0</v>
      </c>
      <c r="Z1376" s="49" t="s">
        <v>13963</v>
      </c>
      <c r="AA1376" s="68">
        <v>1376</v>
      </c>
      <c r="AB1376" s="68"/>
      <c r="AC1376" s="69"/>
      <c r="AD1376" s="84">
        <v>83</v>
      </c>
      <c r="AE1376" s="84">
        <v>638</v>
      </c>
      <c r="AF1376" s="84">
        <v>6083</v>
      </c>
      <c r="AG1376" s="84">
        <v>15851</v>
      </c>
      <c r="AH1376" s="84"/>
      <c r="AI1376" s="84" t="s">
        <v>8074</v>
      </c>
      <c r="AJ1376" s="84"/>
      <c r="AK1376" s="84"/>
      <c r="AL1376" s="84"/>
      <c r="AM1376" s="87">
        <v>41714.327546296299</v>
      </c>
      <c r="AN1376" s="84" t="s">
        <v>10584</v>
      </c>
      <c r="AO1376" s="92" t="s">
        <v>11958</v>
      </c>
      <c r="AP1376" s="84" t="s">
        <v>66</v>
      </c>
      <c r="AQ1376" s="48"/>
      <c r="AR1376" s="48"/>
      <c r="AS1376" s="48"/>
      <c r="AT1376" s="48"/>
      <c r="AU1376" s="48"/>
      <c r="AV1376" s="48"/>
      <c r="AW1376" s="107" t="s">
        <v>14606</v>
      </c>
      <c r="AX1376" s="107" t="s">
        <v>14606</v>
      </c>
      <c r="AY1376" s="107" t="s">
        <v>15378</v>
      </c>
      <c r="AZ1376" s="107" t="s">
        <v>15378</v>
      </c>
      <c r="BA1376" s="2"/>
      <c r="BB1376" s="3"/>
      <c r="BC1376" s="3"/>
      <c r="BD1376" s="3"/>
      <c r="BE1376" s="3"/>
    </row>
    <row r="1377" spans="1:57" x14ac:dyDescent="0.25">
      <c r="A1377" s="61" t="s">
        <v>1230</v>
      </c>
      <c r="B1377" s="62" t="s">
        <v>15537</v>
      </c>
      <c r="C1377" s="62"/>
      <c r="D1377" s="63">
        <v>1.5</v>
      </c>
      <c r="E1377" s="65"/>
      <c r="F1377" s="103" t="s">
        <v>10286</v>
      </c>
      <c r="G1377" s="62"/>
      <c r="H1377" s="66"/>
      <c r="I1377" s="67"/>
      <c r="J1377" s="67"/>
      <c r="K1377" s="66" t="s">
        <v>13646</v>
      </c>
      <c r="L1377" s="70"/>
      <c r="M1377" s="71">
        <v>2200.4150390625</v>
      </c>
      <c r="N1377" s="71">
        <v>6328.2001953125</v>
      </c>
      <c r="O1377" s="72"/>
      <c r="P1377" s="73"/>
      <c r="Q1377" s="73"/>
      <c r="R1377" s="96"/>
      <c r="S1377" s="48">
        <v>0</v>
      </c>
      <c r="T1377" s="48">
        <v>1</v>
      </c>
      <c r="U1377" s="49">
        <v>0</v>
      </c>
      <c r="V1377" s="49">
        <v>1.2300000000000001E-4</v>
      </c>
      <c r="W1377" s="49">
        <v>0</v>
      </c>
      <c r="X1377" s="49">
        <v>0.53268899999999997</v>
      </c>
      <c r="Y1377" s="49">
        <v>0</v>
      </c>
      <c r="Z1377" s="49">
        <v>0</v>
      </c>
      <c r="AA1377" s="68">
        <v>1377</v>
      </c>
      <c r="AB1377" s="68"/>
      <c r="AC1377" s="69"/>
      <c r="AD1377" s="84">
        <v>93</v>
      </c>
      <c r="AE1377" s="84">
        <v>49</v>
      </c>
      <c r="AF1377" s="84">
        <v>7547</v>
      </c>
      <c r="AG1377" s="84">
        <v>8</v>
      </c>
      <c r="AH1377" s="84"/>
      <c r="AI1377" s="84"/>
      <c r="AJ1377" s="84"/>
      <c r="AK1377" s="84"/>
      <c r="AL1377" s="84"/>
      <c r="AM1377" s="87">
        <v>43556.574328703704</v>
      </c>
      <c r="AN1377" s="84" t="s">
        <v>10584</v>
      </c>
      <c r="AO1377" s="92" t="s">
        <v>11959</v>
      </c>
      <c r="AP1377" s="84" t="s">
        <v>66</v>
      </c>
      <c r="AQ1377" s="48"/>
      <c r="AR1377" s="48"/>
      <c r="AS1377" s="48"/>
      <c r="AT1377" s="48"/>
      <c r="AU1377" s="48"/>
      <c r="AV1377" s="48"/>
      <c r="AW1377" s="107" t="s">
        <v>14181</v>
      </c>
      <c r="AX1377" s="107" t="s">
        <v>14181</v>
      </c>
      <c r="AY1377" s="107" t="s">
        <v>14981</v>
      </c>
      <c r="AZ1377" s="107" t="s">
        <v>14981</v>
      </c>
      <c r="BA1377" s="2"/>
      <c r="BB1377" s="3"/>
      <c r="BC1377" s="3"/>
      <c r="BD1377" s="3"/>
      <c r="BE1377" s="3"/>
    </row>
    <row r="1378" spans="1:57" x14ac:dyDescent="0.25">
      <c r="A1378" s="61" t="s">
        <v>1231</v>
      </c>
      <c r="B1378" s="62" t="s">
        <v>15537</v>
      </c>
      <c r="C1378" s="62"/>
      <c r="D1378" s="63">
        <v>1.5019341461905056</v>
      </c>
      <c r="E1378" s="65"/>
      <c r="F1378" s="103" t="s">
        <v>10287</v>
      </c>
      <c r="G1378" s="62"/>
      <c r="H1378" s="66"/>
      <c r="I1378" s="67"/>
      <c r="J1378" s="67"/>
      <c r="K1378" s="66" t="s">
        <v>13647</v>
      </c>
      <c r="L1378" s="70"/>
      <c r="M1378" s="71">
        <v>4008.525634765625</v>
      </c>
      <c r="N1378" s="71">
        <v>6868.943359375</v>
      </c>
      <c r="O1378" s="72"/>
      <c r="P1378" s="73"/>
      <c r="Q1378" s="73"/>
      <c r="R1378" s="96"/>
      <c r="S1378" s="48">
        <v>0</v>
      </c>
      <c r="T1378" s="48">
        <v>1</v>
      </c>
      <c r="U1378" s="49">
        <v>0</v>
      </c>
      <c r="V1378" s="49">
        <v>1.36E-4</v>
      </c>
      <c r="W1378" s="49">
        <v>9.9999999999999995E-7</v>
      </c>
      <c r="X1378" s="49">
        <v>0.55216100000000001</v>
      </c>
      <c r="Y1378" s="49">
        <v>0</v>
      </c>
      <c r="Z1378" s="49">
        <v>0</v>
      </c>
      <c r="AA1378" s="68">
        <v>1378</v>
      </c>
      <c r="AB1378" s="68"/>
      <c r="AC1378" s="69"/>
      <c r="AD1378" s="84">
        <v>833</v>
      </c>
      <c r="AE1378" s="84">
        <v>3068</v>
      </c>
      <c r="AF1378" s="84">
        <v>31535</v>
      </c>
      <c r="AG1378" s="84">
        <v>102695</v>
      </c>
      <c r="AH1378" s="84"/>
      <c r="AI1378" s="84"/>
      <c r="AJ1378" s="84"/>
      <c r="AK1378" s="84"/>
      <c r="AL1378" s="84"/>
      <c r="AM1378" s="87">
        <v>43165.376875000002</v>
      </c>
      <c r="AN1378" s="84" t="s">
        <v>10584</v>
      </c>
      <c r="AO1378" s="92" t="s">
        <v>11960</v>
      </c>
      <c r="AP1378" s="84" t="s">
        <v>66</v>
      </c>
      <c r="AQ1378" s="48"/>
      <c r="AR1378" s="48"/>
      <c r="AS1378" s="48"/>
      <c r="AT1378" s="48"/>
      <c r="AU1378" s="48" t="s">
        <v>2947</v>
      </c>
      <c r="AV1378" s="48" t="s">
        <v>2947</v>
      </c>
      <c r="AW1378" s="107" t="s">
        <v>14162</v>
      </c>
      <c r="AX1378" s="107" t="s">
        <v>14162</v>
      </c>
      <c r="AY1378" s="107" t="s">
        <v>14962</v>
      </c>
      <c r="AZ1378" s="107" t="s">
        <v>14962</v>
      </c>
      <c r="BA1378" s="2"/>
      <c r="BB1378" s="3"/>
      <c r="BC1378" s="3"/>
      <c r="BD1378" s="3"/>
      <c r="BE1378" s="3"/>
    </row>
    <row r="1379" spans="1:57" x14ac:dyDescent="0.25">
      <c r="A1379" s="61" t="s">
        <v>1232</v>
      </c>
      <c r="B1379" s="62" t="s">
        <v>15539</v>
      </c>
      <c r="C1379" s="62"/>
      <c r="D1379" s="63">
        <v>5.3160704338676723</v>
      </c>
      <c r="E1379" s="65"/>
      <c r="F1379" s="103" t="s">
        <v>10288</v>
      </c>
      <c r="G1379" s="62"/>
      <c r="H1379" s="66"/>
      <c r="I1379" s="67"/>
      <c r="J1379" s="67"/>
      <c r="K1379" s="66" t="s">
        <v>13648</v>
      </c>
      <c r="L1379" s="70"/>
      <c r="M1379" s="71">
        <v>6888.27880859375</v>
      </c>
      <c r="N1379" s="71">
        <v>4198.99609375</v>
      </c>
      <c r="O1379" s="72"/>
      <c r="P1379" s="73"/>
      <c r="Q1379" s="73"/>
      <c r="R1379" s="96"/>
      <c r="S1379" s="48">
        <v>0</v>
      </c>
      <c r="T1379" s="48">
        <v>2</v>
      </c>
      <c r="U1379" s="49">
        <v>9084.0232649999998</v>
      </c>
      <c r="V1379" s="49">
        <v>2.1000000000000001E-4</v>
      </c>
      <c r="W1379" s="49">
        <v>1.9729999999999999E-3</v>
      </c>
      <c r="X1379" s="49">
        <v>0.79809399999999997</v>
      </c>
      <c r="Y1379" s="49">
        <v>0</v>
      </c>
      <c r="Z1379" s="49">
        <v>0</v>
      </c>
      <c r="AA1379" s="68">
        <v>1379</v>
      </c>
      <c r="AB1379" s="68"/>
      <c r="AC1379" s="69"/>
      <c r="AD1379" s="84">
        <v>429</v>
      </c>
      <c r="AE1379" s="84">
        <v>53</v>
      </c>
      <c r="AF1379" s="84">
        <v>4119</v>
      </c>
      <c r="AG1379" s="84">
        <v>11349</v>
      </c>
      <c r="AH1379" s="84"/>
      <c r="AI1379" s="84" t="s">
        <v>8075</v>
      </c>
      <c r="AJ1379" s="84" t="s">
        <v>8586</v>
      </c>
      <c r="AK1379" s="84"/>
      <c r="AL1379" s="84"/>
      <c r="AM1379" s="87">
        <v>43148.335046296299</v>
      </c>
      <c r="AN1379" s="84" t="s">
        <v>10584</v>
      </c>
      <c r="AO1379" s="92" t="s">
        <v>11961</v>
      </c>
      <c r="AP1379" s="84" t="s">
        <v>66</v>
      </c>
      <c r="AQ1379" s="48"/>
      <c r="AR1379" s="48"/>
      <c r="AS1379" s="48"/>
      <c r="AT1379" s="48"/>
      <c r="AU1379" s="48" t="s">
        <v>2951</v>
      </c>
      <c r="AV1379" s="48" t="s">
        <v>2951</v>
      </c>
      <c r="AW1379" s="107" t="s">
        <v>14145</v>
      </c>
      <c r="AX1379" s="107" t="s">
        <v>14773</v>
      </c>
      <c r="AY1379" s="107" t="s">
        <v>15177</v>
      </c>
      <c r="AZ1379" s="107" t="s">
        <v>15499</v>
      </c>
      <c r="BA1379" s="2"/>
      <c r="BB1379" s="3"/>
      <c r="BC1379" s="3"/>
      <c r="BD1379" s="3"/>
      <c r="BE1379" s="3"/>
    </row>
    <row r="1380" spans="1:57" x14ac:dyDescent="0.25">
      <c r="A1380" s="61" t="s">
        <v>1233</v>
      </c>
      <c r="B1380" s="62" t="s">
        <v>15537</v>
      </c>
      <c r="C1380" s="62"/>
      <c r="D1380" s="63">
        <v>1.5116048771430339</v>
      </c>
      <c r="E1380" s="65"/>
      <c r="F1380" s="103" t="s">
        <v>10289</v>
      </c>
      <c r="G1380" s="62"/>
      <c r="H1380" s="66"/>
      <c r="I1380" s="67"/>
      <c r="J1380" s="67"/>
      <c r="K1380" s="66" t="s">
        <v>13649</v>
      </c>
      <c r="L1380" s="70"/>
      <c r="M1380" s="71">
        <v>1204.3511962890625</v>
      </c>
      <c r="N1380" s="71">
        <v>6906.3046875</v>
      </c>
      <c r="O1380" s="72"/>
      <c r="P1380" s="73"/>
      <c r="Q1380" s="73"/>
      <c r="R1380" s="96"/>
      <c r="S1380" s="48">
        <v>0</v>
      </c>
      <c r="T1380" s="48">
        <v>1</v>
      </c>
      <c r="U1380" s="49">
        <v>0</v>
      </c>
      <c r="V1380" s="49">
        <v>1.47E-4</v>
      </c>
      <c r="W1380" s="49">
        <v>6.0000000000000002E-6</v>
      </c>
      <c r="X1380" s="49">
        <v>0.49869599999999997</v>
      </c>
      <c r="Y1380" s="49">
        <v>0</v>
      </c>
      <c r="Z1380" s="49">
        <v>0</v>
      </c>
      <c r="AA1380" s="68">
        <v>1380</v>
      </c>
      <c r="AB1380" s="68"/>
      <c r="AC1380" s="69"/>
      <c r="AD1380" s="84">
        <v>585</v>
      </c>
      <c r="AE1380" s="84">
        <v>236</v>
      </c>
      <c r="AF1380" s="84">
        <v>2433</v>
      </c>
      <c r="AG1380" s="84">
        <v>4101</v>
      </c>
      <c r="AH1380" s="84"/>
      <c r="AI1380" s="84" t="s">
        <v>8076</v>
      </c>
      <c r="AJ1380" s="84" t="s">
        <v>8411</v>
      </c>
      <c r="AK1380" s="84"/>
      <c r="AL1380" s="84"/>
      <c r="AM1380" s="87">
        <v>43101.540821759256</v>
      </c>
      <c r="AN1380" s="84" t="s">
        <v>10584</v>
      </c>
      <c r="AO1380" s="92" t="s">
        <v>11962</v>
      </c>
      <c r="AP1380" s="84" t="s">
        <v>66</v>
      </c>
      <c r="AQ1380" s="48" t="s">
        <v>2830</v>
      </c>
      <c r="AR1380" s="48" t="s">
        <v>2830</v>
      </c>
      <c r="AS1380" s="48" t="s">
        <v>2911</v>
      </c>
      <c r="AT1380" s="48" t="s">
        <v>2911</v>
      </c>
      <c r="AU1380" s="48" t="s">
        <v>2950</v>
      </c>
      <c r="AV1380" s="48" t="s">
        <v>2950</v>
      </c>
      <c r="AW1380" s="107" t="s">
        <v>14607</v>
      </c>
      <c r="AX1380" s="107" t="s">
        <v>14607</v>
      </c>
      <c r="AY1380" s="107" t="s">
        <v>15379</v>
      </c>
      <c r="AZ1380" s="107" t="s">
        <v>15379</v>
      </c>
      <c r="BA1380" s="2"/>
      <c r="BB1380" s="3"/>
      <c r="BC1380" s="3"/>
      <c r="BD1380" s="3"/>
      <c r="BE1380" s="3"/>
    </row>
    <row r="1381" spans="1:57" x14ac:dyDescent="0.25">
      <c r="A1381" s="61" t="s">
        <v>1234</v>
      </c>
      <c r="B1381" s="62" t="s">
        <v>15537</v>
      </c>
      <c r="C1381" s="62"/>
      <c r="D1381" s="63">
        <v>1.5</v>
      </c>
      <c r="E1381" s="65"/>
      <c r="F1381" s="103" t="s">
        <v>10290</v>
      </c>
      <c r="G1381" s="62"/>
      <c r="H1381" s="66"/>
      <c r="I1381" s="67"/>
      <c r="J1381" s="67"/>
      <c r="K1381" s="66" t="s">
        <v>13650</v>
      </c>
      <c r="L1381" s="70"/>
      <c r="M1381" s="71">
        <v>2720.566162109375</v>
      </c>
      <c r="N1381" s="71">
        <v>4723.67529296875</v>
      </c>
      <c r="O1381" s="72"/>
      <c r="P1381" s="73"/>
      <c r="Q1381" s="73"/>
      <c r="R1381" s="96"/>
      <c r="S1381" s="48">
        <v>0</v>
      </c>
      <c r="T1381" s="48">
        <v>4</v>
      </c>
      <c r="U1381" s="49">
        <v>28190.369696999998</v>
      </c>
      <c r="V1381" s="49">
        <v>1.03E-4</v>
      </c>
      <c r="W1381" s="49">
        <v>0</v>
      </c>
      <c r="X1381" s="49">
        <v>1.6630290000000001</v>
      </c>
      <c r="Y1381" s="49">
        <v>0</v>
      </c>
      <c r="Z1381" s="49">
        <v>0</v>
      </c>
      <c r="AA1381" s="68">
        <v>1381</v>
      </c>
      <c r="AB1381" s="68"/>
      <c r="AC1381" s="69"/>
      <c r="AD1381" s="84">
        <v>2583</v>
      </c>
      <c r="AE1381" s="84">
        <v>2618</v>
      </c>
      <c r="AF1381" s="84">
        <v>48505</v>
      </c>
      <c r="AG1381" s="84">
        <v>50925</v>
      </c>
      <c r="AH1381" s="84"/>
      <c r="AI1381" s="84" t="s">
        <v>8077</v>
      </c>
      <c r="AJ1381" s="84"/>
      <c r="AK1381" s="84"/>
      <c r="AL1381" s="84"/>
      <c r="AM1381" s="87">
        <v>43501.332453703704</v>
      </c>
      <c r="AN1381" s="84" t="s">
        <v>10584</v>
      </c>
      <c r="AO1381" s="92" t="s">
        <v>11963</v>
      </c>
      <c r="AP1381" s="84" t="s">
        <v>66</v>
      </c>
      <c r="AQ1381" s="48"/>
      <c r="AR1381" s="48"/>
      <c r="AS1381" s="48"/>
      <c r="AT1381" s="48"/>
      <c r="AU1381" s="48" t="s">
        <v>2990</v>
      </c>
      <c r="AV1381" s="48" t="s">
        <v>2990</v>
      </c>
      <c r="AW1381" s="107" t="s">
        <v>14608</v>
      </c>
      <c r="AX1381" s="107" t="s">
        <v>14834</v>
      </c>
      <c r="AY1381" s="107" t="s">
        <v>15380</v>
      </c>
      <c r="AZ1381" s="107" t="s">
        <v>15380</v>
      </c>
      <c r="BA1381" s="2"/>
      <c r="BB1381" s="3"/>
      <c r="BC1381" s="3"/>
      <c r="BD1381" s="3"/>
      <c r="BE1381" s="3"/>
    </row>
    <row r="1382" spans="1:57" x14ac:dyDescent="0.25">
      <c r="A1382" s="61" t="s">
        <v>1813</v>
      </c>
      <c r="B1382" s="62" t="s">
        <v>15537</v>
      </c>
      <c r="C1382" s="62"/>
      <c r="D1382" s="63">
        <v>1.5</v>
      </c>
      <c r="E1382" s="65"/>
      <c r="F1382" s="103" t="s">
        <v>10291</v>
      </c>
      <c r="G1382" s="62"/>
      <c r="H1382" s="66"/>
      <c r="I1382" s="67"/>
      <c r="J1382" s="67"/>
      <c r="K1382" s="66" t="s">
        <v>13651</v>
      </c>
      <c r="L1382" s="70"/>
      <c r="M1382" s="71">
        <v>3055.63671875</v>
      </c>
      <c r="N1382" s="71">
        <v>2695.666259765625</v>
      </c>
      <c r="O1382" s="72"/>
      <c r="P1382" s="73"/>
      <c r="Q1382" s="73"/>
      <c r="R1382" s="96"/>
      <c r="S1382" s="48">
        <v>1</v>
      </c>
      <c r="T1382" s="48">
        <v>0</v>
      </c>
      <c r="U1382" s="49">
        <v>0</v>
      </c>
      <c r="V1382" s="49">
        <v>9.2999999999999997E-5</v>
      </c>
      <c r="W1382" s="49">
        <v>0</v>
      </c>
      <c r="X1382" s="49">
        <v>0.50339400000000001</v>
      </c>
      <c r="Y1382" s="49">
        <v>0</v>
      </c>
      <c r="Z1382" s="49">
        <v>0</v>
      </c>
      <c r="AA1382" s="68">
        <v>1382</v>
      </c>
      <c r="AB1382" s="68"/>
      <c r="AC1382" s="69"/>
      <c r="AD1382" s="84">
        <v>600</v>
      </c>
      <c r="AE1382" s="84">
        <v>1546</v>
      </c>
      <c r="AF1382" s="84">
        <v>11755</v>
      </c>
      <c r="AG1382" s="84">
        <v>30670</v>
      </c>
      <c r="AH1382" s="84"/>
      <c r="AI1382" s="84"/>
      <c r="AJ1382" s="84" t="s">
        <v>8283</v>
      </c>
      <c r="AK1382" s="84"/>
      <c r="AL1382" s="84"/>
      <c r="AM1382" s="87">
        <v>43481.846886574072</v>
      </c>
      <c r="AN1382" s="84" t="s">
        <v>10584</v>
      </c>
      <c r="AO1382" s="92" t="s">
        <v>11964</v>
      </c>
      <c r="AP1382" s="84" t="s">
        <v>65</v>
      </c>
      <c r="AQ1382" s="48"/>
      <c r="AR1382" s="48"/>
      <c r="AS1382" s="48"/>
      <c r="AT1382" s="48"/>
      <c r="AU1382" s="48"/>
      <c r="AV1382" s="48"/>
      <c r="AW1382" s="48"/>
      <c r="AX1382" s="48"/>
      <c r="AY1382" s="48"/>
      <c r="AZ1382" s="48"/>
      <c r="BA1382" s="2"/>
      <c r="BB1382" s="3"/>
      <c r="BC1382" s="3"/>
      <c r="BD1382" s="3"/>
      <c r="BE1382" s="3"/>
    </row>
    <row r="1383" spans="1:57" x14ac:dyDescent="0.25">
      <c r="A1383" s="61" t="s">
        <v>1235</v>
      </c>
      <c r="B1383" s="62" t="s">
        <v>15537</v>
      </c>
      <c r="C1383" s="62"/>
      <c r="D1383" s="63">
        <v>1.5</v>
      </c>
      <c r="E1383" s="65"/>
      <c r="F1383" s="103" t="s">
        <v>10292</v>
      </c>
      <c r="G1383" s="62"/>
      <c r="H1383" s="66"/>
      <c r="I1383" s="67"/>
      <c r="J1383" s="67"/>
      <c r="K1383" s="66" t="s">
        <v>13652</v>
      </c>
      <c r="L1383" s="70"/>
      <c r="M1383" s="71">
        <v>5604.11865234375</v>
      </c>
      <c r="N1383" s="71">
        <v>6229.8544921875</v>
      </c>
      <c r="O1383" s="72"/>
      <c r="P1383" s="73"/>
      <c r="Q1383" s="73"/>
      <c r="R1383" s="96"/>
      <c r="S1383" s="48">
        <v>0</v>
      </c>
      <c r="T1383" s="48">
        <v>1</v>
      </c>
      <c r="U1383" s="49">
        <v>0</v>
      </c>
      <c r="V1383" s="49">
        <v>0.14285700000000001</v>
      </c>
      <c r="W1383" s="49">
        <v>0</v>
      </c>
      <c r="X1383" s="49">
        <v>0.59523800000000004</v>
      </c>
      <c r="Y1383" s="49">
        <v>0</v>
      </c>
      <c r="Z1383" s="49">
        <v>0</v>
      </c>
      <c r="AA1383" s="68">
        <v>1383</v>
      </c>
      <c r="AB1383" s="68"/>
      <c r="AC1383" s="69"/>
      <c r="AD1383" s="84">
        <v>55</v>
      </c>
      <c r="AE1383" s="84">
        <v>3448</v>
      </c>
      <c r="AF1383" s="84">
        <v>4861</v>
      </c>
      <c r="AG1383" s="84">
        <v>1759</v>
      </c>
      <c r="AH1383" s="84"/>
      <c r="AI1383" s="84" t="s">
        <v>8078</v>
      </c>
      <c r="AJ1383" s="84" t="s">
        <v>8270</v>
      </c>
      <c r="AK1383" s="92" t="s">
        <v>8928</v>
      </c>
      <c r="AL1383" s="84"/>
      <c r="AM1383" s="87">
        <v>39997.571215277778</v>
      </c>
      <c r="AN1383" s="84" t="s">
        <v>10584</v>
      </c>
      <c r="AO1383" s="92" t="s">
        <v>11965</v>
      </c>
      <c r="AP1383" s="84" t="s">
        <v>66</v>
      </c>
      <c r="AQ1383" s="48"/>
      <c r="AR1383" s="48"/>
      <c r="AS1383" s="48"/>
      <c r="AT1383" s="48"/>
      <c r="AU1383" s="48" t="s">
        <v>2946</v>
      </c>
      <c r="AV1383" s="48" t="s">
        <v>2946</v>
      </c>
      <c r="AW1383" s="107" t="s">
        <v>14609</v>
      </c>
      <c r="AX1383" s="107" t="s">
        <v>14835</v>
      </c>
      <c r="AY1383" s="107" t="s">
        <v>15381</v>
      </c>
      <c r="AZ1383" s="107" t="s">
        <v>15520</v>
      </c>
      <c r="BA1383" s="2"/>
      <c r="BB1383" s="3"/>
      <c r="BC1383" s="3"/>
      <c r="BD1383" s="3"/>
      <c r="BE1383" s="3"/>
    </row>
    <row r="1384" spans="1:57" x14ac:dyDescent="0.25">
      <c r="A1384" s="61" t="s">
        <v>1236</v>
      </c>
      <c r="B1384" s="62" t="s">
        <v>15537</v>
      </c>
      <c r="C1384" s="62"/>
      <c r="D1384" s="63">
        <v>1.724360958098657</v>
      </c>
      <c r="E1384" s="65"/>
      <c r="F1384" s="103" t="s">
        <v>10293</v>
      </c>
      <c r="G1384" s="62"/>
      <c r="H1384" s="66"/>
      <c r="I1384" s="67"/>
      <c r="J1384" s="67"/>
      <c r="K1384" s="66" t="s">
        <v>13653</v>
      </c>
      <c r="L1384" s="70"/>
      <c r="M1384" s="71">
        <v>5855.48388671875</v>
      </c>
      <c r="N1384" s="71">
        <v>1964.9056396484375</v>
      </c>
      <c r="O1384" s="72"/>
      <c r="P1384" s="73"/>
      <c r="Q1384" s="73"/>
      <c r="R1384" s="96"/>
      <c r="S1384" s="48">
        <v>0</v>
      </c>
      <c r="T1384" s="48">
        <v>1</v>
      </c>
      <c r="U1384" s="49">
        <v>0</v>
      </c>
      <c r="V1384" s="49">
        <v>1.84E-4</v>
      </c>
      <c r="W1384" s="49">
        <v>1.16E-4</v>
      </c>
      <c r="X1384" s="49">
        <v>0.46414100000000003</v>
      </c>
      <c r="Y1384" s="49">
        <v>0</v>
      </c>
      <c r="Z1384" s="49">
        <v>0</v>
      </c>
      <c r="AA1384" s="68">
        <v>1384</v>
      </c>
      <c r="AB1384" s="68"/>
      <c r="AC1384" s="69"/>
      <c r="AD1384" s="84">
        <v>665</v>
      </c>
      <c r="AE1384" s="84">
        <v>931</v>
      </c>
      <c r="AF1384" s="84">
        <v>93323</v>
      </c>
      <c r="AG1384" s="84">
        <v>89095</v>
      </c>
      <c r="AH1384" s="84"/>
      <c r="AI1384" s="84" t="s">
        <v>8079</v>
      </c>
      <c r="AJ1384" s="84" t="s">
        <v>8079</v>
      </c>
      <c r="AK1384" s="84"/>
      <c r="AL1384" s="84"/>
      <c r="AM1384" s="87">
        <v>42905.277129629627</v>
      </c>
      <c r="AN1384" s="84" t="s">
        <v>10584</v>
      </c>
      <c r="AO1384" s="92" t="s">
        <v>11966</v>
      </c>
      <c r="AP1384" s="84" t="s">
        <v>66</v>
      </c>
      <c r="AQ1384" s="48"/>
      <c r="AR1384" s="48"/>
      <c r="AS1384" s="48"/>
      <c r="AT1384" s="48"/>
      <c r="AU1384" s="48"/>
      <c r="AV1384" s="48"/>
      <c r="AW1384" s="107" t="s">
        <v>14080</v>
      </c>
      <c r="AX1384" s="107" t="s">
        <v>14080</v>
      </c>
      <c r="AY1384" s="107" t="s">
        <v>14883</v>
      </c>
      <c r="AZ1384" s="107" t="s">
        <v>14883</v>
      </c>
      <c r="BA1384" s="2"/>
      <c r="BB1384" s="3"/>
      <c r="BC1384" s="3"/>
      <c r="BD1384" s="3"/>
      <c r="BE1384" s="3"/>
    </row>
    <row r="1385" spans="1:57" x14ac:dyDescent="0.25">
      <c r="A1385" s="61" t="s">
        <v>1237</v>
      </c>
      <c r="B1385" s="62" t="s">
        <v>15537</v>
      </c>
      <c r="C1385" s="62"/>
      <c r="D1385" s="63">
        <v>1.5</v>
      </c>
      <c r="E1385" s="65"/>
      <c r="F1385" s="103" t="s">
        <v>10294</v>
      </c>
      <c r="G1385" s="62"/>
      <c r="H1385" s="66"/>
      <c r="I1385" s="67"/>
      <c r="J1385" s="67"/>
      <c r="K1385" s="66" t="s">
        <v>13654</v>
      </c>
      <c r="L1385" s="70"/>
      <c r="M1385" s="71">
        <v>6809.083984375</v>
      </c>
      <c r="N1385" s="71">
        <v>6495.4599609375</v>
      </c>
      <c r="O1385" s="72"/>
      <c r="P1385" s="73"/>
      <c r="Q1385" s="73"/>
      <c r="R1385" s="96"/>
      <c r="S1385" s="48">
        <v>0</v>
      </c>
      <c r="T1385" s="48">
        <v>1</v>
      </c>
      <c r="U1385" s="49">
        <v>0</v>
      </c>
      <c r="V1385" s="49">
        <v>0.1</v>
      </c>
      <c r="W1385" s="49">
        <v>0</v>
      </c>
      <c r="X1385" s="49">
        <v>0.63113200000000003</v>
      </c>
      <c r="Y1385" s="49">
        <v>0</v>
      </c>
      <c r="Z1385" s="49">
        <v>0</v>
      </c>
      <c r="AA1385" s="68">
        <v>1385</v>
      </c>
      <c r="AB1385" s="68"/>
      <c r="AC1385" s="69"/>
      <c r="AD1385" s="84">
        <v>307</v>
      </c>
      <c r="AE1385" s="84">
        <v>86</v>
      </c>
      <c r="AF1385" s="84">
        <v>3327</v>
      </c>
      <c r="AG1385" s="84">
        <v>8798</v>
      </c>
      <c r="AH1385" s="84"/>
      <c r="AI1385" s="84"/>
      <c r="AJ1385" s="84" t="s">
        <v>8587</v>
      </c>
      <c r="AK1385" s="84"/>
      <c r="AL1385" s="84"/>
      <c r="AM1385" s="87">
        <v>40797.644432870373</v>
      </c>
      <c r="AN1385" s="84" t="s">
        <v>10584</v>
      </c>
      <c r="AO1385" s="92" t="s">
        <v>11967</v>
      </c>
      <c r="AP1385" s="84" t="s">
        <v>66</v>
      </c>
      <c r="AQ1385" s="48"/>
      <c r="AR1385" s="48"/>
      <c r="AS1385" s="48"/>
      <c r="AT1385" s="48"/>
      <c r="AU1385" s="48"/>
      <c r="AV1385" s="48"/>
      <c r="AW1385" s="107" t="s">
        <v>14183</v>
      </c>
      <c r="AX1385" s="107" t="s">
        <v>14183</v>
      </c>
      <c r="AY1385" s="107" t="s">
        <v>14983</v>
      </c>
      <c r="AZ1385" s="107" t="s">
        <v>14983</v>
      </c>
      <c r="BA1385" s="2"/>
      <c r="BB1385" s="3"/>
      <c r="BC1385" s="3"/>
      <c r="BD1385" s="3"/>
      <c r="BE1385" s="3"/>
    </row>
    <row r="1386" spans="1:57" x14ac:dyDescent="0.25">
      <c r="A1386" s="61" t="s">
        <v>1238</v>
      </c>
      <c r="B1386" s="62" t="s">
        <v>15537</v>
      </c>
      <c r="C1386" s="62"/>
      <c r="D1386" s="63">
        <v>1.724360958098657</v>
      </c>
      <c r="E1386" s="65"/>
      <c r="F1386" s="103" t="s">
        <v>9033</v>
      </c>
      <c r="G1386" s="62"/>
      <c r="H1386" s="66"/>
      <c r="I1386" s="67"/>
      <c r="J1386" s="67"/>
      <c r="K1386" s="66" t="s">
        <v>13655</v>
      </c>
      <c r="L1386" s="70"/>
      <c r="M1386" s="71">
        <v>7802.96533203125</v>
      </c>
      <c r="N1386" s="71">
        <v>737.34368896484375</v>
      </c>
      <c r="O1386" s="72"/>
      <c r="P1386" s="73"/>
      <c r="Q1386" s="73"/>
      <c r="R1386" s="96"/>
      <c r="S1386" s="48">
        <v>0</v>
      </c>
      <c r="T1386" s="48">
        <v>1</v>
      </c>
      <c r="U1386" s="49">
        <v>0</v>
      </c>
      <c r="V1386" s="49">
        <v>1.84E-4</v>
      </c>
      <c r="W1386" s="49">
        <v>1.16E-4</v>
      </c>
      <c r="X1386" s="49">
        <v>0.46414100000000003</v>
      </c>
      <c r="Y1386" s="49">
        <v>0</v>
      </c>
      <c r="Z1386" s="49">
        <v>0</v>
      </c>
      <c r="AA1386" s="68">
        <v>1386</v>
      </c>
      <c r="AB1386" s="68"/>
      <c r="AC1386" s="69"/>
      <c r="AD1386" s="84">
        <v>488</v>
      </c>
      <c r="AE1386" s="84">
        <v>43</v>
      </c>
      <c r="AF1386" s="84">
        <v>6941</v>
      </c>
      <c r="AG1386" s="84">
        <v>8646</v>
      </c>
      <c r="AH1386" s="84"/>
      <c r="AI1386" s="84"/>
      <c r="AJ1386" s="84"/>
      <c r="AK1386" s="84"/>
      <c r="AL1386" s="84"/>
      <c r="AM1386" s="87">
        <v>43487.450682870367</v>
      </c>
      <c r="AN1386" s="84" t="s">
        <v>10584</v>
      </c>
      <c r="AO1386" s="92" t="s">
        <v>11968</v>
      </c>
      <c r="AP1386" s="84" t="s">
        <v>66</v>
      </c>
      <c r="AQ1386" s="48"/>
      <c r="AR1386" s="48"/>
      <c r="AS1386" s="48"/>
      <c r="AT1386" s="48"/>
      <c r="AU1386" s="48"/>
      <c r="AV1386" s="48"/>
      <c r="AW1386" s="107" t="s">
        <v>14080</v>
      </c>
      <c r="AX1386" s="107" t="s">
        <v>14080</v>
      </c>
      <c r="AY1386" s="107" t="s">
        <v>14883</v>
      </c>
      <c r="AZ1386" s="107" t="s">
        <v>14883</v>
      </c>
      <c r="BA1386" s="2"/>
      <c r="BB1386" s="3"/>
      <c r="BC1386" s="3"/>
      <c r="BD1386" s="3"/>
      <c r="BE1386" s="3"/>
    </row>
    <row r="1387" spans="1:57" x14ac:dyDescent="0.25">
      <c r="A1387" s="61" t="s">
        <v>1239</v>
      </c>
      <c r="B1387" s="62" t="s">
        <v>15537</v>
      </c>
      <c r="C1387" s="62"/>
      <c r="D1387" s="63">
        <v>1.5</v>
      </c>
      <c r="E1387" s="65"/>
      <c r="F1387" s="103" t="s">
        <v>10295</v>
      </c>
      <c r="G1387" s="62"/>
      <c r="H1387" s="66"/>
      <c r="I1387" s="67"/>
      <c r="J1387" s="67"/>
      <c r="K1387" s="66" t="s">
        <v>13656</v>
      </c>
      <c r="L1387" s="70"/>
      <c r="M1387" s="71">
        <v>2377.151611328125</v>
      </c>
      <c r="N1387" s="71">
        <v>5946.671875</v>
      </c>
      <c r="O1387" s="72"/>
      <c r="P1387" s="73"/>
      <c r="Q1387" s="73"/>
      <c r="R1387" s="96"/>
      <c r="S1387" s="48">
        <v>0</v>
      </c>
      <c r="T1387" s="48">
        <v>2</v>
      </c>
      <c r="U1387" s="49">
        <v>2030</v>
      </c>
      <c r="V1387" s="49">
        <v>1.2300000000000001E-4</v>
      </c>
      <c r="W1387" s="49">
        <v>0</v>
      </c>
      <c r="X1387" s="49">
        <v>1.0335639999999999</v>
      </c>
      <c r="Y1387" s="49">
        <v>0</v>
      </c>
      <c r="Z1387" s="49">
        <v>0</v>
      </c>
      <c r="AA1387" s="68">
        <v>1387</v>
      </c>
      <c r="AB1387" s="68"/>
      <c r="AC1387" s="69"/>
      <c r="AD1387" s="84">
        <v>158</v>
      </c>
      <c r="AE1387" s="84">
        <v>219</v>
      </c>
      <c r="AF1387" s="84">
        <v>21559</v>
      </c>
      <c r="AG1387" s="84">
        <v>23597</v>
      </c>
      <c r="AH1387" s="84"/>
      <c r="AI1387" s="84"/>
      <c r="AJ1387" s="84"/>
      <c r="AK1387" s="84"/>
      <c r="AL1387" s="84"/>
      <c r="AM1387" s="87">
        <v>43041.32234953704</v>
      </c>
      <c r="AN1387" s="84" t="s">
        <v>10584</v>
      </c>
      <c r="AO1387" s="92" t="s">
        <v>11969</v>
      </c>
      <c r="AP1387" s="84" t="s">
        <v>66</v>
      </c>
      <c r="AQ1387" s="48"/>
      <c r="AR1387" s="48"/>
      <c r="AS1387" s="48"/>
      <c r="AT1387" s="48"/>
      <c r="AU1387" s="48"/>
      <c r="AV1387" s="48"/>
      <c r="AW1387" s="107" t="s">
        <v>14610</v>
      </c>
      <c r="AX1387" s="107" t="s">
        <v>14610</v>
      </c>
      <c r="AY1387" s="107" t="s">
        <v>15382</v>
      </c>
      <c r="AZ1387" s="107" t="s">
        <v>15382</v>
      </c>
      <c r="BA1387" s="2"/>
      <c r="BB1387" s="3"/>
      <c r="BC1387" s="3"/>
      <c r="BD1387" s="3"/>
      <c r="BE1387" s="3"/>
    </row>
    <row r="1388" spans="1:57" x14ac:dyDescent="0.25">
      <c r="A1388" s="61" t="s">
        <v>1814</v>
      </c>
      <c r="B1388" s="62" t="s">
        <v>15537</v>
      </c>
      <c r="C1388" s="62"/>
      <c r="D1388" s="63">
        <v>1.5</v>
      </c>
      <c r="E1388" s="65"/>
      <c r="F1388" s="103" t="s">
        <v>10296</v>
      </c>
      <c r="G1388" s="62"/>
      <c r="H1388" s="66"/>
      <c r="I1388" s="67"/>
      <c r="J1388" s="67"/>
      <c r="K1388" s="66" t="s">
        <v>13657</v>
      </c>
      <c r="L1388" s="70"/>
      <c r="M1388" s="71">
        <v>477.85733032226563</v>
      </c>
      <c r="N1388" s="71">
        <v>6419.98046875</v>
      </c>
      <c r="O1388" s="72"/>
      <c r="P1388" s="73"/>
      <c r="Q1388" s="73"/>
      <c r="R1388" s="96"/>
      <c r="S1388" s="48">
        <v>1</v>
      </c>
      <c r="T1388" s="48">
        <v>0</v>
      </c>
      <c r="U1388" s="49">
        <v>0</v>
      </c>
      <c r="V1388" s="49">
        <v>1.0900000000000001E-4</v>
      </c>
      <c r="W1388" s="49">
        <v>0</v>
      </c>
      <c r="X1388" s="49">
        <v>0.58926500000000004</v>
      </c>
      <c r="Y1388" s="49">
        <v>0</v>
      </c>
      <c r="Z1388" s="49">
        <v>0</v>
      </c>
      <c r="AA1388" s="68">
        <v>1388</v>
      </c>
      <c r="AB1388" s="68"/>
      <c r="AC1388" s="69"/>
      <c r="AD1388" s="84">
        <v>6249</v>
      </c>
      <c r="AE1388" s="84">
        <v>5935</v>
      </c>
      <c r="AF1388" s="84">
        <v>10862</v>
      </c>
      <c r="AG1388" s="84">
        <v>9917</v>
      </c>
      <c r="AH1388" s="84"/>
      <c r="AI1388" s="84" t="s">
        <v>8080</v>
      </c>
      <c r="AJ1388" s="84"/>
      <c r="AK1388" s="84"/>
      <c r="AL1388" s="84"/>
      <c r="AM1388" s="87">
        <v>43285.706562500003</v>
      </c>
      <c r="AN1388" s="84" t="s">
        <v>10584</v>
      </c>
      <c r="AO1388" s="92" t="s">
        <v>11970</v>
      </c>
      <c r="AP1388" s="84" t="s">
        <v>65</v>
      </c>
      <c r="AQ1388" s="48"/>
      <c r="AR1388" s="48"/>
      <c r="AS1388" s="48"/>
      <c r="AT1388" s="48"/>
      <c r="AU1388" s="48"/>
      <c r="AV1388" s="48"/>
      <c r="AW1388" s="48"/>
      <c r="AX1388" s="48"/>
      <c r="AY1388" s="48"/>
      <c r="AZ1388" s="48"/>
      <c r="BA1388" s="2"/>
      <c r="BB1388" s="3"/>
      <c r="BC1388" s="3"/>
      <c r="BD1388" s="3"/>
      <c r="BE1388" s="3"/>
    </row>
    <row r="1389" spans="1:57" x14ac:dyDescent="0.25">
      <c r="A1389" s="61" t="s">
        <v>1240</v>
      </c>
      <c r="B1389" s="62" t="s">
        <v>15537</v>
      </c>
      <c r="C1389" s="62"/>
      <c r="D1389" s="63">
        <v>1.5</v>
      </c>
      <c r="E1389" s="65"/>
      <c r="F1389" s="103" t="s">
        <v>10297</v>
      </c>
      <c r="G1389" s="62"/>
      <c r="H1389" s="66"/>
      <c r="I1389" s="67"/>
      <c r="J1389" s="67"/>
      <c r="K1389" s="66" t="s">
        <v>13658</v>
      </c>
      <c r="L1389" s="70"/>
      <c r="M1389" s="71">
        <v>293.59786987304688</v>
      </c>
      <c r="N1389" s="71">
        <v>4874.7685546875</v>
      </c>
      <c r="O1389" s="72"/>
      <c r="P1389" s="73"/>
      <c r="Q1389" s="73"/>
      <c r="R1389" s="96"/>
      <c r="S1389" s="48">
        <v>1</v>
      </c>
      <c r="T1389" s="48">
        <v>1</v>
      </c>
      <c r="U1389" s="49">
        <v>0</v>
      </c>
      <c r="V1389" s="49">
        <v>0</v>
      </c>
      <c r="W1389" s="49">
        <v>0</v>
      </c>
      <c r="X1389" s="49">
        <v>1</v>
      </c>
      <c r="Y1389" s="49">
        <v>0</v>
      </c>
      <c r="Z1389" s="49" t="s">
        <v>13963</v>
      </c>
      <c r="AA1389" s="68">
        <v>1389</v>
      </c>
      <c r="AB1389" s="68"/>
      <c r="AC1389" s="69"/>
      <c r="AD1389" s="84">
        <v>226</v>
      </c>
      <c r="AE1389" s="84">
        <v>625</v>
      </c>
      <c r="AF1389" s="84">
        <v>12284</v>
      </c>
      <c r="AG1389" s="84">
        <v>13198</v>
      </c>
      <c r="AH1389" s="84"/>
      <c r="AI1389" s="84" t="s">
        <v>8081</v>
      </c>
      <c r="AJ1389" s="84" t="s">
        <v>8588</v>
      </c>
      <c r="AK1389" s="92" t="s">
        <v>8929</v>
      </c>
      <c r="AL1389" s="84"/>
      <c r="AM1389" s="87">
        <v>42936.945474537039</v>
      </c>
      <c r="AN1389" s="84" t="s">
        <v>10584</v>
      </c>
      <c r="AO1389" s="92" t="s">
        <v>11971</v>
      </c>
      <c r="AP1389" s="84" t="s">
        <v>66</v>
      </c>
      <c r="AQ1389" s="48"/>
      <c r="AR1389" s="48"/>
      <c r="AS1389" s="48"/>
      <c r="AT1389" s="48"/>
      <c r="AU1389" s="48" t="s">
        <v>2946</v>
      </c>
      <c r="AV1389" s="48" t="s">
        <v>2946</v>
      </c>
      <c r="AW1389" s="107" t="s">
        <v>14611</v>
      </c>
      <c r="AX1389" s="107" t="s">
        <v>14611</v>
      </c>
      <c r="AY1389" s="107" t="s">
        <v>15383</v>
      </c>
      <c r="AZ1389" s="107" t="s">
        <v>15383</v>
      </c>
      <c r="BA1389" s="2"/>
      <c r="BB1389" s="3"/>
      <c r="BC1389" s="3"/>
      <c r="BD1389" s="3"/>
      <c r="BE1389" s="3"/>
    </row>
    <row r="1390" spans="1:57" x14ac:dyDescent="0.25">
      <c r="A1390" s="61" t="s">
        <v>1241</v>
      </c>
      <c r="B1390" s="62" t="s">
        <v>15539</v>
      </c>
      <c r="C1390" s="62"/>
      <c r="D1390" s="63">
        <v>5.097511914340533</v>
      </c>
      <c r="E1390" s="65"/>
      <c r="F1390" s="103" t="s">
        <v>10298</v>
      </c>
      <c r="G1390" s="62"/>
      <c r="H1390" s="66"/>
      <c r="I1390" s="67"/>
      <c r="J1390" s="67"/>
      <c r="K1390" s="66" t="s">
        <v>13659</v>
      </c>
      <c r="L1390" s="70"/>
      <c r="M1390" s="71">
        <v>2530.869384765625</v>
      </c>
      <c r="N1390" s="71">
        <v>4883.908203125</v>
      </c>
      <c r="O1390" s="72"/>
      <c r="P1390" s="73"/>
      <c r="Q1390" s="73"/>
      <c r="R1390" s="96"/>
      <c r="S1390" s="48">
        <v>0</v>
      </c>
      <c r="T1390" s="48">
        <v>1</v>
      </c>
      <c r="U1390" s="49">
        <v>0</v>
      </c>
      <c r="V1390" s="49">
        <v>2.0100000000000001E-4</v>
      </c>
      <c r="W1390" s="49">
        <v>1.8600000000000001E-3</v>
      </c>
      <c r="X1390" s="49">
        <v>0.465924</v>
      </c>
      <c r="Y1390" s="49">
        <v>0</v>
      </c>
      <c r="Z1390" s="49">
        <v>0</v>
      </c>
      <c r="AA1390" s="68">
        <v>1390</v>
      </c>
      <c r="AB1390" s="68"/>
      <c r="AC1390" s="69"/>
      <c r="AD1390" s="84">
        <v>111</v>
      </c>
      <c r="AE1390" s="84">
        <v>42</v>
      </c>
      <c r="AF1390" s="84">
        <v>2744</v>
      </c>
      <c r="AG1390" s="84">
        <v>1743</v>
      </c>
      <c r="AH1390" s="84"/>
      <c r="AI1390" s="84"/>
      <c r="AJ1390" s="84" t="s">
        <v>8219</v>
      </c>
      <c r="AK1390" s="92" t="s">
        <v>8930</v>
      </c>
      <c r="AL1390" s="84"/>
      <c r="AM1390" s="87">
        <v>41489.385266203702</v>
      </c>
      <c r="AN1390" s="84" t="s">
        <v>10584</v>
      </c>
      <c r="AO1390" s="92" t="s">
        <v>11972</v>
      </c>
      <c r="AP1390" s="84" t="s">
        <v>66</v>
      </c>
      <c r="AQ1390" s="48"/>
      <c r="AR1390" s="48"/>
      <c r="AS1390" s="48"/>
      <c r="AT1390" s="48"/>
      <c r="AU1390" s="48"/>
      <c r="AV1390" s="48"/>
      <c r="AW1390" s="107" t="s">
        <v>14612</v>
      </c>
      <c r="AX1390" s="107" t="s">
        <v>14612</v>
      </c>
      <c r="AY1390" s="107" t="s">
        <v>15384</v>
      </c>
      <c r="AZ1390" s="107" t="s">
        <v>15384</v>
      </c>
      <c r="BA1390" s="2"/>
      <c r="BB1390" s="3"/>
      <c r="BC1390" s="3"/>
      <c r="BD1390" s="3"/>
      <c r="BE1390" s="3"/>
    </row>
    <row r="1391" spans="1:57" x14ac:dyDescent="0.25">
      <c r="A1391" s="61" t="s">
        <v>1242</v>
      </c>
      <c r="B1391" s="62" t="s">
        <v>15537</v>
      </c>
      <c r="C1391" s="62"/>
      <c r="D1391" s="63">
        <v>1.5</v>
      </c>
      <c r="E1391" s="65"/>
      <c r="F1391" s="103" t="s">
        <v>10299</v>
      </c>
      <c r="G1391" s="62"/>
      <c r="H1391" s="66"/>
      <c r="I1391" s="67"/>
      <c r="J1391" s="67"/>
      <c r="K1391" s="66" t="s">
        <v>13660</v>
      </c>
      <c r="L1391" s="70"/>
      <c r="M1391" s="71">
        <v>3224.126953125</v>
      </c>
      <c r="N1391" s="71">
        <v>5904.05517578125</v>
      </c>
      <c r="O1391" s="72"/>
      <c r="P1391" s="73"/>
      <c r="Q1391" s="73"/>
      <c r="R1391" s="96"/>
      <c r="S1391" s="48">
        <v>0</v>
      </c>
      <c r="T1391" s="48">
        <v>1</v>
      </c>
      <c r="U1391" s="49">
        <v>0</v>
      </c>
      <c r="V1391" s="49">
        <v>0.14285700000000001</v>
      </c>
      <c r="W1391" s="49">
        <v>0</v>
      </c>
      <c r="X1391" s="49">
        <v>0.65540500000000002</v>
      </c>
      <c r="Y1391" s="49">
        <v>0</v>
      </c>
      <c r="Z1391" s="49">
        <v>0</v>
      </c>
      <c r="AA1391" s="68">
        <v>1391</v>
      </c>
      <c r="AB1391" s="68"/>
      <c r="AC1391" s="69"/>
      <c r="AD1391" s="84">
        <v>627</v>
      </c>
      <c r="AE1391" s="84">
        <v>1489</v>
      </c>
      <c r="AF1391" s="84">
        <v>7712</v>
      </c>
      <c r="AG1391" s="84">
        <v>4049</v>
      </c>
      <c r="AH1391" s="84"/>
      <c r="AI1391" s="84" t="s">
        <v>8082</v>
      </c>
      <c r="AJ1391" s="84" t="s">
        <v>8284</v>
      </c>
      <c r="AK1391" s="84"/>
      <c r="AL1391" s="84"/>
      <c r="AM1391" s="87">
        <v>43300.121493055558</v>
      </c>
      <c r="AN1391" s="84" t="s">
        <v>10584</v>
      </c>
      <c r="AO1391" s="92" t="s">
        <v>11973</v>
      </c>
      <c r="AP1391" s="84" t="s">
        <v>66</v>
      </c>
      <c r="AQ1391" s="48" t="s">
        <v>2831</v>
      </c>
      <c r="AR1391" s="48" t="s">
        <v>2831</v>
      </c>
      <c r="AS1391" s="48" t="s">
        <v>2911</v>
      </c>
      <c r="AT1391" s="48" t="s">
        <v>2911</v>
      </c>
      <c r="AU1391" s="48" t="s">
        <v>2946</v>
      </c>
      <c r="AV1391" s="48" t="s">
        <v>2946</v>
      </c>
      <c r="AW1391" s="107" t="s">
        <v>14613</v>
      </c>
      <c r="AX1391" s="107" t="s">
        <v>14613</v>
      </c>
      <c r="AY1391" s="107" t="s">
        <v>15385</v>
      </c>
      <c r="AZ1391" s="107" t="s">
        <v>15385</v>
      </c>
      <c r="BA1391" s="2"/>
      <c r="BB1391" s="3"/>
      <c r="BC1391" s="3"/>
      <c r="BD1391" s="3"/>
      <c r="BE1391" s="3"/>
    </row>
    <row r="1392" spans="1:57" x14ac:dyDescent="0.25">
      <c r="A1392" s="61" t="s">
        <v>1815</v>
      </c>
      <c r="B1392" s="62" t="s">
        <v>15537</v>
      </c>
      <c r="C1392" s="62"/>
      <c r="D1392" s="63">
        <v>1.5</v>
      </c>
      <c r="E1392" s="65"/>
      <c r="F1392" s="103" t="s">
        <v>10300</v>
      </c>
      <c r="G1392" s="62"/>
      <c r="H1392" s="66"/>
      <c r="I1392" s="67"/>
      <c r="J1392" s="67"/>
      <c r="K1392" s="66" t="s">
        <v>13661</v>
      </c>
      <c r="L1392" s="70"/>
      <c r="M1392" s="71">
        <v>3766.837646484375</v>
      </c>
      <c r="N1392" s="71">
        <v>2638.43505859375</v>
      </c>
      <c r="O1392" s="72"/>
      <c r="P1392" s="73"/>
      <c r="Q1392" s="73"/>
      <c r="R1392" s="96"/>
      <c r="S1392" s="48">
        <v>4</v>
      </c>
      <c r="T1392" s="48">
        <v>0</v>
      </c>
      <c r="U1392" s="49">
        <v>12</v>
      </c>
      <c r="V1392" s="49">
        <v>0.25</v>
      </c>
      <c r="W1392" s="49">
        <v>0</v>
      </c>
      <c r="X1392" s="49">
        <v>2.3783780000000001</v>
      </c>
      <c r="Y1392" s="49">
        <v>0</v>
      </c>
      <c r="Z1392" s="49">
        <v>0</v>
      </c>
      <c r="AA1392" s="68">
        <v>1392</v>
      </c>
      <c r="AB1392" s="68"/>
      <c r="AC1392" s="69"/>
      <c r="AD1392" s="84">
        <v>1339</v>
      </c>
      <c r="AE1392" s="84">
        <v>820</v>
      </c>
      <c r="AF1392" s="84">
        <v>737</v>
      </c>
      <c r="AG1392" s="84">
        <v>3476</v>
      </c>
      <c r="AH1392" s="84"/>
      <c r="AI1392" s="84"/>
      <c r="AJ1392" s="84"/>
      <c r="AK1392" s="84"/>
      <c r="AL1392" s="84"/>
      <c r="AM1392" s="87">
        <v>43092.87972222222</v>
      </c>
      <c r="AN1392" s="84" t="s">
        <v>10584</v>
      </c>
      <c r="AO1392" s="92" t="s">
        <v>11974</v>
      </c>
      <c r="AP1392" s="84" t="s">
        <v>65</v>
      </c>
      <c r="AQ1392" s="48"/>
      <c r="AR1392" s="48"/>
      <c r="AS1392" s="48"/>
      <c r="AT1392" s="48"/>
      <c r="AU1392" s="48"/>
      <c r="AV1392" s="48"/>
      <c r="AW1392" s="48"/>
      <c r="AX1392" s="48"/>
      <c r="AY1392" s="48"/>
      <c r="AZ1392" s="48"/>
      <c r="BA1392" s="2"/>
      <c r="BB1392" s="3"/>
      <c r="BC1392" s="3"/>
      <c r="BD1392" s="3"/>
      <c r="BE1392" s="3"/>
    </row>
    <row r="1393" spans="1:57" x14ac:dyDescent="0.25">
      <c r="A1393" s="61" t="s">
        <v>1243</v>
      </c>
      <c r="B1393" s="62" t="s">
        <v>15537</v>
      </c>
      <c r="C1393" s="62"/>
      <c r="D1393" s="63">
        <v>1.5251439004765737</v>
      </c>
      <c r="E1393" s="65"/>
      <c r="F1393" s="103" t="s">
        <v>10301</v>
      </c>
      <c r="G1393" s="62"/>
      <c r="H1393" s="66"/>
      <c r="I1393" s="67"/>
      <c r="J1393" s="67"/>
      <c r="K1393" s="66" t="s">
        <v>13662</v>
      </c>
      <c r="L1393" s="70"/>
      <c r="M1393" s="71">
        <v>2526.502197265625</v>
      </c>
      <c r="N1393" s="71">
        <v>2943.62841796875</v>
      </c>
      <c r="O1393" s="72"/>
      <c r="P1393" s="73"/>
      <c r="Q1393" s="73"/>
      <c r="R1393" s="96"/>
      <c r="S1393" s="48">
        <v>0</v>
      </c>
      <c r="T1393" s="48">
        <v>1</v>
      </c>
      <c r="U1393" s="49">
        <v>0</v>
      </c>
      <c r="V1393" s="49">
        <v>1.47E-4</v>
      </c>
      <c r="W1393" s="49">
        <v>1.2999999999999999E-5</v>
      </c>
      <c r="X1393" s="49">
        <v>0.46972700000000001</v>
      </c>
      <c r="Y1393" s="49">
        <v>0</v>
      </c>
      <c r="Z1393" s="49">
        <v>0</v>
      </c>
      <c r="AA1393" s="68">
        <v>1393</v>
      </c>
      <c r="AB1393" s="68"/>
      <c r="AC1393" s="69"/>
      <c r="AD1393" s="84">
        <v>613</v>
      </c>
      <c r="AE1393" s="84">
        <v>532</v>
      </c>
      <c r="AF1393" s="84">
        <v>17816</v>
      </c>
      <c r="AG1393" s="84">
        <v>30609</v>
      </c>
      <c r="AH1393" s="84"/>
      <c r="AI1393" s="84"/>
      <c r="AJ1393" s="84"/>
      <c r="AK1393" s="84"/>
      <c r="AL1393" s="84"/>
      <c r="AM1393" s="87">
        <v>40989.828912037039</v>
      </c>
      <c r="AN1393" s="84" t="s">
        <v>10584</v>
      </c>
      <c r="AO1393" s="92" t="s">
        <v>11975</v>
      </c>
      <c r="AP1393" s="84" t="s">
        <v>66</v>
      </c>
      <c r="AQ1393" s="48"/>
      <c r="AR1393" s="48"/>
      <c r="AS1393" s="48"/>
      <c r="AT1393" s="48"/>
      <c r="AU1393" s="48" t="s">
        <v>2947</v>
      </c>
      <c r="AV1393" s="48" t="s">
        <v>2947</v>
      </c>
      <c r="AW1393" s="107" t="s">
        <v>14157</v>
      </c>
      <c r="AX1393" s="107" t="s">
        <v>14157</v>
      </c>
      <c r="AY1393" s="107" t="s">
        <v>14957</v>
      </c>
      <c r="AZ1393" s="107" t="s">
        <v>14957</v>
      </c>
      <c r="BA1393" s="2"/>
      <c r="BB1393" s="3"/>
      <c r="BC1393" s="3"/>
      <c r="BD1393" s="3"/>
      <c r="BE1393" s="3"/>
    </row>
    <row r="1394" spans="1:57" x14ac:dyDescent="0.25">
      <c r="A1394" s="61" t="s">
        <v>1244</v>
      </c>
      <c r="B1394" s="62" t="s">
        <v>15539</v>
      </c>
      <c r="C1394" s="62"/>
      <c r="D1394" s="63">
        <v>5.097511914340533</v>
      </c>
      <c r="E1394" s="65"/>
      <c r="F1394" s="103" t="s">
        <v>10302</v>
      </c>
      <c r="G1394" s="62"/>
      <c r="H1394" s="66"/>
      <c r="I1394" s="67"/>
      <c r="J1394" s="67"/>
      <c r="K1394" s="66" t="s">
        <v>13663</v>
      </c>
      <c r="L1394" s="70"/>
      <c r="M1394" s="71">
        <v>6930.9345703125</v>
      </c>
      <c r="N1394" s="71">
        <v>8271.68359375</v>
      </c>
      <c r="O1394" s="72"/>
      <c r="P1394" s="73"/>
      <c r="Q1394" s="73"/>
      <c r="R1394" s="96"/>
      <c r="S1394" s="48">
        <v>0</v>
      </c>
      <c r="T1394" s="48">
        <v>1</v>
      </c>
      <c r="U1394" s="49">
        <v>0</v>
      </c>
      <c r="V1394" s="49">
        <v>2.0100000000000001E-4</v>
      </c>
      <c r="W1394" s="49">
        <v>1.8600000000000001E-3</v>
      </c>
      <c r="X1394" s="49">
        <v>0.465924</v>
      </c>
      <c r="Y1394" s="49">
        <v>0</v>
      </c>
      <c r="Z1394" s="49">
        <v>0</v>
      </c>
      <c r="AA1394" s="68">
        <v>1394</v>
      </c>
      <c r="AB1394" s="68"/>
      <c r="AC1394" s="69"/>
      <c r="AD1394" s="84">
        <v>1336</v>
      </c>
      <c r="AE1394" s="84">
        <v>1288</v>
      </c>
      <c r="AF1394" s="84">
        <v>65946</v>
      </c>
      <c r="AG1394" s="84">
        <v>29491</v>
      </c>
      <c r="AH1394" s="84"/>
      <c r="AI1394" s="84"/>
      <c r="AJ1394" s="84" t="s">
        <v>8589</v>
      </c>
      <c r="AK1394" s="84"/>
      <c r="AL1394" s="84"/>
      <c r="AM1394" s="87">
        <v>42396.712881944448</v>
      </c>
      <c r="AN1394" s="84" t="s">
        <v>10584</v>
      </c>
      <c r="AO1394" s="92" t="s">
        <v>11976</v>
      </c>
      <c r="AP1394" s="84" t="s">
        <v>66</v>
      </c>
      <c r="AQ1394" s="48"/>
      <c r="AR1394" s="48"/>
      <c r="AS1394" s="48"/>
      <c r="AT1394" s="48"/>
      <c r="AU1394" s="48" t="s">
        <v>2951</v>
      </c>
      <c r="AV1394" s="48" t="s">
        <v>2951</v>
      </c>
      <c r="AW1394" s="107" t="s">
        <v>14127</v>
      </c>
      <c r="AX1394" s="107" t="s">
        <v>14127</v>
      </c>
      <c r="AY1394" s="107" t="s">
        <v>14929</v>
      </c>
      <c r="AZ1394" s="107" t="s">
        <v>14929</v>
      </c>
      <c r="BA1394" s="2"/>
      <c r="BB1394" s="3"/>
      <c r="BC1394" s="3"/>
      <c r="BD1394" s="3"/>
      <c r="BE1394" s="3"/>
    </row>
    <row r="1395" spans="1:57" x14ac:dyDescent="0.25">
      <c r="A1395" s="61" t="s">
        <v>1245</v>
      </c>
      <c r="B1395" s="62" t="s">
        <v>15537</v>
      </c>
      <c r="C1395" s="62"/>
      <c r="D1395" s="63">
        <v>1.5</v>
      </c>
      <c r="E1395" s="65"/>
      <c r="F1395" s="103" t="s">
        <v>10303</v>
      </c>
      <c r="G1395" s="62"/>
      <c r="H1395" s="66"/>
      <c r="I1395" s="67"/>
      <c r="J1395" s="67"/>
      <c r="K1395" s="66" t="s">
        <v>13664</v>
      </c>
      <c r="L1395" s="70"/>
      <c r="M1395" s="71">
        <v>7675.7919921875</v>
      </c>
      <c r="N1395" s="71">
        <v>3538.938720703125</v>
      </c>
      <c r="O1395" s="72"/>
      <c r="P1395" s="73"/>
      <c r="Q1395" s="73"/>
      <c r="R1395" s="96"/>
      <c r="S1395" s="48">
        <v>1</v>
      </c>
      <c r="T1395" s="48">
        <v>1</v>
      </c>
      <c r="U1395" s="49">
        <v>0</v>
      </c>
      <c r="V1395" s="49">
        <v>0</v>
      </c>
      <c r="W1395" s="49">
        <v>0</v>
      </c>
      <c r="X1395" s="49">
        <v>1</v>
      </c>
      <c r="Y1395" s="49">
        <v>0</v>
      </c>
      <c r="Z1395" s="49" t="s">
        <v>13963</v>
      </c>
      <c r="AA1395" s="68">
        <v>1395</v>
      </c>
      <c r="AB1395" s="68"/>
      <c r="AC1395" s="69"/>
      <c r="AD1395" s="84">
        <v>12</v>
      </c>
      <c r="AE1395" s="84">
        <v>1059</v>
      </c>
      <c r="AF1395" s="84">
        <v>5799</v>
      </c>
      <c r="AG1395" s="84">
        <v>1</v>
      </c>
      <c r="AH1395" s="84"/>
      <c r="AI1395" s="84" t="s">
        <v>8083</v>
      </c>
      <c r="AJ1395" s="84"/>
      <c r="AK1395" s="92" t="s">
        <v>8931</v>
      </c>
      <c r="AL1395" s="84"/>
      <c r="AM1395" s="87">
        <v>43573.525069444448</v>
      </c>
      <c r="AN1395" s="84" t="s">
        <v>10584</v>
      </c>
      <c r="AO1395" s="92" t="s">
        <v>11977</v>
      </c>
      <c r="AP1395" s="84" t="s">
        <v>66</v>
      </c>
      <c r="AQ1395" s="48" t="s">
        <v>2832</v>
      </c>
      <c r="AR1395" s="48" t="s">
        <v>2832</v>
      </c>
      <c r="AS1395" s="48" t="s">
        <v>2925</v>
      </c>
      <c r="AT1395" s="48" t="s">
        <v>2925</v>
      </c>
      <c r="AU1395" s="48"/>
      <c r="AV1395" s="48"/>
      <c r="AW1395" s="107" t="s">
        <v>14614</v>
      </c>
      <c r="AX1395" s="107" t="s">
        <v>14614</v>
      </c>
      <c r="AY1395" s="107" t="s">
        <v>15386</v>
      </c>
      <c r="AZ1395" s="107" t="s">
        <v>15386</v>
      </c>
      <c r="BA1395" s="2"/>
      <c r="BB1395" s="3"/>
      <c r="BC1395" s="3"/>
      <c r="BD1395" s="3"/>
      <c r="BE1395" s="3"/>
    </row>
    <row r="1396" spans="1:57" x14ac:dyDescent="0.25">
      <c r="A1396" s="61" t="s">
        <v>1246</v>
      </c>
      <c r="B1396" s="62" t="s">
        <v>15539</v>
      </c>
      <c r="C1396" s="62"/>
      <c r="D1396" s="63">
        <v>5.097511914340533</v>
      </c>
      <c r="E1396" s="65"/>
      <c r="F1396" s="103" t="s">
        <v>10304</v>
      </c>
      <c r="G1396" s="62"/>
      <c r="H1396" s="66"/>
      <c r="I1396" s="67"/>
      <c r="J1396" s="67"/>
      <c r="K1396" s="66" t="s">
        <v>13665</v>
      </c>
      <c r="L1396" s="70"/>
      <c r="M1396" s="71">
        <v>7475.6806640625</v>
      </c>
      <c r="N1396" s="71">
        <v>5639.19921875</v>
      </c>
      <c r="O1396" s="72"/>
      <c r="P1396" s="73"/>
      <c r="Q1396" s="73"/>
      <c r="R1396" s="96"/>
      <c r="S1396" s="48">
        <v>0</v>
      </c>
      <c r="T1396" s="48">
        <v>1</v>
      </c>
      <c r="U1396" s="49">
        <v>0</v>
      </c>
      <c r="V1396" s="49">
        <v>2.0100000000000001E-4</v>
      </c>
      <c r="W1396" s="49">
        <v>1.8600000000000001E-3</v>
      </c>
      <c r="X1396" s="49">
        <v>0.465924</v>
      </c>
      <c r="Y1396" s="49">
        <v>0</v>
      </c>
      <c r="Z1396" s="49">
        <v>0</v>
      </c>
      <c r="AA1396" s="68">
        <v>1396</v>
      </c>
      <c r="AB1396" s="68"/>
      <c r="AC1396" s="69"/>
      <c r="AD1396" s="84">
        <v>461</v>
      </c>
      <c r="AE1396" s="84">
        <v>279</v>
      </c>
      <c r="AF1396" s="84">
        <v>680</v>
      </c>
      <c r="AG1396" s="84">
        <v>1625</v>
      </c>
      <c r="AH1396" s="84"/>
      <c r="AI1396" s="84"/>
      <c r="AJ1396" s="84"/>
      <c r="AK1396" s="84"/>
      <c r="AL1396" s="84"/>
      <c r="AM1396" s="87">
        <v>43135.730509259258</v>
      </c>
      <c r="AN1396" s="84" t="s">
        <v>10584</v>
      </c>
      <c r="AO1396" s="92" t="s">
        <v>11978</v>
      </c>
      <c r="AP1396" s="84" t="s">
        <v>66</v>
      </c>
      <c r="AQ1396" s="48"/>
      <c r="AR1396" s="48"/>
      <c r="AS1396" s="48"/>
      <c r="AT1396" s="48"/>
      <c r="AU1396" s="48" t="s">
        <v>2951</v>
      </c>
      <c r="AV1396" s="48" t="s">
        <v>2951</v>
      </c>
      <c r="AW1396" s="107" t="s">
        <v>14127</v>
      </c>
      <c r="AX1396" s="107" t="s">
        <v>14127</v>
      </c>
      <c r="AY1396" s="107" t="s">
        <v>14929</v>
      </c>
      <c r="AZ1396" s="107" t="s">
        <v>14929</v>
      </c>
      <c r="BA1396" s="2"/>
      <c r="BB1396" s="3"/>
      <c r="BC1396" s="3"/>
      <c r="BD1396" s="3"/>
      <c r="BE1396" s="3"/>
    </row>
    <row r="1397" spans="1:57" x14ac:dyDescent="0.25">
      <c r="A1397" s="61" t="s">
        <v>1247</v>
      </c>
      <c r="B1397" s="62" t="s">
        <v>15539</v>
      </c>
      <c r="C1397" s="62"/>
      <c r="D1397" s="63">
        <v>5.097511914340533</v>
      </c>
      <c r="E1397" s="65"/>
      <c r="F1397" s="103" t="s">
        <v>10305</v>
      </c>
      <c r="G1397" s="62"/>
      <c r="H1397" s="66"/>
      <c r="I1397" s="67"/>
      <c r="J1397" s="67"/>
      <c r="K1397" s="66" t="s">
        <v>13666</v>
      </c>
      <c r="L1397" s="70"/>
      <c r="M1397" s="71">
        <v>3662.193359375</v>
      </c>
      <c r="N1397" s="71">
        <v>3088.462646484375</v>
      </c>
      <c r="O1397" s="72"/>
      <c r="P1397" s="73"/>
      <c r="Q1397" s="73"/>
      <c r="R1397" s="96"/>
      <c r="S1397" s="48">
        <v>0</v>
      </c>
      <c r="T1397" s="48">
        <v>1</v>
      </c>
      <c r="U1397" s="49">
        <v>0</v>
      </c>
      <c r="V1397" s="49">
        <v>2.0100000000000001E-4</v>
      </c>
      <c r="W1397" s="49">
        <v>1.8600000000000001E-3</v>
      </c>
      <c r="X1397" s="49">
        <v>0.465924</v>
      </c>
      <c r="Y1397" s="49">
        <v>0</v>
      </c>
      <c r="Z1397" s="49">
        <v>0</v>
      </c>
      <c r="AA1397" s="68">
        <v>1397</v>
      </c>
      <c r="AB1397" s="68"/>
      <c r="AC1397" s="69"/>
      <c r="AD1397" s="84">
        <v>70</v>
      </c>
      <c r="AE1397" s="84">
        <v>21</v>
      </c>
      <c r="AF1397" s="84">
        <v>1375</v>
      </c>
      <c r="AG1397" s="84">
        <v>2102</v>
      </c>
      <c r="AH1397" s="84"/>
      <c r="AI1397" s="84"/>
      <c r="AJ1397" s="84" t="s">
        <v>8267</v>
      </c>
      <c r="AK1397" s="84"/>
      <c r="AL1397" s="84"/>
      <c r="AM1397" s="87">
        <v>42648.191886574074</v>
      </c>
      <c r="AN1397" s="84" t="s">
        <v>10584</v>
      </c>
      <c r="AO1397" s="92" t="s">
        <v>11979</v>
      </c>
      <c r="AP1397" s="84" t="s">
        <v>66</v>
      </c>
      <c r="AQ1397" s="48"/>
      <c r="AR1397" s="48"/>
      <c r="AS1397" s="48"/>
      <c r="AT1397" s="48"/>
      <c r="AU1397" s="48" t="s">
        <v>2951</v>
      </c>
      <c r="AV1397" s="48" t="s">
        <v>2951</v>
      </c>
      <c r="AW1397" s="107" t="s">
        <v>14127</v>
      </c>
      <c r="AX1397" s="107" t="s">
        <v>14127</v>
      </c>
      <c r="AY1397" s="107" t="s">
        <v>14929</v>
      </c>
      <c r="AZ1397" s="107" t="s">
        <v>14929</v>
      </c>
      <c r="BA1397" s="2"/>
      <c r="BB1397" s="3"/>
      <c r="BC1397" s="3"/>
      <c r="BD1397" s="3"/>
      <c r="BE1397" s="3"/>
    </row>
    <row r="1398" spans="1:57" x14ac:dyDescent="0.25">
      <c r="A1398" s="61" t="s">
        <v>1248</v>
      </c>
      <c r="B1398" s="62" t="s">
        <v>15537</v>
      </c>
      <c r="C1398" s="62"/>
      <c r="D1398" s="63">
        <v>1.5</v>
      </c>
      <c r="E1398" s="65"/>
      <c r="F1398" s="103" t="s">
        <v>10306</v>
      </c>
      <c r="G1398" s="62"/>
      <c r="H1398" s="66"/>
      <c r="I1398" s="67"/>
      <c r="J1398" s="67"/>
      <c r="K1398" s="66" t="s">
        <v>13667</v>
      </c>
      <c r="L1398" s="70"/>
      <c r="M1398" s="71">
        <v>5583.34326171875</v>
      </c>
      <c r="N1398" s="71">
        <v>9610.0771484375</v>
      </c>
      <c r="O1398" s="72"/>
      <c r="P1398" s="73"/>
      <c r="Q1398" s="73"/>
      <c r="R1398" s="96"/>
      <c r="S1398" s="48">
        <v>1</v>
      </c>
      <c r="T1398" s="48">
        <v>1</v>
      </c>
      <c r="U1398" s="49">
        <v>0</v>
      </c>
      <c r="V1398" s="49">
        <v>0</v>
      </c>
      <c r="W1398" s="49">
        <v>0</v>
      </c>
      <c r="X1398" s="49">
        <v>1</v>
      </c>
      <c r="Y1398" s="49">
        <v>0</v>
      </c>
      <c r="Z1398" s="49" t="s">
        <v>13963</v>
      </c>
      <c r="AA1398" s="68">
        <v>1398</v>
      </c>
      <c r="AB1398" s="68"/>
      <c r="AC1398" s="69"/>
      <c r="AD1398" s="84">
        <v>192</v>
      </c>
      <c r="AE1398" s="84">
        <v>482</v>
      </c>
      <c r="AF1398" s="84">
        <v>3101</v>
      </c>
      <c r="AG1398" s="84">
        <v>23735</v>
      </c>
      <c r="AH1398" s="84"/>
      <c r="AI1398" s="84" t="s">
        <v>8084</v>
      </c>
      <c r="AJ1398" s="84" t="s">
        <v>8284</v>
      </c>
      <c r="AK1398" s="92" t="s">
        <v>8932</v>
      </c>
      <c r="AL1398" s="84"/>
      <c r="AM1398" s="87">
        <v>40830.683692129627</v>
      </c>
      <c r="AN1398" s="84" t="s">
        <v>10584</v>
      </c>
      <c r="AO1398" s="92" t="s">
        <v>11980</v>
      </c>
      <c r="AP1398" s="84" t="s">
        <v>66</v>
      </c>
      <c r="AQ1398" s="48" t="s">
        <v>2833</v>
      </c>
      <c r="AR1398" s="48" t="s">
        <v>2833</v>
      </c>
      <c r="AS1398" s="48" t="s">
        <v>2911</v>
      </c>
      <c r="AT1398" s="48" t="s">
        <v>2911</v>
      </c>
      <c r="AU1398" s="48"/>
      <c r="AV1398" s="48"/>
      <c r="AW1398" s="107" t="s">
        <v>14615</v>
      </c>
      <c r="AX1398" s="107" t="s">
        <v>14615</v>
      </c>
      <c r="AY1398" s="107" t="s">
        <v>15387</v>
      </c>
      <c r="AZ1398" s="107" t="s">
        <v>15387</v>
      </c>
      <c r="BA1398" s="2"/>
      <c r="BB1398" s="3"/>
      <c r="BC1398" s="3"/>
      <c r="BD1398" s="3"/>
      <c r="BE1398" s="3"/>
    </row>
    <row r="1399" spans="1:57" x14ac:dyDescent="0.25">
      <c r="A1399" s="61" t="s">
        <v>1249</v>
      </c>
      <c r="B1399" s="62" t="s">
        <v>15537</v>
      </c>
      <c r="C1399" s="62"/>
      <c r="D1399" s="63">
        <v>1.5</v>
      </c>
      <c r="E1399" s="65"/>
      <c r="F1399" s="103" t="s">
        <v>10307</v>
      </c>
      <c r="G1399" s="62"/>
      <c r="H1399" s="66"/>
      <c r="I1399" s="67"/>
      <c r="J1399" s="67"/>
      <c r="K1399" s="66" t="s">
        <v>13668</v>
      </c>
      <c r="L1399" s="70"/>
      <c r="M1399" s="71">
        <v>3060.049072265625</v>
      </c>
      <c r="N1399" s="71">
        <v>8856.4873046875</v>
      </c>
      <c r="O1399" s="72"/>
      <c r="P1399" s="73"/>
      <c r="Q1399" s="73"/>
      <c r="R1399" s="96"/>
      <c r="S1399" s="48">
        <v>1</v>
      </c>
      <c r="T1399" s="48">
        <v>1</v>
      </c>
      <c r="U1399" s="49">
        <v>0</v>
      </c>
      <c r="V1399" s="49">
        <v>0</v>
      </c>
      <c r="W1399" s="49">
        <v>0</v>
      </c>
      <c r="X1399" s="49">
        <v>1</v>
      </c>
      <c r="Y1399" s="49">
        <v>0</v>
      </c>
      <c r="Z1399" s="49" t="s">
        <v>13963</v>
      </c>
      <c r="AA1399" s="68">
        <v>1399</v>
      </c>
      <c r="AB1399" s="68"/>
      <c r="AC1399" s="69"/>
      <c r="AD1399" s="84">
        <v>137</v>
      </c>
      <c r="AE1399" s="84">
        <v>149</v>
      </c>
      <c r="AF1399" s="84">
        <v>11137</v>
      </c>
      <c r="AG1399" s="84">
        <v>10757</v>
      </c>
      <c r="AH1399" s="84"/>
      <c r="AI1399" s="84" t="s">
        <v>8085</v>
      </c>
      <c r="AJ1399" s="84" t="s">
        <v>8265</v>
      </c>
      <c r="AK1399" s="84"/>
      <c r="AL1399" s="84"/>
      <c r="AM1399" s="87">
        <v>43103.821446759262</v>
      </c>
      <c r="AN1399" s="84" t="s">
        <v>10584</v>
      </c>
      <c r="AO1399" s="92" t="s">
        <v>11981</v>
      </c>
      <c r="AP1399" s="84" t="s">
        <v>66</v>
      </c>
      <c r="AQ1399" s="48" t="s">
        <v>2834</v>
      </c>
      <c r="AR1399" s="48" t="s">
        <v>2834</v>
      </c>
      <c r="AS1399" s="48" t="s">
        <v>2911</v>
      </c>
      <c r="AT1399" s="48" t="s">
        <v>2911</v>
      </c>
      <c r="AU1399" s="48"/>
      <c r="AV1399" s="48"/>
      <c r="AW1399" s="107" t="s">
        <v>14616</v>
      </c>
      <c r="AX1399" s="107" t="s">
        <v>14616</v>
      </c>
      <c r="AY1399" s="107" t="s">
        <v>15388</v>
      </c>
      <c r="AZ1399" s="107" t="s">
        <v>15388</v>
      </c>
      <c r="BA1399" s="2"/>
      <c r="BB1399" s="3"/>
      <c r="BC1399" s="3"/>
      <c r="BD1399" s="3"/>
      <c r="BE1399" s="3"/>
    </row>
    <row r="1400" spans="1:57" x14ac:dyDescent="0.25">
      <c r="A1400" s="61" t="s">
        <v>1250</v>
      </c>
      <c r="B1400" s="62" t="s">
        <v>15537</v>
      </c>
      <c r="C1400" s="62"/>
      <c r="D1400" s="63">
        <v>1.505802438571517</v>
      </c>
      <c r="E1400" s="65"/>
      <c r="F1400" s="103" t="s">
        <v>10308</v>
      </c>
      <c r="G1400" s="62"/>
      <c r="H1400" s="66"/>
      <c r="I1400" s="67"/>
      <c r="J1400" s="67"/>
      <c r="K1400" s="66" t="s">
        <v>13669</v>
      </c>
      <c r="L1400" s="70"/>
      <c r="M1400" s="71">
        <v>4809.29296875</v>
      </c>
      <c r="N1400" s="71">
        <v>1781.2237548828125</v>
      </c>
      <c r="O1400" s="72"/>
      <c r="P1400" s="73"/>
      <c r="Q1400" s="73"/>
      <c r="R1400" s="96"/>
      <c r="S1400" s="48">
        <v>0</v>
      </c>
      <c r="T1400" s="48">
        <v>1</v>
      </c>
      <c r="U1400" s="49">
        <v>0</v>
      </c>
      <c r="V1400" s="49">
        <v>1.5899999999999999E-4</v>
      </c>
      <c r="W1400" s="49">
        <v>3.0000000000000001E-6</v>
      </c>
      <c r="X1400" s="49">
        <v>0.51345799999999997</v>
      </c>
      <c r="Y1400" s="49">
        <v>0</v>
      </c>
      <c r="Z1400" s="49">
        <v>0</v>
      </c>
      <c r="AA1400" s="68">
        <v>1400</v>
      </c>
      <c r="AB1400" s="68"/>
      <c r="AC1400" s="69"/>
      <c r="AD1400" s="84">
        <v>192</v>
      </c>
      <c r="AE1400" s="84">
        <v>235</v>
      </c>
      <c r="AF1400" s="84">
        <v>2730</v>
      </c>
      <c r="AG1400" s="84">
        <v>10418</v>
      </c>
      <c r="AH1400" s="84"/>
      <c r="AI1400" s="84" t="s">
        <v>8086</v>
      </c>
      <c r="AJ1400" s="84" t="s">
        <v>8284</v>
      </c>
      <c r="AK1400" s="84"/>
      <c r="AL1400" s="84"/>
      <c r="AM1400" s="87">
        <v>42566.848634259259</v>
      </c>
      <c r="AN1400" s="84" t="s">
        <v>10584</v>
      </c>
      <c r="AO1400" s="92" t="s">
        <v>11982</v>
      </c>
      <c r="AP1400" s="84" t="s">
        <v>66</v>
      </c>
      <c r="AQ1400" s="48"/>
      <c r="AR1400" s="48"/>
      <c r="AS1400" s="48"/>
      <c r="AT1400" s="48"/>
      <c r="AU1400" s="48"/>
      <c r="AV1400" s="48"/>
      <c r="AW1400" s="107" t="s">
        <v>14077</v>
      </c>
      <c r="AX1400" s="107" t="s">
        <v>14077</v>
      </c>
      <c r="AY1400" s="107" t="s">
        <v>14880</v>
      </c>
      <c r="AZ1400" s="107" t="s">
        <v>14880</v>
      </c>
      <c r="BA1400" s="2"/>
      <c r="BB1400" s="3"/>
      <c r="BC1400" s="3"/>
      <c r="BD1400" s="3"/>
      <c r="BE1400" s="3"/>
    </row>
    <row r="1401" spans="1:57" x14ac:dyDescent="0.25">
      <c r="A1401" s="61" t="s">
        <v>1252</v>
      </c>
      <c r="B1401" s="62" t="s">
        <v>15537</v>
      </c>
      <c r="C1401" s="62"/>
      <c r="D1401" s="63">
        <v>1.5</v>
      </c>
      <c r="E1401" s="65"/>
      <c r="F1401" s="103" t="s">
        <v>10309</v>
      </c>
      <c r="G1401" s="62"/>
      <c r="H1401" s="66"/>
      <c r="I1401" s="67"/>
      <c r="J1401" s="67"/>
      <c r="K1401" s="66" t="s">
        <v>13670</v>
      </c>
      <c r="L1401" s="70"/>
      <c r="M1401" s="71">
        <v>4339.74169921875</v>
      </c>
      <c r="N1401" s="71">
        <v>3836.399169921875</v>
      </c>
      <c r="O1401" s="72"/>
      <c r="P1401" s="73"/>
      <c r="Q1401" s="73"/>
      <c r="R1401" s="96"/>
      <c r="S1401" s="48">
        <v>0</v>
      </c>
      <c r="T1401" s="48">
        <v>1</v>
      </c>
      <c r="U1401" s="49">
        <v>0</v>
      </c>
      <c r="V1401" s="49">
        <v>1.08E-4</v>
      </c>
      <c r="W1401" s="49">
        <v>0</v>
      </c>
      <c r="X1401" s="49">
        <v>0.57510799999999995</v>
      </c>
      <c r="Y1401" s="49">
        <v>0</v>
      </c>
      <c r="Z1401" s="49">
        <v>0</v>
      </c>
      <c r="AA1401" s="68">
        <v>1401</v>
      </c>
      <c r="AB1401" s="68"/>
      <c r="AC1401" s="69"/>
      <c r="AD1401" s="84">
        <v>1200</v>
      </c>
      <c r="AE1401" s="84">
        <v>1209</v>
      </c>
      <c r="AF1401" s="84">
        <v>15677</v>
      </c>
      <c r="AG1401" s="84">
        <v>24119</v>
      </c>
      <c r="AH1401" s="84"/>
      <c r="AI1401" s="84"/>
      <c r="AJ1401" s="84" t="s">
        <v>8326</v>
      </c>
      <c r="AK1401" s="84"/>
      <c r="AL1401" s="84"/>
      <c r="AM1401" s="87">
        <v>43504.704317129632</v>
      </c>
      <c r="AN1401" s="84" t="s">
        <v>10584</v>
      </c>
      <c r="AO1401" s="92" t="s">
        <v>11983</v>
      </c>
      <c r="AP1401" s="84" t="s">
        <v>66</v>
      </c>
      <c r="AQ1401" s="48"/>
      <c r="AR1401" s="48"/>
      <c r="AS1401" s="48"/>
      <c r="AT1401" s="48"/>
      <c r="AU1401" s="48" t="s">
        <v>2950</v>
      </c>
      <c r="AV1401" s="48" t="s">
        <v>2950</v>
      </c>
      <c r="AW1401" s="107" t="s">
        <v>14100</v>
      </c>
      <c r="AX1401" s="107" t="s">
        <v>14100</v>
      </c>
      <c r="AY1401" s="107" t="s">
        <v>14902</v>
      </c>
      <c r="AZ1401" s="107" t="s">
        <v>14902</v>
      </c>
      <c r="BA1401" s="2"/>
      <c r="BB1401" s="3"/>
      <c r="BC1401" s="3"/>
      <c r="BD1401" s="3"/>
      <c r="BE1401" s="3"/>
    </row>
    <row r="1402" spans="1:57" x14ac:dyDescent="0.25">
      <c r="A1402" s="61" t="s">
        <v>1253</v>
      </c>
      <c r="B1402" s="62" t="s">
        <v>15537</v>
      </c>
      <c r="C1402" s="62"/>
      <c r="D1402" s="63">
        <v>1.5193414619050567</v>
      </c>
      <c r="E1402" s="65"/>
      <c r="F1402" s="103" t="s">
        <v>10310</v>
      </c>
      <c r="G1402" s="62"/>
      <c r="H1402" s="66"/>
      <c r="I1402" s="67"/>
      <c r="J1402" s="67"/>
      <c r="K1402" s="66" t="s">
        <v>13671</v>
      </c>
      <c r="L1402" s="70"/>
      <c r="M1402" s="71">
        <v>6878.77685546875</v>
      </c>
      <c r="N1402" s="71">
        <v>7889.7734375</v>
      </c>
      <c r="O1402" s="72"/>
      <c r="P1402" s="73"/>
      <c r="Q1402" s="73"/>
      <c r="R1402" s="96"/>
      <c r="S1402" s="48">
        <v>0</v>
      </c>
      <c r="T1402" s="48">
        <v>1</v>
      </c>
      <c r="U1402" s="49">
        <v>0</v>
      </c>
      <c r="V1402" s="49">
        <v>1.7000000000000001E-4</v>
      </c>
      <c r="W1402" s="49">
        <v>1.0000000000000001E-5</v>
      </c>
      <c r="X1402" s="49">
        <v>0.47191499999999997</v>
      </c>
      <c r="Y1402" s="49">
        <v>0</v>
      </c>
      <c r="Z1402" s="49">
        <v>0</v>
      </c>
      <c r="AA1402" s="68">
        <v>1402</v>
      </c>
      <c r="AB1402" s="68"/>
      <c r="AC1402" s="69"/>
      <c r="AD1402" s="84">
        <v>223</v>
      </c>
      <c r="AE1402" s="84">
        <v>268</v>
      </c>
      <c r="AF1402" s="84">
        <v>25423</v>
      </c>
      <c r="AG1402" s="84">
        <v>115140</v>
      </c>
      <c r="AH1402" s="84"/>
      <c r="AI1402" s="84" t="s">
        <v>8087</v>
      </c>
      <c r="AJ1402" s="84" t="s">
        <v>8444</v>
      </c>
      <c r="AK1402" s="84"/>
      <c r="AL1402" s="84"/>
      <c r="AM1402" s="87">
        <v>41711.842766203707</v>
      </c>
      <c r="AN1402" s="84" t="s">
        <v>10584</v>
      </c>
      <c r="AO1402" s="92" t="s">
        <v>11984</v>
      </c>
      <c r="AP1402" s="84" t="s">
        <v>66</v>
      </c>
      <c r="AQ1402" s="48"/>
      <c r="AR1402" s="48"/>
      <c r="AS1402" s="48"/>
      <c r="AT1402" s="48"/>
      <c r="AU1402" s="48"/>
      <c r="AV1402" s="48"/>
      <c r="AW1402" s="107" t="s">
        <v>14094</v>
      </c>
      <c r="AX1402" s="107" t="s">
        <v>14094</v>
      </c>
      <c r="AY1402" s="107" t="s">
        <v>14896</v>
      </c>
      <c r="AZ1402" s="107" t="s">
        <v>14896</v>
      </c>
      <c r="BA1402" s="2"/>
      <c r="BB1402" s="3"/>
      <c r="BC1402" s="3"/>
      <c r="BD1402" s="3"/>
      <c r="BE1402" s="3"/>
    </row>
    <row r="1403" spans="1:57" x14ac:dyDescent="0.25">
      <c r="A1403" s="61" t="s">
        <v>1254</v>
      </c>
      <c r="B1403" s="62" t="s">
        <v>15537</v>
      </c>
      <c r="C1403" s="62"/>
      <c r="D1403" s="63">
        <v>1.7185585195271398</v>
      </c>
      <c r="E1403" s="65"/>
      <c r="F1403" s="103" t="s">
        <v>10311</v>
      </c>
      <c r="G1403" s="62"/>
      <c r="H1403" s="66"/>
      <c r="I1403" s="67"/>
      <c r="J1403" s="67"/>
      <c r="K1403" s="66" t="s">
        <v>13672</v>
      </c>
      <c r="L1403" s="70"/>
      <c r="M1403" s="71">
        <v>9334.14453125</v>
      </c>
      <c r="N1403" s="71">
        <v>5659.328125</v>
      </c>
      <c r="O1403" s="72"/>
      <c r="P1403" s="73"/>
      <c r="Q1403" s="73"/>
      <c r="R1403" s="96"/>
      <c r="S1403" s="48">
        <v>0</v>
      </c>
      <c r="T1403" s="48">
        <v>1</v>
      </c>
      <c r="U1403" s="49">
        <v>0</v>
      </c>
      <c r="V1403" s="49">
        <v>1.63E-4</v>
      </c>
      <c r="W1403" s="49">
        <v>1.13E-4</v>
      </c>
      <c r="X1403" s="49">
        <v>0.48216999999999999</v>
      </c>
      <c r="Y1403" s="49">
        <v>0</v>
      </c>
      <c r="Z1403" s="49">
        <v>0</v>
      </c>
      <c r="AA1403" s="68">
        <v>1403</v>
      </c>
      <c r="AB1403" s="68"/>
      <c r="AC1403" s="69"/>
      <c r="AD1403" s="84">
        <v>1236</v>
      </c>
      <c r="AE1403" s="84">
        <v>3885</v>
      </c>
      <c r="AF1403" s="84">
        <v>32828</v>
      </c>
      <c r="AG1403" s="84">
        <v>27152</v>
      </c>
      <c r="AH1403" s="84"/>
      <c r="AI1403" s="84" t="s">
        <v>8088</v>
      </c>
      <c r="AJ1403" s="84"/>
      <c r="AK1403" s="92" t="s">
        <v>8933</v>
      </c>
      <c r="AL1403" s="84"/>
      <c r="AM1403" s="87">
        <v>40567.811180555553</v>
      </c>
      <c r="AN1403" s="84" t="s">
        <v>10584</v>
      </c>
      <c r="AO1403" s="92" t="s">
        <v>11985</v>
      </c>
      <c r="AP1403" s="84" t="s">
        <v>66</v>
      </c>
      <c r="AQ1403" s="48"/>
      <c r="AR1403" s="48"/>
      <c r="AS1403" s="48"/>
      <c r="AT1403" s="48"/>
      <c r="AU1403" s="48"/>
      <c r="AV1403" s="48"/>
      <c r="AW1403" s="107" t="s">
        <v>14145</v>
      </c>
      <c r="AX1403" s="107" t="s">
        <v>14145</v>
      </c>
      <c r="AY1403" s="107" t="s">
        <v>14893</v>
      </c>
      <c r="AZ1403" s="107" t="s">
        <v>14893</v>
      </c>
      <c r="BA1403" s="2"/>
      <c r="BB1403" s="3"/>
      <c r="BC1403" s="3"/>
      <c r="BD1403" s="3"/>
      <c r="BE1403" s="3"/>
    </row>
    <row r="1404" spans="1:57" x14ac:dyDescent="0.25">
      <c r="A1404" s="61" t="s">
        <v>1255</v>
      </c>
      <c r="B1404" s="62" t="s">
        <v>15539</v>
      </c>
      <c r="C1404" s="62"/>
      <c r="D1404" s="63">
        <v>5.097511914340533</v>
      </c>
      <c r="E1404" s="65"/>
      <c r="F1404" s="103" t="s">
        <v>10312</v>
      </c>
      <c r="G1404" s="62"/>
      <c r="H1404" s="66"/>
      <c r="I1404" s="67"/>
      <c r="J1404" s="67"/>
      <c r="K1404" s="66" t="s">
        <v>13673</v>
      </c>
      <c r="L1404" s="70"/>
      <c r="M1404" s="71">
        <v>3682.620849609375</v>
      </c>
      <c r="N1404" s="71">
        <v>3230.41455078125</v>
      </c>
      <c r="O1404" s="72"/>
      <c r="P1404" s="73"/>
      <c r="Q1404" s="73"/>
      <c r="R1404" s="96"/>
      <c r="S1404" s="48">
        <v>0</v>
      </c>
      <c r="T1404" s="48">
        <v>1</v>
      </c>
      <c r="U1404" s="49">
        <v>0</v>
      </c>
      <c r="V1404" s="49">
        <v>2.0100000000000001E-4</v>
      </c>
      <c r="W1404" s="49">
        <v>1.8600000000000001E-3</v>
      </c>
      <c r="X1404" s="49">
        <v>0.465924</v>
      </c>
      <c r="Y1404" s="49">
        <v>0</v>
      </c>
      <c r="Z1404" s="49">
        <v>0</v>
      </c>
      <c r="AA1404" s="68">
        <v>1404</v>
      </c>
      <c r="AB1404" s="68"/>
      <c r="AC1404" s="69"/>
      <c r="AD1404" s="84">
        <v>1051</v>
      </c>
      <c r="AE1404" s="84">
        <v>1250</v>
      </c>
      <c r="AF1404" s="84">
        <v>5480</v>
      </c>
      <c r="AG1404" s="84">
        <v>17966</v>
      </c>
      <c r="AH1404" s="84"/>
      <c r="AI1404" s="84" t="s">
        <v>8089</v>
      </c>
      <c r="AJ1404" s="84"/>
      <c r="AK1404" s="92" t="s">
        <v>8934</v>
      </c>
      <c r="AL1404" s="84"/>
      <c r="AM1404" s="87">
        <v>40322.924895833334</v>
      </c>
      <c r="AN1404" s="84" t="s">
        <v>10584</v>
      </c>
      <c r="AO1404" s="92" t="s">
        <v>11986</v>
      </c>
      <c r="AP1404" s="84" t="s">
        <v>66</v>
      </c>
      <c r="AQ1404" s="48"/>
      <c r="AR1404" s="48"/>
      <c r="AS1404" s="48"/>
      <c r="AT1404" s="48"/>
      <c r="AU1404" s="48" t="s">
        <v>2951</v>
      </c>
      <c r="AV1404" s="48" t="s">
        <v>2951</v>
      </c>
      <c r="AW1404" s="107" t="s">
        <v>14127</v>
      </c>
      <c r="AX1404" s="107" t="s">
        <v>14127</v>
      </c>
      <c r="AY1404" s="107" t="s">
        <v>14929</v>
      </c>
      <c r="AZ1404" s="107" t="s">
        <v>14929</v>
      </c>
      <c r="BA1404" s="2"/>
      <c r="BB1404" s="3"/>
      <c r="BC1404" s="3"/>
      <c r="BD1404" s="3"/>
      <c r="BE1404" s="3"/>
    </row>
    <row r="1405" spans="1:57" x14ac:dyDescent="0.25">
      <c r="A1405" s="61" t="s">
        <v>1256</v>
      </c>
      <c r="B1405" s="62" t="s">
        <v>15537</v>
      </c>
      <c r="C1405" s="62"/>
      <c r="D1405" s="63">
        <v>1.5</v>
      </c>
      <c r="E1405" s="65"/>
      <c r="F1405" s="103" t="s">
        <v>10313</v>
      </c>
      <c r="G1405" s="62"/>
      <c r="H1405" s="66"/>
      <c r="I1405" s="67"/>
      <c r="J1405" s="67"/>
      <c r="K1405" s="66" t="s">
        <v>13674</v>
      </c>
      <c r="L1405" s="70"/>
      <c r="M1405" s="71">
        <v>3303.80712890625</v>
      </c>
      <c r="N1405" s="71">
        <v>9384.373046875</v>
      </c>
      <c r="O1405" s="72"/>
      <c r="P1405" s="73"/>
      <c r="Q1405" s="73"/>
      <c r="R1405" s="96"/>
      <c r="S1405" s="48">
        <v>0</v>
      </c>
      <c r="T1405" s="48">
        <v>1</v>
      </c>
      <c r="U1405" s="49">
        <v>0</v>
      </c>
      <c r="V1405" s="49">
        <v>4.7619000000000002E-2</v>
      </c>
      <c r="W1405" s="49">
        <v>0</v>
      </c>
      <c r="X1405" s="49">
        <v>0.58230899999999997</v>
      </c>
      <c r="Y1405" s="49">
        <v>0</v>
      </c>
      <c r="Z1405" s="49">
        <v>0</v>
      </c>
      <c r="AA1405" s="68">
        <v>1405</v>
      </c>
      <c r="AB1405" s="68"/>
      <c r="AC1405" s="69"/>
      <c r="AD1405" s="84">
        <v>46947</v>
      </c>
      <c r="AE1405" s="84">
        <v>49182</v>
      </c>
      <c r="AF1405" s="84">
        <v>3319</v>
      </c>
      <c r="AG1405" s="84">
        <v>58799</v>
      </c>
      <c r="AH1405" s="84"/>
      <c r="AI1405" s="84" t="s">
        <v>8090</v>
      </c>
      <c r="AJ1405" s="84" t="s">
        <v>8590</v>
      </c>
      <c r="AK1405" s="92" t="s">
        <v>8935</v>
      </c>
      <c r="AL1405" s="84"/>
      <c r="AM1405" s="87">
        <v>42587.648333333331</v>
      </c>
      <c r="AN1405" s="84" t="s">
        <v>10584</v>
      </c>
      <c r="AO1405" s="92" t="s">
        <v>11987</v>
      </c>
      <c r="AP1405" s="84" t="s">
        <v>66</v>
      </c>
      <c r="AQ1405" s="48"/>
      <c r="AR1405" s="48"/>
      <c r="AS1405" s="48"/>
      <c r="AT1405" s="48"/>
      <c r="AU1405" s="48"/>
      <c r="AV1405" s="48"/>
      <c r="AW1405" s="107" t="s">
        <v>14219</v>
      </c>
      <c r="AX1405" s="107" t="s">
        <v>14219</v>
      </c>
      <c r="AY1405" s="107" t="s">
        <v>15018</v>
      </c>
      <c r="AZ1405" s="107" t="s">
        <v>15018</v>
      </c>
      <c r="BA1405" s="2"/>
      <c r="BB1405" s="3"/>
      <c r="BC1405" s="3"/>
      <c r="BD1405" s="3"/>
      <c r="BE1405" s="3"/>
    </row>
    <row r="1406" spans="1:57" x14ac:dyDescent="0.25">
      <c r="A1406" s="61" t="s">
        <v>1257</v>
      </c>
      <c r="B1406" s="62" t="s">
        <v>15539</v>
      </c>
      <c r="C1406" s="62"/>
      <c r="D1406" s="63">
        <v>5.097511914340533</v>
      </c>
      <c r="E1406" s="65"/>
      <c r="F1406" s="103" t="s">
        <v>10314</v>
      </c>
      <c r="G1406" s="62"/>
      <c r="H1406" s="66"/>
      <c r="I1406" s="67"/>
      <c r="J1406" s="67"/>
      <c r="K1406" s="66" t="s">
        <v>13675</v>
      </c>
      <c r="L1406" s="70"/>
      <c r="M1406" s="71">
        <v>2639.619140625</v>
      </c>
      <c r="N1406" s="71">
        <v>7941.47265625</v>
      </c>
      <c r="O1406" s="72"/>
      <c r="P1406" s="73"/>
      <c r="Q1406" s="73"/>
      <c r="R1406" s="96"/>
      <c r="S1406" s="48">
        <v>0</v>
      </c>
      <c r="T1406" s="48">
        <v>1</v>
      </c>
      <c r="U1406" s="49">
        <v>0</v>
      </c>
      <c r="V1406" s="49">
        <v>2.0100000000000001E-4</v>
      </c>
      <c r="W1406" s="49">
        <v>1.8600000000000001E-3</v>
      </c>
      <c r="X1406" s="49">
        <v>0.465924</v>
      </c>
      <c r="Y1406" s="49">
        <v>0</v>
      </c>
      <c r="Z1406" s="49">
        <v>0</v>
      </c>
      <c r="AA1406" s="68">
        <v>1406</v>
      </c>
      <c r="AB1406" s="68"/>
      <c r="AC1406" s="69"/>
      <c r="AD1406" s="84">
        <v>310</v>
      </c>
      <c r="AE1406" s="84">
        <v>174</v>
      </c>
      <c r="AF1406" s="84">
        <v>17509</v>
      </c>
      <c r="AG1406" s="84">
        <v>6292</v>
      </c>
      <c r="AH1406" s="84"/>
      <c r="AI1406" s="84" t="s">
        <v>8091</v>
      </c>
      <c r="AJ1406" s="84"/>
      <c r="AK1406" s="84"/>
      <c r="AL1406" s="84"/>
      <c r="AM1406" s="87">
        <v>41436.682650462964</v>
      </c>
      <c r="AN1406" s="84" t="s">
        <v>10584</v>
      </c>
      <c r="AO1406" s="92" t="s">
        <v>11988</v>
      </c>
      <c r="AP1406" s="84" t="s">
        <v>66</v>
      </c>
      <c r="AQ1406" s="48"/>
      <c r="AR1406" s="48"/>
      <c r="AS1406" s="48"/>
      <c r="AT1406" s="48"/>
      <c r="AU1406" s="48" t="s">
        <v>2951</v>
      </c>
      <c r="AV1406" s="48" t="s">
        <v>2951</v>
      </c>
      <c r="AW1406" s="107" t="s">
        <v>14127</v>
      </c>
      <c r="AX1406" s="107" t="s">
        <v>14127</v>
      </c>
      <c r="AY1406" s="107" t="s">
        <v>14929</v>
      </c>
      <c r="AZ1406" s="107" t="s">
        <v>14929</v>
      </c>
      <c r="BA1406" s="2"/>
      <c r="BB1406" s="3"/>
      <c r="BC1406" s="3"/>
      <c r="BD1406" s="3"/>
      <c r="BE1406" s="3"/>
    </row>
    <row r="1407" spans="1:57" x14ac:dyDescent="0.25">
      <c r="A1407" s="61" t="s">
        <v>1258</v>
      </c>
      <c r="B1407" s="62" t="s">
        <v>15539</v>
      </c>
      <c r="C1407" s="62"/>
      <c r="D1407" s="63">
        <v>5.097511914340533</v>
      </c>
      <c r="E1407" s="65"/>
      <c r="F1407" s="103" t="s">
        <v>10315</v>
      </c>
      <c r="G1407" s="62"/>
      <c r="H1407" s="66"/>
      <c r="I1407" s="67"/>
      <c r="J1407" s="67"/>
      <c r="K1407" s="66" t="s">
        <v>13676</v>
      </c>
      <c r="L1407" s="70"/>
      <c r="M1407" s="71">
        <v>5036.94970703125</v>
      </c>
      <c r="N1407" s="71">
        <v>8293.9912109375</v>
      </c>
      <c r="O1407" s="72"/>
      <c r="P1407" s="73"/>
      <c r="Q1407" s="73"/>
      <c r="R1407" s="96"/>
      <c r="S1407" s="48">
        <v>0</v>
      </c>
      <c r="T1407" s="48">
        <v>1</v>
      </c>
      <c r="U1407" s="49">
        <v>0</v>
      </c>
      <c r="V1407" s="49">
        <v>2.0100000000000001E-4</v>
      </c>
      <c r="W1407" s="49">
        <v>1.8600000000000001E-3</v>
      </c>
      <c r="X1407" s="49">
        <v>0.465924</v>
      </c>
      <c r="Y1407" s="49">
        <v>0</v>
      </c>
      <c r="Z1407" s="49">
        <v>0</v>
      </c>
      <c r="AA1407" s="68">
        <v>1407</v>
      </c>
      <c r="AB1407" s="68"/>
      <c r="AC1407" s="69"/>
      <c r="AD1407" s="84">
        <v>442</v>
      </c>
      <c r="AE1407" s="84">
        <v>103</v>
      </c>
      <c r="AF1407" s="84">
        <v>10100</v>
      </c>
      <c r="AG1407" s="84">
        <v>17233</v>
      </c>
      <c r="AH1407" s="84"/>
      <c r="AI1407" s="84" t="s">
        <v>8092</v>
      </c>
      <c r="AJ1407" s="84"/>
      <c r="AK1407" s="84"/>
      <c r="AL1407" s="84"/>
      <c r="AM1407" s="87">
        <v>41074.643252314818</v>
      </c>
      <c r="AN1407" s="84" t="s">
        <v>10584</v>
      </c>
      <c r="AO1407" s="92" t="s">
        <v>11989</v>
      </c>
      <c r="AP1407" s="84" t="s">
        <v>66</v>
      </c>
      <c r="AQ1407" s="48"/>
      <c r="AR1407" s="48"/>
      <c r="AS1407" s="48"/>
      <c r="AT1407" s="48"/>
      <c r="AU1407" s="48" t="s">
        <v>2951</v>
      </c>
      <c r="AV1407" s="48" t="s">
        <v>2951</v>
      </c>
      <c r="AW1407" s="107" t="s">
        <v>14127</v>
      </c>
      <c r="AX1407" s="107" t="s">
        <v>14127</v>
      </c>
      <c r="AY1407" s="107" t="s">
        <v>14929</v>
      </c>
      <c r="AZ1407" s="107" t="s">
        <v>14929</v>
      </c>
      <c r="BA1407" s="2"/>
      <c r="BB1407" s="3"/>
      <c r="BC1407" s="3"/>
      <c r="BD1407" s="3"/>
      <c r="BE1407" s="3"/>
    </row>
    <row r="1408" spans="1:57" x14ac:dyDescent="0.25">
      <c r="A1408" s="61" t="s">
        <v>1259</v>
      </c>
      <c r="B1408" s="62" t="s">
        <v>15537</v>
      </c>
      <c r="C1408" s="62"/>
      <c r="D1408" s="63">
        <v>1.5</v>
      </c>
      <c r="E1408" s="65"/>
      <c r="F1408" s="103" t="s">
        <v>10316</v>
      </c>
      <c r="G1408" s="62"/>
      <c r="H1408" s="66"/>
      <c r="I1408" s="67"/>
      <c r="J1408" s="67"/>
      <c r="K1408" s="66" t="s">
        <v>13677</v>
      </c>
      <c r="L1408" s="70"/>
      <c r="M1408" s="71">
        <v>7728.74267578125</v>
      </c>
      <c r="N1408" s="71">
        <v>8357.115234375</v>
      </c>
      <c r="O1408" s="72"/>
      <c r="P1408" s="73"/>
      <c r="Q1408" s="73"/>
      <c r="R1408" s="96"/>
      <c r="S1408" s="48">
        <v>0</v>
      </c>
      <c r="T1408" s="48">
        <v>1</v>
      </c>
      <c r="U1408" s="49">
        <v>0</v>
      </c>
      <c r="V1408" s="49">
        <v>6.6667000000000004E-2</v>
      </c>
      <c r="W1408" s="49">
        <v>0</v>
      </c>
      <c r="X1408" s="49">
        <v>0.59797299999999998</v>
      </c>
      <c r="Y1408" s="49">
        <v>0</v>
      </c>
      <c r="Z1408" s="49">
        <v>0</v>
      </c>
      <c r="AA1408" s="68">
        <v>1408</v>
      </c>
      <c r="AB1408" s="68"/>
      <c r="AC1408" s="69"/>
      <c r="AD1408" s="84">
        <v>249</v>
      </c>
      <c r="AE1408" s="84">
        <v>89</v>
      </c>
      <c r="AF1408" s="84">
        <v>3578</v>
      </c>
      <c r="AG1408" s="84">
        <v>3102</v>
      </c>
      <c r="AH1408" s="84"/>
      <c r="AI1408" s="84" t="s">
        <v>8093</v>
      </c>
      <c r="AJ1408" s="84"/>
      <c r="AK1408" s="84"/>
      <c r="AL1408" s="84"/>
      <c r="AM1408" s="87">
        <v>41147.915289351855</v>
      </c>
      <c r="AN1408" s="84" t="s">
        <v>10584</v>
      </c>
      <c r="AO1408" s="92" t="s">
        <v>11990</v>
      </c>
      <c r="AP1408" s="84" t="s">
        <v>66</v>
      </c>
      <c r="AQ1408" s="48"/>
      <c r="AR1408" s="48"/>
      <c r="AS1408" s="48"/>
      <c r="AT1408" s="48"/>
      <c r="AU1408" s="48"/>
      <c r="AV1408" s="48"/>
      <c r="AW1408" s="107" t="s">
        <v>14124</v>
      </c>
      <c r="AX1408" s="107" t="s">
        <v>14124</v>
      </c>
      <c r="AY1408" s="107" t="s">
        <v>14926</v>
      </c>
      <c r="AZ1408" s="107" t="s">
        <v>14926</v>
      </c>
      <c r="BA1408" s="2"/>
      <c r="BB1408" s="3"/>
      <c r="BC1408" s="3"/>
      <c r="BD1408" s="3"/>
      <c r="BE1408" s="3"/>
    </row>
    <row r="1409" spans="1:57" x14ac:dyDescent="0.25">
      <c r="A1409" s="61" t="s">
        <v>1260</v>
      </c>
      <c r="B1409" s="62" t="s">
        <v>15537</v>
      </c>
      <c r="C1409" s="62"/>
      <c r="D1409" s="63">
        <v>1.505802438571517</v>
      </c>
      <c r="E1409" s="65"/>
      <c r="F1409" s="103" t="s">
        <v>10317</v>
      </c>
      <c r="G1409" s="62"/>
      <c r="H1409" s="66"/>
      <c r="I1409" s="67"/>
      <c r="J1409" s="67"/>
      <c r="K1409" s="66" t="s">
        <v>13678</v>
      </c>
      <c r="L1409" s="70"/>
      <c r="M1409" s="71">
        <v>3906.076171875</v>
      </c>
      <c r="N1409" s="71">
        <v>7986.734375</v>
      </c>
      <c r="O1409" s="72"/>
      <c r="P1409" s="73"/>
      <c r="Q1409" s="73"/>
      <c r="R1409" s="96"/>
      <c r="S1409" s="48">
        <v>0</v>
      </c>
      <c r="T1409" s="48">
        <v>1</v>
      </c>
      <c r="U1409" s="49">
        <v>0</v>
      </c>
      <c r="V1409" s="49">
        <v>1.5899999999999999E-4</v>
      </c>
      <c r="W1409" s="49">
        <v>3.0000000000000001E-6</v>
      </c>
      <c r="X1409" s="49">
        <v>0.51345799999999997</v>
      </c>
      <c r="Y1409" s="49">
        <v>0</v>
      </c>
      <c r="Z1409" s="49">
        <v>0</v>
      </c>
      <c r="AA1409" s="68">
        <v>1409</v>
      </c>
      <c r="AB1409" s="68"/>
      <c r="AC1409" s="69"/>
      <c r="AD1409" s="84">
        <v>245</v>
      </c>
      <c r="AE1409" s="84">
        <v>757</v>
      </c>
      <c r="AF1409" s="84">
        <v>12284</v>
      </c>
      <c r="AG1409" s="84">
        <v>5471</v>
      </c>
      <c r="AH1409" s="84"/>
      <c r="AI1409" s="84"/>
      <c r="AJ1409" s="84" t="s">
        <v>8591</v>
      </c>
      <c r="AK1409" s="84"/>
      <c r="AL1409" s="84"/>
      <c r="AM1409" s="87">
        <v>41074.572013888886</v>
      </c>
      <c r="AN1409" s="84" t="s">
        <v>10584</v>
      </c>
      <c r="AO1409" s="92" t="s">
        <v>11991</v>
      </c>
      <c r="AP1409" s="84" t="s">
        <v>66</v>
      </c>
      <c r="AQ1409" s="48"/>
      <c r="AR1409" s="48"/>
      <c r="AS1409" s="48"/>
      <c r="AT1409" s="48"/>
      <c r="AU1409" s="48"/>
      <c r="AV1409" s="48"/>
      <c r="AW1409" s="107" t="s">
        <v>14077</v>
      </c>
      <c r="AX1409" s="107" t="s">
        <v>14077</v>
      </c>
      <c r="AY1409" s="107" t="s">
        <v>14880</v>
      </c>
      <c r="AZ1409" s="107" t="s">
        <v>14880</v>
      </c>
      <c r="BA1409" s="2"/>
      <c r="BB1409" s="3"/>
      <c r="BC1409" s="3"/>
      <c r="BD1409" s="3"/>
      <c r="BE1409" s="3"/>
    </row>
    <row r="1410" spans="1:57" x14ac:dyDescent="0.25">
      <c r="A1410" s="61" t="s">
        <v>1261</v>
      </c>
      <c r="B1410" s="62" t="s">
        <v>15537</v>
      </c>
      <c r="C1410" s="62"/>
      <c r="D1410" s="63">
        <v>1.5</v>
      </c>
      <c r="E1410" s="65"/>
      <c r="F1410" s="103" t="s">
        <v>10318</v>
      </c>
      <c r="G1410" s="62"/>
      <c r="H1410" s="66"/>
      <c r="I1410" s="67"/>
      <c r="J1410" s="67"/>
      <c r="K1410" s="66" t="s">
        <v>13679</v>
      </c>
      <c r="L1410" s="70"/>
      <c r="M1410" s="71">
        <v>2660.26318359375</v>
      </c>
      <c r="N1410" s="71">
        <v>9557.6640625</v>
      </c>
      <c r="O1410" s="72"/>
      <c r="P1410" s="73"/>
      <c r="Q1410" s="73"/>
      <c r="R1410" s="96"/>
      <c r="S1410" s="48">
        <v>1</v>
      </c>
      <c r="T1410" s="48">
        <v>1</v>
      </c>
      <c r="U1410" s="49">
        <v>0</v>
      </c>
      <c r="V1410" s="49">
        <v>0</v>
      </c>
      <c r="W1410" s="49">
        <v>0</v>
      </c>
      <c r="X1410" s="49">
        <v>1</v>
      </c>
      <c r="Y1410" s="49">
        <v>0</v>
      </c>
      <c r="Z1410" s="49" t="s">
        <v>13963</v>
      </c>
      <c r="AA1410" s="68">
        <v>1410</v>
      </c>
      <c r="AB1410" s="68"/>
      <c r="AC1410" s="69"/>
      <c r="AD1410" s="84">
        <v>174</v>
      </c>
      <c r="AE1410" s="84">
        <v>16</v>
      </c>
      <c r="AF1410" s="84">
        <v>407</v>
      </c>
      <c r="AG1410" s="84">
        <v>885</v>
      </c>
      <c r="AH1410" s="84"/>
      <c r="AI1410" s="84" t="s">
        <v>8094</v>
      </c>
      <c r="AJ1410" s="84"/>
      <c r="AK1410" s="84"/>
      <c r="AL1410" s="84"/>
      <c r="AM1410" s="87">
        <v>43516.625486111108</v>
      </c>
      <c r="AN1410" s="84" t="s">
        <v>10584</v>
      </c>
      <c r="AO1410" s="92" t="s">
        <v>11992</v>
      </c>
      <c r="AP1410" s="84" t="s">
        <v>66</v>
      </c>
      <c r="AQ1410" s="48" t="s">
        <v>2835</v>
      </c>
      <c r="AR1410" s="48" t="s">
        <v>2835</v>
      </c>
      <c r="AS1410" s="48" t="s">
        <v>2911</v>
      </c>
      <c r="AT1410" s="48" t="s">
        <v>2911</v>
      </c>
      <c r="AU1410" s="48" t="s">
        <v>2947</v>
      </c>
      <c r="AV1410" s="48" t="s">
        <v>2947</v>
      </c>
      <c r="AW1410" s="107" t="s">
        <v>14617</v>
      </c>
      <c r="AX1410" s="107" t="s">
        <v>14617</v>
      </c>
      <c r="AY1410" s="107" t="s">
        <v>15389</v>
      </c>
      <c r="AZ1410" s="107" t="s">
        <v>15389</v>
      </c>
      <c r="BA1410" s="2"/>
      <c r="BB1410" s="3"/>
      <c r="BC1410" s="3"/>
      <c r="BD1410" s="3"/>
      <c r="BE1410" s="3"/>
    </row>
    <row r="1411" spans="1:57" x14ac:dyDescent="0.25">
      <c r="A1411" s="61" t="s">
        <v>1262</v>
      </c>
      <c r="B1411" s="62" t="s">
        <v>15537</v>
      </c>
      <c r="C1411" s="62"/>
      <c r="D1411" s="63">
        <v>1.7185585195271398</v>
      </c>
      <c r="E1411" s="65"/>
      <c r="F1411" s="103" t="s">
        <v>10319</v>
      </c>
      <c r="G1411" s="62"/>
      <c r="H1411" s="66"/>
      <c r="I1411" s="67"/>
      <c r="J1411" s="67"/>
      <c r="K1411" s="66" t="s">
        <v>13680</v>
      </c>
      <c r="L1411" s="70"/>
      <c r="M1411" s="71">
        <v>8710.4296875</v>
      </c>
      <c r="N1411" s="71">
        <v>4041.39599609375</v>
      </c>
      <c r="O1411" s="72"/>
      <c r="P1411" s="73"/>
      <c r="Q1411" s="73"/>
      <c r="R1411" s="96"/>
      <c r="S1411" s="48">
        <v>0</v>
      </c>
      <c r="T1411" s="48">
        <v>1</v>
      </c>
      <c r="U1411" s="49">
        <v>0</v>
      </c>
      <c r="V1411" s="49">
        <v>1.63E-4</v>
      </c>
      <c r="W1411" s="49">
        <v>1.13E-4</v>
      </c>
      <c r="X1411" s="49">
        <v>0.48216999999999999</v>
      </c>
      <c r="Y1411" s="49">
        <v>0</v>
      </c>
      <c r="Z1411" s="49">
        <v>0</v>
      </c>
      <c r="AA1411" s="68">
        <v>1411</v>
      </c>
      <c r="AB1411" s="68"/>
      <c r="AC1411" s="69"/>
      <c r="AD1411" s="84">
        <v>2729</v>
      </c>
      <c r="AE1411" s="84">
        <v>17902</v>
      </c>
      <c r="AF1411" s="84">
        <v>17696</v>
      </c>
      <c r="AG1411" s="84">
        <v>20852</v>
      </c>
      <c r="AH1411" s="84"/>
      <c r="AI1411" s="84"/>
      <c r="AJ1411" s="84" t="s">
        <v>8592</v>
      </c>
      <c r="AK1411" s="84"/>
      <c r="AL1411" s="84"/>
      <c r="AM1411" s="87">
        <v>40048.767129629632</v>
      </c>
      <c r="AN1411" s="84" t="s">
        <v>10584</v>
      </c>
      <c r="AO1411" s="92" t="s">
        <v>11993</v>
      </c>
      <c r="AP1411" s="84" t="s">
        <v>66</v>
      </c>
      <c r="AQ1411" s="48"/>
      <c r="AR1411" s="48"/>
      <c r="AS1411" s="48"/>
      <c r="AT1411" s="48"/>
      <c r="AU1411" s="48"/>
      <c r="AV1411" s="48"/>
      <c r="AW1411" s="107" t="s">
        <v>14090</v>
      </c>
      <c r="AX1411" s="107" t="s">
        <v>14726</v>
      </c>
      <c r="AY1411" s="107" t="s">
        <v>14893</v>
      </c>
      <c r="AZ1411" s="107" t="s">
        <v>15482</v>
      </c>
      <c r="BA1411" s="2"/>
      <c r="BB1411" s="3"/>
      <c r="BC1411" s="3"/>
      <c r="BD1411" s="3"/>
      <c r="BE1411" s="3"/>
    </row>
    <row r="1412" spans="1:57" x14ac:dyDescent="0.25">
      <c r="A1412" s="61" t="s">
        <v>1263</v>
      </c>
      <c r="B1412" s="62" t="s">
        <v>15539</v>
      </c>
      <c r="C1412" s="62"/>
      <c r="D1412" s="63">
        <v>5.097511914340533</v>
      </c>
      <c r="E1412" s="65"/>
      <c r="F1412" s="103" t="s">
        <v>10320</v>
      </c>
      <c r="G1412" s="62"/>
      <c r="H1412" s="66"/>
      <c r="I1412" s="67"/>
      <c r="J1412" s="67"/>
      <c r="K1412" s="66" t="s">
        <v>13681</v>
      </c>
      <c r="L1412" s="70"/>
      <c r="M1412" s="71">
        <v>2298.126953125</v>
      </c>
      <c r="N1412" s="71">
        <v>5209.0791015625</v>
      </c>
      <c r="O1412" s="72"/>
      <c r="P1412" s="73"/>
      <c r="Q1412" s="73"/>
      <c r="R1412" s="96"/>
      <c r="S1412" s="48">
        <v>0</v>
      </c>
      <c r="T1412" s="48">
        <v>1</v>
      </c>
      <c r="U1412" s="49">
        <v>0</v>
      </c>
      <c r="V1412" s="49">
        <v>2.0100000000000001E-4</v>
      </c>
      <c r="W1412" s="49">
        <v>1.8600000000000001E-3</v>
      </c>
      <c r="X1412" s="49">
        <v>0.465924</v>
      </c>
      <c r="Y1412" s="49">
        <v>0</v>
      </c>
      <c r="Z1412" s="49">
        <v>0</v>
      </c>
      <c r="AA1412" s="68">
        <v>1412</v>
      </c>
      <c r="AB1412" s="68"/>
      <c r="AC1412" s="69"/>
      <c r="AD1412" s="84">
        <v>7</v>
      </c>
      <c r="AE1412" s="84">
        <v>1182</v>
      </c>
      <c r="AF1412" s="84">
        <v>3215</v>
      </c>
      <c r="AG1412" s="84">
        <v>110375</v>
      </c>
      <c r="AH1412" s="84"/>
      <c r="AI1412" s="84" t="s">
        <v>8095</v>
      </c>
      <c r="AJ1412" s="84" t="s">
        <v>8315</v>
      </c>
      <c r="AK1412" s="84"/>
      <c r="AL1412" s="84"/>
      <c r="AM1412" s="87">
        <v>41761.731840277775</v>
      </c>
      <c r="AN1412" s="84" t="s">
        <v>10584</v>
      </c>
      <c r="AO1412" s="92" t="s">
        <v>11994</v>
      </c>
      <c r="AP1412" s="84" t="s">
        <v>66</v>
      </c>
      <c r="AQ1412" s="48"/>
      <c r="AR1412" s="48"/>
      <c r="AS1412" s="48"/>
      <c r="AT1412" s="48"/>
      <c r="AU1412" s="48" t="s">
        <v>2951</v>
      </c>
      <c r="AV1412" s="48" t="s">
        <v>2951</v>
      </c>
      <c r="AW1412" s="107" t="s">
        <v>14127</v>
      </c>
      <c r="AX1412" s="107" t="s">
        <v>14127</v>
      </c>
      <c r="AY1412" s="107" t="s">
        <v>14929</v>
      </c>
      <c r="AZ1412" s="107" t="s">
        <v>14929</v>
      </c>
      <c r="BA1412" s="2"/>
      <c r="BB1412" s="3"/>
      <c r="BC1412" s="3"/>
      <c r="BD1412" s="3"/>
      <c r="BE1412" s="3"/>
    </row>
    <row r="1413" spans="1:57" x14ac:dyDescent="0.25">
      <c r="A1413" s="61" t="s">
        <v>1264</v>
      </c>
      <c r="B1413" s="62" t="s">
        <v>15537</v>
      </c>
      <c r="C1413" s="62"/>
      <c r="D1413" s="63">
        <v>1.5870365785727549</v>
      </c>
      <c r="E1413" s="65"/>
      <c r="F1413" s="103" t="s">
        <v>10321</v>
      </c>
      <c r="G1413" s="62"/>
      <c r="H1413" s="66"/>
      <c r="I1413" s="67"/>
      <c r="J1413" s="67"/>
      <c r="K1413" s="66" t="s">
        <v>13682</v>
      </c>
      <c r="L1413" s="70"/>
      <c r="M1413" s="71">
        <v>4213.9052734375</v>
      </c>
      <c r="N1413" s="71">
        <v>7681.42431640625</v>
      </c>
      <c r="O1413" s="72"/>
      <c r="P1413" s="73"/>
      <c r="Q1413" s="73"/>
      <c r="R1413" s="96"/>
      <c r="S1413" s="48">
        <v>0</v>
      </c>
      <c r="T1413" s="48">
        <v>1</v>
      </c>
      <c r="U1413" s="49">
        <v>0</v>
      </c>
      <c r="V1413" s="49">
        <v>1.76E-4</v>
      </c>
      <c r="W1413" s="49">
        <v>4.5000000000000003E-5</v>
      </c>
      <c r="X1413" s="49">
        <v>0.44630199999999998</v>
      </c>
      <c r="Y1413" s="49">
        <v>0</v>
      </c>
      <c r="Z1413" s="49">
        <v>0</v>
      </c>
      <c r="AA1413" s="68">
        <v>1413</v>
      </c>
      <c r="AB1413" s="68"/>
      <c r="AC1413" s="69"/>
      <c r="AD1413" s="84">
        <v>689</v>
      </c>
      <c r="AE1413" s="84">
        <v>673</v>
      </c>
      <c r="AF1413" s="84">
        <v>19643</v>
      </c>
      <c r="AG1413" s="84">
        <v>49912</v>
      </c>
      <c r="AH1413" s="84"/>
      <c r="AI1413" s="84" t="s">
        <v>8096</v>
      </c>
      <c r="AJ1413" s="84" t="s">
        <v>8295</v>
      </c>
      <c r="AK1413" s="84"/>
      <c r="AL1413" s="84"/>
      <c r="AM1413" s="87">
        <v>41037.453101851854</v>
      </c>
      <c r="AN1413" s="84" t="s">
        <v>10584</v>
      </c>
      <c r="AO1413" s="92" t="s">
        <v>11995</v>
      </c>
      <c r="AP1413" s="84" t="s">
        <v>66</v>
      </c>
      <c r="AQ1413" s="48"/>
      <c r="AR1413" s="48"/>
      <c r="AS1413" s="48"/>
      <c r="AT1413" s="48"/>
      <c r="AU1413" s="48" t="s">
        <v>2947</v>
      </c>
      <c r="AV1413" s="48" t="s">
        <v>2947</v>
      </c>
      <c r="AW1413" s="107" t="s">
        <v>14123</v>
      </c>
      <c r="AX1413" s="107" t="s">
        <v>14123</v>
      </c>
      <c r="AY1413" s="107" t="s">
        <v>14925</v>
      </c>
      <c r="AZ1413" s="107" t="s">
        <v>14925</v>
      </c>
      <c r="BA1413" s="2"/>
      <c r="BB1413" s="3"/>
      <c r="BC1413" s="3"/>
      <c r="BD1413" s="3"/>
      <c r="BE1413" s="3"/>
    </row>
    <row r="1414" spans="1:57" x14ac:dyDescent="0.25">
      <c r="A1414" s="61" t="s">
        <v>1265</v>
      </c>
      <c r="B1414" s="62" t="s">
        <v>15537</v>
      </c>
      <c r="C1414" s="62"/>
      <c r="D1414" s="63">
        <v>1.5</v>
      </c>
      <c r="E1414" s="65"/>
      <c r="F1414" s="103" t="s">
        <v>10322</v>
      </c>
      <c r="G1414" s="62"/>
      <c r="H1414" s="66"/>
      <c r="I1414" s="67"/>
      <c r="J1414" s="67"/>
      <c r="K1414" s="66" t="s">
        <v>13683</v>
      </c>
      <c r="L1414" s="70"/>
      <c r="M1414" s="71">
        <v>5484.9287109375</v>
      </c>
      <c r="N1414" s="71">
        <v>1592.3427734375</v>
      </c>
      <c r="O1414" s="72"/>
      <c r="P1414" s="73"/>
      <c r="Q1414" s="73"/>
      <c r="R1414" s="96"/>
      <c r="S1414" s="48">
        <v>0</v>
      </c>
      <c r="T1414" s="48">
        <v>1</v>
      </c>
      <c r="U1414" s="49">
        <v>0</v>
      </c>
      <c r="V1414" s="49">
        <v>1.25E-4</v>
      </c>
      <c r="W1414" s="49">
        <v>0</v>
      </c>
      <c r="X1414" s="49">
        <v>0.47498299999999999</v>
      </c>
      <c r="Y1414" s="49">
        <v>0</v>
      </c>
      <c r="Z1414" s="49">
        <v>0</v>
      </c>
      <c r="AA1414" s="68">
        <v>1414</v>
      </c>
      <c r="AB1414" s="68"/>
      <c r="AC1414" s="69"/>
      <c r="AD1414" s="84">
        <v>58</v>
      </c>
      <c r="AE1414" s="84">
        <v>70</v>
      </c>
      <c r="AF1414" s="84">
        <v>484</v>
      </c>
      <c r="AG1414" s="84">
        <v>484</v>
      </c>
      <c r="AH1414" s="84"/>
      <c r="AI1414" s="84"/>
      <c r="AJ1414" s="84"/>
      <c r="AK1414" s="84"/>
      <c r="AL1414" s="84"/>
      <c r="AM1414" s="87">
        <v>43731.116273148145</v>
      </c>
      <c r="AN1414" s="84" t="s">
        <v>10584</v>
      </c>
      <c r="AO1414" s="92" t="s">
        <v>11996</v>
      </c>
      <c r="AP1414" s="84" t="s">
        <v>66</v>
      </c>
      <c r="AQ1414" s="48"/>
      <c r="AR1414" s="48"/>
      <c r="AS1414" s="48"/>
      <c r="AT1414" s="48"/>
      <c r="AU1414" s="48"/>
      <c r="AV1414" s="48"/>
      <c r="AW1414" s="107" t="s">
        <v>14173</v>
      </c>
      <c r="AX1414" s="107" t="s">
        <v>14173</v>
      </c>
      <c r="AY1414" s="107" t="s">
        <v>14973</v>
      </c>
      <c r="AZ1414" s="107" t="s">
        <v>14973</v>
      </c>
      <c r="BA1414" s="2"/>
      <c r="BB1414" s="3"/>
      <c r="BC1414" s="3"/>
      <c r="BD1414" s="3"/>
      <c r="BE1414" s="3"/>
    </row>
    <row r="1415" spans="1:57" x14ac:dyDescent="0.25">
      <c r="A1415" s="61" t="s">
        <v>1266</v>
      </c>
      <c r="B1415" s="62" t="s">
        <v>15537</v>
      </c>
      <c r="C1415" s="62"/>
      <c r="D1415" s="63">
        <v>1.5</v>
      </c>
      <c r="E1415" s="65"/>
      <c r="F1415" s="103" t="s">
        <v>10323</v>
      </c>
      <c r="G1415" s="62"/>
      <c r="H1415" s="66"/>
      <c r="I1415" s="67"/>
      <c r="J1415" s="67"/>
      <c r="K1415" s="66" t="s">
        <v>13684</v>
      </c>
      <c r="L1415" s="70"/>
      <c r="M1415" s="71">
        <v>4729.349609375</v>
      </c>
      <c r="N1415" s="71">
        <v>1348.7076416015625</v>
      </c>
      <c r="O1415" s="72"/>
      <c r="P1415" s="73"/>
      <c r="Q1415" s="73"/>
      <c r="R1415" s="96"/>
      <c r="S1415" s="48">
        <v>0</v>
      </c>
      <c r="T1415" s="48">
        <v>1</v>
      </c>
      <c r="U1415" s="49">
        <v>0</v>
      </c>
      <c r="V1415" s="49">
        <v>1.34E-4</v>
      </c>
      <c r="W1415" s="49">
        <v>0</v>
      </c>
      <c r="X1415" s="49">
        <v>0.56038299999999996</v>
      </c>
      <c r="Y1415" s="49">
        <v>0</v>
      </c>
      <c r="Z1415" s="49">
        <v>0</v>
      </c>
      <c r="AA1415" s="68">
        <v>1415</v>
      </c>
      <c r="AB1415" s="68"/>
      <c r="AC1415" s="69"/>
      <c r="AD1415" s="84">
        <v>845</v>
      </c>
      <c r="AE1415" s="84">
        <v>1371</v>
      </c>
      <c r="AF1415" s="84">
        <v>14028</v>
      </c>
      <c r="AG1415" s="84">
        <v>46809</v>
      </c>
      <c r="AH1415" s="84"/>
      <c r="AI1415" s="84" t="s">
        <v>8097</v>
      </c>
      <c r="AJ1415" s="84"/>
      <c r="AK1415" s="84"/>
      <c r="AL1415" s="84"/>
      <c r="AM1415" s="87">
        <v>43195.72074074074</v>
      </c>
      <c r="AN1415" s="84" t="s">
        <v>10584</v>
      </c>
      <c r="AO1415" s="92" t="s">
        <v>11997</v>
      </c>
      <c r="AP1415" s="84" t="s">
        <v>66</v>
      </c>
      <c r="AQ1415" s="48" t="s">
        <v>2694</v>
      </c>
      <c r="AR1415" s="48" t="s">
        <v>2694</v>
      </c>
      <c r="AS1415" s="48" t="s">
        <v>13971</v>
      </c>
      <c r="AT1415" s="48" t="s">
        <v>13971</v>
      </c>
      <c r="AU1415" s="48"/>
      <c r="AV1415" s="48"/>
      <c r="AW1415" s="107" t="s">
        <v>14282</v>
      </c>
      <c r="AX1415" s="107" t="s">
        <v>14282</v>
      </c>
      <c r="AY1415" s="107" t="s">
        <v>14968</v>
      </c>
      <c r="AZ1415" s="107" t="s">
        <v>14968</v>
      </c>
      <c r="BA1415" s="2"/>
      <c r="BB1415" s="3"/>
      <c r="BC1415" s="3"/>
      <c r="BD1415" s="3"/>
      <c r="BE1415" s="3"/>
    </row>
    <row r="1416" spans="1:57" x14ac:dyDescent="0.25">
      <c r="A1416" s="61" t="s">
        <v>1267</v>
      </c>
      <c r="B1416" s="62" t="s">
        <v>15539</v>
      </c>
      <c r="C1416" s="62"/>
      <c r="D1416" s="63">
        <v>5.3218728724391902</v>
      </c>
      <c r="E1416" s="65"/>
      <c r="F1416" s="103" t="s">
        <v>10324</v>
      </c>
      <c r="G1416" s="62"/>
      <c r="H1416" s="66"/>
      <c r="I1416" s="67"/>
      <c r="J1416" s="67"/>
      <c r="K1416" s="66" t="s">
        <v>13685</v>
      </c>
      <c r="L1416" s="70"/>
      <c r="M1416" s="71">
        <v>4675.22216796875</v>
      </c>
      <c r="N1416" s="71">
        <v>3543.411865234375</v>
      </c>
      <c r="O1416" s="72"/>
      <c r="P1416" s="73"/>
      <c r="Q1416" s="73"/>
      <c r="R1416" s="96"/>
      <c r="S1416" s="48">
        <v>0</v>
      </c>
      <c r="T1416" s="48">
        <v>2</v>
      </c>
      <c r="U1416" s="49">
        <v>4374.61841</v>
      </c>
      <c r="V1416" s="49">
        <v>2.0900000000000001E-4</v>
      </c>
      <c r="W1416" s="49">
        <v>1.9759999999999999E-3</v>
      </c>
      <c r="X1416" s="49">
        <v>0.78006600000000004</v>
      </c>
      <c r="Y1416" s="49">
        <v>0</v>
      </c>
      <c r="Z1416" s="49">
        <v>0</v>
      </c>
      <c r="AA1416" s="68">
        <v>1416</v>
      </c>
      <c r="AB1416" s="68"/>
      <c r="AC1416" s="69"/>
      <c r="AD1416" s="84">
        <v>82</v>
      </c>
      <c r="AE1416" s="84">
        <v>226</v>
      </c>
      <c r="AF1416" s="84">
        <v>6767</v>
      </c>
      <c r="AG1416" s="84">
        <v>9791</v>
      </c>
      <c r="AH1416" s="84"/>
      <c r="AI1416" s="84"/>
      <c r="AJ1416" s="84" t="s">
        <v>8593</v>
      </c>
      <c r="AK1416" s="84"/>
      <c r="AL1416" s="84"/>
      <c r="AM1416" s="87">
        <v>40517.020405092589</v>
      </c>
      <c r="AN1416" s="84" t="s">
        <v>10584</v>
      </c>
      <c r="AO1416" s="92" t="s">
        <v>11998</v>
      </c>
      <c r="AP1416" s="84" t="s">
        <v>66</v>
      </c>
      <c r="AQ1416" s="48"/>
      <c r="AR1416" s="48"/>
      <c r="AS1416" s="48"/>
      <c r="AT1416" s="48"/>
      <c r="AU1416" s="48" t="s">
        <v>2951</v>
      </c>
      <c r="AV1416" s="48" t="s">
        <v>2951</v>
      </c>
      <c r="AW1416" s="107" t="s">
        <v>14545</v>
      </c>
      <c r="AX1416" s="107" t="s">
        <v>14810</v>
      </c>
      <c r="AY1416" s="107" t="s">
        <v>14929</v>
      </c>
      <c r="AZ1416" s="107" t="s">
        <v>14929</v>
      </c>
      <c r="BA1416" s="2"/>
      <c r="BB1416" s="3"/>
      <c r="BC1416" s="3"/>
      <c r="BD1416" s="3"/>
      <c r="BE1416" s="3"/>
    </row>
    <row r="1417" spans="1:57" x14ac:dyDescent="0.25">
      <c r="A1417" s="61" t="s">
        <v>1268</v>
      </c>
      <c r="B1417" s="62" t="s">
        <v>15539</v>
      </c>
      <c r="C1417" s="62"/>
      <c r="D1417" s="63">
        <v>5.097511914340533</v>
      </c>
      <c r="E1417" s="65"/>
      <c r="F1417" s="103" t="s">
        <v>10325</v>
      </c>
      <c r="G1417" s="62"/>
      <c r="H1417" s="66"/>
      <c r="I1417" s="67"/>
      <c r="J1417" s="67"/>
      <c r="K1417" s="66" t="s">
        <v>13686</v>
      </c>
      <c r="L1417" s="70"/>
      <c r="M1417" s="71">
        <v>2272.61572265625</v>
      </c>
      <c r="N1417" s="71">
        <v>7256.36669921875</v>
      </c>
      <c r="O1417" s="72"/>
      <c r="P1417" s="73"/>
      <c r="Q1417" s="73"/>
      <c r="R1417" s="96"/>
      <c r="S1417" s="48">
        <v>0</v>
      </c>
      <c r="T1417" s="48">
        <v>1</v>
      </c>
      <c r="U1417" s="49">
        <v>0</v>
      </c>
      <c r="V1417" s="49">
        <v>2.0100000000000001E-4</v>
      </c>
      <c r="W1417" s="49">
        <v>1.8600000000000001E-3</v>
      </c>
      <c r="X1417" s="49">
        <v>0.465924</v>
      </c>
      <c r="Y1417" s="49">
        <v>0</v>
      </c>
      <c r="Z1417" s="49">
        <v>0</v>
      </c>
      <c r="AA1417" s="68">
        <v>1417</v>
      </c>
      <c r="AB1417" s="68"/>
      <c r="AC1417" s="69"/>
      <c r="AD1417" s="84">
        <v>1907</v>
      </c>
      <c r="AE1417" s="84">
        <v>506</v>
      </c>
      <c r="AF1417" s="84">
        <v>1751</v>
      </c>
      <c r="AG1417" s="84">
        <v>15816</v>
      </c>
      <c r="AH1417" s="84"/>
      <c r="AI1417" s="84"/>
      <c r="AJ1417" s="84"/>
      <c r="AK1417" s="84"/>
      <c r="AL1417" s="84"/>
      <c r="AM1417" s="87">
        <v>40733.739594907405</v>
      </c>
      <c r="AN1417" s="84" t="s">
        <v>10584</v>
      </c>
      <c r="AO1417" s="92" t="s">
        <v>11999</v>
      </c>
      <c r="AP1417" s="84" t="s">
        <v>66</v>
      </c>
      <c r="AQ1417" s="48"/>
      <c r="AR1417" s="48"/>
      <c r="AS1417" s="48"/>
      <c r="AT1417" s="48"/>
      <c r="AU1417" s="48" t="s">
        <v>2951</v>
      </c>
      <c r="AV1417" s="48" t="s">
        <v>2951</v>
      </c>
      <c r="AW1417" s="107" t="s">
        <v>14127</v>
      </c>
      <c r="AX1417" s="107" t="s">
        <v>14127</v>
      </c>
      <c r="AY1417" s="107" t="s">
        <v>14929</v>
      </c>
      <c r="AZ1417" s="107" t="s">
        <v>14929</v>
      </c>
      <c r="BA1417" s="2"/>
      <c r="BB1417" s="3"/>
      <c r="BC1417" s="3"/>
      <c r="BD1417" s="3"/>
      <c r="BE1417" s="3"/>
    </row>
    <row r="1418" spans="1:57" x14ac:dyDescent="0.25">
      <c r="A1418" s="61" t="s">
        <v>1269</v>
      </c>
      <c r="B1418" s="62" t="s">
        <v>15537</v>
      </c>
      <c r="C1418" s="62"/>
      <c r="D1418" s="63">
        <v>1.5</v>
      </c>
      <c r="E1418" s="65"/>
      <c r="F1418" s="103" t="s">
        <v>10326</v>
      </c>
      <c r="G1418" s="62"/>
      <c r="H1418" s="66"/>
      <c r="I1418" s="67"/>
      <c r="J1418" s="67"/>
      <c r="K1418" s="66" t="s">
        <v>13687</v>
      </c>
      <c r="L1418" s="70"/>
      <c r="M1418" s="71">
        <v>891.57855224609375</v>
      </c>
      <c r="N1418" s="71">
        <v>2253.364013671875</v>
      </c>
      <c r="O1418" s="72"/>
      <c r="P1418" s="73"/>
      <c r="Q1418" s="73"/>
      <c r="R1418" s="96"/>
      <c r="S1418" s="48">
        <v>1</v>
      </c>
      <c r="T1418" s="48">
        <v>1</v>
      </c>
      <c r="U1418" s="49">
        <v>0</v>
      </c>
      <c r="V1418" s="49">
        <v>0</v>
      </c>
      <c r="W1418" s="49">
        <v>0</v>
      </c>
      <c r="X1418" s="49">
        <v>1</v>
      </c>
      <c r="Y1418" s="49">
        <v>0</v>
      </c>
      <c r="Z1418" s="49" t="s">
        <v>13963</v>
      </c>
      <c r="AA1418" s="68">
        <v>1418</v>
      </c>
      <c r="AB1418" s="68"/>
      <c r="AC1418" s="69"/>
      <c r="AD1418" s="84">
        <v>341</v>
      </c>
      <c r="AE1418" s="84">
        <v>443</v>
      </c>
      <c r="AF1418" s="84">
        <v>2421</v>
      </c>
      <c r="AG1418" s="84">
        <v>113</v>
      </c>
      <c r="AH1418" s="84"/>
      <c r="AI1418" s="84" t="s">
        <v>8098</v>
      </c>
      <c r="AJ1418" s="84" t="s">
        <v>8594</v>
      </c>
      <c r="AK1418" s="84"/>
      <c r="AL1418" s="84"/>
      <c r="AM1418" s="87">
        <v>43507.325659722221</v>
      </c>
      <c r="AN1418" s="84" t="s">
        <v>10584</v>
      </c>
      <c r="AO1418" s="92" t="s">
        <v>12000</v>
      </c>
      <c r="AP1418" s="84" t="s">
        <v>66</v>
      </c>
      <c r="AQ1418" s="48" t="s">
        <v>2836</v>
      </c>
      <c r="AR1418" s="48" t="s">
        <v>2836</v>
      </c>
      <c r="AS1418" s="48" t="s">
        <v>2936</v>
      </c>
      <c r="AT1418" s="48" t="s">
        <v>2936</v>
      </c>
      <c r="AU1418" s="48" t="s">
        <v>2991</v>
      </c>
      <c r="AV1418" s="48" t="s">
        <v>2991</v>
      </c>
      <c r="AW1418" s="107" t="s">
        <v>14618</v>
      </c>
      <c r="AX1418" s="107" t="s">
        <v>14618</v>
      </c>
      <c r="AY1418" s="107" t="s">
        <v>15390</v>
      </c>
      <c r="AZ1418" s="107" t="s">
        <v>15390</v>
      </c>
      <c r="BA1418" s="2"/>
      <c r="BB1418" s="3"/>
      <c r="BC1418" s="3"/>
      <c r="BD1418" s="3"/>
      <c r="BE1418" s="3"/>
    </row>
    <row r="1419" spans="1:57" x14ac:dyDescent="0.25">
      <c r="A1419" s="61" t="s">
        <v>1270</v>
      </c>
      <c r="B1419" s="62" t="s">
        <v>15543</v>
      </c>
      <c r="C1419" s="62"/>
      <c r="D1419" s="63">
        <v>7.3198458872315397</v>
      </c>
      <c r="E1419" s="65"/>
      <c r="F1419" s="103" t="s">
        <v>10327</v>
      </c>
      <c r="G1419" s="62"/>
      <c r="H1419" s="66"/>
      <c r="I1419" s="67"/>
      <c r="J1419" s="67"/>
      <c r="K1419" s="66" t="s">
        <v>13688</v>
      </c>
      <c r="L1419" s="70"/>
      <c r="M1419" s="71">
        <v>6015.44091796875</v>
      </c>
      <c r="N1419" s="71">
        <v>4766.62255859375</v>
      </c>
      <c r="O1419" s="72"/>
      <c r="P1419" s="73"/>
      <c r="Q1419" s="73"/>
      <c r="R1419" s="96"/>
      <c r="S1419" s="48">
        <v>0</v>
      </c>
      <c r="T1419" s="48">
        <v>3</v>
      </c>
      <c r="U1419" s="49">
        <v>10733.694342000001</v>
      </c>
      <c r="V1419" s="49">
        <v>2.12E-4</v>
      </c>
      <c r="W1419" s="49">
        <v>3.009E-3</v>
      </c>
      <c r="X1419" s="49">
        <v>0.95851200000000003</v>
      </c>
      <c r="Y1419" s="49">
        <v>0</v>
      </c>
      <c r="Z1419" s="49">
        <v>0</v>
      </c>
      <c r="AA1419" s="68">
        <v>1419</v>
      </c>
      <c r="AB1419" s="68"/>
      <c r="AC1419" s="69"/>
      <c r="AD1419" s="84">
        <v>141</v>
      </c>
      <c r="AE1419" s="84">
        <v>88</v>
      </c>
      <c r="AF1419" s="84">
        <v>12566</v>
      </c>
      <c r="AG1419" s="84">
        <v>3431</v>
      </c>
      <c r="AH1419" s="84"/>
      <c r="AI1419" s="84" t="s">
        <v>8099</v>
      </c>
      <c r="AJ1419" s="84"/>
      <c r="AK1419" s="84"/>
      <c r="AL1419" s="84"/>
      <c r="AM1419" s="87">
        <v>42752.778495370374</v>
      </c>
      <c r="AN1419" s="84" t="s">
        <v>10584</v>
      </c>
      <c r="AO1419" s="92" t="s">
        <v>12001</v>
      </c>
      <c r="AP1419" s="84" t="s">
        <v>66</v>
      </c>
      <c r="AQ1419" s="48"/>
      <c r="AR1419" s="48"/>
      <c r="AS1419" s="48"/>
      <c r="AT1419" s="48"/>
      <c r="AU1419" s="48" t="s">
        <v>14041</v>
      </c>
      <c r="AV1419" s="48" t="s">
        <v>14041</v>
      </c>
      <c r="AW1419" s="107" t="s">
        <v>14619</v>
      </c>
      <c r="AX1419" s="107" t="s">
        <v>14836</v>
      </c>
      <c r="AY1419" s="107" t="s">
        <v>15391</v>
      </c>
      <c r="AZ1419" s="107" t="s">
        <v>15391</v>
      </c>
      <c r="BA1419" s="2"/>
      <c r="BB1419" s="3"/>
      <c r="BC1419" s="3"/>
      <c r="BD1419" s="3"/>
      <c r="BE1419" s="3"/>
    </row>
    <row r="1420" spans="1:57" x14ac:dyDescent="0.25">
      <c r="A1420" s="61" t="s">
        <v>1271</v>
      </c>
      <c r="B1420" s="62" t="s">
        <v>15537</v>
      </c>
      <c r="C1420" s="62"/>
      <c r="D1420" s="63">
        <v>1.5</v>
      </c>
      <c r="E1420" s="65"/>
      <c r="F1420" s="103" t="s">
        <v>10328</v>
      </c>
      <c r="G1420" s="62"/>
      <c r="H1420" s="66"/>
      <c r="I1420" s="67"/>
      <c r="J1420" s="67"/>
      <c r="K1420" s="66" t="s">
        <v>13689</v>
      </c>
      <c r="L1420" s="70"/>
      <c r="M1420" s="71">
        <v>6576.94091796875</v>
      </c>
      <c r="N1420" s="71">
        <v>8550.5732421875</v>
      </c>
      <c r="O1420" s="72"/>
      <c r="P1420" s="73"/>
      <c r="Q1420" s="73"/>
      <c r="R1420" s="96"/>
      <c r="S1420" s="48">
        <v>1</v>
      </c>
      <c r="T1420" s="48">
        <v>1</v>
      </c>
      <c r="U1420" s="49">
        <v>0</v>
      </c>
      <c r="V1420" s="49">
        <v>0</v>
      </c>
      <c r="W1420" s="49">
        <v>0</v>
      </c>
      <c r="X1420" s="49">
        <v>1</v>
      </c>
      <c r="Y1420" s="49">
        <v>0</v>
      </c>
      <c r="Z1420" s="49" t="s">
        <v>13963</v>
      </c>
      <c r="AA1420" s="68">
        <v>1420</v>
      </c>
      <c r="AB1420" s="68"/>
      <c r="AC1420" s="69"/>
      <c r="AD1420" s="84">
        <v>9721</v>
      </c>
      <c r="AE1420" s="84">
        <v>18168</v>
      </c>
      <c r="AF1420" s="84">
        <v>92028</v>
      </c>
      <c r="AG1420" s="84">
        <v>16199</v>
      </c>
      <c r="AH1420" s="84"/>
      <c r="AI1420" s="84" t="s">
        <v>8100</v>
      </c>
      <c r="AJ1420" s="84" t="s">
        <v>8284</v>
      </c>
      <c r="AK1420" s="84"/>
      <c r="AL1420" s="84"/>
      <c r="AM1420" s="87">
        <v>41289.896122685182</v>
      </c>
      <c r="AN1420" s="84" t="s">
        <v>10584</v>
      </c>
      <c r="AO1420" s="92" t="s">
        <v>12002</v>
      </c>
      <c r="AP1420" s="84" t="s">
        <v>66</v>
      </c>
      <c r="AQ1420" s="48" t="s">
        <v>14019</v>
      </c>
      <c r="AR1420" s="48" t="s">
        <v>14019</v>
      </c>
      <c r="AS1420" s="48" t="s">
        <v>2911</v>
      </c>
      <c r="AT1420" s="48" t="s">
        <v>2911</v>
      </c>
      <c r="AU1420" s="48"/>
      <c r="AV1420" s="48"/>
      <c r="AW1420" s="107" t="s">
        <v>14620</v>
      </c>
      <c r="AX1420" s="107" t="s">
        <v>14837</v>
      </c>
      <c r="AY1420" s="107" t="s">
        <v>15392</v>
      </c>
      <c r="AZ1420" s="107" t="s">
        <v>15392</v>
      </c>
      <c r="BA1420" s="2"/>
      <c r="BB1420" s="3"/>
      <c r="BC1420" s="3"/>
      <c r="BD1420" s="3"/>
      <c r="BE1420" s="3"/>
    </row>
    <row r="1421" spans="1:57" x14ac:dyDescent="0.25">
      <c r="A1421" s="61" t="s">
        <v>1272</v>
      </c>
      <c r="B1421" s="62" t="s">
        <v>15537</v>
      </c>
      <c r="C1421" s="62"/>
      <c r="D1421" s="63">
        <v>1.5251439004765737</v>
      </c>
      <c r="E1421" s="65"/>
      <c r="F1421" s="103" t="s">
        <v>10329</v>
      </c>
      <c r="G1421" s="62"/>
      <c r="H1421" s="66"/>
      <c r="I1421" s="67"/>
      <c r="J1421" s="67"/>
      <c r="K1421" s="66" t="s">
        <v>13690</v>
      </c>
      <c r="L1421" s="70"/>
      <c r="M1421" s="71">
        <v>3568.432373046875</v>
      </c>
      <c r="N1421" s="71">
        <v>9184.3935546875</v>
      </c>
      <c r="O1421" s="72"/>
      <c r="P1421" s="73"/>
      <c r="Q1421" s="73"/>
      <c r="R1421" s="96"/>
      <c r="S1421" s="48">
        <v>0</v>
      </c>
      <c r="T1421" s="48">
        <v>1</v>
      </c>
      <c r="U1421" s="49">
        <v>0</v>
      </c>
      <c r="V1421" s="49">
        <v>1.65E-4</v>
      </c>
      <c r="W1421" s="49">
        <v>1.2999999999999999E-5</v>
      </c>
      <c r="X1421" s="49">
        <v>0.471528</v>
      </c>
      <c r="Y1421" s="49">
        <v>0</v>
      </c>
      <c r="Z1421" s="49">
        <v>0</v>
      </c>
      <c r="AA1421" s="68">
        <v>1421</v>
      </c>
      <c r="AB1421" s="68"/>
      <c r="AC1421" s="69"/>
      <c r="AD1421" s="84">
        <v>1420</v>
      </c>
      <c r="AE1421" s="84">
        <v>361</v>
      </c>
      <c r="AF1421" s="84">
        <v>8924</v>
      </c>
      <c r="AG1421" s="84">
        <v>10791</v>
      </c>
      <c r="AH1421" s="84"/>
      <c r="AI1421" s="84"/>
      <c r="AJ1421" s="84"/>
      <c r="AK1421" s="84"/>
      <c r="AL1421" s="84"/>
      <c r="AM1421" s="87">
        <v>41689.255532407406</v>
      </c>
      <c r="AN1421" s="84" t="s">
        <v>10584</v>
      </c>
      <c r="AO1421" s="92" t="s">
        <v>12003</v>
      </c>
      <c r="AP1421" s="84" t="s">
        <v>66</v>
      </c>
      <c r="AQ1421" s="48"/>
      <c r="AR1421" s="48"/>
      <c r="AS1421" s="48"/>
      <c r="AT1421" s="48"/>
      <c r="AU1421" s="48"/>
      <c r="AV1421" s="48"/>
      <c r="AW1421" s="107" t="s">
        <v>14442</v>
      </c>
      <c r="AX1421" s="107" t="s">
        <v>14442</v>
      </c>
      <c r="AY1421" s="107" t="s">
        <v>15225</v>
      </c>
      <c r="AZ1421" s="107" t="s">
        <v>15225</v>
      </c>
      <c r="BA1421" s="2"/>
      <c r="BB1421" s="3"/>
      <c r="BC1421" s="3"/>
      <c r="BD1421" s="3"/>
      <c r="BE1421" s="3"/>
    </row>
    <row r="1422" spans="1:57" x14ac:dyDescent="0.25">
      <c r="A1422" s="61" t="s">
        <v>1273</v>
      </c>
      <c r="B1422" s="62" t="s">
        <v>15537</v>
      </c>
      <c r="C1422" s="62"/>
      <c r="D1422" s="63">
        <v>1.505802438571517</v>
      </c>
      <c r="E1422" s="65"/>
      <c r="F1422" s="103" t="s">
        <v>10330</v>
      </c>
      <c r="G1422" s="62"/>
      <c r="H1422" s="66"/>
      <c r="I1422" s="67"/>
      <c r="J1422" s="67"/>
      <c r="K1422" s="66" t="s">
        <v>13691</v>
      </c>
      <c r="L1422" s="70"/>
      <c r="M1422" s="71">
        <v>8325.7353515625</v>
      </c>
      <c r="N1422" s="71">
        <v>5352.08837890625</v>
      </c>
      <c r="O1422" s="72"/>
      <c r="P1422" s="73"/>
      <c r="Q1422" s="73"/>
      <c r="R1422" s="96"/>
      <c r="S1422" s="48">
        <v>0</v>
      </c>
      <c r="T1422" s="48">
        <v>1</v>
      </c>
      <c r="U1422" s="49">
        <v>0</v>
      </c>
      <c r="V1422" s="49">
        <v>1.5899999999999999E-4</v>
      </c>
      <c r="W1422" s="49">
        <v>3.0000000000000001E-6</v>
      </c>
      <c r="X1422" s="49">
        <v>0.51345799999999997</v>
      </c>
      <c r="Y1422" s="49">
        <v>0</v>
      </c>
      <c r="Z1422" s="49">
        <v>0</v>
      </c>
      <c r="AA1422" s="68">
        <v>1422</v>
      </c>
      <c r="AB1422" s="68"/>
      <c r="AC1422" s="69"/>
      <c r="AD1422" s="84">
        <v>126</v>
      </c>
      <c r="AE1422" s="84">
        <v>141</v>
      </c>
      <c r="AF1422" s="84">
        <v>1040</v>
      </c>
      <c r="AG1422" s="84">
        <v>2202</v>
      </c>
      <c r="AH1422" s="84"/>
      <c r="AI1422" s="84" t="s">
        <v>8094</v>
      </c>
      <c r="AJ1422" s="84"/>
      <c r="AK1422" s="84"/>
      <c r="AL1422" s="84"/>
      <c r="AM1422" s="87">
        <v>42346.797824074078</v>
      </c>
      <c r="AN1422" s="84" t="s">
        <v>10584</v>
      </c>
      <c r="AO1422" s="92" t="s">
        <v>12004</v>
      </c>
      <c r="AP1422" s="84" t="s">
        <v>66</v>
      </c>
      <c r="AQ1422" s="48"/>
      <c r="AR1422" s="48"/>
      <c r="AS1422" s="48"/>
      <c r="AT1422" s="48"/>
      <c r="AU1422" s="48"/>
      <c r="AV1422" s="48"/>
      <c r="AW1422" s="107" t="s">
        <v>14135</v>
      </c>
      <c r="AX1422" s="107" t="s">
        <v>14135</v>
      </c>
      <c r="AY1422" s="107" t="s">
        <v>14887</v>
      </c>
      <c r="AZ1422" s="107" t="s">
        <v>14887</v>
      </c>
      <c r="BA1422" s="2"/>
      <c r="BB1422" s="3"/>
      <c r="BC1422" s="3"/>
      <c r="BD1422" s="3"/>
      <c r="BE1422" s="3"/>
    </row>
    <row r="1423" spans="1:57" x14ac:dyDescent="0.25">
      <c r="A1423" s="61" t="s">
        <v>1274</v>
      </c>
      <c r="B1423" s="62" t="s">
        <v>15537</v>
      </c>
      <c r="C1423" s="62"/>
      <c r="D1423" s="63">
        <v>1.5</v>
      </c>
      <c r="E1423" s="65"/>
      <c r="F1423" s="103" t="s">
        <v>10331</v>
      </c>
      <c r="G1423" s="62"/>
      <c r="H1423" s="66"/>
      <c r="I1423" s="67"/>
      <c r="J1423" s="67"/>
      <c r="K1423" s="66" t="s">
        <v>13692</v>
      </c>
      <c r="L1423" s="70"/>
      <c r="M1423" s="71">
        <v>3471.9541015625</v>
      </c>
      <c r="N1423" s="71">
        <v>2488.55810546875</v>
      </c>
      <c r="O1423" s="72"/>
      <c r="P1423" s="73"/>
      <c r="Q1423" s="73"/>
      <c r="R1423" s="96"/>
      <c r="S1423" s="48">
        <v>0</v>
      </c>
      <c r="T1423" s="48">
        <v>1</v>
      </c>
      <c r="U1423" s="49">
        <v>0</v>
      </c>
      <c r="V1423" s="49">
        <v>1</v>
      </c>
      <c r="W1423" s="49">
        <v>0</v>
      </c>
      <c r="X1423" s="49">
        <v>1</v>
      </c>
      <c r="Y1423" s="49">
        <v>0</v>
      </c>
      <c r="Z1423" s="49">
        <v>0</v>
      </c>
      <c r="AA1423" s="68">
        <v>1423</v>
      </c>
      <c r="AB1423" s="68"/>
      <c r="AC1423" s="69"/>
      <c r="AD1423" s="84">
        <v>429</v>
      </c>
      <c r="AE1423" s="84">
        <v>350</v>
      </c>
      <c r="AF1423" s="84">
        <v>633</v>
      </c>
      <c r="AG1423" s="84">
        <v>831</v>
      </c>
      <c r="AH1423" s="84"/>
      <c r="AI1423" s="84" t="s">
        <v>8101</v>
      </c>
      <c r="AJ1423" s="84"/>
      <c r="AK1423" s="84"/>
      <c r="AL1423" s="84"/>
      <c r="AM1423" s="87">
        <v>43537.695243055554</v>
      </c>
      <c r="AN1423" s="84" t="s">
        <v>10584</v>
      </c>
      <c r="AO1423" s="92" t="s">
        <v>12005</v>
      </c>
      <c r="AP1423" s="84" t="s">
        <v>66</v>
      </c>
      <c r="AQ1423" s="48"/>
      <c r="AR1423" s="48"/>
      <c r="AS1423" s="48"/>
      <c r="AT1423" s="48"/>
      <c r="AU1423" s="48"/>
      <c r="AV1423" s="48"/>
      <c r="AW1423" s="107" t="s">
        <v>14621</v>
      </c>
      <c r="AX1423" s="107" t="s">
        <v>14621</v>
      </c>
      <c r="AY1423" s="107" t="s">
        <v>15393</v>
      </c>
      <c r="AZ1423" s="107" t="s">
        <v>15393</v>
      </c>
      <c r="BA1423" s="2"/>
      <c r="BB1423" s="3"/>
      <c r="BC1423" s="3"/>
      <c r="BD1423" s="3"/>
      <c r="BE1423" s="3"/>
    </row>
    <row r="1424" spans="1:57" x14ac:dyDescent="0.25">
      <c r="A1424" s="61" t="s">
        <v>1816</v>
      </c>
      <c r="B1424" s="62" t="s">
        <v>15537</v>
      </c>
      <c r="C1424" s="62"/>
      <c r="D1424" s="63">
        <v>1.5</v>
      </c>
      <c r="E1424" s="65"/>
      <c r="F1424" s="103" t="s">
        <v>10332</v>
      </c>
      <c r="G1424" s="62"/>
      <c r="H1424" s="66"/>
      <c r="I1424" s="67"/>
      <c r="J1424" s="67"/>
      <c r="K1424" s="66" t="s">
        <v>13693</v>
      </c>
      <c r="L1424" s="70"/>
      <c r="M1424" s="71">
        <v>1671.7943115234375</v>
      </c>
      <c r="N1424" s="71">
        <v>669.276123046875</v>
      </c>
      <c r="O1424" s="72"/>
      <c r="P1424" s="73"/>
      <c r="Q1424" s="73"/>
      <c r="R1424" s="96"/>
      <c r="S1424" s="48">
        <v>1</v>
      </c>
      <c r="T1424" s="48">
        <v>0</v>
      </c>
      <c r="U1424" s="49">
        <v>0</v>
      </c>
      <c r="V1424" s="49">
        <v>1</v>
      </c>
      <c r="W1424" s="49">
        <v>0</v>
      </c>
      <c r="X1424" s="49">
        <v>1</v>
      </c>
      <c r="Y1424" s="49">
        <v>0</v>
      </c>
      <c r="Z1424" s="49">
        <v>0</v>
      </c>
      <c r="AA1424" s="68">
        <v>1424</v>
      </c>
      <c r="AB1424" s="68"/>
      <c r="AC1424" s="69"/>
      <c r="AD1424" s="84">
        <v>2782</v>
      </c>
      <c r="AE1424" s="84">
        <v>6113</v>
      </c>
      <c r="AF1424" s="84">
        <v>9879</v>
      </c>
      <c r="AG1424" s="84">
        <v>19555</v>
      </c>
      <c r="AH1424" s="84"/>
      <c r="AI1424" s="84" t="s">
        <v>8102</v>
      </c>
      <c r="AJ1424" s="84" t="s">
        <v>8595</v>
      </c>
      <c r="AK1424" s="84"/>
      <c r="AL1424" s="84"/>
      <c r="AM1424" s="87">
        <v>42851.656180555554</v>
      </c>
      <c r="AN1424" s="84" t="s">
        <v>10584</v>
      </c>
      <c r="AO1424" s="92" t="s">
        <v>12006</v>
      </c>
      <c r="AP1424" s="84" t="s">
        <v>65</v>
      </c>
      <c r="AQ1424" s="48"/>
      <c r="AR1424" s="48"/>
      <c r="AS1424" s="48"/>
      <c r="AT1424" s="48"/>
      <c r="AU1424" s="48"/>
      <c r="AV1424" s="48"/>
      <c r="AW1424" s="48"/>
      <c r="AX1424" s="48"/>
      <c r="AY1424" s="48"/>
      <c r="AZ1424" s="48"/>
      <c r="BA1424" s="2"/>
      <c r="BB1424" s="3"/>
      <c r="BC1424" s="3"/>
      <c r="BD1424" s="3"/>
      <c r="BE1424" s="3"/>
    </row>
    <row r="1425" spans="1:57" x14ac:dyDescent="0.25">
      <c r="A1425" s="61" t="s">
        <v>1275</v>
      </c>
      <c r="B1425" s="62" t="s">
        <v>15537</v>
      </c>
      <c r="C1425" s="62"/>
      <c r="D1425" s="63">
        <v>1.5</v>
      </c>
      <c r="E1425" s="65"/>
      <c r="F1425" s="103" t="s">
        <v>10333</v>
      </c>
      <c r="G1425" s="62"/>
      <c r="H1425" s="66"/>
      <c r="I1425" s="67"/>
      <c r="J1425" s="67"/>
      <c r="K1425" s="66" t="s">
        <v>13694</v>
      </c>
      <c r="L1425" s="70"/>
      <c r="M1425" s="71">
        <v>343.10848999023438</v>
      </c>
      <c r="N1425" s="71">
        <v>5011.10888671875</v>
      </c>
      <c r="O1425" s="72"/>
      <c r="P1425" s="73"/>
      <c r="Q1425" s="73"/>
      <c r="R1425" s="96"/>
      <c r="S1425" s="48">
        <v>0</v>
      </c>
      <c r="T1425" s="48">
        <v>1</v>
      </c>
      <c r="U1425" s="49">
        <v>0</v>
      </c>
      <c r="V1425" s="49">
        <v>1</v>
      </c>
      <c r="W1425" s="49">
        <v>0</v>
      </c>
      <c r="X1425" s="49">
        <v>1</v>
      </c>
      <c r="Y1425" s="49">
        <v>0</v>
      </c>
      <c r="Z1425" s="49">
        <v>0</v>
      </c>
      <c r="AA1425" s="68">
        <v>1425</v>
      </c>
      <c r="AB1425" s="68"/>
      <c r="AC1425" s="69"/>
      <c r="AD1425" s="84">
        <v>357</v>
      </c>
      <c r="AE1425" s="84">
        <v>119</v>
      </c>
      <c r="AF1425" s="84">
        <v>8461</v>
      </c>
      <c r="AG1425" s="84">
        <v>14560</v>
      </c>
      <c r="AH1425" s="84"/>
      <c r="AI1425" s="84"/>
      <c r="AJ1425" s="84"/>
      <c r="AK1425" s="84"/>
      <c r="AL1425" s="84"/>
      <c r="AM1425" s="87">
        <v>43574.451979166668</v>
      </c>
      <c r="AN1425" s="84" t="s">
        <v>10584</v>
      </c>
      <c r="AO1425" s="92" t="s">
        <v>12007</v>
      </c>
      <c r="AP1425" s="84" t="s">
        <v>66</v>
      </c>
      <c r="AQ1425" s="48"/>
      <c r="AR1425" s="48"/>
      <c r="AS1425" s="48"/>
      <c r="AT1425" s="48"/>
      <c r="AU1425" s="48"/>
      <c r="AV1425" s="48"/>
      <c r="AW1425" s="107" t="s">
        <v>14622</v>
      </c>
      <c r="AX1425" s="107" t="s">
        <v>14622</v>
      </c>
      <c r="AY1425" s="107" t="s">
        <v>15394</v>
      </c>
      <c r="AZ1425" s="107" t="s">
        <v>15394</v>
      </c>
      <c r="BA1425" s="2"/>
      <c r="BB1425" s="3"/>
      <c r="BC1425" s="3"/>
      <c r="BD1425" s="3"/>
      <c r="BE1425" s="3"/>
    </row>
    <row r="1426" spans="1:57" x14ac:dyDescent="0.25">
      <c r="A1426" s="61" t="s">
        <v>1817</v>
      </c>
      <c r="B1426" s="62" t="s">
        <v>15537</v>
      </c>
      <c r="C1426" s="62"/>
      <c r="D1426" s="63">
        <v>1.5</v>
      </c>
      <c r="E1426" s="65"/>
      <c r="F1426" s="103" t="s">
        <v>10334</v>
      </c>
      <c r="G1426" s="62"/>
      <c r="H1426" s="66"/>
      <c r="I1426" s="67"/>
      <c r="J1426" s="67"/>
      <c r="K1426" s="66" t="s">
        <v>13695</v>
      </c>
      <c r="L1426" s="70"/>
      <c r="M1426" s="71">
        <v>361.58547973632813</v>
      </c>
      <c r="N1426" s="71">
        <v>6359.79541015625</v>
      </c>
      <c r="O1426" s="72"/>
      <c r="P1426" s="73"/>
      <c r="Q1426" s="73"/>
      <c r="R1426" s="96"/>
      <c r="S1426" s="48">
        <v>1</v>
      </c>
      <c r="T1426" s="48">
        <v>0</v>
      </c>
      <c r="U1426" s="49">
        <v>0</v>
      </c>
      <c r="V1426" s="49">
        <v>1</v>
      </c>
      <c r="W1426" s="49">
        <v>0</v>
      </c>
      <c r="X1426" s="49">
        <v>1</v>
      </c>
      <c r="Y1426" s="49">
        <v>0</v>
      </c>
      <c r="Z1426" s="49">
        <v>0</v>
      </c>
      <c r="AA1426" s="68">
        <v>1426</v>
      </c>
      <c r="AB1426" s="68"/>
      <c r="AC1426" s="69"/>
      <c r="AD1426" s="84">
        <v>1699</v>
      </c>
      <c r="AE1426" s="84">
        <v>384496</v>
      </c>
      <c r="AF1426" s="84">
        <v>31377</v>
      </c>
      <c r="AG1426" s="84">
        <v>25491</v>
      </c>
      <c r="AH1426" s="84"/>
      <c r="AI1426" s="84" t="s">
        <v>8103</v>
      </c>
      <c r="AJ1426" s="84" t="s">
        <v>8284</v>
      </c>
      <c r="AK1426" s="92" t="s">
        <v>8936</v>
      </c>
      <c r="AL1426" s="84"/>
      <c r="AM1426" s="87">
        <v>40326.577557870369</v>
      </c>
      <c r="AN1426" s="84" t="s">
        <v>10584</v>
      </c>
      <c r="AO1426" s="92" t="s">
        <v>12008</v>
      </c>
      <c r="AP1426" s="84" t="s">
        <v>65</v>
      </c>
      <c r="AQ1426" s="48"/>
      <c r="AR1426" s="48"/>
      <c r="AS1426" s="48"/>
      <c r="AT1426" s="48"/>
      <c r="AU1426" s="48"/>
      <c r="AV1426" s="48"/>
      <c r="AW1426" s="48"/>
      <c r="AX1426" s="48"/>
      <c r="AY1426" s="48"/>
      <c r="AZ1426" s="48"/>
      <c r="BA1426" s="2"/>
      <c r="BB1426" s="3"/>
      <c r="BC1426" s="3"/>
      <c r="BD1426" s="3"/>
      <c r="BE1426" s="3"/>
    </row>
    <row r="1427" spans="1:57" x14ac:dyDescent="0.25">
      <c r="A1427" s="61" t="s">
        <v>1276</v>
      </c>
      <c r="B1427" s="62" t="s">
        <v>15537</v>
      </c>
      <c r="C1427" s="62"/>
      <c r="D1427" s="63">
        <v>1.5</v>
      </c>
      <c r="E1427" s="65"/>
      <c r="F1427" s="103" t="s">
        <v>10335</v>
      </c>
      <c r="G1427" s="62"/>
      <c r="H1427" s="66"/>
      <c r="I1427" s="67"/>
      <c r="J1427" s="67"/>
      <c r="K1427" s="66" t="s">
        <v>13696</v>
      </c>
      <c r="L1427" s="70"/>
      <c r="M1427" s="71">
        <v>9651.3740234375</v>
      </c>
      <c r="N1427" s="71">
        <v>6278.94873046875</v>
      </c>
      <c r="O1427" s="72"/>
      <c r="P1427" s="73"/>
      <c r="Q1427" s="73"/>
      <c r="R1427" s="96"/>
      <c r="S1427" s="48">
        <v>0</v>
      </c>
      <c r="T1427" s="48">
        <v>1</v>
      </c>
      <c r="U1427" s="49">
        <v>0</v>
      </c>
      <c r="V1427" s="49">
        <v>1</v>
      </c>
      <c r="W1427" s="49">
        <v>0</v>
      </c>
      <c r="X1427" s="49">
        <v>1</v>
      </c>
      <c r="Y1427" s="49">
        <v>0</v>
      </c>
      <c r="Z1427" s="49">
        <v>0</v>
      </c>
      <c r="AA1427" s="68">
        <v>1427</v>
      </c>
      <c r="AB1427" s="68"/>
      <c r="AC1427" s="69"/>
      <c r="AD1427" s="84">
        <v>889</v>
      </c>
      <c r="AE1427" s="84">
        <v>932</v>
      </c>
      <c r="AF1427" s="84">
        <v>3256</v>
      </c>
      <c r="AG1427" s="84">
        <v>33308</v>
      </c>
      <c r="AH1427" s="84"/>
      <c r="AI1427" s="84" t="s">
        <v>8104</v>
      </c>
      <c r="AJ1427" s="84" t="s">
        <v>8266</v>
      </c>
      <c r="AK1427" s="84"/>
      <c r="AL1427" s="84"/>
      <c r="AM1427" s="87">
        <v>43017.874826388892</v>
      </c>
      <c r="AN1427" s="84" t="s">
        <v>10584</v>
      </c>
      <c r="AO1427" s="92" t="s">
        <v>12009</v>
      </c>
      <c r="AP1427" s="84" t="s">
        <v>66</v>
      </c>
      <c r="AQ1427" s="48"/>
      <c r="AR1427" s="48"/>
      <c r="AS1427" s="48"/>
      <c r="AT1427" s="48"/>
      <c r="AU1427" s="48"/>
      <c r="AV1427" s="48"/>
      <c r="AW1427" s="107" t="s">
        <v>14623</v>
      </c>
      <c r="AX1427" s="107" t="s">
        <v>14623</v>
      </c>
      <c r="AY1427" s="107" t="s">
        <v>15395</v>
      </c>
      <c r="AZ1427" s="107" t="s">
        <v>15395</v>
      </c>
      <c r="BA1427" s="2"/>
      <c r="BB1427" s="3"/>
      <c r="BC1427" s="3"/>
      <c r="BD1427" s="3"/>
      <c r="BE1427" s="3"/>
    </row>
    <row r="1428" spans="1:57" x14ac:dyDescent="0.25">
      <c r="A1428" s="61" t="s">
        <v>1818</v>
      </c>
      <c r="B1428" s="62" t="s">
        <v>15537</v>
      </c>
      <c r="C1428" s="62"/>
      <c r="D1428" s="63">
        <v>1.5</v>
      </c>
      <c r="E1428" s="65"/>
      <c r="F1428" s="103" t="s">
        <v>10336</v>
      </c>
      <c r="G1428" s="62"/>
      <c r="H1428" s="66"/>
      <c r="I1428" s="67"/>
      <c r="J1428" s="67"/>
      <c r="K1428" s="66" t="s">
        <v>13697</v>
      </c>
      <c r="L1428" s="70"/>
      <c r="M1428" s="71">
        <v>9266.384765625</v>
      </c>
      <c r="N1428" s="71">
        <v>7624.36865234375</v>
      </c>
      <c r="O1428" s="72"/>
      <c r="P1428" s="73"/>
      <c r="Q1428" s="73"/>
      <c r="R1428" s="96"/>
      <c r="S1428" s="48">
        <v>1</v>
      </c>
      <c r="T1428" s="48">
        <v>0</v>
      </c>
      <c r="U1428" s="49">
        <v>0</v>
      </c>
      <c r="V1428" s="49">
        <v>1</v>
      </c>
      <c r="W1428" s="49">
        <v>0</v>
      </c>
      <c r="X1428" s="49">
        <v>1</v>
      </c>
      <c r="Y1428" s="49">
        <v>0</v>
      </c>
      <c r="Z1428" s="49">
        <v>0</v>
      </c>
      <c r="AA1428" s="68">
        <v>1428</v>
      </c>
      <c r="AB1428" s="68"/>
      <c r="AC1428" s="69"/>
      <c r="AD1428" s="84">
        <v>417</v>
      </c>
      <c r="AE1428" s="84">
        <v>3860</v>
      </c>
      <c r="AF1428" s="84">
        <v>203</v>
      </c>
      <c r="AG1428" s="84">
        <v>7375</v>
      </c>
      <c r="AH1428" s="84"/>
      <c r="AI1428" s="84"/>
      <c r="AJ1428" s="84"/>
      <c r="AK1428" s="92" t="s">
        <v>8937</v>
      </c>
      <c r="AL1428" s="84"/>
      <c r="AM1428" s="87">
        <v>41830.806793981479</v>
      </c>
      <c r="AN1428" s="84" t="s">
        <v>10584</v>
      </c>
      <c r="AO1428" s="92" t="s">
        <v>12010</v>
      </c>
      <c r="AP1428" s="84" t="s">
        <v>65</v>
      </c>
      <c r="AQ1428" s="48"/>
      <c r="AR1428" s="48"/>
      <c r="AS1428" s="48"/>
      <c r="AT1428" s="48"/>
      <c r="AU1428" s="48"/>
      <c r="AV1428" s="48"/>
      <c r="AW1428" s="48"/>
      <c r="AX1428" s="48"/>
      <c r="AY1428" s="48"/>
      <c r="AZ1428" s="48"/>
      <c r="BA1428" s="2"/>
      <c r="BB1428" s="3"/>
      <c r="BC1428" s="3"/>
      <c r="BD1428" s="3"/>
      <c r="BE1428" s="3"/>
    </row>
    <row r="1429" spans="1:57" x14ac:dyDescent="0.25">
      <c r="A1429" s="61" t="s">
        <v>1278</v>
      </c>
      <c r="B1429" s="62" t="s">
        <v>15537</v>
      </c>
      <c r="C1429" s="62"/>
      <c r="D1429" s="63">
        <v>1.5</v>
      </c>
      <c r="E1429" s="65"/>
      <c r="F1429" s="103" t="s">
        <v>10337</v>
      </c>
      <c r="G1429" s="62"/>
      <c r="H1429" s="66"/>
      <c r="I1429" s="67"/>
      <c r="J1429" s="67"/>
      <c r="K1429" s="66" t="s">
        <v>13698</v>
      </c>
      <c r="L1429" s="70"/>
      <c r="M1429" s="71">
        <v>3932.1728515625</v>
      </c>
      <c r="N1429" s="71">
        <v>2471.340087890625</v>
      </c>
      <c r="O1429" s="72"/>
      <c r="P1429" s="73"/>
      <c r="Q1429" s="73"/>
      <c r="R1429" s="96"/>
      <c r="S1429" s="48">
        <v>0</v>
      </c>
      <c r="T1429" s="48">
        <v>1</v>
      </c>
      <c r="U1429" s="49">
        <v>0</v>
      </c>
      <c r="V1429" s="49">
        <v>0.33333299999999999</v>
      </c>
      <c r="W1429" s="49">
        <v>0</v>
      </c>
      <c r="X1429" s="49">
        <v>0.63829800000000003</v>
      </c>
      <c r="Y1429" s="49">
        <v>0</v>
      </c>
      <c r="Z1429" s="49">
        <v>0</v>
      </c>
      <c r="AA1429" s="68">
        <v>1429</v>
      </c>
      <c r="AB1429" s="68"/>
      <c r="AC1429" s="69"/>
      <c r="AD1429" s="84">
        <v>669</v>
      </c>
      <c r="AE1429" s="84">
        <v>834</v>
      </c>
      <c r="AF1429" s="84">
        <v>19743</v>
      </c>
      <c r="AG1429" s="84">
        <v>39984</v>
      </c>
      <c r="AH1429" s="84"/>
      <c r="AI1429" s="84" t="s">
        <v>8105</v>
      </c>
      <c r="AJ1429" s="84"/>
      <c r="AK1429" s="84"/>
      <c r="AL1429" s="84"/>
      <c r="AM1429" s="87">
        <v>43453.653935185182</v>
      </c>
      <c r="AN1429" s="84" t="s">
        <v>10584</v>
      </c>
      <c r="AO1429" s="92" t="s">
        <v>12011</v>
      </c>
      <c r="AP1429" s="84" t="s">
        <v>66</v>
      </c>
      <c r="AQ1429" s="48"/>
      <c r="AR1429" s="48"/>
      <c r="AS1429" s="48"/>
      <c r="AT1429" s="48"/>
      <c r="AU1429" s="48"/>
      <c r="AV1429" s="48"/>
      <c r="AW1429" s="107" t="s">
        <v>14519</v>
      </c>
      <c r="AX1429" s="107" t="s">
        <v>14519</v>
      </c>
      <c r="AY1429" s="107" t="s">
        <v>15298</v>
      </c>
      <c r="AZ1429" s="107" t="s">
        <v>15298</v>
      </c>
      <c r="BA1429" s="2"/>
      <c r="BB1429" s="3"/>
      <c r="BC1429" s="3"/>
      <c r="BD1429" s="3"/>
      <c r="BE1429" s="3"/>
    </row>
    <row r="1430" spans="1:57" x14ac:dyDescent="0.25">
      <c r="A1430" s="61" t="s">
        <v>1279</v>
      </c>
      <c r="B1430" s="62" t="s">
        <v>15537</v>
      </c>
      <c r="C1430" s="62"/>
      <c r="D1430" s="63">
        <v>1.5</v>
      </c>
      <c r="E1430" s="65"/>
      <c r="F1430" s="103" t="s">
        <v>10338</v>
      </c>
      <c r="G1430" s="62"/>
      <c r="H1430" s="66"/>
      <c r="I1430" s="67"/>
      <c r="J1430" s="67"/>
      <c r="K1430" s="66" t="s">
        <v>13699</v>
      </c>
      <c r="L1430" s="70"/>
      <c r="M1430" s="71">
        <v>9127.2490234375</v>
      </c>
      <c r="N1430" s="71">
        <v>3556.401611328125</v>
      </c>
      <c r="O1430" s="72"/>
      <c r="P1430" s="73"/>
      <c r="Q1430" s="73"/>
      <c r="R1430" s="96"/>
      <c r="S1430" s="48">
        <v>0</v>
      </c>
      <c r="T1430" s="48">
        <v>1</v>
      </c>
      <c r="U1430" s="49">
        <v>0</v>
      </c>
      <c r="V1430" s="49">
        <v>6.6667000000000004E-2</v>
      </c>
      <c r="W1430" s="49">
        <v>0</v>
      </c>
      <c r="X1430" s="49">
        <v>0.59797299999999998</v>
      </c>
      <c r="Y1430" s="49">
        <v>0</v>
      </c>
      <c r="Z1430" s="49">
        <v>0</v>
      </c>
      <c r="AA1430" s="68">
        <v>1430</v>
      </c>
      <c r="AB1430" s="68"/>
      <c r="AC1430" s="69"/>
      <c r="AD1430" s="84">
        <v>1556</v>
      </c>
      <c r="AE1430" s="84">
        <v>252</v>
      </c>
      <c r="AF1430" s="84">
        <v>7037</v>
      </c>
      <c r="AG1430" s="84">
        <v>10758</v>
      </c>
      <c r="AH1430" s="84"/>
      <c r="AI1430" s="84"/>
      <c r="AJ1430" s="84"/>
      <c r="AK1430" s="84"/>
      <c r="AL1430" s="84"/>
      <c r="AM1430" s="87">
        <v>41098.808587962965</v>
      </c>
      <c r="AN1430" s="84" t="s">
        <v>10584</v>
      </c>
      <c r="AO1430" s="92" t="s">
        <v>12012</v>
      </c>
      <c r="AP1430" s="84" t="s">
        <v>66</v>
      </c>
      <c r="AQ1430" s="48"/>
      <c r="AR1430" s="48"/>
      <c r="AS1430" s="48"/>
      <c r="AT1430" s="48"/>
      <c r="AU1430" s="48"/>
      <c r="AV1430" s="48"/>
      <c r="AW1430" s="107" t="s">
        <v>14124</v>
      </c>
      <c r="AX1430" s="107" t="s">
        <v>14124</v>
      </c>
      <c r="AY1430" s="107" t="s">
        <v>14926</v>
      </c>
      <c r="AZ1430" s="107" t="s">
        <v>14926</v>
      </c>
      <c r="BA1430" s="2"/>
      <c r="BB1430" s="3"/>
      <c r="BC1430" s="3"/>
      <c r="BD1430" s="3"/>
      <c r="BE1430" s="3"/>
    </row>
    <row r="1431" spans="1:57" x14ac:dyDescent="0.25">
      <c r="A1431" s="61" t="s">
        <v>1280</v>
      </c>
      <c r="B1431" s="62" t="s">
        <v>15537</v>
      </c>
      <c r="C1431" s="62"/>
      <c r="D1431" s="63">
        <v>1.5251439004765737</v>
      </c>
      <c r="E1431" s="65"/>
      <c r="F1431" s="103" t="s">
        <v>10339</v>
      </c>
      <c r="G1431" s="62"/>
      <c r="H1431" s="66"/>
      <c r="I1431" s="67"/>
      <c r="J1431" s="67"/>
      <c r="K1431" s="66" t="s">
        <v>13700</v>
      </c>
      <c r="L1431" s="70"/>
      <c r="M1431" s="71">
        <v>6356.02685546875</v>
      </c>
      <c r="N1431" s="71">
        <v>4462.75927734375</v>
      </c>
      <c r="O1431" s="72"/>
      <c r="P1431" s="73"/>
      <c r="Q1431" s="73"/>
      <c r="R1431" s="96"/>
      <c r="S1431" s="48">
        <v>0</v>
      </c>
      <c r="T1431" s="48">
        <v>1</v>
      </c>
      <c r="U1431" s="49">
        <v>0</v>
      </c>
      <c r="V1431" s="49">
        <v>1.5100000000000001E-4</v>
      </c>
      <c r="W1431" s="49">
        <v>1.2999999999999999E-5</v>
      </c>
      <c r="X1431" s="49">
        <v>0.47476299999999999</v>
      </c>
      <c r="Y1431" s="49">
        <v>0</v>
      </c>
      <c r="Z1431" s="49">
        <v>0</v>
      </c>
      <c r="AA1431" s="68">
        <v>1431</v>
      </c>
      <c r="AB1431" s="68"/>
      <c r="AC1431" s="69"/>
      <c r="AD1431" s="84">
        <v>99</v>
      </c>
      <c r="AE1431" s="84">
        <v>128</v>
      </c>
      <c r="AF1431" s="84">
        <v>354</v>
      </c>
      <c r="AG1431" s="84">
        <v>480</v>
      </c>
      <c r="AH1431" s="84"/>
      <c r="AI1431" s="84"/>
      <c r="AJ1431" s="84"/>
      <c r="AK1431" s="84"/>
      <c r="AL1431" s="84"/>
      <c r="AM1431" s="87">
        <v>40952.790729166663</v>
      </c>
      <c r="AN1431" s="84" t="s">
        <v>10584</v>
      </c>
      <c r="AO1431" s="92" t="s">
        <v>12013</v>
      </c>
      <c r="AP1431" s="84" t="s">
        <v>66</v>
      </c>
      <c r="AQ1431" s="48"/>
      <c r="AR1431" s="48"/>
      <c r="AS1431" s="48"/>
      <c r="AT1431" s="48"/>
      <c r="AU1431" s="48"/>
      <c r="AV1431" s="48"/>
      <c r="AW1431" s="107" t="s">
        <v>14624</v>
      </c>
      <c r="AX1431" s="107" t="s">
        <v>14624</v>
      </c>
      <c r="AY1431" s="107" t="s">
        <v>15396</v>
      </c>
      <c r="AZ1431" s="107" t="s">
        <v>15396</v>
      </c>
      <c r="BA1431" s="2"/>
      <c r="BB1431" s="3"/>
      <c r="BC1431" s="3"/>
      <c r="BD1431" s="3"/>
      <c r="BE1431" s="3"/>
    </row>
    <row r="1432" spans="1:57" x14ac:dyDescent="0.25">
      <c r="A1432" s="61" t="s">
        <v>1281</v>
      </c>
      <c r="B1432" s="62" t="s">
        <v>15537</v>
      </c>
      <c r="C1432" s="62"/>
      <c r="D1432" s="63">
        <v>1.5</v>
      </c>
      <c r="E1432" s="65"/>
      <c r="F1432" s="103" t="s">
        <v>10340</v>
      </c>
      <c r="G1432" s="62"/>
      <c r="H1432" s="66"/>
      <c r="I1432" s="67"/>
      <c r="J1432" s="67"/>
      <c r="K1432" s="66" t="s">
        <v>13701</v>
      </c>
      <c r="L1432" s="70"/>
      <c r="M1432" s="71">
        <v>5368.15673828125</v>
      </c>
      <c r="N1432" s="71">
        <v>8427.361328125</v>
      </c>
      <c r="O1432" s="72"/>
      <c r="P1432" s="73"/>
      <c r="Q1432" s="73"/>
      <c r="R1432" s="96"/>
      <c r="S1432" s="48">
        <v>0</v>
      </c>
      <c r="T1432" s="48">
        <v>2</v>
      </c>
      <c r="U1432" s="49">
        <v>16</v>
      </c>
      <c r="V1432" s="49">
        <v>5.2631999999999998E-2</v>
      </c>
      <c r="W1432" s="49">
        <v>0</v>
      </c>
      <c r="X1432" s="49">
        <v>1.114509</v>
      </c>
      <c r="Y1432" s="49">
        <v>0</v>
      </c>
      <c r="Z1432" s="49">
        <v>0</v>
      </c>
      <c r="AA1432" s="68">
        <v>1432</v>
      </c>
      <c r="AB1432" s="68"/>
      <c r="AC1432" s="69"/>
      <c r="AD1432" s="84">
        <v>397</v>
      </c>
      <c r="AE1432" s="84">
        <v>456</v>
      </c>
      <c r="AF1432" s="84">
        <v>15986</v>
      </c>
      <c r="AG1432" s="84">
        <v>10132</v>
      </c>
      <c r="AH1432" s="84"/>
      <c r="AI1432" s="84"/>
      <c r="AJ1432" s="84"/>
      <c r="AK1432" s="84"/>
      <c r="AL1432" s="84"/>
      <c r="AM1432" s="87">
        <v>42322.91609953704</v>
      </c>
      <c r="AN1432" s="84" t="s">
        <v>10584</v>
      </c>
      <c r="AO1432" s="92" t="s">
        <v>12014</v>
      </c>
      <c r="AP1432" s="84" t="s">
        <v>66</v>
      </c>
      <c r="AQ1432" s="48" t="s">
        <v>2840</v>
      </c>
      <c r="AR1432" s="48" t="s">
        <v>2840</v>
      </c>
      <c r="AS1432" s="48" t="s">
        <v>2911</v>
      </c>
      <c r="AT1432" s="48" t="s">
        <v>2911</v>
      </c>
      <c r="AU1432" s="48"/>
      <c r="AV1432" s="48"/>
      <c r="AW1432" s="107" t="s">
        <v>14625</v>
      </c>
      <c r="AX1432" s="107" t="s">
        <v>14625</v>
      </c>
      <c r="AY1432" s="107" t="s">
        <v>15397</v>
      </c>
      <c r="AZ1432" s="107" t="s">
        <v>15397</v>
      </c>
      <c r="BA1432" s="2"/>
      <c r="BB1432" s="3"/>
      <c r="BC1432" s="3"/>
      <c r="BD1432" s="3"/>
      <c r="BE1432" s="3"/>
    </row>
    <row r="1433" spans="1:57" x14ac:dyDescent="0.25">
      <c r="A1433" s="61" t="s">
        <v>1819</v>
      </c>
      <c r="B1433" s="62" t="s">
        <v>15537</v>
      </c>
      <c r="C1433" s="62"/>
      <c r="D1433" s="63">
        <v>1.5</v>
      </c>
      <c r="E1433" s="65"/>
      <c r="F1433" s="103" t="s">
        <v>10341</v>
      </c>
      <c r="G1433" s="62"/>
      <c r="H1433" s="66"/>
      <c r="I1433" s="67"/>
      <c r="J1433" s="67"/>
      <c r="K1433" s="66" t="s">
        <v>13702</v>
      </c>
      <c r="L1433" s="70"/>
      <c r="M1433" s="71">
        <v>3718.380126953125</v>
      </c>
      <c r="N1433" s="71">
        <v>9193.0947265625</v>
      </c>
      <c r="O1433" s="72"/>
      <c r="P1433" s="73"/>
      <c r="Q1433" s="73"/>
      <c r="R1433" s="96"/>
      <c r="S1433" s="48">
        <v>1</v>
      </c>
      <c r="T1433" s="48">
        <v>0</v>
      </c>
      <c r="U1433" s="49">
        <v>0</v>
      </c>
      <c r="V1433" s="49">
        <v>3.7037E-2</v>
      </c>
      <c r="W1433" s="49">
        <v>0</v>
      </c>
      <c r="X1433" s="49">
        <v>0.62366600000000005</v>
      </c>
      <c r="Y1433" s="49">
        <v>0</v>
      </c>
      <c r="Z1433" s="49">
        <v>0</v>
      </c>
      <c r="AA1433" s="68">
        <v>1433</v>
      </c>
      <c r="AB1433" s="68"/>
      <c r="AC1433" s="69"/>
      <c r="AD1433" s="84">
        <v>113</v>
      </c>
      <c r="AE1433" s="84">
        <v>35</v>
      </c>
      <c r="AF1433" s="84">
        <v>77</v>
      </c>
      <c r="AG1433" s="84">
        <v>27</v>
      </c>
      <c r="AH1433" s="84"/>
      <c r="AI1433" s="84"/>
      <c r="AJ1433" s="84" t="s">
        <v>8305</v>
      </c>
      <c r="AK1433" s="84"/>
      <c r="AL1433" s="84"/>
      <c r="AM1433" s="87">
        <v>43020.778831018521</v>
      </c>
      <c r="AN1433" s="84" t="s">
        <v>10584</v>
      </c>
      <c r="AO1433" s="92" t="s">
        <v>12015</v>
      </c>
      <c r="AP1433" s="84" t="s">
        <v>65</v>
      </c>
      <c r="AQ1433" s="48"/>
      <c r="AR1433" s="48"/>
      <c r="AS1433" s="48"/>
      <c r="AT1433" s="48"/>
      <c r="AU1433" s="48"/>
      <c r="AV1433" s="48"/>
      <c r="AW1433" s="48"/>
      <c r="AX1433" s="48"/>
      <c r="AY1433" s="48"/>
      <c r="AZ1433" s="48"/>
      <c r="BA1433" s="2"/>
      <c r="BB1433" s="3"/>
      <c r="BC1433" s="3"/>
      <c r="BD1433" s="3"/>
      <c r="BE1433" s="3"/>
    </row>
    <row r="1434" spans="1:57" x14ac:dyDescent="0.25">
      <c r="A1434" s="61" t="s">
        <v>1282</v>
      </c>
      <c r="B1434" s="62" t="s">
        <v>15537</v>
      </c>
      <c r="C1434" s="62"/>
      <c r="D1434" s="63">
        <v>1.9448536238163026</v>
      </c>
      <c r="E1434" s="65"/>
      <c r="F1434" s="103" t="s">
        <v>10342</v>
      </c>
      <c r="G1434" s="62"/>
      <c r="H1434" s="66"/>
      <c r="I1434" s="67"/>
      <c r="J1434" s="67"/>
      <c r="K1434" s="66" t="s">
        <v>13703</v>
      </c>
      <c r="L1434" s="70"/>
      <c r="M1434" s="71">
        <v>4936.7060546875</v>
      </c>
      <c r="N1434" s="71">
        <v>4816.5322265625</v>
      </c>
      <c r="O1434" s="72"/>
      <c r="P1434" s="73"/>
      <c r="Q1434" s="73"/>
      <c r="R1434" s="96"/>
      <c r="S1434" s="48">
        <v>0</v>
      </c>
      <c r="T1434" s="48">
        <v>2</v>
      </c>
      <c r="U1434" s="49">
        <v>6046.3340600000001</v>
      </c>
      <c r="V1434" s="49">
        <v>1.95E-4</v>
      </c>
      <c r="W1434" s="49">
        <v>2.3000000000000001E-4</v>
      </c>
      <c r="X1434" s="49">
        <v>0.79631099999999999</v>
      </c>
      <c r="Y1434" s="49">
        <v>0</v>
      </c>
      <c r="Z1434" s="49">
        <v>0</v>
      </c>
      <c r="AA1434" s="68">
        <v>1434</v>
      </c>
      <c r="AB1434" s="68"/>
      <c r="AC1434" s="69"/>
      <c r="AD1434" s="84">
        <v>208</v>
      </c>
      <c r="AE1434" s="84">
        <v>1715</v>
      </c>
      <c r="AF1434" s="84">
        <v>28207</v>
      </c>
      <c r="AG1434" s="84">
        <v>20266</v>
      </c>
      <c r="AH1434" s="84"/>
      <c r="AI1434" s="84" t="s">
        <v>8106</v>
      </c>
      <c r="AJ1434" s="84" t="s">
        <v>8596</v>
      </c>
      <c r="AK1434" s="92" t="s">
        <v>8938</v>
      </c>
      <c r="AL1434" s="84"/>
      <c r="AM1434" s="87">
        <v>40752.689560185187</v>
      </c>
      <c r="AN1434" s="84" t="s">
        <v>10584</v>
      </c>
      <c r="AO1434" s="92" t="s">
        <v>12016</v>
      </c>
      <c r="AP1434" s="84" t="s">
        <v>66</v>
      </c>
      <c r="AQ1434" s="48"/>
      <c r="AR1434" s="48"/>
      <c r="AS1434" s="48"/>
      <c r="AT1434" s="48"/>
      <c r="AU1434" s="48"/>
      <c r="AV1434" s="48"/>
      <c r="AW1434" s="107" t="s">
        <v>14626</v>
      </c>
      <c r="AX1434" s="107" t="s">
        <v>14838</v>
      </c>
      <c r="AY1434" s="107" t="s">
        <v>14883</v>
      </c>
      <c r="AZ1434" s="107" t="s">
        <v>14883</v>
      </c>
      <c r="BA1434" s="2"/>
      <c r="BB1434" s="3"/>
      <c r="BC1434" s="3"/>
      <c r="BD1434" s="3"/>
      <c r="BE1434" s="3"/>
    </row>
    <row r="1435" spans="1:57" x14ac:dyDescent="0.25">
      <c r="A1435" s="61" t="s">
        <v>1283</v>
      </c>
      <c r="B1435" s="62" t="s">
        <v>15539</v>
      </c>
      <c r="C1435" s="62"/>
      <c r="D1435" s="63">
        <v>5.1110509376740723</v>
      </c>
      <c r="E1435" s="65"/>
      <c r="F1435" s="103" t="s">
        <v>10343</v>
      </c>
      <c r="G1435" s="62"/>
      <c r="H1435" s="66"/>
      <c r="I1435" s="67"/>
      <c r="J1435" s="67"/>
      <c r="K1435" s="66" t="s">
        <v>13704</v>
      </c>
      <c r="L1435" s="70"/>
      <c r="M1435" s="71">
        <v>5547.08203125</v>
      </c>
      <c r="N1435" s="71">
        <v>3893.26611328125</v>
      </c>
      <c r="O1435" s="72"/>
      <c r="P1435" s="73"/>
      <c r="Q1435" s="73"/>
      <c r="R1435" s="96"/>
      <c r="S1435" s="48">
        <v>0</v>
      </c>
      <c r="T1435" s="48">
        <v>2</v>
      </c>
      <c r="U1435" s="49">
        <v>16454.873172</v>
      </c>
      <c r="V1435" s="49">
        <v>2.02E-4</v>
      </c>
      <c r="W1435" s="49">
        <v>1.867E-3</v>
      </c>
      <c r="X1435" s="49">
        <v>0.79169800000000001</v>
      </c>
      <c r="Y1435" s="49">
        <v>0</v>
      </c>
      <c r="Z1435" s="49">
        <v>0</v>
      </c>
      <c r="AA1435" s="68">
        <v>1435</v>
      </c>
      <c r="AB1435" s="68"/>
      <c r="AC1435" s="69"/>
      <c r="AD1435" s="84">
        <v>337</v>
      </c>
      <c r="AE1435" s="84">
        <v>126</v>
      </c>
      <c r="AF1435" s="84">
        <v>7787</v>
      </c>
      <c r="AG1435" s="84">
        <v>7013</v>
      </c>
      <c r="AH1435" s="84"/>
      <c r="AI1435" s="84"/>
      <c r="AJ1435" s="84"/>
      <c r="AK1435" s="84"/>
      <c r="AL1435" s="84"/>
      <c r="AM1435" s="87">
        <v>41722.812893518516</v>
      </c>
      <c r="AN1435" s="84" t="s">
        <v>10584</v>
      </c>
      <c r="AO1435" s="92" t="s">
        <v>12017</v>
      </c>
      <c r="AP1435" s="84" t="s">
        <v>66</v>
      </c>
      <c r="AQ1435" s="48"/>
      <c r="AR1435" s="48"/>
      <c r="AS1435" s="48"/>
      <c r="AT1435" s="48"/>
      <c r="AU1435" s="48" t="s">
        <v>2951</v>
      </c>
      <c r="AV1435" s="48" t="s">
        <v>2951</v>
      </c>
      <c r="AW1435" s="107" t="s">
        <v>14627</v>
      </c>
      <c r="AX1435" s="107" t="s">
        <v>14810</v>
      </c>
      <c r="AY1435" s="107" t="s">
        <v>14929</v>
      </c>
      <c r="AZ1435" s="107" t="s">
        <v>14929</v>
      </c>
      <c r="BA1435" s="2"/>
      <c r="BB1435" s="3"/>
      <c r="BC1435" s="3"/>
      <c r="BD1435" s="3"/>
      <c r="BE1435" s="3"/>
    </row>
    <row r="1436" spans="1:57" x14ac:dyDescent="0.25">
      <c r="A1436" s="61" t="s">
        <v>1284</v>
      </c>
      <c r="B1436" s="62" t="s">
        <v>15543</v>
      </c>
      <c r="C1436" s="62"/>
      <c r="D1436" s="63">
        <v>6.526845949124219</v>
      </c>
      <c r="E1436" s="65"/>
      <c r="F1436" s="103" t="s">
        <v>10344</v>
      </c>
      <c r="G1436" s="62"/>
      <c r="H1436" s="66"/>
      <c r="I1436" s="67"/>
      <c r="J1436" s="67"/>
      <c r="K1436" s="66" t="s">
        <v>13705</v>
      </c>
      <c r="L1436" s="70"/>
      <c r="M1436" s="71">
        <v>3799.484130859375</v>
      </c>
      <c r="N1436" s="71">
        <v>6059.66064453125</v>
      </c>
      <c r="O1436" s="72"/>
      <c r="P1436" s="73"/>
      <c r="Q1436" s="73"/>
      <c r="R1436" s="96"/>
      <c r="S1436" s="48">
        <v>0</v>
      </c>
      <c r="T1436" s="48">
        <v>2</v>
      </c>
      <c r="U1436" s="49">
        <v>22120.947883000001</v>
      </c>
      <c r="V1436" s="49">
        <v>2.32E-4</v>
      </c>
      <c r="W1436" s="49">
        <v>2.5990000000000002E-3</v>
      </c>
      <c r="X1436" s="49">
        <v>0.72294400000000003</v>
      </c>
      <c r="Y1436" s="49">
        <v>0</v>
      </c>
      <c r="Z1436" s="49">
        <v>0</v>
      </c>
      <c r="AA1436" s="68">
        <v>1436</v>
      </c>
      <c r="AB1436" s="68"/>
      <c r="AC1436" s="69"/>
      <c r="AD1436" s="84">
        <v>42</v>
      </c>
      <c r="AE1436" s="84">
        <v>6</v>
      </c>
      <c r="AF1436" s="84">
        <v>5</v>
      </c>
      <c r="AG1436" s="84">
        <v>56</v>
      </c>
      <c r="AH1436" s="84"/>
      <c r="AI1436" s="84"/>
      <c r="AJ1436" s="84"/>
      <c r="AK1436" s="84"/>
      <c r="AL1436" s="84"/>
      <c r="AM1436" s="87">
        <v>43654.54173611111</v>
      </c>
      <c r="AN1436" s="84" t="s">
        <v>10584</v>
      </c>
      <c r="AO1436" s="92" t="s">
        <v>12018</v>
      </c>
      <c r="AP1436" s="84" t="s">
        <v>66</v>
      </c>
      <c r="AQ1436" s="48"/>
      <c r="AR1436" s="48"/>
      <c r="AS1436" s="48"/>
      <c r="AT1436" s="48"/>
      <c r="AU1436" s="48" t="s">
        <v>2951</v>
      </c>
      <c r="AV1436" s="48" t="s">
        <v>2951</v>
      </c>
      <c r="AW1436" s="107" t="s">
        <v>14248</v>
      </c>
      <c r="AX1436" s="107" t="s">
        <v>14746</v>
      </c>
      <c r="AY1436" s="107" t="s">
        <v>14929</v>
      </c>
      <c r="AZ1436" s="107" t="s">
        <v>14929</v>
      </c>
      <c r="BA1436" s="2"/>
      <c r="BB1436" s="3"/>
      <c r="BC1436" s="3"/>
      <c r="BD1436" s="3"/>
      <c r="BE1436" s="3"/>
    </row>
    <row r="1437" spans="1:57" x14ac:dyDescent="0.25">
      <c r="A1437" s="61" t="s">
        <v>1285</v>
      </c>
      <c r="B1437" s="62" t="s">
        <v>15537</v>
      </c>
      <c r="C1437" s="62"/>
      <c r="D1437" s="63">
        <v>1.5638268242866868</v>
      </c>
      <c r="E1437" s="65"/>
      <c r="F1437" s="103" t="s">
        <v>10345</v>
      </c>
      <c r="G1437" s="62"/>
      <c r="H1437" s="66"/>
      <c r="I1437" s="67"/>
      <c r="J1437" s="67"/>
      <c r="K1437" s="66" t="s">
        <v>13706</v>
      </c>
      <c r="L1437" s="70"/>
      <c r="M1437" s="71">
        <v>4006.544677734375</v>
      </c>
      <c r="N1437" s="71">
        <v>268.594970703125</v>
      </c>
      <c r="O1437" s="72"/>
      <c r="P1437" s="73"/>
      <c r="Q1437" s="73"/>
      <c r="R1437" s="96"/>
      <c r="S1437" s="48">
        <v>0</v>
      </c>
      <c r="T1437" s="48">
        <v>1</v>
      </c>
      <c r="U1437" s="49">
        <v>0</v>
      </c>
      <c r="V1437" s="49">
        <v>1.74E-4</v>
      </c>
      <c r="W1437" s="49">
        <v>3.3000000000000003E-5</v>
      </c>
      <c r="X1437" s="49">
        <v>0.43635400000000002</v>
      </c>
      <c r="Y1437" s="49">
        <v>0</v>
      </c>
      <c r="Z1437" s="49">
        <v>0</v>
      </c>
      <c r="AA1437" s="68">
        <v>1437</v>
      </c>
      <c r="AB1437" s="68"/>
      <c r="AC1437" s="69"/>
      <c r="AD1437" s="84">
        <v>671</v>
      </c>
      <c r="AE1437" s="84">
        <v>275</v>
      </c>
      <c r="AF1437" s="84">
        <v>3402</v>
      </c>
      <c r="AG1437" s="84">
        <v>3132</v>
      </c>
      <c r="AH1437" s="84"/>
      <c r="AI1437" s="84"/>
      <c r="AJ1437" s="84"/>
      <c r="AK1437" s="84"/>
      <c r="AL1437" s="84"/>
      <c r="AM1437" s="87">
        <v>43144.817800925928</v>
      </c>
      <c r="AN1437" s="84" t="s">
        <v>10584</v>
      </c>
      <c r="AO1437" s="92" t="s">
        <v>12019</v>
      </c>
      <c r="AP1437" s="84" t="s">
        <v>66</v>
      </c>
      <c r="AQ1437" s="48"/>
      <c r="AR1437" s="48"/>
      <c r="AS1437" s="48"/>
      <c r="AT1437" s="48"/>
      <c r="AU1437" s="48" t="s">
        <v>2956</v>
      </c>
      <c r="AV1437" s="48" t="s">
        <v>2956</v>
      </c>
      <c r="AW1437" s="107" t="s">
        <v>14148</v>
      </c>
      <c r="AX1437" s="107" t="s">
        <v>14148</v>
      </c>
      <c r="AY1437" s="107" t="s">
        <v>14948</v>
      </c>
      <c r="AZ1437" s="107" t="s">
        <v>14948</v>
      </c>
      <c r="BA1437" s="2"/>
      <c r="BB1437" s="3"/>
      <c r="BC1437" s="3"/>
      <c r="BD1437" s="3"/>
      <c r="BE1437" s="3"/>
    </row>
    <row r="1438" spans="1:57" x14ac:dyDescent="0.25">
      <c r="A1438" s="61" t="s">
        <v>1286</v>
      </c>
      <c r="B1438" s="62" t="s">
        <v>15537</v>
      </c>
      <c r="C1438" s="62"/>
      <c r="D1438" s="63">
        <v>1.5193414619050567</v>
      </c>
      <c r="E1438" s="65"/>
      <c r="F1438" s="103" t="s">
        <v>10346</v>
      </c>
      <c r="G1438" s="62"/>
      <c r="H1438" s="66"/>
      <c r="I1438" s="67"/>
      <c r="J1438" s="67"/>
      <c r="K1438" s="66" t="s">
        <v>13707</v>
      </c>
      <c r="L1438" s="70"/>
      <c r="M1438" s="71">
        <v>7885.29833984375</v>
      </c>
      <c r="N1438" s="71">
        <v>5735.8095703125</v>
      </c>
      <c r="O1438" s="72"/>
      <c r="P1438" s="73"/>
      <c r="Q1438" s="73"/>
      <c r="R1438" s="96"/>
      <c r="S1438" s="48">
        <v>0</v>
      </c>
      <c r="T1438" s="48">
        <v>1</v>
      </c>
      <c r="U1438" s="49">
        <v>0</v>
      </c>
      <c r="V1438" s="49">
        <v>1.7000000000000001E-4</v>
      </c>
      <c r="W1438" s="49">
        <v>1.0000000000000001E-5</v>
      </c>
      <c r="X1438" s="49">
        <v>0.47191499999999997</v>
      </c>
      <c r="Y1438" s="49">
        <v>0</v>
      </c>
      <c r="Z1438" s="49">
        <v>0</v>
      </c>
      <c r="AA1438" s="68">
        <v>1438</v>
      </c>
      <c r="AB1438" s="68"/>
      <c r="AC1438" s="69"/>
      <c r="AD1438" s="84">
        <v>97</v>
      </c>
      <c r="AE1438" s="84">
        <v>1634</v>
      </c>
      <c r="AF1438" s="84">
        <v>6188</v>
      </c>
      <c r="AG1438" s="84">
        <v>15144</v>
      </c>
      <c r="AH1438" s="84"/>
      <c r="AI1438" s="84" t="s">
        <v>8107</v>
      </c>
      <c r="AJ1438" s="84"/>
      <c r="AK1438" s="84"/>
      <c r="AL1438" s="84"/>
      <c r="AM1438" s="87">
        <v>43655.313738425924</v>
      </c>
      <c r="AN1438" s="84" t="s">
        <v>10584</v>
      </c>
      <c r="AO1438" s="92" t="s">
        <v>12020</v>
      </c>
      <c r="AP1438" s="84" t="s">
        <v>66</v>
      </c>
      <c r="AQ1438" s="48"/>
      <c r="AR1438" s="48"/>
      <c r="AS1438" s="48"/>
      <c r="AT1438" s="48"/>
      <c r="AU1438" s="48"/>
      <c r="AV1438" s="48"/>
      <c r="AW1438" s="107" t="s">
        <v>14094</v>
      </c>
      <c r="AX1438" s="107" t="s">
        <v>14094</v>
      </c>
      <c r="AY1438" s="107" t="s">
        <v>14896</v>
      </c>
      <c r="AZ1438" s="107" t="s">
        <v>14896</v>
      </c>
      <c r="BA1438" s="2"/>
      <c r="BB1438" s="3"/>
      <c r="BC1438" s="3"/>
      <c r="BD1438" s="3"/>
      <c r="BE1438" s="3"/>
    </row>
    <row r="1439" spans="1:57" x14ac:dyDescent="0.25">
      <c r="A1439" s="61" t="s">
        <v>1287</v>
      </c>
      <c r="B1439" s="62" t="s">
        <v>15537</v>
      </c>
      <c r="C1439" s="62"/>
      <c r="D1439" s="63">
        <v>1.5232097542860679</v>
      </c>
      <c r="E1439" s="65"/>
      <c r="F1439" s="103" t="s">
        <v>10347</v>
      </c>
      <c r="G1439" s="62"/>
      <c r="H1439" s="66"/>
      <c r="I1439" s="67"/>
      <c r="J1439" s="67"/>
      <c r="K1439" s="66" t="s">
        <v>13708</v>
      </c>
      <c r="L1439" s="70"/>
      <c r="M1439" s="71">
        <v>6843.865234375</v>
      </c>
      <c r="N1439" s="71">
        <v>6598.306640625</v>
      </c>
      <c r="O1439" s="72"/>
      <c r="P1439" s="73"/>
      <c r="Q1439" s="73"/>
      <c r="R1439" s="96"/>
      <c r="S1439" s="48">
        <v>0</v>
      </c>
      <c r="T1439" s="48">
        <v>1</v>
      </c>
      <c r="U1439" s="49">
        <v>0</v>
      </c>
      <c r="V1439" s="49">
        <v>1.7000000000000001E-4</v>
      </c>
      <c r="W1439" s="49">
        <v>1.2E-5</v>
      </c>
      <c r="X1439" s="49">
        <v>0.49753399999999998</v>
      </c>
      <c r="Y1439" s="49">
        <v>0</v>
      </c>
      <c r="Z1439" s="49">
        <v>0</v>
      </c>
      <c r="AA1439" s="68">
        <v>1439</v>
      </c>
      <c r="AB1439" s="68"/>
      <c r="AC1439" s="69"/>
      <c r="AD1439" s="84">
        <v>304</v>
      </c>
      <c r="AE1439" s="84">
        <v>552</v>
      </c>
      <c r="AF1439" s="84">
        <v>37394</v>
      </c>
      <c r="AG1439" s="84">
        <v>4616</v>
      </c>
      <c r="AH1439" s="84"/>
      <c r="AI1439" s="84" t="s">
        <v>8108</v>
      </c>
      <c r="AJ1439" s="84" t="s">
        <v>8597</v>
      </c>
      <c r="AK1439" s="92" t="s">
        <v>8939</v>
      </c>
      <c r="AL1439" s="84"/>
      <c r="AM1439" s="87">
        <v>40541.525879629633</v>
      </c>
      <c r="AN1439" s="84" t="s">
        <v>10584</v>
      </c>
      <c r="AO1439" s="92" t="s">
        <v>12021</v>
      </c>
      <c r="AP1439" s="84" t="s">
        <v>66</v>
      </c>
      <c r="AQ1439" s="48"/>
      <c r="AR1439" s="48"/>
      <c r="AS1439" s="48"/>
      <c r="AT1439" s="48"/>
      <c r="AU1439" s="48"/>
      <c r="AV1439" s="48"/>
      <c r="AW1439" s="107" t="s">
        <v>14086</v>
      </c>
      <c r="AX1439" s="107" t="s">
        <v>14086</v>
      </c>
      <c r="AY1439" s="107" t="s">
        <v>14889</v>
      </c>
      <c r="AZ1439" s="107" t="s">
        <v>14889</v>
      </c>
      <c r="BA1439" s="2"/>
      <c r="BB1439" s="3"/>
      <c r="BC1439" s="3"/>
      <c r="BD1439" s="3"/>
      <c r="BE1439" s="3"/>
    </row>
    <row r="1440" spans="1:57" x14ac:dyDescent="0.25">
      <c r="A1440" s="61" t="s">
        <v>1289</v>
      </c>
      <c r="B1440" s="62" t="s">
        <v>15537</v>
      </c>
      <c r="C1440" s="62"/>
      <c r="D1440" s="63">
        <v>1.5</v>
      </c>
      <c r="E1440" s="65"/>
      <c r="F1440" s="103" t="s">
        <v>10348</v>
      </c>
      <c r="G1440" s="62"/>
      <c r="H1440" s="66"/>
      <c r="I1440" s="67"/>
      <c r="J1440" s="67"/>
      <c r="K1440" s="66" t="s">
        <v>13709</v>
      </c>
      <c r="L1440" s="70"/>
      <c r="M1440" s="71">
        <v>4728.43212890625</v>
      </c>
      <c r="N1440" s="71">
        <v>9756.3740234375</v>
      </c>
      <c r="O1440" s="72"/>
      <c r="P1440" s="73"/>
      <c r="Q1440" s="73"/>
      <c r="R1440" s="96"/>
      <c r="S1440" s="48">
        <v>0</v>
      </c>
      <c r="T1440" s="48">
        <v>1</v>
      </c>
      <c r="U1440" s="49">
        <v>0</v>
      </c>
      <c r="V1440" s="49">
        <v>0.14285700000000001</v>
      </c>
      <c r="W1440" s="49">
        <v>0</v>
      </c>
      <c r="X1440" s="49">
        <v>0.59523800000000004</v>
      </c>
      <c r="Y1440" s="49">
        <v>0</v>
      </c>
      <c r="Z1440" s="49">
        <v>0</v>
      </c>
      <c r="AA1440" s="68">
        <v>1440</v>
      </c>
      <c r="AB1440" s="68"/>
      <c r="AC1440" s="69"/>
      <c r="AD1440" s="84">
        <v>3667</v>
      </c>
      <c r="AE1440" s="84">
        <v>800</v>
      </c>
      <c r="AF1440" s="84">
        <v>15169</v>
      </c>
      <c r="AG1440" s="84">
        <v>6736</v>
      </c>
      <c r="AH1440" s="84"/>
      <c r="AI1440" s="84"/>
      <c r="AJ1440" s="84"/>
      <c r="AK1440" s="84"/>
      <c r="AL1440" s="84"/>
      <c r="AM1440" s="87">
        <v>42918.685752314814</v>
      </c>
      <c r="AN1440" s="84" t="s">
        <v>10584</v>
      </c>
      <c r="AO1440" s="92" t="s">
        <v>12022</v>
      </c>
      <c r="AP1440" s="84" t="s">
        <v>66</v>
      </c>
      <c r="AQ1440" s="48"/>
      <c r="AR1440" s="48"/>
      <c r="AS1440" s="48"/>
      <c r="AT1440" s="48"/>
      <c r="AU1440" s="48" t="s">
        <v>2946</v>
      </c>
      <c r="AV1440" s="48" t="s">
        <v>2946</v>
      </c>
      <c r="AW1440" s="107" t="s">
        <v>14547</v>
      </c>
      <c r="AX1440" s="107" t="s">
        <v>14547</v>
      </c>
      <c r="AY1440" s="107" t="s">
        <v>15325</v>
      </c>
      <c r="AZ1440" s="107" t="s">
        <v>15325</v>
      </c>
      <c r="BA1440" s="2"/>
      <c r="BB1440" s="3"/>
      <c r="BC1440" s="3"/>
      <c r="BD1440" s="3"/>
      <c r="BE1440" s="3"/>
    </row>
    <row r="1441" spans="1:57" x14ac:dyDescent="0.25">
      <c r="A1441" s="61" t="s">
        <v>1290</v>
      </c>
      <c r="B1441" s="62" t="s">
        <v>15537</v>
      </c>
      <c r="C1441" s="62"/>
      <c r="D1441" s="63">
        <v>1.7185585195271398</v>
      </c>
      <c r="E1441" s="65"/>
      <c r="F1441" s="103" t="s">
        <v>10349</v>
      </c>
      <c r="G1441" s="62"/>
      <c r="H1441" s="66"/>
      <c r="I1441" s="67"/>
      <c r="J1441" s="67"/>
      <c r="K1441" s="66" t="s">
        <v>13710</v>
      </c>
      <c r="L1441" s="70"/>
      <c r="M1441" s="71">
        <v>5451.853515625</v>
      </c>
      <c r="N1441" s="71">
        <v>3578.286376953125</v>
      </c>
      <c r="O1441" s="72"/>
      <c r="P1441" s="73"/>
      <c r="Q1441" s="73"/>
      <c r="R1441" s="96"/>
      <c r="S1441" s="48">
        <v>0</v>
      </c>
      <c r="T1441" s="48">
        <v>1</v>
      </c>
      <c r="U1441" s="49">
        <v>0</v>
      </c>
      <c r="V1441" s="49">
        <v>1.63E-4</v>
      </c>
      <c r="W1441" s="49">
        <v>1.13E-4</v>
      </c>
      <c r="X1441" s="49">
        <v>0.48216999999999999</v>
      </c>
      <c r="Y1441" s="49">
        <v>0</v>
      </c>
      <c r="Z1441" s="49">
        <v>0</v>
      </c>
      <c r="AA1441" s="68">
        <v>1441</v>
      </c>
      <c r="AB1441" s="68"/>
      <c r="AC1441" s="69"/>
      <c r="AD1441" s="84">
        <v>2896</v>
      </c>
      <c r="AE1441" s="84">
        <v>3957</v>
      </c>
      <c r="AF1441" s="84">
        <v>83787</v>
      </c>
      <c r="AG1441" s="84">
        <v>10528</v>
      </c>
      <c r="AH1441" s="84"/>
      <c r="AI1441" s="84" t="s">
        <v>8109</v>
      </c>
      <c r="AJ1441" s="84"/>
      <c r="AK1441" s="84"/>
      <c r="AL1441" s="84"/>
      <c r="AM1441" s="87">
        <v>41287.508298611108</v>
      </c>
      <c r="AN1441" s="84" t="s">
        <v>10584</v>
      </c>
      <c r="AO1441" s="92" t="s">
        <v>12023</v>
      </c>
      <c r="AP1441" s="84" t="s">
        <v>66</v>
      </c>
      <c r="AQ1441" s="48"/>
      <c r="AR1441" s="48"/>
      <c r="AS1441" s="48"/>
      <c r="AT1441" s="48"/>
      <c r="AU1441" s="48"/>
      <c r="AV1441" s="48"/>
      <c r="AW1441" s="107" t="s">
        <v>14090</v>
      </c>
      <c r="AX1441" s="107" t="s">
        <v>14726</v>
      </c>
      <c r="AY1441" s="107" t="s">
        <v>14893</v>
      </c>
      <c r="AZ1441" s="107" t="s">
        <v>15482</v>
      </c>
      <c r="BA1441" s="2"/>
      <c r="BB1441" s="3"/>
      <c r="BC1441" s="3"/>
      <c r="BD1441" s="3"/>
      <c r="BE1441" s="3"/>
    </row>
    <row r="1442" spans="1:57" x14ac:dyDescent="0.25">
      <c r="A1442" s="61" t="s">
        <v>1291</v>
      </c>
      <c r="B1442" s="62" t="s">
        <v>15541</v>
      </c>
      <c r="C1442" s="62"/>
      <c r="D1442" s="63">
        <v>3.6410998328897688</v>
      </c>
      <c r="E1442" s="65"/>
      <c r="F1442" s="103" t="s">
        <v>10350</v>
      </c>
      <c r="G1442" s="62"/>
      <c r="H1442" s="66"/>
      <c r="I1442" s="67"/>
      <c r="J1442" s="67"/>
      <c r="K1442" s="66" t="s">
        <v>13711</v>
      </c>
      <c r="L1442" s="70"/>
      <c r="M1442" s="71">
        <v>7293.857421875</v>
      </c>
      <c r="N1442" s="71">
        <v>6228.060546875</v>
      </c>
      <c r="O1442" s="72"/>
      <c r="P1442" s="73"/>
      <c r="Q1442" s="73"/>
      <c r="R1442" s="96"/>
      <c r="S1442" s="48">
        <v>0</v>
      </c>
      <c r="T1442" s="48">
        <v>2</v>
      </c>
      <c r="U1442" s="49">
        <v>0</v>
      </c>
      <c r="V1442" s="49">
        <v>1.7799999999999999E-4</v>
      </c>
      <c r="W1442" s="49">
        <v>1.1069999999999999E-3</v>
      </c>
      <c r="X1442" s="49">
        <v>0.54048099999999999</v>
      </c>
      <c r="Y1442" s="49">
        <v>0.5</v>
      </c>
      <c r="Z1442" s="49">
        <v>0</v>
      </c>
      <c r="AA1442" s="68">
        <v>1442</v>
      </c>
      <c r="AB1442" s="68"/>
      <c r="AC1442" s="69"/>
      <c r="AD1442" s="84">
        <v>3546</v>
      </c>
      <c r="AE1442" s="84">
        <v>4126</v>
      </c>
      <c r="AF1442" s="84">
        <v>131813</v>
      </c>
      <c r="AG1442" s="84">
        <v>15230</v>
      </c>
      <c r="AH1442" s="84"/>
      <c r="AI1442" s="84" t="s">
        <v>8110</v>
      </c>
      <c r="AJ1442" s="84" t="s">
        <v>8598</v>
      </c>
      <c r="AK1442" s="84"/>
      <c r="AL1442" s="84"/>
      <c r="AM1442" s="87">
        <v>42817.713564814818</v>
      </c>
      <c r="AN1442" s="84" t="s">
        <v>10584</v>
      </c>
      <c r="AO1442" s="92" t="s">
        <v>12024</v>
      </c>
      <c r="AP1442" s="84" t="s">
        <v>66</v>
      </c>
      <c r="AQ1442" s="48"/>
      <c r="AR1442" s="48"/>
      <c r="AS1442" s="48"/>
      <c r="AT1442" s="48"/>
      <c r="AU1442" s="48" t="s">
        <v>2955</v>
      </c>
      <c r="AV1442" s="48" t="s">
        <v>2955</v>
      </c>
      <c r="AW1442" s="107" t="s">
        <v>14199</v>
      </c>
      <c r="AX1442" s="107" t="s">
        <v>14199</v>
      </c>
      <c r="AY1442" s="107" t="s">
        <v>14998</v>
      </c>
      <c r="AZ1442" s="107" t="s">
        <v>14998</v>
      </c>
      <c r="BA1442" s="2"/>
      <c r="BB1442" s="3"/>
      <c r="BC1442" s="3"/>
      <c r="BD1442" s="3"/>
      <c r="BE1442" s="3"/>
    </row>
    <row r="1443" spans="1:57" x14ac:dyDescent="0.25">
      <c r="A1443" s="61" t="s">
        <v>1292</v>
      </c>
      <c r="B1443" s="62" t="s">
        <v>15537</v>
      </c>
      <c r="C1443" s="62"/>
      <c r="D1443" s="63">
        <v>1.5</v>
      </c>
      <c r="E1443" s="65"/>
      <c r="F1443" s="103" t="s">
        <v>10351</v>
      </c>
      <c r="G1443" s="62"/>
      <c r="H1443" s="66"/>
      <c r="I1443" s="67"/>
      <c r="J1443" s="67"/>
      <c r="K1443" s="66" t="s">
        <v>13712</v>
      </c>
      <c r="L1443" s="70"/>
      <c r="M1443" s="71">
        <v>9496.119140625</v>
      </c>
      <c r="N1443" s="71">
        <v>3179.868896484375</v>
      </c>
      <c r="O1443" s="72"/>
      <c r="P1443" s="73"/>
      <c r="Q1443" s="73"/>
      <c r="R1443" s="96"/>
      <c r="S1443" s="48">
        <v>0</v>
      </c>
      <c r="T1443" s="48">
        <v>1</v>
      </c>
      <c r="U1443" s="49">
        <v>0</v>
      </c>
      <c r="V1443" s="49">
        <v>1</v>
      </c>
      <c r="W1443" s="49">
        <v>0</v>
      </c>
      <c r="X1443" s="49">
        <v>1</v>
      </c>
      <c r="Y1443" s="49">
        <v>0</v>
      </c>
      <c r="Z1443" s="49">
        <v>0</v>
      </c>
      <c r="AA1443" s="68">
        <v>1443</v>
      </c>
      <c r="AB1443" s="68"/>
      <c r="AC1443" s="69"/>
      <c r="AD1443" s="84">
        <v>629</v>
      </c>
      <c r="AE1443" s="84">
        <v>15195</v>
      </c>
      <c r="AF1443" s="84">
        <v>16979</v>
      </c>
      <c r="AG1443" s="84">
        <v>19708</v>
      </c>
      <c r="AH1443" s="84"/>
      <c r="AI1443" s="84" t="s">
        <v>8111</v>
      </c>
      <c r="AJ1443" s="84" t="s">
        <v>8284</v>
      </c>
      <c r="AK1443" s="92" t="s">
        <v>8940</v>
      </c>
      <c r="AL1443" s="84"/>
      <c r="AM1443" s="87">
        <v>42550.650740740741</v>
      </c>
      <c r="AN1443" s="84" t="s">
        <v>10584</v>
      </c>
      <c r="AO1443" s="92" t="s">
        <v>12025</v>
      </c>
      <c r="AP1443" s="84" t="s">
        <v>66</v>
      </c>
      <c r="AQ1443" s="48"/>
      <c r="AR1443" s="48"/>
      <c r="AS1443" s="48"/>
      <c r="AT1443" s="48"/>
      <c r="AU1443" s="48"/>
      <c r="AV1443" s="48"/>
      <c r="AW1443" s="107" t="s">
        <v>14628</v>
      </c>
      <c r="AX1443" s="107" t="s">
        <v>14628</v>
      </c>
      <c r="AY1443" s="107" t="s">
        <v>15398</v>
      </c>
      <c r="AZ1443" s="107" t="s">
        <v>15398</v>
      </c>
      <c r="BA1443" s="2"/>
      <c r="BB1443" s="3"/>
      <c r="BC1443" s="3"/>
      <c r="BD1443" s="3"/>
      <c r="BE1443" s="3"/>
    </row>
    <row r="1444" spans="1:57" x14ac:dyDescent="0.25">
      <c r="A1444" s="61" t="s">
        <v>1820</v>
      </c>
      <c r="B1444" s="62" t="s">
        <v>15537</v>
      </c>
      <c r="C1444" s="62"/>
      <c r="D1444" s="63">
        <v>1.5</v>
      </c>
      <c r="E1444" s="65"/>
      <c r="F1444" s="103" t="s">
        <v>10352</v>
      </c>
      <c r="G1444" s="62"/>
      <c r="H1444" s="66"/>
      <c r="I1444" s="67"/>
      <c r="J1444" s="67"/>
      <c r="K1444" s="66" t="s">
        <v>13713</v>
      </c>
      <c r="L1444" s="70"/>
      <c r="M1444" s="71">
        <v>9367.5537109375</v>
      </c>
      <c r="N1444" s="71">
        <v>3360.796142578125</v>
      </c>
      <c r="O1444" s="72"/>
      <c r="P1444" s="73"/>
      <c r="Q1444" s="73"/>
      <c r="R1444" s="96"/>
      <c r="S1444" s="48">
        <v>1</v>
      </c>
      <c r="T1444" s="48">
        <v>0</v>
      </c>
      <c r="U1444" s="49">
        <v>0</v>
      </c>
      <c r="V1444" s="49">
        <v>1</v>
      </c>
      <c r="W1444" s="49">
        <v>0</v>
      </c>
      <c r="X1444" s="49">
        <v>1</v>
      </c>
      <c r="Y1444" s="49">
        <v>0</v>
      </c>
      <c r="Z1444" s="49">
        <v>0</v>
      </c>
      <c r="AA1444" s="68">
        <v>1444</v>
      </c>
      <c r="AB1444" s="68"/>
      <c r="AC1444" s="69"/>
      <c r="AD1444" s="84">
        <v>308</v>
      </c>
      <c r="AE1444" s="84">
        <v>4149</v>
      </c>
      <c r="AF1444" s="84">
        <v>34206</v>
      </c>
      <c r="AG1444" s="84">
        <v>24813</v>
      </c>
      <c r="AH1444" s="84"/>
      <c r="AI1444" s="84"/>
      <c r="AJ1444" s="84"/>
      <c r="AK1444" s="92" t="s">
        <v>8941</v>
      </c>
      <c r="AL1444" s="84"/>
      <c r="AM1444" s="87">
        <v>42254.852997685186</v>
      </c>
      <c r="AN1444" s="84" t="s">
        <v>10584</v>
      </c>
      <c r="AO1444" s="92" t="s">
        <v>12026</v>
      </c>
      <c r="AP1444" s="84" t="s">
        <v>65</v>
      </c>
      <c r="AQ1444" s="48"/>
      <c r="AR1444" s="48"/>
      <c r="AS1444" s="48"/>
      <c r="AT1444" s="48"/>
      <c r="AU1444" s="48"/>
      <c r="AV1444" s="48"/>
      <c r="AW1444" s="48"/>
      <c r="AX1444" s="48"/>
      <c r="AY1444" s="48"/>
      <c r="AZ1444" s="48"/>
      <c r="BA1444" s="2"/>
      <c r="BB1444" s="3"/>
      <c r="BC1444" s="3"/>
      <c r="BD1444" s="3"/>
      <c r="BE1444" s="3"/>
    </row>
    <row r="1445" spans="1:57" x14ac:dyDescent="0.25">
      <c r="A1445" s="61" t="s">
        <v>1293</v>
      </c>
      <c r="B1445" s="62" t="s">
        <v>15537</v>
      </c>
      <c r="C1445" s="62"/>
      <c r="D1445" s="63">
        <v>1.5116048771430339</v>
      </c>
      <c r="E1445" s="65"/>
      <c r="F1445" s="103" t="s">
        <v>10353</v>
      </c>
      <c r="G1445" s="62"/>
      <c r="H1445" s="66"/>
      <c r="I1445" s="67"/>
      <c r="J1445" s="67"/>
      <c r="K1445" s="66" t="s">
        <v>13714</v>
      </c>
      <c r="L1445" s="70"/>
      <c r="M1445" s="71">
        <v>4959.37744140625</v>
      </c>
      <c r="N1445" s="71">
        <v>485.3712158203125</v>
      </c>
      <c r="O1445" s="72"/>
      <c r="P1445" s="73"/>
      <c r="Q1445" s="73"/>
      <c r="R1445" s="96"/>
      <c r="S1445" s="48">
        <v>0</v>
      </c>
      <c r="T1445" s="48">
        <v>1</v>
      </c>
      <c r="U1445" s="49">
        <v>0</v>
      </c>
      <c r="V1445" s="49">
        <v>1.4300000000000001E-4</v>
      </c>
      <c r="W1445" s="49">
        <v>6.0000000000000002E-6</v>
      </c>
      <c r="X1445" s="49">
        <v>0.59113499999999997</v>
      </c>
      <c r="Y1445" s="49">
        <v>0</v>
      </c>
      <c r="Z1445" s="49">
        <v>0</v>
      </c>
      <c r="AA1445" s="68">
        <v>1445</v>
      </c>
      <c r="AB1445" s="68"/>
      <c r="AC1445" s="69"/>
      <c r="AD1445" s="84">
        <v>594</v>
      </c>
      <c r="AE1445" s="84">
        <v>1319</v>
      </c>
      <c r="AF1445" s="84">
        <v>1308</v>
      </c>
      <c r="AG1445" s="84">
        <v>3306</v>
      </c>
      <c r="AH1445" s="84"/>
      <c r="AI1445" s="84" t="s">
        <v>8112</v>
      </c>
      <c r="AJ1445" s="84"/>
      <c r="AK1445" s="84"/>
      <c r="AL1445" s="84"/>
      <c r="AM1445" s="87">
        <v>43066.301898148151</v>
      </c>
      <c r="AN1445" s="84" t="s">
        <v>10584</v>
      </c>
      <c r="AO1445" s="92" t="s">
        <v>12027</v>
      </c>
      <c r="AP1445" s="84" t="s">
        <v>66</v>
      </c>
      <c r="AQ1445" s="48"/>
      <c r="AR1445" s="48"/>
      <c r="AS1445" s="48"/>
      <c r="AT1445" s="48"/>
      <c r="AU1445" s="48"/>
      <c r="AV1445" s="48"/>
      <c r="AW1445" s="107" t="s">
        <v>14579</v>
      </c>
      <c r="AX1445" s="107" t="s">
        <v>14579</v>
      </c>
      <c r="AY1445" s="107" t="s">
        <v>15353</v>
      </c>
      <c r="AZ1445" s="107" t="s">
        <v>15353</v>
      </c>
      <c r="BA1445" s="2"/>
      <c r="BB1445" s="3"/>
      <c r="BC1445" s="3"/>
      <c r="BD1445" s="3"/>
      <c r="BE1445" s="3"/>
    </row>
    <row r="1446" spans="1:57" x14ac:dyDescent="0.25">
      <c r="A1446" s="61" t="s">
        <v>1294</v>
      </c>
      <c r="B1446" s="62" t="s">
        <v>15537</v>
      </c>
      <c r="C1446" s="62"/>
      <c r="D1446" s="63">
        <v>1.5</v>
      </c>
      <c r="E1446" s="65"/>
      <c r="F1446" s="103" t="s">
        <v>10354</v>
      </c>
      <c r="G1446" s="62"/>
      <c r="H1446" s="66"/>
      <c r="I1446" s="67"/>
      <c r="J1446" s="67"/>
      <c r="K1446" s="66" t="s">
        <v>13715</v>
      </c>
      <c r="L1446" s="70"/>
      <c r="M1446" s="71">
        <v>4383.35498046875</v>
      </c>
      <c r="N1446" s="71">
        <v>830.843017578125</v>
      </c>
      <c r="O1446" s="72"/>
      <c r="P1446" s="73"/>
      <c r="Q1446" s="73"/>
      <c r="R1446" s="96"/>
      <c r="S1446" s="48">
        <v>0</v>
      </c>
      <c r="T1446" s="48">
        <v>2</v>
      </c>
      <c r="U1446" s="49">
        <v>2030</v>
      </c>
      <c r="V1446" s="49">
        <v>1.21E-4</v>
      </c>
      <c r="W1446" s="49">
        <v>0</v>
      </c>
      <c r="X1446" s="49">
        <v>1.053256</v>
      </c>
      <c r="Y1446" s="49">
        <v>0</v>
      </c>
      <c r="Z1446" s="49">
        <v>0</v>
      </c>
      <c r="AA1446" s="68">
        <v>1446</v>
      </c>
      <c r="AB1446" s="68"/>
      <c r="AC1446" s="69"/>
      <c r="AD1446" s="84">
        <v>563</v>
      </c>
      <c r="AE1446" s="84">
        <v>65</v>
      </c>
      <c r="AF1446" s="84">
        <v>2020</v>
      </c>
      <c r="AG1446" s="84">
        <v>2576</v>
      </c>
      <c r="AH1446" s="84"/>
      <c r="AI1446" s="84" t="s">
        <v>8113</v>
      </c>
      <c r="AJ1446" s="84" t="s">
        <v>8270</v>
      </c>
      <c r="AK1446" s="84"/>
      <c r="AL1446" s="84"/>
      <c r="AM1446" s="87">
        <v>41258.683900462966</v>
      </c>
      <c r="AN1446" s="84" t="s">
        <v>10584</v>
      </c>
      <c r="AO1446" s="92" t="s">
        <v>12028</v>
      </c>
      <c r="AP1446" s="84" t="s">
        <v>66</v>
      </c>
      <c r="AQ1446" s="48"/>
      <c r="AR1446" s="48"/>
      <c r="AS1446" s="48"/>
      <c r="AT1446" s="48"/>
      <c r="AU1446" s="48" t="s">
        <v>2950</v>
      </c>
      <c r="AV1446" s="48" t="s">
        <v>2950</v>
      </c>
      <c r="AW1446" s="107" t="s">
        <v>14629</v>
      </c>
      <c r="AX1446" s="107" t="s">
        <v>14629</v>
      </c>
      <c r="AY1446" s="107" t="s">
        <v>15399</v>
      </c>
      <c r="AZ1446" s="107" t="s">
        <v>15399</v>
      </c>
      <c r="BA1446" s="2"/>
      <c r="BB1446" s="3"/>
      <c r="BC1446" s="3"/>
      <c r="BD1446" s="3"/>
      <c r="BE1446" s="3"/>
    </row>
    <row r="1447" spans="1:57" x14ac:dyDescent="0.25">
      <c r="A1447" s="61" t="s">
        <v>1821</v>
      </c>
      <c r="B1447" s="62" t="s">
        <v>15537</v>
      </c>
      <c r="C1447" s="62"/>
      <c r="D1447" s="63">
        <v>1.5</v>
      </c>
      <c r="E1447" s="65"/>
      <c r="F1447" s="103" t="s">
        <v>10355</v>
      </c>
      <c r="G1447" s="62"/>
      <c r="H1447" s="66"/>
      <c r="I1447" s="67"/>
      <c r="J1447" s="67"/>
      <c r="K1447" s="66" t="s">
        <v>13716</v>
      </c>
      <c r="L1447" s="70"/>
      <c r="M1447" s="71">
        <v>6324.36376953125</v>
      </c>
      <c r="N1447" s="71">
        <v>633.83624267578125</v>
      </c>
      <c r="O1447" s="72"/>
      <c r="P1447" s="73"/>
      <c r="Q1447" s="73"/>
      <c r="R1447" s="96"/>
      <c r="S1447" s="48">
        <v>1</v>
      </c>
      <c r="T1447" s="48">
        <v>0</v>
      </c>
      <c r="U1447" s="49">
        <v>0</v>
      </c>
      <c r="V1447" s="49">
        <v>1.08E-4</v>
      </c>
      <c r="W1447" s="49">
        <v>0</v>
      </c>
      <c r="X1447" s="49">
        <v>0.597634</v>
      </c>
      <c r="Y1447" s="49">
        <v>0</v>
      </c>
      <c r="Z1447" s="49">
        <v>0</v>
      </c>
      <c r="AA1447" s="68">
        <v>1447</v>
      </c>
      <c r="AB1447" s="68"/>
      <c r="AC1447" s="69"/>
      <c r="AD1447" s="84">
        <v>109</v>
      </c>
      <c r="AE1447" s="84">
        <v>108</v>
      </c>
      <c r="AF1447" s="84">
        <v>5908</v>
      </c>
      <c r="AG1447" s="84">
        <v>3451</v>
      </c>
      <c r="AH1447" s="84"/>
      <c r="AI1447" s="84" t="s">
        <v>8114</v>
      </c>
      <c r="AJ1447" s="84" t="s">
        <v>8284</v>
      </c>
      <c r="AK1447" s="84"/>
      <c r="AL1447" s="84"/>
      <c r="AM1447" s="87">
        <v>41123.549849537034</v>
      </c>
      <c r="AN1447" s="84" t="s">
        <v>10584</v>
      </c>
      <c r="AO1447" s="92" t="s">
        <v>12029</v>
      </c>
      <c r="AP1447" s="84" t="s">
        <v>65</v>
      </c>
      <c r="AQ1447" s="48"/>
      <c r="AR1447" s="48"/>
      <c r="AS1447" s="48"/>
      <c r="AT1447" s="48"/>
      <c r="AU1447" s="48"/>
      <c r="AV1447" s="48"/>
      <c r="AW1447" s="48"/>
      <c r="AX1447" s="48"/>
      <c r="AY1447" s="48"/>
      <c r="AZ1447" s="48"/>
      <c r="BA1447" s="2"/>
      <c r="BB1447" s="3"/>
      <c r="BC1447" s="3"/>
      <c r="BD1447" s="3"/>
      <c r="BE1447" s="3"/>
    </row>
    <row r="1448" spans="1:57" x14ac:dyDescent="0.25">
      <c r="A1448" s="61" t="s">
        <v>1295</v>
      </c>
      <c r="B1448" s="62" t="s">
        <v>15537</v>
      </c>
      <c r="C1448" s="62"/>
      <c r="D1448" s="63">
        <v>1.5</v>
      </c>
      <c r="E1448" s="65"/>
      <c r="F1448" s="103" t="s">
        <v>10356</v>
      </c>
      <c r="G1448" s="62"/>
      <c r="H1448" s="66"/>
      <c r="I1448" s="67"/>
      <c r="J1448" s="67"/>
      <c r="K1448" s="66" t="s">
        <v>13717</v>
      </c>
      <c r="L1448" s="70"/>
      <c r="M1448" s="71">
        <v>7788.92041015625</v>
      </c>
      <c r="N1448" s="71">
        <v>7101.66796875</v>
      </c>
      <c r="O1448" s="72"/>
      <c r="P1448" s="73"/>
      <c r="Q1448" s="73"/>
      <c r="R1448" s="96"/>
      <c r="S1448" s="48">
        <v>1</v>
      </c>
      <c r="T1448" s="48">
        <v>1</v>
      </c>
      <c r="U1448" s="49">
        <v>0</v>
      </c>
      <c r="V1448" s="49">
        <v>0</v>
      </c>
      <c r="W1448" s="49">
        <v>0</v>
      </c>
      <c r="X1448" s="49">
        <v>1</v>
      </c>
      <c r="Y1448" s="49">
        <v>0</v>
      </c>
      <c r="Z1448" s="49" t="s">
        <v>13963</v>
      </c>
      <c r="AA1448" s="68">
        <v>1448</v>
      </c>
      <c r="AB1448" s="68"/>
      <c r="AC1448" s="69"/>
      <c r="AD1448" s="84">
        <v>439</v>
      </c>
      <c r="AE1448" s="84">
        <v>3698</v>
      </c>
      <c r="AF1448" s="84">
        <v>5898</v>
      </c>
      <c r="AG1448" s="84">
        <v>2210</v>
      </c>
      <c r="AH1448" s="84"/>
      <c r="AI1448" s="84" t="s">
        <v>8115</v>
      </c>
      <c r="AJ1448" s="84" t="s">
        <v>8266</v>
      </c>
      <c r="AK1448" s="84"/>
      <c r="AL1448" s="84"/>
      <c r="AM1448" s="87">
        <v>41103.483171296299</v>
      </c>
      <c r="AN1448" s="84" t="s">
        <v>10584</v>
      </c>
      <c r="AO1448" s="92" t="s">
        <v>12030</v>
      </c>
      <c r="AP1448" s="84" t="s">
        <v>66</v>
      </c>
      <c r="AQ1448" s="48" t="s">
        <v>2841</v>
      </c>
      <c r="AR1448" s="48" t="s">
        <v>2841</v>
      </c>
      <c r="AS1448" s="48" t="s">
        <v>2911</v>
      </c>
      <c r="AT1448" s="48" t="s">
        <v>2911</v>
      </c>
      <c r="AU1448" s="48"/>
      <c r="AV1448" s="48"/>
      <c r="AW1448" s="107" t="s">
        <v>14630</v>
      </c>
      <c r="AX1448" s="107" t="s">
        <v>14630</v>
      </c>
      <c r="AY1448" s="107" t="s">
        <v>15400</v>
      </c>
      <c r="AZ1448" s="107" t="s">
        <v>15400</v>
      </c>
      <c r="BA1448" s="2"/>
      <c r="BB1448" s="3"/>
      <c r="BC1448" s="3"/>
      <c r="BD1448" s="3"/>
      <c r="BE1448" s="3"/>
    </row>
    <row r="1449" spans="1:57" x14ac:dyDescent="0.25">
      <c r="A1449" s="61" t="s">
        <v>1296</v>
      </c>
      <c r="B1449" s="62" t="s">
        <v>15537</v>
      </c>
      <c r="C1449" s="62"/>
      <c r="D1449" s="63">
        <v>1.5</v>
      </c>
      <c r="E1449" s="65"/>
      <c r="F1449" s="103" t="s">
        <v>10357</v>
      </c>
      <c r="G1449" s="62"/>
      <c r="H1449" s="66"/>
      <c r="I1449" s="67"/>
      <c r="J1449" s="67"/>
      <c r="K1449" s="66" t="s">
        <v>13718</v>
      </c>
      <c r="L1449" s="70"/>
      <c r="M1449" s="71">
        <v>1604.7989501953125</v>
      </c>
      <c r="N1449" s="71">
        <v>2285.0576171875</v>
      </c>
      <c r="O1449" s="72"/>
      <c r="P1449" s="73"/>
      <c r="Q1449" s="73"/>
      <c r="R1449" s="96"/>
      <c r="S1449" s="48">
        <v>1</v>
      </c>
      <c r="T1449" s="48">
        <v>1</v>
      </c>
      <c r="U1449" s="49">
        <v>0</v>
      </c>
      <c r="V1449" s="49">
        <v>0</v>
      </c>
      <c r="W1449" s="49">
        <v>0</v>
      </c>
      <c r="X1449" s="49">
        <v>1</v>
      </c>
      <c r="Y1449" s="49">
        <v>0</v>
      </c>
      <c r="Z1449" s="49" t="s">
        <v>13963</v>
      </c>
      <c r="AA1449" s="68">
        <v>1449</v>
      </c>
      <c r="AB1449" s="68"/>
      <c r="AC1449" s="69"/>
      <c r="AD1449" s="84">
        <v>3352</v>
      </c>
      <c r="AE1449" s="84">
        <v>6241</v>
      </c>
      <c r="AF1449" s="84">
        <v>85437</v>
      </c>
      <c r="AG1449" s="84">
        <v>1429</v>
      </c>
      <c r="AH1449" s="84"/>
      <c r="AI1449" s="84" t="s">
        <v>8116</v>
      </c>
      <c r="AJ1449" s="84" t="s">
        <v>8599</v>
      </c>
      <c r="AK1449" s="92" t="s">
        <v>8942</v>
      </c>
      <c r="AL1449" s="84"/>
      <c r="AM1449" s="87">
        <v>40378.064351851855</v>
      </c>
      <c r="AN1449" s="84" t="s">
        <v>10584</v>
      </c>
      <c r="AO1449" s="92" t="s">
        <v>12031</v>
      </c>
      <c r="AP1449" s="84" t="s">
        <v>66</v>
      </c>
      <c r="AQ1449" s="48" t="s">
        <v>2842</v>
      </c>
      <c r="AR1449" s="48" t="s">
        <v>2842</v>
      </c>
      <c r="AS1449" s="48" t="s">
        <v>2937</v>
      </c>
      <c r="AT1449" s="48" t="s">
        <v>2937</v>
      </c>
      <c r="AU1449" s="48"/>
      <c r="AV1449" s="48"/>
      <c r="AW1449" s="107" t="s">
        <v>14631</v>
      </c>
      <c r="AX1449" s="107" t="s">
        <v>14631</v>
      </c>
      <c r="AY1449" s="107" t="s">
        <v>15401</v>
      </c>
      <c r="AZ1449" s="107" t="s">
        <v>15401</v>
      </c>
      <c r="BA1449" s="2"/>
      <c r="BB1449" s="3"/>
      <c r="BC1449" s="3"/>
      <c r="BD1449" s="3"/>
      <c r="BE1449" s="3"/>
    </row>
    <row r="1450" spans="1:57" x14ac:dyDescent="0.25">
      <c r="A1450" s="61" t="s">
        <v>1297</v>
      </c>
      <c r="B1450" s="62" t="s">
        <v>15537</v>
      </c>
      <c r="C1450" s="62"/>
      <c r="D1450" s="63">
        <v>1.5</v>
      </c>
      <c r="E1450" s="65"/>
      <c r="F1450" s="103" t="s">
        <v>10358</v>
      </c>
      <c r="G1450" s="62"/>
      <c r="H1450" s="66"/>
      <c r="I1450" s="67"/>
      <c r="J1450" s="67"/>
      <c r="K1450" s="66" t="s">
        <v>13719</v>
      </c>
      <c r="L1450" s="70"/>
      <c r="M1450" s="71">
        <v>3814.52880859375</v>
      </c>
      <c r="N1450" s="71">
        <v>8467.3310546875</v>
      </c>
      <c r="O1450" s="72"/>
      <c r="P1450" s="73"/>
      <c r="Q1450" s="73"/>
      <c r="R1450" s="96"/>
      <c r="S1450" s="48">
        <v>0</v>
      </c>
      <c r="T1450" s="48">
        <v>1</v>
      </c>
      <c r="U1450" s="49">
        <v>0</v>
      </c>
      <c r="V1450" s="49">
        <v>4.7619000000000002E-2</v>
      </c>
      <c r="W1450" s="49">
        <v>0</v>
      </c>
      <c r="X1450" s="49">
        <v>0.58230899999999997</v>
      </c>
      <c r="Y1450" s="49">
        <v>0</v>
      </c>
      <c r="Z1450" s="49">
        <v>0</v>
      </c>
      <c r="AA1450" s="68">
        <v>1450</v>
      </c>
      <c r="AB1450" s="68"/>
      <c r="AC1450" s="69"/>
      <c r="AD1450" s="84">
        <v>22993</v>
      </c>
      <c r="AE1450" s="84">
        <v>24303</v>
      </c>
      <c r="AF1450" s="84">
        <v>3267</v>
      </c>
      <c r="AG1450" s="84">
        <v>10764</v>
      </c>
      <c r="AH1450" s="84"/>
      <c r="AI1450" s="84" t="s">
        <v>8117</v>
      </c>
      <c r="AJ1450" s="84" t="s">
        <v>8266</v>
      </c>
      <c r="AK1450" s="92" t="s">
        <v>8943</v>
      </c>
      <c r="AL1450" s="84"/>
      <c r="AM1450" s="87">
        <v>41127.96770833333</v>
      </c>
      <c r="AN1450" s="84" t="s">
        <v>10584</v>
      </c>
      <c r="AO1450" s="92" t="s">
        <v>12032</v>
      </c>
      <c r="AP1450" s="84" t="s">
        <v>66</v>
      </c>
      <c r="AQ1450" s="48"/>
      <c r="AR1450" s="48"/>
      <c r="AS1450" s="48"/>
      <c r="AT1450" s="48"/>
      <c r="AU1450" s="48"/>
      <c r="AV1450" s="48"/>
      <c r="AW1450" s="107" t="s">
        <v>14219</v>
      </c>
      <c r="AX1450" s="107" t="s">
        <v>14219</v>
      </c>
      <c r="AY1450" s="107" t="s">
        <v>15018</v>
      </c>
      <c r="AZ1450" s="107" t="s">
        <v>15018</v>
      </c>
      <c r="BA1450" s="2"/>
      <c r="BB1450" s="3"/>
      <c r="BC1450" s="3"/>
      <c r="BD1450" s="3"/>
      <c r="BE1450" s="3"/>
    </row>
    <row r="1451" spans="1:57" x14ac:dyDescent="0.25">
      <c r="A1451" s="61" t="s">
        <v>1298</v>
      </c>
      <c r="B1451" s="62" t="s">
        <v>15537</v>
      </c>
      <c r="C1451" s="62"/>
      <c r="D1451" s="63">
        <v>1.5</v>
      </c>
      <c r="E1451" s="65"/>
      <c r="F1451" s="103" t="s">
        <v>10359</v>
      </c>
      <c r="G1451" s="62"/>
      <c r="H1451" s="66"/>
      <c r="I1451" s="67"/>
      <c r="J1451" s="67"/>
      <c r="K1451" s="66" t="s">
        <v>13720</v>
      </c>
      <c r="L1451" s="70"/>
      <c r="M1451" s="71">
        <v>4969.029296875</v>
      </c>
      <c r="N1451" s="71">
        <v>9858.314453125</v>
      </c>
      <c r="O1451" s="72"/>
      <c r="P1451" s="73"/>
      <c r="Q1451" s="73"/>
      <c r="R1451" s="96"/>
      <c r="S1451" s="48">
        <v>1</v>
      </c>
      <c r="T1451" s="48">
        <v>1</v>
      </c>
      <c r="U1451" s="49">
        <v>0</v>
      </c>
      <c r="V1451" s="49">
        <v>0</v>
      </c>
      <c r="W1451" s="49">
        <v>0</v>
      </c>
      <c r="X1451" s="49">
        <v>1</v>
      </c>
      <c r="Y1451" s="49">
        <v>0</v>
      </c>
      <c r="Z1451" s="49" t="s">
        <v>13963</v>
      </c>
      <c r="AA1451" s="68">
        <v>1451</v>
      </c>
      <c r="AB1451" s="68"/>
      <c r="AC1451" s="69"/>
      <c r="AD1451" s="84">
        <v>1415</v>
      </c>
      <c r="AE1451" s="84">
        <v>1302</v>
      </c>
      <c r="AF1451" s="84">
        <v>1250</v>
      </c>
      <c r="AG1451" s="84">
        <v>807</v>
      </c>
      <c r="AH1451" s="84"/>
      <c r="AI1451" s="84" t="s">
        <v>8118</v>
      </c>
      <c r="AJ1451" s="84"/>
      <c r="AK1451" s="84"/>
      <c r="AL1451" s="84"/>
      <c r="AM1451" s="87">
        <v>42955.50640046296</v>
      </c>
      <c r="AN1451" s="84" t="s">
        <v>10584</v>
      </c>
      <c r="AO1451" s="92" t="s">
        <v>12033</v>
      </c>
      <c r="AP1451" s="84" t="s">
        <v>66</v>
      </c>
      <c r="AQ1451" s="48" t="s">
        <v>2843</v>
      </c>
      <c r="AR1451" s="48" t="s">
        <v>2843</v>
      </c>
      <c r="AS1451" s="48" t="s">
        <v>2911</v>
      </c>
      <c r="AT1451" s="48" t="s">
        <v>2911</v>
      </c>
      <c r="AU1451" s="48" t="s">
        <v>2947</v>
      </c>
      <c r="AV1451" s="48" t="s">
        <v>2947</v>
      </c>
      <c r="AW1451" s="107" t="s">
        <v>14632</v>
      </c>
      <c r="AX1451" s="107" t="s">
        <v>14632</v>
      </c>
      <c r="AY1451" s="107" t="s">
        <v>15402</v>
      </c>
      <c r="AZ1451" s="107" t="s">
        <v>15402</v>
      </c>
      <c r="BA1451" s="2"/>
      <c r="BB1451" s="3"/>
      <c r="BC1451" s="3"/>
      <c r="BD1451" s="3"/>
      <c r="BE1451" s="3"/>
    </row>
    <row r="1452" spans="1:57" x14ac:dyDescent="0.25">
      <c r="A1452" s="61" t="s">
        <v>1299</v>
      </c>
      <c r="B1452" s="62" t="s">
        <v>15537</v>
      </c>
      <c r="C1452" s="62"/>
      <c r="D1452" s="63">
        <v>1.5</v>
      </c>
      <c r="E1452" s="65"/>
      <c r="F1452" s="103" t="s">
        <v>10360</v>
      </c>
      <c r="G1452" s="62"/>
      <c r="H1452" s="66"/>
      <c r="I1452" s="67"/>
      <c r="J1452" s="67"/>
      <c r="K1452" s="66" t="s">
        <v>13721</v>
      </c>
      <c r="L1452" s="70"/>
      <c r="M1452" s="71">
        <v>7418.36474609375</v>
      </c>
      <c r="N1452" s="71">
        <v>6222.86865234375</v>
      </c>
      <c r="O1452" s="72"/>
      <c r="P1452" s="73"/>
      <c r="Q1452" s="73"/>
      <c r="R1452" s="96"/>
      <c r="S1452" s="48">
        <v>0</v>
      </c>
      <c r="T1452" s="48">
        <v>1</v>
      </c>
      <c r="U1452" s="49">
        <v>0</v>
      </c>
      <c r="V1452" s="49">
        <v>9.8999999999999994E-5</v>
      </c>
      <c r="W1452" s="49">
        <v>0</v>
      </c>
      <c r="X1452" s="49">
        <v>0.575322</v>
      </c>
      <c r="Y1452" s="49">
        <v>0</v>
      </c>
      <c r="Z1452" s="49">
        <v>0</v>
      </c>
      <c r="AA1452" s="68">
        <v>1452</v>
      </c>
      <c r="AB1452" s="68"/>
      <c r="AC1452" s="69"/>
      <c r="AD1452" s="84">
        <v>1569</v>
      </c>
      <c r="AE1452" s="84">
        <v>295</v>
      </c>
      <c r="AF1452" s="84">
        <v>20609</v>
      </c>
      <c r="AG1452" s="84">
        <v>73</v>
      </c>
      <c r="AH1452" s="84"/>
      <c r="AI1452" s="84" t="s">
        <v>8119</v>
      </c>
      <c r="AJ1452" s="84"/>
      <c r="AK1452" s="84"/>
      <c r="AL1452" s="84"/>
      <c r="AM1452" s="87">
        <v>40961.355497685188</v>
      </c>
      <c r="AN1452" s="84" t="s">
        <v>10584</v>
      </c>
      <c r="AO1452" s="92" t="s">
        <v>12034</v>
      </c>
      <c r="AP1452" s="84" t="s">
        <v>66</v>
      </c>
      <c r="AQ1452" s="48"/>
      <c r="AR1452" s="48"/>
      <c r="AS1452" s="48"/>
      <c r="AT1452" s="48"/>
      <c r="AU1452" s="48"/>
      <c r="AV1452" s="48"/>
      <c r="AW1452" s="107" t="s">
        <v>14223</v>
      </c>
      <c r="AX1452" s="107" t="s">
        <v>14223</v>
      </c>
      <c r="AY1452" s="107" t="s">
        <v>15022</v>
      </c>
      <c r="AZ1452" s="107" t="s">
        <v>15022</v>
      </c>
      <c r="BA1452" s="2"/>
      <c r="BB1452" s="3"/>
      <c r="BC1452" s="3"/>
      <c r="BD1452" s="3"/>
      <c r="BE1452" s="3"/>
    </row>
    <row r="1453" spans="1:57" x14ac:dyDescent="0.25">
      <c r="A1453" s="61" t="s">
        <v>1300</v>
      </c>
      <c r="B1453" s="62" t="s">
        <v>15537</v>
      </c>
      <c r="C1453" s="62"/>
      <c r="D1453" s="63">
        <v>1.5</v>
      </c>
      <c r="E1453" s="65"/>
      <c r="F1453" s="103" t="s">
        <v>10361</v>
      </c>
      <c r="G1453" s="62"/>
      <c r="H1453" s="66"/>
      <c r="I1453" s="67"/>
      <c r="J1453" s="67"/>
      <c r="K1453" s="66" t="s">
        <v>13722</v>
      </c>
      <c r="L1453" s="70"/>
      <c r="M1453" s="71">
        <v>1148.550537109375</v>
      </c>
      <c r="N1453" s="71">
        <v>2498.55615234375</v>
      </c>
      <c r="O1453" s="72"/>
      <c r="P1453" s="73"/>
      <c r="Q1453" s="73"/>
      <c r="R1453" s="96"/>
      <c r="S1453" s="48">
        <v>1</v>
      </c>
      <c r="T1453" s="48">
        <v>1</v>
      </c>
      <c r="U1453" s="49">
        <v>0</v>
      </c>
      <c r="V1453" s="49">
        <v>0</v>
      </c>
      <c r="W1453" s="49">
        <v>0</v>
      </c>
      <c r="X1453" s="49">
        <v>1</v>
      </c>
      <c r="Y1453" s="49">
        <v>0</v>
      </c>
      <c r="Z1453" s="49" t="s">
        <v>13963</v>
      </c>
      <c r="AA1453" s="68">
        <v>1453</v>
      </c>
      <c r="AB1453" s="68"/>
      <c r="AC1453" s="69"/>
      <c r="AD1453" s="84">
        <v>1012</v>
      </c>
      <c r="AE1453" s="84">
        <v>1177</v>
      </c>
      <c r="AF1453" s="84">
        <v>4153</v>
      </c>
      <c r="AG1453" s="84">
        <v>244</v>
      </c>
      <c r="AH1453" s="84"/>
      <c r="AI1453" s="84" t="s">
        <v>8120</v>
      </c>
      <c r="AJ1453" s="84"/>
      <c r="AK1453" s="92" t="s">
        <v>8944</v>
      </c>
      <c r="AL1453" s="84"/>
      <c r="AM1453" s="87">
        <v>40908.572141203702</v>
      </c>
      <c r="AN1453" s="84" t="s">
        <v>10584</v>
      </c>
      <c r="AO1453" s="92" t="s">
        <v>12035</v>
      </c>
      <c r="AP1453" s="84" t="s">
        <v>66</v>
      </c>
      <c r="AQ1453" s="48" t="s">
        <v>2844</v>
      </c>
      <c r="AR1453" s="48" t="s">
        <v>2844</v>
      </c>
      <c r="AS1453" s="48" t="s">
        <v>2938</v>
      </c>
      <c r="AT1453" s="48" t="s">
        <v>2938</v>
      </c>
      <c r="AU1453" s="48"/>
      <c r="AV1453" s="48"/>
      <c r="AW1453" s="107" t="s">
        <v>14589</v>
      </c>
      <c r="AX1453" s="107" t="s">
        <v>14589</v>
      </c>
      <c r="AY1453" s="107" t="s">
        <v>15363</v>
      </c>
      <c r="AZ1453" s="107" t="s">
        <v>15363</v>
      </c>
      <c r="BA1453" s="2"/>
      <c r="BB1453" s="3"/>
      <c r="BC1453" s="3"/>
      <c r="BD1453" s="3"/>
      <c r="BE1453" s="3"/>
    </row>
    <row r="1454" spans="1:57" x14ac:dyDescent="0.25">
      <c r="A1454" s="61" t="s">
        <v>1301</v>
      </c>
      <c r="B1454" s="62" t="s">
        <v>15537</v>
      </c>
      <c r="C1454" s="62"/>
      <c r="D1454" s="63">
        <v>1.5</v>
      </c>
      <c r="E1454" s="65"/>
      <c r="F1454" s="103" t="s">
        <v>10362</v>
      </c>
      <c r="G1454" s="62"/>
      <c r="H1454" s="66"/>
      <c r="I1454" s="67"/>
      <c r="J1454" s="67"/>
      <c r="K1454" s="66" t="s">
        <v>13723</v>
      </c>
      <c r="L1454" s="70"/>
      <c r="M1454" s="71">
        <v>5774.85400390625</v>
      </c>
      <c r="N1454" s="71">
        <v>440.913818359375</v>
      </c>
      <c r="O1454" s="72"/>
      <c r="P1454" s="73"/>
      <c r="Q1454" s="73"/>
      <c r="R1454" s="96"/>
      <c r="S1454" s="48">
        <v>0</v>
      </c>
      <c r="T1454" s="48">
        <v>1</v>
      </c>
      <c r="U1454" s="49">
        <v>0</v>
      </c>
      <c r="V1454" s="49">
        <v>0.14285700000000001</v>
      </c>
      <c r="W1454" s="49">
        <v>0</v>
      </c>
      <c r="X1454" s="49">
        <v>0.65540500000000002</v>
      </c>
      <c r="Y1454" s="49">
        <v>0</v>
      </c>
      <c r="Z1454" s="49">
        <v>0</v>
      </c>
      <c r="AA1454" s="68">
        <v>1454</v>
      </c>
      <c r="AB1454" s="68"/>
      <c r="AC1454" s="69"/>
      <c r="AD1454" s="84">
        <v>193</v>
      </c>
      <c r="AE1454" s="84">
        <v>540</v>
      </c>
      <c r="AF1454" s="84">
        <v>22692</v>
      </c>
      <c r="AG1454" s="84">
        <v>12571</v>
      </c>
      <c r="AH1454" s="84"/>
      <c r="AI1454" s="84" t="s">
        <v>8121</v>
      </c>
      <c r="AJ1454" s="84"/>
      <c r="AK1454" s="84"/>
      <c r="AL1454" s="84"/>
      <c r="AM1454" s="87">
        <v>41401.845520833333</v>
      </c>
      <c r="AN1454" s="84" t="s">
        <v>10584</v>
      </c>
      <c r="AO1454" s="92" t="s">
        <v>12036</v>
      </c>
      <c r="AP1454" s="84" t="s">
        <v>66</v>
      </c>
      <c r="AQ1454" s="48" t="s">
        <v>2831</v>
      </c>
      <c r="AR1454" s="48" t="s">
        <v>2831</v>
      </c>
      <c r="AS1454" s="48" t="s">
        <v>2911</v>
      </c>
      <c r="AT1454" s="48" t="s">
        <v>2911</v>
      </c>
      <c r="AU1454" s="48" t="s">
        <v>2946</v>
      </c>
      <c r="AV1454" s="48" t="s">
        <v>2946</v>
      </c>
      <c r="AW1454" s="107" t="s">
        <v>14613</v>
      </c>
      <c r="AX1454" s="107" t="s">
        <v>14613</v>
      </c>
      <c r="AY1454" s="107" t="s">
        <v>15385</v>
      </c>
      <c r="AZ1454" s="107" t="s">
        <v>15385</v>
      </c>
      <c r="BA1454" s="2"/>
      <c r="BB1454" s="3"/>
      <c r="BC1454" s="3"/>
      <c r="BD1454" s="3"/>
      <c r="BE1454" s="3"/>
    </row>
    <row r="1455" spans="1:57" x14ac:dyDescent="0.25">
      <c r="A1455" s="61" t="s">
        <v>1302</v>
      </c>
      <c r="B1455" s="62" t="s">
        <v>15537</v>
      </c>
      <c r="C1455" s="62"/>
      <c r="D1455" s="63">
        <v>1.5</v>
      </c>
      <c r="E1455" s="65"/>
      <c r="F1455" s="103" t="s">
        <v>10363</v>
      </c>
      <c r="G1455" s="62"/>
      <c r="H1455" s="66"/>
      <c r="I1455" s="67"/>
      <c r="J1455" s="67"/>
      <c r="K1455" s="66" t="s">
        <v>13724</v>
      </c>
      <c r="L1455" s="70"/>
      <c r="M1455" s="71">
        <v>7605.8701171875</v>
      </c>
      <c r="N1455" s="71">
        <v>7513.4345703125</v>
      </c>
      <c r="O1455" s="72"/>
      <c r="P1455" s="73"/>
      <c r="Q1455" s="73"/>
      <c r="R1455" s="96"/>
      <c r="S1455" s="48">
        <v>0</v>
      </c>
      <c r="T1455" s="48">
        <v>1</v>
      </c>
      <c r="U1455" s="49">
        <v>0</v>
      </c>
      <c r="V1455" s="49">
        <v>8.2999999999999998E-5</v>
      </c>
      <c r="W1455" s="49">
        <v>0</v>
      </c>
      <c r="X1455" s="49">
        <v>0.50461400000000001</v>
      </c>
      <c r="Y1455" s="49">
        <v>0</v>
      </c>
      <c r="Z1455" s="49">
        <v>0</v>
      </c>
      <c r="AA1455" s="68">
        <v>1455</v>
      </c>
      <c r="AB1455" s="68"/>
      <c r="AC1455" s="69"/>
      <c r="AD1455" s="84">
        <v>204</v>
      </c>
      <c r="AE1455" s="84">
        <v>114</v>
      </c>
      <c r="AF1455" s="84">
        <v>269</v>
      </c>
      <c r="AG1455" s="84">
        <v>285</v>
      </c>
      <c r="AH1455" s="84"/>
      <c r="AI1455" s="84" t="s">
        <v>8122</v>
      </c>
      <c r="AJ1455" s="84"/>
      <c r="AK1455" s="84"/>
      <c r="AL1455" s="84"/>
      <c r="AM1455" s="87">
        <v>43710.832858796297</v>
      </c>
      <c r="AN1455" s="84" t="s">
        <v>10584</v>
      </c>
      <c r="AO1455" s="92" t="s">
        <v>12037</v>
      </c>
      <c r="AP1455" s="84" t="s">
        <v>66</v>
      </c>
      <c r="AQ1455" s="48"/>
      <c r="AR1455" s="48"/>
      <c r="AS1455" s="48"/>
      <c r="AT1455" s="48"/>
      <c r="AU1455" s="48"/>
      <c r="AV1455" s="48"/>
      <c r="AW1455" s="107" t="s">
        <v>14633</v>
      </c>
      <c r="AX1455" s="107" t="s">
        <v>14839</v>
      </c>
      <c r="AY1455" s="107" t="s">
        <v>15403</v>
      </c>
      <c r="AZ1455" s="107" t="s">
        <v>15521</v>
      </c>
      <c r="BA1455" s="2"/>
      <c r="BB1455" s="3"/>
      <c r="BC1455" s="3"/>
      <c r="BD1455" s="3"/>
      <c r="BE1455" s="3"/>
    </row>
    <row r="1456" spans="1:57" x14ac:dyDescent="0.25">
      <c r="A1456" s="61" t="s">
        <v>1303</v>
      </c>
      <c r="B1456" s="62" t="s">
        <v>15537</v>
      </c>
      <c r="C1456" s="62"/>
      <c r="D1456" s="63">
        <v>1.5870365785727549</v>
      </c>
      <c r="E1456" s="65"/>
      <c r="F1456" s="103" t="s">
        <v>10364</v>
      </c>
      <c r="G1456" s="62"/>
      <c r="H1456" s="66"/>
      <c r="I1456" s="67"/>
      <c r="J1456" s="67"/>
      <c r="K1456" s="66" t="s">
        <v>13725</v>
      </c>
      <c r="L1456" s="70"/>
      <c r="M1456" s="71">
        <v>4989.92724609375</v>
      </c>
      <c r="N1456" s="71">
        <v>7771.98291015625</v>
      </c>
      <c r="O1456" s="72"/>
      <c r="P1456" s="73"/>
      <c r="Q1456" s="73"/>
      <c r="R1456" s="96"/>
      <c r="S1456" s="48">
        <v>0</v>
      </c>
      <c r="T1456" s="48">
        <v>1</v>
      </c>
      <c r="U1456" s="49">
        <v>0</v>
      </c>
      <c r="V1456" s="49">
        <v>1.76E-4</v>
      </c>
      <c r="W1456" s="49">
        <v>4.5000000000000003E-5</v>
      </c>
      <c r="X1456" s="49">
        <v>0.44630199999999998</v>
      </c>
      <c r="Y1456" s="49">
        <v>0</v>
      </c>
      <c r="Z1456" s="49">
        <v>0</v>
      </c>
      <c r="AA1456" s="68">
        <v>1456</v>
      </c>
      <c r="AB1456" s="68"/>
      <c r="AC1456" s="69"/>
      <c r="AD1456" s="84">
        <v>4988</v>
      </c>
      <c r="AE1456" s="84">
        <v>4076</v>
      </c>
      <c r="AF1456" s="84">
        <v>279134</v>
      </c>
      <c r="AG1456" s="84">
        <v>271213</v>
      </c>
      <c r="AH1456" s="84"/>
      <c r="AI1456" s="84"/>
      <c r="AJ1456" s="84" t="s">
        <v>8373</v>
      </c>
      <c r="AK1456" s="84"/>
      <c r="AL1456" s="84"/>
      <c r="AM1456" s="87">
        <v>42334.473229166666</v>
      </c>
      <c r="AN1456" s="84" t="s">
        <v>10584</v>
      </c>
      <c r="AO1456" s="92" t="s">
        <v>12038</v>
      </c>
      <c r="AP1456" s="84" t="s">
        <v>66</v>
      </c>
      <c r="AQ1456" s="48"/>
      <c r="AR1456" s="48"/>
      <c r="AS1456" s="48"/>
      <c r="AT1456" s="48"/>
      <c r="AU1456" s="48" t="s">
        <v>2947</v>
      </c>
      <c r="AV1456" s="48" t="s">
        <v>2947</v>
      </c>
      <c r="AW1456" s="107" t="s">
        <v>14123</v>
      </c>
      <c r="AX1456" s="107" t="s">
        <v>14123</v>
      </c>
      <c r="AY1456" s="107" t="s">
        <v>14925</v>
      </c>
      <c r="AZ1456" s="107" t="s">
        <v>14925</v>
      </c>
      <c r="BA1456" s="2"/>
      <c r="BB1456" s="3"/>
      <c r="BC1456" s="3"/>
      <c r="BD1456" s="3"/>
      <c r="BE1456" s="3"/>
    </row>
    <row r="1457" spans="1:57" x14ac:dyDescent="0.25">
      <c r="A1457" s="61" t="s">
        <v>1304</v>
      </c>
      <c r="B1457" s="62" t="s">
        <v>15537</v>
      </c>
      <c r="C1457" s="62"/>
      <c r="D1457" s="63">
        <v>1.5</v>
      </c>
      <c r="E1457" s="65"/>
      <c r="F1457" s="103" t="s">
        <v>10365</v>
      </c>
      <c r="G1457" s="62"/>
      <c r="H1457" s="66"/>
      <c r="I1457" s="67"/>
      <c r="J1457" s="67"/>
      <c r="K1457" s="66" t="s">
        <v>13726</v>
      </c>
      <c r="L1457" s="70"/>
      <c r="M1457" s="71">
        <v>2595.156494140625</v>
      </c>
      <c r="N1457" s="71">
        <v>1296.03759765625</v>
      </c>
      <c r="O1457" s="72"/>
      <c r="P1457" s="73"/>
      <c r="Q1457" s="73"/>
      <c r="R1457" s="96"/>
      <c r="S1457" s="48">
        <v>1</v>
      </c>
      <c r="T1457" s="48">
        <v>1</v>
      </c>
      <c r="U1457" s="49">
        <v>0</v>
      </c>
      <c r="V1457" s="49">
        <v>0</v>
      </c>
      <c r="W1457" s="49">
        <v>0</v>
      </c>
      <c r="X1457" s="49">
        <v>1</v>
      </c>
      <c r="Y1457" s="49">
        <v>0</v>
      </c>
      <c r="Z1457" s="49" t="s">
        <v>13963</v>
      </c>
      <c r="AA1457" s="68">
        <v>1457</v>
      </c>
      <c r="AB1457" s="68"/>
      <c r="AC1457" s="69"/>
      <c r="AD1457" s="84">
        <v>552</v>
      </c>
      <c r="AE1457" s="84">
        <v>6788</v>
      </c>
      <c r="AF1457" s="84">
        <v>9032</v>
      </c>
      <c r="AG1457" s="84">
        <v>70030</v>
      </c>
      <c r="AH1457" s="84"/>
      <c r="AI1457" s="84" t="s">
        <v>8123</v>
      </c>
      <c r="AJ1457" s="84" t="s">
        <v>8270</v>
      </c>
      <c r="AK1457" s="84"/>
      <c r="AL1457" s="84"/>
      <c r="AM1457" s="87">
        <v>41542.775335648148</v>
      </c>
      <c r="AN1457" s="84" t="s">
        <v>10584</v>
      </c>
      <c r="AO1457" s="92" t="s">
        <v>12039</v>
      </c>
      <c r="AP1457" s="84" t="s">
        <v>66</v>
      </c>
      <c r="AQ1457" s="48"/>
      <c r="AR1457" s="48"/>
      <c r="AS1457" s="48"/>
      <c r="AT1457" s="48"/>
      <c r="AU1457" s="48"/>
      <c r="AV1457" s="48"/>
      <c r="AW1457" s="107" t="s">
        <v>14634</v>
      </c>
      <c r="AX1457" s="107" t="s">
        <v>14634</v>
      </c>
      <c r="AY1457" s="107" t="s">
        <v>15404</v>
      </c>
      <c r="AZ1457" s="107" t="s">
        <v>15404</v>
      </c>
      <c r="BA1457" s="2"/>
      <c r="BB1457" s="3"/>
      <c r="BC1457" s="3"/>
      <c r="BD1457" s="3"/>
      <c r="BE1457" s="3"/>
    </row>
    <row r="1458" spans="1:57" x14ac:dyDescent="0.25">
      <c r="A1458" s="61" t="s">
        <v>1305</v>
      </c>
      <c r="B1458" s="62" t="s">
        <v>15537</v>
      </c>
      <c r="C1458" s="62"/>
      <c r="D1458" s="63">
        <v>1.724360958098657</v>
      </c>
      <c r="E1458" s="65"/>
      <c r="F1458" s="103" t="s">
        <v>10366</v>
      </c>
      <c r="G1458" s="62"/>
      <c r="H1458" s="66"/>
      <c r="I1458" s="67"/>
      <c r="J1458" s="67"/>
      <c r="K1458" s="66" t="s">
        <v>13727</v>
      </c>
      <c r="L1458" s="70"/>
      <c r="M1458" s="71">
        <v>7057.1376953125</v>
      </c>
      <c r="N1458" s="71">
        <v>6493.58544921875</v>
      </c>
      <c r="O1458" s="72"/>
      <c r="P1458" s="73"/>
      <c r="Q1458" s="73"/>
      <c r="R1458" s="96"/>
      <c r="S1458" s="48">
        <v>0</v>
      </c>
      <c r="T1458" s="48">
        <v>1</v>
      </c>
      <c r="U1458" s="49">
        <v>0</v>
      </c>
      <c r="V1458" s="49">
        <v>1.84E-4</v>
      </c>
      <c r="W1458" s="49">
        <v>1.16E-4</v>
      </c>
      <c r="X1458" s="49">
        <v>0.46414100000000003</v>
      </c>
      <c r="Y1458" s="49">
        <v>0</v>
      </c>
      <c r="Z1458" s="49">
        <v>0</v>
      </c>
      <c r="AA1458" s="68">
        <v>1458</v>
      </c>
      <c r="AB1458" s="68"/>
      <c r="AC1458" s="69"/>
      <c r="AD1458" s="84">
        <v>123</v>
      </c>
      <c r="AE1458" s="84">
        <v>27</v>
      </c>
      <c r="AF1458" s="84">
        <v>26</v>
      </c>
      <c r="AG1458" s="84">
        <v>55</v>
      </c>
      <c r="AH1458" s="84"/>
      <c r="AI1458" s="84"/>
      <c r="AJ1458" s="84" t="s">
        <v>8284</v>
      </c>
      <c r="AK1458" s="84"/>
      <c r="AL1458" s="84"/>
      <c r="AM1458" s="87">
        <v>42984.276319444441</v>
      </c>
      <c r="AN1458" s="84" t="s">
        <v>10584</v>
      </c>
      <c r="AO1458" s="92" t="s">
        <v>12040</v>
      </c>
      <c r="AP1458" s="84" t="s">
        <v>66</v>
      </c>
      <c r="AQ1458" s="48"/>
      <c r="AR1458" s="48"/>
      <c r="AS1458" s="48"/>
      <c r="AT1458" s="48"/>
      <c r="AU1458" s="48"/>
      <c r="AV1458" s="48"/>
      <c r="AW1458" s="107" t="s">
        <v>14080</v>
      </c>
      <c r="AX1458" s="107" t="s">
        <v>14080</v>
      </c>
      <c r="AY1458" s="107" t="s">
        <v>14883</v>
      </c>
      <c r="AZ1458" s="107" t="s">
        <v>14883</v>
      </c>
      <c r="BA1458" s="2"/>
      <c r="BB1458" s="3"/>
      <c r="BC1458" s="3"/>
      <c r="BD1458" s="3"/>
      <c r="BE1458" s="3"/>
    </row>
    <row r="1459" spans="1:57" x14ac:dyDescent="0.25">
      <c r="A1459" s="61" t="s">
        <v>1306</v>
      </c>
      <c r="B1459" s="62" t="s">
        <v>15539</v>
      </c>
      <c r="C1459" s="62"/>
      <c r="D1459" s="63">
        <v>5.1845484929132883</v>
      </c>
      <c r="E1459" s="65"/>
      <c r="F1459" s="103" t="s">
        <v>10367</v>
      </c>
      <c r="G1459" s="62"/>
      <c r="H1459" s="66"/>
      <c r="I1459" s="67"/>
      <c r="J1459" s="67"/>
      <c r="K1459" s="66" t="s">
        <v>13728</v>
      </c>
      <c r="L1459" s="70"/>
      <c r="M1459" s="71">
        <v>3917.467529296875</v>
      </c>
      <c r="N1459" s="71">
        <v>5727.474609375</v>
      </c>
      <c r="O1459" s="72"/>
      <c r="P1459" s="73"/>
      <c r="Q1459" s="73"/>
      <c r="R1459" s="96"/>
      <c r="S1459" s="48">
        <v>0</v>
      </c>
      <c r="T1459" s="48">
        <v>4</v>
      </c>
      <c r="U1459" s="49">
        <v>37823.943073000002</v>
      </c>
      <c r="V1459" s="49">
        <v>2.04E-4</v>
      </c>
      <c r="W1459" s="49">
        <v>1.905E-3</v>
      </c>
      <c r="X1459" s="49">
        <v>1.381297</v>
      </c>
      <c r="Y1459" s="49">
        <v>0</v>
      </c>
      <c r="Z1459" s="49">
        <v>0</v>
      </c>
      <c r="AA1459" s="68">
        <v>1459</v>
      </c>
      <c r="AB1459" s="68"/>
      <c r="AC1459" s="69"/>
      <c r="AD1459" s="84">
        <v>2120</v>
      </c>
      <c r="AE1459" s="84">
        <v>1921</v>
      </c>
      <c r="AF1459" s="84">
        <v>44267</v>
      </c>
      <c r="AG1459" s="84">
        <v>59614</v>
      </c>
      <c r="AH1459" s="84"/>
      <c r="AI1459" s="84" t="s">
        <v>8124</v>
      </c>
      <c r="AJ1459" s="84" t="s">
        <v>8600</v>
      </c>
      <c r="AK1459" s="84"/>
      <c r="AL1459" s="84"/>
      <c r="AM1459" s="87">
        <v>40922.415243055555</v>
      </c>
      <c r="AN1459" s="84" t="s">
        <v>10584</v>
      </c>
      <c r="AO1459" s="92" t="s">
        <v>12041</v>
      </c>
      <c r="AP1459" s="84" t="s">
        <v>66</v>
      </c>
      <c r="AQ1459" s="48"/>
      <c r="AR1459" s="48"/>
      <c r="AS1459" s="48"/>
      <c r="AT1459" s="48"/>
      <c r="AU1459" s="48" t="s">
        <v>2951</v>
      </c>
      <c r="AV1459" s="48" t="s">
        <v>2951</v>
      </c>
      <c r="AW1459" s="107" t="s">
        <v>14635</v>
      </c>
      <c r="AX1459" s="107" t="s">
        <v>14840</v>
      </c>
      <c r="AY1459" s="107" t="s">
        <v>15405</v>
      </c>
      <c r="AZ1459" s="107" t="s">
        <v>15405</v>
      </c>
      <c r="BA1459" s="2"/>
      <c r="BB1459" s="3"/>
      <c r="BC1459" s="3"/>
      <c r="BD1459" s="3"/>
      <c r="BE1459" s="3"/>
    </row>
    <row r="1460" spans="1:57" x14ac:dyDescent="0.25">
      <c r="A1460" s="61" t="s">
        <v>1307</v>
      </c>
      <c r="B1460" s="62" t="s">
        <v>15537</v>
      </c>
      <c r="C1460" s="62"/>
      <c r="D1460" s="63">
        <v>2.434192610014235</v>
      </c>
      <c r="E1460" s="65"/>
      <c r="F1460" s="103" t="s">
        <v>10368</v>
      </c>
      <c r="G1460" s="62"/>
      <c r="H1460" s="66"/>
      <c r="I1460" s="67"/>
      <c r="J1460" s="67"/>
      <c r="K1460" s="66" t="s">
        <v>13729</v>
      </c>
      <c r="L1460" s="70"/>
      <c r="M1460" s="71">
        <v>2656.894287109375</v>
      </c>
      <c r="N1460" s="71">
        <v>3474.041015625</v>
      </c>
      <c r="O1460" s="72"/>
      <c r="P1460" s="73"/>
      <c r="Q1460" s="73"/>
      <c r="R1460" s="96"/>
      <c r="S1460" s="48">
        <v>0</v>
      </c>
      <c r="T1460" s="48">
        <v>2</v>
      </c>
      <c r="U1460" s="49">
        <v>33017.773165999999</v>
      </c>
      <c r="V1460" s="49">
        <v>1.7200000000000001E-4</v>
      </c>
      <c r="W1460" s="49">
        <v>4.8299999999999998E-4</v>
      </c>
      <c r="X1460" s="49">
        <v>0.58720099999999997</v>
      </c>
      <c r="Y1460" s="49">
        <v>0</v>
      </c>
      <c r="Z1460" s="49">
        <v>0</v>
      </c>
      <c r="AA1460" s="68">
        <v>1460</v>
      </c>
      <c r="AB1460" s="68"/>
      <c r="AC1460" s="69"/>
      <c r="AD1460" s="84">
        <v>216</v>
      </c>
      <c r="AE1460" s="84">
        <v>212</v>
      </c>
      <c r="AF1460" s="84">
        <v>23252</v>
      </c>
      <c r="AG1460" s="84">
        <v>25972</v>
      </c>
      <c r="AH1460" s="84"/>
      <c r="AI1460" s="84" t="s">
        <v>8125</v>
      </c>
      <c r="AJ1460" s="84"/>
      <c r="AK1460" s="84"/>
      <c r="AL1460" s="84"/>
      <c r="AM1460" s="87">
        <v>43484.871469907404</v>
      </c>
      <c r="AN1460" s="84" t="s">
        <v>10584</v>
      </c>
      <c r="AO1460" s="92" t="s">
        <v>12042</v>
      </c>
      <c r="AP1460" s="84" t="s">
        <v>66</v>
      </c>
      <c r="AQ1460" s="48" t="s">
        <v>2845</v>
      </c>
      <c r="AR1460" s="48" t="s">
        <v>2845</v>
      </c>
      <c r="AS1460" s="48" t="s">
        <v>2939</v>
      </c>
      <c r="AT1460" s="48" t="s">
        <v>2939</v>
      </c>
      <c r="AU1460" s="48"/>
      <c r="AV1460" s="48"/>
      <c r="AW1460" s="107" t="s">
        <v>14636</v>
      </c>
      <c r="AX1460" s="107" t="s">
        <v>14636</v>
      </c>
      <c r="AY1460" s="107" t="s">
        <v>15406</v>
      </c>
      <c r="AZ1460" s="107" t="s">
        <v>15406</v>
      </c>
      <c r="BA1460" s="2"/>
      <c r="BB1460" s="3"/>
      <c r="BC1460" s="3"/>
      <c r="BD1460" s="3"/>
      <c r="BE1460" s="3"/>
    </row>
    <row r="1461" spans="1:57" x14ac:dyDescent="0.25">
      <c r="A1461" s="61" t="s">
        <v>1822</v>
      </c>
      <c r="B1461" s="62" t="s">
        <v>15546</v>
      </c>
      <c r="C1461" s="62"/>
      <c r="D1461" s="63">
        <v>17.667528006436836</v>
      </c>
      <c r="E1461" s="65"/>
      <c r="F1461" s="103" t="s">
        <v>10369</v>
      </c>
      <c r="G1461" s="62"/>
      <c r="H1461" s="66"/>
      <c r="I1461" s="67"/>
      <c r="J1461" s="67"/>
      <c r="K1461" s="66" t="s">
        <v>13730</v>
      </c>
      <c r="L1461" s="70"/>
      <c r="M1461" s="71">
        <v>4098.7998046875</v>
      </c>
      <c r="N1461" s="71">
        <v>4936.51025390625</v>
      </c>
      <c r="O1461" s="72"/>
      <c r="P1461" s="73"/>
      <c r="Q1461" s="73"/>
      <c r="R1461" s="96"/>
      <c r="S1461" s="48">
        <v>8</v>
      </c>
      <c r="T1461" s="48">
        <v>0</v>
      </c>
      <c r="U1461" s="49">
        <v>34642.423345000003</v>
      </c>
      <c r="V1461" s="49">
        <v>1.9699999999999999E-4</v>
      </c>
      <c r="W1461" s="49">
        <v>8.3590000000000001E-3</v>
      </c>
      <c r="X1461" s="49">
        <v>1.257349</v>
      </c>
      <c r="Y1461" s="49">
        <v>0.5357142857142857</v>
      </c>
      <c r="Z1461" s="49">
        <v>0</v>
      </c>
      <c r="AA1461" s="68">
        <v>1461</v>
      </c>
      <c r="AB1461" s="68"/>
      <c r="AC1461" s="69"/>
      <c r="AD1461" s="84">
        <v>163</v>
      </c>
      <c r="AE1461" s="84">
        <v>193102</v>
      </c>
      <c r="AF1461" s="84">
        <v>9940</v>
      </c>
      <c r="AG1461" s="84">
        <v>1096</v>
      </c>
      <c r="AH1461" s="84"/>
      <c r="AI1461" s="84" t="s">
        <v>8126</v>
      </c>
      <c r="AJ1461" s="84" t="s">
        <v>8266</v>
      </c>
      <c r="AK1461" s="92" t="s">
        <v>8899</v>
      </c>
      <c r="AL1461" s="84"/>
      <c r="AM1461" s="87">
        <v>40844.372465277775</v>
      </c>
      <c r="AN1461" s="84" t="s">
        <v>10584</v>
      </c>
      <c r="AO1461" s="92" t="s">
        <v>12043</v>
      </c>
      <c r="AP1461" s="84" t="s">
        <v>65</v>
      </c>
      <c r="AQ1461" s="48"/>
      <c r="AR1461" s="48"/>
      <c r="AS1461" s="48"/>
      <c r="AT1461" s="48"/>
      <c r="AU1461" s="48"/>
      <c r="AV1461" s="48"/>
      <c r="AW1461" s="48"/>
      <c r="AX1461" s="48"/>
      <c r="AY1461" s="48"/>
      <c r="AZ1461" s="48"/>
      <c r="BA1461" s="2"/>
      <c r="BB1461" s="3"/>
      <c r="BC1461" s="3"/>
      <c r="BD1461" s="3"/>
      <c r="BE1461" s="3"/>
    </row>
    <row r="1462" spans="1:57" x14ac:dyDescent="0.25">
      <c r="A1462" s="61" t="s">
        <v>1308</v>
      </c>
      <c r="B1462" s="62" t="s">
        <v>15537</v>
      </c>
      <c r="C1462" s="62"/>
      <c r="D1462" s="63">
        <v>1.505802438571517</v>
      </c>
      <c r="E1462" s="65"/>
      <c r="F1462" s="103" t="s">
        <v>10370</v>
      </c>
      <c r="G1462" s="62"/>
      <c r="H1462" s="66"/>
      <c r="I1462" s="67"/>
      <c r="J1462" s="67"/>
      <c r="K1462" s="66" t="s">
        <v>13731</v>
      </c>
      <c r="L1462" s="70"/>
      <c r="M1462" s="71">
        <v>6991.11767578125</v>
      </c>
      <c r="N1462" s="71">
        <v>7239.39697265625</v>
      </c>
      <c r="O1462" s="72"/>
      <c r="P1462" s="73"/>
      <c r="Q1462" s="73"/>
      <c r="R1462" s="96"/>
      <c r="S1462" s="48">
        <v>0</v>
      </c>
      <c r="T1462" s="48">
        <v>1</v>
      </c>
      <c r="U1462" s="49">
        <v>0</v>
      </c>
      <c r="V1462" s="49">
        <v>1.5899999999999999E-4</v>
      </c>
      <c r="W1462" s="49">
        <v>3.0000000000000001E-6</v>
      </c>
      <c r="X1462" s="49">
        <v>0.51345799999999997</v>
      </c>
      <c r="Y1462" s="49">
        <v>0</v>
      </c>
      <c r="Z1462" s="49">
        <v>0</v>
      </c>
      <c r="AA1462" s="68">
        <v>1462</v>
      </c>
      <c r="AB1462" s="68"/>
      <c r="AC1462" s="69"/>
      <c r="AD1462" s="84">
        <v>303</v>
      </c>
      <c r="AE1462" s="84">
        <v>1125</v>
      </c>
      <c r="AF1462" s="84">
        <v>20360</v>
      </c>
      <c r="AG1462" s="84">
        <v>7140</v>
      </c>
      <c r="AH1462" s="84"/>
      <c r="AI1462" s="84" t="s">
        <v>8127</v>
      </c>
      <c r="AJ1462" s="84" t="s">
        <v>8266</v>
      </c>
      <c r="AK1462" s="84"/>
      <c r="AL1462" s="84"/>
      <c r="AM1462" s="87">
        <v>40634.390335648146</v>
      </c>
      <c r="AN1462" s="84" t="s">
        <v>10584</v>
      </c>
      <c r="AO1462" s="92" t="s">
        <v>12044</v>
      </c>
      <c r="AP1462" s="84" t="s">
        <v>66</v>
      </c>
      <c r="AQ1462" s="48"/>
      <c r="AR1462" s="48"/>
      <c r="AS1462" s="48"/>
      <c r="AT1462" s="48"/>
      <c r="AU1462" s="48"/>
      <c r="AV1462" s="48"/>
      <c r="AW1462" s="107" t="s">
        <v>14077</v>
      </c>
      <c r="AX1462" s="107" t="s">
        <v>14077</v>
      </c>
      <c r="AY1462" s="107" t="s">
        <v>14880</v>
      </c>
      <c r="AZ1462" s="107" t="s">
        <v>14880</v>
      </c>
      <c r="BA1462" s="2"/>
      <c r="BB1462" s="3"/>
      <c r="BC1462" s="3"/>
      <c r="BD1462" s="3"/>
      <c r="BE1462" s="3"/>
    </row>
    <row r="1463" spans="1:57" x14ac:dyDescent="0.25">
      <c r="A1463" s="61" t="s">
        <v>1309</v>
      </c>
      <c r="B1463" s="62" t="s">
        <v>15537</v>
      </c>
      <c r="C1463" s="62"/>
      <c r="D1463" s="63">
        <v>1.5</v>
      </c>
      <c r="E1463" s="65"/>
      <c r="F1463" s="103" t="s">
        <v>10371</v>
      </c>
      <c r="G1463" s="62"/>
      <c r="H1463" s="66"/>
      <c r="I1463" s="67"/>
      <c r="J1463" s="67"/>
      <c r="K1463" s="66" t="s">
        <v>13732</v>
      </c>
      <c r="L1463" s="70"/>
      <c r="M1463" s="71">
        <v>4744.5859375</v>
      </c>
      <c r="N1463" s="71">
        <v>6976.9521484375</v>
      </c>
      <c r="O1463" s="72"/>
      <c r="P1463" s="73"/>
      <c r="Q1463" s="73"/>
      <c r="R1463" s="96"/>
      <c r="S1463" s="48">
        <v>0</v>
      </c>
      <c r="T1463" s="48">
        <v>1</v>
      </c>
      <c r="U1463" s="49">
        <v>0</v>
      </c>
      <c r="V1463" s="49">
        <v>1.2300000000000001E-4</v>
      </c>
      <c r="W1463" s="49">
        <v>0</v>
      </c>
      <c r="X1463" s="49">
        <v>0.55101</v>
      </c>
      <c r="Y1463" s="49">
        <v>0</v>
      </c>
      <c r="Z1463" s="49">
        <v>0</v>
      </c>
      <c r="AA1463" s="68">
        <v>1463</v>
      </c>
      <c r="AB1463" s="68"/>
      <c r="AC1463" s="69"/>
      <c r="AD1463" s="84">
        <v>45</v>
      </c>
      <c r="AE1463" s="84">
        <v>15225</v>
      </c>
      <c r="AF1463" s="84">
        <v>8402</v>
      </c>
      <c r="AG1463" s="84">
        <v>4501</v>
      </c>
      <c r="AH1463" s="84"/>
      <c r="AI1463" s="84" t="s">
        <v>8128</v>
      </c>
      <c r="AJ1463" s="84" t="s">
        <v>7862</v>
      </c>
      <c r="AK1463" s="84"/>
      <c r="AL1463" s="84"/>
      <c r="AM1463" s="87">
        <v>41593.818344907406</v>
      </c>
      <c r="AN1463" s="84" t="s">
        <v>10584</v>
      </c>
      <c r="AO1463" s="92" t="s">
        <v>12045</v>
      </c>
      <c r="AP1463" s="84" t="s">
        <v>66</v>
      </c>
      <c r="AQ1463" s="48"/>
      <c r="AR1463" s="48"/>
      <c r="AS1463" s="48"/>
      <c r="AT1463" s="48"/>
      <c r="AU1463" s="48"/>
      <c r="AV1463" s="48"/>
      <c r="AW1463" s="107" t="s">
        <v>14132</v>
      </c>
      <c r="AX1463" s="107" t="s">
        <v>14132</v>
      </c>
      <c r="AY1463" s="107" t="s">
        <v>14934</v>
      </c>
      <c r="AZ1463" s="107" t="s">
        <v>14934</v>
      </c>
      <c r="BA1463" s="2"/>
      <c r="BB1463" s="3"/>
      <c r="BC1463" s="3"/>
      <c r="BD1463" s="3"/>
      <c r="BE1463" s="3"/>
    </row>
    <row r="1464" spans="1:57" x14ac:dyDescent="0.25">
      <c r="A1464" s="61" t="s">
        <v>1310</v>
      </c>
      <c r="B1464" s="62" t="s">
        <v>15537</v>
      </c>
      <c r="C1464" s="62"/>
      <c r="D1464" s="63">
        <v>1.8075292442904005</v>
      </c>
      <c r="E1464" s="65"/>
      <c r="F1464" s="103" t="s">
        <v>9033</v>
      </c>
      <c r="G1464" s="62"/>
      <c r="H1464" s="66"/>
      <c r="I1464" s="67"/>
      <c r="J1464" s="67"/>
      <c r="K1464" s="66" t="s">
        <v>13733</v>
      </c>
      <c r="L1464" s="70"/>
      <c r="M1464" s="71">
        <v>4674.4990234375</v>
      </c>
      <c r="N1464" s="71">
        <v>3259.217529296875</v>
      </c>
      <c r="O1464" s="72"/>
      <c r="P1464" s="73"/>
      <c r="Q1464" s="73"/>
      <c r="R1464" s="96"/>
      <c r="S1464" s="48">
        <v>0</v>
      </c>
      <c r="T1464" s="48">
        <v>3</v>
      </c>
      <c r="U1464" s="49">
        <v>13051.917176000001</v>
      </c>
      <c r="V1464" s="49">
        <v>1.8699999999999999E-4</v>
      </c>
      <c r="W1464" s="49">
        <v>1.5899999999999999E-4</v>
      </c>
      <c r="X1464" s="49">
        <v>1.180633</v>
      </c>
      <c r="Y1464" s="49">
        <v>0</v>
      </c>
      <c r="Z1464" s="49">
        <v>0</v>
      </c>
      <c r="AA1464" s="68">
        <v>1464</v>
      </c>
      <c r="AB1464" s="68"/>
      <c r="AC1464" s="69"/>
      <c r="AD1464" s="84">
        <v>215</v>
      </c>
      <c r="AE1464" s="84">
        <v>69</v>
      </c>
      <c r="AF1464" s="84">
        <v>11839</v>
      </c>
      <c r="AG1464" s="84">
        <v>10795</v>
      </c>
      <c r="AH1464" s="84"/>
      <c r="AI1464" s="84"/>
      <c r="AJ1464" s="84"/>
      <c r="AK1464" s="84"/>
      <c r="AL1464" s="84"/>
      <c r="AM1464" s="87">
        <v>42632.852835648147</v>
      </c>
      <c r="AN1464" s="84" t="s">
        <v>10584</v>
      </c>
      <c r="AO1464" s="92" t="s">
        <v>12046</v>
      </c>
      <c r="AP1464" s="84" t="s">
        <v>66</v>
      </c>
      <c r="AQ1464" s="48"/>
      <c r="AR1464" s="48"/>
      <c r="AS1464" s="48"/>
      <c r="AT1464" s="48"/>
      <c r="AU1464" s="48" t="s">
        <v>2947</v>
      </c>
      <c r="AV1464" s="48" t="s">
        <v>2947</v>
      </c>
      <c r="AW1464" s="107" t="s">
        <v>14637</v>
      </c>
      <c r="AX1464" s="107" t="s">
        <v>14841</v>
      </c>
      <c r="AY1464" s="107" t="s">
        <v>15407</v>
      </c>
      <c r="AZ1464" s="107" t="s">
        <v>15407</v>
      </c>
      <c r="BA1464" s="2"/>
      <c r="BB1464" s="3"/>
      <c r="BC1464" s="3"/>
      <c r="BD1464" s="3"/>
      <c r="BE1464" s="3"/>
    </row>
    <row r="1465" spans="1:57" x14ac:dyDescent="0.25">
      <c r="A1465" s="61" t="s">
        <v>1311</v>
      </c>
      <c r="B1465" s="62" t="s">
        <v>15537</v>
      </c>
      <c r="C1465" s="62"/>
      <c r="D1465" s="63">
        <v>1.7185585195271398</v>
      </c>
      <c r="E1465" s="65"/>
      <c r="F1465" s="103" t="s">
        <v>10372</v>
      </c>
      <c r="G1465" s="62"/>
      <c r="H1465" s="66"/>
      <c r="I1465" s="67"/>
      <c r="J1465" s="67"/>
      <c r="K1465" s="66" t="s">
        <v>13734</v>
      </c>
      <c r="L1465" s="70"/>
      <c r="M1465" s="71">
        <v>6545.548828125</v>
      </c>
      <c r="N1465" s="71">
        <v>4229.9169921875</v>
      </c>
      <c r="O1465" s="72"/>
      <c r="P1465" s="73"/>
      <c r="Q1465" s="73"/>
      <c r="R1465" s="96"/>
      <c r="S1465" s="48">
        <v>0</v>
      </c>
      <c r="T1465" s="48">
        <v>1</v>
      </c>
      <c r="U1465" s="49">
        <v>0</v>
      </c>
      <c r="V1465" s="49">
        <v>1.63E-4</v>
      </c>
      <c r="W1465" s="49">
        <v>1.13E-4</v>
      </c>
      <c r="X1465" s="49">
        <v>0.48216999999999999</v>
      </c>
      <c r="Y1465" s="49">
        <v>0</v>
      </c>
      <c r="Z1465" s="49">
        <v>0</v>
      </c>
      <c r="AA1465" s="68">
        <v>1465</v>
      </c>
      <c r="AB1465" s="68"/>
      <c r="AC1465" s="69"/>
      <c r="AD1465" s="84">
        <v>118</v>
      </c>
      <c r="AE1465" s="84">
        <v>0</v>
      </c>
      <c r="AF1465" s="84">
        <v>45</v>
      </c>
      <c r="AG1465" s="84">
        <v>19</v>
      </c>
      <c r="AH1465" s="84"/>
      <c r="AI1465" s="84"/>
      <c r="AJ1465" s="84"/>
      <c r="AK1465" s="84"/>
      <c r="AL1465" s="84"/>
      <c r="AM1465" s="87">
        <v>43126.360729166663</v>
      </c>
      <c r="AN1465" s="84" t="s">
        <v>10584</v>
      </c>
      <c r="AO1465" s="92" t="s">
        <v>12047</v>
      </c>
      <c r="AP1465" s="84" t="s">
        <v>66</v>
      </c>
      <c r="AQ1465" s="48" t="s">
        <v>2846</v>
      </c>
      <c r="AR1465" s="48" t="s">
        <v>2846</v>
      </c>
      <c r="AS1465" s="48" t="s">
        <v>2911</v>
      </c>
      <c r="AT1465" s="48" t="s">
        <v>2911</v>
      </c>
      <c r="AU1465" s="48"/>
      <c r="AV1465" s="48"/>
      <c r="AW1465" s="107" t="s">
        <v>14638</v>
      </c>
      <c r="AX1465" s="107" t="s">
        <v>14638</v>
      </c>
      <c r="AY1465" s="107" t="s">
        <v>15408</v>
      </c>
      <c r="AZ1465" s="107" t="s">
        <v>15408</v>
      </c>
      <c r="BA1465" s="2"/>
      <c r="BB1465" s="3"/>
      <c r="BC1465" s="3"/>
      <c r="BD1465" s="3"/>
      <c r="BE1465" s="3"/>
    </row>
    <row r="1466" spans="1:57" x14ac:dyDescent="0.25">
      <c r="A1466" s="61" t="s">
        <v>1312</v>
      </c>
      <c r="B1466" s="62" t="s">
        <v>15537</v>
      </c>
      <c r="C1466" s="62"/>
      <c r="D1466" s="63">
        <v>1.5</v>
      </c>
      <c r="E1466" s="65"/>
      <c r="F1466" s="103" t="s">
        <v>10373</v>
      </c>
      <c r="G1466" s="62"/>
      <c r="H1466" s="66"/>
      <c r="I1466" s="67"/>
      <c r="J1466" s="67"/>
      <c r="K1466" s="66" t="s">
        <v>13735</v>
      </c>
      <c r="L1466" s="70"/>
      <c r="M1466" s="71">
        <v>3131.9609375</v>
      </c>
      <c r="N1466" s="71">
        <v>5151.42138671875</v>
      </c>
      <c r="O1466" s="72"/>
      <c r="P1466" s="73"/>
      <c r="Q1466" s="73"/>
      <c r="R1466" s="96"/>
      <c r="S1466" s="48">
        <v>0</v>
      </c>
      <c r="T1466" s="48">
        <v>1</v>
      </c>
      <c r="U1466" s="49">
        <v>0</v>
      </c>
      <c r="V1466" s="49">
        <v>1</v>
      </c>
      <c r="W1466" s="49">
        <v>0</v>
      </c>
      <c r="X1466" s="49">
        <v>1</v>
      </c>
      <c r="Y1466" s="49">
        <v>0</v>
      </c>
      <c r="Z1466" s="49">
        <v>0</v>
      </c>
      <c r="AA1466" s="68">
        <v>1466</v>
      </c>
      <c r="AB1466" s="68"/>
      <c r="AC1466" s="69"/>
      <c r="AD1466" s="84">
        <v>204</v>
      </c>
      <c r="AE1466" s="84">
        <v>143</v>
      </c>
      <c r="AF1466" s="84">
        <v>5069</v>
      </c>
      <c r="AG1466" s="84">
        <v>127</v>
      </c>
      <c r="AH1466" s="84"/>
      <c r="AI1466" s="84"/>
      <c r="AJ1466" s="84"/>
      <c r="AK1466" s="84"/>
      <c r="AL1466" s="84"/>
      <c r="AM1466" s="87">
        <v>40923.395162037035</v>
      </c>
      <c r="AN1466" s="84" t="s">
        <v>10584</v>
      </c>
      <c r="AO1466" s="92" t="s">
        <v>12048</v>
      </c>
      <c r="AP1466" s="84" t="s">
        <v>66</v>
      </c>
      <c r="AQ1466" s="48" t="s">
        <v>2707</v>
      </c>
      <c r="AR1466" s="48" t="s">
        <v>2707</v>
      </c>
      <c r="AS1466" s="48" t="s">
        <v>2911</v>
      </c>
      <c r="AT1466" s="48" t="s">
        <v>2911</v>
      </c>
      <c r="AU1466" s="48"/>
      <c r="AV1466" s="48"/>
      <c r="AW1466" s="107" t="s">
        <v>14639</v>
      </c>
      <c r="AX1466" s="107" t="s">
        <v>14639</v>
      </c>
      <c r="AY1466" s="107" t="s">
        <v>15409</v>
      </c>
      <c r="AZ1466" s="107" t="s">
        <v>15409</v>
      </c>
      <c r="BA1466" s="2"/>
      <c r="BB1466" s="3"/>
      <c r="BC1466" s="3"/>
      <c r="BD1466" s="3"/>
      <c r="BE1466" s="3"/>
    </row>
    <row r="1467" spans="1:57" x14ac:dyDescent="0.25">
      <c r="A1467" s="61" t="s">
        <v>1823</v>
      </c>
      <c r="B1467" s="62" t="s">
        <v>15537</v>
      </c>
      <c r="C1467" s="62"/>
      <c r="D1467" s="63">
        <v>1.5</v>
      </c>
      <c r="E1467" s="65"/>
      <c r="F1467" s="103" t="s">
        <v>10374</v>
      </c>
      <c r="G1467" s="62"/>
      <c r="H1467" s="66"/>
      <c r="I1467" s="67"/>
      <c r="J1467" s="67"/>
      <c r="K1467" s="66" t="s">
        <v>13736</v>
      </c>
      <c r="L1467" s="70"/>
      <c r="M1467" s="71">
        <v>1254.34033203125</v>
      </c>
      <c r="N1467" s="71">
        <v>7055.98095703125</v>
      </c>
      <c r="O1467" s="72"/>
      <c r="P1467" s="73"/>
      <c r="Q1467" s="73"/>
      <c r="R1467" s="96"/>
      <c r="S1467" s="48">
        <v>1</v>
      </c>
      <c r="T1467" s="48">
        <v>0</v>
      </c>
      <c r="U1467" s="49">
        <v>0</v>
      </c>
      <c r="V1467" s="49">
        <v>1</v>
      </c>
      <c r="W1467" s="49">
        <v>0</v>
      </c>
      <c r="X1467" s="49">
        <v>1</v>
      </c>
      <c r="Y1467" s="49">
        <v>0</v>
      </c>
      <c r="Z1467" s="49">
        <v>0</v>
      </c>
      <c r="AA1467" s="68">
        <v>1467</v>
      </c>
      <c r="AB1467" s="68"/>
      <c r="AC1467" s="69"/>
      <c r="AD1467" s="84">
        <v>200</v>
      </c>
      <c r="AE1467" s="84">
        <v>1025531</v>
      </c>
      <c r="AF1467" s="84">
        <v>2100</v>
      </c>
      <c r="AG1467" s="84">
        <v>382</v>
      </c>
      <c r="AH1467" s="84"/>
      <c r="AI1467" s="84" t="s">
        <v>8129</v>
      </c>
      <c r="AJ1467" s="84"/>
      <c r="AK1467" s="92" t="s">
        <v>8945</v>
      </c>
      <c r="AL1467" s="84"/>
      <c r="AM1467" s="87">
        <v>40905.904236111113</v>
      </c>
      <c r="AN1467" s="84" t="s">
        <v>10584</v>
      </c>
      <c r="AO1467" s="92" t="s">
        <v>12049</v>
      </c>
      <c r="AP1467" s="84" t="s">
        <v>65</v>
      </c>
      <c r="AQ1467" s="48"/>
      <c r="AR1467" s="48"/>
      <c r="AS1467" s="48"/>
      <c r="AT1467" s="48"/>
      <c r="AU1467" s="48"/>
      <c r="AV1467" s="48"/>
      <c r="AW1467" s="48"/>
      <c r="AX1467" s="48"/>
      <c r="AY1467" s="48"/>
      <c r="AZ1467" s="48"/>
      <c r="BA1467" s="2"/>
      <c r="BB1467" s="3"/>
      <c r="BC1467" s="3"/>
      <c r="BD1467" s="3"/>
      <c r="BE1467" s="3"/>
    </row>
    <row r="1468" spans="1:57" x14ac:dyDescent="0.25">
      <c r="A1468" s="61" t="s">
        <v>1313</v>
      </c>
      <c r="B1468" s="62" t="s">
        <v>15537</v>
      </c>
      <c r="C1468" s="62"/>
      <c r="D1468" s="63">
        <v>1.5</v>
      </c>
      <c r="E1468" s="65"/>
      <c r="F1468" s="103" t="s">
        <v>10375</v>
      </c>
      <c r="G1468" s="62"/>
      <c r="H1468" s="66"/>
      <c r="I1468" s="67"/>
      <c r="J1468" s="67"/>
      <c r="K1468" s="66" t="s">
        <v>13737</v>
      </c>
      <c r="L1468" s="70"/>
      <c r="M1468" s="71">
        <v>5372.52880859375</v>
      </c>
      <c r="N1468" s="71">
        <v>9640.5673828125</v>
      </c>
      <c r="O1468" s="72"/>
      <c r="P1468" s="73"/>
      <c r="Q1468" s="73"/>
      <c r="R1468" s="96"/>
      <c r="S1468" s="48">
        <v>0</v>
      </c>
      <c r="T1468" s="48">
        <v>1</v>
      </c>
      <c r="U1468" s="49">
        <v>0</v>
      </c>
      <c r="V1468" s="49">
        <v>4.7619000000000002E-2</v>
      </c>
      <c r="W1468" s="49">
        <v>0</v>
      </c>
      <c r="X1468" s="49">
        <v>0.58230899999999997</v>
      </c>
      <c r="Y1468" s="49">
        <v>0</v>
      </c>
      <c r="Z1468" s="49">
        <v>0</v>
      </c>
      <c r="AA1468" s="68">
        <v>1468</v>
      </c>
      <c r="AB1468" s="68"/>
      <c r="AC1468" s="69"/>
      <c r="AD1468" s="84">
        <v>25085</v>
      </c>
      <c r="AE1468" s="84">
        <v>22899</v>
      </c>
      <c r="AF1468" s="84">
        <v>116833</v>
      </c>
      <c r="AG1468" s="84">
        <v>153993</v>
      </c>
      <c r="AH1468" s="84"/>
      <c r="AI1468" s="84" t="s">
        <v>8130</v>
      </c>
      <c r="AJ1468" s="84"/>
      <c r="AK1468" s="92" t="s">
        <v>8946</v>
      </c>
      <c r="AL1468" s="84"/>
      <c r="AM1468" s="87">
        <v>43348.746261574073</v>
      </c>
      <c r="AN1468" s="84" t="s">
        <v>10584</v>
      </c>
      <c r="AO1468" s="92" t="s">
        <v>12050</v>
      </c>
      <c r="AP1468" s="84" t="s">
        <v>66</v>
      </c>
      <c r="AQ1468" s="48"/>
      <c r="AR1468" s="48"/>
      <c r="AS1468" s="48"/>
      <c r="AT1468" s="48"/>
      <c r="AU1468" s="48"/>
      <c r="AV1468" s="48"/>
      <c r="AW1468" s="107" t="s">
        <v>14219</v>
      </c>
      <c r="AX1468" s="107" t="s">
        <v>14219</v>
      </c>
      <c r="AY1468" s="107" t="s">
        <v>15018</v>
      </c>
      <c r="AZ1468" s="107" t="s">
        <v>15018</v>
      </c>
      <c r="BA1468" s="2"/>
      <c r="BB1468" s="3"/>
      <c r="BC1468" s="3"/>
      <c r="BD1468" s="3"/>
      <c r="BE1468" s="3"/>
    </row>
    <row r="1469" spans="1:57" x14ac:dyDescent="0.25">
      <c r="A1469" s="61" t="s">
        <v>1315</v>
      </c>
      <c r="B1469" s="62" t="s">
        <v>15537</v>
      </c>
      <c r="C1469" s="62"/>
      <c r="D1469" s="63">
        <v>1.5</v>
      </c>
      <c r="E1469" s="65"/>
      <c r="F1469" s="103" t="s">
        <v>10376</v>
      </c>
      <c r="G1469" s="62"/>
      <c r="H1469" s="66"/>
      <c r="I1469" s="67"/>
      <c r="J1469" s="67"/>
      <c r="K1469" s="66" t="s">
        <v>13738</v>
      </c>
      <c r="L1469" s="70"/>
      <c r="M1469" s="71">
        <v>9343.951171875</v>
      </c>
      <c r="N1469" s="71">
        <v>5438.23486328125</v>
      </c>
      <c r="O1469" s="72"/>
      <c r="P1469" s="73"/>
      <c r="Q1469" s="73"/>
      <c r="R1469" s="96"/>
      <c r="S1469" s="48">
        <v>0</v>
      </c>
      <c r="T1469" s="48">
        <v>1</v>
      </c>
      <c r="U1469" s="49">
        <v>0</v>
      </c>
      <c r="V1469" s="49">
        <v>0.2</v>
      </c>
      <c r="W1469" s="49">
        <v>0</v>
      </c>
      <c r="X1469" s="49">
        <v>0.61068699999999998</v>
      </c>
      <c r="Y1469" s="49">
        <v>0</v>
      </c>
      <c r="Z1469" s="49">
        <v>0</v>
      </c>
      <c r="AA1469" s="68">
        <v>1469</v>
      </c>
      <c r="AB1469" s="68"/>
      <c r="AC1469" s="69"/>
      <c r="AD1469" s="84">
        <v>237</v>
      </c>
      <c r="AE1469" s="84">
        <v>55</v>
      </c>
      <c r="AF1469" s="84">
        <v>612</v>
      </c>
      <c r="AG1469" s="84">
        <v>4352</v>
      </c>
      <c r="AH1469" s="84"/>
      <c r="AI1469" s="84" t="s">
        <v>8131</v>
      </c>
      <c r="AJ1469" s="84"/>
      <c r="AK1469" s="84"/>
      <c r="AL1469" s="84"/>
      <c r="AM1469" s="87">
        <v>41428.819791666669</v>
      </c>
      <c r="AN1469" s="84" t="s">
        <v>10584</v>
      </c>
      <c r="AO1469" s="92" t="s">
        <v>12051</v>
      </c>
      <c r="AP1469" s="84" t="s">
        <v>66</v>
      </c>
      <c r="AQ1469" s="48"/>
      <c r="AR1469" s="48"/>
      <c r="AS1469" s="48"/>
      <c r="AT1469" s="48"/>
      <c r="AU1469" s="48"/>
      <c r="AV1469" s="48"/>
      <c r="AW1469" s="107" t="s">
        <v>14592</v>
      </c>
      <c r="AX1469" s="107" t="s">
        <v>14592</v>
      </c>
      <c r="AY1469" s="107" t="s">
        <v>15366</v>
      </c>
      <c r="AZ1469" s="107" t="s">
        <v>15366</v>
      </c>
      <c r="BA1469" s="2"/>
      <c r="BB1469" s="3"/>
      <c r="BC1469" s="3"/>
      <c r="BD1469" s="3"/>
      <c r="BE1469" s="3"/>
    </row>
    <row r="1470" spans="1:57" x14ac:dyDescent="0.25">
      <c r="A1470" s="61" t="s">
        <v>1316</v>
      </c>
      <c r="B1470" s="62" t="s">
        <v>15537</v>
      </c>
      <c r="C1470" s="62"/>
      <c r="D1470" s="63">
        <v>2.9390047657362133</v>
      </c>
      <c r="E1470" s="65"/>
      <c r="F1470" s="103" t="s">
        <v>10377</v>
      </c>
      <c r="G1470" s="62"/>
      <c r="H1470" s="66"/>
      <c r="I1470" s="67"/>
      <c r="J1470" s="67"/>
      <c r="K1470" s="66" t="s">
        <v>13739</v>
      </c>
      <c r="L1470" s="70"/>
      <c r="M1470" s="71">
        <v>3213.915283203125</v>
      </c>
      <c r="N1470" s="71">
        <v>4299.498046875</v>
      </c>
      <c r="O1470" s="72"/>
      <c r="P1470" s="73"/>
      <c r="Q1470" s="73"/>
      <c r="R1470" s="96"/>
      <c r="S1470" s="48">
        <v>0</v>
      </c>
      <c r="T1470" s="48">
        <v>3</v>
      </c>
      <c r="U1470" s="49">
        <v>6082</v>
      </c>
      <c r="V1470" s="49">
        <v>1.9799999999999999E-4</v>
      </c>
      <c r="W1470" s="49">
        <v>7.4399999999999998E-4</v>
      </c>
      <c r="X1470" s="49">
        <v>1.260248</v>
      </c>
      <c r="Y1470" s="49">
        <v>0</v>
      </c>
      <c r="Z1470" s="49">
        <v>0</v>
      </c>
      <c r="AA1470" s="68">
        <v>1470</v>
      </c>
      <c r="AB1470" s="68"/>
      <c r="AC1470" s="69"/>
      <c r="AD1470" s="84">
        <v>1031</v>
      </c>
      <c r="AE1470" s="84">
        <v>428</v>
      </c>
      <c r="AF1470" s="84">
        <v>2570</v>
      </c>
      <c r="AG1470" s="84">
        <v>2652</v>
      </c>
      <c r="AH1470" s="84"/>
      <c r="AI1470" s="84" t="s">
        <v>8132</v>
      </c>
      <c r="AJ1470" s="84"/>
      <c r="AK1470" s="84"/>
      <c r="AL1470" s="84"/>
      <c r="AM1470" s="87">
        <v>43377.60423611111</v>
      </c>
      <c r="AN1470" s="84" t="s">
        <v>10584</v>
      </c>
      <c r="AO1470" s="92" t="s">
        <v>12052</v>
      </c>
      <c r="AP1470" s="84" t="s">
        <v>66</v>
      </c>
      <c r="AQ1470" s="48" t="s">
        <v>2848</v>
      </c>
      <c r="AR1470" s="48" t="s">
        <v>2848</v>
      </c>
      <c r="AS1470" s="48" t="s">
        <v>2911</v>
      </c>
      <c r="AT1470" s="48" t="s">
        <v>2911</v>
      </c>
      <c r="AU1470" s="48"/>
      <c r="AV1470" s="48"/>
      <c r="AW1470" s="107" t="s">
        <v>14640</v>
      </c>
      <c r="AX1470" s="107" t="s">
        <v>14842</v>
      </c>
      <c r="AY1470" s="107" t="s">
        <v>15410</v>
      </c>
      <c r="AZ1470" s="107" t="s">
        <v>15522</v>
      </c>
      <c r="BA1470" s="2"/>
      <c r="BB1470" s="3"/>
      <c r="BC1470" s="3"/>
      <c r="BD1470" s="3"/>
      <c r="BE1470" s="3"/>
    </row>
    <row r="1471" spans="1:57" x14ac:dyDescent="0.25">
      <c r="A1471" s="61" t="s">
        <v>1824</v>
      </c>
      <c r="B1471" s="62" t="s">
        <v>15537</v>
      </c>
      <c r="C1471" s="62"/>
      <c r="D1471" s="63">
        <v>1.5831682861917435</v>
      </c>
      <c r="E1471" s="65"/>
      <c r="F1471" s="103" t="s">
        <v>10378</v>
      </c>
      <c r="G1471" s="62"/>
      <c r="H1471" s="66"/>
      <c r="I1471" s="67"/>
      <c r="J1471" s="67"/>
      <c r="K1471" s="66" t="s">
        <v>13740</v>
      </c>
      <c r="L1471" s="70"/>
      <c r="M1471" s="71">
        <v>4229.27001953125</v>
      </c>
      <c r="N1471" s="71">
        <v>3409.457763671875</v>
      </c>
      <c r="O1471" s="72"/>
      <c r="P1471" s="73"/>
      <c r="Q1471" s="73"/>
      <c r="R1471" s="96"/>
      <c r="S1471" s="48">
        <v>1</v>
      </c>
      <c r="T1471" s="48">
        <v>0</v>
      </c>
      <c r="U1471" s="49">
        <v>0</v>
      </c>
      <c r="V1471" s="49">
        <v>1.65E-4</v>
      </c>
      <c r="W1471" s="49">
        <v>4.3000000000000002E-5</v>
      </c>
      <c r="X1471" s="49">
        <v>0.50707000000000002</v>
      </c>
      <c r="Y1471" s="49">
        <v>0</v>
      </c>
      <c r="Z1471" s="49">
        <v>0</v>
      </c>
      <c r="AA1471" s="68">
        <v>1471</v>
      </c>
      <c r="AB1471" s="68"/>
      <c r="AC1471" s="69"/>
      <c r="AD1471" s="84">
        <v>5989</v>
      </c>
      <c r="AE1471" s="84">
        <v>6020</v>
      </c>
      <c r="AF1471" s="84">
        <v>41279</v>
      </c>
      <c r="AG1471" s="84">
        <v>12484</v>
      </c>
      <c r="AH1471" s="84"/>
      <c r="AI1471" s="84" t="s">
        <v>8133</v>
      </c>
      <c r="AJ1471" s="84"/>
      <c r="AK1471" s="84"/>
      <c r="AL1471" s="84"/>
      <c r="AM1471" s="87">
        <v>41058.892094907409</v>
      </c>
      <c r="AN1471" s="84" t="s">
        <v>10584</v>
      </c>
      <c r="AO1471" s="92" t="s">
        <v>12053</v>
      </c>
      <c r="AP1471" s="84" t="s">
        <v>65</v>
      </c>
      <c r="AQ1471" s="48"/>
      <c r="AR1471" s="48"/>
      <c r="AS1471" s="48"/>
      <c r="AT1471" s="48"/>
      <c r="AU1471" s="48"/>
      <c r="AV1471" s="48"/>
      <c r="AW1471" s="48"/>
      <c r="AX1471" s="48"/>
      <c r="AY1471" s="48"/>
      <c r="AZ1471" s="48"/>
      <c r="BA1471" s="2"/>
      <c r="BB1471" s="3"/>
      <c r="BC1471" s="3"/>
      <c r="BD1471" s="3"/>
      <c r="BE1471" s="3"/>
    </row>
    <row r="1472" spans="1:57" x14ac:dyDescent="0.25">
      <c r="A1472" s="61" t="s">
        <v>1317</v>
      </c>
      <c r="B1472" s="62" t="s">
        <v>15543</v>
      </c>
      <c r="C1472" s="62"/>
      <c r="D1472" s="63">
        <v>6.7531410534133816</v>
      </c>
      <c r="E1472" s="65"/>
      <c r="F1472" s="103" t="s">
        <v>10379</v>
      </c>
      <c r="G1472" s="62"/>
      <c r="H1472" s="66"/>
      <c r="I1472" s="67"/>
      <c r="J1472" s="67"/>
      <c r="K1472" s="66" t="s">
        <v>13741</v>
      </c>
      <c r="L1472" s="70"/>
      <c r="M1472" s="71">
        <v>4494.82177734375</v>
      </c>
      <c r="N1472" s="71">
        <v>4446.37255859375</v>
      </c>
      <c r="O1472" s="72"/>
      <c r="P1472" s="73"/>
      <c r="Q1472" s="73"/>
      <c r="R1472" s="96"/>
      <c r="S1472" s="48">
        <v>0</v>
      </c>
      <c r="T1472" s="48">
        <v>3</v>
      </c>
      <c r="U1472" s="49">
        <v>61565.239162999998</v>
      </c>
      <c r="V1472" s="49">
        <v>2.42E-4</v>
      </c>
      <c r="W1472" s="49">
        <v>2.7160000000000001E-3</v>
      </c>
      <c r="X1472" s="49">
        <v>1.037085</v>
      </c>
      <c r="Y1472" s="49">
        <v>0</v>
      </c>
      <c r="Z1472" s="49">
        <v>0</v>
      </c>
      <c r="AA1472" s="68">
        <v>1472</v>
      </c>
      <c r="AB1472" s="68"/>
      <c r="AC1472" s="69"/>
      <c r="AD1472" s="84">
        <v>455</v>
      </c>
      <c r="AE1472" s="84">
        <v>49</v>
      </c>
      <c r="AF1472" s="84">
        <v>4395</v>
      </c>
      <c r="AG1472" s="84">
        <v>8664</v>
      </c>
      <c r="AH1472" s="84"/>
      <c r="AI1472" s="84"/>
      <c r="AJ1472" s="84"/>
      <c r="AK1472" s="84"/>
      <c r="AL1472" s="84"/>
      <c r="AM1472" s="87">
        <v>42774.242627314816</v>
      </c>
      <c r="AN1472" s="84" t="s">
        <v>10584</v>
      </c>
      <c r="AO1472" s="92" t="s">
        <v>12054</v>
      </c>
      <c r="AP1472" s="84" t="s">
        <v>66</v>
      </c>
      <c r="AQ1472" s="48"/>
      <c r="AR1472" s="48"/>
      <c r="AS1472" s="48"/>
      <c r="AT1472" s="48"/>
      <c r="AU1472" s="48" t="s">
        <v>2951</v>
      </c>
      <c r="AV1472" s="48" t="s">
        <v>2951</v>
      </c>
      <c r="AW1472" s="107" t="s">
        <v>14641</v>
      </c>
      <c r="AX1472" s="107" t="s">
        <v>14810</v>
      </c>
      <c r="AY1472" s="107" t="s">
        <v>14929</v>
      </c>
      <c r="AZ1472" s="107" t="s">
        <v>14929</v>
      </c>
      <c r="BA1472" s="2"/>
      <c r="BB1472" s="3"/>
      <c r="BC1472" s="3"/>
      <c r="BD1472" s="3"/>
      <c r="BE1472" s="3"/>
    </row>
    <row r="1473" spans="1:57" x14ac:dyDescent="0.25">
      <c r="A1473" s="61" t="s">
        <v>1318</v>
      </c>
      <c r="B1473" s="62" t="s">
        <v>15537</v>
      </c>
      <c r="C1473" s="62"/>
      <c r="D1473" s="63">
        <v>1.505802438571517</v>
      </c>
      <c r="E1473" s="65"/>
      <c r="F1473" s="103" t="s">
        <v>10380</v>
      </c>
      <c r="G1473" s="62"/>
      <c r="H1473" s="66"/>
      <c r="I1473" s="67"/>
      <c r="J1473" s="67"/>
      <c r="K1473" s="66" t="s">
        <v>13742</v>
      </c>
      <c r="L1473" s="70"/>
      <c r="M1473" s="71">
        <v>4717.66455078125</v>
      </c>
      <c r="N1473" s="71">
        <v>5704.1923828125</v>
      </c>
      <c r="O1473" s="72"/>
      <c r="P1473" s="73"/>
      <c r="Q1473" s="73"/>
      <c r="R1473" s="96"/>
      <c r="S1473" s="48">
        <v>0</v>
      </c>
      <c r="T1473" s="48">
        <v>4</v>
      </c>
      <c r="U1473" s="49">
        <v>82675.423173000003</v>
      </c>
      <c r="V1473" s="49">
        <v>1.6100000000000001E-4</v>
      </c>
      <c r="W1473" s="49">
        <v>3.0000000000000001E-6</v>
      </c>
      <c r="X1473" s="49">
        <v>1.7213149999999999</v>
      </c>
      <c r="Y1473" s="49">
        <v>0</v>
      </c>
      <c r="Z1473" s="49">
        <v>0</v>
      </c>
      <c r="AA1473" s="68">
        <v>1473</v>
      </c>
      <c r="AB1473" s="68"/>
      <c r="AC1473" s="69"/>
      <c r="AD1473" s="84">
        <v>560</v>
      </c>
      <c r="AE1473" s="84">
        <v>329</v>
      </c>
      <c r="AF1473" s="84">
        <v>36979</v>
      </c>
      <c r="AG1473" s="84">
        <v>48682</v>
      </c>
      <c r="AH1473" s="84"/>
      <c r="AI1473" s="84" t="s">
        <v>8134</v>
      </c>
      <c r="AJ1473" s="84" t="s">
        <v>8224</v>
      </c>
      <c r="AK1473" s="84"/>
      <c r="AL1473" s="84"/>
      <c r="AM1473" s="87">
        <v>41451.811736111114</v>
      </c>
      <c r="AN1473" s="84" t="s">
        <v>10584</v>
      </c>
      <c r="AO1473" s="92" t="s">
        <v>12055</v>
      </c>
      <c r="AP1473" s="84" t="s">
        <v>66</v>
      </c>
      <c r="AQ1473" s="48"/>
      <c r="AR1473" s="48"/>
      <c r="AS1473" s="48"/>
      <c r="AT1473" s="48"/>
      <c r="AU1473" s="48"/>
      <c r="AV1473" s="48"/>
      <c r="AW1473" s="107" t="s">
        <v>14642</v>
      </c>
      <c r="AX1473" s="107" t="s">
        <v>14843</v>
      </c>
      <c r="AY1473" s="107" t="s">
        <v>15055</v>
      </c>
      <c r="AZ1473" s="107" t="s">
        <v>15055</v>
      </c>
      <c r="BA1473" s="2"/>
      <c r="BB1473" s="3"/>
      <c r="BC1473" s="3"/>
      <c r="BD1473" s="3"/>
      <c r="BE1473" s="3"/>
    </row>
    <row r="1474" spans="1:57" x14ac:dyDescent="0.25">
      <c r="A1474" s="61" t="s">
        <v>1319</v>
      </c>
      <c r="B1474" s="62" t="s">
        <v>15539</v>
      </c>
      <c r="C1474" s="62"/>
      <c r="D1474" s="63">
        <v>5.3180045800581794</v>
      </c>
      <c r="E1474" s="65"/>
      <c r="F1474" s="103" t="s">
        <v>10381</v>
      </c>
      <c r="G1474" s="62"/>
      <c r="H1474" s="66"/>
      <c r="I1474" s="67"/>
      <c r="J1474" s="67"/>
      <c r="K1474" s="66" t="s">
        <v>13743</v>
      </c>
      <c r="L1474" s="70"/>
      <c r="M1474" s="71">
        <v>3912.200927734375</v>
      </c>
      <c r="N1474" s="71">
        <v>8595.7783203125</v>
      </c>
      <c r="O1474" s="72"/>
      <c r="P1474" s="73"/>
      <c r="Q1474" s="73"/>
      <c r="R1474" s="96"/>
      <c r="S1474" s="48">
        <v>1</v>
      </c>
      <c r="T1474" s="48">
        <v>1</v>
      </c>
      <c r="U1474" s="49">
        <v>0</v>
      </c>
      <c r="V1474" s="49">
        <v>2.0100000000000001E-4</v>
      </c>
      <c r="W1474" s="49">
        <v>1.9740000000000001E-3</v>
      </c>
      <c r="X1474" s="49">
        <v>0.810303</v>
      </c>
      <c r="Y1474" s="49">
        <v>0.5</v>
      </c>
      <c r="Z1474" s="49">
        <v>0</v>
      </c>
      <c r="AA1474" s="68">
        <v>1474</v>
      </c>
      <c r="AB1474" s="68"/>
      <c r="AC1474" s="69"/>
      <c r="AD1474" s="84">
        <v>1591</v>
      </c>
      <c r="AE1474" s="84">
        <v>2358</v>
      </c>
      <c r="AF1474" s="84">
        <v>7305</v>
      </c>
      <c r="AG1474" s="84">
        <v>52509</v>
      </c>
      <c r="AH1474" s="84"/>
      <c r="AI1474" s="84"/>
      <c r="AJ1474" s="84" t="s">
        <v>8371</v>
      </c>
      <c r="AK1474" s="84"/>
      <c r="AL1474" s="84"/>
      <c r="AM1474" s="87">
        <v>40681.491030092591</v>
      </c>
      <c r="AN1474" s="84" t="s">
        <v>10584</v>
      </c>
      <c r="AO1474" s="92" t="s">
        <v>12056</v>
      </c>
      <c r="AP1474" s="84" t="s">
        <v>66</v>
      </c>
      <c r="AQ1474" s="48" t="s">
        <v>2849</v>
      </c>
      <c r="AR1474" s="48" t="s">
        <v>2849</v>
      </c>
      <c r="AS1474" s="48" t="s">
        <v>2911</v>
      </c>
      <c r="AT1474" s="48" t="s">
        <v>2911</v>
      </c>
      <c r="AU1474" s="48"/>
      <c r="AV1474" s="48"/>
      <c r="AW1474" s="107" t="s">
        <v>14643</v>
      </c>
      <c r="AX1474" s="107" t="s">
        <v>14643</v>
      </c>
      <c r="AY1474" s="107" t="s">
        <v>15411</v>
      </c>
      <c r="AZ1474" s="107" t="s">
        <v>15411</v>
      </c>
      <c r="BA1474" s="2"/>
      <c r="BB1474" s="3"/>
      <c r="BC1474" s="3"/>
      <c r="BD1474" s="3"/>
      <c r="BE1474" s="3"/>
    </row>
    <row r="1475" spans="1:57" x14ac:dyDescent="0.25">
      <c r="A1475" s="61" t="s">
        <v>1320</v>
      </c>
      <c r="B1475" s="62" t="s">
        <v>15539</v>
      </c>
      <c r="C1475" s="62"/>
      <c r="D1475" s="63">
        <v>5.3180045800581794</v>
      </c>
      <c r="E1475" s="65"/>
      <c r="F1475" s="103" t="s">
        <v>10382</v>
      </c>
      <c r="G1475" s="62"/>
      <c r="H1475" s="66"/>
      <c r="I1475" s="67"/>
      <c r="J1475" s="67"/>
      <c r="K1475" s="66" t="s">
        <v>13744</v>
      </c>
      <c r="L1475" s="70"/>
      <c r="M1475" s="71">
        <v>3503.64453125</v>
      </c>
      <c r="N1475" s="71">
        <v>7504.56787109375</v>
      </c>
      <c r="O1475" s="72"/>
      <c r="P1475" s="73"/>
      <c r="Q1475" s="73"/>
      <c r="R1475" s="96"/>
      <c r="S1475" s="48">
        <v>0</v>
      </c>
      <c r="T1475" s="48">
        <v>2</v>
      </c>
      <c r="U1475" s="49">
        <v>0</v>
      </c>
      <c r="V1475" s="49">
        <v>2.0100000000000001E-4</v>
      </c>
      <c r="W1475" s="49">
        <v>1.9740000000000001E-3</v>
      </c>
      <c r="X1475" s="49">
        <v>0.810303</v>
      </c>
      <c r="Y1475" s="49">
        <v>0.5</v>
      </c>
      <c r="Z1475" s="49">
        <v>0</v>
      </c>
      <c r="AA1475" s="68">
        <v>1475</v>
      </c>
      <c r="AB1475" s="68"/>
      <c r="AC1475" s="69"/>
      <c r="AD1475" s="84">
        <v>460</v>
      </c>
      <c r="AE1475" s="84">
        <v>452</v>
      </c>
      <c r="AF1475" s="84">
        <v>24555</v>
      </c>
      <c r="AG1475" s="84">
        <v>10448</v>
      </c>
      <c r="AH1475" s="84"/>
      <c r="AI1475" s="84" t="s">
        <v>8135</v>
      </c>
      <c r="AJ1475" s="84" t="s">
        <v>8601</v>
      </c>
      <c r="AK1475" s="84"/>
      <c r="AL1475" s="84"/>
      <c r="AM1475" s="87">
        <v>42936.329039351855</v>
      </c>
      <c r="AN1475" s="84" t="s">
        <v>10584</v>
      </c>
      <c r="AO1475" s="92" t="s">
        <v>12057</v>
      </c>
      <c r="AP1475" s="84" t="s">
        <v>66</v>
      </c>
      <c r="AQ1475" s="48"/>
      <c r="AR1475" s="48"/>
      <c r="AS1475" s="48"/>
      <c r="AT1475" s="48"/>
      <c r="AU1475" s="48"/>
      <c r="AV1475" s="48"/>
      <c r="AW1475" s="107" t="s">
        <v>14644</v>
      </c>
      <c r="AX1475" s="107" t="s">
        <v>14644</v>
      </c>
      <c r="AY1475" s="107" t="s">
        <v>15412</v>
      </c>
      <c r="AZ1475" s="107" t="s">
        <v>15412</v>
      </c>
      <c r="BA1475" s="2"/>
      <c r="BB1475" s="3"/>
      <c r="BC1475" s="3"/>
      <c r="BD1475" s="3"/>
      <c r="BE1475" s="3"/>
    </row>
    <row r="1476" spans="1:57" x14ac:dyDescent="0.25">
      <c r="A1476" s="61" t="s">
        <v>1321</v>
      </c>
      <c r="B1476" s="62" t="s">
        <v>15537</v>
      </c>
      <c r="C1476" s="62"/>
      <c r="D1476" s="63">
        <v>1.505802438571517</v>
      </c>
      <c r="E1476" s="65"/>
      <c r="F1476" s="103" t="s">
        <v>10383</v>
      </c>
      <c r="G1476" s="62"/>
      <c r="H1476" s="66"/>
      <c r="I1476" s="67"/>
      <c r="J1476" s="67"/>
      <c r="K1476" s="66" t="s">
        <v>13745</v>
      </c>
      <c r="L1476" s="70"/>
      <c r="M1476" s="71">
        <v>2949.597412109375</v>
      </c>
      <c r="N1476" s="71">
        <v>3156.275146484375</v>
      </c>
      <c r="O1476" s="72"/>
      <c r="P1476" s="73"/>
      <c r="Q1476" s="73"/>
      <c r="R1476" s="96"/>
      <c r="S1476" s="48">
        <v>0</v>
      </c>
      <c r="T1476" s="48">
        <v>1</v>
      </c>
      <c r="U1476" s="49">
        <v>0</v>
      </c>
      <c r="V1476" s="49">
        <v>1.5899999999999999E-4</v>
      </c>
      <c r="W1476" s="49">
        <v>3.0000000000000001E-6</v>
      </c>
      <c r="X1476" s="49">
        <v>0.51345799999999997</v>
      </c>
      <c r="Y1476" s="49">
        <v>0</v>
      </c>
      <c r="Z1476" s="49">
        <v>0</v>
      </c>
      <c r="AA1476" s="68">
        <v>1476</v>
      </c>
      <c r="AB1476" s="68"/>
      <c r="AC1476" s="69"/>
      <c r="AD1476" s="84">
        <v>198</v>
      </c>
      <c r="AE1476" s="84">
        <v>179</v>
      </c>
      <c r="AF1476" s="84">
        <v>2008</v>
      </c>
      <c r="AG1476" s="84">
        <v>7171</v>
      </c>
      <c r="AH1476" s="84"/>
      <c r="AI1476" s="84" t="s">
        <v>8136</v>
      </c>
      <c r="AJ1476" s="84" t="s">
        <v>8284</v>
      </c>
      <c r="AK1476" s="84"/>
      <c r="AL1476" s="84"/>
      <c r="AM1476" s="87">
        <v>42171.415925925925</v>
      </c>
      <c r="AN1476" s="84" t="s">
        <v>10584</v>
      </c>
      <c r="AO1476" s="92" t="s">
        <v>12058</v>
      </c>
      <c r="AP1476" s="84" t="s">
        <v>66</v>
      </c>
      <c r="AQ1476" s="48"/>
      <c r="AR1476" s="48"/>
      <c r="AS1476" s="48"/>
      <c r="AT1476" s="48"/>
      <c r="AU1476" s="48"/>
      <c r="AV1476" s="48"/>
      <c r="AW1476" s="107" t="s">
        <v>14077</v>
      </c>
      <c r="AX1476" s="107" t="s">
        <v>14077</v>
      </c>
      <c r="AY1476" s="107" t="s">
        <v>14880</v>
      </c>
      <c r="AZ1476" s="107" t="s">
        <v>14880</v>
      </c>
      <c r="BA1476" s="2"/>
      <c r="BB1476" s="3"/>
      <c r="BC1476" s="3"/>
      <c r="BD1476" s="3"/>
      <c r="BE1476" s="3"/>
    </row>
    <row r="1477" spans="1:57" x14ac:dyDescent="0.25">
      <c r="A1477" s="61" t="s">
        <v>1322</v>
      </c>
      <c r="B1477" s="62" t="s">
        <v>15537</v>
      </c>
      <c r="C1477" s="62"/>
      <c r="D1477" s="63">
        <v>1.5</v>
      </c>
      <c r="E1477" s="65"/>
      <c r="F1477" s="103" t="s">
        <v>10384</v>
      </c>
      <c r="G1477" s="62"/>
      <c r="H1477" s="66"/>
      <c r="I1477" s="67"/>
      <c r="J1477" s="67"/>
      <c r="K1477" s="66" t="s">
        <v>13746</v>
      </c>
      <c r="L1477" s="70"/>
      <c r="M1477" s="71">
        <v>2354.124755859375</v>
      </c>
      <c r="N1477" s="71">
        <v>2997.5810546875</v>
      </c>
      <c r="O1477" s="72"/>
      <c r="P1477" s="73"/>
      <c r="Q1477" s="73"/>
      <c r="R1477" s="96"/>
      <c r="S1477" s="48">
        <v>0</v>
      </c>
      <c r="T1477" s="48">
        <v>1</v>
      </c>
      <c r="U1477" s="49">
        <v>0</v>
      </c>
      <c r="V1477" s="49">
        <v>1</v>
      </c>
      <c r="W1477" s="49">
        <v>0</v>
      </c>
      <c r="X1477" s="49">
        <v>1</v>
      </c>
      <c r="Y1477" s="49">
        <v>0</v>
      </c>
      <c r="Z1477" s="49">
        <v>0</v>
      </c>
      <c r="AA1477" s="68">
        <v>1477</v>
      </c>
      <c r="AB1477" s="68"/>
      <c r="AC1477" s="69"/>
      <c r="AD1477" s="84">
        <v>150</v>
      </c>
      <c r="AE1477" s="84">
        <v>29</v>
      </c>
      <c r="AF1477" s="84">
        <v>188</v>
      </c>
      <c r="AG1477" s="84">
        <v>973</v>
      </c>
      <c r="AH1477" s="84"/>
      <c r="AI1477" s="84"/>
      <c r="AJ1477" s="84" t="s">
        <v>8283</v>
      </c>
      <c r="AK1477" s="84"/>
      <c r="AL1477" s="84"/>
      <c r="AM1477" s="87">
        <v>43541.400451388887</v>
      </c>
      <c r="AN1477" s="84" t="s">
        <v>10584</v>
      </c>
      <c r="AO1477" s="92" t="s">
        <v>12059</v>
      </c>
      <c r="AP1477" s="84" t="s">
        <v>66</v>
      </c>
      <c r="AQ1477" s="48"/>
      <c r="AR1477" s="48"/>
      <c r="AS1477" s="48"/>
      <c r="AT1477" s="48"/>
      <c r="AU1477" s="48"/>
      <c r="AV1477" s="48"/>
      <c r="AW1477" s="107" t="s">
        <v>14645</v>
      </c>
      <c r="AX1477" s="107" t="s">
        <v>14645</v>
      </c>
      <c r="AY1477" s="107" t="s">
        <v>15413</v>
      </c>
      <c r="AZ1477" s="107" t="s">
        <v>15413</v>
      </c>
      <c r="BA1477" s="2"/>
      <c r="BB1477" s="3"/>
      <c r="BC1477" s="3"/>
      <c r="BD1477" s="3"/>
      <c r="BE1477" s="3"/>
    </row>
    <row r="1478" spans="1:57" x14ac:dyDescent="0.25">
      <c r="A1478" s="61" t="s">
        <v>1825</v>
      </c>
      <c r="B1478" s="62" t="s">
        <v>15537</v>
      </c>
      <c r="C1478" s="62"/>
      <c r="D1478" s="63">
        <v>1.5</v>
      </c>
      <c r="E1478" s="65"/>
      <c r="F1478" s="103" t="s">
        <v>10385</v>
      </c>
      <c r="G1478" s="62"/>
      <c r="H1478" s="66"/>
      <c r="I1478" s="67"/>
      <c r="J1478" s="67"/>
      <c r="K1478" s="66" t="s">
        <v>13747</v>
      </c>
      <c r="L1478" s="70"/>
      <c r="M1478" s="71">
        <v>1045.53955078125</v>
      </c>
      <c r="N1478" s="71">
        <v>4994.59521484375</v>
      </c>
      <c r="O1478" s="72"/>
      <c r="P1478" s="73"/>
      <c r="Q1478" s="73"/>
      <c r="R1478" s="96"/>
      <c r="S1478" s="48">
        <v>1</v>
      </c>
      <c r="T1478" s="48">
        <v>0</v>
      </c>
      <c r="U1478" s="49">
        <v>0</v>
      </c>
      <c r="V1478" s="49">
        <v>1</v>
      </c>
      <c r="W1478" s="49">
        <v>0</v>
      </c>
      <c r="X1478" s="49">
        <v>1</v>
      </c>
      <c r="Y1478" s="49">
        <v>0</v>
      </c>
      <c r="Z1478" s="49">
        <v>0</v>
      </c>
      <c r="AA1478" s="68">
        <v>1478</v>
      </c>
      <c r="AB1478" s="68"/>
      <c r="AC1478" s="69"/>
      <c r="AD1478" s="84">
        <v>198</v>
      </c>
      <c r="AE1478" s="84">
        <v>19593</v>
      </c>
      <c r="AF1478" s="84">
        <v>5040</v>
      </c>
      <c r="AG1478" s="84">
        <v>6082</v>
      </c>
      <c r="AH1478" s="84"/>
      <c r="AI1478" s="84"/>
      <c r="AJ1478" s="84"/>
      <c r="AK1478" s="84"/>
      <c r="AL1478" s="84"/>
      <c r="AM1478" s="87">
        <v>42458.738807870373</v>
      </c>
      <c r="AN1478" s="84" t="s">
        <v>10584</v>
      </c>
      <c r="AO1478" s="92" t="s">
        <v>12060</v>
      </c>
      <c r="AP1478" s="84" t="s">
        <v>65</v>
      </c>
      <c r="AQ1478" s="48"/>
      <c r="AR1478" s="48"/>
      <c r="AS1478" s="48"/>
      <c r="AT1478" s="48"/>
      <c r="AU1478" s="48"/>
      <c r="AV1478" s="48"/>
      <c r="AW1478" s="48"/>
      <c r="AX1478" s="48"/>
      <c r="AY1478" s="48"/>
      <c r="AZ1478" s="48"/>
      <c r="BA1478" s="2"/>
      <c r="BB1478" s="3"/>
      <c r="BC1478" s="3"/>
      <c r="BD1478" s="3"/>
      <c r="BE1478" s="3"/>
    </row>
    <row r="1479" spans="1:57" x14ac:dyDescent="0.25">
      <c r="A1479" s="61" t="s">
        <v>1323</v>
      </c>
      <c r="B1479" s="62" t="s">
        <v>15537</v>
      </c>
      <c r="C1479" s="62"/>
      <c r="D1479" s="63">
        <v>1.724360958098657</v>
      </c>
      <c r="E1479" s="65"/>
      <c r="F1479" s="103" t="s">
        <v>10386</v>
      </c>
      <c r="G1479" s="62"/>
      <c r="H1479" s="66"/>
      <c r="I1479" s="67"/>
      <c r="J1479" s="67"/>
      <c r="K1479" s="66" t="s">
        <v>13748</v>
      </c>
      <c r="L1479" s="70"/>
      <c r="M1479" s="71">
        <v>6570.01025390625</v>
      </c>
      <c r="N1479" s="71">
        <v>6206.52392578125</v>
      </c>
      <c r="O1479" s="72"/>
      <c r="P1479" s="73"/>
      <c r="Q1479" s="73"/>
      <c r="R1479" s="96"/>
      <c r="S1479" s="48">
        <v>0</v>
      </c>
      <c r="T1479" s="48">
        <v>1</v>
      </c>
      <c r="U1479" s="49">
        <v>0</v>
      </c>
      <c r="V1479" s="49">
        <v>1.84E-4</v>
      </c>
      <c r="W1479" s="49">
        <v>1.16E-4</v>
      </c>
      <c r="X1479" s="49">
        <v>0.46414100000000003</v>
      </c>
      <c r="Y1479" s="49">
        <v>0</v>
      </c>
      <c r="Z1479" s="49">
        <v>0</v>
      </c>
      <c r="AA1479" s="68">
        <v>1479</v>
      </c>
      <c r="AB1479" s="68"/>
      <c r="AC1479" s="69"/>
      <c r="AD1479" s="84">
        <v>78</v>
      </c>
      <c r="AE1479" s="84">
        <v>0</v>
      </c>
      <c r="AF1479" s="84">
        <v>38</v>
      </c>
      <c r="AG1479" s="84">
        <v>38</v>
      </c>
      <c r="AH1479" s="84"/>
      <c r="AI1479" s="84" t="s">
        <v>8137</v>
      </c>
      <c r="AJ1479" s="84"/>
      <c r="AK1479" s="84"/>
      <c r="AL1479" s="84"/>
      <c r="AM1479" s="87">
        <v>43592.041817129626</v>
      </c>
      <c r="AN1479" s="84" t="s">
        <v>10584</v>
      </c>
      <c r="AO1479" s="92" t="s">
        <v>12061</v>
      </c>
      <c r="AP1479" s="84" t="s">
        <v>66</v>
      </c>
      <c r="AQ1479" s="48"/>
      <c r="AR1479" s="48"/>
      <c r="AS1479" s="48"/>
      <c r="AT1479" s="48"/>
      <c r="AU1479" s="48"/>
      <c r="AV1479" s="48"/>
      <c r="AW1479" s="107" t="s">
        <v>14080</v>
      </c>
      <c r="AX1479" s="107" t="s">
        <v>14080</v>
      </c>
      <c r="AY1479" s="107" t="s">
        <v>14883</v>
      </c>
      <c r="AZ1479" s="107" t="s">
        <v>14883</v>
      </c>
      <c r="BA1479" s="2"/>
      <c r="BB1479" s="3"/>
      <c r="BC1479" s="3"/>
      <c r="BD1479" s="3"/>
      <c r="BE1479" s="3"/>
    </row>
    <row r="1480" spans="1:57" x14ac:dyDescent="0.25">
      <c r="A1480" s="61" t="s">
        <v>1324</v>
      </c>
      <c r="B1480" s="62" t="s">
        <v>15537</v>
      </c>
      <c r="C1480" s="62"/>
      <c r="D1480" s="63">
        <v>1.5</v>
      </c>
      <c r="E1480" s="65"/>
      <c r="F1480" s="103" t="s">
        <v>10387</v>
      </c>
      <c r="G1480" s="62"/>
      <c r="H1480" s="66"/>
      <c r="I1480" s="67"/>
      <c r="J1480" s="67"/>
      <c r="K1480" s="66" t="s">
        <v>13749</v>
      </c>
      <c r="L1480" s="70"/>
      <c r="M1480" s="71">
        <v>1805.9927978515625</v>
      </c>
      <c r="N1480" s="71">
        <v>4699.51513671875</v>
      </c>
      <c r="O1480" s="72"/>
      <c r="P1480" s="73"/>
      <c r="Q1480" s="73"/>
      <c r="R1480" s="96"/>
      <c r="S1480" s="48">
        <v>0</v>
      </c>
      <c r="T1480" s="48">
        <v>1</v>
      </c>
      <c r="U1480" s="49">
        <v>0</v>
      </c>
      <c r="V1480" s="49">
        <v>1E-4</v>
      </c>
      <c r="W1480" s="49">
        <v>0</v>
      </c>
      <c r="X1480" s="49">
        <v>0.51982200000000001</v>
      </c>
      <c r="Y1480" s="49">
        <v>0</v>
      </c>
      <c r="Z1480" s="49">
        <v>0</v>
      </c>
      <c r="AA1480" s="68">
        <v>1480</v>
      </c>
      <c r="AB1480" s="68"/>
      <c r="AC1480" s="69"/>
      <c r="AD1480" s="84">
        <v>227</v>
      </c>
      <c r="AE1480" s="84">
        <v>52</v>
      </c>
      <c r="AF1480" s="84">
        <v>885</v>
      </c>
      <c r="AG1480" s="84">
        <v>3049</v>
      </c>
      <c r="AH1480" s="84"/>
      <c r="AI1480" s="84"/>
      <c r="AJ1480" s="84"/>
      <c r="AK1480" s="84"/>
      <c r="AL1480" s="84"/>
      <c r="AM1480" s="87">
        <v>41426.571493055555</v>
      </c>
      <c r="AN1480" s="84" t="s">
        <v>10584</v>
      </c>
      <c r="AO1480" s="92" t="s">
        <v>12062</v>
      </c>
      <c r="AP1480" s="84" t="s">
        <v>66</v>
      </c>
      <c r="AQ1480" s="48" t="s">
        <v>2850</v>
      </c>
      <c r="AR1480" s="48" t="s">
        <v>2850</v>
      </c>
      <c r="AS1480" s="48" t="s">
        <v>2911</v>
      </c>
      <c r="AT1480" s="48" t="s">
        <v>2911</v>
      </c>
      <c r="AU1480" s="48"/>
      <c r="AV1480" s="48"/>
      <c r="AW1480" s="107" t="s">
        <v>14646</v>
      </c>
      <c r="AX1480" s="107" t="s">
        <v>14646</v>
      </c>
      <c r="AY1480" s="107" t="s">
        <v>15414</v>
      </c>
      <c r="AZ1480" s="107" t="s">
        <v>15414</v>
      </c>
      <c r="BA1480" s="2"/>
      <c r="BB1480" s="3"/>
      <c r="BC1480" s="3"/>
      <c r="BD1480" s="3"/>
      <c r="BE1480" s="3"/>
    </row>
    <row r="1481" spans="1:57" x14ac:dyDescent="0.25">
      <c r="A1481" s="61" t="s">
        <v>1325</v>
      </c>
      <c r="B1481" s="62" t="s">
        <v>15537</v>
      </c>
      <c r="C1481" s="62"/>
      <c r="D1481" s="63">
        <v>1.5</v>
      </c>
      <c r="E1481" s="65"/>
      <c r="F1481" s="103" t="s">
        <v>10388</v>
      </c>
      <c r="G1481" s="62"/>
      <c r="H1481" s="66"/>
      <c r="I1481" s="67"/>
      <c r="J1481" s="67"/>
      <c r="K1481" s="66" t="s">
        <v>13750</v>
      </c>
      <c r="L1481" s="70"/>
      <c r="M1481" s="71">
        <v>2984.03466796875</v>
      </c>
      <c r="N1481" s="71">
        <v>8553.5849609375</v>
      </c>
      <c r="O1481" s="72"/>
      <c r="P1481" s="73"/>
      <c r="Q1481" s="73"/>
      <c r="R1481" s="96"/>
      <c r="S1481" s="48">
        <v>0</v>
      </c>
      <c r="T1481" s="48">
        <v>1</v>
      </c>
      <c r="U1481" s="49">
        <v>0</v>
      </c>
      <c r="V1481" s="49">
        <v>1</v>
      </c>
      <c r="W1481" s="49">
        <v>0</v>
      </c>
      <c r="X1481" s="49">
        <v>1</v>
      </c>
      <c r="Y1481" s="49">
        <v>0</v>
      </c>
      <c r="Z1481" s="49">
        <v>0</v>
      </c>
      <c r="AA1481" s="68">
        <v>1481</v>
      </c>
      <c r="AB1481" s="68"/>
      <c r="AC1481" s="69"/>
      <c r="AD1481" s="84">
        <v>473</v>
      </c>
      <c r="AE1481" s="84">
        <v>103</v>
      </c>
      <c r="AF1481" s="84">
        <v>127</v>
      </c>
      <c r="AG1481" s="84">
        <v>1737</v>
      </c>
      <c r="AH1481" s="84"/>
      <c r="AI1481" s="84"/>
      <c r="AJ1481" s="84"/>
      <c r="AK1481" s="84"/>
      <c r="AL1481" s="84"/>
      <c r="AM1481" s="87">
        <v>43450.691006944442</v>
      </c>
      <c r="AN1481" s="84" t="s">
        <v>10584</v>
      </c>
      <c r="AO1481" s="92" t="s">
        <v>12063</v>
      </c>
      <c r="AP1481" s="84" t="s">
        <v>66</v>
      </c>
      <c r="AQ1481" s="48"/>
      <c r="AR1481" s="48"/>
      <c r="AS1481" s="48"/>
      <c r="AT1481" s="48"/>
      <c r="AU1481" s="48"/>
      <c r="AV1481" s="48"/>
      <c r="AW1481" s="107" t="s">
        <v>14647</v>
      </c>
      <c r="AX1481" s="107" t="s">
        <v>14647</v>
      </c>
      <c r="AY1481" s="107" t="s">
        <v>15415</v>
      </c>
      <c r="AZ1481" s="107" t="s">
        <v>15415</v>
      </c>
      <c r="BA1481" s="2"/>
      <c r="BB1481" s="3"/>
      <c r="BC1481" s="3"/>
      <c r="BD1481" s="3"/>
      <c r="BE1481" s="3"/>
    </row>
    <row r="1482" spans="1:57" x14ac:dyDescent="0.25">
      <c r="A1482" s="61" t="s">
        <v>1826</v>
      </c>
      <c r="B1482" s="62" t="s">
        <v>15537</v>
      </c>
      <c r="C1482" s="62"/>
      <c r="D1482" s="63">
        <v>1.5</v>
      </c>
      <c r="E1482" s="65"/>
      <c r="F1482" s="103" t="s">
        <v>10389</v>
      </c>
      <c r="G1482" s="62"/>
      <c r="H1482" s="66"/>
      <c r="I1482" s="67"/>
      <c r="J1482" s="67"/>
      <c r="K1482" s="66" t="s">
        <v>13751</v>
      </c>
      <c r="L1482" s="70"/>
      <c r="M1482" s="71">
        <v>4894.88134765625</v>
      </c>
      <c r="N1482" s="71">
        <v>9283.1005859375</v>
      </c>
      <c r="O1482" s="72"/>
      <c r="P1482" s="73"/>
      <c r="Q1482" s="73"/>
      <c r="R1482" s="96"/>
      <c r="S1482" s="48">
        <v>1</v>
      </c>
      <c r="T1482" s="48">
        <v>0</v>
      </c>
      <c r="U1482" s="49">
        <v>0</v>
      </c>
      <c r="V1482" s="49">
        <v>1</v>
      </c>
      <c r="W1482" s="49">
        <v>0</v>
      </c>
      <c r="X1482" s="49">
        <v>1</v>
      </c>
      <c r="Y1482" s="49">
        <v>0</v>
      </c>
      <c r="Z1482" s="49">
        <v>0</v>
      </c>
      <c r="AA1482" s="68">
        <v>1482</v>
      </c>
      <c r="AB1482" s="68"/>
      <c r="AC1482" s="69"/>
      <c r="AD1482" s="84">
        <v>51</v>
      </c>
      <c r="AE1482" s="84">
        <v>5815</v>
      </c>
      <c r="AF1482" s="84">
        <v>3407</v>
      </c>
      <c r="AG1482" s="84">
        <v>14925</v>
      </c>
      <c r="AH1482" s="84"/>
      <c r="AI1482" s="84" t="s">
        <v>8138</v>
      </c>
      <c r="AJ1482" s="84" t="s">
        <v>8602</v>
      </c>
      <c r="AK1482" s="92" t="s">
        <v>8947</v>
      </c>
      <c r="AL1482" s="84"/>
      <c r="AM1482" s="87">
        <v>41994.930810185186</v>
      </c>
      <c r="AN1482" s="84" t="s">
        <v>10584</v>
      </c>
      <c r="AO1482" s="92" t="s">
        <v>12064</v>
      </c>
      <c r="AP1482" s="84" t="s">
        <v>65</v>
      </c>
      <c r="AQ1482" s="48"/>
      <c r="AR1482" s="48"/>
      <c r="AS1482" s="48"/>
      <c r="AT1482" s="48"/>
      <c r="AU1482" s="48"/>
      <c r="AV1482" s="48"/>
      <c r="AW1482" s="48"/>
      <c r="AX1482" s="48"/>
      <c r="AY1482" s="48"/>
      <c r="AZ1482" s="48"/>
      <c r="BA1482" s="2"/>
      <c r="BB1482" s="3"/>
      <c r="BC1482" s="3"/>
      <c r="BD1482" s="3"/>
      <c r="BE1482" s="3"/>
    </row>
    <row r="1483" spans="1:57" x14ac:dyDescent="0.25">
      <c r="A1483" s="61" t="s">
        <v>1326</v>
      </c>
      <c r="B1483" s="62" t="s">
        <v>15537</v>
      </c>
      <c r="C1483" s="62"/>
      <c r="D1483" s="63">
        <v>1.5</v>
      </c>
      <c r="E1483" s="65"/>
      <c r="F1483" s="103" t="s">
        <v>10390</v>
      </c>
      <c r="G1483" s="62"/>
      <c r="H1483" s="66"/>
      <c r="I1483" s="67"/>
      <c r="J1483" s="67"/>
      <c r="K1483" s="66" t="s">
        <v>13752</v>
      </c>
      <c r="L1483" s="70"/>
      <c r="M1483" s="71">
        <v>6766.89404296875</v>
      </c>
      <c r="N1483" s="71">
        <v>9412.8125</v>
      </c>
      <c r="O1483" s="72"/>
      <c r="P1483" s="73"/>
      <c r="Q1483" s="73"/>
      <c r="R1483" s="96"/>
      <c r="S1483" s="48">
        <v>0</v>
      </c>
      <c r="T1483" s="48">
        <v>1</v>
      </c>
      <c r="U1483" s="49">
        <v>0</v>
      </c>
      <c r="V1483" s="49">
        <v>1</v>
      </c>
      <c r="W1483" s="49">
        <v>0</v>
      </c>
      <c r="X1483" s="49">
        <v>1</v>
      </c>
      <c r="Y1483" s="49">
        <v>0</v>
      </c>
      <c r="Z1483" s="49">
        <v>0</v>
      </c>
      <c r="AA1483" s="68">
        <v>1483</v>
      </c>
      <c r="AB1483" s="68"/>
      <c r="AC1483" s="69"/>
      <c r="AD1483" s="84">
        <v>142</v>
      </c>
      <c r="AE1483" s="84">
        <v>9</v>
      </c>
      <c r="AF1483" s="84">
        <v>75</v>
      </c>
      <c r="AG1483" s="84">
        <v>684</v>
      </c>
      <c r="AH1483" s="84"/>
      <c r="AI1483" s="84"/>
      <c r="AJ1483" s="84"/>
      <c r="AK1483" s="84"/>
      <c r="AL1483" s="84"/>
      <c r="AM1483" s="87">
        <v>40695.576574074075</v>
      </c>
      <c r="AN1483" s="84" t="s">
        <v>10584</v>
      </c>
      <c r="AO1483" s="92" t="s">
        <v>12065</v>
      </c>
      <c r="AP1483" s="84" t="s">
        <v>66</v>
      </c>
      <c r="AQ1483" s="48" t="s">
        <v>2851</v>
      </c>
      <c r="AR1483" s="48" t="s">
        <v>2851</v>
      </c>
      <c r="AS1483" s="48" t="s">
        <v>2911</v>
      </c>
      <c r="AT1483" s="48" t="s">
        <v>2911</v>
      </c>
      <c r="AU1483" s="48"/>
      <c r="AV1483" s="48"/>
      <c r="AW1483" s="107" t="s">
        <v>14648</v>
      </c>
      <c r="AX1483" s="107" t="s">
        <v>14648</v>
      </c>
      <c r="AY1483" s="107" t="s">
        <v>15416</v>
      </c>
      <c r="AZ1483" s="107" t="s">
        <v>15416</v>
      </c>
      <c r="BA1483" s="2"/>
      <c r="BB1483" s="3"/>
      <c r="BC1483" s="3"/>
      <c r="BD1483" s="3"/>
      <c r="BE1483" s="3"/>
    </row>
    <row r="1484" spans="1:57" x14ac:dyDescent="0.25">
      <c r="A1484" s="61" t="s">
        <v>1827</v>
      </c>
      <c r="B1484" s="62" t="s">
        <v>15537</v>
      </c>
      <c r="C1484" s="62"/>
      <c r="D1484" s="63">
        <v>1.5</v>
      </c>
      <c r="E1484" s="65"/>
      <c r="F1484" s="103" t="s">
        <v>10391</v>
      </c>
      <c r="G1484" s="62"/>
      <c r="H1484" s="66"/>
      <c r="I1484" s="67"/>
      <c r="J1484" s="67"/>
      <c r="K1484" s="66" t="s">
        <v>13753</v>
      </c>
      <c r="L1484" s="70"/>
      <c r="M1484" s="71">
        <v>8512.4375</v>
      </c>
      <c r="N1484" s="71">
        <v>8563.998046875</v>
      </c>
      <c r="O1484" s="72"/>
      <c r="P1484" s="73"/>
      <c r="Q1484" s="73"/>
      <c r="R1484" s="96"/>
      <c r="S1484" s="48">
        <v>1</v>
      </c>
      <c r="T1484" s="48">
        <v>0</v>
      </c>
      <c r="U1484" s="49">
        <v>0</v>
      </c>
      <c r="V1484" s="49">
        <v>1</v>
      </c>
      <c r="W1484" s="49">
        <v>0</v>
      </c>
      <c r="X1484" s="49">
        <v>1</v>
      </c>
      <c r="Y1484" s="49">
        <v>0</v>
      </c>
      <c r="Z1484" s="49">
        <v>0</v>
      </c>
      <c r="AA1484" s="68">
        <v>1484</v>
      </c>
      <c r="AB1484" s="68"/>
      <c r="AC1484" s="69"/>
      <c r="AD1484" s="84">
        <v>500</v>
      </c>
      <c r="AE1484" s="84">
        <v>6718</v>
      </c>
      <c r="AF1484" s="84">
        <v>55217</v>
      </c>
      <c r="AG1484" s="84">
        <v>6681</v>
      </c>
      <c r="AH1484" s="84"/>
      <c r="AI1484" s="84"/>
      <c r="AJ1484" s="84"/>
      <c r="AK1484" s="84"/>
      <c r="AL1484" s="84"/>
      <c r="AM1484" s="87">
        <v>42330.641377314816</v>
      </c>
      <c r="AN1484" s="84" t="s">
        <v>10584</v>
      </c>
      <c r="AO1484" s="92" t="s">
        <v>12066</v>
      </c>
      <c r="AP1484" s="84" t="s">
        <v>65</v>
      </c>
      <c r="AQ1484" s="48"/>
      <c r="AR1484" s="48"/>
      <c r="AS1484" s="48"/>
      <c r="AT1484" s="48"/>
      <c r="AU1484" s="48"/>
      <c r="AV1484" s="48"/>
      <c r="AW1484" s="48"/>
      <c r="AX1484" s="48"/>
      <c r="AY1484" s="48"/>
      <c r="AZ1484" s="48"/>
      <c r="BA1484" s="2"/>
      <c r="BB1484" s="3"/>
      <c r="BC1484" s="3"/>
      <c r="BD1484" s="3"/>
      <c r="BE1484" s="3"/>
    </row>
    <row r="1485" spans="1:57" x14ac:dyDescent="0.25">
      <c r="A1485" s="61" t="s">
        <v>1327</v>
      </c>
      <c r="B1485" s="62" t="s">
        <v>15537</v>
      </c>
      <c r="C1485" s="62"/>
      <c r="D1485" s="63">
        <v>1.5</v>
      </c>
      <c r="E1485" s="65"/>
      <c r="F1485" s="103" t="s">
        <v>10392</v>
      </c>
      <c r="G1485" s="62"/>
      <c r="H1485" s="66"/>
      <c r="I1485" s="67"/>
      <c r="J1485" s="67"/>
      <c r="K1485" s="66" t="s">
        <v>13754</v>
      </c>
      <c r="L1485" s="70"/>
      <c r="M1485" s="71">
        <v>1357.117919921875</v>
      </c>
      <c r="N1485" s="71">
        <v>4440.54736328125</v>
      </c>
      <c r="O1485" s="72"/>
      <c r="P1485" s="73"/>
      <c r="Q1485" s="73"/>
      <c r="R1485" s="96"/>
      <c r="S1485" s="48">
        <v>0</v>
      </c>
      <c r="T1485" s="48">
        <v>1</v>
      </c>
      <c r="U1485" s="49">
        <v>0</v>
      </c>
      <c r="V1485" s="49">
        <v>1.02E-4</v>
      </c>
      <c r="W1485" s="49">
        <v>0</v>
      </c>
      <c r="X1485" s="49">
        <v>0.48743999999999998</v>
      </c>
      <c r="Y1485" s="49">
        <v>0</v>
      </c>
      <c r="Z1485" s="49">
        <v>0</v>
      </c>
      <c r="AA1485" s="68">
        <v>1485</v>
      </c>
      <c r="AB1485" s="68"/>
      <c r="AC1485" s="69"/>
      <c r="AD1485" s="84">
        <v>4603</v>
      </c>
      <c r="AE1485" s="84">
        <v>4108</v>
      </c>
      <c r="AF1485" s="84">
        <v>84041</v>
      </c>
      <c r="AG1485" s="84">
        <v>81867</v>
      </c>
      <c r="AH1485" s="84"/>
      <c r="AI1485" s="84" t="s">
        <v>8139</v>
      </c>
      <c r="AJ1485" s="84" t="s">
        <v>8351</v>
      </c>
      <c r="AK1485" s="84"/>
      <c r="AL1485" s="84"/>
      <c r="AM1485" s="87">
        <v>43124.472824074073</v>
      </c>
      <c r="AN1485" s="84" t="s">
        <v>10584</v>
      </c>
      <c r="AO1485" s="92" t="s">
        <v>12067</v>
      </c>
      <c r="AP1485" s="84" t="s">
        <v>66</v>
      </c>
      <c r="AQ1485" s="48"/>
      <c r="AR1485" s="48"/>
      <c r="AS1485" s="48"/>
      <c r="AT1485" s="48"/>
      <c r="AU1485" s="48"/>
      <c r="AV1485" s="48"/>
      <c r="AW1485" s="107" t="s">
        <v>14649</v>
      </c>
      <c r="AX1485" s="107" t="s">
        <v>14649</v>
      </c>
      <c r="AY1485" s="107" t="s">
        <v>15312</v>
      </c>
      <c r="AZ1485" s="107" t="s">
        <v>15312</v>
      </c>
      <c r="BA1485" s="2"/>
      <c r="BB1485" s="3"/>
      <c r="BC1485" s="3"/>
      <c r="BD1485" s="3"/>
      <c r="BE1485" s="3"/>
    </row>
    <row r="1486" spans="1:57" x14ac:dyDescent="0.25">
      <c r="A1486" s="61" t="s">
        <v>1328</v>
      </c>
      <c r="B1486" s="62" t="s">
        <v>15537</v>
      </c>
      <c r="C1486" s="62"/>
      <c r="D1486" s="63">
        <v>1.7185585195271398</v>
      </c>
      <c r="E1486" s="65"/>
      <c r="F1486" s="103" t="s">
        <v>10393</v>
      </c>
      <c r="G1486" s="62"/>
      <c r="H1486" s="66"/>
      <c r="I1486" s="67"/>
      <c r="J1486" s="67"/>
      <c r="K1486" s="66" t="s">
        <v>13755</v>
      </c>
      <c r="L1486" s="70"/>
      <c r="M1486" s="71">
        <v>4866.61767578125</v>
      </c>
      <c r="N1486" s="71">
        <v>1991.130126953125</v>
      </c>
      <c r="O1486" s="72"/>
      <c r="P1486" s="73"/>
      <c r="Q1486" s="73"/>
      <c r="R1486" s="96"/>
      <c r="S1486" s="48">
        <v>0</v>
      </c>
      <c r="T1486" s="48">
        <v>1</v>
      </c>
      <c r="U1486" s="49">
        <v>0</v>
      </c>
      <c r="V1486" s="49">
        <v>1.63E-4</v>
      </c>
      <c r="W1486" s="49">
        <v>1.13E-4</v>
      </c>
      <c r="X1486" s="49">
        <v>0.48216999999999999</v>
      </c>
      <c r="Y1486" s="49">
        <v>0</v>
      </c>
      <c r="Z1486" s="49">
        <v>0</v>
      </c>
      <c r="AA1486" s="68">
        <v>1486</v>
      </c>
      <c r="AB1486" s="68"/>
      <c r="AC1486" s="69"/>
      <c r="AD1486" s="84">
        <v>577</v>
      </c>
      <c r="AE1486" s="84">
        <v>639</v>
      </c>
      <c r="AF1486" s="84">
        <v>80947</v>
      </c>
      <c r="AG1486" s="84">
        <v>307412</v>
      </c>
      <c r="AH1486" s="84"/>
      <c r="AI1486" s="84"/>
      <c r="AJ1486" s="84"/>
      <c r="AK1486" s="84"/>
      <c r="AL1486" s="84"/>
      <c r="AM1486" s="87">
        <v>42099.802685185183</v>
      </c>
      <c r="AN1486" s="84" t="s">
        <v>10584</v>
      </c>
      <c r="AO1486" s="92" t="s">
        <v>12068</v>
      </c>
      <c r="AP1486" s="84" t="s">
        <v>66</v>
      </c>
      <c r="AQ1486" s="48"/>
      <c r="AR1486" s="48"/>
      <c r="AS1486" s="48"/>
      <c r="AT1486" s="48"/>
      <c r="AU1486" s="48"/>
      <c r="AV1486" s="48"/>
      <c r="AW1486" s="107" t="s">
        <v>14145</v>
      </c>
      <c r="AX1486" s="107" t="s">
        <v>14145</v>
      </c>
      <c r="AY1486" s="107" t="s">
        <v>14893</v>
      </c>
      <c r="AZ1486" s="107" t="s">
        <v>14893</v>
      </c>
      <c r="BA1486" s="2"/>
      <c r="BB1486" s="3"/>
      <c r="BC1486" s="3"/>
      <c r="BD1486" s="3"/>
      <c r="BE1486" s="3"/>
    </row>
    <row r="1487" spans="1:57" x14ac:dyDescent="0.25">
      <c r="A1487" s="61" t="s">
        <v>1329</v>
      </c>
      <c r="B1487" s="62" t="s">
        <v>15537</v>
      </c>
      <c r="C1487" s="62"/>
      <c r="D1487" s="63">
        <v>1.5</v>
      </c>
      <c r="E1487" s="65"/>
      <c r="F1487" s="103" t="s">
        <v>10394</v>
      </c>
      <c r="G1487" s="62"/>
      <c r="H1487" s="66"/>
      <c r="I1487" s="67"/>
      <c r="J1487" s="67"/>
      <c r="K1487" s="66" t="s">
        <v>13756</v>
      </c>
      <c r="L1487" s="70"/>
      <c r="M1487" s="71">
        <v>2307.627197265625</v>
      </c>
      <c r="N1487" s="71">
        <v>6804.02392578125</v>
      </c>
      <c r="O1487" s="72"/>
      <c r="P1487" s="73"/>
      <c r="Q1487" s="73"/>
      <c r="R1487" s="96"/>
      <c r="S1487" s="48">
        <v>0</v>
      </c>
      <c r="T1487" s="48">
        <v>4</v>
      </c>
      <c r="U1487" s="49">
        <v>6084</v>
      </c>
      <c r="V1487" s="49">
        <v>1.02E-4</v>
      </c>
      <c r="W1487" s="49">
        <v>0</v>
      </c>
      <c r="X1487" s="49">
        <v>1.8989130000000001</v>
      </c>
      <c r="Y1487" s="49">
        <v>0</v>
      </c>
      <c r="Z1487" s="49">
        <v>0</v>
      </c>
      <c r="AA1487" s="68">
        <v>1487</v>
      </c>
      <c r="AB1487" s="68"/>
      <c r="AC1487" s="69"/>
      <c r="AD1487" s="84">
        <v>11997</v>
      </c>
      <c r="AE1487" s="84">
        <v>12722</v>
      </c>
      <c r="AF1487" s="84">
        <v>29032</v>
      </c>
      <c r="AG1487" s="84">
        <v>23051</v>
      </c>
      <c r="AH1487" s="84"/>
      <c r="AI1487" s="84"/>
      <c r="AJ1487" s="84"/>
      <c r="AK1487" s="84"/>
      <c r="AL1487" s="84"/>
      <c r="AM1487" s="87">
        <v>42337.48809027778</v>
      </c>
      <c r="AN1487" s="84" t="s">
        <v>10584</v>
      </c>
      <c r="AO1487" s="92" t="s">
        <v>12069</v>
      </c>
      <c r="AP1487" s="84" t="s">
        <v>66</v>
      </c>
      <c r="AQ1487" s="48"/>
      <c r="AR1487" s="48"/>
      <c r="AS1487" s="48"/>
      <c r="AT1487" s="48"/>
      <c r="AU1487" s="48" t="s">
        <v>2946</v>
      </c>
      <c r="AV1487" s="48" t="s">
        <v>2946</v>
      </c>
      <c r="AW1487" s="107" t="s">
        <v>14650</v>
      </c>
      <c r="AX1487" s="107" t="s">
        <v>14844</v>
      </c>
      <c r="AY1487" s="107" t="s">
        <v>15417</v>
      </c>
      <c r="AZ1487" s="107" t="s">
        <v>15417</v>
      </c>
      <c r="BA1487" s="2"/>
      <c r="BB1487" s="3"/>
      <c r="BC1487" s="3"/>
      <c r="BD1487" s="3"/>
      <c r="BE1487" s="3"/>
    </row>
    <row r="1488" spans="1:57" x14ac:dyDescent="0.25">
      <c r="A1488" s="61" t="s">
        <v>1828</v>
      </c>
      <c r="B1488" s="62" t="s">
        <v>15537</v>
      </c>
      <c r="C1488" s="62"/>
      <c r="D1488" s="63">
        <v>1.5</v>
      </c>
      <c r="E1488" s="65"/>
      <c r="F1488" s="103" t="s">
        <v>10395</v>
      </c>
      <c r="G1488" s="62"/>
      <c r="H1488" s="66"/>
      <c r="I1488" s="67"/>
      <c r="J1488" s="67"/>
      <c r="K1488" s="66" t="s">
        <v>13757</v>
      </c>
      <c r="L1488" s="70"/>
      <c r="M1488" s="71">
        <v>4346.2021484375</v>
      </c>
      <c r="N1488" s="71">
        <v>8079.2412109375</v>
      </c>
      <c r="O1488" s="72"/>
      <c r="P1488" s="73"/>
      <c r="Q1488" s="73"/>
      <c r="R1488" s="96"/>
      <c r="S1488" s="48">
        <v>1</v>
      </c>
      <c r="T1488" s="48">
        <v>0</v>
      </c>
      <c r="U1488" s="49">
        <v>0</v>
      </c>
      <c r="V1488" s="49">
        <v>9.2E-5</v>
      </c>
      <c r="W1488" s="49">
        <v>0</v>
      </c>
      <c r="X1488" s="49">
        <v>0.55351899999999998</v>
      </c>
      <c r="Y1488" s="49">
        <v>0</v>
      </c>
      <c r="Z1488" s="49">
        <v>0</v>
      </c>
      <c r="AA1488" s="68">
        <v>1488</v>
      </c>
      <c r="AB1488" s="68"/>
      <c r="AC1488" s="69"/>
      <c r="AD1488" s="84">
        <v>1060</v>
      </c>
      <c r="AE1488" s="84">
        <v>1073</v>
      </c>
      <c r="AF1488" s="84">
        <v>5367</v>
      </c>
      <c r="AG1488" s="84">
        <v>5390</v>
      </c>
      <c r="AH1488" s="84"/>
      <c r="AI1488" s="84" t="s">
        <v>8140</v>
      </c>
      <c r="AJ1488" s="84"/>
      <c r="AK1488" s="84"/>
      <c r="AL1488" s="84"/>
      <c r="AM1488" s="87">
        <v>43711.586099537039</v>
      </c>
      <c r="AN1488" s="84" t="s">
        <v>10584</v>
      </c>
      <c r="AO1488" s="92" t="s">
        <v>12070</v>
      </c>
      <c r="AP1488" s="84" t="s">
        <v>65</v>
      </c>
      <c r="AQ1488" s="48"/>
      <c r="AR1488" s="48"/>
      <c r="AS1488" s="48"/>
      <c r="AT1488" s="48"/>
      <c r="AU1488" s="48"/>
      <c r="AV1488" s="48"/>
      <c r="AW1488" s="48"/>
      <c r="AX1488" s="48"/>
      <c r="AY1488" s="48"/>
      <c r="AZ1488" s="48"/>
      <c r="BA1488" s="2"/>
      <c r="BB1488" s="3"/>
      <c r="BC1488" s="3"/>
      <c r="BD1488" s="3"/>
      <c r="BE1488" s="3"/>
    </row>
    <row r="1489" spans="1:57" x14ac:dyDescent="0.25">
      <c r="A1489" s="61" t="s">
        <v>1829</v>
      </c>
      <c r="B1489" s="62" t="s">
        <v>15537</v>
      </c>
      <c r="C1489" s="62"/>
      <c r="D1489" s="63">
        <v>1.5</v>
      </c>
      <c r="E1489" s="65"/>
      <c r="F1489" s="103" t="s">
        <v>10396</v>
      </c>
      <c r="G1489" s="62"/>
      <c r="H1489" s="66"/>
      <c r="I1489" s="67"/>
      <c r="J1489" s="67"/>
      <c r="K1489" s="66" t="s">
        <v>13758</v>
      </c>
      <c r="L1489" s="70"/>
      <c r="M1489" s="71">
        <v>2111.937255859375</v>
      </c>
      <c r="N1489" s="71">
        <v>8339.51171875</v>
      </c>
      <c r="O1489" s="72"/>
      <c r="P1489" s="73"/>
      <c r="Q1489" s="73"/>
      <c r="R1489" s="96"/>
      <c r="S1489" s="48">
        <v>1</v>
      </c>
      <c r="T1489" s="48">
        <v>0</v>
      </c>
      <c r="U1489" s="49">
        <v>0</v>
      </c>
      <c r="V1489" s="49">
        <v>9.2E-5</v>
      </c>
      <c r="W1489" s="49">
        <v>0</v>
      </c>
      <c r="X1489" s="49">
        <v>0.55351899999999998</v>
      </c>
      <c r="Y1489" s="49">
        <v>0</v>
      </c>
      <c r="Z1489" s="49">
        <v>0</v>
      </c>
      <c r="AA1489" s="68">
        <v>1489</v>
      </c>
      <c r="AB1489" s="68"/>
      <c r="AC1489" s="69"/>
      <c r="AD1489" s="84">
        <v>1362</v>
      </c>
      <c r="AE1489" s="84">
        <v>1174</v>
      </c>
      <c r="AF1489" s="84">
        <v>1076</v>
      </c>
      <c r="AG1489" s="84">
        <v>6643</v>
      </c>
      <c r="AH1489" s="84"/>
      <c r="AI1489" s="84" t="s">
        <v>8141</v>
      </c>
      <c r="AJ1489" s="84"/>
      <c r="AK1489" s="84"/>
      <c r="AL1489" s="84"/>
      <c r="AM1489" s="87">
        <v>43514.773599537039</v>
      </c>
      <c r="AN1489" s="84" t="s">
        <v>10584</v>
      </c>
      <c r="AO1489" s="92" t="s">
        <v>12071</v>
      </c>
      <c r="AP1489" s="84" t="s">
        <v>65</v>
      </c>
      <c r="AQ1489" s="48"/>
      <c r="AR1489" s="48"/>
      <c r="AS1489" s="48"/>
      <c r="AT1489" s="48"/>
      <c r="AU1489" s="48"/>
      <c r="AV1489" s="48"/>
      <c r="AW1489" s="48"/>
      <c r="AX1489" s="48"/>
      <c r="AY1489" s="48"/>
      <c r="AZ1489" s="48"/>
      <c r="BA1489" s="2"/>
      <c r="BB1489" s="3"/>
      <c r="BC1489" s="3"/>
      <c r="BD1489" s="3"/>
      <c r="BE1489" s="3"/>
    </row>
    <row r="1490" spans="1:57" x14ac:dyDescent="0.25">
      <c r="A1490" s="61" t="s">
        <v>1830</v>
      </c>
      <c r="B1490" s="62" t="s">
        <v>15537</v>
      </c>
      <c r="C1490" s="62"/>
      <c r="D1490" s="63">
        <v>1.5</v>
      </c>
      <c r="E1490" s="65"/>
      <c r="F1490" s="103" t="s">
        <v>10397</v>
      </c>
      <c r="G1490" s="62"/>
      <c r="H1490" s="66"/>
      <c r="I1490" s="67"/>
      <c r="J1490" s="67"/>
      <c r="K1490" s="66" t="s">
        <v>13759</v>
      </c>
      <c r="L1490" s="70"/>
      <c r="M1490" s="71">
        <v>1627.5123291015625</v>
      </c>
      <c r="N1490" s="71">
        <v>5453.46630859375</v>
      </c>
      <c r="O1490" s="72"/>
      <c r="P1490" s="73"/>
      <c r="Q1490" s="73"/>
      <c r="R1490" s="96"/>
      <c r="S1490" s="48">
        <v>1</v>
      </c>
      <c r="T1490" s="48">
        <v>0</v>
      </c>
      <c r="U1490" s="49">
        <v>0</v>
      </c>
      <c r="V1490" s="49">
        <v>9.2E-5</v>
      </c>
      <c r="W1490" s="49">
        <v>0</v>
      </c>
      <c r="X1490" s="49">
        <v>0.55351899999999998</v>
      </c>
      <c r="Y1490" s="49">
        <v>0</v>
      </c>
      <c r="Z1490" s="49">
        <v>0</v>
      </c>
      <c r="AA1490" s="68">
        <v>1490</v>
      </c>
      <c r="AB1490" s="68"/>
      <c r="AC1490" s="69"/>
      <c r="AD1490" s="84">
        <v>6245</v>
      </c>
      <c r="AE1490" s="84">
        <v>8515</v>
      </c>
      <c r="AF1490" s="84">
        <v>31381</v>
      </c>
      <c r="AG1490" s="84">
        <v>95144</v>
      </c>
      <c r="AH1490" s="84"/>
      <c r="AI1490" s="84" t="s">
        <v>8142</v>
      </c>
      <c r="AJ1490" s="84"/>
      <c r="AK1490" s="84"/>
      <c r="AL1490" s="84"/>
      <c r="AM1490" s="87">
        <v>41950.659861111111</v>
      </c>
      <c r="AN1490" s="84" t="s">
        <v>10584</v>
      </c>
      <c r="AO1490" s="92" t="s">
        <v>12072</v>
      </c>
      <c r="AP1490" s="84" t="s">
        <v>65</v>
      </c>
      <c r="AQ1490" s="48"/>
      <c r="AR1490" s="48"/>
      <c r="AS1490" s="48"/>
      <c r="AT1490" s="48"/>
      <c r="AU1490" s="48"/>
      <c r="AV1490" s="48"/>
      <c r="AW1490" s="48"/>
      <c r="AX1490" s="48"/>
      <c r="AY1490" s="48"/>
      <c r="AZ1490" s="48"/>
      <c r="BA1490" s="2"/>
      <c r="BB1490" s="3"/>
      <c r="BC1490" s="3"/>
      <c r="BD1490" s="3"/>
      <c r="BE1490" s="3"/>
    </row>
    <row r="1491" spans="1:57" x14ac:dyDescent="0.25">
      <c r="A1491" s="61" t="s">
        <v>1330</v>
      </c>
      <c r="B1491" s="62" t="s">
        <v>15537</v>
      </c>
      <c r="C1491" s="62"/>
      <c r="D1491" s="63">
        <v>1.5</v>
      </c>
      <c r="E1491" s="65"/>
      <c r="F1491" s="103" t="s">
        <v>10398</v>
      </c>
      <c r="G1491" s="62"/>
      <c r="H1491" s="66"/>
      <c r="I1491" s="67"/>
      <c r="J1491" s="67"/>
      <c r="K1491" s="66" t="s">
        <v>13760</v>
      </c>
      <c r="L1491" s="70"/>
      <c r="M1491" s="71">
        <v>8573.302734375</v>
      </c>
      <c r="N1491" s="71">
        <v>3011.774658203125</v>
      </c>
      <c r="O1491" s="72"/>
      <c r="P1491" s="73"/>
      <c r="Q1491" s="73"/>
      <c r="R1491" s="96"/>
      <c r="S1491" s="48">
        <v>2</v>
      </c>
      <c r="T1491" s="48">
        <v>1</v>
      </c>
      <c r="U1491" s="49">
        <v>0</v>
      </c>
      <c r="V1491" s="49">
        <v>1</v>
      </c>
      <c r="W1491" s="49">
        <v>0</v>
      </c>
      <c r="X1491" s="49">
        <v>1.2982450000000001</v>
      </c>
      <c r="Y1491" s="49">
        <v>0</v>
      </c>
      <c r="Z1491" s="49">
        <v>0</v>
      </c>
      <c r="AA1491" s="68">
        <v>1491</v>
      </c>
      <c r="AB1491" s="68"/>
      <c r="AC1491" s="69"/>
      <c r="AD1491" s="84">
        <v>3295</v>
      </c>
      <c r="AE1491" s="84">
        <v>2148</v>
      </c>
      <c r="AF1491" s="84">
        <v>4410</v>
      </c>
      <c r="AG1491" s="84">
        <v>12996</v>
      </c>
      <c r="AH1491" s="84"/>
      <c r="AI1491" s="84" t="s">
        <v>8143</v>
      </c>
      <c r="AJ1491" s="84" t="s">
        <v>8603</v>
      </c>
      <c r="AK1491" s="84"/>
      <c r="AL1491" s="84"/>
      <c r="AM1491" s="87">
        <v>42281.323217592595</v>
      </c>
      <c r="AN1491" s="84" t="s">
        <v>10584</v>
      </c>
      <c r="AO1491" s="92" t="s">
        <v>12073</v>
      </c>
      <c r="AP1491" s="84" t="s">
        <v>66</v>
      </c>
      <c r="AQ1491" s="48" t="s">
        <v>2852</v>
      </c>
      <c r="AR1491" s="48" t="s">
        <v>2852</v>
      </c>
      <c r="AS1491" s="48" t="s">
        <v>2911</v>
      </c>
      <c r="AT1491" s="48" t="s">
        <v>2911</v>
      </c>
      <c r="AU1491" s="48"/>
      <c r="AV1491" s="48"/>
      <c r="AW1491" s="107" t="s">
        <v>14651</v>
      </c>
      <c r="AX1491" s="107" t="s">
        <v>14651</v>
      </c>
      <c r="AY1491" s="107" t="s">
        <v>15418</v>
      </c>
      <c r="AZ1491" s="107" t="s">
        <v>15418</v>
      </c>
      <c r="BA1491" s="2"/>
      <c r="BB1491" s="3"/>
      <c r="BC1491" s="3"/>
      <c r="BD1491" s="3"/>
      <c r="BE1491" s="3"/>
    </row>
    <row r="1492" spans="1:57" x14ac:dyDescent="0.25">
      <c r="A1492" s="61" t="s">
        <v>1331</v>
      </c>
      <c r="B1492" s="62" t="s">
        <v>15537</v>
      </c>
      <c r="C1492" s="62"/>
      <c r="D1492" s="63">
        <v>1.5</v>
      </c>
      <c r="E1492" s="65"/>
      <c r="F1492" s="103" t="s">
        <v>10399</v>
      </c>
      <c r="G1492" s="62"/>
      <c r="H1492" s="66"/>
      <c r="I1492" s="67"/>
      <c r="J1492" s="67"/>
      <c r="K1492" s="66" t="s">
        <v>13761</v>
      </c>
      <c r="L1492" s="70"/>
      <c r="M1492" s="71">
        <v>6311.5751953125</v>
      </c>
      <c r="N1492" s="71">
        <v>2854.042724609375</v>
      </c>
      <c r="O1492" s="72"/>
      <c r="P1492" s="73"/>
      <c r="Q1492" s="73"/>
      <c r="R1492" s="96"/>
      <c r="S1492" s="48">
        <v>0</v>
      </c>
      <c r="T1492" s="48">
        <v>1</v>
      </c>
      <c r="U1492" s="49">
        <v>0</v>
      </c>
      <c r="V1492" s="49">
        <v>1</v>
      </c>
      <c r="W1492" s="49">
        <v>0</v>
      </c>
      <c r="X1492" s="49">
        <v>0.70175399999999999</v>
      </c>
      <c r="Y1492" s="49">
        <v>0</v>
      </c>
      <c r="Z1492" s="49">
        <v>0</v>
      </c>
      <c r="AA1492" s="68">
        <v>1492</v>
      </c>
      <c r="AB1492" s="68"/>
      <c r="AC1492" s="69"/>
      <c r="AD1492" s="84">
        <v>1031</v>
      </c>
      <c r="AE1492" s="84">
        <v>1164</v>
      </c>
      <c r="AF1492" s="84">
        <v>11086</v>
      </c>
      <c r="AG1492" s="84">
        <v>16194</v>
      </c>
      <c r="AH1492" s="84"/>
      <c r="AI1492" s="84"/>
      <c r="AJ1492" s="84"/>
      <c r="AK1492" s="84"/>
      <c r="AL1492" s="84"/>
      <c r="AM1492" s="87">
        <v>43610.6872337963</v>
      </c>
      <c r="AN1492" s="84" t="s">
        <v>10584</v>
      </c>
      <c r="AO1492" s="92" t="s">
        <v>12074</v>
      </c>
      <c r="AP1492" s="84" t="s">
        <v>66</v>
      </c>
      <c r="AQ1492" s="48"/>
      <c r="AR1492" s="48"/>
      <c r="AS1492" s="48"/>
      <c r="AT1492" s="48"/>
      <c r="AU1492" s="48"/>
      <c r="AV1492" s="48"/>
      <c r="AW1492" s="107" t="s">
        <v>14652</v>
      </c>
      <c r="AX1492" s="107" t="s">
        <v>14652</v>
      </c>
      <c r="AY1492" s="107" t="s">
        <v>15419</v>
      </c>
      <c r="AZ1492" s="107" t="s">
        <v>15419</v>
      </c>
      <c r="BA1492" s="2"/>
      <c r="BB1492" s="3"/>
      <c r="BC1492" s="3"/>
      <c r="BD1492" s="3"/>
      <c r="BE1492" s="3"/>
    </row>
    <row r="1493" spans="1:57" x14ac:dyDescent="0.25">
      <c r="A1493" s="61" t="s">
        <v>1332</v>
      </c>
      <c r="B1493" s="62" t="s">
        <v>15539</v>
      </c>
      <c r="C1493" s="62"/>
      <c r="D1493" s="63">
        <v>5.097511914340533</v>
      </c>
      <c r="E1493" s="65"/>
      <c r="F1493" s="103" t="s">
        <v>10400</v>
      </c>
      <c r="G1493" s="62"/>
      <c r="H1493" s="66"/>
      <c r="I1493" s="67"/>
      <c r="J1493" s="67"/>
      <c r="K1493" s="66" t="s">
        <v>13762</v>
      </c>
      <c r="L1493" s="70"/>
      <c r="M1493" s="71">
        <v>2429.426025390625</v>
      </c>
      <c r="N1493" s="71">
        <v>3766.931884765625</v>
      </c>
      <c r="O1493" s="72"/>
      <c r="P1493" s="73"/>
      <c r="Q1493" s="73"/>
      <c r="R1493" s="96"/>
      <c r="S1493" s="48">
        <v>0</v>
      </c>
      <c r="T1493" s="48">
        <v>1</v>
      </c>
      <c r="U1493" s="49">
        <v>0</v>
      </c>
      <c r="V1493" s="49">
        <v>2.0100000000000001E-4</v>
      </c>
      <c r="W1493" s="49">
        <v>1.8600000000000001E-3</v>
      </c>
      <c r="X1493" s="49">
        <v>0.465924</v>
      </c>
      <c r="Y1493" s="49">
        <v>0</v>
      </c>
      <c r="Z1493" s="49">
        <v>0</v>
      </c>
      <c r="AA1493" s="68">
        <v>1493</v>
      </c>
      <c r="AB1493" s="68"/>
      <c r="AC1493" s="69"/>
      <c r="AD1493" s="84">
        <v>292</v>
      </c>
      <c r="AE1493" s="84">
        <v>44</v>
      </c>
      <c r="AF1493" s="84">
        <v>135</v>
      </c>
      <c r="AG1493" s="84">
        <v>333</v>
      </c>
      <c r="AH1493" s="84"/>
      <c r="AI1493" s="84" t="s">
        <v>8144</v>
      </c>
      <c r="AJ1493" s="84"/>
      <c r="AK1493" s="84"/>
      <c r="AL1493" s="84"/>
      <c r="AM1493" s="87">
        <v>40933.698692129627</v>
      </c>
      <c r="AN1493" s="84" t="s">
        <v>10584</v>
      </c>
      <c r="AO1493" s="92" t="s">
        <v>12075</v>
      </c>
      <c r="AP1493" s="84" t="s">
        <v>66</v>
      </c>
      <c r="AQ1493" s="48"/>
      <c r="AR1493" s="48"/>
      <c r="AS1493" s="48"/>
      <c r="AT1493" s="48"/>
      <c r="AU1493" s="48" t="s">
        <v>2951</v>
      </c>
      <c r="AV1493" s="48" t="s">
        <v>2951</v>
      </c>
      <c r="AW1493" s="107" t="s">
        <v>14127</v>
      </c>
      <c r="AX1493" s="107" t="s">
        <v>14127</v>
      </c>
      <c r="AY1493" s="107" t="s">
        <v>14929</v>
      </c>
      <c r="AZ1493" s="107" t="s">
        <v>14929</v>
      </c>
      <c r="BA1493" s="2"/>
      <c r="BB1493" s="3"/>
      <c r="BC1493" s="3"/>
      <c r="BD1493" s="3"/>
      <c r="BE1493" s="3"/>
    </row>
    <row r="1494" spans="1:57" x14ac:dyDescent="0.25">
      <c r="A1494" s="61" t="s">
        <v>1333</v>
      </c>
      <c r="B1494" s="62" t="s">
        <v>15537</v>
      </c>
      <c r="C1494" s="62"/>
      <c r="D1494" s="63">
        <v>1.7185585195271398</v>
      </c>
      <c r="E1494" s="65"/>
      <c r="F1494" s="103" t="s">
        <v>10401</v>
      </c>
      <c r="G1494" s="62"/>
      <c r="H1494" s="66"/>
      <c r="I1494" s="67"/>
      <c r="J1494" s="67"/>
      <c r="K1494" s="66" t="s">
        <v>13763</v>
      </c>
      <c r="L1494" s="70"/>
      <c r="M1494" s="71">
        <v>6323.951171875</v>
      </c>
      <c r="N1494" s="71">
        <v>6370.4345703125</v>
      </c>
      <c r="O1494" s="72"/>
      <c r="P1494" s="73"/>
      <c r="Q1494" s="73"/>
      <c r="R1494" s="96"/>
      <c r="S1494" s="48">
        <v>0</v>
      </c>
      <c r="T1494" s="48">
        <v>1</v>
      </c>
      <c r="U1494" s="49">
        <v>0</v>
      </c>
      <c r="V1494" s="49">
        <v>1.63E-4</v>
      </c>
      <c r="W1494" s="49">
        <v>1.13E-4</v>
      </c>
      <c r="X1494" s="49">
        <v>0.48216999999999999</v>
      </c>
      <c r="Y1494" s="49">
        <v>0</v>
      </c>
      <c r="Z1494" s="49">
        <v>0</v>
      </c>
      <c r="AA1494" s="68">
        <v>1494</v>
      </c>
      <c r="AB1494" s="68"/>
      <c r="AC1494" s="69"/>
      <c r="AD1494" s="84">
        <v>78</v>
      </c>
      <c r="AE1494" s="84">
        <v>282</v>
      </c>
      <c r="AF1494" s="84">
        <v>45613</v>
      </c>
      <c r="AG1494" s="84">
        <v>9625</v>
      </c>
      <c r="AH1494" s="84"/>
      <c r="AI1494" s="84" t="s">
        <v>8145</v>
      </c>
      <c r="AJ1494" s="84" t="s">
        <v>8604</v>
      </c>
      <c r="AK1494" s="84"/>
      <c r="AL1494" s="84"/>
      <c r="AM1494" s="87">
        <v>40770.499039351853</v>
      </c>
      <c r="AN1494" s="84" t="s">
        <v>10584</v>
      </c>
      <c r="AO1494" s="92" t="s">
        <v>12076</v>
      </c>
      <c r="AP1494" s="84" t="s">
        <v>66</v>
      </c>
      <c r="AQ1494" s="48"/>
      <c r="AR1494" s="48"/>
      <c r="AS1494" s="48"/>
      <c r="AT1494" s="48"/>
      <c r="AU1494" s="48"/>
      <c r="AV1494" s="48"/>
      <c r="AW1494" s="107" t="s">
        <v>14091</v>
      </c>
      <c r="AX1494" s="107" t="s">
        <v>14091</v>
      </c>
      <c r="AY1494" s="107" t="s">
        <v>14892</v>
      </c>
      <c r="AZ1494" s="107" t="s">
        <v>14892</v>
      </c>
      <c r="BA1494" s="2"/>
      <c r="BB1494" s="3"/>
      <c r="BC1494" s="3"/>
      <c r="BD1494" s="3"/>
      <c r="BE1494" s="3"/>
    </row>
    <row r="1495" spans="1:57" x14ac:dyDescent="0.25">
      <c r="A1495" s="61" t="s">
        <v>1334</v>
      </c>
      <c r="B1495" s="62" t="s">
        <v>15537</v>
      </c>
      <c r="C1495" s="62"/>
      <c r="D1495" s="63">
        <v>1.5038682923810114</v>
      </c>
      <c r="E1495" s="65"/>
      <c r="F1495" s="103" t="s">
        <v>10402</v>
      </c>
      <c r="G1495" s="62"/>
      <c r="H1495" s="66"/>
      <c r="I1495" s="67"/>
      <c r="J1495" s="67"/>
      <c r="K1495" s="66" t="s">
        <v>13764</v>
      </c>
      <c r="L1495" s="70"/>
      <c r="M1495" s="71">
        <v>2310.521240234375</v>
      </c>
      <c r="N1495" s="71">
        <v>5801.96923828125</v>
      </c>
      <c r="O1495" s="72"/>
      <c r="P1495" s="73"/>
      <c r="Q1495" s="73"/>
      <c r="R1495" s="96"/>
      <c r="S1495" s="48">
        <v>0</v>
      </c>
      <c r="T1495" s="48">
        <v>1</v>
      </c>
      <c r="U1495" s="49">
        <v>0</v>
      </c>
      <c r="V1495" s="49">
        <v>1.5200000000000001E-4</v>
      </c>
      <c r="W1495" s="49">
        <v>1.9999999999999999E-6</v>
      </c>
      <c r="X1495" s="49">
        <v>0.54956400000000005</v>
      </c>
      <c r="Y1495" s="49">
        <v>0</v>
      </c>
      <c r="Z1495" s="49">
        <v>0</v>
      </c>
      <c r="AA1495" s="68">
        <v>1495</v>
      </c>
      <c r="AB1495" s="68"/>
      <c r="AC1495" s="69"/>
      <c r="AD1495" s="84">
        <v>387</v>
      </c>
      <c r="AE1495" s="84">
        <v>405</v>
      </c>
      <c r="AF1495" s="84">
        <v>1809</v>
      </c>
      <c r="AG1495" s="84">
        <v>12129</v>
      </c>
      <c r="AH1495" s="84"/>
      <c r="AI1495" s="84" t="s">
        <v>8146</v>
      </c>
      <c r="AJ1495" s="84"/>
      <c r="AK1495" s="84"/>
      <c r="AL1495" s="84"/>
      <c r="AM1495" s="87">
        <v>43595.932453703703</v>
      </c>
      <c r="AN1495" s="84" t="s">
        <v>10584</v>
      </c>
      <c r="AO1495" s="92" t="s">
        <v>12077</v>
      </c>
      <c r="AP1495" s="84" t="s">
        <v>66</v>
      </c>
      <c r="AQ1495" s="48"/>
      <c r="AR1495" s="48"/>
      <c r="AS1495" s="48"/>
      <c r="AT1495" s="48"/>
      <c r="AU1495" s="48" t="s">
        <v>2946</v>
      </c>
      <c r="AV1495" s="48" t="s">
        <v>2946</v>
      </c>
      <c r="AW1495" s="107" t="s">
        <v>14653</v>
      </c>
      <c r="AX1495" s="107" t="s">
        <v>14653</v>
      </c>
      <c r="AY1495" s="107" t="s">
        <v>15420</v>
      </c>
      <c r="AZ1495" s="107" t="s">
        <v>15420</v>
      </c>
      <c r="BA1495" s="2"/>
      <c r="BB1495" s="3"/>
      <c r="BC1495" s="3"/>
      <c r="BD1495" s="3"/>
      <c r="BE1495" s="3"/>
    </row>
    <row r="1496" spans="1:57" x14ac:dyDescent="0.25">
      <c r="A1496" s="61" t="s">
        <v>1335</v>
      </c>
      <c r="B1496" s="62" t="s">
        <v>15537</v>
      </c>
      <c r="C1496" s="62"/>
      <c r="D1496" s="63">
        <v>1.7185585195271398</v>
      </c>
      <c r="E1496" s="65"/>
      <c r="F1496" s="103" t="s">
        <v>10403</v>
      </c>
      <c r="G1496" s="62"/>
      <c r="H1496" s="66"/>
      <c r="I1496" s="67"/>
      <c r="J1496" s="67"/>
      <c r="K1496" s="66" t="s">
        <v>13765</v>
      </c>
      <c r="L1496" s="70"/>
      <c r="M1496" s="71">
        <v>7619.0712890625</v>
      </c>
      <c r="N1496" s="71">
        <v>2711.4072265625</v>
      </c>
      <c r="O1496" s="72"/>
      <c r="P1496" s="73"/>
      <c r="Q1496" s="73"/>
      <c r="R1496" s="96"/>
      <c r="S1496" s="48">
        <v>0</v>
      </c>
      <c r="T1496" s="48">
        <v>1</v>
      </c>
      <c r="U1496" s="49">
        <v>0</v>
      </c>
      <c r="V1496" s="49">
        <v>1.63E-4</v>
      </c>
      <c r="W1496" s="49">
        <v>1.13E-4</v>
      </c>
      <c r="X1496" s="49">
        <v>0.48216999999999999</v>
      </c>
      <c r="Y1496" s="49">
        <v>0</v>
      </c>
      <c r="Z1496" s="49">
        <v>0</v>
      </c>
      <c r="AA1496" s="68">
        <v>1496</v>
      </c>
      <c r="AB1496" s="68"/>
      <c r="AC1496" s="69"/>
      <c r="AD1496" s="84">
        <v>3385</v>
      </c>
      <c r="AE1496" s="84">
        <v>3476</v>
      </c>
      <c r="AF1496" s="84">
        <v>60183</v>
      </c>
      <c r="AG1496" s="84">
        <v>28401</v>
      </c>
      <c r="AH1496" s="84"/>
      <c r="AI1496" s="84" t="s">
        <v>8147</v>
      </c>
      <c r="AJ1496" s="84" t="s">
        <v>8605</v>
      </c>
      <c r="AK1496" s="84"/>
      <c r="AL1496" s="84"/>
      <c r="AM1496" s="87">
        <v>40781.51835648148</v>
      </c>
      <c r="AN1496" s="84" t="s">
        <v>10584</v>
      </c>
      <c r="AO1496" s="92" t="s">
        <v>12078</v>
      </c>
      <c r="AP1496" s="84" t="s">
        <v>66</v>
      </c>
      <c r="AQ1496" s="48"/>
      <c r="AR1496" s="48"/>
      <c r="AS1496" s="48"/>
      <c r="AT1496" s="48"/>
      <c r="AU1496" s="48"/>
      <c r="AV1496" s="48"/>
      <c r="AW1496" s="107" t="s">
        <v>14091</v>
      </c>
      <c r="AX1496" s="107" t="s">
        <v>14091</v>
      </c>
      <c r="AY1496" s="107" t="s">
        <v>14892</v>
      </c>
      <c r="AZ1496" s="107" t="s">
        <v>14892</v>
      </c>
      <c r="BA1496" s="2"/>
      <c r="BB1496" s="3"/>
      <c r="BC1496" s="3"/>
      <c r="BD1496" s="3"/>
      <c r="BE1496" s="3"/>
    </row>
    <row r="1497" spans="1:57" x14ac:dyDescent="0.25">
      <c r="A1497" s="61" t="s">
        <v>1336</v>
      </c>
      <c r="B1497" s="62" t="s">
        <v>15537</v>
      </c>
      <c r="C1497" s="62"/>
      <c r="D1497" s="63">
        <v>2.9293340347836851</v>
      </c>
      <c r="E1497" s="65"/>
      <c r="F1497" s="103" t="s">
        <v>10404</v>
      </c>
      <c r="G1497" s="62"/>
      <c r="H1497" s="66"/>
      <c r="I1497" s="67"/>
      <c r="J1497" s="67"/>
      <c r="K1497" s="66" t="s">
        <v>13766</v>
      </c>
      <c r="L1497" s="70"/>
      <c r="M1497" s="71">
        <v>1931.322265625</v>
      </c>
      <c r="N1497" s="71">
        <v>3022.7373046875</v>
      </c>
      <c r="O1497" s="72"/>
      <c r="P1497" s="73"/>
      <c r="Q1497" s="73"/>
      <c r="R1497" s="96"/>
      <c r="S1497" s="48">
        <v>0</v>
      </c>
      <c r="T1497" s="48">
        <v>1</v>
      </c>
      <c r="U1497" s="49">
        <v>0</v>
      </c>
      <c r="V1497" s="49">
        <v>1.9799999999999999E-4</v>
      </c>
      <c r="W1497" s="49">
        <v>7.3899999999999997E-4</v>
      </c>
      <c r="X1497" s="49">
        <v>0.40701900000000002</v>
      </c>
      <c r="Y1497" s="49">
        <v>0</v>
      </c>
      <c r="Z1497" s="49">
        <v>0</v>
      </c>
      <c r="AA1497" s="68">
        <v>1497</v>
      </c>
      <c r="AB1497" s="68"/>
      <c r="AC1497" s="69"/>
      <c r="AD1497" s="84">
        <v>431</v>
      </c>
      <c r="AE1497" s="84">
        <v>81</v>
      </c>
      <c r="AF1497" s="84">
        <v>819</v>
      </c>
      <c r="AG1497" s="84">
        <v>91</v>
      </c>
      <c r="AH1497" s="84"/>
      <c r="AI1497" s="84"/>
      <c r="AJ1497" s="84" t="s">
        <v>8395</v>
      </c>
      <c r="AK1497" s="84"/>
      <c r="AL1497" s="84"/>
      <c r="AM1497" s="87">
        <v>40746.919305555559</v>
      </c>
      <c r="AN1497" s="84" t="s">
        <v>10584</v>
      </c>
      <c r="AO1497" s="92" t="s">
        <v>12079</v>
      </c>
      <c r="AP1497" s="84" t="s">
        <v>66</v>
      </c>
      <c r="AQ1497" s="48"/>
      <c r="AR1497" s="48"/>
      <c r="AS1497" s="48"/>
      <c r="AT1497" s="48"/>
      <c r="AU1497" s="48"/>
      <c r="AV1497" s="48"/>
      <c r="AW1497" s="107" t="s">
        <v>14074</v>
      </c>
      <c r="AX1497" s="107" t="s">
        <v>14074</v>
      </c>
      <c r="AY1497" s="107" t="s">
        <v>14877</v>
      </c>
      <c r="AZ1497" s="107" t="s">
        <v>14877</v>
      </c>
      <c r="BA1497" s="2"/>
      <c r="BB1497" s="3"/>
      <c r="BC1497" s="3"/>
      <c r="BD1497" s="3"/>
      <c r="BE1497" s="3"/>
    </row>
    <row r="1498" spans="1:57" x14ac:dyDescent="0.25">
      <c r="A1498" s="61" t="s">
        <v>1337</v>
      </c>
      <c r="B1498" s="62" t="s">
        <v>15539</v>
      </c>
      <c r="C1498" s="62"/>
      <c r="D1498" s="63">
        <v>5.097511914340533</v>
      </c>
      <c r="E1498" s="65"/>
      <c r="F1498" s="103" t="s">
        <v>10405</v>
      </c>
      <c r="G1498" s="62"/>
      <c r="H1498" s="66"/>
      <c r="I1498" s="67"/>
      <c r="J1498" s="67"/>
      <c r="K1498" s="66" t="s">
        <v>13767</v>
      </c>
      <c r="L1498" s="70"/>
      <c r="M1498" s="71">
        <v>7874.6357421875</v>
      </c>
      <c r="N1498" s="71">
        <v>6734.2763671875</v>
      </c>
      <c r="O1498" s="72"/>
      <c r="P1498" s="73"/>
      <c r="Q1498" s="73"/>
      <c r="R1498" s="96"/>
      <c r="S1498" s="48">
        <v>0</v>
      </c>
      <c r="T1498" s="48">
        <v>1</v>
      </c>
      <c r="U1498" s="49">
        <v>0</v>
      </c>
      <c r="V1498" s="49">
        <v>2.0100000000000001E-4</v>
      </c>
      <c r="W1498" s="49">
        <v>1.8600000000000001E-3</v>
      </c>
      <c r="X1498" s="49">
        <v>0.465924</v>
      </c>
      <c r="Y1498" s="49">
        <v>0</v>
      </c>
      <c r="Z1498" s="49">
        <v>0</v>
      </c>
      <c r="AA1498" s="68">
        <v>1498</v>
      </c>
      <c r="AB1498" s="68"/>
      <c r="AC1498" s="69"/>
      <c r="AD1498" s="84">
        <v>496</v>
      </c>
      <c r="AE1498" s="84">
        <v>266</v>
      </c>
      <c r="AF1498" s="84">
        <v>12325</v>
      </c>
      <c r="AG1498" s="84">
        <v>85865</v>
      </c>
      <c r="AH1498" s="84"/>
      <c r="AI1498" s="84"/>
      <c r="AJ1498" s="84"/>
      <c r="AK1498" s="84"/>
      <c r="AL1498" s="84"/>
      <c r="AM1498" s="87">
        <v>41635.520208333335</v>
      </c>
      <c r="AN1498" s="84" t="s">
        <v>10584</v>
      </c>
      <c r="AO1498" s="92" t="s">
        <v>12080</v>
      </c>
      <c r="AP1498" s="84" t="s">
        <v>66</v>
      </c>
      <c r="AQ1498" s="48"/>
      <c r="AR1498" s="48"/>
      <c r="AS1498" s="48"/>
      <c r="AT1498" s="48"/>
      <c r="AU1498" s="48" t="s">
        <v>2951</v>
      </c>
      <c r="AV1498" s="48" t="s">
        <v>2951</v>
      </c>
      <c r="AW1498" s="107" t="s">
        <v>14127</v>
      </c>
      <c r="AX1498" s="107" t="s">
        <v>14127</v>
      </c>
      <c r="AY1498" s="107" t="s">
        <v>14929</v>
      </c>
      <c r="AZ1498" s="107" t="s">
        <v>14929</v>
      </c>
      <c r="BA1498" s="2"/>
      <c r="BB1498" s="3"/>
      <c r="BC1498" s="3"/>
      <c r="BD1498" s="3"/>
      <c r="BE1498" s="3"/>
    </row>
    <row r="1499" spans="1:57" x14ac:dyDescent="0.25">
      <c r="A1499" s="61" t="s">
        <v>1338</v>
      </c>
      <c r="B1499" s="62" t="s">
        <v>15537</v>
      </c>
      <c r="C1499" s="62"/>
      <c r="D1499" s="63">
        <v>2.9293340347836851</v>
      </c>
      <c r="E1499" s="65"/>
      <c r="F1499" s="103" t="s">
        <v>10406</v>
      </c>
      <c r="G1499" s="62"/>
      <c r="H1499" s="66"/>
      <c r="I1499" s="67"/>
      <c r="J1499" s="67"/>
      <c r="K1499" s="66" t="s">
        <v>13768</v>
      </c>
      <c r="L1499" s="70"/>
      <c r="M1499" s="71">
        <v>4011.026611328125</v>
      </c>
      <c r="N1499" s="71">
        <v>7741.515625</v>
      </c>
      <c r="O1499" s="72"/>
      <c r="P1499" s="73"/>
      <c r="Q1499" s="73"/>
      <c r="R1499" s="96"/>
      <c r="S1499" s="48">
        <v>0</v>
      </c>
      <c r="T1499" s="48">
        <v>1</v>
      </c>
      <c r="U1499" s="49">
        <v>0</v>
      </c>
      <c r="V1499" s="49">
        <v>1.9799999999999999E-4</v>
      </c>
      <c r="W1499" s="49">
        <v>7.3899999999999997E-4</v>
      </c>
      <c r="X1499" s="49">
        <v>0.40701900000000002</v>
      </c>
      <c r="Y1499" s="49">
        <v>0</v>
      </c>
      <c r="Z1499" s="49">
        <v>0</v>
      </c>
      <c r="AA1499" s="68">
        <v>1499</v>
      </c>
      <c r="AB1499" s="68"/>
      <c r="AC1499" s="69"/>
      <c r="AD1499" s="84">
        <v>308</v>
      </c>
      <c r="AE1499" s="84">
        <v>95</v>
      </c>
      <c r="AF1499" s="84">
        <v>424</v>
      </c>
      <c r="AG1499" s="84">
        <v>2435</v>
      </c>
      <c r="AH1499" s="84"/>
      <c r="AI1499" s="84" t="s">
        <v>8148</v>
      </c>
      <c r="AJ1499" s="84" t="s">
        <v>8273</v>
      </c>
      <c r="AK1499" s="84"/>
      <c r="AL1499" s="84"/>
      <c r="AM1499" s="87">
        <v>41711.436979166669</v>
      </c>
      <c r="AN1499" s="84" t="s">
        <v>10584</v>
      </c>
      <c r="AO1499" s="92" t="s">
        <v>12081</v>
      </c>
      <c r="AP1499" s="84" t="s">
        <v>66</v>
      </c>
      <c r="AQ1499" s="48"/>
      <c r="AR1499" s="48"/>
      <c r="AS1499" s="48"/>
      <c r="AT1499" s="48"/>
      <c r="AU1499" s="48"/>
      <c r="AV1499" s="48"/>
      <c r="AW1499" s="107" t="s">
        <v>14074</v>
      </c>
      <c r="AX1499" s="107" t="s">
        <v>14074</v>
      </c>
      <c r="AY1499" s="107" t="s">
        <v>14877</v>
      </c>
      <c r="AZ1499" s="107" t="s">
        <v>14877</v>
      </c>
      <c r="BA1499" s="2"/>
      <c r="BB1499" s="3"/>
      <c r="BC1499" s="3"/>
      <c r="BD1499" s="3"/>
      <c r="BE1499" s="3"/>
    </row>
    <row r="1500" spans="1:57" x14ac:dyDescent="0.25">
      <c r="A1500" s="61" t="s">
        <v>1339</v>
      </c>
      <c r="B1500" s="62" t="s">
        <v>15537</v>
      </c>
      <c r="C1500" s="62"/>
      <c r="D1500" s="63">
        <v>1.5</v>
      </c>
      <c r="E1500" s="65"/>
      <c r="F1500" s="103" t="s">
        <v>10407</v>
      </c>
      <c r="G1500" s="62"/>
      <c r="H1500" s="66"/>
      <c r="I1500" s="67"/>
      <c r="J1500" s="67"/>
      <c r="K1500" s="66" t="s">
        <v>13769</v>
      </c>
      <c r="L1500" s="70"/>
      <c r="M1500" s="71">
        <v>4673.45556640625</v>
      </c>
      <c r="N1500" s="71">
        <v>8549.7978515625</v>
      </c>
      <c r="O1500" s="72"/>
      <c r="P1500" s="73"/>
      <c r="Q1500" s="73"/>
      <c r="R1500" s="96"/>
      <c r="S1500" s="48">
        <v>1</v>
      </c>
      <c r="T1500" s="48">
        <v>1</v>
      </c>
      <c r="U1500" s="49">
        <v>0</v>
      </c>
      <c r="V1500" s="49">
        <v>1</v>
      </c>
      <c r="W1500" s="49">
        <v>0</v>
      </c>
      <c r="X1500" s="49">
        <v>1</v>
      </c>
      <c r="Y1500" s="49">
        <v>0</v>
      </c>
      <c r="Z1500" s="49">
        <v>1</v>
      </c>
      <c r="AA1500" s="68">
        <v>1500</v>
      </c>
      <c r="AB1500" s="68"/>
      <c r="AC1500" s="69"/>
      <c r="AD1500" s="84">
        <v>2200</v>
      </c>
      <c r="AE1500" s="84">
        <v>2456</v>
      </c>
      <c r="AF1500" s="84">
        <v>20885</v>
      </c>
      <c r="AG1500" s="84">
        <v>112337</v>
      </c>
      <c r="AH1500" s="84"/>
      <c r="AI1500" s="84" t="s">
        <v>8149</v>
      </c>
      <c r="AJ1500" s="84" t="s">
        <v>8384</v>
      </c>
      <c r="AK1500" s="84"/>
      <c r="AL1500" s="84"/>
      <c r="AM1500" s="87">
        <v>41618.486203703702</v>
      </c>
      <c r="AN1500" s="84" t="s">
        <v>10584</v>
      </c>
      <c r="AO1500" s="92" t="s">
        <v>12082</v>
      </c>
      <c r="AP1500" s="84" t="s">
        <v>66</v>
      </c>
      <c r="AQ1500" s="48"/>
      <c r="AR1500" s="48"/>
      <c r="AS1500" s="48"/>
      <c r="AT1500" s="48"/>
      <c r="AU1500" s="48"/>
      <c r="AV1500" s="48"/>
      <c r="AW1500" s="107" t="s">
        <v>14654</v>
      </c>
      <c r="AX1500" s="107" t="s">
        <v>14654</v>
      </c>
      <c r="AY1500" s="107" t="s">
        <v>15421</v>
      </c>
      <c r="AZ1500" s="107" t="s">
        <v>15421</v>
      </c>
      <c r="BA1500" s="2"/>
      <c r="BB1500" s="3"/>
      <c r="BC1500" s="3"/>
      <c r="BD1500" s="3"/>
      <c r="BE1500" s="3"/>
    </row>
    <row r="1501" spans="1:57" x14ac:dyDescent="0.25">
      <c r="A1501" s="61" t="s">
        <v>1340</v>
      </c>
      <c r="B1501" s="62" t="s">
        <v>15537</v>
      </c>
      <c r="C1501" s="62"/>
      <c r="D1501" s="63">
        <v>1.5</v>
      </c>
      <c r="E1501" s="65"/>
      <c r="F1501" s="103" t="s">
        <v>10408</v>
      </c>
      <c r="G1501" s="62"/>
      <c r="H1501" s="66"/>
      <c r="I1501" s="67"/>
      <c r="J1501" s="67"/>
      <c r="K1501" s="66" t="s">
        <v>13770</v>
      </c>
      <c r="L1501" s="70"/>
      <c r="M1501" s="71">
        <v>3569.994140625</v>
      </c>
      <c r="N1501" s="71">
        <v>8221.4111328125</v>
      </c>
      <c r="O1501" s="72"/>
      <c r="P1501" s="73"/>
      <c r="Q1501" s="73"/>
      <c r="R1501" s="96"/>
      <c r="S1501" s="48">
        <v>1</v>
      </c>
      <c r="T1501" s="48">
        <v>1</v>
      </c>
      <c r="U1501" s="49">
        <v>0</v>
      </c>
      <c r="V1501" s="49">
        <v>1</v>
      </c>
      <c r="W1501" s="49">
        <v>0</v>
      </c>
      <c r="X1501" s="49">
        <v>1</v>
      </c>
      <c r="Y1501" s="49">
        <v>0</v>
      </c>
      <c r="Z1501" s="49">
        <v>1</v>
      </c>
      <c r="AA1501" s="68">
        <v>1501</v>
      </c>
      <c r="AB1501" s="68"/>
      <c r="AC1501" s="69"/>
      <c r="AD1501" s="84">
        <v>479</v>
      </c>
      <c r="AE1501" s="84">
        <v>505</v>
      </c>
      <c r="AF1501" s="84">
        <v>18242</v>
      </c>
      <c r="AG1501" s="84">
        <v>14001</v>
      </c>
      <c r="AH1501" s="84"/>
      <c r="AI1501" s="84" t="s">
        <v>8150</v>
      </c>
      <c r="AJ1501" s="84"/>
      <c r="AK1501" s="84"/>
      <c r="AL1501" s="84"/>
      <c r="AM1501" s="87">
        <v>43404.820069444446</v>
      </c>
      <c r="AN1501" s="84" t="s">
        <v>10584</v>
      </c>
      <c r="AO1501" s="92" t="s">
        <v>12083</v>
      </c>
      <c r="AP1501" s="84" t="s">
        <v>66</v>
      </c>
      <c r="AQ1501" s="48"/>
      <c r="AR1501" s="48"/>
      <c r="AS1501" s="48"/>
      <c r="AT1501" s="48"/>
      <c r="AU1501" s="48"/>
      <c r="AV1501" s="48"/>
      <c r="AW1501" s="107" t="s">
        <v>14655</v>
      </c>
      <c r="AX1501" s="107" t="s">
        <v>14655</v>
      </c>
      <c r="AY1501" s="107" t="s">
        <v>15422</v>
      </c>
      <c r="AZ1501" s="107" t="s">
        <v>15422</v>
      </c>
      <c r="BA1501" s="2"/>
      <c r="BB1501" s="3"/>
      <c r="BC1501" s="3"/>
      <c r="BD1501" s="3"/>
      <c r="BE1501" s="3"/>
    </row>
    <row r="1502" spans="1:57" x14ac:dyDescent="0.25">
      <c r="A1502" s="61" t="s">
        <v>1341</v>
      </c>
      <c r="B1502" s="62" t="s">
        <v>15537</v>
      </c>
      <c r="C1502" s="62"/>
      <c r="D1502" s="63">
        <v>1.5</v>
      </c>
      <c r="E1502" s="65"/>
      <c r="F1502" s="103" t="s">
        <v>10409</v>
      </c>
      <c r="G1502" s="62"/>
      <c r="H1502" s="66"/>
      <c r="I1502" s="67"/>
      <c r="J1502" s="67"/>
      <c r="K1502" s="66" t="s">
        <v>13771</v>
      </c>
      <c r="L1502" s="70"/>
      <c r="M1502" s="71">
        <v>8230.6396484375</v>
      </c>
      <c r="N1502" s="71">
        <v>4217.23828125</v>
      </c>
      <c r="O1502" s="72"/>
      <c r="P1502" s="73"/>
      <c r="Q1502" s="73"/>
      <c r="R1502" s="96"/>
      <c r="S1502" s="48">
        <v>0</v>
      </c>
      <c r="T1502" s="48">
        <v>1</v>
      </c>
      <c r="U1502" s="49">
        <v>0</v>
      </c>
      <c r="V1502" s="49">
        <v>1.34E-4</v>
      </c>
      <c r="W1502" s="49">
        <v>0</v>
      </c>
      <c r="X1502" s="49">
        <v>0.55785099999999999</v>
      </c>
      <c r="Y1502" s="49">
        <v>0</v>
      </c>
      <c r="Z1502" s="49">
        <v>0</v>
      </c>
      <c r="AA1502" s="68">
        <v>1502</v>
      </c>
      <c r="AB1502" s="68"/>
      <c r="AC1502" s="69"/>
      <c r="AD1502" s="84">
        <v>1652</v>
      </c>
      <c r="AE1502" s="84">
        <v>1093</v>
      </c>
      <c r="AF1502" s="84">
        <v>22776</v>
      </c>
      <c r="AG1502" s="84">
        <v>41473</v>
      </c>
      <c r="AH1502" s="84"/>
      <c r="AI1502" s="84" t="s">
        <v>8151</v>
      </c>
      <c r="AJ1502" s="84" t="s">
        <v>8606</v>
      </c>
      <c r="AK1502" s="84"/>
      <c r="AL1502" s="84"/>
      <c r="AM1502" s="87">
        <v>39972.535995370374</v>
      </c>
      <c r="AN1502" s="84" t="s">
        <v>10584</v>
      </c>
      <c r="AO1502" s="92" t="s">
        <v>12084</v>
      </c>
      <c r="AP1502" s="84" t="s">
        <v>66</v>
      </c>
      <c r="AQ1502" s="48" t="s">
        <v>2779</v>
      </c>
      <c r="AR1502" s="48" t="s">
        <v>14024</v>
      </c>
      <c r="AS1502" s="48" t="s">
        <v>2931</v>
      </c>
      <c r="AT1502" s="48" t="s">
        <v>2931</v>
      </c>
      <c r="AU1502" s="48" t="s">
        <v>2946</v>
      </c>
      <c r="AV1502" s="48" t="s">
        <v>2946</v>
      </c>
      <c r="AW1502" s="107" t="s">
        <v>14522</v>
      </c>
      <c r="AX1502" s="107" t="s">
        <v>14522</v>
      </c>
      <c r="AY1502" s="107" t="s">
        <v>15301</v>
      </c>
      <c r="AZ1502" s="107" t="s">
        <v>15301</v>
      </c>
      <c r="BA1502" s="2"/>
      <c r="BB1502" s="3"/>
      <c r="BC1502" s="3"/>
      <c r="BD1502" s="3"/>
      <c r="BE1502" s="3"/>
    </row>
    <row r="1503" spans="1:57" x14ac:dyDescent="0.25">
      <c r="A1503" s="61" t="s">
        <v>1342</v>
      </c>
      <c r="B1503" s="62" t="s">
        <v>15537</v>
      </c>
      <c r="C1503" s="62"/>
      <c r="D1503" s="63">
        <v>2.9293340347836851</v>
      </c>
      <c r="E1503" s="65"/>
      <c r="F1503" s="103" t="s">
        <v>10410</v>
      </c>
      <c r="G1503" s="62"/>
      <c r="H1503" s="66"/>
      <c r="I1503" s="67"/>
      <c r="J1503" s="67"/>
      <c r="K1503" s="66" t="s">
        <v>13772</v>
      </c>
      <c r="L1503" s="70"/>
      <c r="M1503" s="71">
        <v>2500.1728515625</v>
      </c>
      <c r="N1503" s="71">
        <v>3194.894287109375</v>
      </c>
      <c r="O1503" s="72"/>
      <c r="P1503" s="73"/>
      <c r="Q1503" s="73"/>
      <c r="R1503" s="96"/>
      <c r="S1503" s="48">
        <v>0</v>
      </c>
      <c r="T1503" s="48">
        <v>1</v>
      </c>
      <c r="U1503" s="49">
        <v>0</v>
      </c>
      <c r="V1503" s="49">
        <v>1.9799999999999999E-4</v>
      </c>
      <c r="W1503" s="49">
        <v>7.3899999999999997E-4</v>
      </c>
      <c r="X1503" s="49">
        <v>0.40701900000000002</v>
      </c>
      <c r="Y1503" s="49">
        <v>0</v>
      </c>
      <c r="Z1503" s="49">
        <v>0</v>
      </c>
      <c r="AA1503" s="68">
        <v>1503</v>
      </c>
      <c r="AB1503" s="68"/>
      <c r="AC1503" s="69"/>
      <c r="AD1503" s="84">
        <v>317</v>
      </c>
      <c r="AE1503" s="84">
        <v>110</v>
      </c>
      <c r="AF1503" s="84">
        <v>158</v>
      </c>
      <c r="AG1503" s="84">
        <v>240</v>
      </c>
      <c r="AH1503" s="84"/>
      <c r="AI1503" s="84" t="s">
        <v>8152</v>
      </c>
      <c r="AJ1503" s="84" t="s">
        <v>8270</v>
      </c>
      <c r="AK1503" s="84"/>
      <c r="AL1503" s="84"/>
      <c r="AM1503" s="87">
        <v>41283.638854166667</v>
      </c>
      <c r="AN1503" s="84" t="s">
        <v>10584</v>
      </c>
      <c r="AO1503" s="92" t="s">
        <v>12085</v>
      </c>
      <c r="AP1503" s="84" t="s">
        <v>66</v>
      </c>
      <c r="AQ1503" s="48"/>
      <c r="AR1503" s="48"/>
      <c r="AS1503" s="48"/>
      <c r="AT1503" s="48"/>
      <c r="AU1503" s="48"/>
      <c r="AV1503" s="48"/>
      <c r="AW1503" s="107" t="s">
        <v>14074</v>
      </c>
      <c r="AX1503" s="107" t="s">
        <v>14074</v>
      </c>
      <c r="AY1503" s="107" t="s">
        <v>14877</v>
      </c>
      <c r="AZ1503" s="107" t="s">
        <v>14877</v>
      </c>
      <c r="BA1503" s="2"/>
      <c r="BB1503" s="3"/>
      <c r="BC1503" s="3"/>
      <c r="BD1503" s="3"/>
      <c r="BE1503" s="3"/>
    </row>
    <row r="1504" spans="1:57" x14ac:dyDescent="0.25">
      <c r="A1504" s="61" t="s">
        <v>1343</v>
      </c>
      <c r="B1504" s="62" t="s">
        <v>15547</v>
      </c>
      <c r="C1504" s="62"/>
      <c r="D1504" s="63">
        <v>24.781317695116666</v>
      </c>
      <c r="E1504" s="65"/>
      <c r="F1504" s="103" t="s">
        <v>10411</v>
      </c>
      <c r="G1504" s="62"/>
      <c r="H1504" s="66"/>
      <c r="I1504" s="67"/>
      <c r="J1504" s="67"/>
      <c r="K1504" s="66" t="s">
        <v>13773</v>
      </c>
      <c r="L1504" s="70"/>
      <c r="M1504" s="71">
        <v>4968.01708984375</v>
      </c>
      <c r="N1504" s="71">
        <v>5102.544921875</v>
      </c>
      <c r="O1504" s="72"/>
      <c r="P1504" s="73"/>
      <c r="Q1504" s="73"/>
      <c r="R1504" s="96"/>
      <c r="S1504" s="48">
        <v>1</v>
      </c>
      <c r="T1504" s="48">
        <v>18</v>
      </c>
      <c r="U1504" s="49">
        <v>881.29340400000001</v>
      </c>
      <c r="V1504" s="49">
        <v>2.05E-4</v>
      </c>
      <c r="W1504" s="49">
        <v>1.2037000000000001E-2</v>
      </c>
      <c r="X1504" s="49">
        <v>2.5540959999999999</v>
      </c>
      <c r="Y1504" s="49">
        <v>0.18382352941176472</v>
      </c>
      <c r="Z1504" s="49">
        <v>0</v>
      </c>
      <c r="AA1504" s="68">
        <v>1504</v>
      </c>
      <c r="AB1504" s="68"/>
      <c r="AC1504" s="69"/>
      <c r="AD1504" s="84">
        <v>197</v>
      </c>
      <c r="AE1504" s="84">
        <v>220</v>
      </c>
      <c r="AF1504" s="84">
        <v>5304</v>
      </c>
      <c r="AG1504" s="84">
        <v>2134</v>
      </c>
      <c r="AH1504" s="84"/>
      <c r="AI1504" s="84" t="s">
        <v>8153</v>
      </c>
      <c r="AJ1504" s="84" t="s">
        <v>8521</v>
      </c>
      <c r="AK1504" s="92" t="s">
        <v>8948</v>
      </c>
      <c r="AL1504" s="84"/>
      <c r="AM1504" s="87">
        <v>40178.820451388892</v>
      </c>
      <c r="AN1504" s="84" t="s">
        <v>10584</v>
      </c>
      <c r="AO1504" s="92" t="s">
        <v>12086</v>
      </c>
      <c r="AP1504" s="84" t="s">
        <v>66</v>
      </c>
      <c r="AQ1504" s="48" t="s">
        <v>2853</v>
      </c>
      <c r="AR1504" s="48" t="s">
        <v>2853</v>
      </c>
      <c r="AS1504" s="48" t="s">
        <v>2911</v>
      </c>
      <c r="AT1504" s="48" t="s">
        <v>2911</v>
      </c>
      <c r="AU1504" s="48" t="s">
        <v>14042</v>
      </c>
      <c r="AV1504" s="48" t="s">
        <v>14064</v>
      </c>
      <c r="AW1504" s="107" t="s">
        <v>14656</v>
      </c>
      <c r="AX1504" s="107" t="s">
        <v>14845</v>
      </c>
      <c r="AY1504" s="107" t="s">
        <v>15423</v>
      </c>
      <c r="AZ1504" s="107" t="s">
        <v>15523</v>
      </c>
      <c r="BA1504" s="2"/>
      <c r="BB1504" s="3"/>
      <c r="BC1504" s="3"/>
      <c r="BD1504" s="3"/>
      <c r="BE1504" s="3"/>
    </row>
    <row r="1505" spans="1:57" x14ac:dyDescent="0.25">
      <c r="A1505" s="61" t="s">
        <v>1831</v>
      </c>
      <c r="B1505" s="62" t="s">
        <v>15548</v>
      </c>
      <c r="C1505" s="62"/>
      <c r="D1505" s="63">
        <v>9.0760506282106839</v>
      </c>
      <c r="E1505" s="65"/>
      <c r="F1505" s="103" t="s">
        <v>10412</v>
      </c>
      <c r="G1505" s="62"/>
      <c r="H1505" s="66"/>
      <c r="I1505" s="67"/>
      <c r="J1505" s="67"/>
      <c r="K1505" s="66" t="s">
        <v>13774</v>
      </c>
      <c r="L1505" s="70"/>
      <c r="M1505" s="71">
        <v>4834.4140625</v>
      </c>
      <c r="N1505" s="71">
        <v>4636.35107421875</v>
      </c>
      <c r="O1505" s="72"/>
      <c r="P1505" s="73"/>
      <c r="Q1505" s="73"/>
      <c r="R1505" s="96"/>
      <c r="S1505" s="48">
        <v>4</v>
      </c>
      <c r="T1505" s="48">
        <v>0</v>
      </c>
      <c r="U1505" s="49">
        <v>1.86337</v>
      </c>
      <c r="V1505" s="49">
        <v>1.95E-4</v>
      </c>
      <c r="W1505" s="49">
        <v>3.9170000000000003E-3</v>
      </c>
      <c r="X1505" s="49">
        <v>0.64931899999999998</v>
      </c>
      <c r="Y1505" s="49">
        <v>0.33333333333333331</v>
      </c>
      <c r="Z1505" s="49">
        <v>0</v>
      </c>
      <c r="AA1505" s="68">
        <v>1505</v>
      </c>
      <c r="AB1505" s="68"/>
      <c r="AC1505" s="69"/>
      <c r="AD1505" s="84">
        <v>50</v>
      </c>
      <c r="AE1505" s="84">
        <v>41</v>
      </c>
      <c r="AF1505" s="84">
        <v>46</v>
      </c>
      <c r="AG1505" s="84">
        <v>35</v>
      </c>
      <c r="AH1505" s="84"/>
      <c r="AI1505" s="84"/>
      <c r="AJ1505" s="84"/>
      <c r="AK1505" s="84"/>
      <c r="AL1505" s="84"/>
      <c r="AM1505" s="87">
        <v>43197.712812500002</v>
      </c>
      <c r="AN1505" s="84" t="s">
        <v>10584</v>
      </c>
      <c r="AO1505" s="92" t="s">
        <v>12087</v>
      </c>
      <c r="AP1505" s="84" t="s">
        <v>65</v>
      </c>
      <c r="AQ1505" s="48"/>
      <c r="AR1505" s="48"/>
      <c r="AS1505" s="48"/>
      <c r="AT1505" s="48"/>
      <c r="AU1505" s="48"/>
      <c r="AV1505" s="48"/>
      <c r="AW1505" s="48"/>
      <c r="AX1505" s="48"/>
      <c r="AY1505" s="48"/>
      <c r="AZ1505" s="48"/>
      <c r="BA1505" s="2"/>
      <c r="BB1505" s="3"/>
      <c r="BC1505" s="3"/>
      <c r="BD1505" s="3"/>
      <c r="BE1505" s="3"/>
    </row>
    <row r="1506" spans="1:57" x14ac:dyDescent="0.25">
      <c r="A1506" s="61" t="s">
        <v>1491</v>
      </c>
      <c r="B1506" s="62" t="s">
        <v>15549</v>
      </c>
      <c r="C1506" s="62"/>
      <c r="D1506" s="63">
        <v>22.810422726991398</v>
      </c>
      <c r="E1506" s="65"/>
      <c r="F1506" s="103" t="s">
        <v>9033</v>
      </c>
      <c r="G1506" s="62"/>
      <c r="H1506" s="66"/>
      <c r="I1506" s="67"/>
      <c r="J1506" s="67"/>
      <c r="K1506" s="66" t="s">
        <v>13775</v>
      </c>
      <c r="L1506" s="70"/>
      <c r="M1506" s="71">
        <v>4903.86865234375</v>
      </c>
      <c r="N1506" s="71">
        <v>5355.2265625</v>
      </c>
      <c r="O1506" s="72"/>
      <c r="P1506" s="73"/>
      <c r="Q1506" s="73"/>
      <c r="R1506" s="96"/>
      <c r="S1506" s="48">
        <v>11</v>
      </c>
      <c r="T1506" s="48">
        <v>1</v>
      </c>
      <c r="U1506" s="49">
        <v>11.561458</v>
      </c>
      <c r="V1506" s="49">
        <v>1.95E-4</v>
      </c>
      <c r="W1506" s="49">
        <v>1.1018E-2</v>
      </c>
      <c r="X1506" s="49">
        <v>1.5109319999999999</v>
      </c>
      <c r="Y1506" s="49">
        <v>0.4777777777777778</v>
      </c>
      <c r="Z1506" s="49">
        <v>0</v>
      </c>
      <c r="AA1506" s="68">
        <v>1506</v>
      </c>
      <c r="AB1506" s="68"/>
      <c r="AC1506" s="69"/>
      <c r="AD1506" s="84">
        <v>69</v>
      </c>
      <c r="AE1506" s="84">
        <v>3</v>
      </c>
      <c r="AF1506" s="84">
        <v>23</v>
      </c>
      <c r="AG1506" s="84">
        <v>35</v>
      </c>
      <c r="AH1506" s="84"/>
      <c r="AI1506" s="84"/>
      <c r="AJ1506" s="84"/>
      <c r="AK1506" s="84"/>
      <c r="AL1506" s="84"/>
      <c r="AM1506" s="87">
        <v>43205.378425925926</v>
      </c>
      <c r="AN1506" s="84" t="s">
        <v>10584</v>
      </c>
      <c r="AO1506" s="92" t="s">
        <v>12088</v>
      </c>
      <c r="AP1506" s="84" t="s">
        <v>66</v>
      </c>
      <c r="AQ1506" s="48" t="s">
        <v>14020</v>
      </c>
      <c r="AR1506" s="48" t="s">
        <v>14020</v>
      </c>
      <c r="AS1506" s="48" t="s">
        <v>2911</v>
      </c>
      <c r="AT1506" s="48" t="s">
        <v>2911</v>
      </c>
      <c r="AU1506" s="48" t="s">
        <v>3006</v>
      </c>
      <c r="AV1506" s="48" t="s">
        <v>3006</v>
      </c>
      <c r="AW1506" s="107" t="s">
        <v>14657</v>
      </c>
      <c r="AX1506" s="107" t="s">
        <v>14846</v>
      </c>
      <c r="AY1506" s="107" t="s">
        <v>15424</v>
      </c>
      <c r="AZ1506" s="107" t="s">
        <v>15524</v>
      </c>
      <c r="BA1506" s="2"/>
      <c r="BB1506" s="3"/>
      <c r="BC1506" s="3"/>
      <c r="BD1506" s="3"/>
      <c r="BE1506" s="3"/>
    </row>
    <row r="1507" spans="1:57" x14ac:dyDescent="0.25">
      <c r="A1507" s="61" t="s">
        <v>1360</v>
      </c>
      <c r="B1507" s="62" t="s">
        <v>15550</v>
      </c>
      <c r="C1507" s="62"/>
      <c r="D1507" s="63">
        <v>41.736043201089302</v>
      </c>
      <c r="E1507" s="65"/>
      <c r="F1507" s="103" t="s">
        <v>10413</v>
      </c>
      <c r="G1507" s="62"/>
      <c r="H1507" s="66"/>
      <c r="I1507" s="67"/>
      <c r="J1507" s="67"/>
      <c r="K1507" s="66" t="s">
        <v>13776</v>
      </c>
      <c r="L1507" s="70"/>
      <c r="M1507" s="71">
        <v>4622.4033203125</v>
      </c>
      <c r="N1507" s="71">
        <v>5154.46630859375</v>
      </c>
      <c r="O1507" s="72"/>
      <c r="P1507" s="73"/>
      <c r="Q1507" s="73"/>
      <c r="R1507" s="96"/>
      <c r="S1507" s="48">
        <v>9</v>
      </c>
      <c r="T1507" s="48">
        <v>22</v>
      </c>
      <c r="U1507" s="49">
        <v>44012.484883999998</v>
      </c>
      <c r="V1507" s="49">
        <v>2.41E-4</v>
      </c>
      <c r="W1507" s="49">
        <v>2.0802999999999999E-2</v>
      </c>
      <c r="X1507" s="49">
        <v>3.8140900000000002</v>
      </c>
      <c r="Y1507" s="49">
        <v>0.20499999999999999</v>
      </c>
      <c r="Z1507" s="49">
        <v>0.16</v>
      </c>
      <c r="AA1507" s="68">
        <v>1507</v>
      </c>
      <c r="AB1507" s="68"/>
      <c r="AC1507" s="69"/>
      <c r="AD1507" s="84">
        <v>1</v>
      </c>
      <c r="AE1507" s="84">
        <v>2</v>
      </c>
      <c r="AF1507" s="84">
        <v>44</v>
      </c>
      <c r="AG1507" s="84">
        <v>44</v>
      </c>
      <c r="AH1507" s="84"/>
      <c r="AI1507" s="84" t="s">
        <v>8154</v>
      </c>
      <c r="AJ1507" s="84"/>
      <c r="AK1507" s="84"/>
      <c r="AL1507" s="84"/>
      <c r="AM1507" s="87">
        <v>43738.248333333337</v>
      </c>
      <c r="AN1507" s="84" t="s">
        <v>10584</v>
      </c>
      <c r="AO1507" s="92" t="s">
        <v>12089</v>
      </c>
      <c r="AP1507" s="84" t="s">
        <v>66</v>
      </c>
      <c r="AQ1507" s="48" t="s">
        <v>2880</v>
      </c>
      <c r="AR1507" s="48" t="s">
        <v>2880</v>
      </c>
      <c r="AS1507" s="48" t="s">
        <v>2911</v>
      </c>
      <c r="AT1507" s="48" t="s">
        <v>2911</v>
      </c>
      <c r="AU1507" s="48" t="s">
        <v>14043</v>
      </c>
      <c r="AV1507" s="48" t="s">
        <v>14065</v>
      </c>
      <c r="AW1507" s="107" t="s">
        <v>14658</v>
      </c>
      <c r="AX1507" s="107" t="s">
        <v>14847</v>
      </c>
      <c r="AY1507" s="107" t="s">
        <v>15425</v>
      </c>
      <c r="AZ1507" s="107" t="s">
        <v>15525</v>
      </c>
      <c r="BA1507" s="2"/>
      <c r="BB1507" s="3"/>
      <c r="BC1507" s="3"/>
      <c r="BD1507" s="3"/>
      <c r="BE1507" s="3"/>
    </row>
    <row r="1508" spans="1:57" x14ac:dyDescent="0.25">
      <c r="A1508" s="61" t="s">
        <v>1362</v>
      </c>
      <c r="B1508" s="62" t="s">
        <v>15547</v>
      </c>
      <c r="C1508" s="62"/>
      <c r="D1508" s="63">
        <v>24.220415299870023</v>
      </c>
      <c r="E1508" s="65"/>
      <c r="F1508" s="103" t="s">
        <v>10414</v>
      </c>
      <c r="G1508" s="62"/>
      <c r="H1508" s="66"/>
      <c r="I1508" s="67"/>
      <c r="J1508" s="67"/>
      <c r="K1508" s="66" t="s">
        <v>13777</v>
      </c>
      <c r="L1508" s="70"/>
      <c r="M1508" s="71">
        <v>4953.3193359375</v>
      </c>
      <c r="N1508" s="71">
        <v>4830.4453125</v>
      </c>
      <c r="O1508" s="72"/>
      <c r="P1508" s="73"/>
      <c r="Q1508" s="73"/>
      <c r="R1508" s="96"/>
      <c r="S1508" s="48">
        <v>8</v>
      </c>
      <c r="T1508" s="48">
        <v>8</v>
      </c>
      <c r="U1508" s="49">
        <v>402.55522500000001</v>
      </c>
      <c r="V1508" s="49">
        <v>2.0599999999999999E-4</v>
      </c>
      <c r="W1508" s="49">
        <v>1.1747E-2</v>
      </c>
      <c r="X1508" s="49">
        <v>1.980175</v>
      </c>
      <c r="Y1508" s="49">
        <v>0.28846153846153844</v>
      </c>
      <c r="Z1508" s="49">
        <v>7.6923076923076927E-2</v>
      </c>
      <c r="AA1508" s="68">
        <v>1508</v>
      </c>
      <c r="AB1508" s="68"/>
      <c r="AC1508" s="69"/>
      <c r="AD1508" s="84">
        <v>187</v>
      </c>
      <c r="AE1508" s="84">
        <v>176</v>
      </c>
      <c r="AF1508" s="84">
        <v>10990</v>
      </c>
      <c r="AG1508" s="84">
        <v>1004</v>
      </c>
      <c r="AH1508" s="84"/>
      <c r="AI1508" s="84" t="s">
        <v>8155</v>
      </c>
      <c r="AJ1508" s="84" t="s">
        <v>8300</v>
      </c>
      <c r="AK1508" s="92" t="s">
        <v>8949</v>
      </c>
      <c r="AL1508" s="84"/>
      <c r="AM1508" s="87">
        <v>40903.747361111113</v>
      </c>
      <c r="AN1508" s="84" t="s">
        <v>10584</v>
      </c>
      <c r="AO1508" s="92" t="s">
        <v>12090</v>
      </c>
      <c r="AP1508" s="84" t="s">
        <v>66</v>
      </c>
      <c r="AQ1508" s="48" t="s">
        <v>2882</v>
      </c>
      <c r="AR1508" s="48" t="s">
        <v>2882</v>
      </c>
      <c r="AS1508" s="48" t="s">
        <v>2911</v>
      </c>
      <c r="AT1508" s="48" t="s">
        <v>2911</v>
      </c>
      <c r="AU1508" s="48" t="s">
        <v>14044</v>
      </c>
      <c r="AV1508" s="48" t="s">
        <v>14044</v>
      </c>
      <c r="AW1508" s="107" t="s">
        <v>14659</v>
      </c>
      <c r="AX1508" s="107" t="s">
        <v>14848</v>
      </c>
      <c r="AY1508" s="107" t="s">
        <v>15426</v>
      </c>
      <c r="AZ1508" s="107" t="s">
        <v>15426</v>
      </c>
      <c r="BA1508" s="2"/>
      <c r="BB1508" s="3"/>
      <c r="BC1508" s="3"/>
      <c r="BD1508" s="3"/>
      <c r="BE1508" s="3"/>
    </row>
    <row r="1509" spans="1:57" x14ac:dyDescent="0.25">
      <c r="A1509" s="61" t="s">
        <v>1363</v>
      </c>
      <c r="B1509" s="62" t="s">
        <v>15551</v>
      </c>
      <c r="C1509" s="62"/>
      <c r="D1509" s="63">
        <v>33.084607290957479</v>
      </c>
      <c r="E1509" s="65"/>
      <c r="F1509" s="103" t="s">
        <v>10415</v>
      </c>
      <c r="G1509" s="62"/>
      <c r="H1509" s="66"/>
      <c r="I1509" s="67"/>
      <c r="J1509" s="67"/>
      <c r="K1509" s="66" t="s">
        <v>13778</v>
      </c>
      <c r="L1509" s="70"/>
      <c r="M1509" s="71">
        <v>4806.82177734375</v>
      </c>
      <c r="N1509" s="71">
        <v>4911.291015625</v>
      </c>
      <c r="O1509" s="72"/>
      <c r="P1509" s="73"/>
      <c r="Q1509" s="73"/>
      <c r="R1509" s="96"/>
      <c r="S1509" s="48">
        <v>9</v>
      </c>
      <c r="T1509" s="48">
        <v>14</v>
      </c>
      <c r="U1509" s="49">
        <v>147.355639</v>
      </c>
      <c r="V1509" s="49">
        <v>2.0599999999999999E-4</v>
      </c>
      <c r="W1509" s="49">
        <v>1.6330000000000001E-2</v>
      </c>
      <c r="X1509" s="49">
        <v>2.5742940000000001</v>
      </c>
      <c r="Y1509" s="49">
        <v>0.32163742690058478</v>
      </c>
      <c r="Z1509" s="49">
        <v>0.21052631578947367</v>
      </c>
      <c r="AA1509" s="68">
        <v>1509</v>
      </c>
      <c r="AB1509" s="68"/>
      <c r="AC1509" s="69"/>
      <c r="AD1509" s="84">
        <v>3601</v>
      </c>
      <c r="AE1509" s="84">
        <v>3652</v>
      </c>
      <c r="AF1509" s="84">
        <v>16765</v>
      </c>
      <c r="AG1509" s="84">
        <v>18551</v>
      </c>
      <c r="AH1509" s="84"/>
      <c r="AI1509" s="84" t="s">
        <v>8156</v>
      </c>
      <c r="AJ1509" s="84"/>
      <c r="AK1509" s="84"/>
      <c r="AL1509" s="84"/>
      <c r="AM1509" s="87">
        <v>41433.73296296296</v>
      </c>
      <c r="AN1509" s="84" t="s">
        <v>10584</v>
      </c>
      <c r="AO1509" s="92" t="s">
        <v>12091</v>
      </c>
      <c r="AP1509" s="84" t="s">
        <v>66</v>
      </c>
      <c r="AQ1509" s="48" t="s">
        <v>2876</v>
      </c>
      <c r="AR1509" s="48" t="s">
        <v>2876</v>
      </c>
      <c r="AS1509" s="48" t="s">
        <v>2911</v>
      </c>
      <c r="AT1509" s="48" t="s">
        <v>2911</v>
      </c>
      <c r="AU1509" s="48" t="s">
        <v>14045</v>
      </c>
      <c r="AV1509" s="48" t="s">
        <v>14066</v>
      </c>
      <c r="AW1509" s="107" t="s">
        <v>14660</v>
      </c>
      <c r="AX1509" s="107" t="s">
        <v>14849</v>
      </c>
      <c r="AY1509" s="107" t="s">
        <v>15427</v>
      </c>
      <c r="AZ1509" s="107" t="s">
        <v>15526</v>
      </c>
      <c r="BA1509" s="2"/>
      <c r="BB1509" s="3"/>
      <c r="BC1509" s="3"/>
      <c r="BD1509" s="3"/>
      <c r="BE1509" s="3"/>
    </row>
    <row r="1510" spans="1:57" x14ac:dyDescent="0.25">
      <c r="A1510" s="61" t="s">
        <v>1832</v>
      </c>
      <c r="B1510" s="62" t="s">
        <v>15539</v>
      </c>
      <c r="C1510" s="62"/>
      <c r="D1510" s="63">
        <v>5.2889923872005937</v>
      </c>
      <c r="E1510" s="65"/>
      <c r="F1510" s="103" t="s">
        <v>10416</v>
      </c>
      <c r="G1510" s="62"/>
      <c r="H1510" s="66"/>
      <c r="I1510" s="67"/>
      <c r="J1510" s="67"/>
      <c r="K1510" s="66" t="s">
        <v>13779</v>
      </c>
      <c r="L1510" s="70"/>
      <c r="M1510" s="71">
        <v>5610.6123046875</v>
      </c>
      <c r="N1510" s="71">
        <v>5945.36181640625</v>
      </c>
      <c r="O1510" s="72"/>
      <c r="P1510" s="73"/>
      <c r="Q1510" s="73"/>
      <c r="R1510" s="96"/>
      <c r="S1510" s="48">
        <v>2</v>
      </c>
      <c r="T1510" s="48">
        <v>0</v>
      </c>
      <c r="U1510" s="49">
        <v>1.187179</v>
      </c>
      <c r="V1510" s="49">
        <v>1.8200000000000001E-4</v>
      </c>
      <c r="W1510" s="49">
        <v>1.9589999999999998E-3</v>
      </c>
      <c r="X1510" s="49">
        <v>0.402752</v>
      </c>
      <c r="Y1510" s="49">
        <v>0</v>
      </c>
      <c r="Z1510" s="49">
        <v>0</v>
      </c>
      <c r="AA1510" s="68">
        <v>1510</v>
      </c>
      <c r="AB1510" s="68"/>
      <c r="AC1510" s="69"/>
      <c r="AD1510" s="84">
        <v>148</v>
      </c>
      <c r="AE1510" s="84">
        <v>37</v>
      </c>
      <c r="AF1510" s="84">
        <v>90</v>
      </c>
      <c r="AG1510" s="84">
        <v>75</v>
      </c>
      <c r="AH1510" s="84"/>
      <c r="AI1510" s="84" t="s">
        <v>8157</v>
      </c>
      <c r="AJ1510" s="84" t="s">
        <v>8270</v>
      </c>
      <c r="AK1510" s="84"/>
      <c r="AL1510" s="84"/>
      <c r="AM1510" s="87">
        <v>40786.893368055556</v>
      </c>
      <c r="AN1510" s="84" t="s">
        <v>10584</v>
      </c>
      <c r="AO1510" s="92" t="s">
        <v>12092</v>
      </c>
      <c r="AP1510" s="84" t="s">
        <v>65</v>
      </c>
      <c r="AQ1510" s="48"/>
      <c r="AR1510" s="48"/>
      <c r="AS1510" s="48"/>
      <c r="AT1510" s="48"/>
      <c r="AU1510" s="48"/>
      <c r="AV1510" s="48"/>
      <c r="AW1510" s="48"/>
      <c r="AX1510" s="48"/>
      <c r="AY1510" s="48"/>
      <c r="AZ1510" s="48"/>
      <c r="BA1510" s="2"/>
      <c r="BB1510" s="3"/>
      <c r="BC1510" s="3"/>
      <c r="BD1510" s="3"/>
      <c r="BE1510" s="3"/>
    </row>
    <row r="1511" spans="1:57" x14ac:dyDescent="0.25">
      <c r="A1511" s="61" t="s">
        <v>1833</v>
      </c>
      <c r="B1511" s="62" t="s">
        <v>15552</v>
      </c>
      <c r="C1511" s="62"/>
      <c r="D1511" s="63">
        <v>11.571099213962986</v>
      </c>
      <c r="E1511" s="65"/>
      <c r="F1511" s="103" t="s">
        <v>10417</v>
      </c>
      <c r="G1511" s="62"/>
      <c r="H1511" s="66"/>
      <c r="I1511" s="67"/>
      <c r="J1511" s="67"/>
      <c r="K1511" s="66" t="s">
        <v>13780</v>
      </c>
      <c r="L1511" s="70"/>
      <c r="M1511" s="71">
        <v>4514.8251953125</v>
      </c>
      <c r="N1511" s="71">
        <v>5087.8818359375</v>
      </c>
      <c r="O1511" s="72"/>
      <c r="P1511" s="73"/>
      <c r="Q1511" s="73"/>
      <c r="R1511" s="96"/>
      <c r="S1511" s="48">
        <v>6</v>
      </c>
      <c r="T1511" s="48">
        <v>0</v>
      </c>
      <c r="U1511" s="49">
        <v>3.5840990000000001</v>
      </c>
      <c r="V1511" s="49">
        <v>1.95E-4</v>
      </c>
      <c r="W1511" s="49">
        <v>5.2069999999999998E-3</v>
      </c>
      <c r="X1511" s="49">
        <v>0.89475899999999997</v>
      </c>
      <c r="Y1511" s="49">
        <v>0.23333333333333334</v>
      </c>
      <c r="Z1511" s="49">
        <v>0</v>
      </c>
      <c r="AA1511" s="68">
        <v>1511</v>
      </c>
      <c r="AB1511" s="68"/>
      <c r="AC1511" s="69"/>
      <c r="AD1511" s="84">
        <v>148</v>
      </c>
      <c r="AE1511" s="84">
        <v>162</v>
      </c>
      <c r="AF1511" s="84">
        <v>11800</v>
      </c>
      <c r="AG1511" s="84">
        <v>4826</v>
      </c>
      <c r="AH1511" s="84"/>
      <c r="AI1511" s="84" t="s">
        <v>8158</v>
      </c>
      <c r="AJ1511" s="84"/>
      <c r="AK1511" s="84"/>
      <c r="AL1511" s="84"/>
      <c r="AM1511" s="87">
        <v>40300.779745370368</v>
      </c>
      <c r="AN1511" s="84" t="s">
        <v>10584</v>
      </c>
      <c r="AO1511" s="92" t="s">
        <v>12093</v>
      </c>
      <c r="AP1511" s="84" t="s">
        <v>65</v>
      </c>
      <c r="AQ1511" s="48"/>
      <c r="AR1511" s="48"/>
      <c r="AS1511" s="48"/>
      <c r="AT1511" s="48"/>
      <c r="AU1511" s="48"/>
      <c r="AV1511" s="48"/>
      <c r="AW1511" s="48"/>
      <c r="AX1511" s="48"/>
      <c r="AY1511" s="48"/>
      <c r="AZ1511" s="48"/>
      <c r="BA1511" s="2"/>
      <c r="BB1511" s="3"/>
      <c r="BC1511" s="3"/>
      <c r="BD1511" s="3"/>
      <c r="BE1511" s="3"/>
    </row>
    <row r="1512" spans="1:57" x14ac:dyDescent="0.25">
      <c r="A1512" s="61" t="s">
        <v>1834</v>
      </c>
      <c r="B1512" s="62" t="s">
        <v>15548</v>
      </c>
      <c r="C1512" s="62"/>
      <c r="D1512" s="63">
        <v>7.9465092529553756</v>
      </c>
      <c r="E1512" s="65"/>
      <c r="F1512" s="103" t="s">
        <v>10418</v>
      </c>
      <c r="G1512" s="62"/>
      <c r="H1512" s="66"/>
      <c r="I1512" s="67"/>
      <c r="J1512" s="67"/>
      <c r="K1512" s="66" t="s">
        <v>13781</v>
      </c>
      <c r="L1512" s="70"/>
      <c r="M1512" s="71">
        <v>4159.70458984375</v>
      </c>
      <c r="N1512" s="71">
        <v>4744.91748046875</v>
      </c>
      <c r="O1512" s="72"/>
      <c r="P1512" s="73"/>
      <c r="Q1512" s="73"/>
      <c r="R1512" s="96"/>
      <c r="S1512" s="48">
        <v>4</v>
      </c>
      <c r="T1512" s="48">
        <v>0</v>
      </c>
      <c r="U1512" s="49">
        <v>2.169597</v>
      </c>
      <c r="V1512" s="49">
        <v>1.8200000000000001E-4</v>
      </c>
      <c r="W1512" s="49">
        <v>3.333E-3</v>
      </c>
      <c r="X1512" s="49">
        <v>0.64984299999999995</v>
      </c>
      <c r="Y1512" s="49">
        <v>0.25</v>
      </c>
      <c r="Z1512" s="49">
        <v>0</v>
      </c>
      <c r="AA1512" s="68">
        <v>1512</v>
      </c>
      <c r="AB1512" s="68"/>
      <c r="AC1512" s="69"/>
      <c r="AD1512" s="84">
        <v>71</v>
      </c>
      <c r="AE1512" s="84">
        <v>257</v>
      </c>
      <c r="AF1512" s="84">
        <v>1489</v>
      </c>
      <c r="AG1512" s="84">
        <v>242</v>
      </c>
      <c r="AH1512" s="84"/>
      <c r="AI1512" s="84" t="s">
        <v>8159</v>
      </c>
      <c r="AJ1512" s="84" t="s">
        <v>8272</v>
      </c>
      <c r="AK1512" s="84"/>
      <c r="AL1512" s="84"/>
      <c r="AM1512" s="87">
        <v>41272.139351851853</v>
      </c>
      <c r="AN1512" s="84" t="s">
        <v>10584</v>
      </c>
      <c r="AO1512" s="92" t="s">
        <v>12094</v>
      </c>
      <c r="AP1512" s="84" t="s">
        <v>65</v>
      </c>
      <c r="AQ1512" s="48"/>
      <c r="AR1512" s="48"/>
      <c r="AS1512" s="48"/>
      <c r="AT1512" s="48"/>
      <c r="AU1512" s="48"/>
      <c r="AV1512" s="48"/>
      <c r="AW1512" s="48"/>
      <c r="AX1512" s="48"/>
      <c r="AY1512" s="48"/>
      <c r="AZ1512" s="48"/>
      <c r="BA1512" s="2"/>
      <c r="BB1512" s="3"/>
      <c r="BC1512" s="3"/>
      <c r="BD1512" s="3"/>
      <c r="BE1512" s="3"/>
    </row>
    <row r="1513" spans="1:57" x14ac:dyDescent="0.25">
      <c r="A1513" s="61" t="s">
        <v>1835</v>
      </c>
      <c r="B1513" s="62" t="s">
        <v>15539</v>
      </c>
      <c r="C1513" s="62"/>
      <c r="D1513" s="63">
        <v>5.3199387262486848</v>
      </c>
      <c r="E1513" s="65"/>
      <c r="F1513" s="103" t="s">
        <v>10419</v>
      </c>
      <c r="G1513" s="62"/>
      <c r="H1513" s="66"/>
      <c r="I1513" s="67"/>
      <c r="J1513" s="67"/>
      <c r="K1513" s="66" t="s">
        <v>13782</v>
      </c>
      <c r="L1513" s="70"/>
      <c r="M1513" s="71">
        <v>5735.865234375</v>
      </c>
      <c r="N1513" s="71">
        <v>4434.134765625</v>
      </c>
      <c r="O1513" s="72"/>
      <c r="P1513" s="73"/>
      <c r="Q1513" s="73"/>
      <c r="R1513" s="96"/>
      <c r="S1513" s="48">
        <v>2</v>
      </c>
      <c r="T1513" s="48">
        <v>0</v>
      </c>
      <c r="U1513" s="49">
        <v>0.67618999999999996</v>
      </c>
      <c r="V1513" s="49">
        <v>1.94E-4</v>
      </c>
      <c r="W1513" s="49">
        <v>1.9750000000000002E-3</v>
      </c>
      <c r="X1513" s="49">
        <v>0.39695200000000003</v>
      </c>
      <c r="Y1513" s="49">
        <v>0</v>
      </c>
      <c r="Z1513" s="49">
        <v>0</v>
      </c>
      <c r="AA1513" s="68">
        <v>1513</v>
      </c>
      <c r="AB1513" s="68"/>
      <c r="AC1513" s="69"/>
      <c r="AD1513" s="84">
        <v>1206</v>
      </c>
      <c r="AE1513" s="84">
        <v>14173</v>
      </c>
      <c r="AF1513" s="84">
        <v>4703</v>
      </c>
      <c r="AG1513" s="84">
        <v>59</v>
      </c>
      <c r="AH1513" s="84"/>
      <c r="AI1513" s="84" t="s">
        <v>8160</v>
      </c>
      <c r="AJ1513" s="84"/>
      <c r="AK1513" s="84"/>
      <c r="AL1513" s="84"/>
      <c r="AM1513" s="87">
        <v>40972.477280092593</v>
      </c>
      <c r="AN1513" s="84" t="s">
        <v>10584</v>
      </c>
      <c r="AO1513" s="92" t="s">
        <v>12095</v>
      </c>
      <c r="AP1513" s="84" t="s">
        <v>65</v>
      </c>
      <c r="AQ1513" s="48"/>
      <c r="AR1513" s="48"/>
      <c r="AS1513" s="48"/>
      <c r="AT1513" s="48"/>
      <c r="AU1513" s="48"/>
      <c r="AV1513" s="48"/>
      <c r="AW1513" s="48"/>
      <c r="AX1513" s="48"/>
      <c r="AY1513" s="48"/>
      <c r="AZ1513" s="48"/>
      <c r="BA1513" s="2"/>
      <c r="BB1513" s="3"/>
      <c r="BC1513" s="3"/>
      <c r="BD1513" s="3"/>
      <c r="BE1513" s="3"/>
    </row>
    <row r="1514" spans="1:57" x14ac:dyDescent="0.25">
      <c r="A1514" s="61" t="s">
        <v>1836</v>
      </c>
      <c r="B1514" s="62" t="s">
        <v>15548</v>
      </c>
      <c r="C1514" s="62"/>
      <c r="D1514" s="63">
        <v>7.7685678034288541</v>
      </c>
      <c r="E1514" s="65"/>
      <c r="F1514" s="103" t="s">
        <v>10420</v>
      </c>
      <c r="G1514" s="62"/>
      <c r="H1514" s="66"/>
      <c r="I1514" s="67"/>
      <c r="J1514" s="67"/>
      <c r="K1514" s="66" t="s">
        <v>13783</v>
      </c>
      <c r="L1514" s="70"/>
      <c r="M1514" s="71">
        <v>4190.12939453125</v>
      </c>
      <c r="N1514" s="71">
        <v>4579.04345703125</v>
      </c>
      <c r="O1514" s="72"/>
      <c r="P1514" s="73"/>
      <c r="Q1514" s="73"/>
      <c r="R1514" s="96"/>
      <c r="S1514" s="48">
        <v>3</v>
      </c>
      <c r="T1514" s="48">
        <v>0</v>
      </c>
      <c r="U1514" s="49">
        <v>1.86337</v>
      </c>
      <c r="V1514" s="49">
        <v>1.95E-4</v>
      </c>
      <c r="W1514" s="49">
        <v>3.241E-3</v>
      </c>
      <c r="X1514" s="49">
        <v>0.52909399999999995</v>
      </c>
      <c r="Y1514" s="49">
        <v>0.16666666666666666</v>
      </c>
      <c r="Z1514" s="49">
        <v>0</v>
      </c>
      <c r="AA1514" s="68">
        <v>1514</v>
      </c>
      <c r="AB1514" s="68"/>
      <c r="AC1514" s="69"/>
      <c r="AD1514" s="84">
        <v>82</v>
      </c>
      <c r="AE1514" s="84">
        <v>66</v>
      </c>
      <c r="AF1514" s="84">
        <v>213</v>
      </c>
      <c r="AG1514" s="84">
        <v>746</v>
      </c>
      <c r="AH1514" s="84"/>
      <c r="AI1514" s="84"/>
      <c r="AJ1514" s="84"/>
      <c r="AK1514" s="84"/>
      <c r="AL1514" s="84"/>
      <c r="AM1514" s="87">
        <v>40576.554282407407</v>
      </c>
      <c r="AN1514" s="84" t="s">
        <v>10584</v>
      </c>
      <c r="AO1514" s="92" t="s">
        <v>12096</v>
      </c>
      <c r="AP1514" s="84" t="s">
        <v>65</v>
      </c>
      <c r="AQ1514" s="48"/>
      <c r="AR1514" s="48"/>
      <c r="AS1514" s="48"/>
      <c r="AT1514" s="48"/>
      <c r="AU1514" s="48"/>
      <c r="AV1514" s="48"/>
      <c r="AW1514" s="48"/>
      <c r="AX1514" s="48"/>
      <c r="AY1514" s="48"/>
      <c r="AZ1514" s="48"/>
      <c r="BA1514" s="2"/>
      <c r="BB1514" s="3"/>
      <c r="BC1514" s="3"/>
      <c r="BD1514" s="3"/>
      <c r="BE1514" s="3"/>
    </row>
    <row r="1515" spans="1:57" x14ac:dyDescent="0.25">
      <c r="A1515" s="61" t="s">
        <v>1364</v>
      </c>
      <c r="B1515" s="62" t="s">
        <v>15553</v>
      </c>
      <c r="C1515" s="62"/>
      <c r="D1515" s="63">
        <v>43.606362567308281</v>
      </c>
      <c r="E1515" s="65"/>
      <c r="F1515" s="103" t="s">
        <v>10421</v>
      </c>
      <c r="G1515" s="62"/>
      <c r="H1515" s="66"/>
      <c r="I1515" s="67"/>
      <c r="J1515" s="67"/>
      <c r="K1515" s="66" t="s">
        <v>13784</v>
      </c>
      <c r="L1515" s="70"/>
      <c r="M1515" s="71">
        <v>4870.17138671875</v>
      </c>
      <c r="N1515" s="71">
        <v>5118.853515625</v>
      </c>
      <c r="O1515" s="72"/>
      <c r="P1515" s="73"/>
      <c r="Q1515" s="73"/>
      <c r="R1515" s="96"/>
      <c r="S1515" s="48">
        <v>11</v>
      </c>
      <c r="T1515" s="48">
        <v>23</v>
      </c>
      <c r="U1515" s="49">
        <v>10125.761402</v>
      </c>
      <c r="V1515" s="49">
        <v>2.2599999999999999E-4</v>
      </c>
      <c r="W1515" s="49">
        <v>2.1770000000000001E-2</v>
      </c>
      <c r="X1515" s="49">
        <v>3.8256839999999999</v>
      </c>
      <c r="Y1515" s="49">
        <v>0.22934472934472935</v>
      </c>
      <c r="Z1515" s="49">
        <v>0.18518518518518517</v>
      </c>
      <c r="AA1515" s="68">
        <v>1515</v>
      </c>
      <c r="AB1515" s="68"/>
      <c r="AC1515" s="69"/>
      <c r="AD1515" s="84">
        <v>77</v>
      </c>
      <c r="AE1515" s="84">
        <v>49</v>
      </c>
      <c r="AF1515" s="84">
        <v>135</v>
      </c>
      <c r="AG1515" s="84">
        <v>90</v>
      </c>
      <c r="AH1515" s="84"/>
      <c r="AI1515" s="84"/>
      <c r="AJ1515" s="84"/>
      <c r="AK1515" s="84"/>
      <c r="AL1515" s="84"/>
      <c r="AM1515" s="87">
        <v>41808.545648148145</v>
      </c>
      <c r="AN1515" s="84" t="s">
        <v>10584</v>
      </c>
      <c r="AO1515" s="92" t="s">
        <v>12097</v>
      </c>
      <c r="AP1515" s="84" t="s">
        <v>66</v>
      </c>
      <c r="AQ1515" s="48" t="s">
        <v>14021</v>
      </c>
      <c r="AR1515" s="48" t="s">
        <v>14021</v>
      </c>
      <c r="AS1515" s="48" t="s">
        <v>2911</v>
      </c>
      <c r="AT1515" s="48" t="s">
        <v>2911</v>
      </c>
      <c r="AU1515" s="48" t="s">
        <v>14046</v>
      </c>
      <c r="AV1515" s="48" t="s">
        <v>14046</v>
      </c>
      <c r="AW1515" s="107" t="s">
        <v>14661</v>
      </c>
      <c r="AX1515" s="107" t="s">
        <v>14850</v>
      </c>
      <c r="AY1515" s="107" t="s">
        <v>15428</v>
      </c>
      <c r="AZ1515" s="107" t="s">
        <v>15527</v>
      </c>
      <c r="BA1515" s="2"/>
      <c r="BB1515" s="3"/>
      <c r="BC1515" s="3"/>
      <c r="BD1515" s="3"/>
      <c r="BE1515" s="3"/>
    </row>
    <row r="1516" spans="1:57" x14ac:dyDescent="0.25">
      <c r="A1516" s="61" t="s">
        <v>1453</v>
      </c>
      <c r="B1516" s="62" t="s">
        <v>15544</v>
      </c>
      <c r="C1516" s="62"/>
      <c r="D1516" s="63">
        <v>46.950501330692575</v>
      </c>
      <c r="E1516" s="65"/>
      <c r="F1516" s="103" t="s">
        <v>10422</v>
      </c>
      <c r="G1516" s="62"/>
      <c r="H1516" s="66"/>
      <c r="I1516" s="67"/>
      <c r="J1516" s="67"/>
      <c r="K1516" s="66" t="s">
        <v>13785</v>
      </c>
      <c r="L1516" s="70"/>
      <c r="M1516" s="71">
        <v>4886.783203125</v>
      </c>
      <c r="N1516" s="71">
        <v>5199.013671875</v>
      </c>
      <c r="O1516" s="72"/>
      <c r="P1516" s="73"/>
      <c r="Q1516" s="73"/>
      <c r="R1516" s="96"/>
      <c r="S1516" s="48">
        <v>11</v>
      </c>
      <c r="T1516" s="48">
        <v>23</v>
      </c>
      <c r="U1516" s="49">
        <v>41319.193554999998</v>
      </c>
      <c r="V1516" s="49">
        <v>2.41E-4</v>
      </c>
      <c r="W1516" s="49">
        <v>2.3498999999999999E-2</v>
      </c>
      <c r="X1516" s="49">
        <v>3.9750269999999999</v>
      </c>
      <c r="Y1516" s="49">
        <v>0.23504273504273504</v>
      </c>
      <c r="Z1516" s="49">
        <v>0.18518518518518517</v>
      </c>
      <c r="AA1516" s="68">
        <v>1516</v>
      </c>
      <c r="AB1516" s="68"/>
      <c r="AC1516" s="69"/>
      <c r="AD1516" s="84">
        <v>271</v>
      </c>
      <c r="AE1516" s="84">
        <v>109</v>
      </c>
      <c r="AF1516" s="84">
        <v>1982</v>
      </c>
      <c r="AG1516" s="84">
        <v>1186</v>
      </c>
      <c r="AH1516" s="84"/>
      <c r="AI1516" s="84" t="s">
        <v>8161</v>
      </c>
      <c r="AJ1516" s="84" t="s">
        <v>8607</v>
      </c>
      <c r="AK1516" s="84"/>
      <c r="AL1516" s="84"/>
      <c r="AM1516" s="87">
        <v>41001.806921296295</v>
      </c>
      <c r="AN1516" s="84" t="s">
        <v>10584</v>
      </c>
      <c r="AO1516" s="92" t="s">
        <v>12098</v>
      </c>
      <c r="AP1516" s="84" t="s">
        <v>66</v>
      </c>
      <c r="AQ1516" s="48" t="s">
        <v>14022</v>
      </c>
      <c r="AR1516" s="48" t="s">
        <v>14022</v>
      </c>
      <c r="AS1516" s="48" t="s">
        <v>2911</v>
      </c>
      <c r="AT1516" s="48" t="s">
        <v>2911</v>
      </c>
      <c r="AU1516" s="48" t="s">
        <v>14047</v>
      </c>
      <c r="AV1516" s="48" t="s">
        <v>14067</v>
      </c>
      <c r="AW1516" s="107" t="s">
        <v>14662</v>
      </c>
      <c r="AX1516" s="107" t="s">
        <v>14851</v>
      </c>
      <c r="AY1516" s="107" t="s">
        <v>15429</v>
      </c>
      <c r="AZ1516" s="107" t="s">
        <v>15429</v>
      </c>
      <c r="BA1516" s="2"/>
      <c r="BB1516" s="3"/>
      <c r="BC1516" s="3"/>
      <c r="BD1516" s="3"/>
      <c r="BE1516" s="3"/>
    </row>
    <row r="1517" spans="1:57" x14ac:dyDescent="0.25">
      <c r="A1517" s="61" t="s">
        <v>1452</v>
      </c>
      <c r="B1517" s="62" t="s">
        <v>15554</v>
      </c>
      <c r="C1517" s="62"/>
      <c r="D1517" s="63">
        <v>20.572615584576344</v>
      </c>
      <c r="E1517" s="65"/>
      <c r="F1517" s="103" t="s">
        <v>10423</v>
      </c>
      <c r="G1517" s="62"/>
      <c r="H1517" s="66"/>
      <c r="I1517" s="67"/>
      <c r="J1517" s="67"/>
      <c r="K1517" s="66" t="s">
        <v>13786</v>
      </c>
      <c r="L1517" s="70"/>
      <c r="M1517" s="71">
        <v>4499.04736328125</v>
      </c>
      <c r="N1517" s="71">
        <v>5370.97802734375</v>
      </c>
      <c r="O1517" s="72"/>
      <c r="P1517" s="73"/>
      <c r="Q1517" s="73"/>
      <c r="R1517" s="96"/>
      <c r="S1517" s="48">
        <v>8</v>
      </c>
      <c r="T1517" s="48">
        <v>1</v>
      </c>
      <c r="U1517" s="49">
        <v>2.617216</v>
      </c>
      <c r="V1517" s="49">
        <v>2.05E-4</v>
      </c>
      <c r="W1517" s="49">
        <v>9.861E-3</v>
      </c>
      <c r="X1517" s="49">
        <v>1.306327</v>
      </c>
      <c r="Y1517" s="49">
        <v>0.51388888888888884</v>
      </c>
      <c r="Z1517" s="49">
        <v>0</v>
      </c>
      <c r="AA1517" s="68">
        <v>1517</v>
      </c>
      <c r="AB1517" s="68"/>
      <c r="AC1517" s="69"/>
      <c r="AD1517" s="84">
        <v>51</v>
      </c>
      <c r="AE1517" s="84">
        <v>26</v>
      </c>
      <c r="AF1517" s="84">
        <v>13</v>
      </c>
      <c r="AG1517" s="84">
        <v>201</v>
      </c>
      <c r="AH1517" s="84"/>
      <c r="AI1517" s="84"/>
      <c r="AJ1517" s="84" t="s">
        <v>8313</v>
      </c>
      <c r="AK1517" s="92" t="s">
        <v>8950</v>
      </c>
      <c r="AL1517" s="84"/>
      <c r="AM1517" s="87">
        <v>43269.807280092595</v>
      </c>
      <c r="AN1517" s="84" t="s">
        <v>10584</v>
      </c>
      <c r="AO1517" s="92" t="s">
        <v>12099</v>
      </c>
      <c r="AP1517" s="84" t="s">
        <v>66</v>
      </c>
      <c r="AQ1517" s="48"/>
      <c r="AR1517" s="48"/>
      <c r="AS1517" s="48"/>
      <c r="AT1517" s="48"/>
      <c r="AU1517" s="48"/>
      <c r="AV1517" s="48"/>
      <c r="AW1517" s="107" t="s">
        <v>14663</v>
      </c>
      <c r="AX1517" s="107" t="s">
        <v>14663</v>
      </c>
      <c r="AY1517" s="107" t="s">
        <v>15430</v>
      </c>
      <c r="AZ1517" s="107" t="s">
        <v>15430</v>
      </c>
      <c r="BA1517" s="2"/>
      <c r="BB1517" s="3"/>
      <c r="BC1517" s="3"/>
      <c r="BD1517" s="3"/>
      <c r="BE1517" s="3"/>
    </row>
    <row r="1518" spans="1:57" x14ac:dyDescent="0.25">
      <c r="A1518" s="61" t="s">
        <v>1344</v>
      </c>
      <c r="B1518" s="62" t="s">
        <v>15537</v>
      </c>
      <c r="C1518" s="62"/>
      <c r="D1518" s="63">
        <v>1.5</v>
      </c>
      <c r="E1518" s="65"/>
      <c r="F1518" s="103" t="s">
        <v>10424</v>
      </c>
      <c r="G1518" s="62"/>
      <c r="H1518" s="66"/>
      <c r="I1518" s="67"/>
      <c r="J1518" s="67"/>
      <c r="K1518" s="66" t="s">
        <v>13787</v>
      </c>
      <c r="L1518" s="70"/>
      <c r="M1518" s="71">
        <v>6742.96435546875</v>
      </c>
      <c r="N1518" s="71">
        <v>5674.3369140625</v>
      </c>
      <c r="O1518" s="72"/>
      <c r="P1518" s="73"/>
      <c r="Q1518" s="73"/>
      <c r="R1518" s="96"/>
      <c r="S1518" s="48">
        <v>0</v>
      </c>
      <c r="T1518" s="48">
        <v>2</v>
      </c>
      <c r="U1518" s="49">
        <v>4056</v>
      </c>
      <c r="V1518" s="49">
        <v>8.5000000000000006E-5</v>
      </c>
      <c r="W1518" s="49">
        <v>0</v>
      </c>
      <c r="X1518" s="49">
        <v>1.002338</v>
      </c>
      <c r="Y1518" s="49">
        <v>0</v>
      </c>
      <c r="Z1518" s="49">
        <v>0</v>
      </c>
      <c r="AA1518" s="68">
        <v>1518</v>
      </c>
      <c r="AB1518" s="68"/>
      <c r="AC1518" s="69"/>
      <c r="AD1518" s="84">
        <v>4301</v>
      </c>
      <c r="AE1518" s="84">
        <v>2324</v>
      </c>
      <c r="AF1518" s="84">
        <v>2148</v>
      </c>
      <c r="AG1518" s="84">
        <v>3193</v>
      </c>
      <c r="AH1518" s="84"/>
      <c r="AI1518" s="84" t="s">
        <v>8162</v>
      </c>
      <c r="AJ1518" s="84"/>
      <c r="AK1518" s="84"/>
      <c r="AL1518" s="84"/>
      <c r="AM1518" s="87">
        <v>40376.452465277776</v>
      </c>
      <c r="AN1518" s="84" t="s">
        <v>10584</v>
      </c>
      <c r="AO1518" s="92" t="s">
        <v>12100</v>
      </c>
      <c r="AP1518" s="84" t="s">
        <v>66</v>
      </c>
      <c r="AQ1518" s="48"/>
      <c r="AR1518" s="48"/>
      <c r="AS1518" s="48"/>
      <c r="AT1518" s="48"/>
      <c r="AU1518" s="48" t="s">
        <v>2999</v>
      </c>
      <c r="AV1518" s="48" t="s">
        <v>2999</v>
      </c>
      <c r="AW1518" s="107" t="s">
        <v>14664</v>
      </c>
      <c r="AX1518" s="107" t="s">
        <v>14852</v>
      </c>
      <c r="AY1518" s="107" t="s">
        <v>15431</v>
      </c>
      <c r="AZ1518" s="107" t="s">
        <v>15431</v>
      </c>
      <c r="BA1518" s="2"/>
      <c r="BB1518" s="3"/>
      <c r="BC1518" s="3"/>
      <c r="BD1518" s="3"/>
      <c r="BE1518" s="3"/>
    </row>
    <row r="1519" spans="1:57" x14ac:dyDescent="0.25">
      <c r="A1519" s="61" t="s">
        <v>1837</v>
      </c>
      <c r="B1519" s="62" t="s">
        <v>15537</v>
      </c>
      <c r="C1519" s="62"/>
      <c r="D1519" s="63">
        <v>1.5</v>
      </c>
      <c r="E1519" s="65"/>
      <c r="F1519" s="103" t="s">
        <v>10425</v>
      </c>
      <c r="G1519" s="62"/>
      <c r="H1519" s="66"/>
      <c r="I1519" s="67"/>
      <c r="J1519" s="67"/>
      <c r="K1519" s="66" t="s">
        <v>13788</v>
      </c>
      <c r="L1519" s="70"/>
      <c r="M1519" s="71">
        <v>5294.06298828125</v>
      </c>
      <c r="N1519" s="71">
        <v>3856.039794921875</v>
      </c>
      <c r="O1519" s="72"/>
      <c r="P1519" s="73"/>
      <c r="Q1519" s="73"/>
      <c r="R1519" s="96"/>
      <c r="S1519" s="48">
        <v>2</v>
      </c>
      <c r="T1519" s="48">
        <v>0</v>
      </c>
      <c r="U1519" s="49">
        <v>2030</v>
      </c>
      <c r="V1519" s="49">
        <v>7.7999999999999999E-5</v>
      </c>
      <c r="W1519" s="49">
        <v>0</v>
      </c>
      <c r="X1519" s="49">
        <v>1.1013599999999999</v>
      </c>
      <c r="Y1519" s="49">
        <v>0</v>
      </c>
      <c r="Z1519" s="49">
        <v>0</v>
      </c>
      <c r="AA1519" s="68">
        <v>1519</v>
      </c>
      <c r="AB1519" s="68"/>
      <c r="AC1519" s="69"/>
      <c r="AD1519" s="84">
        <v>4795</v>
      </c>
      <c r="AE1519" s="84">
        <v>3611</v>
      </c>
      <c r="AF1519" s="84">
        <v>11925</v>
      </c>
      <c r="AG1519" s="84">
        <v>47147</v>
      </c>
      <c r="AH1519" s="84"/>
      <c r="AI1519" s="84" t="s">
        <v>8163</v>
      </c>
      <c r="AJ1519" s="84"/>
      <c r="AK1519" s="84"/>
      <c r="AL1519" s="84"/>
      <c r="AM1519" s="87">
        <v>42029.638055555559</v>
      </c>
      <c r="AN1519" s="84" t="s">
        <v>10584</v>
      </c>
      <c r="AO1519" s="92" t="s">
        <v>12101</v>
      </c>
      <c r="AP1519" s="84" t="s">
        <v>65</v>
      </c>
      <c r="AQ1519" s="48"/>
      <c r="AR1519" s="48"/>
      <c r="AS1519" s="48"/>
      <c r="AT1519" s="48"/>
      <c r="AU1519" s="48"/>
      <c r="AV1519" s="48"/>
      <c r="AW1519" s="48"/>
      <c r="AX1519" s="48"/>
      <c r="AY1519" s="48"/>
      <c r="AZ1519" s="48"/>
      <c r="BA1519" s="2"/>
      <c r="BB1519" s="3"/>
      <c r="BC1519" s="3"/>
      <c r="BD1519" s="3"/>
      <c r="BE1519" s="3"/>
    </row>
    <row r="1520" spans="1:57" x14ac:dyDescent="0.25">
      <c r="A1520" s="61" t="s">
        <v>1345</v>
      </c>
      <c r="B1520" s="62" t="s">
        <v>15537</v>
      </c>
      <c r="C1520" s="62"/>
      <c r="D1520" s="63">
        <v>1.5</v>
      </c>
      <c r="E1520" s="65"/>
      <c r="F1520" s="103" t="s">
        <v>10426</v>
      </c>
      <c r="G1520" s="62"/>
      <c r="H1520" s="66"/>
      <c r="I1520" s="67"/>
      <c r="J1520" s="67"/>
      <c r="K1520" s="66" t="s">
        <v>13789</v>
      </c>
      <c r="L1520" s="70"/>
      <c r="M1520" s="71">
        <v>1625.7177734375</v>
      </c>
      <c r="N1520" s="71">
        <v>5303.798828125</v>
      </c>
      <c r="O1520" s="72"/>
      <c r="P1520" s="73"/>
      <c r="Q1520" s="73"/>
      <c r="R1520" s="96"/>
      <c r="S1520" s="48">
        <v>0</v>
      </c>
      <c r="T1520" s="48">
        <v>1</v>
      </c>
      <c r="U1520" s="49">
        <v>0</v>
      </c>
      <c r="V1520" s="49">
        <v>0.2</v>
      </c>
      <c r="W1520" s="49">
        <v>0</v>
      </c>
      <c r="X1520" s="49">
        <v>0.693693</v>
      </c>
      <c r="Y1520" s="49">
        <v>0</v>
      </c>
      <c r="Z1520" s="49">
        <v>0</v>
      </c>
      <c r="AA1520" s="68">
        <v>1520</v>
      </c>
      <c r="AB1520" s="68"/>
      <c r="AC1520" s="69"/>
      <c r="AD1520" s="84">
        <v>1497</v>
      </c>
      <c r="AE1520" s="84">
        <v>371</v>
      </c>
      <c r="AF1520" s="84">
        <v>2430</v>
      </c>
      <c r="AG1520" s="84">
        <v>2577</v>
      </c>
      <c r="AH1520" s="84"/>
      <c r="AI1520" s="84" t="s">
        <v>8164</v>
      </c>
      <c r="AJ1520" s="84"/>
      <c r="AK1520" s="84"/>
      <c r="AL1520" s="84"/>
      <c r="AM1520" s="87">
        <v>42193.394652777781</v>
      </c>
      <c r="AN1520" s="84" t="s">
        <v>10584</v>
      </c>
      <c r="AO1520" s="92" t="s">
        <v>12102</v>
      </c>
      <c r="AP1520" s="84" t="s">
        <v>66</v>
      </c>
      <c r="AQ1520" s="48" t="s">
        <v>2854</v>
      </c>
      <c r="AR1520" s="48" t="s">
        <v>2854</v>
      </c>
      <c r="AS1520" s="48" t="s">
        <v>2911</v>
      </c>
      <c r="AT1520" s="48" t="s">
        <v>2911</v>
      </c>
      <c r="AU1520" s="48"/>
      <c r="AV1520" s="48"/>
      <c r="AW1520" s="107" t="s">
        <v>14665</v>
      </c>
      <c r="AX1520" s="107" t="s">
        <v>14665</v>
      </c>
      <c r="AY1520" s="107" t="s">
        <v>15432</v>
      </c>
      <c r="AZ1520" s="107" t="s">
        <v>15432</v>
      </c>
      <c r="BA1520" s="2"/>
      <c r="BB1520" s="3"/>
      <c r="BC1520" s="3"/>
      <c r="BD1520" s="3"/>
      <c r="BE1520" s="3"/>
    </row>
    <row r="1521" spans="1:57" x14ac:dyDescent="0.25">
      <c r="A1521" s="61" t="s">
        <v>1346</v>
      </c>
      <c r="B1521" s="62" t="s">
        <v>15537</v>
      </c>
      <c r="C1521" s="62"/>
      <c r="D1521" s="63">
        <v>1.5</v>
      </c>
      <c r="E1521" s="65"/>
      <c r="F1521" s="103" t="s">
        <v>10427</v>
      </c>
      <c r="G1521" s="62"/>
      <c r="H1521" s="66"/>
      <c r="I1521" s="67"/>
      <c r="J1521" s="67"/>
      <c r="K1521" s="66" t="s">
        <v>13790</v>
      </c>
      <c r="L1521" s="70"/>
      <c r="M1521" s="71">
        <v>5449.9033203125</v>
      </c>
      <c r="N1521" s="71">
        <v>855.91650390625</v>
      </c>
      <c r="O1521" s="72"/>
      <c r="P1521" s="73"/>
      <c r="Q1521" s="73"/>
      <c r="R1521" s="96"/>
      <c r="S1521" s="48">
        <v>0</v>
      </c>
      <c r="T1521" s="48">
        <v>1</v>
      </c>
      <c r="U1521" s="49">
        <v>0</v>
      </c>
      <c r="V1521" s="49">
        <v>0.14285700000000001</v>
      </c>
      <c r="W1521" s="49">
        <v>0</v>
      </c>
      <c r="X1521" s="49">
        <v>0.65540500000000002</v>
      </c>
      <c r="Y1521" s="49">
        <v>0</v>
      </c>
      <c r="Z1521" s="49">
        <v>0</v>
      </c>
      <c r="AA1521" s="68">
        <v>1521</v>
      </c>
      <c r="AB1521" s="68"/>
      <c r="AC1521" s="69"/>
      <c r="AD1521" s="84">
        <v>209</v>
      </c>
      <c r="AE1521" s="84">
        <v>463</v>
      </c>
      <c r="AF1521" s="84">
        <v>34783</v>
      </c>
      <c r="AG1521" s="84">
        <v>7431</v>
      </c>
      <c r="AH1521" s="84"/>
      <c r="AI1521" s="84"/>
      <c r="AJ1521" s="84" t="s">
        <v>8224</v>
      </c>
      <c r="AK1521" s="92" t="s">
        <v>8951</v>
      </c>
      <c r="AL1521" s="84"/>
      <c r="AM1521" s="87">
        <v>41359.612824074073</v>
      </c>
      <c r="AN1521" s="84" t="s">
        <v>10584</v>
      </c>
      <c r="AO1521" s="92" t="s">
        <v>12103</v>
      </c>
      <c r="AP1521" s="84" t="s">
        <v>66</v>
      </c>
      <c r="AQ1521" s="48" t="s">
        <v>2831</v>
      </c>
      <c r="AR1521" s="48" t="s">
        <v>2831</v>
      </c>
      <c r="AS1521" s="48" t="s">
        <v>2911</v>
      </c>
      <c r="AT1521" s="48" t="s">
        <v>2911</v>
      </c>
      <c r="AU1521" s="48" t="s">
        <v>2946</v>
      </c>
      <c r="AV1521" s="48" t="s">
        <v>2946</v>
      </c>
      <c r="AW1521" s="107" t="s">
        <v>14613</v>
      </c>
      <c r="AX1521" s="107" t="s">
        <v>14613</v>
      </c>
      <c r="AY1521" s="107" t="s">
        <v>15385</v>
      </c>
      <c r="AZ1521" s="107" t="s">
        <v>15385</v>
      </c>
      <c r="BA1521" s="2"/>
      <c r="BB1521" s="3"/>
      <c r="BC1521" s="3"/>
      <c r="BD1521" s="3"/>
      <c r="BE1521" s="3"/>
    </row>
    <row r="1522" spans="1:57" x14ac:dyDescent="0.25">
      <c r="A1522" s="61" t="s">
        <v>1347</v>
      </c>
      <c r="B1522" s="62" t="s">
        <v>15537</v>
      </c>
      <c r="C1522" s="62"/>
      <c r="D1522" s="63">
        <v>1.5</v>
      </c>
      <c r="E1522" s="65"/>
      <c r="F1522" s="103" t="s">
        <v>10428</v>
      </c>
      <c r="G1522" s="62"/>
      <c r="H1522" s="66"/>
      <c r="I1522" s="67"/>
      <c r="J1522" s="67"/>
      <c r="K1522" s="66" t="s">
        <v>13791</v>
      </c>
      <c r="L1522" s="70"/>
      <c r="M1522" s="71">
        <v>8244.474609375</v>
      </c>
      <c r="N1522" s="71">
        <v>7794.56298828125</v>
      </c>
      <c r="O1522" s="72"/>
      <c r="P1522" s="73"/>
      <c r="Q1522" s="73"/>
      <c r="R1522" s="96"/>
      <c r="S1522" s="48">
        <v>1</v>
      </c>
      <c r="T1522" s="48">
        <v>1</v>
      </c>
      <c r="U1522" s="49">
        <v>0</v>
      </c>
      <c r="V1522" s="49">
        <v>0</v>
      </c>
      <c r="W1522" s="49">
        <v>0</v>
      </c>
      <c r="X1522" s="49">
        <v>1</v>
      </c>
      <c r="Y1522" s="49">
        <v>0</v>
      </c>
      <c r="Z1522" s="49" t="s">
        <v>13963</v>
      </c>
      <c r="AA1522" s="68">
        <v>1522</v>
      </c>
      <c r="AB1522" s="68"/>
      <c r="AC1522" s="69"/>
      <c r="AD1522" s="84">
        <v>1589</v>
      </c>
      <c r="AE1522" s="84">
        <v>16107</v>
      </c>
      <c r="AF1522" s="84">
        <v>89842</v>
      </c>
      <c r="AG1522" s="84">
        <v>21166</v>
      </c>
      <c r="AH1522" s="84"/>
      <c r="AI1522" s="84" t="s">
        <v>8165</v>
      </c>
      <c r="AJ1522" s="84" t="s">
        <v>8608</v>
      </c>
      <c r="AK1522" s="92" t="s">
        <v>8952</v>
      </c>
      <c r="AL1522" s="84"/>
      <c r="AM1522" s="87">
        <v>40582.66814814815</v>
      </c>
      <c r="AN1522" s="84" t="s">
        <v>10584</v>
      </c>
      <c r="AO1522" s="92" t="s">
        <v>12104</v>
      </c>
      <c r="AP1522" s="84" t="s">
        <v>66</v>
      </c>
      <c r="AQ1522" s="48" t="s">
        <v>2855</v>
      </c>
      <c r="AR1522" s="48" t="s">
        <v>2855</v>
      </c>
      <c r="AS1522" s="48" t="s">
        <v>2911</v>
      </c>
      <c r="AT1522" s="48" t="s">
        <v>2911</v>
      </c>
      <c r="AU1522" s="48"/>
      <c r="AV1522" s="48"/>
      <c r="AW1522" s="107" t="s">
        <v>14666</v>
      </c>
      <c r="AX1522" s="107" t="s">
        <v>14666</v>
      </c>
      <c r="AY1522" s="107" t="s">
        <v>15433</v>
      </c>
      <c r="AZ1522" s="107" t="s">
        <v>15433</v>
      </c>
      <c r="BA1522" s="2"/>
      <c r="BB1522" s="3"/>
      <c r="BC1522" s="3"/>
      <c r="BD1522" s="3"/>
      <c r="BE1522" s="3"/>
    </row>
    <row r="1523" spans="1:57" x14ac:dyDescent="0.25">
      <c r="A1523" s="61" t="s">
        <v>1348</v>
      </c>
      <c r="B1523" s="62" t="s">
        <v>15537</v>
      </c>
      <c r="C1523" s="62"/>
      <c r="D1523" s="63">
        <v>1.5</v>
      </c>
      <c r="E1523" s="65"/>
      <c r="F1523" s="103" t="s">
        <v>10429</v>
      </c>
      <c r="G1523" s="62"/>
      <c r="H1523" s="66"/>
      <c r="I1523" s="67"/>
      <c r="J1523" s="67"/>
      <c r="K1523" s="66" t="s">
        <v>13792</v>
      </c>
      <c r="L1523" s="70"/>
      <c r="M1523" s="71">
        <v>7545.51123046875</v>
      </c>
      <c r="N1523" s="71">
        <v>7363.9716796875</v>
      </c>
      <c r="O1523" s="72"/>
      <c r="P1523" s="73"/>
      <c r="Q1523" s="73"/>
      <c r="R1523" s="96"/>
      <c r="S1523" s="48">
        <v>1</v>
      </c>
      <c r="T1523" s="48">
        <v>1</v>
      </c>
      <c r="U1523" s="49">
        <v>0</v>
      </c>
      <c r="V1523" s="49">
        <v>0</v>
      </c>
      <c r="W1523" s="49">
        <v>0</v>
      </c>
      <c r="X1523" s="49">
        <v>1</v>
      </c>
      <c r="Y1523" s="49">
        <v>0</v>
      </c>
      <c r="Z1523" s="49" t="s">
        <v>13963</v>
      </c>
      <c r="AA1523" s="68">
        <v>1523</v>
      </c>
      <c r="AB1523" s="68"/>
      <c r="AC1523" s="69"/>
      <c r="AD1523" s="84">
        <v>16</v>
      </c>
      <c r="AE1523" s="84">
        <v>2</v>
      </c>
      <c r="AF1523" s="84">
        <v>5</v>
      </c>
      <c r="AG1523" s="84">
        <v>0</v>
      </c>
      <c r="AH1523" s="84"/>
      <c r="AI1523" s="84" t="s">
        <v>8166</v>
      </c>
      <c r="AJ1523" s="84" t="s">
        <v>8571</v>
      </c>
      <c r="AK1523" s="84"/>
      <c r="AL1523" s="84"/>
      <c r="AM1523" s="87">
        <v>43713.36204861111</v>
      </c>
      <c r="AN1523" s="84" t="s">
        <v>10584</v>
      </c>
      <c r="AO1523" s="92" t="s">
        <v>12105</v>
      </c>
      <c r="AP1523" s="84" t="s">
        <v>66</v>
      </c>
      <c r="AQ1523" s="48" t="s">
        <v>2856</v>
      </c>
      <c r="AR1523" s="48" t="s">
        <v>2856</v>
      </c>
      <c r="AS1523" s="48" t="s">
        <v>2911</v>
      </c>
      <c r="AT1523" s="48" t="s">
        <v>2911</v>
      </c>
      <c r="AU1523" s="48" t="s">
        <v>2947</v>
      </c>
      <c r="AV1523" s="48" t="s">
        <v>2947</v>
      </c>
      <c r="AW1523" s="107" t="s">
        <v>14667</v>
      </c>
      <c r="AX1523" s="107" t="s">
        <v>14667</v>
      </c>
      <c r="AY1523" s="107" t="s">
        <v>15434</v>
      </c>
      <c r="AZ1523" s="107" t="s">
        <v>15434</v>
      </c>
      <c r="BA1523" s="2"/>
      <c r="BB1523" s="3"/>
      <c r="BC1523" s="3"/>
      <c r="BD1523" s="3"/>
      <c r="BE1523" s="3"/>
    </row>
    <row r="1524" spans="1:57" x14ac:dyDescent="0.25">
      <c r="A1524" s="61" t="s">
        <v>1349</v>
      </c>
      <c r="B1524" s="62" t="s">
        <v>15539</v>
      </c>
      <c r="C1524" s="62"/>
      <c r="D1524" s="63">
        <v>5.097511914340533</v>
      </c>
      <c r="E1524" s="65"/>
      <c r="F1524" s="103" t="s">
        <v>10430</v>
      </c>
      <c r="G1524" s="62"/>
      <c r="H1524" s="66"/>
      <c r="I1524" s="67"/>
      <c r="J1524" s="67"/>
      <c r="K1524" s="66" t="s">
        <v>13793</v>
      </c>
      <c r="L1524" s="70"/>
      <c r="M1524" s="71">
        <v>7212.1689453125</v>
      </c>
      <c r="N1524" s="71">
        <v>6448.873046875</v>
      </c>
      <c r="O1524" s="72"/>
      <c r="P1524" s="73"/>
      <c r="Q1524" s="73"/>
      <c r="R1524" s="96"/>
      <c r="S1524" s="48">
        <v>0</v>
      </c>
      <c r="T1524" s="48">
        <v>1</v>
      </c>
      <c r="U1524" s="49">
        <v>0</v>
      </c>
      <c r="V1524" s="49">
        <v>2.0100000000000001E-4</v>
      </c>
      <c r="W1524" s="49">
        <v>1.8600000000000001E-3</v>
      </c>
      <c r="X1524" s="49">
        <v>0.465924</v>
      </c>
      <c r="Y1524" s="49">
        <v>0</v>
      </c>
      <c r="Z1524" s="49">
        <v>0</v>
      </c>
      <c r="AA1524" s="68">
        <v>1524</v>
      </c>
      <c r="AB1524" s="68"/>
      <c r="AC1524" s="69"/>
      <c r="AD1524" s="84">
        <v>8620</v>
      </c>
      <c r="AE1524" s="84">
        <v>7957</v>
      </c>
      <c r="AF1524" s="84">
        <v>82720</v>
      </c>
      <c r="AG1524" s="84">
        <v>102787</v>
      </c>
      <c r="AH1524" s="84"/>
      <c r="AI1524" s="84" t="s">
        <v>8167</v>
      </c>
      <c r="AJ1524" s="84" t="s">
        <v>8283</v>
      </c>
      <c r="AK1524" s="84"/>
      <c r="AL1524" s="84"/>
      <c r="AM1524" s="87">
        <v>41872.68414351852</v>
      </c>
      <c r="AN1524" s="84" t="s">
        <v>10584</v>
      </c>
      <c r="AO1524" s="92" t="s">
        <v>12106</v>
      </c>
      <c r="AP1524" s="84" t="s">
        <v>66</v>
      </c>
      <c r="AQ1524" s="48"/>
      <c r="AR1524" s="48"/>
      <c r="AS1524" s="48"/>
      <c r="AT1524" s="48"/>
      <c r="AU1524" s="48" t="s">
        <v>2951</v>
      </c>
      <c r="AV1524" s="48" t="s">
        <v>2951</v>
      </c>
      <c r="AW1524" s="107" t="s">
        <v>14127</v>
      </c>
      <c r="AX1524" s="107" t="s">
        <v>14127</v>
      </c>
      <c r="AY1524" s="107" t="s">
        <v>14929</v>
      </c>
      <c r="AZ1524" s="107" t="s">
        <v>14929</v>
      </c>
      <c r="BA1524" s="2"/>
      <c r="BB1524" s="3"/>
      <c r="BC1524" s="3"/>
      <c r="BD1524" s="3"/>
      <c r="BE1524" s="3"/>
    </row>
    <row r="1525" spans="1:57" x14ac:dyDescent="0.25">
      <c r="A1525" s="61" t="s">
        <v>1350</v>
      </c>
      <c r="B1525" s="62" t="s">
        <v>15541</v>
      </c>
      <c r="C1525" s="62"/>
      <c r="D1525" s="63">
        <v>3.6410998328897688</v>
      </c>
      <c r="E1525" s="65"/>
      <c r="F1525" s="103" t="s">
        <v>10431</v>
      </c>
      <c r="G1525" s="62"/>
      <c r="H1525" s="66"/>
      <c r="I1525" s="67"/>
      <c r="J1525" s="67"/>
      <c r="K1525" s="66" t="s">
        <v>13794</v>
      </c>
      <c r="L1525" s="70"/>
      <c r="M1525" s="71">
        <v>7637.7216796875</v>
      </c>
      <c r="N1525" s="71">
        <v>5524.06103515625</v>
      </c>
      <c r="O1525" s="72"/>
      <c r="P1525" s="73"/>
      <c r="Q1525" s="73"/>
      <c r="R1525" s="96"/>
      <c r="S1525" s="48">
        <v>0</v>
      </c>
      <c r="T1525" s="48">
        <v>2</v>
      </c>
      <c r="U1525" s="49">
        <v>0</v>
      </c>
      <c r="V1525" s="49">
        <v>1.7799999999999999E-4</v>
      </c>
      <c r="W1525" s="49">
        <v>1.1069999999999999E-3</v>
      </c>
      <c r="X1525" s="49">
        <v>0.54048099999999999</v>
      </c>
      <c r="Y1525" s="49">
        <v>0.5</v>
      </c>
      <c r="Z1525" s="49">
        <v>0</v>
      </c>
      <c r="AA1525" s="68">
        <v>1525</v>
      </c>
      <c r="AB1525" s="68"/>
      <c r="AC1525" s="69"/>
      <c r="AD1525" s="84">
        <v>4392</v>
      </c>
      <c r="AE1525" s="84">
        <v>2661</v>
      </c>
      <c r="AF1525" s="84">
        <v>3039</v>
      </c>
      <c r="AG1525" s="84">
        <v>675</v>
      </c>
      <c r="AH1525" s="84"/>
      <c r="AI1525" s="84"/>
      <c r="AJ1525" s="84"/>
      <c r="AK1525" s="84"/>
      <c r="AL1525" s="84"/>
      <c r="AM1525" s="87">
        <v>43389.655659722222</v>
      </c>
      <c r="AN1525" s="84" t="s">
        <v>10584</v>
      </c>
      <c r="AO1525" s="92" t="s">
        <v>12107</v>
      </c>
      <c r="AP1525" s="84" t="s">
        <v>66</v>
      </c>
      <c r="AQ1525" s="48"/>
      <c r="AR1525" s="48"/>
      <c r="AS1525" s="48"/>
      <c r="AT1525" s="48"/>
      <c r="AU1525" s="48" t="s">
        <v>2955</v>
      </c>
      <c r="AV1525" s="48" t="s">
        <v>2955</v>
      </c>
      <c r="AW1525" s="107" t="s">
        <v>14199</v>
      </c>
      <c r="AX1525" s="107" t="s">
        <v>14199</v>
      </c>
      <c r="AY1525" s="107" t="s">
        <v>14998</v>
      </c>
      <c r="AZ1525" s="107" t="s">
        <v>14998</v>
      </c>
      <c r="BA1525" s="2"/>
      <c r="BB1525" s="3"/>
      <c r="BC1525" s="3"/>
      <c r="BD1525" s="3"/>
      <c r="BE1525" s="3"/>
    </row>
    <row r="1526" spans="1:57" x14ac:dyDescent="0.25">
      <c r="A1526" s="61" t="s">
        <v>1351</v>
      </c>
      <c r="B1526" s="62" t="s">
        <v>15537</v>
      </c>
      <c r="C1526" s="62"/>
      <c r="D1526" s="63">
        <v>1.5</v>
      </c>
      <c r="E1526" s="65"/>
      <c r="F1526" s="103" t="s">
        <v>10432</v>
      </c>
      <c r="G1526" s="62"/>
      <c r="H1526" s="66"/>
      <c r="I1526" s="67"/>
      <c r="J1526" s="67"/>
      <c r="K1526" s="66" t="s">
        <v>13795</v>
      </c>
      <c r="L1526" s="70"/>
      <c r="M1526" s="71">
        <v>4243.26708984375</v>
      </c>
      <c r="N1526" s="71">
        <v>8342.5576171875</v>
      </c>
      <c r="O1526" s="72"/>
      <c r="P1526" s="73"/>
      <c r="Q1526" s="73"/>
      <c r="R1526" s="96"/>
      <c r="S1526" s="48">
        <v>0</v>
      </c>
      <c r="T1526" s="48">
        <v>1</v>
      </c>
      <c r="U1526" s="49">
        <v>0</v>
      </c>
      <c r="V1526" s="49">
        <v>1E-4</v>
      </c>
      <c r="W1526" s="49">
        <v>0</v>
      </c>
      <c r="X1526" s="49">
        <v>0.51982200000000001</v>
      </c>
      <c r="Y1526" s="49">
        <v>0</v>
      </c>
      <c r="Z1526" s="49">
        <v>0</v>
      </c>
      <c r="AA1526" s="68">
        <v>1526</v>
      </c>
      <c r="AB1526" s="68"/>
      <c r="AC1526" s="69"/>
      <c r="AD1526" s="84">
        <v>1565</v>
      </c>
      <c r="AE1526" s="84">
        <v>1460</v>
      </c>
      <c r="AF1526" s="84">
        <v>24122</v>
      </c>
      <c r="AG1526" s="84">
        <v>13062</v>
      </c>
      <c r="AH1526" s="84"/>
      <c r="AI1526" s="84" t="s">
        <v>8168</v>
      </c>
      <c r="AJ1526" s="84" t="s">
        <v>8284</v>
      </c>
      <c r="AK1526" s="84"/>
      <c r="AL1526" s="84"/>
      <c r="AM1526" s="87">
        <v>43164.380752314813</v>
      </c>
      <c r="AN1526" s="84" t="s">
        <v>10584</v>
      </c>
      <c r="AO1526" s="92" t="s">
        <v>12108</v>
      </c>
      <c r="AP1526" s="84" t="s">
        <v>66</v>
      </c>
      <c r="AQ1526" s="48"/>
      <c r="AR1526" s="48"/>
      <c r="AS1526" s="48"/>
      <c r="AT1526" s="48"/>
      <c r="AU1526" s="48"/>
      <c r="AV1526" s="48"/>
      <c r="AW1526" s="107" t="s">
        <v>14358</v>
      </c>
      <c r="AX1526" s="107" t="s">
        <v>14358</v>
      </c>
      <c r="AY1526" s="107" t="s">
        <v>15009</v>
      </c>
      <c r="AZ1526" s="107" t="s">
        <v>15009</v>
      </c>
      <c r="BA1526" s="2"/>
      <c r="BB1526" s="3"/>
      <c r="BC1526" s="3"/>
      <c r="BD1526" s="3"/>
      <c r="BE1526" s="3"/>
    </row>
    <row r="1527" spans="1:57" x14ac:dyDescent="0.25">
      <c r="A1527" s="61" t="s">
        <v>1352</v>
      </c>
      <c r="B1527" s="62" t="s">
        <v>15537</v>
      </c>
      <c r="C1527" s="62"/>
      <c r="D1527" s="63">
        <v>1.5</v>
      </c>
      <c r="E1527" s="65"/>
      <c r="F1527" s="103" t="s">
        <v>10433</v>
      </c>
      <c r="G1527" s="62"/>
      <c r="H1527" s="66"/>
      <c r="I1527" s="67"/>
      <c r="J1527" s="67"/>
      <c r="K1527" s="66" t="s">
        <v>13796</v>
      </c>
      <c r="L1527" s="70"/>
      <c r="M1527" s="71">
        <v>853.28216552734375</v>
      </c>
      <c r="N1527" s="71">
        <v>8424.845703125</v>
      </c>
      <c r="O1527" s="72"/>
      <c r="P1527" s="73"/>
      <c r="Q1527" s="73"/>
      <c r="R1527" s="96"/>
      <c r="S1527" s="48">
        <v>0</v>
      </c>
      <c r="T1527" s="48">
        <v>1</v>
      </c>
      <c r="U1527" s="49">
        <v>0</v>
      </c>
      <c r="V1527" s="49">
        <v>1</v>
      </c>
      <c r="W1527" s="49">
        <v>0</v>
      </c>
      <c r="X1527" s="49">
        <v>1</v>
      </c>
      <c r="Y1527" s="49">
        <v>0</v>
      </c>
      <c r="Z1527" s="49">
        <v>0</v>
      </c>
      <c r="AA1527" s="68">
        <v>1527</v>
      </c>
      <c r="AB1527" s="68"/>
      <c r="AC1527" s="69"/>
      <c r="AD1527" s="84">
        <v>49</v>
      </c>
      <c r="AE1527" s="84">
        <v>29</v>
      </c>
      <c r="AF1527" s="84">
        <v>269</v>
      </c>
      <c r="AG1527" s="84">
        <v>17</v>
      </c>
      <c r="AH1527" s="84"/>
      <c r="AI1527" s="84" t="s">
        <v>8169</v>
      </c>
      <c r="AJ1527" s="84"/>
      <c r="AK1527" s="84"/>
      <c r="AL1527" s="84"/>
      <c r="AM1527" s="87">
        <v>42738.280543981484</v>
      </c>
      <c r="AN1527" s="84" t="s">
        <v>10584</v>
      </c>
      <c r="AO1527" s="92" t="s">
        <v>12109</v>
      </c>
      <c r="AP1527" s="84" t="s">
        <v>66</v>
      </c>
      <c r="AQ1527" s="48"/>
      <c r="AR1527" s="48"/>
      <c r="AS1527" s="48"/>
      <c r="AT1527" s="48"/>
      <c r="AU1527" s="48"/>
      <c r="AV1527" s="48"/>
      <c r="AW1527" s="107" t="s">
        <v>14668</v>
      </c>
      <c r="AX1527" s="107" t="s">
        <v>14668</v>
      </c>
      <c r="AY1527" s="107" t="s">
        <v>15435</v>
      </c>
      <c r="AZ1527" s="107" t="s">
        <v>15435</v>
      </c>
      <c r="BA1527" s="2"/>
      <c r="BB1527" s="3"/>
      <c r="BC1527" s="3"/>
      <c r="BD1527" s="3"/>
      <c r="BE1527" s="3"/>
    </row>
    <row r="1528" spans="1:57" x14ac:dyDescent="0.25">
      <c r="A1528" s="61" t="s">
        <v>1838</v>
      </c>
      <c r="B1528" s="62" t="s">
        <v>15537</v>
      </c>
      <c r="C1528" s="62"/>
      <c r="D1528" s="63">
        <v>1.5</v>
      </c>
      <c r="E1528" s="65"/>
      <c r="F1528" s="103" t="s">
        <v>10434</v>
      </c>
      <c r="G1528" s="62"/>
      <c r="H1528" s="66"/>
      <c r="I1528" s="67"/>
      <c r="J1528" s="67"/>
      <c r="K1528" s="66" t="s">
        <v>13797</v>
      </c>
      <c r="L1528" s="70"/>
      <c r="M1528" s="71">
        <v>2464.6484375</v>
      </c>
      <c r="N1528" s="71">
        <v>7536.67138671875</v>
      </c>
      <c r="O1528" s="72"/>
      <c r="P1528" s="73"/>
      <c r="Q1528" s="73"/>
      <c r="R1528" s="96"/>
      <c r="S1528" s="48">
        <v>1</v>
      </c>
      <c r="T1528" s="48">
        <v>0</v>
      </c>
      <c r="U1528" s="49">
        <v>0</v>
      </c>
      <c r="V1528" s="49">
        <v>1</v>
      </c>
      <c r="W1528" s="49">
        <v>0</v>
      </c>
      <c r="X1528" s="49">
        <v>1</v>
      </c>
      <c r="Y1528" s="49">
        <v>0</v>
      </c>
      <c r="Z1528" s="49">
        <v>0</v>
      </c>
      <c r="AA1528" s="68">
        <v>1528</v>
      </c>
      <c r="AB1528" s="68"/>
      <c r="AC1528" s="69"/>
      <c r="AD1528" s="84">
        <v>472</v>
      </c>
      <c r="AE1528" s="84">
        <v>626502</v>
      </c>
      <c r="AF1528" s="84">
        <v>33137</v>
      </c>
      <c r="AG1528" s="84">
        <v>4781</v>
      </c>
      <c r="AH1528" s="84"/>
      <c r="AI1528" s="84" t="s">
        <v>8170</v>
      </c>
      <c r="AJ1528" s="84"/>
      <c r="AK1528" s="92" t="s">
        <v>8953</v>
      </c>
      <c r="AL1528" s="84"/>
      <c r="AM1528" s="87">
        <v>40068.900902777779</v>
      </c>
      <c r="AN1528" s="84" t="s">
        <v>10584</v>
      </c>
      <c r="AO1528" s="92" t="s">
        <v>12110</v>
      </c>
      <c r="AP1528" s="84" t="s">
        <v>65</v>
      </c>
      <c r="AQ1528" s="48"/>
      <c r="AR1528" s="48"/>
      <c r="AS1528" s="48"/>
      <c r="AT1528" s="48"/>
      <c r="AU1528" s="48"/>
      <c r="AV1528" s="48"/>
      <c r="AW1528" s="48"/>
      <c r="AX1528" s="48"/>
      <c r="AY1528" s="48"/>
      <c r="AZ1528" s="48"/>
      <c r="BA1528" s="2"/>
      <c r="BB1528" s="3"/>
      <c r="BC1528" s="3"/>
      <c r="BD1528" s="3"/>
      <c r="BE1528" s="3"/>
    </row>
    <row r="1529" spans="1:57" x14ac:dyDescent="0.25">
      <c r="A1529" s="61" t="s">
        <v>1353</v>
      </c>
      <c r="B1529" s="62" t="s">
        <v>15539</v>
      </c>
      <c r="C1529" s="62"/>
      <c r="D1529" s="63">
        <v>5.1245899610076133</v>
      </c>
      <c r="E1529" s="65"/>
      <c r="F1529" s="103" t="s">
        <v>10435</v>
      </c>
      <c r="G1529" s="62"/>
      <c r="H1529" s="66"/>
      <c r="I1529" s="67"/>
      <c r="J1529" s="67"/>
      <c r="K1529" s="66" t="s">
        <v>13798</v>
      </c>
      <c r="L1529" s="70"/>
      <c r="M1529" s="71">
        <v>4861.2822265625</v>
      </c>
      <c r="N1529" s="71">
        <v>4051.434326171875</v>
      </c>
      <c r="O1529" s="72"/>
      <c r="P1529" s="73"/>
      <c r="Q1529" s="73"/>
      <c r="R1529" s="96"/>
      <c r="S1529" s="48">
        <v>0</v>
      </c>
      <c r="T1529" s="48">
        <v>2</v>
      </c>
      <c r="U1529" s="49">
        <v>4731.6509930000002</v>
      </c>
      <c r="V1529" s="49">
        <v>2.02E-4</v>
      </c>
      <c r="W1529" s="49">
        <v>1.874E-3</v>
      </c>
      <c r="X1529" s="49">
        <v>0.77605100000000005</v>
      </c>
      <c r="Y1529" s="49">
        <v>0</v>
      </c>
      <c r="Z1529" s="49">
        <v>0</v>
      </c>
      <c r="AA1529" s="68">
        <v>1529</v>
      </c>
      <c r="AB1529" s="68"/>
      <c r="AC1529" s="69"/>
      <c r="AD1529" s="84">
        <v>2202</v>
      </c>
      <c r="AE1529" s="84">
        <v>919</v>
      </c>
      <c r="AF1529" s="84">
        <v>17343</v>
      </c>
      <c r="AG1529" s="84">
        <v>18725</v>
      </c>
      <c r="AH1529" s="84"/>
      <c r="AI1529" s="84"/>
      <c r="AJ1529" s="84"/>
      <c r="AK1529" s="84"/>
      <c r="AL1529" s="84"/>
      <c r="AM1529" s="87">
        <v>42468.979456018518</v>
      </c>
      <c r="AN1529" s="84" t="s">
        <v>10584</v>
      </c>
      <c r="AO1529" s="92" t="s">
        <v>12111</v>
      </c>
      <c r="AP1529" s="84" t="s">
        <v>66</v>
      </c>
      <c r="AQ1529" s="48"/>
      <c r="AR1529" s="48"/>
      <c r="AS1529" s="48"/>
      <c r="AT1529" s="48"/>
      <c r="AU1529" s="48" t="s">
        <v>2951</v>
      </c>
      <c r="AV1529" s="48" t="s">
        <v>2951</v>
      </c>
      <c r="AW1529" s="107" t="s">
        <v>14319</v>
      </c>
      <c r="AX1529" s="107" t="s">
        <v>14755</v>
      </c>
      <c r="AY1529" s="107" t="s">
        <v>15108</v>
      </c>
      <c r="AZ1529" s="107" t="s">
        <v>15491</v>
      </c>
      <c r="BA1529" s="2"/>
      <c r="BB1529" s="3"/>
      <c r="BC1529" s="3"/>
      <c r="BD1529" s="3"/>
      <c r="BE1529" s="3"/>
    </row>
    <row r="1530" spans="1:57" x14ac:dyDescent="0.25">
      <c r="A1530" s="61" t="s">
        <v>1354</v>
      </c>
      <c r="B1530" s="62" t="s">
        <v>15537</v>
      </c>
      <c r="C1530" s="62"/>
      <c r="D1530" s="63">
        <v>1.724360958098657</v>
      </c>
      <c r="E1530" s="65"/>
      <c r="F1530" s="103" t="s">
        <v>10436</v>
      </c>
      <c r="G1530" s="62"/>
      <c r="H1530" s="66"/>
      <c r="I1530" s="67"/>
      <c r="J1530" s="67"/>
      <c r="K1530" s="66" t="s">
        <v>13799</v>
      </c>
      <c r="L1530" s="70"/>
      <c r="M1530" s="71">
        <v>8078.8193359375</v>
      </c>
      <c r="N1530" s="71">
        <v>1268.3851318359375</v>
      </c>
      <c r="O1530" s="72"/>
      <c r="P1530" s="73"/>
      <c r="Q1530" s="73"/>
      <c r="R1530" s="96"/>
      <c r="S1530" s="48">
        <v>0</v>
      </c>
      <c r="T1530" s="48">
        <v>1</v>
      </c>
      <c r="U1530" s="49">
        <v>0</v>
      </c>
      <c r="V1530" s="49">
        <v>1.84E-4</v>
      </c>
      <c r="W1530" s="49">
        <v>1.16E-4</v>
      </c>
      <c r="X1530" s="49">
        <v>0.46414100000000003</v>
      </c>
      <c r="Y1530" s="49">
        <v>0</v>
      </c>
      <c r="Z1530" s="49">
        <v>0</v>
      </c>
      <c r="AA1530" s="68">
        <v>1530</v>
      </c>
      <c r="AB1530" s="68"/>
      <c r="AC1530" s="69"/>
      <c r="AD1530" s="84">
        <v>425</v>
      </c>
      <c r="AE1530" s="84">
        <v>191</v>
      </c>
      <c r="AF1530" s="84">
        <v>3031</v>
      </c>
      <c r="AG1530" s="84">
        <v>1857</v>
      </c>
      <c r="AH1530" s="84"/>
      <c r="AI1530" s="84" t="s">
        <v>8171</v>
      </c>
      <c r="AJ1530" s="84" t="s">
        <v>8284</v>
      </c>
      <c r="AK1530" s="84"/>
      <c r="AL1530" s="84"/>
      <c r="AM1530" s="87">
        <v>40083.616157407407</v>
      </c>
      <c r="AN1530" s="84" t="s">
        <v>10584</v>
      </c>
      <c r="AO1530" s="92" t="s">
        <v>12112</v>
      </c>
      <c r="AP1530" s="84" t="s">
        <v>66</v>
      </c>
      <c r="AQ1530" s="48"/>
      <c r="AR1530" s="48"/>
      <c r="AS1530" s="48"/>
      <c r="AT1530" s="48"/>
      <c r="AU1530" s="48"/>
      <c r="AV1530" s="48"/>
      <c r="AW1530" s="107" t="s">
        <v>14080</v>
      </c>
      <c r="AX1530" s="107" t="s">
        <v>14080</v>
      </c>
      <c r="AY1530" s="107" t="s">
        <v>14883</v>
      </c>
      <c r="AZ1530" s="107" t="s">
        <v>14883</v>
      </c>
      <c r="BA1530" s="2"/>
      <c r="BB1530" s="3"/>
      <c r="BC1530" s="3"/>
      <c r="BD1530" s="3"/>
      <c r="BE1530" s="3"/>
    </row>
    <row r="1531" spans="1:57" x14ac:dyDescent="0.25">
      <c r="A1531" s="61" t="s">
        <v>1355</v>
      </c>
      <c r="B1531" s="62" t="s">
        <v>15539</v>
      </c>
      <c r="C1531" s="62"/>
      <c r="D1531" s="63">
        <v>5.3160704338676723</v>
      </c>
      <c r="E1531" s="65"/>
      <c r="F1531" s="103" t="s">
        <v>10437</v>
      </c>
      <c r="G1531" s="62"/>
      <c r="H1531" s="66"/>
      <c r="I1531" s="67"/>
      <c r="J1531" s="67"/>
      <c r="K1531" s="66" t="s">
        <v>13800</v>
      </c>
      <c r="L1531" s="70"/>
      <c r="M1531" s="71">
        <v>5069.5</v>
      </c>
      <c r="N1531" s="71">
        <v>5519.61767578125</v>
      </c>
      <c r="O1531" s="72"/>
      <c r="P1531" s="73"/>
      <c r="Q1531" s="73"/>
      <c r="R1531" s="96"/>
      <c r="S1531" s="48">
        <v>0</v>
      </c>
      <c r="T1531" s="48">
        <v>2</v>
      </c>
      <c r="U1531" s="49">
        <v>9084.0232649999998</v>
      </c>
      <c r="V1531" s="49">
        <v>2.1000000000000001E-4</v>
      </c>
      <c r="W1531" s="49">
        <v>1.9729999999999999E-3</v>
      </c>
      <c r="X1531" s="49">
        <v>0.79809399999999997</v>
      </c>
      <c r="Y1531" s="49">
        <v>0</v>
      </c>
      <c r="Z1531" s="49">
        <v>0</v>
      </c>
      <c r="AA1531" s="68">
        <v>1531</v>
      </c>
      <c r="AB1531" s="68"/>
      <c r="AC1531" s="69"/>
      <c r="AD1531" s="84">
        <v>412</v>
      </c>
      <c r="AE1531" s="84">
        <v>88</v>
      </c>
      <c r="AF1531" s="84">
        <v>9242</v>
      </c>
      <c r="AG1531" s="84">
        <v>6557</v>
      </c>
      <c r="AH1531" s="84"/>
      <c r="AI1531" s="84"/>
      <c r="AJ1531" s="84"/>
      <c r="AK1531" s="84"/>
      <c r="AL1531" s="84"/>
      <c r="AM1531" s="87">
        <v>40793.45107638889</v>
      </c>
      <c r="AN1531" s="84" t="s">
        <v>10584</v>
      </c>
      <c r="AO1531" s="92" t="s">
        <v>12113</v>
      </c>
      <c r="AP1531" s="84" t="s">
        <v>66</v>
      </c>
      <c r="AQ1531" s="48"/>
      <c r="AR1531" s="48"/>
      <c r="AS1531" s="48"/>
      <c r="AT1531" s="48"/>
      <c r="AU1531" s="48" t="s">
        <v>2951</v>
      </c>
      <c r="AV1531" s="48" t="s">
        <v>2951</v>
      </c>
      <c r="AW1531" s="107" t="s">
        <v>14669</v>
      </c>
      <c r="AX1531" s="107" t="s">
        <v>14853</v>
      </c>
      <c r="AY1531" s="107" t="s">
        <v>14892</v>
      </c>
      <c r="AZ1531" s="107" t="s">
        <v>14892</v>
      </c>
      <c r="BA1531" s="2"/>
      <c r="BB1531" s="3"/>
      <c r="BC1531" s="3"/>
      <c r="BD1531" s="3"/>
      <c r="BE1531" s="3"/>
    </row>
    <row r="1532" spans="1:57" x14ac:dyDescent="0.25">
      <c r="A1532" s="61" t="s">
        <v>1356</v>
      </c>
      <c r="B1532" s="62" t="s">
        <v>15539</v>
      </c>
      <c r="C1532" s="62"/>
      <c r="D1532" s="63">
        <v>5.097511914340533</v>
      </c>
      <c r="E1532" s="65"/>
      <c r="F1532" s="103" t="s">
        <v>10438</v>
      </c>
      <c r="G1532" s="62"/>
      <c r="H1532" s="66"/>
      <c r="I1532" s="67"/>
      <c r="J1532" s="67"/>
      <c r="K1532" s="66" t="s">
        <v>13801</v>
      </c>
      <c r="L1532" s="70"/>
      <c r="M1532" s="71">
        <v>2819.836669921875</v>
      </c>
      <c r="N1532" s="71">
        <v>7509.5869140625</v>
      </c>
      <c r="O1532" s="72"/>
      <c r="P1532" s="73"/>
      <c r="Q1532" s="73"/>
      <c r="R1532" s="96"/>
      <c r="S1532" s="48">
        <v>0</v>
      </c>
      <c r="T1532" s="48">
        <v>1</v>
      </c>
      <c r="U1532" s="49">
        <v>0</v>
      </c>
      <c r="V1532" s="49">
        <v>2.0100000000000001E-4</v>
      </c>
      <c r="W1532" s="49">
        <v>1.8600000000000001E-3</v>
      </c>
      <c r="X1532" s="49">
        <v>0.465924</v>
      </c>
      <c r="Y1532" s="49">
        <v>0</v>
      </c>
      <c r="Z1532" s="49">
        <v>0</v>
      </c>
      <c r="AA1532" s="68">
        <v>1532</v>
      </c>
      <c r="AB1532" s="68"/>
      <c r="AC1532" s="69"/>
      <c r="AD1532" s="84">
        <v>483</v>
      </c>
      <c r="AE1532" s="84">
        <v>130</v>
      </c>
      <c r="AF1532" s="84">
        <v>23372</v>
      </c>
      <c r="AG1532" s="84">
        <v>10400</v>
      </c>
      <c r="AH1532" s="84"/>
      <c r="AI1532" s="84"/>
      <c r="AJ1532" s="84"/>
      <c r="AK1532" s="84"/>
      <c r="AL1532" s="84"/>
      <c r="AM1532" s="87">
        <v>42296.798449074071</v>
      </c>
      <c r="AN1532" s="84" t="s">
        <v>10584</v>
      </c>
      <c r="AO1532" s="92" t="s">
        <v>12114</v>
      </c>
      <c r="AP1532" s="84" t="s">
        <v>66</v>
      </c>
      <c r="AQ1532" s="48"/>
      <c r="AR1532" s="48"/>
      <c r="AS1532" s="48"/>
      <c r="AT1532" s="48"/>
      <c r="AU1532" s="48" t="s">
        <v>2951</v>
      </c>
      <c r="AV1532" s="48" t="s">
        <v>2951</v>
      </c>
      <c r="AW1532" s="107" t="s">
        <v>14127</v>
      </c>
      <c r="AX1532" s="107" t="s">
        <v>14127</v>
      </c>
      <c r="AY1532" s="107" t="s">
        <v>14929</v>
      </c>
      <c r="AZ1532" s="107" t="s">
        <v>14929</v>
      </c>
      <c r="BA1532" s="2"/>
      <c r="BB1532" s="3"/>
      <c r="BC1532" s="3"/>
      <c r="BD1532" s="3"/>
      <c r="BE1532" s="3"/>
    </row>
    <row r="1533" spans="1:57" x14ac:dyDescent="0.25">
      <c r="A1533" s="61" t="s">
        <v>1357</v>
      </c>
      <c r="B1533" s="62" t="s">
        <v>15537</v>
      </c>
      <c r="C1533" s="62"/>
      <c r="D1533" s="63">
        <v>2.9293340347836851</v>
      </c>
      <c r="E1533" s="65"/>
      <c r="F1533" s="103" t="s">
        <v>10439</v>
      </c>
      <c r="G1533" s="62"/>
      <c r="H1533" s="66"/>
      <c r="I1533" s="67"/>
      <c r="J1533" s="67"/>
      <c r="K1533" s="66" t="s">
        <v>13802</v>
      </c>
      <c r="L1533" s="70"/>
      <c r="M1533" s="71">
        <v>6788.90625</v>
      </c>
      <c r="N1533" s="71">
        <v>2710.0048828125</v>
      </c>
      <c r="O1533" s="72"/>
      <c r="P1533" s="73"/>
      <c r="Q1533" s="73"/>
      <c r="R1533" s="96"/>
      <c r="S1533" s="48">
        <v>0</v>
      </c>
      <c r="T1533" s="48">
        <v>1</v>
      </c>
      <c r="U1533" s="49">
        <v>0</v>
      </c>
      <c r="V1533" s="49">
        <v>1.9799999999999999E-4</v>
      </c>
      <c r="W1533" s="49">
        <v>7.3899999999999997E-4</v>
      </c>
      <c r="X1533" s="49">
        <v>0.40701900000000002</v>
      </c>
      <c r="Y1533" s="49">
        <v>0</v>
      </c>
      <c r="Z1533" s="49">
        <v>0</v>
      </c>
      <c r="AA1533" s="68">
        <v>1533</v>
      </c>
      <c r="AB1533" s="68"/>
      <c r="AC1533" s="69"/>
      <c r="AD1533" s="84">
        <v>229</v>
      </c>
      <c r="AE1533" s="84">
        <v>137</v>
      </c>
      <c r="AF1533" s="84">
        <v>11473</v>
      </c>
      <c r="AG1533" s="84">
        <v>25314</v>
      </c>
      <c r="AH1533" s="84"/>
      <c r="AI1533" s="84" t="s">
        <v>8172</v>
      </c>
      <c r="AJ1533" s="84" t="s">
        <v>8609</v>
      </c>
      <c r="AK1533" s="84"/>
      <c r="AL1533" s="84"/>
      <c r="AM1533" s="87">
        <v>41438.264884259261</v>
      </c>
      <c r="AN1533" s="84" t="s">
        <v>10584</v>
      </c>
      <c r="AO1533" s="92" t="s">
        <v>12115</v>
      </c>
      <c r="AP1533" s="84" t="s">
        <v>66</v>
      </c>
      <c r="AQ1533" s="48"/>
      <c r="AR1533" s="48"/>
      <c r="AS1533" s="48"/>
      <c r="AT1533" s="48"/>
      <c r="AU1533" s="48"/>
      <c r="AV1533" s="48"/>
      <c r="AW1533" s="107" t="s">
        <v>14074</v>
      </c>
      <c r="AX1533" s="107" t="s">
        <v>14074</v>
      </c>
      <c r="AY1533" s="107" t="s">
        <v>14877</v>
      </c>
      <c r="AZ1533" s="107" t="s">
        <v>14877</v>
      </c>
      <c r="BA1533" s="2"/>
      <c r="BB1533" s="3"/>
      <c r="BC1533" s="3"/>
      <c r="BD1533" s="3"/>
      <c r="BE1533" s="3"/>
    </row>
    <row r="1534" spans="1:57" x14ac:dyDescent="0.25">
      <c r="A1534" s="61" t="s">
        <v>1358</v>
      </c>
      <c r="B1534" s="62" t="s">
        <v>15537</v>
      </c>
      <c r="C1534" s="62"/>
      <c r="D1534" s="63">
        <v>1.5</v>
      </c>
      <c r="E1534" s="65"/>
      <c r="F1534" s="103" t="s">
        <v>10440</v>
      </c>
      <c r="G1534" s="62"/>
      <c r="H1534" s="66"/>
      <c r="I1534" s="67"/>
      <c r="J1534" s="67"/>
      <c r="K1534" s="66" t="s">
        <v>13803</v>
      </c>
      <c r="L1534" s="70"/>
      <c r="M1534" s="71">
        <v>6030.19384765625</v>
      </c>
      <c r="N1534" s="71">
        <v>1581.0888671875</v>
      </c>
      <c r="O1534" s="72"/>
      <c r="P1534" s="73"/>
      <c r="Q1534" s="73"/>
      <c r="R1534" s="96"/>
      <c r="S1534" s="48">
        <v>0</v>
      </c>
      <c r="T1534" s="48">
        <v>1</v>
      </c>
      <c r="U1534" s="49">
        <v>0</v>
      </c>
      <c r="V1534" s="49">
        <v>1.2300000000000001E-4</v>
      </c>
      <c r="W1534" s="49">
        <v>0</v>
      </c>
      <c r="X1534" s="49">
        <v>0.53268899999999997</v>
      </c>
      <c r="Y1534" s="49">
        <v>0</v>
      </c>
      <c r="Z1534" s="49">
        <v>0</v>
      </c>
      <c r="AA1534" s="68">
        <v>1534</v>
      </c>
      <c r="AB1534" s="68"/>
      <c r="AC1534" s="69"/>
      <c r="AD1534" s="84">
        <v>430</v>
      </c>
      <c r="AE1534" s="84">
        <v>53</v>
      </c>
      <c r="AF1534" s="84">
        <v>63</v>
      </c>
      <c r="AG1534" s="84">
        <v>511</v>
      </c>
      <c r="AH1534" s="84"/>
      <c r="AI1534" s="84"/>
      <c r="AJ1534" s="84"/>
      <c r="AK1534" s="84"/>
      <c r="AL1534" s="84"/>
      <c r="AM1534" s="87">
        <v>43203.349930555552</v>
      </c>
      <c r="AN1534" s="84" t="s">
        <v>10584</v>
      </c>
      <c r="AO1534" s="92" t="s">
        <v>12116</v>
      </c>
      <c r="AP1534" s="84" t="s">
        <v>66</v>
      </c>
      <c r="AQ1534" s="48"/>
      <c r="AR1534" s="48"/>
      <c r="AS1534" s="48"/>
      <c r="AT1534" s="48"/>
      <c r="AU1534" s="48"/>
      <c r="AV1534" s="48"/>
      <c r="AW1534" s="107" t="s">
        <v>14181</v>
      </c>
      <c r="AX1534" s="107" t="s">
        <v>14181</v>
      </c>
      <c r="AY1534" s="107" t="s">
        <v>14981</v>
      </c>
      <c r="AZ1534" s="107" t="s">
        <v>14981</v>
      </c>
      <c r="BA1534" s="2"/>
      <c r="BB1534" s="3"/>
      <c r="BC1534" s="3"/>
      <c r="BD1534" s="3"/>
      <c r="BE1534" s="3"/>
    </row>
    <row r="1535" spans="1:57" x14ac:dyDescent="0.25">
      <c r="A1535" s="61" t="s">
        <v>1359</v>
      </c>
      <c r="B1535" s="62" t="s">
        <v>15539</v>
      </c>
      <c r="C1535" s="62"/>
      <c r="D1535" s="63">
        <v>5.097511914340533</v>
      </c>
      <c r="E1535" s="65"/>
      <c r="F1535" s="103" t="s">
        <v>10441</v>
      </c>
      <c r="G1535" s="62"/>
      <c r="H1535" s="66"/>
      <c r="I1535" s="67"/>
      <c r="J1535" s="67"/>
      <c r="K1535" s="66" t="s">
        <v>13804</v>
      </c>
      <c r="L1535" s="70"/>
      <c r="M1535" s="71">
        <v>6797.92578125</v>
      </c>
      <c r="N1535" s="71">
        <v>8288.451171875</v>
      </c>
      <c r="O1535" s="72"/>
      <c r="P1535" s="73"/>
      <c r="Q1535" s="73"/>
      <c r="R1535" s="96"/>
      <c r="S1535" s="48">
        <v>0</v>
      </c>
      <c r="T1535" s="48">
        <v>1</v>
      </c>
      <c r="U1535" s="49">
        <v>0</v>
      </c>
      <c r="V1535" s="49">
        <v>2.0100000000000001E-4</v>
      </c>
      <c r="W1535" s="49">
        <v>1.8600000000000001E-3</v>
      </c>
      <c r="X1535" s="49">
        <v>0.465924</v>
      </c>
      <c r="Y1535" s="49">
        <v>0</v>
      </c>
      <c r="Z1535" s="49">
        <v>0</v>
      </c>
      <c r="AA1535" s="68">
        <v>1535</v>
      </c>
      <c r="AB1535" s="68"/>
      <c r="AC1535" s="69"/>
      <c r="AD1535" s="84">
        <v>252</v>
      </c>
      <c r="AE1535" s="84">
        <v>30</v>
      </c>
      <c r="AF1535" s="84">
        <v>146</v>
      </c>
      <c r="AG1535" s="84">
        <v>201</v>
      </c>
      <c r="AH1535" s="84"/>
      <c r="AI1535" s="84"/>
      <c r="AJ1535" s="84"/>
      <c r="AK1535" s="84"/>
      <c r="AL1535" s="84"/>
      <c r="AM1535" s="87">
        <v>41118.270902777775</v>
      </c>
      <c r="AN1535" s="84" t="s">
        <v>10584</v>
      </c>
      <c r="AO1535" s="92" t="s">
        <v>12117</v>
      </c>
      <c r="AP1535" s="84" t="s">
        <v>66</v>
      </c>
      <c r="AQ1535" s="48"/>
      <c r="AR1535" s="48"/>
      <c r="AS1535" s="48"/>
      <c r="AT1535" s="48"/>
      <c r="AU1535" s="48" t="s">
        <v>2951</v>
      </c>
      <c r="AV1535" s="48" t="s">
        <v>2951</v>
      </c>
      <c r="AW1535" s="107" t="s">
        <v>14127</v>
      </c>
      <c r="AX1535" s="107" t="s">
        <v>14127</v>
      </c>
      <c r="AY1535" s="107" t="s">
        <v>14929</v>
      </c>
      <c r="AZ1535" s="107" t="s">
        <v>14929</v>
      </c>
      <c r="BA1535" s="2"/>
      <c r="BB1535" s="3"/>
      <c r="BC1535" s="3"/>
      <c r="BD1535" s="3"/>
      <c r="BE1535" s="3"/>
    </row>
    <row r="1536" spans="1:57" x14ac:dyDescent="0.25">
      <c r="A1536" s="61" t="s">
        <v>1839</v>
      </c>
      <c r="B1536" s="62" t="s">
        <v>15543</v>
      </c>
      <c r="C1536" s="62"/>
      <c r="D1536" s="63">
        <v>6.2638020672154484</v>
      </c>
      <c r="E1536" s="65"/>
      <c r="F1536" s="103" t="s">
        <v>10442</v>
      </c>
      <c r="G1536" s="62"/>
      <c r="H1536" s="66"/>
      <c r="I1536" s="67"/>
      <c r="J1536" s="67"/>
      <c r="K1536" s="66" t="s">
        <v>13805</v>
      </c>
      <c r="L1536" s="70"/>
      <c r="M1536" s="71">
        <v>3015.3076171875</v>
      </c>
      <c r="N1536" s="71">
        <v>4979.0146484375</v>
      </c>
      <c r="O1536" s="72"/>
      <c r="P1536" s="73"/>
      <c r="Q1536" s="73"/>
      <c r="R1536" s="96"/>
      <c r="S1536" s="48">
        <v>2</v>
      </c>
      <c r="T1536" s="48">
        <v>0</v>
      </c>
      <c r="U1536" s="49">
        <v>0</v>
      </c>
      <c r="V1536" s="49">
        <v>1.95E-4</v>
      </c>
      <c r="W1536" s="49">
        <v>2.4629999999999999E-3</v>
      </c>
      <c r="X1536" s="49">
        <v>0.40683399999999997</v>
      </c>
      <c r="Y1536" s="49">
        <v>0.5</v>
      </c>
      <c r="Z1536" s="49">
        <v>0</v>
      </c>
      <c r="AA1536" s="68">
        <v>1536</v>
      </c>
      <c r="AB1536" s="68"/>
      <c r="AC1536" s="69"/>
      <c r="AD1536" s="84">
        <v>361</v>
      </c>
      <c r="AE1536" s="84">
        <v>170</v>
      </c>
      <c r="AF1536" s="84">
        <v>1240</v>
      </c>
      <c r="AG1536" s="84">
        <v>1004</v>
      </c>
      <c r="AH1536" s="84"/>
      <c r="AI1536" s="84"/>
      <c r="AJ1536" s="84"/>
      <c r="AK1536" s="84"/>
      <c r="AL1536" s="84"/>
      <c r="AM1536" s="87">
        <v>40662.571273148147</v>
      </c>
      <c r="AN1536" s="84" t="s">
        <v>10584</v>
      </c>
      <c r="AO1536" s="92" t="s">
        <v>12118</v>
      </c>
      <c r="AP1536" s="84" t="s">
        <v>65</v>
      </c>
      <c r="AQ1536" s="48"/>
      <c r="AR1536" s="48"/>
      <c r="AS1536" s="48"/>
      <c r="AT1536" s="48"/>
      <c r="AU1536" s="48"/>
      <c r="AV1536" s="48"/>
      <c r="AW1536" s="48"/>
      <c r="AX1536" s="48"/>
      <c r="AY1536" s="48"/>
      <c r="AZ1536" s="48"/>
      <c r="BA1536" s="2"/>
      <c r="BB1536" s="3"/>
      <c r="BC1536" s="3"/>
      <c r="BD1536" s="3"/>
      <c r="BE1536" s="3"/>
    </row>
    <row r="1537" spans="1:57" x14ac:dyDescent="0.25">
      <c r="A1537" s="61" t="s">
        <v>1361</v>
      </c>
      <c r="B1537" s="62" t="s">
        <v>15555</v>
      </c>
      <c r="C1537" s="62"/>
      <c r="D1537" s="63">
        <v>44.037677167791045</v>
      </c>
      <c r="E1537" s="65"/>
      <c r="F1537" s="103" t="s">
        <v>10443</v>
      </c>
      <c r="G1537" s="62"/>
      <c r="H1537" s="66"/>
      <c r="I1537" s="67"/>
      <c r="J1537" s="67"/>
      <c r="K1537" s="66" t="s">
        <v>13806</v>
      </c>
      <c r="L1537" s="70"/>
      <c r="M1537" s="71">
        <v>4810.56298828125</v>
      </c>
      <c r="N1537" s="71">
        <v>4909.34716796875</v>
      </c>
      <c r="O1537" s="72"/>
      <c r="P1537" s="73"/>
      <c r="Q1537" s="73"/>
      <c r="R1537" s="96"/>
      <c r="S1537" s="48">
        <v>1</v>
      </c>
      <c r="T1537" s="48">
        <v>39</v>
      </c>
      <c r="U1537" s="49">
        <v>28155.600498</v>
      </c>
      <c r="V1537" s="49">
        <v>2.23E-4</v>
      </c>
      <c r="W1537" s="49">
        <v>2.1992999999999999E-2</v>
      </c>
      <c r="X1537" s="49">
        <v>6.2184569999999999</v>
      </c>
      <c r="Y1537" s="49">
        <v>0.10064102564102564</v>
      </c>
      <c r="Z1537" s="49">
        <v>0</v>
      </c>
      <c r="AA1537" s="68">
        <v>1537</v>
      </c>
      <c r="AB1537" s="68"/>
      <c r="AC1537" s="69"/>
      <c r="AD1537" s="84">
        <v>313</v>
      </c>
      <c r="AE1537" s="84">
        <v>216</v>
      </c>
      <c r="AF1537" s="84">
        <v>934</v>
      </c>
      <c r="AG1537" s="84">
        <v>4527</v>
      </c>
      <c r="AH1537" s="84"/>
      <c r="AI1537" s="84" t="s">
        <v>8173</v>
      </c>
      <c r="AJ1537" s="84" t="s">
        <v>8610</v>
      </c>
      <c r="AK1537" s="92" t="s">
        <v>8954</v>
      </c>
      <c r="AL1537" s="84"/>
      <c r="AM1537" s="87">
        <v>42989.864421296297</v>
      </c>
      <c r="AN1537" s="84" t="s">
        <v>10584</v>
      </c>
      <c r="AO1537" s="92" t="s">
        <v>12119</v>
      </c>
      <c r="AP1537" s="84" t="s">
        <v>66</v>
      </c>
      <c r="AQ1537" s="48"/>
      <c r="AR1537" s="48"/>
      <c r="AS1537" s="48"/>
      <c r="AT1537" s="48"/>
      <c r="AU1537" s="48" t="s">
        <v>14048</v>
      </c>
      <c r="AV1537" s="48" t="s">
        <v>14068</v>
      </c>
      <c r="AW1537" s="107" t="s">
        <v>14670</v>
      </c>
      <c r="AX1537" s="107" t="s">
        <v>14854</v>
      </c>
      <c r="AY1537" s="107" t="s">
        <v>15436</v>
      </c>
      <c r="AZ1537" s="107" t="s">
        <v>15436</v>
      </c>
      <c r="BA1537" s="2"/>
      <c r="BB1537" s="3"/>
      <c r="BC1537" s="3"/>
      <c r="BD1537" s="3"/>
      <c r="BE1537" s="3"/>
    </row>
    <row r="1538" spans="1:57" x14ac:dyDescent="0.25">
      <c r="A1538" s="61" t="s">
        <v>1840</v>
      </c>
      <c r="B1538" s="62" t="s">
        <v>15552</v>
      </c>
      <c r="C1538" s="62"/>
      <c r="D1538" s="63">
        <v>11.159126075385281</v>
      </c>
      <c r="E1538" s="65"/>
      <c r="F1538" s="103" t="s">
        <v>10444</v>
      </c>
      <c r="G1538" s="62"/>
      <c r="H1538" s="66"/>
      <c r="I1538" s="67"/>
      <c r="J1538" s="67"/>
      <c r="K1538" s="66" t="s">
        <v>13807</v>
      </c>
      <c r="L1538" s="70"/>
      <c r="M1538" s="71">
        <v>4709.98974609375</v>
      </c>
      <c r="N1538" s="71">
        <v>4426.03271484375</v>
      </c>
      <c r="O1538" s="72"/>
      <c r="P1538" s="73"/>
      <c r="Q1538" s="73"/>
      <c r="R1538" s="96"/>
      <c r="S1538" s="48">
        <v>5</v>
      </c>
      <c r="T1538" s="48">
        <v>0</v>
      </c>
      <c r="U1538" s="49">
        <v>0.99545499999999998</v>
      </c>
      <c r="V1538" s="49">
        <v>1.95E-4</v>
      </c>
      <c r="W1538" s="49">
        <v>4.9940000000000002E-3</v>
      </c>
      <c r="X1538" s="49">
        <v>0.76407499999999995</v>
      </c>
      <c r="Y1538" s="49">
        <v>0.35</v>
      </c>
      <c r="Z1538" s="49">
        <v>0</v>
      </c>
      <c r="AA1538" s="68">
        <v>1538</v>
      </c>
      <c r="AB1538" s="68"/>
      <c r="AC1538" s="69"/>
      <c r="AD1538" s="84">
        <v>4</v>
      </c>
      <c r="AE1538" s="84">
        <v>27</v>
      </c>
      <c r="AF1538" s="84">
        <v>0</v>
      </c>
      <c r="AG1538" s="84">
        <v>0</v>
      </c>
      <c r="AH1538" s="84"/>
      <c r="AI1538" s="84"/>
      <c r="AJ1538" s="84"/>
      <c r="AK1538" s="92" t="s">
        <v>8955</v>
      </c>
      <c r="AL1538" s="84"/>
      <c r="AM1538" s="87">
        <v>39895.461828703701</v>
      </c>
      <c r="AN1538" s="84" t="s">
        <v>10584</v>
      </c>
      <c r="AO1538" s="92" t="s">
        <v>12120</v>
      </c>
      <c r="AP1538" s="84" t="s">
        <v>65</v>
      </c>
      <c r="AQ1538" s="48"/>
      <c r="AR1538" s="48"/>
      <c r="AS1538" s="48"/>
      <c r="AT1538" s="48"/>
      <c r="AU1538" s="48"/>
      <c r="AV1538" s="48"/>
      <c r="AW1538" s="48"/>
      <c r="AX1538" s="48"/>
      <c r="AY1538" s="48"/>
      <c r="AZ1538" s="48"/>
      <c r="BA1538" s="2"/>
      <c r="BB1538" s="3"/>
      <c r="BC1538" s="3"/>
      <c r="BD1538" s="3"/>
      <c r="BE1538" s="3"/>
    </row>
    <row r="1539" spans="1:57" x14ac:dyDescent="0.25">
      <c r="A1539" s="61" t="s">
        <v>1841</v>
      </c>
      <c r="B1539" s="62" t="s">
        <v>15541</v>
      </c>
      <c r="C1539" s="62"/>
      <c r="D1539" s="63">
        <v>3.9486290771801693</v>
      </c>
      <c r="E1539" s="65"/>
      <c r="F1539" s="103" t="s">
        <v>10445</v>
      </c>
      <c r="G1539" s="62"/>
      <c r="H1539" s="66"/>
      <c r="I1539" s="67"/>
      <c r="J1539" s="67"/>
      <c r="K1539" s="66" t="s">
        <v>13808</v>
      </c>
      <c r="L1539" s="70"/>
      <c r="M1539" s="71">
        <v>6803.70068359375</v>
      </c>
      <c r="N1539" s="71">
        <v>2513.913330078125</v>
      </c>
      <c r="O1539" s="72"/>
      <c r="P1539" s="73"/>
      <c r="Q1539" s="73"/>
      <c r="R1539" s="96"/>
      <c r="S1539" s="48">
        <v>1</v>
      </c>
      <c r="T1539" s="48">
        <v>0</v>
      </c>
      <c r="U1539" s="49">
        <v>0</v>
      </c>
      <c r="V1539" s="49">
        <v>1.8200000000000001E-4</v>
      </c>
      <c r="W1539" s="49">
        <v>1.266E-3</v>
      </c>
      <c r="X1539" s="49">
        <v>0.282142</v>
      </c>
      <c r="Y1539" s="49">
        <v>0</v>
      </c>
      <c r="Z1539" s="49">
        <v>0</v>
      </c>
      <c r="AA1539" s="68">
        <v>1539</v>
      </c>
      <c r="AB1539" s="68"/>
      <c r="AC1539" s="69"/>
      <c r="AD1539" s="84">
        <v>783</v>
      </c>
      <c r="AE1539" s="84">
        <v>293</v>
      </c>
      <c r="AF1539" s="84">
        <v>1622</v>
      </c>
      <c r="AG1539" s="84">
        <v>14472</v>
      </c>
      <c r="AH1539" s="84"/>
      <c r="AI1539" s="84" t="s">
        <v>8174</v>
      </c>
      <c r="AJ1539" s="84" t="s">
        <v>8272</v>
      </c>
      <c r="AK1539" s="92" t="s">
        <v>8956</v>
      </c>
      <c r="AL1539" s="84"/>
      <c r="AM1539" s="87">
        <v>41351.696215277778</v>
      </c>
      <c r="AN1539" s="84" t="s">
        <v>10584</v>
      </c>
      <c r="AO1539" s="92" t="s">
        <v>12121</v>
      </c>
      <c r="AP1539" s="84" t="s">
        <v>65</v>
      </c>
      <c r="AQ1539" s="48"/>
      <c r="AR1539" s="48"/>
      <c r="AS1539" s="48"/>
      <c r="AT1539" s="48"/>
      <c r="AU1539" s="48"/>
      <c r="AV1539" s="48"/>
      <c r="AW1539" s="48"/>
      <c r="AX1539" s="48"/>
      <c r="AY1539" s="48"/>
      <c r="AZ1539" s="48"/>
      <c r="BA1539" s="2"/>
      <c r="BB1539" s="3"/>
      <c r="BC1539" s="3"/>
      <c r="BD1539" s="3"/>
      <c r="BE1539" s="3"/>
    </row>
    <row r="1540" spans="1:57" x14ac:dyDescent="0.25">
      <c r="A1540" s="61" t="s">
        <v>1842</v>
      </c>
      <c r="B1540" s="62" t="s">
        <v>15539</v>
      </c>
      <c r="C1540" s="62"/>
      <c r="D1540" s="63">
        <v>5.718372841492851</v>
      </c>
      <c r="E1540" s="65"/>
      <c r="F1540" s="103" t="s">
        <v>9033</v>
      </c>
      <c r="G1540" s="62"/>
      <c r="H1540" s="66"/>
      <c r="I1540" s="67"/>
      <c r="J1540" s="67"/>
      <c r="K1540" s="66" t="s">
        <v>13809</v>
      </c>
      <c r="L1540" s="70"/>
      <c r="M1540" s="71">
        <v>3505.193359375</v>
      </c>
      <c r="N1540" s="71">
        <v>5584.29345703125</v>
      </c>
      <c r="O1540" s="72"/>
      <c r="P1540" s="73"/>
      <c r="Q1540" s="73"/>
      <c r="R1540" s="96"/>
      <c r="S1540" s="48">
        <v>2</v>
      </c>
      <c r="T1540" s="48">
        <v>0</v>
      </c>
      <c r="U1540" s="49">
        <v>0</v>
      </c>
      <c r="V1540" s="49">
        <v>1.8200000000000001E-4</v>
      </c>
      <c r="W1540" s="49">
        <v>2.1810000000000002E-3</v>
      </c>
      <c r="X1540" s="49">
        <v>0.40399299999999999</v>
      </c>
      <c r="Y1540" s="49">
        <v>0.5</v>
      </c>
      <c r="Z1540" s="49">
        <v>0</v>
      </c>
      <c r="AA1540" s="68">
        <v>1540</v>
      </c>
      <c r="AB1540" s="68"/>
      <c r="AC1540" s="69"/>
      <c r="AD1540" s="84">
        <v>0</v>
      </c>
      <c r="AE1540" s="84">
        <v>290</v>
      </c>
      <c r="AF1540" s="84">
        <v>3</v>
      </c>
      <c r="AG1540" s="84">
        <v>0</v>
      </c>
      <c r="AH1540" s="84"/>
      <c r="AI1540" s="84"/>
      <c r="AJ1540" s="84"/>
      <c r="AK1540" s="84"/>
      <c r="AL1540" s="84"/>
      <c r="AM1540" s="87">
        <v>39340.489756944444</v>
      </c>
      <c r="AN1540" s="84" t="s">
        <v>10584</v>
      </c>
      <c r="AO1540" s="92" t="s">
        <v>12122</v>
      </c>
      <c r="AP1540" s="84" t="s">
        <v>65</v>
      </c>
      <c r="AQ1540" s="48"/>
      <c r="AR1540" s="48"/>
      <c r="AS1540" s="48"/>
      <c r="AT1540" s="48"/>
      <c r="AU1540" s="48"/>
      <c r="AV1540" s="48"/>
      <c r="AW1540" s="48"/>
      <c r="AX1540" s="48"/>
      <c r="AY1540" s="48"/>
      <c r="AZ1540" s="48"/>
      <c r="BA1540" s="2"/>
      <c r="BB1540" s="3"/>
      <c r="BC1540" s="3"/>
      <c r="BD1540" s="3"/>
      <c r="BE1540" s="3"/>
    </row>
    <row r="1541" spans="1:57" x14ac:dyDescent="0.25">
      <c r="A1541" s="61" t="s">
        <v>1843</v>
      </c>
      <c r="B1541" s="62" t="s">
        <v>15548</v>
      </c>
      <c r="C1541" s="62"/>
      <c r="D1541" s="63">
        <v>8.0335458315281301</v>
      </c>
      <c r="E1541" s="65"/>
      <c r="F1541" s="103" t="s">
        <v>10446</v>
      </c>
      <c r="G1541" s="62"/>
      <c r="H1541" s="66"/>
      <c r="I1541" s="67"/>
      <c r="J1541" s="67"/>
      <c r="K1541" s="66" t="s">
        <v>13810</v>
      </c>
      <c r="L1541" s="70"/>
      <c r="M1541" s="71">
        <v>4886.15673828125</v>
      </c>
      <c r="N1541" s="71">
        <v>4223.13037109375</v>
      </c>
      <c r="O1541" s="72"/>
      <c r="P1541" s="73"/>
      <c r="Q1541" s="73"/>
      <c r="R1541" s="96"/>
      <c r="S1541" s="48">
        <v>3</v>
      </c>
      <c r="T1541" s="48">
        <v>0</v>
      </c>
      <c r="U1541" s="49">
        <v>0.25</v>
      </c>
      <c r="V1541" s="49">
        <v>1.95E-4</v>
      </c>
      <c r="W1541" s="49">
        <v>3.3779999999999999E-3</v>
      </c>
      <c r="X1541" s="49">
        <v>0.52868400000000004</v>
      </c>
      <c r="Y1541" s="49">
        <v>0.33333333333333331</v>
      </c>
      <c r="Z1541" s="49">
        <v>0</v>
      </c>
      <c r="AA1541" s="68">
        <v>1541</v>
      </c>
      <c r="AB1541" s="68"/>
      <c r="AC1541" s="69"/>
      <c r="AD1541" s="84">
        <v>75</v>
      </c>
      <c r="AE1541" s="84">
        <v>21</v>
      </c>
      <c r="AF1541" s="84">
        <v>9</v>
      </c>
      <c r="AG1541" s="84">
        <v>45</v>
      </c>
      <c r="AH1541" s="84"/>
      <c r="AI1541" s="84"/>
      <c r="AJ1541" s="84"/>
      <c r="AK1541" s="84"/>
      <c r="AL1541" s="84"/>
      <c r="AM1541" s="87">
        <v>42294.807951388888</v>
      </c>
      <c r="AN1541" s="84" t="s">
        <v>10584</v>
      </c>
      <c r="AO1541" s="92" t="s">
        <v>12123</v>
      </c>
      <c r="AP1541" s="84" t="s">
        <v>65</v>
      </c>
      <c r="AQ1541" s="48"/>
      <c r="AR1541" s="48"/>
      <c r="AS1541" s="48"/>
      <c r="AT1541" s="48"/>
      <c r="AU1541" s="48"/>
      <c r="AV1541" s="48"/>
      <c r="AW1541" s="48"/>
      <c r="AX1541" s="48"/>
      <c r="AY1541" s="48"/>
      <c r="AZ1541" s="48"/>
      <c r="BA1541" s="2"/>
      <c r="BB1541" s="3"/>
      <c r="BC1541" s="3"/>
      <c r="BD1541" s="3"/>
      <c r="BE1541" s="3"/>
    </row>
    <row r="1542" spans="1:57" x14ac:dyDescent="0.25">
      <c r="A1542" s="61" t="s">
        <v>1844</v>
      </c>
      <c r="B1542" s="62" t="s">
        <v>15543</v>
      </c>
      <c r="C1542" s="62"/>
      <c r="D1542" s="63">
        <v>6.3721142538837654</v>
      </c>
      <c r="E1542" s="65"/>
      <c r="F1542" s="103" t="s">
        <v>10447</v>
      </c>
      <c r="G1542" s="62"/>
      <c r="H1542" s="66"/>
      <c r="I1542" s="67"/>
      <c r="J1542" s="67"/>
      <c r="K1542" s="66" t="s">
        <v>13811</v>
      </c>
      <c r="L1542" s="70"/>
      <c r="M1542" s="71">
        <v>5719.611328125</v>
      </c>
      <c r="N1542" s="71">
        <v>5741.68310546875</v>
      </c>
      <c r="O1542" s="72"/>
      <c r="P1542" s="73"/>
      <c r="Q1542" s="73"/>
      <c r="R1542" s="96"/>
      <c r="S1542" s="48">
        <v>2</v>
      </c>
      <c r="T1542" s="48">
        <v>0</v>
      </c>
      <c r="U1542" s="49">
        <v>0</v>
      </c>
      <c r="V1542" s="49">
        <v>1.95E-4</v>
      </c>
      <c r="W1542" s="49">
        <v>2.519E-3</v>
      </c>
      <c r="X1542" s="49">
        <v>0.39827899999999999</v>
      </c>
      <c r="Y1542" s="49">
        <v>0.5</v>
      </c>
      <c r="Z1542" s="49">
        <v>0</v>
      </c>
      <c r="AA1542" s="68">
        <v>1542</v>
      </c>
      <c r="AB1542" s="68"/>
      <c r="AC1542" s="69"/>
      <c r="AD1542" s="84">
        <v>0</v>
      </c>
      <c r="AE1542" s="84">
        <v>2</v>
      </c>
      <c r="AF1542" s="84">
        <v>0</v>
      </c>
      <c r="AG1542" s="84">
        <v>0</v>
      </c>
      <c r="AH1542" s="84"/>
      <c r="AI1542" s="84"/>
      <c r="AJ1542" s="84"/>
      <c r="AK1542" s="84"/>
      <c r="AL1542" s="84"/>
      <c r="AM1542" s="87">
        <v>40827.872349537036</v>
      </c>
      <c r="AN1542" s="84" t="s">
        <v>10584</v>
      </c>
      <c r="AO1542" s="92" t="s">
        <v>12124</v>
      </c>
      <c r="AP1542" s="84" t="s">
        <v>65</v>
      </c>
      <c r="AQ1542" s="48"/>
      <c r="AR1542" s="48"/>
      <c r="AS1542" s="48"/>
      <c r="AT1542" s="48"/>
      <c r="AU1542" s="48"/>
      <c r="AV1542" s="48"/>
      <c r="AW1542" s="48"/>
      <c r="AX1542" s="48"/>
      <c r="AY1542" s="48"/>
      <c r="AZ1542" s="48"/>
      <c r="BA1542" s="2"/>
      <c r="BB1542" s="3"/>
      <c r="BC1542" s="3"/>
      <c r="BD1542" s="3"/>
      <c r="BE1542" s="3"/>
    </row>
    <row r="1543" spans="1:57" x14ac:dyDescent="0.25">
      <c r="A1543" s="61" t="s">
        <v>1845</v>
      </c>
      <c r="B1543" s="62" t="s">
        <v>15543</v>
      </c>
      <c r="C1543" s="62"/>
      <c r="D1543" s="63">
        <v>7.0258556662746798</v>
      </c>
      <c r="E1543" s="65"/>
      <c r="F1543" s="103" t="s">
        <v>10448</v>
      </c>
      <c r="G1543" s="62"/>
      <c r="H1543" s="66"/>
      <c r="I1543" s="67"/>
      <c r="J1543" s="67"/>
      <c r="K1543" s="66" t="s">
        <v>13812</v>
      </c>
      <c r="L1543" s="70"/>
      <c r="M1543" s="71">
        <v>4437.27197265625</v>
      </c>
      <c r="N1543" s="71">
        <v>4024.014892578125</v>
      </c>
      <c r="O1543" s="72"/>
      <c r="P1543" s="73"/>
      <c r="Q1543" s="73"/>
      <c r="R1543" s="96"/>
      <c r="S1543" s="48">
        <v>3</v>
      </c>
      <c r="T1543" s="48">
        <v>0</v>
      </c>
      <c r="U1543" s="49">
        <v>0.36363600000000001</v>
      </c>
      <c r="V1543" s="49">
        <v>1.8200000000000001E-4</v>
      </c>
      <c r="W1543" s="49">
        <v>2.8570000000000002E-3</v>
      </c>
      <c r="X1543" s="49">
        <v>0.52421700000000004</v>
      </c>
      <c r="Y1543" s="49">
        <v>0.33333333333333331</v>
      </c>
      <c r="Z1543" s="49">
        <v>0</v>
      </c>
      <c r="AA1543" s="68">
        <v>1543</v>
      </c>
      <c r="AB1543" s="68"/>
      <c r="AC1543" s="69"/>
      <c r="AD1543" s="84">
        <v>508</v>
      </c>
      <c r="AE1543" s="84">
        <v>66</v>
      </c>
      <c r="AF1543" s="84">
        <v>48</v>
      </c>
      <c r="AG1543" s="84">
        <v>190</v>
      </c>
      <c r="AH1543" s="84"/>
      <c r="AI1543" s="84" t="s">
        <v>8175</v>
      </c>
      <c r="AJ1543" s="84" t="s">
        <v>8300</v>
      </c>
      <c r="AK1543" s="84"/>
      <c r="AL1543" s="84"/>
      <c r="AM1543" s="87">
        <v>41631.828148148146</v>
      </c>
      <c r="AN1543" s="84" t="s">
        <v>10584</v>
      </c>
      <c r="AO1543" s="92" t="s">
        <v>12125</v>
      </c>
      <c r="AP1543" s="84" t="s">
        <v>65</v>
      </c>
      <c r="AQ1543" s="48"/>
      <c r="AR1543" s="48"/>
      <c r="AS1543" s="48"/>
      <c r="AT1543" s="48"/>
      <c r="AU1543" s="48"/>
      <c r="AV1543" s="48"/>
      <c r="AW1543" s="48"/>
      <c r="AX1543" s="48"/>
      <c r="AY1543" s="48"/>
      <c r="AZ1543" s="48"/>
      <c r="BA1543" s="2"/>
      <c r="BB1543" s="3"/>
      <c r="BC1543" s="3"/>
      <c r="BD1543" s="3"/>
      <c r="BE1543" s="3"/>
    </row>
    <row r="1544" spans="1:57" x14ac:dyDescent="0.25">
      <c r="A1544" s="61" t="s">
        <v>1846</v>
      </c>
      <c r="B1544" s="62" t="s">
        <v>15539</v>
      </c>
      <c r="C1544" s="62"/>
      <c r="D1544" s="63">
        <v>5.718372841492851</v>
      </c>
      <c r="E1544" s="65"/>
      <c r="F1544" s="103" t="s">
        <v>10449</v>
      </c>
      <c r="G1544" s="62"/>
      <c r="H1544" s="66"/>
      <c r="I1544" s="67"/>
      <c r="J1544" s="67"/>
      <c r="K1544" s="66" t="s">
        <v>13813</v>
      </c>
      <c r="L1544" s="70"/>
      <c r="M1544" s="71">
        <v>3988.276123046875</v>
      </c>
      <c r="N1544" s="71">
        <v>5586.82421875</v>
      </c>
      <c r="O1544" s="72"/>
      <c r="P1544" s="73"/>
      <c r="Q1544" s="73"/>
      <c r="R1544" s="96"/>
      <c r="S1544" s="48">
        <v>2</v>
      </c>
      <c r="T1544" s="48">
        <v>0</v>
      </c>
      <c r="U1544" s="49">
        <v>0</v>
      </c>
      <c r="V1544" s="49">
        <v>1.8200000000000001E-4</v>
      </c>
      <c r="W1544" s="49">
        <v>2.1810000000000002E-3</v>
      </c>
      <c r="X1544" s="49">
        <v>0.40399299999999999</v>
      </c>
      <c r="Y1544" s="49">
        <v>0.5</v>
      </c>
      <c r="Z1544" s="49">
        <v>0</v>
      </c>
      <c r="AA1544" s="68">
        <v>1544</v>
      </c>
      <c r="AB1544" s="68"/>
      <c r="AC1544" s="69"/>
      <c r="AD1544" s="84">
        <v>72</v>
      </c>
      <c r="AE1544" s="84">
        <v>72</v>
      </c>
      <c r="AF1544" s="84">
        <v>180</v>
      </c>
      <c r="AG1544" s="84">
        <v>1440</v>
      </c>
      <c r="AH1544" s="84"/>
      <c r="AI1544" s="84" t="s">
        <v>8155</v>
      </c>
      <c r="AJ1544" s="84" t="s">
        <v>8313</v>
      </c>
      <c r="AK1544" s="84"/>
      <c r="AL1544" s="84"/>
      <c r="AM1544" s="87">
        <v>43207.733275462961</v>
      </c>
      <c r="AN1544" s="84" t="s">
        <v>10584</v>
      </c>
      <c r="AO1544" s="92" t="s">
        <v>12126</v>
      </c>
      <c r="AP1544" s="84" t="s">
        <v>65</v>
      </c>
      <c r="AQ1544" s="48"/>
      <c r="AR1544" s="48"/>
      <c r="AS1544" s="48"/>
      <c r="AT1544" s="48"/>
      <c r="AU1544" s="48"/>
      <c r="AV1544" s="48"/>
      <c r="AW1544" s="48"/>
      <c r="AX1544" s="48"/>
      <c r="AY1544" s="48"/>
      <c r="AZ1544" s="48"/>
      <c r="BA1544" s="2"/>
      <c r="BB1544" s="3"/>
      <c r="BC1544" s="3"/>
      <c r="BD1544" s="3"/>
      <c r="BE1544" s="3"/>
    </row>
    <row r="1545" spans="1:57" x14ac:dyDescent="0.25">
      <c r="A1545" s="61" t="s">
        <v>1365</v>
      </c>
      <c r="B1545" s="62" t="s">
        <v>15556</v>
      </c>
      <c r="C1545" s="62"/>
      <c r="D1545" s="63">
        <v>16.942223184997214</v>
      </c>
      <c r="E1545" s="65"/>
      <c r="F1545" s="103" t="s">
        <v>10450</v>
      </c>
      <c r="G1545" s="62"/>
      <c r="H1545" s="66"/>
      <c r="I1545" s="67"/>
      <c r="J1545" s="67"/>
      <c r="K1545" s="66" t="s">
        <v>13814</v>
      </c>
      <c r="L1545" s="70"/>
      <c r="M1545" s="71">
        <v>4371.05224609375</v>
      </c>
      <c r="N1545" s="71">
        <v>5222.01171875</v>
      </c>
      <c r="O1545" s="72"/>
      <c r="P1545" s="73"/>
      <c r="Q1545" s="73"/>
      <c r="R1545" s="96"/>
      <c r="S1545" s="48">
        <v>5</v>
      </c>
      <c r="T1545" s="48">
        <v>5</v>
      </c>
      <c r="U1545" s="49">
        <v>176.69878600000001</v>
      </c>
      <c r="V1545" s="49">
        <v>2.05E-4</v>
      </c>
      <c r="W1545" s="49">
        <v>7.9839999999999998E-3</v>
      </c>
      <c r="X1545" s="49">
        <v>1.326071</v>
      </c>
      <c r="Y1545" s="49">
        <v>0.3888888888888889</v>
      </c>
      <c r="Z1545" s="49">
        <v>0.1111111111111111</v>
      </c>
      <c r="AA1545" s="68">
        <v>1545</v>
      </c>
      <c r="AB1545" s="68"/>
      <c r="AC1545" s="69"/>
      <c r="AD1545" s="84">
        <v>101</v>
      </c>
      <c r="AE1545" s="84">
        <v>15</v>
      </c>
      <c r="AF1545" s="84">
        <v>284</v>
      </c>
      <c r="AG1545" s="84">
        <v>1981</v>
      </c>
      <c r="AH1545" s="84"/>
      <c r="AI1545" s="84"/>
      <c r="AJ1545" s="84" t="s">
        <v>8284</v>
      </c>
      <c r="AK1545" s="84"/>
      <c r="AL1545" s="84"/>
      <c r="AM1545" s="87">
        <v>42570.710011574076</v>
      </c>
      <c r="AN1545" s="84" t="s">
        <v>10584</v>
      </c>
      <c r="AO1545" s="92" t="s">
        <v>12127</v>
      </c>
      <c r="AP1545" s="84" t="s">
        <v>66</v>
      </c>
      <c r="AQ1545" s="48"/>
      <c r="AR1545" s="48"/>
      <c r="AS1545" s="48"/>
      <c r="AT1545" s="48"/>
      <c r="AU1545" s="48" t="s">
        <v>14049</v>
      </c>
      <c r="AV1545" s="48" t="s">
        <v>14069</v>
      </c>
      <c r="AW1545" s="107" t="s">
        <v>14671</v>
      </c>
      <c r="AX1545" s="107" t="s">
        <v>14855</v>
      </c>
      <c r="AY1545" s="107" t="s">
        <v>15437</v>
      </c>
      <c r="AZ1545" s="107" t="s">
        <v>15437</v>
      </c>
      <c r="BA1545" s="2"/>
      <c r="BB1545" s="3"/>
      <c r="BC1545" s="3"/>
      <c r="BD1545" s="3"/>
      <c r="BE1545" s="3"/>
    </row>
    <row r="1546" spans="1:57" x14ac:dyDescent="0.25">
      <c r="A1546" s="61" t="s">
        <v>1847</v>
      </c>
      <c r="B1546" s="62" t="s">
        <v>15541</v>
      </c>
      <c r="C1546" s="62"/>
      <c r="D1546" s="63">
        <v>3.9486290771801693</v>
      </c>
      <c r="E1546" s="65"/>
      <c r="F1546" s="103" t="s">
        <v>10451</v>
      </c>
      <c r="G1546" s="62"/>
      <c r="H1546" s="66"/>
      <c r="I1546" s="67"/>
      <c r="J1546" s="67"/>
      <c r="K1546" s="66" t="s">
        <v>13815</v>
      </c>
      <c r="L1546" s="70"/>
      <c r="M1546" s="71">
        <v>3256.98388671875</v>
      </c>
      <c r="N1546" s="71">
        <v>2012.1519775390625</v>
      </c>
      <c r="O1546" s="72"/>
      <c r="P1546" s="73"/>
      <c r="Q1546" s="73"/>
      <c r="R1546" s="96"/>
      <c r="S1546" s="48">
        <v>1</v>
      </c>
      <c r="T1546" s="48">
        <v>0</v>
      </c>
      <c r="U1546" s="49">
        <v>0</v>
      </c>
      <c r="V1546" s="49">
        <v>1.8200000000000001E-4</v>
      </c>
      <c r="W1546" s="49">
        <v>1.266E-3</v>
      </c>
      <c r="X1546" s="49">
        <v>0.282142</v>
      </c>
      <c r="Y1546" s="49">
        <v>0</v>
      </c>
      <c r="Z1546" s="49">
        <v>0</v>
      </c>
      <c r="AA1546" s="68">
        <v>1546</v>
      </c>
      <c r="AB1546" s="68"/>
      <c r="AC1546" s="69"/>
      <c r="AD1546" s="84">
        <v>5</v>
      </c>
      <c r="AE1546" s="84">
        <v>0</v>
      </c>
      <c r="AF1546" s="84">
        <v>0</v>
      </c>
      <c r="AG1546" s="84">
        <v>0</v>
      </c>
      <c r="AH1546" s="84"/>
      <c r="AI1546" s="84"/>
      <c r="AJ1546" s="84"/>
      <c r="AK1546" s="92" t="s">
        <v>8957</v>
      </c>
      <c r="AL1546" s="84"/>
      <c r="AM1546" s="87">
        <v>40598.474456018521</v>
      </c>
      <c r="AN1546" s="84" t="s">
        <v>10584</v>
      </c>
      <c r="AO1546" s="92" t="s">
        <v>12128</v>
      </c>
      <c r="AP1546" s="84" t="s">
        <v>65</v>
      </c>
      <c r="AQ1546" s="48"/>
      <c r="AR1546" s="48"/>
      <c r="AS1546" s="48"/>
      <c r="AT1546" s="48"/>
      <c r="AU1546" s="48"/>
      <c r="AV1546" s="48"/>
      <c r="AW1546" s="48"/>
      <c r="AX1546" s="48"/>
      <c r="AY1546" s="48"/>
      <c r="AZ1546" s="48"/>
      <c r="BA1546" s="2"/>
      <c r="BB1546" s="3"/>
      <c r="BC1546" s="3"/>
      <c r="BD1546" s="3"/>
      <c r="BE1546" s="3"/>
    </row>
    <row r="1547" spans="1:57" x14ac:dyDescent="0.25">
      <c r="A1547" s="61" t="s">
        <v>1848</v>
      </c>
      <c r="B1547" s="62" t="s">
        <v>15541</v>
      </c>
      <c r="C1547" s="62"/>
      <c r="D1547" s="63">
        <v>3.9486290771801693</v>
      </c>
      <c r="E1547" s="65"/>
      <c r="F1547" s="103" t="s">
        <v>10452</v>
      </c>
      <c r="G1547" s="62"/>
      <c r="H1547" s="66"/>
      <c r="I1547" s="67"/>
      <c r="J1547" s="67"/>
      <c r="K1547" s="66" t="s">
        <v>13816</v>
      </c>
      <c r="L1547" s="70"/>
      <c r="M1547" s="71">
        <v>6696.2666015625</v>
      </c>
      <c r="N1547" s="71">
        <v>6073.69482421875</v>
      </c>
      <c r="O1547" s="72"/>
      <c r="P1547" s="73"/>
      <c r="Q1547" s="73"/>
      <c r="R1547" s="96"/>
      <c r="S1547" s="48">
        <v>1</v>
      </c>
      <c r="T1547" s="48">
        <v>0</v>
      </c>
      <c r="U1547" s="49">
        <v>0</v>
      </c>
      <c r="V1547" s="49">
        <v>1.8200000000000001E-4</v>
      </c>
      <c r="W1547" s="49">
        <v>1.266E-3</v>
      </c>
      <c r="X1547" s="49">
        <v>0.282142</v>
      </c>
      <c r="Y1547" s="49">
        <v>0</v>
      </c>
      <c r="Z1547" s="49">
        <v>0</v>
      </c>
      <c r="AA1547" s="68">
        <v>1547</v>
      </c>
      <c r="AB1547" s="68"/>
      <c r="AC1547" s="69"/>
      <c r="AD1547" s="84">
        <v>670</v>
      </c>
      <c r="AE1547" s="84">
        <v>170943</v>
      </c>
      <c r="AF1547" s="84">
        <v>12103</v>
      </c>
      <c r="AG1547" s="84">
        <v>4071</v>
      </c>
      <c r="AH1547" s="84"/>
      <c r="AI1547" s="84" t="s">
        <v>8176</v>
      </c>
      <c r="AJ1547" s="84"/>
      <c r="AK1547" s="92" t="s">
        <v>8958</v>
      </c>
      <c r="AL1547" s="84"/>
      <c r="AM1547" s="87">
        <v>38968.037268518521</v>
      </c>
      <c r="AN1547" s="84" t="s">
        <v>10584</v>
      </c>
      <c r="AO1547" s="92" t="s">
        <v>12129</v>
      </c>
      <c r="AP1547" s="84" t="s">
        <v>65</v>
      </c>
      <c r="AQ1547" s="48"/>
      <c r="AR1547" s="48"/>
      <c r="AS1547" s="48"/>
      <c r="AT1547" s="48"/>
      <c r="AU1547" s="48"/>
      <c r="AV1547" s="48"/>
      <c r="AW1547" s="48"/>
      <c r="AX1547" s="48"/>
      <c r="AY1547" s="48"/>
      <c r="AZ1547" s="48"/>
      <c r="BA1547" s="2"/>
      <c r="BB1547" s="3"/>
      <c r="BC1547" s="3"/>
      <c r="BD1547" s="3"/>
      <c r="BE1547" s="3"/>
    </row>
    <row r="1548" spans="1:57" x14ac:dyDescent="0.25">
      <c r="A1548" s="61" t="s">
        <v>1366</v>
      </c>
      <c r="B1548" s="62" t="s">
        <v>15539</v>
      </c>
      <c r="C1548" s="62"/>
      <c r="D1548" s="63">
        <v>5.3218728724391902</v>
      </c>
      <c r="E1548" s="65"/>
      <c r="F1548" s="103" t="s">
        <v>10453</v>
      </c>
      <c r="G1548" s="62"/>
      <c r="H1548" s="66"/>
      <c r="I1548" s="67"/>
      <c r="J1548" s="67"/>
      <c r="K1548" s="66" t="s">
        <v>13817</v>
      </c>
      <c r="L1548" s="70"/>
      <c r="M1548" s="71">
        <v>6486.185546875</v>
      </c>
      <c r="N1548" s="71">
        <v>4866.3623046875</v>
      </c>
      <c r="O1548" s="72"/>
      <c r="P1548" s="73"/>
      <c r="Q1548" s="73"/>
      <c r="R1548" s="96"/>
      <c r="S1548" s="48">
        <v>0</v>
      </c>
      <c r="T1548" s="48">
        <v>2</v>
      </c>
      <c r="U1548" s="49">
        <v>4374.61841</v>
      </c>
      <c r="V1548" s="49">
        <v>2.0900000000000001E-4</v>
      </c>
      <c r="W1548" s="49">
        <v>1.9759999999999999E-3</v>
      </c>
      <c r="X1548" s="49">
        <v>0.78006600000000004</v>
      </c>
      <c r="Y1548" s="49">
        <v>0</v>
      </c>
      <c r="Z1548" s="49">
        <v>0</v>
      </c>
      <c r="AA1548" s="68">
        <v>1548</v>
      </c>
      <c r="AB1548" s="68"/>
      <c r="AC1548" s="69"/>
      <c r="AD1548" s="84">
        <v>433</v>
      </c>
      <c r="AE1548" s="84">
        <v>295</v>
      </c>
      <c r="AF1548" s="84">
        <v>11661</v>
      </c>
      <c r="AG1548" s="84">
        <v>20457</v>
      </c>
      <c r="AH1548" s="84"/>
      <c r="AI1548" s="84"/>
      <c r="AJ1548" s="84" t="s">
        <v>8284</v>
      </c>
      <c r="AK1548" s="84"/>
      <c r="AL1548" s="84"/>
      <c r="AM1548" s="87">
        <v>42567.410578703704</v>
      </c>
      <c r="AN1548" s="84" t="s">
        <v>10584</v>
      </c>
      <c r="AO1548" s="92" t="s">
        <v>12130</v>
      </c>
      <c r="AP1548" s="84" t="s">
        <v>66</v>
      </c>
      <c r="AQ1548" s="48"/>
      <c r="AR1548" s="48"/>
      <c r="AS1548" s="48"/>
      <c r="AT1548" s="48"/>
      <c r="AU1548" s="48" t="s">
        <v>2951</v>
      </c>
      <c r="AV1548" s="48" t="s">
        <v>2951</v>
      </c>
      <c r="AW1548" s="107" t="s">
        <v>14545</v>
      </c>
      <c r="AX1548" s="107" t="s">
        <v>14810</v>
      </c>
      <c r="AY1548" s="107" t="s">
        <v>14929</v>
      </c>
      <c r="AZ1548" s="107" t="s">
        <v>14929</v>
      </c>
      <c r="BA1548" s="2"/>
      <c r="BB1548" s="3"/>
      <c r="BC1548" s="3"/>
      <c r="BD1548" s="3"/>
      <c r="BE1548" s="3"/>
    </row>
    <row r="1549" spans="1:57" x14ac:dyDescent="0.25">
      <c r="A1549" s="61" t="s">
        <v>1367</v>
      </c>
      <c r="B1549" s="62" t="s">
        <v>15537</v>
      </c>
      <c r="C1549" s="62"/>
      <c r="D1549" s="63">
        <v>1.5251439004765737</v>
      </c>
      <c r="E1549" s="65"/>
      <c r="F1549" s="103" t="s">
        <v>10454</v>
      </c>
      <c r="G1549" s="62"/>
      <c r="H1549" s="66"/>
      <c r="I1549" s="67"/>
      <c r="J1549" s="67"/>
      <c r="K1549" s="66" t="s">
        <v>13818</v>
      </c>
      <c r="L1549" s="70"/>
      <c r="M1549" s="71">
        <v>4237.3125</v>
      </c>
      <c r="N1549" s="71">
        <v>8366.2548828125</v>
      </c>
      <c r="O1549" s="72"/>
      <c r="P1549" s="73"/>
      <c r="Q1549" s="73"/>
      <c r="R1549" s="96"/>
      <c r="S1549" s="48">
        <v>0</v>
      </c>
      <c r="T1549" s="48">
        <v>1</v>
      </c>
      <c r="U1549" s="49">
        <v>0</v>
      </c>
      <c r="V1549" s="49">
        <v>1.5100000000000001E-4</v>
      </c>
      <c r="W1549" s="49">
        <v>1.2999999999999999E-5</v>
      </c>
      <c r="X1549" s="49">
        <v>0.47476299999999999</v>
      </c>
      <c r="Y1549" s="49">
        <v>0</v>
      </c>
      <c r="Z1549" s="49">
        <v>0</v>
      </c>
      <c r="AA1549" s="68">
        <v>1549</v>
      </c>
      <c r="AB1549" s="68"/>
      <c r="AC1549" s="69"/>
      <c r="AD1549" s="84">
        <v>1640</v>
      </c>
      <c r="AE1549" s="84">
        <v>1953</v>
      </c>
      <c r="AF1549" s="84">
        <v>31725</v>
      </c>
      <c r="AG1549" s="84">
        <v>9786</v>
      </c>
      <c r="AH1549" s="84"/>
      <c r="AI1549" s="84" t="s">
        <v>8177</v>
      </c>
      <c r="AJ1549" s="84" t="s">
        <v>8611</v>
      </c>
      <c r="AK1549" s="84"/>
      <c r="AL1549" s="84"/>
      <c r="AM1549" s="87">
        <v>41277.624074074076</v>
      </c>
      <c r="AN1549" s="84" t="s">
        <v>10584</v>
      </c>
      <c r="AO1549" s="92" t="s">
        <v>12131</v>
      </c>
      <c r="AP1549" s="84" t="s">
        <v>66</v>
      </c>
      <c r="AQ1549" s="48"/>
      <c r="AR1549" s="48"/>
      <c r="AS1549" s="48"/>
      <c r="AT1549" s="48"/>
      <c r="AU1549" s="48"/>
      <c r="AV1549" s="48"/>
      <c r="AW1549" s="107" t="s">
        <v>14624</v>
      </c>
      <c r="AX1549" s="107" t="s">
        <v>14624</v>
      </c>
      <c r="AY1549" s="107" t="s">
        <v>15396</v>
      </c>
      <c r="AZ1549" s="107" t="s">
        <v>15396</v>
      </c>
      <c r="BA1549" s="2"/>
      <c r="BB1549" s="3"/>
      <c r="BC1549" s="3"/>
      <c r="BD1549" s="3"/>
      <c r="BE1549" s="3"/>
    </row>
    <row r="1550" spans="1:57" x14ac:dyDescent="0.25">
      <c r="A1550" s="61" t="s">
        <v>1368</v>
      </c>
      <c r="B1550" s="62" t="s">
        <v>15537</v>
      </c>
      <c r="C1550" s="62"/>
      <c r="D1550" s="63">
        <v>1.5</v>
      </c>
      <c r="E1550" s="65"/>
      <c r="F1550" s="103" t="s">
        <v>10455</v>
      </c>
      <c r="G1550" s="62"/>
      <c r="H1550" s="66"/>
      <c r="I1550" s="67"/>
      <c r="J1550" s="67"/>
      <c r="K1550" s="66" t="s">
        <v>13819</v>
      </c>
      <c r="L1550" s="70"/>
      <c r="M1550" s="71">
        <v>7048.7119140625</v>
      </c>
      <c r="N1550" s="71">
        <v>8680.4111328125</v>
      </c>
      <c r="O1550" s="72"/>
      <c r="P1550" s="73"/>
      <c r="Q1550" s="73"/>
      <c r="R1550" s="96"/>
      <c r="S1550" s="48">
        <v>0</v>
      </c>
      <c r="T1550" s="48">
        <v>1</v>
      </c>
      <c r="U1550" s="49">
        <v>0</v>
      </c>
      <c r="V1550" s="49">
        <v>1</v>
      </c>
      <c r="W1550" s="49">
        <v>0</v>
      </c>
      <c r="X1550" s="49">
        <v>1</v>
      </c>
      <c r="Y1550" s="49">
        <v>0</v>
      </c>
      <c r="Z1550" s="49">
        <v>0</v>
      </c>
      <c r="AA1550" s="68">
        <v>1550</v>
      </c>
      <c r="AB1550" s="68"/>
      <c r="AC1550" s="69"/>
      <c r="AD1550" s="84">
        <v>171</v>
      </c>
      <c r="AE1550" s="84">
        <v>347</v>
      </c>
      <c r="AF1550" s="84">
        <v>2729</v>
      </c>
      <c r="AG1550" s="84">
        <v>1792</v>
      </c>
      <c r="AH1550" s="84"/>
      <c r="AI1550" s="84" t="s">
        <v>8178</v>
      </c>
      <c r="AJ1550" s="84"/>
      <c r="AK1550" s="92" t="s">
        <v>8959</v>
      </c>
      <c r="AL1550" s="84"/>
      <c r="AM1550" s="87">
        <v>40186.728518518517</v>
      </c>
      <c r="AN1550" s="84" t="s">
        <v>10584</v>
      </c>
      <c r="AO1550" s="92" t="s">
        <v>12132</v>
      </c>
      <c r="AP1550" s="84" t="s">
        <v>66</v>
      </c>
      <c r="AQ1550" s="48"/>
      <c r="AR1550" s="48"/>
      <c r="AS1550" s="48"/>
      <c r="AT1550" s="48"/>
      <c r="AU1550" s="48" t="s">
        <v>2946</v>
      </c>
      <c r="AV1550" s="48" t="s">
        <v>2946</v>
      </c>
      <c r="AW1550" s="107" t="s">
        <v>14672</v>
      </c>
      <c r="AX1550" s="107" t="s">
        <v>14672</v>
      </c>
      <c r="AY1550" s="107" t="s">
        <v>15438</v>
      </c>
      <c r="AZ1550" s="107" t="s">
        <v>15438</v>
      </c>
      <c r="BA1550" s="2"/>
      <c r="BB1550" s="3"/>
      <c r="BC1550" s="3"/>
      <c r="BD1550" s="3"/>
      <c r="BE1550" s="3"/>
    </row>
    <row r="1551" spans="1:57" x14ac:dyDescent="0.25">
      <c r="A1551" s="61" t="s">
        <v>1849</v>
      </c>
      <c r="B1551" s="62" t="s">
        <v>15537</v>
      </c>
      <c r="C1551" s="62"/>
      <c r="D1551" s="63">
        <v>1.5</v>
      </c>
      <c r="E1551" s="65"/>
      <c r="F1551" s="103" t="s">
        <v>10456</v>
      </c>
      <c r="G1551" s="62"/>
      <c r="H1551" s="66"/>
      <c r="I1551" s="67"/>
      <c r="J1551" s="67"/>
      <c r="K1551" s="66" t="s">
        <v>13820</v>
      </c>
      <c r="L1551" s="70"/>
      <c r="M1551" s="71">
        <v>6180.21923828125</v>
      </c>
      <c r="N1551" s="71">
        <v>5891.201171875</v>
      </c>
      <c r="O1551" s="72"/>
      <c r="P1551" s="73"/>
      <c r="Q1551" s="73"/>
      <c r="R1551" s="96"/>
      <c r="S1551" s="48">
        <v>1</v>
      </c>
      <c r="T1551" s="48">
        <v>0</v>
      </c>
      <c r="U1551" s="49">
        <v>0</v>
      </c>
      <c r="V1551" s="49">
        <v>1</v>
      </c>
      <c r="W1551" s="49">
        <v>0</v>
      </c>
      <c r="X1551" s="49">
        <v>1</v>
      </c>
      <c r="Y1551" s="49">
        <v>0</v>
      </c>
      <c r="Z1551" s="49">
        <v>0</v>
      </c>
      <c r="AA1551" s="68">
        <v>1551</v>
      </c>
      <c r="AB1551" s="68"/>
      <c r="AC1551" s="69"/>
      <c r="AD1551" s="84">
        <v>873</v>
      </c>
      <c r="AE1551" s="84">
        <v>1578</v>
      </c>
      <c r="AF1551" s="84">
        <v>1281</v>
      </c>
      <c r="AG1551" s="84">
        <v>15299</v>
      </c>
      <c r="AH1551" s="84"/>
      <c r="AI1551" s="84" t="s">
        <v>8179</v>
      </c>
      <c r="AJ1551" s="84" t="s">
        <v>8612</v>
      </c>
      <c r="AK1551" s="92" t="s">
        <v>8960</v>
      </c>
      <c r="AL1551" s="84"/>
      <c r="AM1551" s="87">
        <v>43694.813171296293</v>
      </c>
      <c r="AN1551" s="84" t="s">
        <v>10584</v>
      </c>
      <c r="AO1551" s="92" t="s">
        <v>12133</v>
      </c>
      <c r="AP1551" s="84" t="s">
        <v>65</v>
      </c>
      <c r="AQ1551" s="48"/>
      <c r="AR1551" s="48"/>
      <c r="AS1551" s="48"/>
      <c r="AT1551" s="48"/>
      <c r="AU1551" s="48"/>
      <c r="AV1551" s="48"/>
      <c r="AW1551" s="48"/>
      <c r="AX1551" s="48"/>
      <c r="AY1551" s="48"/>
      <c r="AZ1551" s="48"/>
      <c r="BA1551" s="2"/>
      <c r="BB1551" s="3"/>
      <c r="BC1551" s="3"/>
      <c r="BD1551" s="3"/>
      <c r="BE1551" s="3"/>
    </row>
    <row r="1552" spans="1:57" x14ac:dyDescent="0.25">
      <c r="A1552" s="61" t="s">
        <v>1369</v>
      </c>
      <c r="B1552" s="62" t="s">
        <v>15537</v>
      </c>
      <c r="C1552" s="62"/>
      <c r="D1552" s="63">
        <v>1.5</v>
      </c>
      <c r="E1552" s="65"/>
      <c r="F1552" s="103" t="s">
        <v>10457</v>
      </c>
      <c r="G1552" s="62"/>
      <c r="H1552" s="66"/>
      <c r="I1552" s="67"/>
      <c r="J1552" s="67"/>
      <c r="K1552" s="66" t="s">
        <v>13821</v>
      </c>
      <c r="L1552" s="70"/>
      <c r="M1552" s="71">
        <v>7019.6875</v>
      </c>
      <c r="N1552" s="71">
        <v>1389.964599609375</v>
      </c>
      <c r="O1552" s="72"/>
      <c r="P1552" s="73"/>
      <c r="Q1552" s="73"/>
      <c r="R1552" s="96"/>
      <c r="S1552" s="48">
        <v>0</v>
      </c>
      <c r="T1552" s="48">
        <v>1</v>
      </c>
      <c r="U1552" s="49">
        <v>0</v>
      </c>
      <c r="V1552" s="49">
        <v>6.7999999999999999E-5</v>
      </c>
      <c r="W1552" s="49">
        <v>0</v>
      </c>
      <c r="X1552" s="49">
        <v>0.53757900000000003</v>
      </c>
      <c r="Y1552" s="49">
        <v>0</v>
      </c>
      <c r="Z1552" s="49">
        <v>0</v>
      </c>
      <c r="AA1552" s="68">
        <v>1552</v>
      </c>
      <c r="AB1552" s="68"/>
      <c r="AC1552" s="69"/>
      <c r="AD1552" s="84">
        <v>650</v>
      </c>
      <c r="AE1552" s="84">
        <v>72</v>
      </c>
      <c r="AF1552" s="84">
        <v>386</v>
      </c>
      <c r="AG1552" s="84">
        <v>3401</v>
      </c>
      <c r="AH1552" s="84"/>
      <c r="AI1552" s="84" t="s">
        <v>8180</v>
      </c>
      <c r="AJ1552" s="84" t="s">
        <v>8613</v>
      </c>
      <c r="AK1552" s="84"/>
      <c r="AL1552" s="84"/>
      <c r="AM1552" s="87">
        <v>40764.596388888887</v>
      </c>
      <c r="AN1552" s="84" t="s">
        <v>10584</v>
      </c>
      <c r="AO1552" s="92" t="s">
        <v>12134</v>
      </c>
      <c r="AP1552" s="84" t="s">
        <v>66</v>
      </c>
      <c r="AQ1552" s="48"/>
      <c r="AR1552" s="48"/>
      <c r="AS1552" s="48"/>
      <c r="AT1552" s="48"/>
      <c r="AU1552" s="48"/>
      <c r="AV1552" s="48"/>
      <c r="AW1552" s="107" t="s">
        <v>14428</v>
      </c>
      <c r="AX1552" s="107" t="s">
        <v>14428</v>
      </c>
      <c r="AY1552" s="107" t="s">
        <v>15211</v>
      </c>
      <c r="AZ1552" s="107" t="s">
        <v>15211</v>
      </c>
      <c r="BA1552" s="2"/>
      <c r="BB1552" s="3"/>
      <c r="BC1552" s="3"/>
      <c r="BD1552" s="3"/>
      <c r="BE1552" s="3"/>
    </row>
    <row r="1553" spans="1:57" x14ac:dyDescent="0.25">
      <c r="A1553" s="61" t="s">
        <v>1370</v>
      </c>
      <c r="B1553" s="62" t="s">
        <v>15539</v>
      </c>
      <c r="C1553" s="62"/>
      <c r="D1553" s="63">
        <v>5.097511914340533</v>
      </c>
      <c r="E1553" s="65"/>
      <c r="F1553" s="103" t="s">
        <v>10458</v>
      </c>
      <c r="G1553" s="62"/>
      <c r="H1553" s="66"/>
      <c r="I1553" s="67"/>
      <c r="J1553" s="67"/>
      <c r="K1553" s="66" t="s">
        <v>13822</v>
      </c>
      <c r="L1553" s="70"/>
      <c r="M1553" s="71">
        <v>3558.6728515625</v>
      </c>
      <c r="N1553" s="71">
        <v>8881.57421875</v>
      </c>
      <c r="O1553" s="72"/>
      <c r="P1553" s="73"/>
      <c r="Q1553" s="73"/>
      <c r="R1553" s="96"/>
      <c r="S1553" s="48">
        <v>0</v>
      </c>
      <c r="T1553" s="48">
        <v>1</v>
      </c>
      <c r="U1553" s="49">
        <v>0</v>
      </c>
      <c r="V1553" s="49">
        <v>2.0100000000000001E-4</v>
      </c>
      <c r="W1553" s="49">
        <v>1.8600000000000001E-3</v>
      </c>
      <c r="X1553" s="49">
        <v>0.465924</v>
      </c>
      <c r="Y1553" s="49">
        <v>0</v>
      </c>
      <c r="Z1553" s="49">
        <v>0</v>
      </c>
      <c r="AA1553" s="68">
        <v>1553</v>
      </c>
      <c r="AB1553" s="68"/>
      <c r="AC1553" s="69"/>
      <c r="AD1553" s="84">
        <v>89</v>
      </c>
      <c r="AE1553" s="84">
        <v>34</v>
      </c>
      <c r="AF1553" s="84">
        <v>1349</v>
      </c>
      <c r="AG1553" s="84">
        <v>5271</v>
      </c>
      <c r="AH1553" s="84"/>
      <c r="AI1553" s="84"/>
      <c r="AJ1553" s="84" t="s">
        <v>8266</v>
      </c>
      <c r="AK1553" s="84"/>
      <c r="AL1553" s="84"/>
      <c r="AM1553" s="87">
        <v>42001.419317129628</v>
      </c>
      <c r="AN1553" s="84" t="s">
        <v>10584</v>
      </c>
      <c r="AO1553" s="92" t="s">
        <v>12135</v>
      </c>
      <c r="AP1553" s="84" t="s">
        <v>66</v>
      </c>
      <c r="AQ1553" s="48"/>
      <c r="AR1553" s="48"/>
      <c r="AS1553" s="48"/>
      <c r="AT1553" s="48"/>
      <c r="AU1553" s="48" t="s">
        <v>2951</v>
      </c>
      <c r="AV1553" s="48" t="s">
        <v>2951</v>
      </c>
      <c r="AW1553" s="107" t="s">
        <v>14127</v>
      </c>
      <c r="AX1553" s="107" t="s">
        <v>14127</v>
      </c>
      <c r="AY1553" s="107" t="s">
        <v>14929</v>
      </c>
      <c r="AZ1553" s="107" t="s">
        <v>14929</v>
      </c>
      <c r="BA1553" s="2"/>
      <c r="BB1553" s="3"/>
      <c r="BC1553" s="3"/>
      <c r="BD1553" s="3"/>
      <c r="BE1553" s="3"/>
    </row>
    <row r="1554" spans="1:57" x14ac:dyDescent="0.25">
      <c r="A1554" s="61" t="s">
        <v>1371</v>
      </c>
      <c r="B1554" s="62" t="s">
        <v>15537</v>
      </c>
      <c r="C1554" s="62"/>
      <c r="D1554" s="63">
        <v>1.5</v>
      </c>
      <c r="E1554" s="65"/>
      <c r="F1554" s="103" t="s">
        <v>10459</v>
      </c>
      <c r="G1554" s="62"/>
      <c r="H1554" s="66"/>
      <c r="I1554" s="67"/>
      <c r="J1554" s="67"/>
      <c r="K1554" s="66" t="s">
        <v>13823</v>
      </c>
      <c r="L1554" s="70"/>
      <c r="M1554" s="71">
        <v>7975.82080078125</v>
      </c>
      <c r="N1554" s="71">
        <v>2367.271240234375</v>
      </c>
      <c r="O1554" s="72"/>
      <c r="P1554" s="73"/>
      <c r="Q1554" s="73"/>
      <c r="R1554" s="96"/>
      <c r="S1554" s="48">
        <v>0</v>
      </c>
      <c r="T1554" s="48">
        <v>1</v>
      </c>
      <c r="U1554" s="49">
        <v>0</v>
      </c>
      <c r="V1554" s="49">
        <v>6.7999999999999999E-5</v>
      </c>
      <c r="W1554" s="49">
        <v>0</v>
      </c>
      <c r="X1554" s="49">
        <v>0.53757900000000003</v>
      </c>
      <c r="Y1554" s="49">
        <v>0</v>
      </c>
      <c r="Z1554" s="49">
        <v>0</v>
      </c>
      <c r="AA1554" s="68">
        <v>1554</v>
      </c>
      <c r="AB1554" s="68"/>
      <c r="AC1554" s="69"/>
      <c r="AD1554" s="84">
        <v>71</v>
      </c>
      <c r="AE1554" s="84">
        <v>11</v>
      </c>
      <c r="AF1554" s="84">
        <v>17</v>
      </c>
      <c r="AG1554" s="84">
        <v>59</v>
      </c>
      <c r="AH1554" s="84"/>
      <c r="AI1554" s="84"/>
      <c r="AJ1554" s="84" t="s">
        <v>8614</v>
      </c>
      <c r="AK1554" s="84"/>
      <c r="AL1554" s="84"/>
      <c r="AM1554" s="87">
        <v>41894.557905092595</v>
      </c>
      <c r="AN1554" s="84" t="s">
        <v>10584</v>
      </c>
      <c r="AO1554" s="92" t="s">
        <v>12136</v>
      </c>
      <c r="AP1554" s="84" t="s">
        <v>66</v>
      </c>
      <c r="AQ1554" s="48"/>
      <c r="AR1554" s="48"/>
      <c r="AS1554" s="48"/>
      <c r="AT1554" s="48"/>
      <c r="AU1554" s="48"/>
      <c r="AV1554" s="48"/>
      <c r="AW1554" s="107" t="s">
        <v>14338</v>
      </c>
      <c r="AX1554" s="107" t="s">
        <v>14338</v>
      </c>
      <c r="AY1554" s="107" t="s">
        <v>15125</v>
      </c>
      <c r="AZ1554" s="107" t="s">
        <v>15125</v>
      </c>
      <c r="BA1554" s="2"/>
      <c r="BB1554" s="3"/>
      <c r="BC1554" s="3"/>
      <c r="BD1554" s="3"/>
      <c r="BE1554" s="3"/>
    </row>
    <row r="1555" spans="1:57" x14ac:dyDescent="0.25">
      <c r="A1555" s="61" t="s">
        <v>1373</v>
      </c>
      <c r="B1555" s="62" t="s">
        <v>15541</v>
      </c>
      <c r="C1555" s="62"/>
      <c r="D1555" s="63">
        <v>3.6410998328897688</v>
      </c>
      <c r="E1555" s="65"/>
      <c r="F1555" s="103" t="s">
        <v>10460</v>
      </c>
      <c r="G1555" s="62"/>
      <c r="H1555" s="66"/>
      <c r="I1555" s="67"/>
      <c r="J1555" s="67"/>
      <c r="K1555" s="66" t="s">
        <v>13824</v>
      </c>
      <c r="L1555" s="70"/>
      <c r="M1555" s="71">
        <v>6067.8525390625</v>
      </c>
      <c r="N1555" s="71">
        <v>6195.97802734375</v>
      </c>
      <c r="O1555" s="72"/>
      <c r="P1555" s="73"/>
      <c r="Q1555" s="73"/>
      <c r="R1555" s="96"/>
      <c r="S1555" s="48">
        <v>0</v>
      </c>
      <c r="T1555" s="48">
        <v>2</v>
      </c>
      <c r="U1555" s="49">
        <v>0</v>
      </c>
      <c r="V1555" s="49">
        <v>1.7799999999999999E-4</v>
      </c>
      <c r="W1555" s="49">
        <v>1.1069999999999999E-3</v>
      </c>
      <c r="X1555" s="49">
        <v>0.54048099999999999</v>
      </c>
      <c r="Y1555" s="49">
        <v>0.5</v>
      </c>
      <c r="Z1555" s="49">
        <v>0</v>
      </c>
      <c r="AA1555" s="68">
        <v>1555</v>
      </c>
      <c r="AB1555" s="68"/>
      <c r="AC1555" s="69"/>
      <c r="AD1555" s="84">
        <v>494</v>
      </c>
      <c r="AE1555" s="84">
        <v>1311</v>
      </c>
      <c r="AF1555" s="84">
        <v>56193</v>
      </c>
      <c r="AG1555" s="84">
        <v>72922</v>
      </c>
      <c r="AH1555" s="84"/>
      <c r="AI1555" s="84"/>
      <c r="AJ1555" s="84" t="s">
        <v>8266</v>
      </c>
      <c r="AK1555" s="84"/>
      <c r="AL1555" s="84"/>
      <c r="AM1555" s="87">
        <v>42602.319155092591</v>
      </c>
      <c r="AN1555" s="84" t="s">
        <v>10584</v>
      </c>
      <c r="AO1555" s="92" t="s">
        <v>12137</v>
      </c>
      <c r="AP1555" s="84" t="s">
        <v>66</v>
      </c>
      <c r="AQ1555" s="48"/>
      <c r="AR1555" s="48"/>
      <c r="AS1555" s="48"/>
      <c r="AT1555" s="48"/>
      <c r="AU1555" s="48"/>
      <c r="AV1555" s="48"/>
      <c r="AW1555" s="107" t="s">
        <v>14673</v>
      </c>
      <c r="AX1555" s="107" t="s">
        <v>14673</v>
      </c>
      <c r="AY1555" s="107" t="s">
        <v>15439</v>
      </c>
      <c r="AZ1555" s="107" t="s">
        <v>15439</v>
      </c>
      <c r="BA1555" s="2"/>
      <c r="BB1555" s="3"/>
      <c r="BC1555" s="3"/>
      <c r="BD1555" s="3"/>
      <c r="BE1555" s="3"/>
    </row>
    <row r="1556" spans="1:57" x14ac:dyDescent="0.25">
      <c r="A1556" s="61" t="s">
        <v>1374</v>
      </c>
      <c r="B1556" s="62" t="s">
        <v>15537</v>
      </c>
      <c r="C1556" s="62"/>
      <c r="D1556" s="63">
        <v>1.5</v>
      </c>
      <c r="E1556" s="65"/>
      <c r="F1556" s="103" t="s">
        <v>10461</v>
      </c>
      <c r="G1556" s="62"/>
      <c r="H1556" s="66"/>
      <c r="I1556" s="67"/>
      <c r="J1556" s="67"/>
      <c r="K1556" s="66" t="s">
        <v>13825</v>
      </c>
      <c r="L1556" s="70"/>
      <c r="M1556" s="71">
        <v>3007.61767578125</v>
      </c>
      <c r="N1556" s="71">
        <v>8621.7763671875</v>
      </c>
      <c r="O1556" s="72"/>
      <c r="P1556" s="73"/>
      <c r="Q1556" s="73"/>
      <c r="R1556" s="96"/>
      <c r="S1556" s="48">
        <v>1</v>
      </c>
      <c r="T1556" s="48">
        <v>1</v>
      </c>
      <c r="U1556" s="49">
        <v>0</v>
      </c>
      <c r="V1556" s="49">
        <v>0</v>
      </c>
      <c r="W1556" s="49">
        <v>0</v>
      </c>
      <c r="X1556" s="49">
        <v>1</v>
      </c>
      <c r="Y1556" s="49">
        <v>0</v>
      </c>
      <c r="Z1556" s="49" t="s">
        <v>13963</v>
      </c>
      <c r="AA1556" s="68">
        <v>1556</v>
      </c>
      <c r="AB1556" s="68"/>
      <c r="AC1556" s="69"/>
      <c r="AD1556" s="84">
        <v>182</v>
      </c>
      <c r="AE1556" s="84">
        <v>1362</v>
      </c>
      <c r="AF1556" s="84">
        <v>30396</v>
      </c>
      <c r="AG1556" s="84">
        <v>24822</v>
      </c>
      <c r="AH1556" s="84"/>
      <c r="AI1556" s="84" t="s">
        <v>8181</v>
      </c>
      <c r="AJ1556" s="84" t="s">
        <v>8615</v>
      </c>
      <c r="AK1556" s="92" t="s">
        <v>8961</v>
      </c>
      <c r="AL1556" s="84"/>
      <c r="AM1556" s="87">
        <v>40537.383460648147</v>
      </c>
      <c r="AN1556" s="84" t="s">
        <v>10584</v>
      </c>
      <c r="AO1556" s="92" t="s">
        <v>12138</v>
      </c>
      <c r="AP1556" s="84" t="s">
        <v>66</v>
      </c>
      <c r="AQ1556" s="48" t="s">
        <v>2859</v>
      </c>
      <c r="AR1556" s="48" t="s">
        <v>2859</v>
      </c>
      <c r="AS1556" s="48" t="s">
        <v>2940</v>
      </c>
      <c r="AT1556" s="48" t="s">
        <v>2940</v>
      </c>
      <c r="AU1556" s="48"/>
      <c r="AV1556" s="48"/>
      <c r="AW1556" s="107" t="s">
        <v>14674</v>
      </c>
      <c r="AX1556" s="107" t="s">
        <v>14674</v>
      </c>
      <c r="AY1556" s="107" t="s">
        <v>15440</v>
      </c>
      <c r="AZ1556" s="107" t="s">
        <v>15440</v>
      </c>
      <c r="BA1556" s="2"/>
      <c r="BB1556" s="3"/>
      <c r="BC1556" s="3"/>
      <c r="BD1556" s="3"/>
      <c r="BE1556" s="3"/>
    </row>
    <row r="1557" spans="1:57" x14ac:dyDescent="0.25">
      <c r="A1557" s="61" t="s">
        <v>1375</v>
      </c>
      <c r="B1557" s="62" t="s">
        <v>15537</v>
      </c>
      <c r="C1557" s="62"/>
      <c r="D1557" s="63">
        <v>1.5</v>
      </c>
      <c r="E1557" s="65"/>
      <c r="F1557" s="103" t="s">
        <v>10462</v>
      </c>
      <c r="G1557" s="62"/>
      <c r="H1557" s="66"/>
      <c r="I1557" s="67"/>
      <c r="J1557" s="67"/>
      <c r="K1557" s="66" t="s">
        <v>13826</v>
      </c>
      <c r="L1557" s="70"/>
      <c r="M1557" s="71">
        <v>8235.8818359375</v>
      </c>
      <c r="N1557" s="71">
        <v>7481.10595703125</v>
      </c>
      <c r="O1557" s="72"/>
      <c r="P1557" s="73"/>
      <c r="Q1557" s="73"/>
      <c r="R1557" s="96"/>
      <c r="S1557" s="48">
        <v>0</v>
      </c>
      <c r="T1557" s="48">
        <v>1</v>
      </c>
      <c r="U1557" s="49">
        <v>0</v>
      </c>
      <c r="V1557" s="49">
        <v>1</v>
      </c>
      <c r="W1557" s="49">
        <v>0</v>
      </c>
      <c r="X1557" s="49">
        <v>1</v>
      </c>
      <c r="Y1557" s="49">
        <v>0</v>
      </c>
      <c r="Z1557" s="49">
        <v>0</v>
      </c>
      <c r="AA1557" s="68">
        <v>1557</v>
      </c>
      <c r="AB1557" s="68"/>
      <c r="AC1557" s="69"/>
      <c r="AD1557" s="84">
        <v>13</v>
      </c>
      <c r="AE1557" s="84">
        <v>617</v>
      </c>
      <c r="AF1557" s="84">
        <v>2428</v>
      </c>
      <c r="AG1557" s="84">
        <v>1089</v>
      </c>
      <c r="AH1557" s="84"/>
      <c r="AI1557" s="84" t="s">
        <v>8182</v>
      </c>
      <c r="AJ1557" s="84" t="s">
        <v>8284</v>
      </c>
      <c r="AK1557" s="84"/>
      <c r="AL1557" s="84"/>
      <c r="AM1557" s="87">
        <v>43481.291574074072</v>
      </c>
      <c r="AN1557" s="84" t="s">
        <v>10584</v>
      </c>
      <c r="AO1557" s="92" t="s">
        <v>12139</v>
      </c>
      <c r="AP1557" s="84" t="s">
        <v>66</v>
      </c>
      <c r="AQ1557" s="48" t="s">
        <v>2860</v>
      </c>
      <c r="AR1557" s="48" t="s">
        <v>2860</v>
      </c>
      <c r="AS1557" s="48" t="s">
        <v>2941</v>
      </c>
      <c r="AT1557" s="48" t="s">
        <v>2941</v>
      </c>
      <c r="AU1557" s="48"/>
      <c r="AV1557" s="48"/>
      <c r="AW1557" s="107" t="s">
        <v>14675</v>
      </c>
      <c r="AX1557" s="107" t="s">
        <v>14856</v>
      </c>
      <c r="AY1557" s="107" t="s">
        <v>15441</v>
      </c>
      <c r="AZ1557" s="107" t="s">
        <v>15528</v>
      </c>
      <c r="BA1557" s="2"/>
      <c r="BB1557" s="3"/>
      <c r="BC1557" s="3"/>
      <c r="BD1557" s="3"/>
      <c r="BE1557" s="3"/>
    </row>
    <row r="1558" spans="1:57" x14ac:dyDescent="0.25">
      <c r="A1558" s="61" t="s">
        <v>1850</v>
      </c>
      <c r="B1558" s="62" t="s">
        <v>15537</v>
      </c>
      <c r="C1558" s="62"/>
      <c r="D1558" s="63">
        <v>1.5</v>
      </c>
      <c r="E1558" s="65"/>
      <c r="F1558" s="103" t="s">
        <v>10463</v>
      </c>
      <c r="G1558" s="62"/>
      <c r="H1558" s="66"/>
      <c r="I1558" s="67"/>
      <c r="J1558" s="67"/>
      <c r="K1558" s="66" t="s">
        <v>13827</v>
      </c>
      <c r="L1558" s="70"/>
      <c r="M1558" s="71">
        <v>8915.41796875</v>
      </c>
      <c r="N1558" s="71">
        <v>8412.1943359375</v>
      </c>
      <c r="O1558" s="72"/>
      <c r="P1558" s="73"/>
      <c r="Q1558" s="73"/>
      <c r="R1558" s="96"/>
      <c r="S1558" s="48">
        <v>1</v>
      </c>
      <c r="T1558" s="48">
        <v>0</v>
      </c>
      <c r="U1558" s="49">
        <v>0</v>
      </c>
      <c r="V1558" s="49">
        <v>1</v>
      </c>
      <c r="W1558" s="49">
        <v>0</v>
      </c>
      <c r="X1558" s="49">
        <v>1</v>
      </c>
      <c r="Y1558" s="49">
        <v>0</v>
      </c>
      <c r="Z1558" s="49">
        <v>0</v>
      </c>
      <c r="AA1558" s="68">
        <v>1558</v>
      </c>
      <c r="AB1558" s="68"/>
      <c r="AC1558" s="69"/>
      <c r="AD1558" s="84">
        <v>11</v>
      </c>
      <c r="AE1558" s="84">
        <v>10740</v>
      </c>
      <c r="AF1558" s="84">
        <v>2558</v>
      </c>
      <c r="AG1558" s="84">
        <v>4259</v>
      </c>
      <c r="AH1558" s="84"/>
      <c r="AI1558" s="84" t="s">
        <v>8183</v>
      </c>
      <c r="AJ1558" s="84" t="s">
        <v>8616</v>
      </c>
      <c r="AK1558" s="92" t="s">
        <v>8962</v>
      </c>
      <c r="AL1558" s="84"/>
      <c r="AM1558" s="87">
        <v>43706.295590277776</v>
      </c>
      <c r="AN1558" s="84" t="s">
        <v>10584</v>
      </c>
      <c r="AO1558" s="92" t="s">
        <v>12140</v>
      </c>
      <c r="AP1558" s="84" t="s">
        <v>65</v>
      </c>
      <c r="AQ1558" s="48"/>
      <c r="AR1558" s="48"/>
      <c r="AS1558" s="48"/>
      <c r="AT1558" s="48"/>
      <c r="AU1558" s="48"/>
      <c r="AV1558" s="48"/>
      <c r="AW1558" s="48"/>
      <c r="AX1558" s="48"/>
      <c r="AY1558" s="48"/>
      <c r="AZ1558" s="48"/>
      <c r="BA1558" s="2"/>
      <c r="BB1558" s="3"/>
      <c r="BC1558" s="3"/>
      <c r="BD1558" s="3"/>
      <c r="BE1558" s="3"/>
    </row>
    <row r="1559" spans="1:57" x14ac:dyDescent="0.25">
      <c r="A1559" s="61" t="s">
        <v>1376</v>
      </c>
      <c r="B1559" s="62" t="s">
        <v>15537</v>
      </c>
      <c r="C1559" s="62"/>
      <c r="D1559" s="63">
        <v>1.5</v>
      </c>
      <c r="E1559" s="65"/>
      <c r="F1559" s="103" t="s">
        <v>9033</v>
      </c>
      <c r="G1559" s="62"/>
      <c r="H1559" s="66"/>
      <c r="I1559" s="67"/>
      <c r="J1559" s="67"/>
      <c r="K1559" s="66" t="s">
        <v>13828</v>
      </c>
      <c r="L1559" s="70"/>
      <c r="M1559" s="71">
        <v>6068.5302734375</v>
      </c>
      <c r="N1559" s="71">
        <v>2579.9794921875</v>
      </c>
      <c r="O1559" s="72"/>
      <c r="P1559" s="73"/>
      <c r="Q1559" s="73"/>
      <c r="R1559" s="96"/>
      <c r="S1559" s="48">
        <v>0</v>
      </c>
      <c r="T1559" s="48">
        <v>1</v>
      </c>
      <c r="U1559" s="49">
        <v>0</v>
      </c>
      <c r="V1559" s="49">
        <v>1</v>
      </c>
      <c r="W1559" s="49">
        <v>0</v>
      </c>
      <c r="X1559" s="49">
        <v>1</v>
      </c>
      <c r="Y1559" s="49">
        <v>0</v>
      </c>
      <c r="Z1559" s="49">
        <v>0</v>
      </c>
      <c r="AA1559" s="68">
        <v>1559</v>
      </c>
      <c r="AB1559" s="68"/>
      <c r="AC1559" s="69"/>
      <c r="AD1559" s="84">
        <v>93</v>
      </c>
      <c r="AE1559" s="84">
        <v>4</v>
      </c>
      <c r="AF1559" s="84">
        <v>48</v>
      </c>
      <c r="AG1559" s="84">
        <v>56</v>
      </c>
      <c r="AH1559" s="84"/>
      <c r="AI1559" s="84"/>
      <c r="AJ1559" s="84"/>
      <c r="AK1559" s="84"/>
      <c r="AL1559" s="84"/>
      <c r="AM1559" s="87">
        <v>43549.322708333333</v>
      </c>
      <c r="AN1559" s="84" t="s">
        <v>10584</v>
      </c>
      <c r="AO1559" s="92" t="s">
        <v>12141</v>
      </c>
      <c r="AP1559" s="84" t="s">
        <v>66</v>
      </c>
      <c r="AQ1559" s="48"/>
      <c r="AR1559" s="48"/>
      <c r="AS1559" s="48"/>
      <c r="AT1559" s="48"/>
      <c r="AU1559" s="48"/>
      <c r="AV1559" s="48"/>
      <c r="AW1559" s="107" t="s">
        <v>14676</v>
      </c>
      <c r="AX1559" s="107" t="s">
        <v>14676</v>
      </c>
      <c r="AY1559" s="107" t="s">
        <v>15442</v>
      </c>
      <c r="AZ1559" s="107" t="s">
        <v>15442</v>
      </c>
      <c r="BA1559" s="2"/>
      <c r="BB1559" s="3"/>
      <c r="BC1559" s="3"/>
      <c r="BD1559" s="3"/>
      <c r="BE1559" s="3"/>
    </row>
    <row r="1560" spans="1:57" x14ac:dyDescent="0.25">
      <c r="A1560" s="61" t="s">
        <v>1851</v>
      </c>
      <c r="B1560" s="62" t="s">
        <v>15537</v>
      </c>
      <c r="C1560" s="62"/>
      <c r="D1560" s="63">
        <v>1.5</v>
      </c>
      <c r="E1560" s="65"/>
      <c r="F1560" s="103" t="s">
        <v>10464</v>
      </c>
      <c r="G1560" s="62"/>
      <c r="H1560" s="66"/>
      <c r="I1560" s="67"/>
      <c r="J1560" s="67"/>
      <c r="K1560" s="66" t="s">
        <v>13829</v>
      </c>
      <c r="L1560" s="70"/>
      <c r="M1560" s="71">
        <v>7564.2587890625</v>
      </c>
      <c r="N1560" s="71">
        <v>467.69174194335938</v>
      </c>
      <c r="O1560" s="72"/>
      <c r="P1560" s="73"/>
      <c r="Q1560" s="73"/>
      <c r="R1560" s="96"/>
      <c r="S1560" s="48">
        <v>1</v>
      </c>
      <c r="T1560" s="48">
        <v>0</v>
      </c>
      <c r="U1560" s="49">
        <v>0</v>
      </c>
      <c r="V1560" s="49">
        <v>1</v>
      </c>
      <c r="W1560" s="49">
        <v>0</v>
      </c>
      <c r="X1560" s="49">
        <v>1</v>
      </c>
      <c r="Y1560" s="49">
        <v>0</v>
      </c>
      <c r="Z1560" s="49">
        <v>0</v>
      </c>
      <c r="AA1560" s="68">
        <v>1560</v>
      </c>
      <c r="AB1560" s="68"/>
      <c r="AC1560" s="69"/>
      <c r="AD1560" s="84">
        <v>7515</v>
      </c>
      <c r="AE1560" s="84">
        <v>74828</v>
      </c>
      <c r="AF1560" s="84">
        <v>35465</v>
      </c>
      <c r="AG1560" s="84">
        <v>6927</v>
      </c>
      <c r="AH1560" s="84"/>
      <c r="AI1560" s="84" t="s">
        <v>8184</v>
      </c>
      <c r="AJ1560" s="84" t="s">
        <v>8284</v>
      </c>
      <c r="AK1560" s="84"/>
      <c r="AL1560" s="84"/>
      <c r="AM1560" s="87">
        <v>42625.66034722222</v>
      </c>
      <c r="AN1560" s="84" t="s">
        <v>10584</v>
      </c>
      <c r="AO1560" s="92" t="s">
        <v>12142</v>
      </c>
      <c r="AP1560" s="84" t="s">
        <v>65</v>
      </c>
      <c r="AQ1560" s="48"/>
      <c r="AR1560" s="48"/>
      <c r="AS1560" s="48"/>
      <c r="AT1560" s="48"/>
      <c r="AU1560" s="48"/>
      <c r="AV1560" s="48"/>
      <c r="AW1560" s="48"/>
      <c r="AX1560" s="48"/>
      <c r="AY1560" s="48"/>
      <c r="AZ1560" s="48"/>
      <c r="BA1560" s="2"/>
      <c r="BB1560" s="3"/>
      <c r="BC1560" s="3"/>
      <c r="BD1560" s="3"/>
      <c r="BE1560" s="3"/>
    </row>
    <row r="1561" spans="1:57" x14ac:dyDescent="0.25">
      <c r="A1561" s="61" t="s">
        <v>1377</v>
      </c>
      <c r="B1561" s="62" t="s">
        <v>15537</v>
      </c>
      <c r="C1561" s="62"/>
      <c r="D1561" s="63">
        <v>1.5</v>
      </c>
      <c r="E1561" s="65"/>
      <c r="F1561" s="103" t="s">
        <v>10465</v>
      </c>
      <c r="G1561" s="62"/>
      <c r="H1561" s="66"/>
      <c r="I1561" s="67"/>
      <c r="J1561" s="67"/>
      <c r="K1561" s="66" t="s">
        <v>13830</v>
      </c>
      <c r="L1561" s="70"/>
      <c r="M1561" s="71">
        <v>5440.89697265625</v>
      </c>
      <c r="N1561" s="71">
        <v>2830.110107421875</v>
      </c>
      <c r="O1561" s="72"/>
      <c r="P1561" s="73"/>
      <c r="Q1561" s="73"/>
      <c r="R1561" s="96"/>
      <c r="S1561" s="48">
        <v>0</v>
      </c>
      <c r="T1561" s="48">
        <v>1</v>
      </c>
      <c r="U1561" s="49">
        <v>0</v>
      </c>
      <c r="V1561" s="49">
        <v>1.6129000000000001E-2</v>
      </c>
      <c r="W1561" s="49">
        <v>0</v>
      </c>
      <c r="X1561" s="49">
        <v>0.60745700000000002</v>
      </c>
      <c r="Y1561" s="49">
        <v>0</v>
      </c>
      <c r="Z1561" s="49">
        <v>0</v>
      </c>
      <c r="AA1561" s="68">
        <v>1561</v>
      </c>
      <c r="AB1561" s="68"/>
      <c r="AC1561" s="69"/>
      <c r="AD1561" s="84">
        <v>85</v>
      </c>
      <c r="AE1561" s="84">
        <v>16</v>
      </c>
      <c r="AF1561" s="84">
        <v>3024</v>
      </c>
      <c r="AG1561" s="84">
        <v>848</v>
      </c>
      <c r="AH1561" s="84"/>
      <c r="AI1561" s="84"/>
      <c r="AJ1561" s="84"/>
      <c r="AK1561" s="84"/>
      <c r="AL1561" s="84"/>
      <c r="AM1561" s="87">
        <v>43642.344166666669</v>
      </c>
      <c r="AN1561" s="84" t="s">
        <v>10584</v>
      </c>
      <c r="AO1561" s="92" t="s">
        <v>12143</v>
      </c>
      <c r="AP1561" s="84" t="s">
        <v>66</v>
      </c>
      <c r="AQ1561" s="48"/>
      <c r="AR1561" s="48"/>
      <c r="AS1561" s="48"/>
      <c r="AT1561" s="48"/>
      <c r="AU1561" s="48"/>
      <c r="AV1561" s="48"/>
      <c r="AW1561" s="107" t="s">
        <v>14460</v>
      </c>
      <c r="AX1561" s="107" t="s">
        <v>14460</v>
      </c>
      <c r="AY1561" s="107" t="s">
        <v>15242</v>
      </c>
      <c r="AZ1561" s="107" t="s">
        <v>15242</v>
      </c>
      <c r="BA1561" s="2"/>
      <c r="BB1561" s="3"/>
      <c r="BC1561" s="3"/>
      <c r="BD1561" s="3"/>
      <c r="BE1561" s="3"/>
    </row>
    <row r="1562" spans="1:57" x14ac:dyDescent="0.25">
      <c r="A1562" s="61" t="s">
        <v>1378</v>
      </c>
      <c r="B1562" s="62" t="s">
        <v>15539</v>
      </c>
      <c r="C1562" s="62"/>
      <c r="D1562" s="63">
        <v>5.097511914340533</v>
      </c>
      <c r="E1562" s="65"/>
      <c r="F1562" s="103" t="s">
        <v>9033</v>
      </c>
      <c r="G1562" s="62"/>
      <c r="H1562" s="66"/>
      <c r="I1562" s="67"/>
      <c r="J1562" s="67"/>
      <c r="K1562" s="66" t="s">
        <v>13831</v>
      </c>
      <c r="L1562" s="70"/>
      <c r="M1562" s="71">
        <v>2137.898193359375</v>
      </c>
      <c r="N1562" s="71">
        <v>6154.87158203125</v>
      </c>
      <c r="O1562" s="72"/>
      <c r="P1562" s="73"/>
      <c r="Q1562" s="73"/>
      <c r="R1562" s="96"/>
      <c r="S1562" s="48">
        <v>0</v>
      </c>
      <c r="T1562" s="48">
        <v>1</v>
      </c>
      <c r="U1562" s="49">
        <v>0</v>
      </c>
      <c r="V1562" s="49">
        <v>2.0100000000000001E-4</v>
      </c>
      <c r="W1562" s="49">
        <v>1.8600000000000001E-3</v>
      </c>
      <c r="X1562" s="49">
        <v>0.465924</v>
      </c>
      <c r="Y1562" s="49">
        <v>0</v>
      </c>
      <c r="Z1562" s="49">
        <v>0</v>
      </c>
      <c r="AA1562" s="68">
        <v>1562</v>
      </c>
      <c r="AB1562" s="68"/>
      <c r="AC1562" s="69"/>
      <c r="AD1562" s="84">
        <v>66</v>
      </c>
      <c r="AE1562" s="84">
        <v>25</v>
      </c>
      <c r="AF1562" s="84">
        <v>3149</v>
      </c>
      <c r="AG1562" s="84">
        <v>17377</v>
      </c>
      <c r="AH1562" s="84"/>
      <c r="AI1562" s="84"/>
      <c r="AJ1562" s="84"/>
      <c r="AK1562" s="84"/>
      <c r="AL1562" s="84"/>
      <c r="AM1562" s="87">
        <v>42965.271678240744</v>
      </c>
      <c r="AN1562" s="84" t="s">
        <v>10584</v>
      </c>
      <c r="AO1562" s="92" t="s">
        <v>12144</v>
      </c>
      <c r="AP1562" s="84" t="s">
        <v>66</v>
      </c>
      <c r="AQ1562" s="48"/>
      <c r="AR1562" s="48"/>
      <c r="AS1562" s="48"/>
      <c r="AT1562" s="48"/>
      <c r="AU1562" s="48" t="s">
        <v>2951</v>
      </c>
      <c r="AV1562" s="48" t="s">
        <v>2951</v>
      </c>
      <c r="AW1562" s="107" t="s">
        <v>14127</v>
      </c>
      <c r="AX1562" s="107" t="s">
        <v>14127</v>
      </c>
      <c r="AY1562" s="107" t="s">
        <v>14929</v>
      </c>
      <c r="AZ1562" s="107" t="s">
        <v>14929</v>
      </c>
      <c r="BA1562" s="2"/>
      <c r="BB1562" s="3"/>
      <c r="BC1562" s="3"/>
      <c r="BD1562" s="3"/>
      <c r="BE1562" s="3"/>
    </row>
    <row r="1563" spans="1:57" x14ac:dyDescent="0.25">
      <c r="A1563" s="61" t="s">
        <v>1379</v>
      </c>
      <c r="B1563" s="62" t="s">
        <v>15537</v>
      </c>
      <c r="C1563" s="62"/>
      <c r="D1563" s="63">
        <v>1.7185585195271398</v>
      </c>
      <c r="E1563" s="65"/>
      <c r="F1563" s="103" t="s">
        <v>10466</v>
      </c>
      <c r="G1563" s="62"/>
      <c r="H1563" s="66"/>
      <c r="I1563" s="67"/>
      <c r="J1563" s="67"/>
      <c r="K1563" s="66" t="s">
        <v>13832</v>
      </c>
      <c r="L1563" s="70"/>
      <c r="M1563" s="71">
        <v>8371.775390625</v>
      </c>
      <c r="N1563" s="71">
        <v>4513.63525390625</v>
      </c>
      <c r="O1563" s="72"/>
      <c r="P1563" s="73"/>
      <c r="Q1563" s="73"/>
      <c r="R1563" s="96"/>
      <c r="S1563" s="48">
        <v>0</v>
      </c>
      <c r="T1563" s="48">
        <v>1</v>
      </c>
      <c r="U1563" s="49">
        <v>0</v>
      </c>
      <c r="V1563" s="49">
        <v>1.63E-4</v>
      </c>
      <c r="W1563" s="49">
        <v>1.13E-4</v>
      </c>
      <c r="X1563" s="49">
        <v>0.48216999999999999</v>
      </c>
      <c r="Y1563" s="49">
        <v>0</v>
      </c>
      <c r="Z1563" s="49">
        <v>0</v>
      </c>
      <c r="AA1563" s="68">
        <v>1563</v>
      </c>
      <c r="AB1563" s="68"/>
      <c r="AC1563" s="69"/>
      <c r="AD1563" s="84">
        <v>118</v>
      </c>
      <c r="AE1563" s="84">
        <v>118</v>
      </c>
      <c r="AF1563" s="84">
        <v>4426</v>
      </c>
      <c r="AG1563" s="84">
        <v>4430</v>
      </c>
      <c r="AH1563" s="84"/>
      <c r="AI1563" s="84" t="s">
        <v>8185</v>
      </c>
      <c r="AJ1563" s="84" t="s">
        <v>8273</v>
      </c>
      <c r="AK1563" s="84"/>
      <c r="AL1563" s="84"/>
      <c r="AM1563" s="87">
        <v>40807.28733796296</v>
      </c>
      <c r="AN1563" s="84" t="s">
        <v>10584</v>
      </c>
      <c r="AO1563" s="92" t="s">
        <v>12145</v>
      </c>
      <c r="AP1563" s="84" t="s">
        <v>66</v>
      </c>
      <c r="AQ1563" s="48"/>
      <c r="AR1563" s="48"/>
      <c r="AS1563" s="48"/>
      <c r="AT1563" s="48"/>
      <c r="AU1563" s="48"/>
      <c r="AV1563" s="48"/>
      <c r="AW1563" s="107" t="s">
        <v>14090</v>
      </c>
      <c r="AX1563" s="107" t="s">
        <v>14726</v>
      </c>
      <c r="AY1563" s="107" t="s">
        <v>14893</v>
      </c>
      <c r="AZ1563" s="107" t="s">
        <v>15482</v>
      </c>
      <c r="BA1563" s="2"/>
      <c r="BB1563" s="3"/>
      <c r="BC1563" s="3"/>
      <c r="BD1563" s="3"/>
      <c r="BE1563" s="3"/>
    </row>
    <row r="1564" spans="1:57" x14ac:dyDescent="0.25">
      <c r="A1564" s="61" t="s">
        <v>1380</v>
      </c>
      <c r="B1564" s="62" t="s">
        <v>15537</v>
      </c>
      <c r="C1564" s="62"/>
      <c r="D1564" s="63">
        <v>1.5</v>
      </c>
      <c r="E1564" s="65"/>
      <c r="F1564" s="103" t="s">
        <v>10467</v>
      </c>
      <c r="G1564" s="62"/>
      <c r="H1564" s="66"/>
      <c r="I1564" s="67"/>
      <c r="J1564" s="67"/>
      <c r="K1564" s="66" t="s">
        <v>13833</v>
      </c>
      <c r="L1564" s="70"/>
      <c r="M1564" s="71">
        <v>8409.0458984375</v>
      </c>
      <c r="N1564" s="71">
        <v>7953.87158203125</v>
      </c>
      <c r="O1564" s="72"/>
      <c r="P1564" s="73"/>
      <c r="Q1564" s="73"/>
      <c r="R1564" s="96"/>
      <c r="S1564" s="48">
        <v>0</v>
      </c>
      <c r="T1564" s="48">
        <v>1</v>
      </c>
      <c r="U1564" s="49">
        <v>0</v>
      </c>
      <c r="V1564" s="49">
        <v>1</v>
      </c>
      <c r="W1564" s="49">
        <v>0</v>
      </c>
      <c r="X1564" s="49">
        <v>1</v>
      </c>
      <c r="Y1564" s="49">
        <v>0</v>
      </c>
      <c r="Z1564" s="49">
        <v>0</v>
      </c>
      <c r="AA1564" s="68">
        <v>1564</v>
      </c>
      <c r="AB1564" s="68"/>
      <c r="AC1564" s="69"/>
      <c r="AD1564" s="84">
        <v>108</v>
      </c>
      <c r="AE1564" s="84">
        <v>3</v>
      </c>
      <c r="AF1564" s="84">
        <v>61</v>
      </c>
      <c r="AG1564" s="84">
        <v>1929</v>
      </c>
      <c r="AH1564" s="84"/>
      <c r="AI1564" s="84"/>
      <c r="AJ1564" s="84"/>
      <c r="AK1564" s="84"/>
      <c r="AL1564" s="84"/>
      <c r="AM1564" s="87">
        <v>43612.913113425922</v>
      </c>
      <c r="AN1564" s="84" t="s">
        <v>10584</v>
      </c>
      <c r="AO1564" s="92" t="s">
        <v>12146</v>
      </c>
      <c r="AP1564" s="84" t="s">
        <v>66</v>
      </c>
      <c r="AQ1564" s="48"/>
      <c r="AR1564" s="48"/>
      <c r="AS1564" s="48"/>
      <c r="AT1564" s="48"/>
      <c r="AU1564" s="48"/>
      <c r="AV1564" s="48"/>
      <c r="AW1564" s="107" t="s">
        <v>14677</v>
      </c>
      <c r="AX1564" s="107" t="s">
        <v>14677</v>
      </c>
      <c r="AY1564" s="107" t="s">
        <v>15443</v>
      </c>
      <c r="AZ1564" s="107" t="s">
        <v>15443</v>
      </c>
      <c r="BA1564" s="2"/>
      <c r="BB1564" s="3"/>
      <c r="BC1564" s="3"/>
      <c r="BD1564" s="3"/>
      <c r="BE1564" s="3"/>
    </row>
    <row r="1565" spans="1:57" x14ac:dyDescent="0.25">
      <c r="A1565" s="61" t="s">
        <v>1852</v>
      </c>
      <c r="B1565" s="62" t="s">
        <v>15537</v>
      </c>
      <c r="C1565" s="62"/>
      <c r="D1565" s="63">
        <v>1.5</v>
      </c>
      <c r="E1565" s="65"/>
      <c r="F1565" s="103" t="s">
        <v>10468</v>
      </c>
      <c r="G1565" s="62"/>
      <c r="H1565" s="66"/>
      <c r="I1565" s="67"/>
      <c r="J1565" s="67"/>
      <c r="K1565" s="66" t="s">
        <v>13834</v>
      </c>
      <c r="L1565" s="70"/>
      <c r="M1565" s="71">
        <v>9235.125</v>
      </c>
      <c r="N1565" s="71">
        <v>6080.72900390625</v>
      </c>
      <c r="O1565" s="72"/>
      <c r="P1565" s="73"/>
      <c r="Q1565" s="73"/>
      <c r="R1565" s="96"/>
      <c r="S1565" s="48">
        <v>1</v>
      </c>
      <c r="T1565" s="48">
        <v>0</v>
      </c>
      <c r="U1565" s="49">
        <v>0</v>
      </c>
      <c r="V1565" s="49">
        <v>1</v>
      </c>
      <c r="W1565" s="49">
        <v>0</v>
      </c>
      <c r="X1565" s="49">
        <v>1</v>
      </c>
      <c r="Y1565" s="49">
        <v>0</v>
      </c>
      <c r="Z1565" s="49">
        <v>0</v>
      </c>
      <c r="AA1565" s="68">
        <v>1565</v>
      </c>
      <c r="AB1565" s="68"/>
      <c r="AC1565" s="69"/>
      <c r="AD1565" s="84">
        <v>718</v>
      </c>
      <c r="AE1565" s="84">
        <v>23348</v>
      </c>
      <c r="AF1565" s="84">
        <v>5583</v>
      </c>
      <c r="AG1565" s="84">
        <v>1204</v>
      </c>
      <c r="AH1565" s="84"/>
      <c r="AI1565" s="84"/>
      <c r="AJ1565" s="84" t="s">
        <v>8284</v>
      </c>
      <c r="AK1565" s="84"/>
      <c r="AL1565" s="84"/>
      <c r="AM1565" s="87">
        <v>40473.129143518519</v>
      </c>
      <c r="AN1565" s="84" t="s">
        <v>10584</v>
      </c>
      <c r="AO1565" s="92" t="s">
        <v>12147</v>
      </c>
      <c r="AP1565" s="84" t="s">
        <v>65</v>
      </c>
      <c r="AQ1565" s="48"/>
      <c r="AR1565" s="48"/>
      <c r="AS1565" s="48"/>
      <c r="AT1565" s="48"/>
      <c r="AU1565" s="48"/>
      <c r="AV1565" s="48"/>
      <c r="AW1565" s="48"/>
      <c r="AX1565" s="48"/>
      <c r="AY1565" s="48"/>
      <c r="AZ1565" s="48"/>
      <c r="BA1565" s="2"/>
      <c r="BB1565" s="3"/>
      <c r="BC1565" s="3"/>
      <c r="BD1565" s="3"/>
      <c r="BE1565" s="3"/>
    </row>
    <row r="1566" spans="1:57" x14ac:dyDescent="0.25">
      <c r="A1566" s="61" t="s">
        <v>1381</v>
      </c>
      <c r="B1566" s="62" t="s">
        <v>15537</v>
      </c>
      <c r="C1566" s="62"/>
      <c r="D1566" s="63">
        <v>2.9293340347836851</v>
      </c>
      <c r="E1566" s="65"/>
      <c r="F1566" s="103" t="s">
        <v>10469</v>
      </c>
      <c r="G1566" s="62"/>
      <c r="H1566" s="66"/>
      <c r="I1566" s="67"/>
      <c r="J1566" s="67"/>
      <c r="K1566" s="66" t="s">
        <v>13835</v>
      </c>
      <c r="L1566" s="70"/>
      <c r="M1566" s="71">
        <v>3277.035400390625</v>
      </c>
      <c r="N1566" s="71">
        <v>2087.858154296875</v>
      </c>
      <c r="O1566" s="72"/>
      <c r="P1566" s="73"/>
      <c r="Q1566" s="73"/>
      <c r="R1566" s="96"/>
      <c r="S1566" s="48">
        <v>0</v>
      </c>
      <c r="T1566" s="48">
        <v>1</v>
      </c>
      <c r="U1566" s="49">
        <v>0</v>
      </c>
      <c r="V1566" s="49">
        <v>1.9799999999999999E-4</v>
      </c>
      <c r="W1566" s="49">
        <v>7.3899999999999997E-4</v>
      </c>
      <c r="X1566" s="49">
        <v>0.40701900000000002</v>
      </c>
      <c r="Y1566" s="49">
        <v>0</v>
      </c>
      <c r="Z1566" s="49">
        <v>0</v>
      </c>
      <c r="AA1566" s="68">
        <v>1566</v>
      </c>
      <c r="AB1566" s="68"/>
      <c r="AC1566" s="69"/>
      <c r="AD1566" s="84">
        <v>812</v>
      </c>
      <c r="AE1566" s="84">
        <v>92</v>
      </c>
      <c r="AF1566" s="84">
        <v>8522</v>
      </c>
      <c r="AG1566" s="84">
        <v>11668</v>
      </c>
      <c r="AH1566" s="84"/>
      <c r="AI1566" s="84"/>
      <c r="AJ1566" s="84"/>
      <c r="AK1566" s="84"/>
      <c r="AL1566" s="84"/>
      <c r="AM1566" s="87">
        <v>41995.446180555555</v>
      </c>
      <c r="AN1566" s="84" t="s">
        <v>10584</v>
      </c>
      <c r="AO1566" s="92" t="s">
        <v>12148</v>
      </c>
      <c r="AP1566" s="84" t="s">
        <v>66</v>
      </c>
      <c r="AQ1566" s="48"/>
      <c r="AR1566" s="48"/>
      <c r="AS1566" s="48"/>
      <c r="AT1566" s="48"/>
      <c r="AU1566" s="48"/>
      <c r="AV1566" s="48"/>
      <c r="AW1566" s="107" t="s">
        <v>14074</v>
      </c>
      <c r="AX1566" s="107" t="s">
        <v>14074</v>
      </c>
      <c r="AY1566" s="107" t="s">
        <v>14877</v>
      </c>
      <c r="AZ1566" s="107" t="s">
        <v>14877</v>
      </c>
      <c r="BA1566" s="2"/>
      <c r="BB1566" s="3"/>
      <c r="BC1566" s="3"/>
      <c r="BD1566" s="3"/>
      <c r="BE1566" s="3"/>
    </row>
    <row r="1567" spans="1:57" x14ac:dyDescent="0.25">
      <c r="A1567" s="61" t="s">
        <v>1382</v>
      </c>
      <c r="B1567" s="62" t="s">
        <v>15539</v>
      </c>
      <c r="C1567" s="62"/>
      <c r="D1567" s="63">
        <v>5.097511914340533</v>
      </c>
      <c r="E1567" s="65"/>
      <c r="F1567" s="103" t="s">
        <v>10470</v>
      </c>
      <c r="G1567" s="62"/>
      <c r="H1567" s="66"/>
      <c r="I1567" s="67"/>
      <c r="J1567" s="67"/>
      <c r="K1567" s="66" t="s">
        <v>13836</v>
      </c>
      <c r="L1567" s="70"/>
      <c r="M1567" s="71">
        <v>3888.775146484375</v>
      </c>
      <c r="N1567" s="71">
        <v>9244.419921875</v>
      </c>
      <c r="O1567" s="72"/>
      <c r="P1567" s="73"/>
      <c r="Q1567" s="73"/>
      <c r="R1567" s="96"/>
      <c r="S1567" s="48">
        <v>0</v>
      </c>
      <c r="T1567" s="48">
        <v>1</v>
      </c>
      <c r="U1567" s="49">
        <v>0</v>
      </c>
      <c r="V1567" s="49">
        <v>2.0100000000000001E-4</v>
      </c>
      <c r="W1567" s="49">
        <v>1.8600000000000001E-3</v>
      </c>
      <c r="X1567" s="49">
        <v>0.465924</v>
      </c>
      <c r="Y1567" s="49">
        <v>0</v>
      </c>
      <c r="Z1567" s="49">
        <v>0</v>
      </c>
      <c r="AA1567" s="68">
        <v>1567</v>
      </c>
      <c r="AB1567" s="68"/>
      <c r="AC1567" s="69"/>
      <c r="AD1567" s="84">
        <v>4499</v>
      </c>
      <c r="AE1567" s="84">
        <v>3218</v>
      </c>
      <c r="AF1567" s="84">
        <v>26056</v>
      </c>
      <c r="AG1567" s="84">
        <v>8998</v>
      </c>
      <c r="AH1567" s="84"/>
      <c r="AI1567" s="84" t="s">
        <v>8186</v>
      </c>
      <c r="AJ1567" s="84"/>
      <c r="AK1567" s="84"/>
      <c r="AL1567" s="84"/>
      <c r="AM1567" s="87">
        <v>41576.875439814816</v>
      </c>
      <c r="AN1567" s="84" t="s">
        <v>10584</v>
      </c>
      <c r="AO1567" s="92" t="s">
        <v>12149</v>
      </c>
      <c r="AP1567" s="84" t="s">
        <v>66</v>
      </c>
      <c r="AQ1567" s="48"/>
      <c r="AR1567" s="48"/>
      <c r="AS1567" s="48"/>
      <c r="AT1567" s="48"/>
      <c r="AU1567" s="48" t="s">
        <v>2951</v>
      </c>
      <c r="AV1567" s="48" t="s">
        <v>2951</v>
      </c>
      <c r="AW1567" s="107" t="s">
        <v>14127</v>
      </c>
      <c r="AX1567" s="107" t="s">
        <v>14127</v>
      </c>
      <c r="AY1567" s="107" t="s">
        <v>14929</v>
      </c>
      <c r="AZ1567" s="107" t="s">
        <v>14929</v>
      </c>
      <c r="BA1567" s="2"/>
      <c r="BB1567" s="3"/>
      <c r="BC1567" s="3"/>
      <c r="BD1567" s="3"/>
      <c r="BE1567" s="3"/>
    </row>
    <row r="1568" spans="1:57" x14ac:dyDescent="0.25">
      <c r="A1568" s="61" t="s">
        <v>1383</v>
      </c>
      <c r="B1568" s="62" t="s">
        <v>15539</v>
      </c>
      <c r="C1568" s="62"/>
      <c r="D1568" s="63">
        <v>5.097511914340533</v>
      </c>
      <c r="E1568" s="65"/>
      <c r="F1568" s="103" t="s">
        <v>10471</v>
      </c>
      <c r="G1568" s="62"/>
      <c r="H1568" s="66"/>
      <c r="I1568" s="67"/>
      <c r="J1568" s="67"/>
      <c r="K1568" s="66" t="s">
        <v>13837</v>
      </c>
      <c r="L1568" s="70"/>
      <c r="M1568" s="71">
        <v>7355.90869140625</v>
      </c>
      <c r="N1568" s="71">
        <v>7837.5126953125</v>
      </c>
      <c r="O1568" s="72"/>
      <c r="P1568" s="73"/>
      <c r="Q1568" s="73"/>
      <c r="R1568" s="96"/>
      <c r="S1568" s="48">
        <v>0</v>
      </c>
      <c r="T1568" s="48">
        <v>1</v>
      </c>
      <c r="U1568" s="49">
        <v>0</v>
      </c>
      <c r="V1568" s="49">
        <v>2.0100000000000001E-4</v>
      </c>
      <c r="W1568" s="49">
        <v>1.8600000000000001E-3</v>
      </c>
      <c r="X1568" s="49">
        <v>0.465924</v>
      </c>
      <c r="Y1568" s="49">
        <v>0</v>
      </c>
      <c r="Z1568" s="49">
        <v>0</v>
      </c>
      <c r="AA1568" s="68">
        <v>1568</v>
      </c>
      <c r="AB1568" s="68"/>
      <c r="AC1568" s="69"/>
      <c r="AD1568" s="84">
        <v>239</v>
      </c>
      <c r="AE1568" s="84">
        <v>203</v>
      </c>
      <c r="AF1568" s="84">
        <v>9607</v>
      </c>
      <c r="AG1568" s="84">
        <v>9054</v>
      </c>
      <c r="AH1568" s="84"/>
      <c r="AI1568" s="84" t="s">
        <v>8187</v>
      </c>
      <c r="AJ1568" s="84" t="s">
        <v>8284</v>
      </c>
      <c r="AK1568" s="84"/>
      <c r="AL1568" s="84"/>
      <c r="AM1568" s="87">
        <v>40993.946250000001</v>
      </c>
      <c r="AN1568" s="84" t="s">
        <v>10584</v>
      </c>
      <c r="AO1568" s="92" t="s">
        <v>12150</v>
      </c>
      <c r="AP1568" s="84" t="s">
        <v>66</v>
      </c>
      <c r="AQ1568" s="48"/>
      <c r="AR1568" s="48"/>
      <c r="AS1568" s="48"/>
      <c r="AT1568" s="48"/>
      <c r="AU1568" s="48" t="s">
        <v>2951</v>
      </c>
      <c r="AV1568" s="48" t="s">
        <v>2951</v>
      </c>
      <c r="AW1568" s="107" t="s">
        <v>14127</v>
      </c>
      <c r="AX1568" s="107" t="s">
        <v>14127</v>
      </c>
      <c r="AY1568" s="107" t="s">
        <v>14929</v>
      </c>
      <c r="AZ1568" s="107" t="s">
        <v>14929</v>
      </c>
      <c r="BA1568" s="2"/>
      <c r="BB1568" s="3"/>
      <c r="BC1568" s="3"/>
      <c r="BD1568" s="3"/>
      <c r="BE1568" s="3"/>
    </row>
    <row r="1569" spans="1:57" x14ac:dyDescent="0.25">
      <c r="A1569" s="61" t="s">
        <v>1384</v>
      </c>
      <c r="B1569" s="62" t="s">
        <v>15537</v>
      </c>
      <c r="C1569" s="62"/>
      <c r="D1569" s="63">
        <v>1.5</v>
      </c>
      <c r="E1569" s="65"/>
      <c r="F1569" s="103" t="s">
        <v>10472</v>
      </c>
      <c r="G1569" s="62"/>
      <c r="H1569" s="66"/>
      <c r="I1569" s="67"/>
      <c r="J1569" s="67"/>
      <c r="K1569" s="66" t="s">
        <v>13838</v>
      </c>
      <c r="L1569" s="70"/>
      <c r="M1569" s="71">
        <v>2508.1455078125</v>
      </c>
      <c r="N1569" s="71">
        <v>8642.806640625</v>
      </c>
      <c r="O1569" s="72"/>
      <c r="P1569" s="73"/>
      <c r="Q1569" s="73"/>
      <c r="R1569" s="96"/>
      <c r="S1569" s="48">
        <v>1</v>
      </c>
      <c r="T1569" s="48">
        <v>1</v>
      </c>
      <c r="U1569" s="49">
        <v>0</v>
      </c>
      <c r="V1569" s="49">
        <v>0</v>
      </c>
      <c r="W1569" s="49">
        <v>0</v>
      </c>
      <c r="X1569" s="49">
        <v>1</v>
      </c>
      <c r="Y1569" s="49">
        <v>0</v>
      </c>
      <c r="Z1569" s="49" t="s">
        <v>13963</v>
      </c>
      <c r="AA1569" s="68">
        <v>1569</v>
      </c>
      <c r="AB1569" s="68"/>
      <c r="AC1569" s="69"/>
      <c r="AD1569" s="84">
        <v>0</v>
      </c>
      <c r="AE1569" s="84">
        <v>175493</v>
      </c>
      <c r="AF1569" s="84">
        <v>251453</v>
      </c>
      <c r="AG1569" s="84">
        <v>6</v>
      </c>
      <c r="AH1569" s="84"/>
      <c r="AI1569" s="84" t="s">
        <v>8188</v>
      </c>
      <c r="AJ1569" s="84" t="s">
        <v>8266</v>
      </c>
      <c r="AK1569" s="92" t="s">
        <v>8963</v>
      </c>
      <c r="AL1569" s="84"/>
      <c r="AM1569" s="87">
        <v>40408.429537037038</v>
      </c>
      <c r="AN1569" s="84" t="s">
        <v>10584</v>
      </c>
      <c r="AO1569" s="92" t="s">
        <v>12151</v>
      </c>
      <c r="AP1569" s="84" t="s">
        <v>66</v>
      </c>
      <c r="AQ1569" s="48" t="s">
        <v>2861</v>
      </c>
      <c r="AR1569" s="48" t="s">
        <v>2861</v>
      </c>
      <c r="AS1569" s="48" t="s">
        <v>2942</v>
      </c>
      <c r="AT1569" s="48" t="s">
        <v>2942</v>
      </c>
      <c r="AU1569" s="48"/>
      <c r="AV1569" s="48"/>
      <c r="AW1569" s="107" t="s">
        <v>14678</v>
      </c>
      <c r="AX1569" s="107" t="s">
        <v>14678</v>
      </c>
      <c r="AY1569" s="107" t="s">
        <v>15444</v>
      </c>
      <c r="AZ1569" s="107" t="s">
        <v>15444</v>
      </c>
      <c r="BA1569" s="2"/>
      <c r="BB1569" s="3"/>
      <c r="BC1569" s="3"/>
      <c r="BD1569" s="3"/>
      <c r="BE1569" s="3"/>
    </row>
    <row r="1570" spans="1:57" x14ac:dyDescent="0.25">
      <c r="A1570" s="61" t="s">
        <v>1385</v>
      </c>
      <c r="B1570" s="62" t="s">
        <v>15537</v>
      </c>
      <c r="C1570" s="62"/>
      <c r="D1570" s="63">
        <v>1.724360958098657</v>
      </c>
      <c r="E1570" s="65"/>
      <c r="F1570" s="103" t="s">
        <v>10473</v>
      </c>
      <c r="G1570" s="62"/>
      <c r="H1570" s="66"/>
      <c r="I1570" s="67"/>
      <c r="J1570" s="67"/>
      <c r="K1570" s="66" t="s">
        <v>13839</v>
      </c>
      <c r="L1570" s="70"/>
      <c r="M1570" s="71">
        <v>7872.857421875</v>
      </c>
      <c r="N1570" s="71">
        <v>3528.15478515625</v>
      </c>
      <c r="O1570" s="72"/>
      <c r="P1570" s="73"/>
      <c r="Q1570" s="73"/>
      <c r="R1570" s="96"/>
      <c r="S1570" s="48">
        <v>0</v>
      </c>
      <c r="T1570" s="48">
        <v>1</v>
      </c>
      <c r="U1570" s="49">
        <v>0</v>
      </c>
      <c r="V1570" s="49">
        <v>1.84E-4</v>
      </c>
      <c r="W1570" s="49">
        <v>1.16E-4</v>
      </c>
      <c r="X1570" s="49">
        <v>0.46414100000000003</v>
      </c>
      <c r="Y1570" s="49">
        <v>0</v>
      </c>
      <c r="Z1570" s="49">
        <v>0</v>
      </c>
      <c r="AA1570" s="68">
        <v>1570</v>
      </c>
      <c r="AB1570" s="68"/>
      <c r="AC1570" s="69"/>
      <c r="AD1570" s="84">
        <v>706</v>
      </c>
      <c r="AE1570" s="84">
        <v>62</v>
      </c>
      <c r="AF1570" s="84">
        <v>1361</v>
      </c>
      <c r="AG1570" s="84">
        <v>3109</v>
      </c>
      <c r="AH1570" s="84"/>
      <c r="AI1570" s="84" t="s">
        <v>8189</v>
      </c>
      <c r="AJ1570" s="84" t="s">
        <v>8408</v>
      </c>
      <c r="AK1570" s="84"/>
      <c r="AL1570" s="84"/>
      <c r="AM1570" s="87">
        <v>42939.869652777779</v>
      </c>
      <c r="AN1570" s="84" t="s">
        <v>10584</v>
      </c>
      <c r="AO1570" s="92" t="s">
        <v>12152</v>
      </c>
      <c r="AP1570" s="84" t="s">
        <v>66</v>
      </c>
      <c r="AQ1570" s="48"/>
      <c r="AR1570" s="48"/>
      <c r="AS1570" s="48"/>
      <c r="AT1570" s="48"/>
      <c r="AU1570" s="48"/>
      <c r="AV1570" s="48"/>
      <c r="AW1570" s="107" t="s">
        <v>14080</v>
      </c>
      <c r="AX1570" s="107" t="s">
        <v>14080</v>
      </c>
      <c r="AY1570" s="107" t="s">
        <v>14883</v>
      </c>
      <c r="AZ1570" s="107" t="s">
        <v>14883</v>
      </c>
      <c r="BA1570" s="2"/>
      <c r="BB1570" s="3"/>
      <c r="BC1570" s="3"/>
      <c r="BD1570" s="3"/>
      <c r="BE1570" s="3"/>
    </row>
    <row r="1571" spans="1:57" x14ac:dyDescent="0.25">
      <c r="A1571" s="61" t="s">
        <v>1386</v>
      </c>
      <c r="B1571" s="62" t="s">
        <v>15537</v>
      </c>
      <c r="C1571" s="62"/>
      <c r="D1571" s="63">
        <v>1.5</v>
      </c>
      <c r="E1571" s="65"/>
      <c r="F1571" s="103" t="s">
        <v>10474</v>
      </c>
      <c r="G1571" s="62"/>
      <c r="H1571" s="66"/>
      <c r="I1571" s="67"/>
      <c r="J1571" s="67"/>
      <c r="K1571" s="66" t="s">
        <v>13840</v>
      </c>
      <c r="L1571" s="70"/>
      <c r="M1571" s="71">
        <v>9002.4462890625</v>
      </c>
      <c r="N1571" s="71">
        <v>6575.2080078125</v>
      </c>
      <c r="O1571" s="72"/>
      <c r="P1571" s="73"/>
      <c r="Q1571" s="73"/>
      <c r="R1571" s="96"/>
      <c r="S1571" s="48">
        <v>0</v>
      </c>
      <c r="T1571" s="48">
        <v>1</v>
      </c>
      <c r="U1571" s="49">
        <v>0</v>
      </c>
      <c r="V1571" s="49">
        <v>1.22E-4</v>
      </c>
      <c r="W1571" s="49">
        <v>0</v>
      </c>
      <c r="X1571" s="49">
        <v>0.56666399999999995</v>
      </c>
      <c r="Y1571" s="49">
        <v>0</v>
      </c>
      <c r="Z1571" s="49">
        <v>0</v>
      </c>
      <c r="AA1571" s="68">
        <v>1571</v>
      </c>
      <c r="AB1571" s="68"/>
      <c r="AC1571" s="69"/>
      <c r="AD1571" s="84">
        <v>266</v>
      </c>
      <c r="AE1571" s="84">
        <v>206</v>
      </c>
      <c r="AF1571" s="84">
        <v>4183</v>
      </c>
      <c r="AG1571" s="84">
        <v>46000</v>
      </c>
      <c r="AH1571" s="84"/>
      <c r="AI1571" s="84" t="s">
        <v>8190</v>
      </c>
      <c r="AJ1571" s="84" t="s">
        <v>8284</v>
      </c>
      <c r="AK1571" s="84"/>
      <c r="AL1571" s="84"/>
      <c r="AM1571" s="87">
        <v>42246.408796296295</v>
      </c>
      <c r="AN1571" s="84" t="s">
        <v>10584</v>
      </c>
      <c r="AO1571" s="92" t="s">
        <v>12153</v>
      </c>
      <c r="AP1571" s="84" t="s">
        <v>66</v>
      </c>
      <c r="AQ1571" s="48"/>
      <c r="AR1571" s="48"/>
      <c r="AS1571" s="48"/>
      <c r="AT1571" s="48"/>
      <c r="AU1571" s="48"/>
      <c r="AV1571" s="48"/>
      <c r="AW1571" s="107" t="s">
        <v>14261</v>
      </c>
      <c r="AX1571" s="107" t="s">
        <v>14261</v>
      </c>
      <c r="AY1571" s="107" t="s">
        <v>15055</v>
      </c>
      <c r="AZ1571" s="107" t="s">
        <v>15055</v>
      </c>
      <c r="BA1571" s="2"/>
      <c r="BB1571" s="3"/>
      <c r="BC1571" s="3"/>
      <c r="BD1571" s="3"/>
      <c r="BE1571" s="3"/>
    </row>
    <row r="1572" spans="1:57" x14ac:dyDescent="0.25">
      <c r="A1572" s="61" t="s">
        <v>1387</v>
      </c>
      <c r="B1572" s="62" t="s">
        <v>15537</v>
      </c>
      <c r="C1572" s="62"/>
      <c r="D1572" s="63">
        <v>1.5</v>
      </c>
      <c r="E1572" s="65"/>
      <c r="F1572" s="103" t="s">
        <v>10475</v>
      </c>
      <c r="G1572" s="62"/>
      <c r="H1572" s="66"/>
      <c r="I1572" s="67"/>
      <c r="J1572" s="67"/>
      <c r="K1572" s="66" t="s">
        <v>13841</v>
      </c>
      <c r="L1572" s="70"/>
      <c r="M1572" s="71">
        <v>1042.74755859375</v>
      </c>
      <c r="N1572" s="71">
        <v>5093.69775390625</v>
      </c>
      <c r="O1572" s="72"/>
      <c r="P1572" s="73"/>
      <c r="Q1572" s="73"/>
      <c r="R1572" s="96"/>
      <c r="S1572" s="48">
        <v>0</v>
      </c>
      <c r="T1572" s="48">
        <v>1</v>
      </c>
      <c r="U1572" s="49">
        <v>0</v>
      </c>
      <c r="V1572" s="49">
        <v>0.111111</v>
      </c>
      <c r="W1572" s="49">
        <v>0</v>
      </c>
      <c r="X1572" s="49">
        <v>0.63243199999999999</v>
      </c>
      <c r="Y1572" s="49">
        <v>0</v>
      </c>
      <c r="Z1572" s="49">
        <v>0</v>
      </c>
      <c r="AA1572" s="68">
        <v>1572</v>
      </c>
      <c r="AB1572" s="68"/>
      <c r="AC1572" s="69"/>
      <c r="AD1572" s="84">
        <v>292</v>
      </c>
      <c r="AE1572" s="84">
        <v>59</v>
      </c>
      <c r="AF1572" s="84">
        <v>327</v>
      </c>
      <c r="AG1572" s="84">
        <v>183</v>
      </c>
      <c r="AH1572" s="84"/>
      <c r="AI1572" s="84"/>
      <c r="AJ1572" s="84"/>
      <c r="AK1572" s="84"/>
      <c r="AL1572" s="84"/>
      <c r="AM1572" s="87">
        <v>43686.96770833333</v>
      </c>
      <c r="AN1572" s="84" t="s">
        <v>10584</v>
      </c>
      <c r="AO1572" s="92" t="s">
        <v>12154</v>
      </c>
      <c r="AP1572" s="84" t="s">
        <v>66</v>
      </c>
      <c r="AQ1572" s="48"/>
      <c r="AR1572" s="48"/>
      <c r="AS1572" s="48"/>
      <c r="AT1572" s="48"/>
      <c r="AU1572" s="48"/>
      <c r="AV1572" s="48"/>
      <c r="AW1572" s="107" t="s">
        <v>14351</v>
      </c>
      <c r="AX1572" s="107" t="s">
        <v>14351</v>
      </c>
      <c r="AY1572" s="107" t="s">
        <v>15138</v>
      </c>
      <c r="AZ1572" s="107" t="s">
        <v>15138</v>
      </c>
      <c r="BA1572" s="2"/>
      <c r="BB1572" s="3"/>
      <c r="BC1572" s="3"/>
      <c r="BD1572" s="3"/>
      <c r="BE1572" s="3"/>
    </row>
    <row r="1573" spans="1:57" x14ac:dyDescent="0.25">
      <c r="A1573" s="61" t="s">
        <v>1388</v>
      </c>
      <c r="B1573" s="62" t="s">
        <v>15537</v>
      </c>
      <c r="C1573" s="62"/>
      <c r="D1573" s="63">
        <v>1.5</v>
      </c>
      <c r="E1573" s="65"/>
      <c r="F1573" s="103" t="s">
        <v>10476</v>
      </c>
      <c r="G1573" s="62"/>
      <c r="H1573" s="66"/>
      <c r="I1573" s="67"/>
      <c r="J1573" s="67"/>
      <c r="K1573" s="66" t="s">
        <v>13842</v>
      </c>
      <c r="L1573" s="70"/>
      <c r="M1573" s="71">
        <v>8073.037109375</v>
      </c>
      <c r="N1573" s="71">
        <v>8855.5791015625</v>
      </c>
      <c r="O1573" s="72"/>
      <c r="P1573" s="73"/>
      <c r="Q1573" s="73"/>
      <c r="R1573" s="96"/>
      <c r="S1573" s="48">
        <v>0</v>
      </c>
      <c r="T1573" s="48">
        <v>1</v>
      </c>
      <c r="U1573" s="49">
        <v>0</v>
      </c>
      <c r="V1573" s="49">
        <v>4.7619000000000002E-2</v>
      </c>
      <c r="W1573" s="49">
        <v>0</v>
      </c>
      <c r="X1573" s="49">
        <v>0.58230899999999997</v>
      </c>
      <c r="Y1573" s="49">
        <v>0</v>
      </c>
      <c r="Z1573" s="49">
        <v>0</v>
      </c>
      <c r="AA1573" s="68">
        <v>1573</v>
      </c>
      <c r="AB1573" s="68"/>
      <c r="AC1573" s="69"/>
      <c r="AD1573" s="84">
        <v>53237</v>
      </c>
      <c r="AE1573" s="84">
        <v>64515</v>
      </c>
      <c r="AF1573" s="84">
        <v>7105</v>
      </c>
      <c r="AG1573" s="84">
        <v>6094</v>
      </c>
      <c r="AH1573" s="84"/>
      <c r="AI1573" s="84" t="s">
        <v>8191</v>
      </c>
      <c r="AJ1573" s="84" t="s">
        <v>8266</v>
      </c>
      <c r="AK1573" s="84"/>
      <c r="AL1573" s="84"/>
      <c r="AM1573" s="87">
        <v>40665.434259259258</v>
      </c>
      <c r="AN1573" s="84" t="s">
        <v>10584</v>
      </c>
      <c r="AO1573" s="92" t="s">
        <v>12155</v>
      </c>
      <c r="AP1573" s="84" t="s">
        <v>66</v>
      </c>
      <c r="AQ1573" s="48"/>
      <c r="AR1573" s="48"/>
      <c r="AS1573" s="48"/>
      <c r="AT1573" s="48"/>
      <c r="AU1573" s="48"/>
      <c r="AV1573" s="48"/>
      <c r="AW1573" s="107" t="s">
        <v>14219</v>
      </c>
      <c r="AX1573" s="107" t="s">
        <v>14219</v>
      </c>
      <c r="AY1573" s="107" t="s">
        <v>15018</v>
      </c>
      <c r="AZ1573" s="107" t="s">
        <v>15018</v>
      </c>
      <c r="BA1573" s="2"/>
      <c r="BB1573" s="3"/>
      <c r="BC1573" s="3"/>
      <c r="BD1573" s="3"/>
      <c r="BE1573" s="3"/>
    </row>
    <row r="1574" spans="1:57" x14ac:dyDescent="0.25">
      <c r="A1574" s="61" t="s">
        <v>1389</v>
      </c>
      <c r="B1574" s="62" t="s">
        <v>15537</v>
      </c>
      <c r="C1574" s="62"/>
      <c r="D1574" s="63">
        <v>1.724360958098657</v>
      </c>
      <c r="E1574" s="65"/>
      <c r="F1574" s="103" t="s">
        <v>10477</v>
      </c>
      <c r="G1574" s="62"/>
      <c r="H1574" s="66"/>
      <c r="I1574" s="67"/>
      <c r="J1574" s="67"/>
      <c r="K1574" s="66" t="s">
        <v>13843</v>
      </c>
      <c r="L1574" s="70"/>
      <c r="M1574" s="71">
        <v>2990.65380859375</v>
      </c>
      <c r="N1574" s="71">
        <v>2923.728759765625</v>
      </c>
      <c r="O1574" s="72"/>
      <c r="P1574" s="73"/>
      <c r="Q1574" s="73"/>
      <c r="R1574" s="96"/>
      <c r="S1574" s="48">
        <v>0</v>
      </c>
      <c r="T1574" s="48">
        <v>1</v>
      </c>
      <c r="U1574" s="49">
        <v>0</v>
      </c>
      <c r="V1574" s="49">
        <v>1.84E-4</v>
      </c>
      <c r="W1574" s="49">
        <v>1.16E-4</v>
      </c>
      <c r="X1574" s="49">
        <v>0.46414100000000003</v>
      </c>
      <c r="Y1574" s="49">
        <v>0</v>
      </c>
      <c r="Z1574" s="49">
        <v>0</v>
      </c>
      <c r="AA1574" s="68">
        <v>1574</v>
      </c>
      <c r="AB1574" s="68"/>
      <c r="AC1574" s="69"/>
      <c r="AD1574" s="84">
        <v>238</v>
      </c>
      <c r="AE1574" s="84">
        <v>15</v>
      </c>
      <c r="AF1574" s="84">
        <v>1577</v>
      </c>
      <c r="AG1574" s="84">
        <v>3048</v>
      </c>
      <c r="AH1574" s="84"/>
      <c r="AI1574" s="84"/>
      <c r="AJ1574" s="84"/>
      <c r="AK1574" s="84"/>
      <c r="AL1574" s="84"/>
      <c r="AM1574" s="87">
        <v>42082.641377314816</v>
      </c>
      <c r="AN1574" s="84" t="s">
        <v>10584</v>
      </c>
      <c r="AO1574" s="92" t="s">
        <v>12156</v>
      </c>
      <c r="AP1574" s="84" t="s">
        <v>66</v>
      </c>
      <c r="AQ1574" s="48"/>
      <c r="AR1574" s="48"/>
      <c r="AS1574" s="48"/>
      <c r="AT1574" s="48"/>
      <c r="AU1574" s="48"/>
      <c r="AV1574" s="48"/>
      <c r="AW1574" s="107" t="s">
        <v>14080</v>
      </c>
      <c r="AX1574" s="107" t="s">
        <v>14080</v>
      </c>
      <c r="AY1574" s="107" t="s">
        <v>14883</v>
      </c>
      <c r="AZ1574" s="107" t="s">
        <v>14883</v>
      </c>
      <c r="BA1574" s="2"/>
      <c r="BB1574" s="3"/>
      <c r="BC1574" s="3"/>
      <c r="BD1574" s="3"/>
      <c r="BE1574" s="3"/>
    </row>
    <row r="1575" spans="1:57" x14ac:dyDescent="0.25">
      <c r="A1575" s="61" t="s">
        <v>1390</v>
      </c>
      <c r="B1575" s="62" t="s">
        <v>15539</v>
      </c>
      <c r="C1575" s="62"/>
      <c r="D1575" s="63">
        <v>5.097511914340533</v>
      </c>
      <c r="E1575" s="65"/>
      <c r="F1575" s="103" t="s">
        <v>10478</v>
      </c>
      <c r="G1575" s="62"/>
      <c r="H1575" s="66"/>
      <c r="I1575" s="67"/>
      <c r="J1575" s="67"/>
      <c r="K1575" s="66" t="s">
        <v>13844</v>
      </c>
      <c r="L1575" s="70"/>
      <c r="M1575" s="71">
        <v>6293.30859375</v>
      </c>
      <c r="N1575" s="71">
        <v>7871.42236328125</v>
      </c>
      <c r="O1575" s="72"/>
      <c r="P1575" s="73"/>
      <c r="Q1575" s="73"/>
      <c r="R1575" s="96"/>
      <c r="S1575" s="48">
        <v>0</v>
      </c>
      <c r="T1575" s="48">
        <v>1</v>
      </c>
      <c r="U1575" s="49">
        <v>0</v>
      </c>
      <c r="V1575" s="49">
        <v>2.0100000000000001E-4</v>
      </c>
      <c r="W1575" s="49">
        <v>1.8600000000000001E-3</v>
      </c>
      <c r="X1575" s="49">
        <v>0.465924</v>
      </c>
      <c r="Y1575" s="49">
        <v>0</v>
      </c>
      <c r="Z1575" s="49">
        <v>0</v>
      </c>
      <c r="AA1575" s="68">
        <v>1575</v>
      </c>
      <c r="AB1575" s="68"/>
      <c r="AC1575" s="69"/>
      <c r="AD1575" s="84">
        <v>520</v>
      </c>
      <c r="AE1575" s="84">
        <v>73</v>
      </c>
      <c r="AF1575" s="84">
        <v>1119</v>
      </c>
      <c r="AG1575" s="84">
        <v>2376</v>
      </c>
      <c r="AH1575" s="84"/>
      <c r="AI1575" s="84"/>
      <c r="AJ1575" s="84" t="s">
        <v>8270</v>
      </c>
      <c r="AK1575" s="84"/>
      <c r="AL1575" s="84"/>
      <c r="AM1575" s="87">
        <v>40688.564004629632</v>
      </c>
      <c r="AN1575" s="84" t="s">
        <v>10584</v>
      </c>
      <c r="AO1575" s="92" t="s">
        <v>12157</v>
      </c>
      <c r="AP1575" s="84" t="s">
        <v>66</v>
      </c>
      <c r="AQ1575" s="48"/>
      <c r="AR1575" s="48"/>
      <c r="AS1575" s="48"/>
      <c r="AT1575" s="48"/>
      <c r="AU1575" s="48" t="s">
        <v>2951</v>
      </c>
      <c r="AV1575" s="48" t="s">
        <v>2951</v>
      </c>
      <c r="AW1575" s="107" t="s">
        <v>14127</v>
      </c>
      <c r="AX1575" s="107" t="s">
        <v>14127</v>
      </c>
      <c r="AY1575" s="107" t="s">
        <v>14929</v>
      </c>
      <c r="AZ1575" s="107" t="s">
        <v>14929</v>
      </c>
      <c r="BA1575" s="2"/>
      <c r="BB1575" s="3"/>
      <c r="BC1575" s="3"/>
      <c r="BD1575" s="3"/>
      <c r="BE1575" s="3"/>
    </row>
    <row r="1576" spans="1:57" x14ac:dyDescent="0.25">
      <c r="A1576" s="61" t="s">
        <v>1391</v>
      </c>
      <c r="B1576" s="62" t="s">
        <v>15537</v>
      </c>
      <c r="C1576" s="62"/>
      <c r="D1576" s="63">
        <v>1.5</v>
      </c>
      <c r="E1576" s="65"/>
      <c r="F1576" s="103" t="s">
        <v>10479</v>
      </c>
      <c r="G1576" s="62"/>
      <c r="H1576" s="66"/>
      <c r="I1576" s="67"/>
      <c r="J1576" s="67"/>
      <c r="K1576" s="66" t="s">
        <v>13845</v>
      </c>
      <c r="L1576" s="70"/>
      <c r="M1576" s="71">
        <v>7948.4833984375</v>
      </c>
      <c r="N1576" s="71">
        <v>313.93637084960938</v>
      </c>
      <c r="O1576" s="72"/>
      <c r="P1576" s="73"/>
      <c r="Q1576" s="73"/>
      <c r="R1576" s="96"/>
      <c r="S1576" s="48">
        <v>0</v>
      </c>
      <c r="T1576" s="48">
        <v>1</v>
      </c>
      <c r="U1576" s="49">
        <v>0</v>
      </c>
      <c r="V1576" s="49">
        <v>6.7999999999999999E-5</v>
      </c>
      <c r="W1576" s="49">
        <v>0</v>
      </c>
      <c r="X1576" s="49">
        <v>0.53757900000000003</v>
      </c>
      <c r="Y1576" s="49">
        <v>0</v>
      </c>
      <c r="Z1576" s="49">
        <v>0</v>
      </c>
      <c r="AA1576" s="68">
        <v>1576</v>
      </c>
      <c r="AB1576" s="68"/>
      <c r="AC1576" s="69"/>
      <c r="AD1576" s="84">
        <v>387</v>
      </c>
      <c r="AE1576" s="84">
        <v>31</v>
      </c>
      <c r="AF1576" s="84">
        <v>55</v>
      </c>
      <c r="AG1576" s="84">
        <v>537</v>
      </c>
      <c r="AH1576" s="84"/>
      <c r="AI1576" s="84" t="s">
        <v>8192</v>
      </c>
      <c r="AJ1576" s="84" t="s">
        <v>8617</v>
      </c>
      <c r="AK1576" s="84"/>
      <c r="AL1576" s="84"/>
      <c r="AM1576" s="87">
        <v>42623.927743055552</v>
      </c>
      <c r="AN1576" s="84" t="s">
        <v>10584</v>
      </c>
      <c r="AO1576" s="92" t="s">
        <v>12158</v>
      </c>
      <c r="AP1576" s="84" t="s">
        <v>66</v>
      </c>
      <c r="AQ1576" s="48"/>
      <c r="AR1576" s="48"/>
      <c r="AS1576" s="48"/>
      <c r="AT1576" s="48"/>
      <c r="AU1576" s="48"/>
      <c r="AV1576" s="48"/>
      <c r="AW1576" s="107" t="s">
        <v>14428</v>
      </c>
      <c r="AX1576" s="107" t="s">
        <v>14428</v>
      </c>
      <c r="AY1576" s="107" t="s">
        <v>15211</v>
      </c>
      <c r="AZ1576" s="107" t="s">
        <v>15211</v>
      </c>
      <c r="BA1576" s="2"/>
      <c r="BB1576" s="3"/>
      <c r="BC1576" s="3"/>
      <c r="BD1576" s="3"/>
      <c r="BE1576" s="3"/>
    </row>
    <row r="1577" spans="1:57" x14ac:dyDescent="0.25">
      <c r="A1577" s="61" t="s">
        <v>1392</v>
      </c>
      <c r="B1577" s="62" t="s">
        <v>15537</v>
      </c>
      <c r="C1577" s="62"/>
      <c r="D1577" s="63">
        <v>2.9486754966887414</v>
      </c>
      <c r="E1577" s="65"/>
      <c r="F1577" s="103" t="s">
        <v>10480</v>
      </c>
      <c r="G1577" s="62"/>
      <c r="H1577" s="66"/>
      <c r="I1577" s="67"/>
      <c r="J1577" s="67"/>
      <c r="K1577" s="66" t="s">
        <v>13846</v>
      </c>
      <c r="L1577" s="70"/>
      <c r="M1577" s="71">
        <v>4302.25390625</v>
      </c>
      <c r="N1577" s="71">
        <v>6819.3095703125</v>
      </c>
      <c r="O1577" s="72"/>
      <c r="P1577" s="73"/>
      <c r="Q1577" s="73"/>
      <c r="R1577" s="96"/>
      <c r="S1577" s="48">
        <v>0</v>
      </c>
      <c r="T1577" s="48">
        <v>3</v>
      </c>
      <c r="U1577" s="49">
        <v>2704.666667</v>
      </c>
      <c r="V1577" s="49">
        <v>1.9799999999999999E-4</v>
      </c>
      <c r="W1577" s="49">
        <v>7.4899999999999999E-4</v>
      </c>
      <c r="X1577" s="49">
        <v>1.101313</v>
      </c>
      <c r="Y1577" s="49">
        <v>0</v>
      </c>
      <c r="Z1577" s="49">
        <v>0</v>
      </c>
      <c r="AA1577" s="68">
        <v>1577</v>
      </c>
      <c r="AB1577" s="68"/>
      <c r="AC1577" s="69"/>
      <c r="AD1577" s="84">
        <v>963</v>
      </c>
      <c r="AE1577" s="84">
        <v>31011</v>
      </c>
      <c r="AF1577" s="84">
        <v>96529</v>
      </c>
      <c r="AG1577" s="84">
        <v>86147</v>
      </c>
      <c r="AH1577" s="84"/>
      <c r="AI1577" s="84" t="s">
        <v>8193</v>
      </c>
      <c r="AJ1577" s="84" t="s">
        <v>8618</v>
      </c>
      <c r="AK1577" s="84"/>
      <c r="AL1577" s="84"/>
      <c r="AM1577" s="87">
        <v>42077.893460648149</v>
      </c>
      <c r="AN1577" s="84" t="s">
        <v>10584</v>
      </c>
      <c r="AO1577" s="92" t="s">
        <v>12159</v>
      </c>
      <c r="AP1577" s="84" t="s">
        <v>66</v>
      </c>
      <c r="AQ1577" s="48"/>
      <c r="AR1577" s="48"/>
      <c r="AS1577" s="48"/>
      <c r="AT1577" s="48"/>
      <c r="AU1577" s="48"/>
      <c r="AV1577" s="48"/>
      <c r="AW1577" s="107" t="s">
        <v>14679</v>
      </c>
      <c r="AX1577" s="107" t="s">
        <v>14857</v>
      </c>
      <c r="AY1577" s="107" t="s">
        <v>15445</v>
      </c>
      <c r="AZ1577" s="107" t="s">
        <v>15529</v>
      </c>
      <c r="BA1577" s="2"/>
      <c r="BB1577" s="3"/>
      <c r="BC1577" s="3"/>
      <c r="BD1577" s="3"/>
      <c r="BE1577" s="3"/>
    </row>
    <row r="1578" spans="1:57" x14ac:dyDescent="0.25">
      <c r="A1578" s="61" t="s">
        <v>1853</v>
      </c>
      <c r="B1578" s="62" t="s">
        <v>15537</v>
      </c>
      <c r="C1578" s="62"/>
      <c r="D1578" s="63">
        <v>1.5831682861917435</v>
      </c>
      <c r="E1578" s="65"/>
      <c r="F1578" s="103" t="s">
        <v>10481</v>
      </c>
      <c r="G1578" s="62"/>
      <c r="H1578" s="66"/>
      <c r="I1578" s="67"/>
      <c r="J1578" s="67"/>
      <c r="K1578" s="66" t="s">
        <v>13847</v>
      </c>
      <c r="L1578" s="70"/>
      <c r="M1578" s="71">
        <v>5443.03076171875</v>
      </c>
      <c r="N1578" s="71">
        <v>9687.0791015625</v>
      </c>
      <c r="O1578" s="72"/>
      <c r="P1578" s="73"/>
      <c r="Q1578" s="73"/>
      <c r="R1578" s="96"/>
      <c r="S1578" s="48">
        <v>1</v>
      </c>
      <c r="T1578" s="48">
        <v>0</v>
      </c>
      <c r="U1578" s="49">
        <v>0</v>
      </c>
      <c r="V1578" s="49">
        <v>1.65E-4</v>
      </c>
      <c r="W1578" s="49">
        <v>4.3000000000000002E-5</v>
      </c>
      <c r="X1578" s="49">
        <v>0.46203899999999998</v>
      </c>
      <c r="Y1578" s="49">
        <v>0</v>
      </c>
      <c r="Z1578" s="49">
        <v>0</v>
      </c>
      <c r="AA1578" s="68">
        <v>1578</v>
      </c>
      <c r="AB1578" s="68"/>
      <c r="AC1578" s="69"/>
      <c r="AD1578" s="84">
        <v>14309</v>
      </c>
      <c r="AE1578" s="84">
        <v>42622</v>
      </c>
      <c r="AF1578" s="84">
        <v>351829</v>
      </c>
      <c r="AG1578" s="84">
        <v>222596</v>
      </c>
      <c r="AH1578" s="84"/>
      <c r="AI1578" s="84" t="s">
        <v>8194</v>
      </c>
      <c r="AJ1578" s="84" t="s">
        <v>8619</v>
      </c>
      <c r="AK1578" s="84"/>
      <c r="AL1578" s="84"/>
      <c r="AM1578" s="87">
        <v>41153.766527777778</v>
      </c>
      <c r="AN1578" s="84" t="s">
        <v>10584</v>
      </c>
      <c r="AO1578" s="92" t="s">
        <v>12160</v>
      </c>
      <c r="AP1578" s="84" t="s">
        <v>65</v>
      </c>
      <c r="AQ1578" s="48"/>
      <c r="AR1578" s="48"/>
      <c r="AS1578" s="48"/>
      <c r="AT1578" s="48"/>
      <c r="AU1578" s="48"/>
      <c r="AV1578" s="48"/>
      <c r="AW1578" s="48"/>
      <c r="AX1578" s="48"/>
      <c r="AY1578" s="48"/>
      <c r="AZ1578" s="48"/>
      <c r="BA1578" s="2"/>
      <c r="BB1578" s="3"/>
      <c r="BC1578" s="3"/>
      <c r="BD1578" s="3"/>
      <c r="BE1578" s="3"/>
    </row>
    <row r="1579" spans="1:57" x14ac:dyDescent="0.25">
      <c r="A1579" s="61" t="s">
        <v>1393</v>
      </c>
      <c r="B1579" s="62" t="s">
        <v>15537</v>
      </c>
      <c r="C1579" s="62"/>
      <c r="D1579" s="63">
        <v>2.9293340347836851</v>
      </c>
      <c r="E1579" s="65"/>
      <c r="F1579" s="103" t="s">
        <v>9033</v>
      </c>
      <c r="G1579" s="62"/>
      <c r="H1579" s="66"/>
      <c r="I1579" s="67"/>
      <c r="J1579" s="67"/>
      <c r="K1579" s="66" t="s">
        <v>13848</v>
      </c>
      <c r="L1579" s="70"/>
      <c r="M1579" s="71">
        <v>4705.24365234375</v>
      </c>
      <c r="N1579" s="71">
        <v>7913.8037109375</v>
      </c>
      <c r="O1579" s="72"/>
      <c r="P1579" s="73"/>
      <c r="Q1579" s="73"/>
      <c r="R1579" s="96"/>
      <c r="S1579" s="48">
        <v>0</v>
      </c>
      <c r="T1579" s="48">
        <v>1</v>
      </c>
      <c r="U1579" s="49">
        <v>0</v>
      </c>
      <c r="V1579" s="49">
        <v>1.9799999999999999E-4</v>
      </c>
      <c r="W1579" s="49">
        <v>7.3899999999999997E-4</v>
      </c>
      <c r="X1579" s="49">
        <v>0.40701900000000002</v>
      </c>
      <c r="Y1579" s="49">
        <v>0</v>
      </c>
      <c r="Z1579" s="49">
        <v>0</v>
      </c>
      <c r="AA1579" s="68">
        <v>1579</v>
      </c>
      <c r="AB1579" s="68"/>
      <c r="AC1579" s="69"/>
      <c r="AD1579" s="84">
        <v>45</v>
      </c>
      <c r="AE1579" s="84">
        <v>2</v>
      </c>
      <c r="AF1579" s="84">
        <v>24</v>
      </c>
      <c r="AG1579" s="84">
        <v>222</v>
      </c>
      <c r="AH1579" s="84"/>
      <c r="AI1579" s="84"/>
      <c r="AJ1579" s="84"/>
      <c r="AK1579" s="84"/>
      <c r="AL1579" s="84"/>
      <c r="AM1579" s="87">
        <v>43658.806435185186</v>
      </c>
      <c r="AN1579" s="84" t="s">
        <v>10584</v>
      </c>
      <c r="AO1579" s="92" t="s">
        <v>12161</v>
      </c>
      <c r="AP1579" s="84" t="s">
        <v>66</v>
      </c>
      <c r="AQ1579" s="48"/>
      <c r="AR1579" s="48"/>
      <c r="AS1579" s="48"/>
      <c r="AT1579" s="48"/>
      <c r="AU1579" s="48"/>
      <c r="AV1579" s="48"/>
      <c r="AW1579" s="107" t="s">
        <v>14074</v>
      </c>
      <c r="AX1579" s="107" t="s">
        <v>14074</v>
      </c>
      <c r="AY1579" s="107" t="s">
        <v>14877</v>
      </c>
      <c r="AZ1579" s="107" t="s">
        <v>14877</v>
      </c>
      <c r="BA1579" s="2"/>
      <c r="BB1579" s="3"/>
      <c r="BC1579" s="3"/>
      <c r="BD1579" s="3"/>
      <c r="BE1579" s="3"/>
    </row>
    <row r="1580" spans="1:57" x14ac:dyDescent="0.25">
      <c r="A1580" s="61" t="s">
        <v>1394</v>
      </c>
      <c r="B1580" s="62" t="s">
        <v>15537</v>
      </c>
      <c r="C1580" s="62"/>
      <c r="D1580" s="63">
        <v>1.5135390233335397</v>
      </c>
      <c r="E1580" s="65"/>
      <c r="F1580" s="103" t="s">
        <v>10482</v>
      </c>
      <c r="G1580" s="62"/>
      <c r="H1580" s="66"/>
      <c r="I1580" s="67"/>
      <c r="J1580" s="67"/>
      <c r="K1580" s="66" t="s">
        <v>13849</v>
      </c>
      <c r="L1580" s="70"/>
      <c r="M1580" s="71">
        <v>5412.45068359375</v>
      </c>
      <c r="N1580" s="71">
        <v>1736.32568359375</v>
      </c>
      <c r="O1580" s="72"/>
      <c r="P1580" s="73"/>
      <c r="Q1580" s="73"/>
      <c r="R1580" s="96"/>
      <c r="S1580" s="48">
        <v>0</v>
      </c>
      <c r="T1580" s="48">
        <v>2</v>
      </c>
      <c r="U1580" s="49">
        <v>2030</v>
      </c>
      <c r="V1580" s="49">
        <v>1.5300000000000001E-4</v>
      </c>
      <c r="W1580" s="49">
        <v>6.9999999999999999E-6</v>
      </c>
      <c r="X1580" s="49">
        <v>0.94985200000000003</v>
      </c>
      <c r="Y1580" s="49">
        <v>0</v>
      </c>
      <c r="Z1580" s="49">
        <v>0</v>
      </c>
      <c r="AA1580" s="68">
        <v>1580</v>
      </c>
      <c r="AB1580" s="68"/>
      <c r="AC1580" s="69"/>
      <c r="AD1580" s="84">
        <v>227</v>
      </c>
      <c r="AE1580" s="84">
        <v>172</v>
      </c>
      <c r="AF1580" s="84">
        <v>15910</v>
      </c>
      <c r="AG1580" s="84">
        <v>26334</v>
      </c>
      <c r="AH1580" s="84"/>
      <c r="AI1580" s="84"/>
      <c r="AJ1580" s="84"/>
      <c r="AK1580" s="84"/>
      <c r="AL1580" s="84"/>
      <c r="AM1580" s="87">
        <v>42915.276770833334</v>
      </c>
      <c r="AN1580" s="84" t="s">
        <v>10584</v>
      </c>
      <c r="AO1580" s="92" t="s">
        <v>12162</v>
      </c>
      <c r="AP1580" s="84" t="s">
        <v>66</v>
      </c>
      <c r="AQ1580" s="48"/>
      <c r="AR1580" s="48"/>
      <c r="AS1580" s="48"/>
      <c r="AT1580" s="48"/>
      <c r="AU1580" s="48"/>
      <c r="AV1580" s="48"/>
      <c r="AW1580" s="107" t="s">
        <v>14680</v>
      </c>
      <c r="AX1580" s="107" t="s">
        <v>14858</v>
      </c>
      <c r="AY1580" s="107" t="s">
        <v>15446</v>
      </c>
      <c r="AZ1580" s="107" t="s">
        <v>15446</v>
      </c>
      <c r="BA1580" s="2"/>
      <c r="BB1580" s="3"/>
      <c r="BC1580" s="3"/>
      <c r="BD1580" s="3"/>
      <c r="BE1580" s="3"/>
    </row>
    <row r="1581" spans="1:57" x14ac:dyDescent="0.25">
      <c r="A1581" s="61" t="s">
        <v>1854</v>
      </c>
      <c r="B1581" s="62" t="s">
        <v>15537</v>
      </c>
      <c r="C1581" s="62"/>
      <c r="D1581" s="63">
        <v>1.5</v>
      </c>
      <c r="E1581" s="65"/>
      <c r="F1581" s="103" t="s">
        <v>10483</v>
      </c>
      <c r="G1581" s="62"/>
      <c r="H1581" s="66"/>
      <c r="I1581" s="67"/>
      <c r="J1581" s="67"/>
      <c r="K1581" s="66" t="s">
        <v>13850</v>
      </c>
      <c r="L1581" s="70"/>
      <c r="M1581" s="71">
        <v>4709.71728515625</v>
      </c>
      <c r="N1581" s="71">
        <v>1733.6270751953125</v>
      </c>
      <c r="O1581" s="72"/>
      <c r="P1581" s="73"/>
      <c r="Q1581" s="73"/>
      <c r="R1581" s="96"/>
      <c r="S1581" s="48">
        <v>1</v>
      </c>
      <c r="T1581" s="48">
        <v>0</v>
      </c>
      <c r="U1581" s="49">
        <v>0</v>
      </c>
      <c r="V1581" s="49">
        <v>1.3300000000000001E-4</v>
      </c>
      <c r="W1581" s="49">
        <v>0</v>
      </c>
      <c r="X1581" s="49">
        <v>0.55368700000000004</v>
      </c>
      <c r="Y1581" s="49">
        <v>0</v>
      </c>
      <c r="Z1581" s="49">
        <v>0</v>
      </c>
      <c r="AA1581" s="68">
        <v>1581</v>
      </c>
      <c r="AB1581" s="68"/>
      <c r="AC1581" s="69"/>
      <c r="AD1581" s="84">
        <v>1817</v>
      </c>
      <c r="AE1581" s="84">
        <v>259339</v>
      </c>
      <c r="AF1581" s="84">
        <v>51996</v>
      </c>
      <c r="AG1581" s="84">
        <v>1024</v>
      </c>
      <c r="AH1581" s="84"/>
      <c r="AI1581" s="84" t="s">
        <v>8195</v>
      </c>
      <c r="AJ1581" s="84" t="s">
        <v>8270</v>
      </c>
      <c r="AK1581" s="84"/>
      <c r="AL1581" s="84"/>
      <c r="AM1581" s="87">
        <v>40916.939247685186</v>
      </c>
      <c r="AN1581" s="84" t="s">
        <v>10584</v>
      </c>
      <c r="AO1581" s="92" t="s">
        <v>12163</v>
      </c>
      <c r="AP1581" s="84" t="s">
        <v>65</v>
      </c>
      <c r="AQ1581" s="48"/>
      <c r="AR1581" s="48"/>
      <c r="AS1581" s="48"/>
      <c r="AT1581" s="48"/>
      <c r="AU1581" s="48"/>
      <c r="AV1581" s="48"/>
      <c r="AW1581" s="48"/>
      <c r="AX1581" s="48"/>
      <c r="AY1581" s="48"/>
      <c r="AZ1581" s="48"/>
      <c r="BA1581" s="2"/>
      <c r="BB1581" s="3"/>
      <c r="BC1581" s="3"/>
      <c r="BD1581" s="3"/>
      <c r="BE1581" s="3"/>
    </row>
    <row r="1582" spans="1:57" x14ac:dyDescent="0.25">
      <c r="A1582" s="61" t="s">
        <v>1395</v>
      </c>
      <c r="B1582" s="62" t="s">
        <v>15537</v>
      </c>
      <c r="C1582" s="62"/>
      <c r="D1582" s="63">
        <v>1.7185585195271398</v>
      </c>
      <c r="E1582" s="65"/>
      <c r="F1582" s="103" t="s">
        <v>10484</v>
      </c>
      <c r="G1582" s="62"/>
      <c r="H1582" s="66"/>
      <c r="I1582" s="67"/>
      <c r="J1582" s="67"/>
      <c r="K1582" s="66" t="s">
        <v>13851</v>
      </c>
      <c r="L1582" s="70"/>
      <c r="M1582" s="71">
        <v>8114.53173828125</v>
      </c>
      <c r="N1582" s="71">
        <v>2533.529541015625</v>
      </c>
      <c r="O1582" s="72"/>
      <c r="P1582" s="73"/>
      <c r="Q1582" s="73"/>
      <c r="R1582" s="96"/>
      <c r="S1582" s="48">
        <v>0</v>
      </c>
      <c r="T1582" s="48">
        <v>1</v>
      </c>
      <c r="U1582" s="49">
        <v>0</v>
      </c>
      <c r="V1582" s="49">
        <v>1.63E-4</v>
      </c>
      <c r="W1582" s="49">
        <v>1.13E-4</v>
      </c>
      <c r="X1582" s="49">
        <v>0.48216999999999999</v>
      </c>
      <c r="Y1582" s="49">
        <v>0</v>
      </c>
      <c r="Z1582" s="49">
        <v>0</v>
      </c>
      <c r="AA1582" s="68">
        <v>1582</v>
      </c>
      <c r="AB1582" s="68"/>
      <c r="AC1582" s="69"/>
      <c r="AD1582" s="84">
        <v>189</v>
      </c>
      <c r="AE1582" s="84">
        <v>128</v>
      </c>
      <c r="AF1582" s="84">
        <v>10776</v>
      </c>
      <c r="AG1582" s="84">
        <v>28832</v>
      </c>
      <c r="AH1582" s="84"/>
      <c r="AI1582" s="84"/>
      <c r="AJ1582" s="84"/>
      <c r="AK1582" s="84"/>
      <c r="AL1582" s="84"/>
      <c r="AM1582" s="87">
        <v>43003.884131944447</v>
      </c>
      <c r="AN1582" s="84" t="s">
        <v>10584</v>
      </c>
      <c r="AO1582" s="92" t="s">
        <v>12164</v>
      </c>
      <c r="AP1582" s="84" t="s">
        <v>66</v>
      </c>
      <c r="AQ1582" s="48"/>
      <c r="AR1582" s="48"/>
      <c r="AS1582" s="48"/>
      <c r="AT1582" s="48"/>
      <c r="AU1582" s="48"/>
      <c r="AV1582" s="48"/>
      <c r="AW1582" s="107" t="s">
        <v>14089</v>
      </c>
      <c r="AX1582" s="107" t="s">
        <v>14725</v>
      </c>
      <c r="AY1582" s="107" t="s">
        <v>14892</v>
      </c>
      <c r="AZ1582" s="107" t="s">
        <v>15481</v>
      </c>
      <c r="BA1582" s="2"/>
      <c r="BB1582" s="3"/>
      <c r="BC1582" s="3"/>
      <c r="BD1582" s="3"/>
      <c r="BE1582" s="3"/>
    </row>
    <row r="1583" spans="1:57" x14ac:dyDescent="0.25">
      <c r="A1583" s="61" t="s">
        <v>1396</v>
      </c>
      <c r="B1583" s="62" t="s">
        <v>15537</v>
      </c>
      <c r="C1583" s="62"/>
      <c r="D1583" s="63">
        <v>1.5328804852385962</v>
      </c>
      <c r="E1583" s="65"/>
      <c r="F1583" s="103" t="s">
        <v>10485</v>
      </c>
      <c r="G1583" s="62"/>
      <c r="H1583" s="66"/>
      <c r="I1583" s="67"/>
      <c r="J1583" s="67"/>
      <c r="K1583" s="66" t="s">
        <v>13852</v>
      </c>
      <c r="L1583" s="70"/>
      <c r="M1583" s="71">
        <v>4382.86767578125</v>
      </c>
      <c r="N1583" s="71">
        <v>6086.5361328125</v>
      </c>
      <c r="O1583" s="72"/>
      <c r="P1583" s="73"/>
      <c r="Q1583" s="73"/>
      <c r="R1583" s="96"/>
      <c r="S1583" s="48">
        <v>0</v>
      </c>
      <c r="T1583" s="48">
        <v>2</v>
      </c>
      <c r="U1583" s="49">
        <v>1159.2667710000001</v>
      </c>
      <c r="V1583" s="49">
        <v>1.7000000000000001E-4</v>
      </c>
      <c r="W1583" s="49">
        <v>1.7E-5</v>
      </c>
      <c r="X1583" s="49">
        <v>0.79768799999999995</v>
      </c>
      <c r="Y1583" s="49">
        <v>0</v>
      </c>
      <c r="Z1583" s="49">
        <v>0</v>
      </c>
      <c r="AA1583" s="68">
        <v>1583</v>
      </c>
      <c r="AB1583" s="68"/>
      <c r="AC1583" s="69"/>
      <c r="AD1583" s="84">
        <v>299</v>
      </c>
      <c r="AE1583" s="84">
        <v>485</v>
      </c>
      <c r="AF1583" s="84">
        <v>58846</v>
      </c>
      <c r="AG1583" s="84">
        <v>41172</v>
      </c>
      <c r="AH1583" s="84"/>
      <c r="AI1583" s="84" t="s">
        <v>8196</v>
      </c>
      <c r="AJ1583" s="84" t="s">
        <v>8224</v>
      </c>
      <c r="AK1583" s="84"/>
      <c r="AL1583" s="84"/>
      <c r="AM1583" s="87">
        <v>40737.642013888886</v>
      </c>
      <c r="AN1583" s="84" t="s">
        <v>10584</v>
      </c>
      <c r="AO1583" s="92" t="s">
        <v>12165</v>
      </c>
      <c r="AP1583" s="84" t="s">
        <v>66</v>
      </c>
      <c r="AQ1583" s="48"/>
      <c r="AR1583" s="48"/>
      <c r="AS1583" s="48"/>
      <c r="AT1583" s="48"/>
      <c r="AU1583" s="48"/>
      <c r="AV1583" s="48"/>
      <c r="AW1583" s="107" t="s">
        <v>14560</v>
      </c>
      <c r="AX1583" s="107" t="s">
        <v>14817</v>
      </c>
      <c r="AY1583" s="107" t="s">
        <v>14896</v>
      </c>
      <c r="AZ1583" s="107" t="s">
        <v>14896</v>
      </c>
      <c r="BA1583" s="2"/>
      <c r="BB1583" s="3"/>
      <c r="BC1583" s="3"/>
      <c r="BD1583" s="3"/>
      <c r="BE1583" s="3"/>
    </row>
    <row r="1584" spans="1:57" x14ac:dyDescent="0.25">
      <c r="A1584" s="61" t="s">
        <v>1397</v>
      </c>
      <c r="B1584" s="62" t="s">
        <v>15537</v>
      </c>
      <c r="C1584" s="62"/>
      <c r="D1584" s="63">
        <v>1.5</v>
      </c>
      <c r="E1584" s="65"/>
      <c r="F1584" s="103" t="s">
        <v>10486</v>
      </c>
      <c r="G1584" s="62"/>
      <c r="H1584" s="66"/>
      <c r="I1584" s="67"/>
      <c r="J1584" s="67"/>
      <c r="K1584" s="66" t="s">
        <v>13853</v>
      </c>
      <c r="L1584" s="70"/>
      <c r="M1584" s="71">
        <v>8197.6591796875</v>
      </c>
      <c r="N1584" s="71">
        <v>3814.30322265625</v>
      </c>
      <c r="O1584" s="72"/>
      <c r="P1584" s="73"/>
      <c r="Q1584" s="73"/>
      <c r="R1584" s="96"/>
      <c r="S1584" s="48">
        <v>0</v>
      </c>
      <c r="T1584" s="48">
        <v>1</v>
      </c>
      <c r="U1584" s="49">
        <v>0</v>
      </c>
      <c r="V1584" s="49">
        <v>1E-4</v>
      </c>
      <c r="W1584" s="49">
        <v>0</v>
      </c>
      <c r="X1584" s="49">
        <v>0.56083700000000003</v>
      </c>
      <c r="Y1584" s="49">
        <v>0</v>
      </c>
      <c r="Z1584" s="49">
        <v>0</v>
      </c>
      <c r="AA1584" s="68">
        <v>1584</v>
      </c>
      <c r="AB1584" s="68"/>
      <c r="AC1584" s="69"/>
      <c r="AD1584" s="84">
        <v>541</v>
      </c>
      <c r="AE1584" s="84">
        <v>184</v>
      </c>
      <c r="AF1584" s="84">
        <v>657</v>
      </c>
      <c r="AG1584" s="84">
        <v>1065</v>
      </c>
      <c r="AH1584" s="84"/>
      <c r="AI1584" s="84"/>
      <c r="AJ1584" s="84"/>
      <c r="AK1584" s="84"/>
      <c r="AL1584" s="84"/>
      <c r="AM1584" s="87">
        <v>42332.913634259261</v>
      </c>
      <c r="AN1584" s="84" t="s">
        <v>10584</v>
      </c>
      <c r="AO1584" s="92" t="s">
        <v>12166</v>
      </c>
      <c r="AP1584" s="84" t="s">
        <v>66</v>
      </c>
      <c r="AQ1584" s="48"/>
      <c r="AR1584" s="48"/>
      <c r="AS1584" s="48"/>
      <c r="AT1584" s="48"/>
      <c r="AU1584" s="48"/>
      <c r="AV1584" s="48"/>
      <c r="AW1584" s="107" t="s">
        <v>14250</v>
      </c>
      <c r="AX1584" s="107" t="s">
        <v>14250</v>
      </c>
      <c r="AY1584" s="107" t="s">
        <v>15047</v>
      </c>
      <c r="AZ1584" s="107" t="s">
        <v>15047</v>
      </c>
      <c r="BA1584" s="2"/>
      <c r="BB1584" s="3"/>
      <c r="BC1584" s="3"/>
      <c r="BD1584" s="3"/>
      <c r="BE1584" s="3"/>
    </row>
    <row r="1585" spans="1:57" x14ac:dyDescent="0.25">
      <c r="A1585" s="61" t="s">
        <v>1398</v>
      </c>
      <c r="B1585" s="62" t="s">
        <v>15537</v>
      </c>
      <c r="C1585" s="62"/>
      <c r="D1585" s="63">
        <v>1.5</v>
      </c>
      <c r="E1585" s="65"/>
      <c r="F1585" s="103" t="s">
        <v>10487</v>
      </c>
      <c r="G1585" s="62"/>
      <c r="H1585" s="66"/>
      <c r="I1585" s="67"/>
      <c r="J1585" s="67"/>
      <c r="K1585" s="66" t="s">
        <v>13854</v>
      </c>
      <c r="L1585" s="70"/>
      <c r="M1585" s="71">
        <v>6838.05419921875</v>
      </c>
      <c r="N1585" s="71">
        <v>5672.85400390625</v>
      </c>
      <c r="O1585" s="72"/>
      <c r="P1585" s="73"/>
      <c r="Q1585" s="73"/>
      <c r="R1585" s="96"/>
      <c r="S1585" s="48">
        <v>0</v>
      </c>
      <c r="T1585" s="48">
        <v>1</v>
      </c>
      <c r="U1585" s="49">
        <v>0</v>
      </c>
      <c r="V1585" s="49">
        <v>1</v>
      </c>
      <c r="W1585" s="49">
        <v>0</v>
      </c>
      <c r="X1585" s="49">
        <v>1</v>
      </c>
      <c r="Y1585" s="49">
        <v>0</v>
      </c>
      <c r="Z1585" s="49">
        <v>0</v>
      </c>
      <c r="AA1585" s="68">
        <v>1585</v>
      </c>
      <c r="AB1585" s="68"/>
      <c r="AC1585" s="69"/>
      <c r="AD1585" s="84">
        <v>8358</v>
      </c>
      <c r="AE1585" s="84">
        <v>34504</v>
      </c>
      <c r="AF1585" s="84">
        <v>245071</v>
      </c>
      <c r="AG1585" s="84">
        <v>229588</v>
      </c>
      <c r="AH1585" s="84"/>
      <c r="AI1585" s="84" t="s">
        <v>8197</v>
      </c>
      <c r="AJ1585" s="84"/>
      <c r="AK1585" s="84"/>
      <c r="AL1585" s="84"/>
      <c r="AM1585" s="87">
        <v>41710.666400462964</v>
      </c>
      <c r="AN1585" s="84" t="s">
        <v>10584</v>
      </c>
      <c r="AO1585" s="92" t="s">
        <v>12167</v>
      </c>
      <c r="AP1585" s="84" t="s">
        <v>66</v>
      </c>
      <c r="AQ1585" s="48"/>
      <c r="AR1585" s="48"/>
      <c r="AS1585" s="48"/>
      <c r="AT1585" s="48"/>
      <c r="AU1585" s="48"/>
      <c r="AV1585" s="48"/>
      <c r="AW1585" s="107" t="s">
        <v>14681</v>
      </c>
      <c r="AX1585" s="107" t="s">
        <v>14681</v>
      </c>
      <c r="AY1585" s="107" t="s">
        <v>15447</v>
      </c>
      <c r="AZ1585" s="107" t="s">
        <v>15447</v>
      </c>
      <c r="BA1585" s="2"/>
      <c r="BB1585" s="3"/>
      <c r="BC1585" s="3"/>
      <c r="BD1585" s="3"/>
      <c r="BE1585" s="3"/>
    </row>
    <row r="1586" spans="1:57" x14ac:dyDescent="0.25">
      <c r="A1586" s="61" t="s">
        <v>1855</v>
      </c>
      <c r="B1586" s="62" t="s">
        <v>15537</v>
      </c>
      <c r="C1586" s="62"/>
      <c r="D1586" s="63">
        <v>1.5</v>
      </c>
      <c r="E1586" s="65"/>
      <c r="F1586" s="103" t="s">
        <v>10488</v>
      </c>
      <c r="G1586" s="62"/>
      <c r="H1586" s="66"/>
      <c r="I1586" s="67"/>
      <c r="J1586" s="67"/>
      <c r="K1586" s="66" t="s">
        <v>13855</v>
      </c>
      <c r="L1586" s="70"/>
      <c r="M1586" s="71">
        <v>8759.8134765625</v>
      </c>
      <c r="N1586" s="71">
        <v>7358.20166015625</v>
      </c>
      <c r="O1586" s="72"/>
      <c r="P1586" s="73"/>
      <c r="Q1586" s="73"/>
      <c r="R1586" s="96"/>
      <c r="S1586" s="48">
        <v>1</v>
      </c>
      <c r="T1586" s="48">
        <v>0</v>
      </c>
      <c r="U1586" s="49">
        <v>0</v>
      </c>
      <c r="V1586" s="49">
        <v>1</v>
      </c>
      <c r="W1586" s="49">
        <v>0</v>
      </c>
      <c r="X1586" s="49">
        <v>1</v>
      </c>
      <c r="Y1586" s="49">
        <v>0</v>
      </c>
      <c r="Z1586" s="49">
        <v>0</v>
      </c>
      <c r="AA1586" s="68">
        <v>1586</v>
      </c>
      <c r="AB1586" s="68"/>
      <c r="AC1586" s="69"/>
      <c r="AD1586" s="84">
        <v>19767</v>
      </c>
      <c r="AE1586" s="84">
        <v>19820</v>
      </c>
      <c r="AF1586" s="84">
        <v>11601</v>
      </c>
      <c r="AG1586" s="84">
        <v>21613</v>
      </c>
      <c r="AH1586" s="84"/>
      <c r="AI1586" s="84" t="s">
        <v>8198</v>
      </c>
      <c r="AJ1586" s="84" t="s">
        <v>8353</v>
      </c>
      <c r="AK1586" s="84"/>
      <c r="AL1586" s="84"/>
      <c r="AM1586" s="87">
        <v>43127.317060185182</v>
      </c>
      <c r="AN1586" s="84" t="s">
        <v>10584</v>
      </c>
      <c r="AO1586" s="92" t="s">
        <v>12168</v>
      </c>
      <c r="AP1586" s="84" t="s">
        <v>65</v>
      </c>
      <c r="AQ1586" s="48"/>
      <c r="AR1586" s="48"/>
      <c r="AS1586" s="48"/>
      <c r="AT1586" s="48"/>
      <c r="AU1586" s="48"/>
      <c r="AV1586" s="48"/>
      <c r="AW1586" s="48"/>
      <c r="AX1586" s="48"/>
      <c r="AY1586" s="48"/>
      <c r="AZ1586" s="48"/>
      <c r="BA1586" s="2"/>
      <c r="BB1586" s="3"/>
      <c r="BC1586" s="3"/>
      <c r="BD1586" s="3"/>
      <c r="BE1586" s="3"/>
    </row>
    <row r="1587" spans="1:57" x14ac:dyDescent="0.25">
      <c r="A1587" s="61" t="s">
        <v>1399</v>
      </c>
      <c r="B1587" s="62" t="s">
        <v>15537</v>
      </c>
      <c r="C1587" s="62"/>
      <c r="D1587" s="63">
        <v>1.5</v>
      </c>
      <c r="E1587" s="65"/>
      <c r="F1587" s="103" t="s">
        <v>10489</v>
      </c>
      <c r="G1587" s="62"/>
      <c r="H1587" s="66"/>
      <c r="I1587" s="67"/>
      <c r="J1587" s="67"/>
      <c r="K1587" s="66" t="s">
        <v>13856</v>
      </c>
      <c r="L1587" s="70"/>
      <c r="M1587" s="71">
        <v>9324.0869140625</v>
      </c>
      <c r="N1587" s="71">
        <v>5570.458984375</v>
      </c>
      <c r="O1587" s="72"/>
      <c r="P1587" s="73"/>
      <c r="Q1587" s="73"/>
      <c r="R1587" s="96"/>
      <c r="S1587" s="48">
        <v>0</v>
      </c>
      <c r="T1587" s="48">
        <v>1</v>
      </c>
      <c r="U1587" s="49">
        <v>0</v>
      </c>
      <c r="V1587" s="49">
        <v>1</v>
      </c>
      <c r="W1587" s="49">
        <v>0</v>
      </c>
      <c r="X1587" s="49">
        <v>1</v>
      </c>
      <c r="Y1587" s="49">
        <v>0</v>
      </c>
      <c r="Z1587" s="49">
        <v>0</v>
      </c>
      <c r="AA1587" s="68">
        <v>1587</v>
      </c>
      <c r="AB1587" s="68"/>
      <c r="AC1587" s="69"/>
      <c r="AD1587" s="84">
        <v>129</v>
      </c>
      <c r="AE1587" s="84">
        <v>103</v>
      </c>
      <c r="AF1587" s="84">
        <v>1268</v>
      </c>
      <c r="AG1587" s="84">
        <v>1937</v>
      </c>
      <c r="AH1587" s="84"/>
      <c r="AI1587" s="84"/>
      <c r="AJ1587" s="84"/>
      <c r="AK1587" s="84"/>
      <c r="AL1587" s="84"/>
      <c r="AM1587" s="87">
        <v>43460.451655092591</v>
      </c>
      <c r="AN1587" s="84" t="s">
        <v>10584</v>
      </c>
      <c r="AO1587" s="92" t="s">
        <v>12169</v>
      </c>
      <c r="AP1587" s="84" t="s">
        <v>66</v>
      </c>
      <c r="AQ1587" s="48" t="s">
        <v>2862</v>
      </c>
      <c r="AR1587" s="48" t="s">
        <v>2862</v>
      </c>
      <c r="AS1587" s="48" t="s">
        <v>2911</v>
      </c>
      <c r="AT1587" s="48" t="s">
        <v>2911</v>
      </c>
      <c r="AU1587" s="48"/>
      <c r="AV1587" s="48"/>
      <c r="AW1587" s="107" t="s">
        <v>14682</v>
      </c>
      <c r="AX1587" s="107" t="s">
        <v>14682</v>
      </c>
      <c r="AY1587" s="107" t="s">
        <v>15448</v>
      </c>
      <c r="AZ1587" s="107" t="s">
        <v>15448</v>
      </c>
      <c r="BA1587" s="2"/>
      <c r="BB1587" s="3"/>
      <c r="BC1587" s="3"/>
      <c r="BD1587" s="3"/>
      <c r="BE1587" s="3"/>
    </row>
    <row r="1588" spans="1:57" x14ac:dyDescent="0.25">
      <c r="A1588" s="61" t="s">
        <v>1856</v>
      </c>
      <c r="B1588" s="62" t="s">
        <v>15537</v>
      </c>
      <c r="C1588" s="62"/>
      <c r="D1588" s="63">
        <v>1.5</v>
      </c>
      <c r="E1588" s="65"/>
      <c r="F1588" s="103" t="s">
        <v>10490</v>
      </c>
      <c r="G1588" s="62"/>
      <c r="H1588" s="66"/>
      <c r="I1588" s="67"/>
      <c r="J1588" s="67"/>
      <c r="K1588" s="66" t="s">
        <v>13857</v>
      </c>
      <c r="L1588" s="70"/>
      <c r="M1588" s="71">
        <v>9901.6220703125</v>
      </c>
      <c r="N1588" s="71">
        <v>3658.331787109375</v>
      </c>
      <c r="O1588" s="72"/>
      <c r="P1588" s="73"/>
      <c r="Q1588" s="73"/>
      <c r="R1588" s="96"/>
      <c r="S1588" s="48">
        <v>1</v>
      </c>
      <c r="T1588" s="48">
        <v>0</v>
      </c>
      <c r="U1588" s="49">
        <v>0</v>
      </c>
      <c r="V1588" s="49">
        <v>1</v>
      </c>
      <c r="W1588" s="49">
        <v>0</v>
      </c>
      <c r="X1588" s="49">
        <v>1</v>
      </c>
      <c r="Y1588" s="49">
        <v>0</v>
      </c>
      <c r="Z1588" s="49">
        <v>0</v>
      </c>
      <c r="AA1588" s="68">
        <v>1588</v>
      </c>
      <c r="AB1588" s="68"/>
      <c r="AC1588" s="69"/>
      <c r="AD1588" s="84">
        <v>604</v>
      </c>
      <c r="AE1588" s="84">
        <v>2528</v>
      </c>
      <c r="AF1588" s="84">
        <v>2571</v>
      </c>
      <c r="AG1588" s="84">
        <v>4867</v>
      </c>
      <c r="AH1588" s="84"/>
      <c r="AI1588" s="84" t="s">
        <v>8199</v>
      </c>
      <c r="AJ1588" s="84" t="s">
        <v>8270</v>
      </c>
      <c r="AK1588" s="92" t="s">
        <v>8964</v>
      </c>
      <c r="AL1588" s="84"/>
      <c r="AM1588" s="87">
        <v>43010.94835648148</v>
      </c>
      <c r="AN1588" s="84" t="s">
        <v>10584</v>
      </c>
      <c r="AO1588" s="92" t="s">
        <v>12170</v>
      </c>
      <c r="AP1588" s="84" t="s">
        <v>65</v>
      </c>
      <c r="AQ1588" s="48"/>
      <c r="AR1588" s="48"/>
      <c r="AS1588" s="48"/>
      <c r="AT1588" s="48"/>
      <c r="AU1588" s="48"/>
      <c r="AV1588" s="48"/>
      <c r="AW1588" s="48"/>
      <c r="AX1588" s="48"/>
      <c r="AY1588" s="48"/>
      <c r="AZ1588" s="48"/>
      <c r="BA1588" s="2"/>
      <c r="BB1588" s="3"/>
      <c r="BC1588" s="3"/>
      <c r="BD1588" s="3"/>
      <c r="BE1588" s="3"/>
    </row>
    <row r="1589" spans="1:57" x14ac:dyDescent="0.25">
      <c r="A1589" s="61" t="s">
        <v>1400</v>
      </c>
      <c r="B1589" s="62" t="s">
        <v>15537</v>
      </c>
      <c r="C1589" s="62"/>
      <c r="D1589" s="63">
        <v>1.5</v>
      </c>
      <c r="E1589" s="65"/>
      <c r="F1589" s="103" t="s">
        <v>10491</v>
      </c>
      <c r="G1589" s="62"/>
      <c r="H1589" s="66"/>
      <c r="I1589" s="67"/>
      <c r="J1589" s="67"/>
      <c r="K1589" s="66" t="s">
        <v>13858</v>
      </c>
      <c r="L1589" s="70"/>
      <c r="M1589" s="71">
        <v>4686.02587890625</v>
      </c>
      <c r="N1589" s="71">
        <v>597.37713623046875</v>
      </c>
      <c r="O1589" s="72"/>
      <c r="P1589" s="73"/>
      <c r="Q1589" s="73"/>
      <c r="R1589" s="96"/>
      <c r="S1589" s="48">
        <v>1</v>
      </c>
      <c r="T1589" s="48">
        <v>1</v>
      </c>
      <c r="U1589" s="49">
        <v>0</v>
      </c>
      <c r="V1589" s="49">
        <v>0</v>
      </c>
      <c r="W1589" s="49">
        <v>0</v>
      </c>
      <c r="X1589" s="49">
        <v>1</v>
      </c>
      <c r="Y1589" s="49">
        <v>0</v>
      </c>
      <c r="Z1589" s="49" t="s">
        <v>13963</v>
      </c>
      <c r="AA1589" s="68">
        <v>1589</v>
      </c>
      <c r="AB1589" s="68"/>
      <c r="AC1589" s="69"/>
      <c r="AD1589" s="84">
        <v>0</v>
      </c>
      <c r="AE1589" s="84">
        <v>0</v>
      </c>
      <c r="AF1589" s="84">
        <v>54</v>
      </c>
      <c r="AG1589" s="84">
        <v>5</v>
      </c>
      <c r="AH1589" s="84"/>
      <c r="AI1589" s="84"/>
      <c r="AJ1589" s="84"/>
      <c r="AK1589" s="84"/>
      <c r="AL1589" s="84"/>
      <c r="AM1589" s="87">
        <v>43713.791527777779</v>
      </c>
      <c r="AN1589" s="84" t="s">
        <v>10584</v>
      </c>
      <c r="AO1589" s="92" t="s">
        <v>12171</v>
      </c>
      <c r="AP1589" s="84" t="s">
        <v>66</v>
      </c>
      <c r="AQ1589" s="48" t="s">
        <v>2863</v>
      </c>
      <c r="AR1589" s="48" t="s">
        <v>2863</v>
      </c>
      <c r="AS1589" s="48" t="s">
        <v>2911</v>
      </c>
      <c r="AT1589" s="48" t="s">
        <v>2911</v>
      </c>
      <c r="AU1589" s="48"/>
      <c r="AV1589" s="48"/>
      <c r="AW1589" s="107" t="s">
        <v>14683</v>
      </c>
      <c r="AX1589" s="107" t="s">
        <v>14683</v>
      </c>
      <c r="AY1589" s="107" t="s">
        <v>15449</v>
      </c>
      <c r="AZ1589" s="107" t="s">
        <v>15449</v>
      </c>
      <c r="BA1589" s="2"/>
      <c r="BB1589" s="3"/>
      <c r="BC1589" s="3"/>
      <c r="BD1589" s="3"/>
      <c r="BE1589" s="3"/>
    </row>
    <row r="1590" spans="1:57" x14ac:dyDescent="0.25">
      <c r="A1590" s="61" t="s">
        <v>1401</v>
      </c>
      <c r="B1590" s="62" t="s">
        <v>15537</v>
      </c>
      <c r="C1590" s="62"/>
      <c r="D1590" s="63">
        <v>1.5</v>
      </c>
      <c r="E1590" s="65"/>
      <c r="F1590" s="103" t="s">
        <v>10492</v>
      </c>
      <c r="G1590" s="62"/>
      <c r="H1590" s="66"/>
      <c r="I1590" s="67"/>
      <c r="J1590" s="67"/>
      <c r="K1590" s="66" t="s">
        <v>13859</v>
      </c>
      <c r="L1590" s="70"/>
      <c r="M1590" s="71">
        <v>3999.236083984375</v>
      </c>
      <c r="N1590" s="71">
        <v>3374.46728515625</v>
      </c>
      <c r="O1590" s="72"/>
      <c r="P1590" s="73"/>
      <c r="Q1590" s="73"/>
      <c r="R1590" s="96"/>
      <c r="S1590" s="48">
        <v>0</v>
      </c>
      <c r="T1590" s="48">
        <v>2</v>
      </c>
      <c r="U1590" s="49">
        <v>43700.551514999999</v>
      </c>
      <c r="V1590" s="49">
        <v>1.26E-4</v>
      </c>
      <c r="W1590" s="49">
        <v>0</v>
      </c>
      <c r="X1590" s="49">
        <v>0.81242300000000001</v>
      </c>
      <c r="Y1590" s="49">
        <v>0</v>
      </c>
      <c r="Z1590" s="49">
        <v>0</v>
      </c>
      <c r="AA1590" s="68">
        <v>1590</v>
      </c>
      <c r="AB1590" s="68"/>
      <c r="AC1590" s="69"/>
      <c r="AD1590" s="84">
        <v>2465</v>
      </c>
      <c r="AE1590" s="84">
        <v>2464</v>
      </c>
      <c r="AF1590" s="84">
        <v>16558</v>
      </c>
      <c r="AG1590" s="84">
        <v>18424</v>
      </c>
      <c r="AH1590" s="84"/>
      <c r="AI1590" s="84" t="s">
        <v>8200</v>
      </c>
      <c r="AJ1590" s="84"/>
      <c r="AK1590" s="84"/>
      <c r="AL1590" s="84"/>
      <c r="AM1590" s="87">
        <v>43629.664918981478</v>
      </c>
      <c r="AN1590" s="84" t="s">
        <v>10584</v>
      </c>
      <c r="AO1590" s="92" t="s">
        <v>12172</v>
      </c>
      <c r="AP1590" s="84" t="s">
        <v>66</v>
      </c>
      <c r="AQ1590" s="48"/>
      <c r="AR1590" s="48"/>
      <c r="AS1590" s="48"/>
      <c r="AT1590" s="48"/>
      <c r="AU1590" s="48"/>
      <c r="AV1590" s="48"/>
      <c r="AW1590" s="107" t="s">
        <v>14684</v>
      </c>
      <c r="AX1590" s="107" t="s">
        <v>14859</v>
      </c>
      <c r="AY1590" s="107" t="s">
        <v>14973</v>
      </c>
      <c r="AZ1590" s="107" t="s">
        <v>14973</v>
      </c>
      <c r="BA1590" s="2"/>
      <c r="BB1590" s="3"/>
      <c r="BC1590" s="3"/>
      <c r="BD1590" s="3"/>
      <c r="BE1590" s="3"/>
    </row>
    <row r="1591" spans="1:57" x14ac:dyDescent="0.25">
      <c r="A1591" s="61" t="s">
        <v>1402</v>
      </c>
      <c r="B1591" s="62" t="s">
        <v>15537</v>
      </c>
      <c r="C1591" s="62"/>
      <c r="D1591" s="63">
        <v>1.5</v>
      </c>
      <c r="E1591" s="65"/>
      <c r="F1591" s="103" t="s">
        <v>10493</v>
      </c>
      <c r="G1591" s="62"/>
      <c r="H1591" s="66"/>
      <c r="I1591" s="67"/>
      <c r="J1591" s="67"/>
      <c r="K1591" s="66" t="s">
        <v>13860</v>
      </c>
      <c r="L1591" s="70"/>
      <c r="M1591" s="71">
        <v>3084.50537109375</v>
      </c>
      <c r="N1591" s="71">
        <v>4533.15185546875</v>
      </c>
      <c r="O1591" s="72"/>
      <c r="P1591" s="73"/>
      <c r="Q1591" s="73"/>
      <c r="R1591" s="96"/>
      <c r="S1591" s="48">
        <v>0</v>
      </c>
      <c r="T1591" s="48">
        <v>7</v>
      </c>
      <c r="U1591" s="49">
        <v>12150</v>
      </c>
      <c r="V1591" s="49">
        <v>1.25E-4</v>
      </c>
      <c r="W1591" s="49">
        <v>0</v>
      </c>
      <c r="X1591" s="49">
        <v>3.2569910000000002</v>
      </c>
      <c r="Y1591" s="49">
        <v>0</v>
      </c>
      <c r="Z1591" s="49">
        <v>0</v>
      </c>
      <c r="AA1591" s="68">
        <v>1591</v>
      </c>
      <c r="AB1591" s="68"/>
      <c r="AC1591" s="69"/>
      <c r="AD1591" s="84">
        <v>285</v>
      </c>
      <c r="AE1591" s="84">
        <v>185</v>
      </c>
      <c r="AF1591" s="84">
        <v>7516</v>
      </c>
      <c r="AG1591" s="84">
        <v>9153</v>
      </c>
      <c r="AH1591" s="84"/>
      <c r="AI1591" s="84" t="s">
        <v>8201</v>
      </c>
      <c r="AJ1591" s="84" t="s">
        <v>8284</v>
      </c>
      <c r="AK1591" s="84"/>
      <c r="AL1591" s="84"/>
      <c r="AM1591" s="87">
        <v>43149.74050925926</v>
      </c>
      <c r="AN1591" s="84" t="s">
        <v>10584</v>
      </c>
      <c r="AO1591" s="92" t="s">
        <v>12173</v>
      </c>
      <c r="AP1591" s="84" t="s">
        <v>66</v>
      </c>
      <c r="AQ1591" s="48"/>
      <c r="AR1591" s="48"/>
      <c r="AS1591" s="48"/>
      <c r="AT1591" s="48"/>
      <c r="AU1591" s="48"/>
      <c r="AV1591" s="48"/>
      <c r="AW1591" s="107" t="s">
        <v>14685</v>
      </c>
      <c r="AX1591" s="107" t="s">
        <v>14860</v>
      </c>
      <c r="AY1591" s="107" t="s">
        <v>15450</v>
      </c>
      <c r="AZ1591" s="107" t="s">
        <v>15450</v>
      </c>
      <c r="BA1591" s="2"/>
      <c r="BB1591" s="3"/>
      <c r="BC1591" s="3"/>
      <c r="BD1591" s="3"/>
      <c r="BE1591" s="3"/>
    </row>
    <row r="1592" spans="1:57" x14ac:dyDescent="0.25">
      <c r="A1592" s="61" t="s">
        <v>1857</v>
      </c>
      <c r="B1592" s="62" t="s">
        <v>15537</v>
      </c>
      <c r="C1592" s="62"/>
      <c r="D1592" s="63">
        <v>1.5</v>
      </c>
      <c r="E1592" s="65"/>
      <c r="F1592" s="103" t="s">
        <v>10494</v>
      </c>
      <c r="G1592" s="62"/>
      <c r="H1592" s="66"/>
      <c r="I1592" s="67"/>
      <c r="J1592" s="67"/>
      <c r="K1592" s="66" t="s">
        <v>13861</v>
      </c>
      <c r="L1592" s="70"/>
      <c r="M1592" s="71">
        <v>3064.510009765625</v>
      </c>
      <c r="N1592" s="71">
        <v>6441.4140625</v>
      </c>
      <c r="O1592" s="72"/>
      <c r="P1592" s="73"/>
      <c r="Q1592" s="73"/>
      <c r="R1592" s="96"/>
      <c r="S1592" s="48">
        <v>1</v>
      </c>
      <c r="T1592" s="48">
        <v>0</v>
      </c>
      <c r="U1592" s="49">
        <v>0</v>
      </c>
      <c r="V1592" s="49">
        <v>1.11E-4</v>
      </c>
      <c r="W1592" s="49">
        <v>0</v>
      </c>
      <c r="X1592" s="49">
        <v>0.54549199999999998</v>
      </c>
      <c r="Y1592" s="49">
        <v>0</v>
      </c>
      <c r="Z1592" s="49">
        <v>0</v>
      </c>
      <c r="AA1592" s="68">
        <v>1592</v>
      </c>
      <c r="AB1592" s="68"/>
      <c r="AC1592" s="69"/>
      <c r="AD1592" s="84">
        <v>1331</v>
      </c>
      <c r="AE1592" s="84">
        <v>200403</v>
      </c>
      <c r="AF1592" s="84">
        <v>26863</v>
      </c>
      <c r="AG1592" s="84">
        <v>67805</v>
      </c>
      <c r="AH1592" s="84"/>
      <c r="AI1592" s="84"/>
      <c r="AJ1592" s="84" t="s">
        <v>8620</v>
      </c>
      <c r="AK1592" s="92" t="s">
        <v>8965</v>
      </c>
      <c r="AL1592" s="84"/>
      <c r="AM1592" s="87">
        <v>40813.905868055554</v>
      </c>
      <c r="AN1592" s="84" t="s">
        <v>10584</v>
      </c>
      <c r="AO1592" s="92" t="s">
        <v>12174</v>
      </c>
      <c r="AP1592" s="84" t="s">
        <v>65</v>
      </c>
      <c r="AQ1592" s="48"/>
      <c r="AR1592" s="48"/>
      <c r="AS1592" s="48"/>
      <c r="AT1592" s="48"/>
      <c r="AU1592" s="48"/>
      <c r="AV1592" s="48"/>
      <c r="AW1592" s="48"/>
      <c r="AX1592" s="48"/>
      <c r="AY1592" s="48"/>
      <c r="AZ1592" s="48"/>
      <c r="BA1592" s="2"/>
      <c r="BB1592" s="3"/>
      <c r="BC1592" s="3"/>
      <c r="BD1592" s="3"/>
      <c r="BE1592" s="3"/>
    </row>
    <row r="1593" spans="1:57" x14ac:dyDescent="0.25">
      <c r="A1593" s="61" t="s">
        <v>1858</v>
      </c>
      <c r="B1593" s="62" t="s">
        <v>15537</v>
      </c>
      <c r="C1593" s="62"/>
      <c r="D1593" s="63">
        <v>1.5</v>
      </c>
      <c r="E1593" s="65"/>
      <c r="F1593" s="103" t="s">
        <v>10495</v>
      </c>
      <c r="G1593" s="62"/>
      <c r="H1593" s="66"/>
      <c r="I1593" s="67"/>
      <c r="J1593" s="67"/>
      <c r="K1593" s="66" t="s">
        <v>13862</v>
      </c>
      <c r="L1593" s="70"/>
      <c r="M1593" s="71">
        <v>3475.1259765625</v>
      </c>
      <c r="N1593" s="71">
        <v>6833.9033203125</v>
      </c>
      <c r="O1593" s="72"/>
      <c r="P1593" s="73"/>
      <c r="Q1593" s="73"/>
      <c r="R1593" s="96"/>
      <c r="S1593" s="48">
        <v>1</v>
      </c>
      <c r="T1593" s="48">
        <v>0</v>
      </c>
      <c r="U1593" s="49">
        <v>0</v>
      </c>
      <c r="V1593" s="49">
        <v>1.11E-4</v>
      </c>
      <c r="W1593" s="49">
        <v>0</v>
      </c>
      <c r="X1593" s="49">
        <v>0.54549199999999998</v>
      </c>
      <c r="Y1593" s="49">
        <v>0</v>
      </c>
      <c r="Z1593" s="49">
        <v>0</v>
      </c>
      <c r="AA1593" s="68">
        <v>1593</v>
      </c>
      <c r="AB1593" s="68"/>
      <c r="AC1593" s="69"/>
      <c r="AD1593" s="84">
        <v>20646</v>
      </c>
      <c r="AE1593" s="84">
        <v>38543</v>
      </c>
      <c r="AF1593" s="84">
        <v>41785</v>
      </c>
      <c r="AG1593" s="84">
        <v>45973</v>
      </c>
      <c r="AH1593" s="84"/>
      <c r="AI1593" s="84" t="s">
        <v>8202</v>
      </c>
      <c r="AJ1593" s="84" t="s">
        <v>8621</v>
      </c>
      <c r="AK1593" s="84"/>
      <c r="AL1593" s="84"/>
      <c r="AM1593" s="87">
        <v>40329.630949074075</v>
      </c>
      <c r="AN1593" s="84" t="s">
        <v>10584</v>
      </c>
      <c r="AO1593" s="92" t="s">
        <v>12175</v>
      </c>
      <c r="AP1593" s="84" t="s">
        <v>65</v>
      </c>
      <c r="AQ1593" s="48"/>
      <c r="AR1593" s="48"/>
      <c r="AS1593" s="48"/>
      <c r="AT1593" s="48"/>
      <c r="AU1593" s="48"/>
      <c r="AV1593" s="48"/>
      <c r="AW1593" s="48"/>
      <c r="AX1593" s="48"/>
      <c r="AY1593" s="48"/>
      <c r="AZ1593" s="48"/>
      <c r="BA1593" s="2"/>
      <c r="BB1593" s="3"/>
      <c r="BC1593" s="3"/>
      <c r="BD1593" s="3"/>
      <c r="BE1593" s="3"/>
    </row>
    <row r="1594" spans="1:57" x14ac:dyDescent="0.25">
      <c r="A1594" s="61" t="s">
        <v>1859</v>
      </c>
      <c r="B1594" s="62" t="s">
        <v>15537</v>
      </c>
      <c r="C1594" s="62"/>
      <c r="D1594" s="63">
        <v>1.5</v>
      </c>
      <c r="E1594" s="65"/>
      <c r="F1594" s="103" t="s">
        <v>10496</v>
      </c>
      <c r="G1594" s="62"/>
      <c r="H1594" s="66"/>
      <c r="I1594" s="67"/>
      <c r="J1594" s="67"/>
      <c r="K1594" s="66" t="s">
        <v>13863</v>
      </c>
      <c r="L1594" s="70"/>
      <c r="M1594" s="71">
        <v>743.15472412109375</v>
      </c>
      <c r="N1594" s="71">
        <v>3298.70068359375</v>
      </c>
      <c r="O1594" s="72"/>
      <c r="P1594" s="73"/>
      <c r="Q1594" s="73"/>
      <c r="R1594" s="96"/>
      <c r="S1594" s="48">
        <v>1</v>
      </c>
      <c r="T1594" s="48">
        <v>0</v>
      </c>
      <c r="U1594" s="49">
        <v>0</v>
      </c>
      <c r="V1594" s="49">
        <v>1.11E-4</v>
      </c>
      <c r="W1594" s="49">
        <v>0</v>
      </c>
      <c r="X1594" s="49">
        <v>0.54549199999999998</v>
      </c>
      <c r="Y1594" s="49">
        <v>0</v>
      </c>
      <c r="Z1594" s="49">
        <v>0</v>
      </c>
      <c r="AA1594" s="68">
        <v>1594</v>
      </c>
      <c r="AB1594" s="68"/>
      <c r="AC1594" s="69"/>
      <c r="AD1594" s="84">
        <v>10734</v>
      </c>
      <c r="AE1594" s="84">
        <v>13581</v>
      </c>
      <c r="AF1594" s="84">
        <v>25081</v>
      </c>
      <c r="AG1594" s="84">
        <v>46499</v>
      </c>
      <c r="AH1594" s="84"/>
      <c r="AI1594" s="84" t="s">
        <v>8203</v>
      </c>
      <c r="AJ1594" s="84"/>
      <c r="AK1594" s="84"/>
      <c r="AL1594" s="84"/>
      <c r="AM1594" s="87">
        <v>41450.825474537036</v>
      </c>
      <c r="AN1594" s="84" t="s">
        <v>10584</v>
      </c>
      <c r="AO1594" s="92" t="s">
        <v>12176</v>
      </c>
      <c r="AP1594" s="84" t="s">
        <v>65</v>
      </c>
      <c r="AQ1594" s="48"/>
      <c r="AR1594" s="48"/>
      <c r="AS1594" s="48"/>
      <c r="AT1594" s="48"/>
      <c r="AU1594" s="48"/>
      <c r="AV1594" s="48"/>
      <c r="AW1594" s="48"/>
      <c r="AX1594" s="48"/>
      <c r="AY1594" s="48"/>
      <c r="AZ1594" s="48"/>
      <c r="BA1594" s="2"/>
      <c r="BB1594" s="3"/>
      <c r="BC1594" s="3"/>
      <c r="BD1594" s="3"/>
      <c r="BE1594" s="3"/>
    </row>
    <row r="1595" spans="1:57" x14ac:dyDescent="0.25">
      <c r="A1595" s="61" t="s">
        <v>1860</v>
      </c>
      <c r="B1595" s="62" t="s">
        <v>15537</v>
      </c>
      <c r="C1595" s="62"/>
      <c r="D1595" s="63">
        <v>1.5</v>
      </c>
      <c r="E1595" s="65"/>
      <c r="F1595" s="103" t="s">
        <v>10497</v>
      </c>
      <c r="G1595" s="62"/>
      <c r="H1595" s="66"/>
      <c r="I1595" s="67"/>
      <c r="J1595" s="67"/>
      <c r="K1595" s="66" t="s">
        <v>13864</v>
      </c>
      <c r="L1595" s="70"/>
      <c r="M1595" s="71">
        <v>3501.84619140625</v>
      </c>
      <c r="N1595" s="71">
        <v>1319.873291015625</v>
      </c>
      <c r="O1595" s="72"/>
      <c r="P1595" s="73"/>
      <c r="Q1595" s="73"/>
      <c r="R1595" s="96"/>
      <c r="S1595" s="48">
        <v>1</v>
      </c>
      <c r="T1595" s="48">
        <v>0</v>
      </c>
      <c r="U1595" s="49">
        <v>0</v>
      </c>
      <c r="V1595" s="49">
        <v>1.11E-4</v>
      </c>
      <c r="W1595" s="49">
        <v>0</v>
      </c>
      <c r="X1595" s="49">
        <v>0.54549199999999998</v>
      </c>
      <c r="Y1595" s="49">
        <v>0</v>
      </c>
      <c r="Z1595" s="49">
        <v>0</v>
      </c>
      <c r="AA1595" s="68">
        <v>1595</v>
      </c>
      <c r="AB1595" s="68"/>
      <c r="AC1595" s="69"/>
      <c r="AD1595" s="84">
        <v>2350</v>
      </c>
      <c r="AE1595" s="84">
        <v>11733</v>
      </c>
      <c r="AF1595" s="84">
        <v>5174</v>
      </c>
      <c r="AG1595" s="84">
        <v>2490</v>
      </c>
      <c r="AH1595" s="84"/>
      <c r="AI1595" s="84" t="s">
        <v>8204</v>
      </c>
      <c r="AJ1595" s="84" t="s">
        <v>8284</v>
      </c>
      <c r="AK1595" s="84"/>
      <c r="AL1595" s="84"/>
      <c r="AM1595" s="87">
        <v>43110.584606481483</v>
      </c>
      <c r="AN1595" s="84" t="s">
        <v>10584</v>
      </c>
      <c r="AO1595" s="92" t="s">
        <v>12177</v>
      </c>
      <c r="AP1595" s="84" t="s">
        <v>65</v>
      </c>
      <c r="AQ1595" s="48"/>
      <c r="AR1595" s="48"/>
      <c r="AS1595" s="48"/>
      <c r="AT1595" s="48"/>
      <c r="AU1595" s="48"/>
      <c r="AV1595" s="48"/>
      <c r="AW1595" s="48"/>
      <c r="AX1595" s="48"/>
      <c r="AY1595" s="48"/>
      <c r="AZ1595" s="48"/>
      <c r="BA1595" s="2"/>
      <c r="BB1595" s="3"/>
      <c r="BC1595" s="3"/>
      <c r="BD1595" s="3"/>
      <c r="BE1595" s="3"/>
    </row>
    <row r="1596" spans="1:57" x14ac:dyDescent="0.25">
      <c r="A1596" s="61" t="s">
        <v>1861</v>
      </c>
      <c r="B1596" s="62" t="s">
        <v>15537</v>
      </c>
      <c r="C1596" s="62"/>
      <c r="D1596" s="63">
        <v>1.5</v>
      </c>
      <c r="E1596" s="65"/>
      <c r="F1596" s="103" t="s">
        <v>10498</v>
      </c>
      <c r="G1596" s="62"/>
      <c r="H1596" s="66"/>
      <c r="I1596" s="67"/>
      <c r="J1596" s="67"/>
      <c r="K1596" s="66" t="s">
        <v>13865</v>
      </c>
      <c r="L1596" s="70"/>
      <c r="M1596" s="71">
        <v>4343.232421875</v>
      </c>
      <c r="N1596" s="71">
        <v>7472.2138671875</v>
      </c>
      <c r="O1596" s="72"/>
      <c r="P1596" s="73"/>
      <c r="Q1596" s="73"/>
      <c r="R1596" s="96"/>
      <c r="S1596" s="48">
        <v>1</v>
      </c>
      <c r="T1596" s="48">
        <v>0</v>
      </c>
      <c r="U1596" s="49">
        <v>0</v>
      </c>
      <c r="V1596" s="49">
        <v>1.11E-4</v>
      </c>
      <c r="W1596" s="49">
        <v>0</v>
      </c>
      <c r="X1596" s="49">
        <v>0.54549199999999998</v>
      </c>
      <c r="Y1596" s="49">
        <v>0</v>
      </c>
      <c r="Z1596" s="49">
        <v>0</v>
      </c>
      <c r="AA1596" s="68">
        <v>1596</v>
      </c>
      <c r="AB1596" s="68"/>
      <c r="AC1596" s="69"/>
      <c r="AD1596" s="84">
        <v>1423</v>
      </c>
      <c r="AE1596" s="84">
        <v>2062</v>
      </c>
      <c r="AF1596" s="84">
        <v>1914</v>
      </c>
      <c r="AG1596" s="84">
        <v>43311</v>
      </c>
      <c r="AH1596" s="84"/>
      <c r="AI1596" s="84" t="s">
        <v>8205</v>
      </c>
      <c r="AJ1596" s="84" t="s">
        <v>8622</v>
      </c>
      <c r="AK1596" s="84"/>
      <c r="AL1596" s="84"/>
      <c r="AM1596" s="87">
        <v>43412.590520833335</v>
      </c>
      <c r="AN1596" s="84" t="s">
        <v>10584</v>
      </c>
      <c r="AO1596" s="92" t="s">
        <v>12178</v>
      </c>
      <c r="AP1596" s="84" t="s">
        <v>65</v>
      </c>
      <c r="AQ1596" s="48"/>
      <c r="AR1596" s="48"/>
      <c r="AS1596" s="48"/>
      <c r="AT1596" s="48"/>
      <c r="AU1596" s="48"/>
      <c r="AV1596" s="48"/>
      <c r="AW1596" s="48"/>
      <c r="AX1596" s="48"/>
      <c r="AY1596" s="48"/>
      <c r="AZ1596" s="48"/>
      <c r="BA1596" s="2"/>
      <c r="BB1596" s="3"/>
      <c r="BC1596" s="3"/>
      <c r="BD1596" s="3"/>
      <c r="BE1596" s="3"/>
    </row>
    <row r="1597" spans="1:57" x14ac:dyDescent="0.25">
      <c r="A1597" s="61" t="s">
        <v>1862</v>
      </c>
      <c r="B1597" s="62" t="s">
        <v>15537</v>
      </c>
      <c r="C1597" s="62"/>
      <c r="D1597" s="63">
        <v>1.5</v>
      </c>
      <c r="E1597" s="65"/>
      <c r="F1597" s="103" t="s">
        <v>10499</v>
      </c>
      <c r="G1597" s="62"/>
      <c r="H1597" s="66"/>
      <c r="I1597" s="67"/>
      <c r="J1597" s="67"/>
      <c r="K1597" s="66" t="s">
        <v>13866</v>
      </c>
      <c r="L1597" s="70"/>
      <c r="M1597" s="71">
        <v>1266.853271484375</v>
      </c>
      <c r="N1597" s="71">
        <v>2817.025634765625</v>
      </c>
      <c r="O1597" s="72"/>
      <c r="P1597" s="73"/>
      <c r="Q1597" s="73"/>
      <c r="R1597" s="96"/>
      <c r="S1597" s="48">
        <v>1</v>
      </c>
      <c r="T1597" s="48">
        <v>0</v>
      </c>
      <c r="U1597" s="49">
        <v>0</v>
      </c>
      <c r="V1597" s="49">
        <v>1.11E-4</v>
      </c>
      <c r="W1597" s="49">
        <v>0</v>
      </c>
      <c r="X1597" s="49">
        <v>0.54549199999999998</v>
      </c>
      <c r="Y1597" s="49">
        <v>0</v>
      </c>
      <c r="Z1597" s="49">
        <v>0</v>
      </c>
      <c r="AA1597" s="68">
        <v>1597</v>
      </c>
      <c r="AB1597" s="68"/>
      <c r="AC1597" s="69"/>
      <c r="AD1597" s="84">
        <v>620</v>
      </c>
      <c r="AE1597" s="84">
        <v>267</v>
      </c>
      <c r="AF1597" s="84">
        <v>1643</v>
      </c>
      <c r="AG1597" s="84">
        <v>1384</v>
      </c>
      <c r="AH1597" s="84"/>
      <c r="AI1597" s="84"/>
      <c r="AJ1597" s="84" t="s">
        <v>8623</v>
      </c>
      <c r="AK1597" s="92" t="s">
        <v>8966</v>
      </c>
      <c r="AL1597" s="84"/>
      <c r="AM1597" s="87">
        <v>42870.526307870372</v>
      </c>
      <c r="AN1597" s="84" t="s">
        <v>10584</v>
      </c>
      <c r="AO1597" s="92" t="s">
        <v>12179</v>
      </c>
      <c r="AP1597" s="84" t="s">
        <v>65</v>
      </c>
      <c r="AQ1597" s="48"/>
      <c r="AR1597" s="48"/>
      <c r="AS1597" s="48"/>
      <c r="AT1597" s="48"/>
      <c r="AU1597" s="48"/>
      <c r="AV1597" s="48"/>
      <c r="AW1597" s="48"/>
      <c r="AX1597" s="48"/>
      <c r="AY1597" s="48"/>
      <c r="AZ1597" s="48"/>
      <c r="BA1597" s="2"/>
      <c r="BB1597" s="3"/>
      <c r="BC1597" s="3"/>
      <c r="BD1597" s="3"/>
      <c r="BE1597" s="3"/>
    </row>
    <row r="1598" spans="1:57" x14ac:dyDescent="0.25">
      <c r="A1598" s="61" t="s">
        <v>1403</v>
      </c>
      <c r="B1598" s="62" t="s">
        <v>15537</v>
      </c>
      <c r="C1598" s="62"/>
      <c r="D1598" s="63">
        <v>1.5</v>
      </c>
      <c r="E1598" s="65"/>
      <c r="F1598" s="103" t="s">
        <v>10500</v>
      </c>
      <c r="G1598" s="62"/>
      <c r="H1598" s="66"/>
      <c r="I1598" s="67"/>
      <c r="J1598" s="67"/>
      <c r="K1598" s="66" t="s">
        <v>13867</v>
      </c>
      <c r="L1598" s="70"/>
      <c r="M1598" s="71">
        <v>1582.7200927734375</v>
      </c>
      <c r="N1598" s="71">
        <v>5123.5732421875</v>
      </c>
      <c r="O1598" s="72"/>
      <c r="P1598" s="73"/>
      <c r="Q1598" s="73"/>
      <c r="R1598" s="96"/>
      <c r="S1598" s="48">
        <v>0</v>
      </c>
      <c r="T1598" s="48">
        <v>1</v>
      </c>
      <c r="U1598" s="49">
        <v>0</v>
      </c>
      <c r="V1598" s="49">
        <v>1E-4</v>
      </c>
      <c r="W1598" s="49">
        <v>0</v>
      </c>
      <c r="X1598" s="49">
        <v>0.557647</v>
      </c>
      <c r="Y1598" s="49">
        <v>0</v>
      </c>
      <c r="Z1598" s="49">
        <v>0</v>
      </c>
      <c r="AA1598" s="68">
        <v>1598</v>
      </c>
      <c r="AB1598" s="68"/>
      <c r="AC1598" s="69"/>
      <c r="AD1598" s="84">
        <v>574</v>
      </c>
      <c r="AE1598" s="84">
        <v>738</v>
      </c>
      <c r="AF1598" s="84">
        <v>9849</v>
      </c>
      <c r="AG1598" s="84">
        <v>5350</v>
      </c>
      <c r="AH1598" s="84"/>
      <c r="AI1598" s="84" t="s">
        <v>8206</v>
      </c>
      <c r="AJ1598" s="84" t="s">
        <v>8300</v>
      </c>
      <c r="AK1598" s="84"/>
      <c r="AL1598" s="84"/>
      <c r="AM1598" s="87">
        <v>43564.42633101852</v>
      </c>
      <c r="AN1598" s="84" t="s">
        <v>10584</v>
      </c>
      <c r="AO1598" s="92" t="s">
        <v>12180</v>
      </c>
      <c r="AP1598" s="84" t="s">
        <v>66</v>
      </c>
      <c r="AQ1598" s="48"/>
      <c r="AR1598" s="48"/>
      <c r="AS1598" s="48"/>
      <c r="AT1598" s="48"/>
      <c r="AU1598" s="48"/>
      <c r="AV1598" s="48"/>
      <c r="AW1598" s="107" t="s">
        <v>14207</v>
      </c>
      <c r="AX1598" s="107" t="s">
        <v>14207</v>
      </c>
      <c r="AY1598" s="107" t="s">
        <v>15006</v>
      </c>
      <c r="AZ1598" s="107" t="s">
        <v>15006</v>
      </c>
      <c r="BA1598" s="2"/>
      <c r="BB1598" s="3"/>
      <c r="BC1598" s="3"/>
      <c r="BD1598" s="3"/>
      <c r="BE1598" s="3"/>
    </row>
    <row r="1599" spans="1:57" x14ac:dyDescent="0.25">
      <c r="A1599" s="61" t="s">
        <v>1404</v>
      </c>
      <c r="B1599" s="62" t="s">
        <v>15537</v>
      </c>
      <c r="C1599" s="62"/>
      <c r="D1599" s="63">
        <v>1.5</v>
      </c>
      <c r="E1599" s="65"/>
      <c r="F1599" s="103" t="s">
        <v>10501</v>
      </c>
      <c r="G1599" s="62"/>
      <c r="H1599" s="66"/>
      <c r="I1599" s="67"/>
      <c r="J1599" s="67"/>
      <c r="K1599" s="66" t="s">
        <v>13868</v>
      </c>
      <c r="L1599" s="70"/>
      <c r="M1599" s="71">
        <v>9072.4580078125</v>
      </c>
      <c r="N1599" s="71">
        <v>6691.0205078125</v>
      </c>
      <c r="O1599" s="72"/>
      <c r="P1599" s="73"/>
      <c r="Q1599" s="73"/>
      <c r="R1599" s="96"/>
      <c r="S1599" s="48">
        <v>1</v>
      </c>
      <c r="T1599" s="48">
        <v>1</v>
      </c>
      <c r="U1599" s="49">
        <v>0</v>
      </c>
      <c r="V1599" s="49">
        <v>0</v>
      </c>
      <c r="W1599" s="49">
        <v>0</v>
      </c>
      <c r="X1599" s="49">
        <v>1</v>
      </c>
      <c r="Y1599" s="49">
        <v>0</v>
      </c>
      <c r="Z1599" s="49" t="s">
        <v>13963</v>
      </c>
      <c r="AA1599" s="68">
        <v>1599</v>
      </c>
      <c r="AB1599" s="68"/>
      <c r="AC1599" s="69"/>
      <c r="AD1599" s="84">
        <v>235</v>
      </c>
      <c r="AE1599" s="84">
        <v>162</v>
      </c>
      <c r="AF1599" s="84">
        <v>62</v>
      </c>
      <c r="AG1599" s="84">
        <v>8</v>
      </c>
      <c r="AH1599" s="84"/>
      <c r="AI1599" s="84" t="s">
        <v>8207</v>
      </c>
      <c r="AJ1599" s="84" t="s">
        <v>8266</v>
      </c>
      <c r="AK1599" s="92" t="s">
        <v>8967</v>
      </c>
      <c r="AL1599" s="84"/>
      <c r="AM1599" s="87">
        <v>43613.469004629631</v>
      </c>
      <c r="AN1599" s="84" t="s">
        <v>10584</v>
      </c>
      <c r="AO1599" s="92" t="s">
        <v>12181</v>
      </c>
      <c r="AP1599" s="84" t="s">
        <v>66</v>
      </c>
      <c r="AQ1599" s="48" t="s">
        <v>2864</v>
      </c>
      <c r="AR1599" s="48" t="s">
        <v>2864</v>
      </c>
      <c r="AS1599" s="48" t="s">
        <v>2943</v>
      </c>
      <c r="AT1599" s="48" t="s">
        <v>2943</v>
      </c>
      <c r="AU1599" s="48"/>
      <c r="AV1599" s="48"/>
      <c r="AW1599" s="107" t="s">
        <v>14686</v>
      </c>
      <c r="AX1599" s="107" t="s">
        <v>14686</v>
      </c>
      <c r="AY1599" s="107" t="s">
        <v>15451</v>
      </c>
      <c r="AZ1599" s="107" t="s">
        <v>15451</v>
      </c>
      <c r="BA1599" s="2"/>
      <c r="BB1599" s="3"/>
      <c r="BC1599" s="3"/>
      <c r="BD1599" s="3"/>
      <c r="BE1599" s="3"/>
    </row>
    <row r="1600" spans="1:57" x14ac:dyDescent="0.25">
      <c r="A1600" s="61" t="s">
        <v>1406</v>
      </c>
      <c r="B1600" s="62" t="s">
        <v>15537</v>
      </c>
      <c r="C1600" s="62"/>
      <c r="D1600" s="63">
        <v>1.5135390233335397</v>
      </c>
      <c r="E1600" s="65"/>
      <c r="F1600" s="103" t="s">
        <v>10502</v>
      </c>
      <c r="G1600" s="62"/>
      <c r="H1600" s="66"/>
      <c r="I1600" s="67"/>
      <c r="J1600" s="67"/>
      <c r="K1600" s="66" t="s">
        <v>13869</v>
      </c>
      <c r="L1600" s="70"/>
      <c r="M1600" s="71">
        <v>2167.257080078125</v>
      </c>
      <c r="N1600" s="71">
        <v>8218.72265625</v>
      </c>
      <c r="O1600" s="72"/>
      <c r="P1600" s="73"/>
      <c r="Q1600" s="73"/>
      <c r="R1600" s="96"/>
      <c r="S1600" s="48">
        <v>0</v>
      </c>
      <c r="T1600" s="48">
        <v>1</v>
      </c>
      <c r="U1600" s="49">
        <v>0</v>
      </c>
      <c r="V1600" s="49">
        <v>1.4300000000000001E-4</v>
      </c>
      <c r="W1600" s="49">
        <v>6.9999999999999999E-6</v>
      </c>
      <c r="X1600" s="49">
        <v>0.53300099999999995</v>
      </c>
      <c r="Y1600" s="49">
        <v>0</v>
      </c>
      <c r="Z1600" s="49">
        <v>0</v>
      </c>
      <c r="AA1600" s="68">
        <v>1600</v>
      </c>
      <c r="AB1600" s="68"/>
      <c r="AC1600" s="69"/>
      <c r="AD1600" s="84">
        <v>1220</v>
      </c>
      <c r="AE1600" s="84">
        <v>255</v>
      </c>
      <c r="AF1600" s="84">
        <v>376</v>
      </c>
      <c r="AG1600" s="84">
        <v>7409</v>
      </c>
      <c r="AH1600" s="84"/>
      <c r="AI1600" s="84"/>
      <c r="AJ1600" s="84"/>
      <c r="AK1600" s="84"/>
      <c r="AL1600" s="84"/>
      <c r="AM1600" s="87">
        <v>43173.499502314815</v>
      </c>
      <c r="AN1600" s="84" t="s">
        <v>10584</v>
      </c>
      <c r="AO1600" s="92" t="s">
        <v>12182</v>
      </c>
      <c r="AP1600" s="84" t="s">
        <v>66</v>
      </c>
      <c r="AQ1600" s="48"/>
      <c r="AR1600" s="48"/>
      <c r="AS1600" s="48"/>
      <c r="AT1600" s="48"/>
      <c r="AU1600" s="48"/>
      <c r="AV1600" s="48"/>
      <c r="AW1600" s="107" t="s">
        <v>14240</v>
      </c>
      <c r="AX1600" s="107" t="s">
        <v>14240</v>
      </c>
      <c r="AY1600" s="107" t="s">
        <v>15038</v>
      </c>
      <c r="AZ1600" s="107" t="s">
        <v>15038</v>
      </c>
      <c r="BA1600" s="2"/>
      <c r="BB1600" s="3"/>
      <c r="BC1600" s="3"/>
      <c r="BD1600" s="3"/>
      <c r="BE1600" s="3"/>
    </row>
    <row r="1601" spans="1:57" x14ac:dyDescent="0.25">
      <c r="A1601" s="61" t="s">
        <v>1407</v>
      </c>
      <c r="B1601" s="62" t="s">
        <v>15537</v>
      </c>
      <c r="C1601" s="62"/>
      <c r="D1601" s="63">
        <v>1.7185585195271398</v>
      </c>
      <c r="E1601" s="65"/>
      <c r="F1601" s="103" t="s">
        <v>10503</v>
      </c>
      <c r="G1601" s="62"/>
      <c r="H1601" s="66"/>
      <c r="I1601" s="67"/>
      <c r="J1601" s="67"/>
      <c r="K1601" s="66" t="s">
        <v>13870</v>
      </c>
      <c r="L1601" s="70"/>
      <c r="M1601" s="71">
        <v>5761.7216796875</v>
      </c>
      <c r="N1601" s="71">
        <v>3754.569580078125</v>
      </c>
      <c r="O1601" s="72"/>
      <c r="P1601" s="73"/>
      <c r="Q1601" s="73"/>
      <c r="R1601" s="96"/>
      <c r="S1601" s="48">
        <v>0</v>
      </c>
      <c r="T1601" s="48">
        <v>1</v>
      </c>
      <c r="U1601" s="49">
        <v>0</v>
      </c>
      <c r="V1601" s="49">
        <v>1.63E-4</v>
      </c>
      <c r="W1601" s="49">
        <v>1.13E-4</v>
      </c>
      <c r="X1601" s="49">
        <v>0.48216999999999999</v>
      </c>
      <c r="Y1601" s="49">
        <v>0</v>
      </c>
      <c r="Z1601" s="49">
        <v>0</v>
      </c>
      <c r="AA1601" s="68">
        <v>1601</v>
      </c>
      <c r="AB1601" s="68"/>
      <c r="AC1601" s="69"/>
      <c r="AD1601" s="84">
        <v>690</v>
      </c>
      <c r="AE1601" s="84">
        <v>349</v>
      </c>
      <c r="AF1601" s="84">
        <v>32952</v>
      </c>
      <c r="AG1601" s="84">
        <v>30250</v>
      </c>
      <c r="AH1601" s="84"/>
      <c r="AI1601" s="84" t="s">
        <v>8208</v>
      </c>
      <c r="AJ1601" s="84"/>
      <c r="AK1601" s="84"/>
      <c r="AL1601" s="84"/>
      <c r="AM1601" s="87">
        <v>42009.812557870369</v>
      </c>
      <c r="AN1601" s="84" t="s">
        <v>10584</v>
      </c>
      <c r="AO1601" s="92" t="s">
        <v>12183</v>
      </c>
      <c r="AP1601" s="84" t="s">
        <v>66</v>
      </c>
      <c r="AQ1601" s="48"/>
      <c r="AR1601" s="48"/>
      <c r="AS1601" s="48"/>
      <c r="AT1601" s="48"/>
      <c r="AU1601" s="48"/>
      <c r="AV1601" s="48"/>
      <c r="AW1601" s="107" t="s">
        <v>14145</v>
      </c>
      <c r="AX1601" s="107" t="s">
        <v>14145</v>
      </c>
      <c r="AY1601" s="107" t="s">
        <v>14893</v>
      </c>
      <c r="AZ1601" s="107" t="s">
        <v>14893</v>
      </c>
      <c r="BA1601" s="2"/>
      <c r="BB1601" s="3"/>
      <c r="BC1601" s="3"/>
      <c r="BD1601" s="3"/>
      <c r="BE1601" s="3"/>
    </row>
    <row r="1602" spans="1:57" x14ac:dyDescent="0.25">
      <c r="A1602" s="61" t="s">
        <v>1408</v>
      </c>
      <c r="B1602" s="62" t="s">
        <v>15537</v>
      </c>
      <c r="C1602" s="62"/>
      <c r="D1602" s="63">
        <v>1.5</v>
      </c>
      <c r="E1602" s="65"/>
      <c r="F1602" s="103" t="s">
        <v>10504</v>
      </c>
      <c r="G1602" s="62"/>
      <c r="H1602" s="66"/>
      <c r="I1602" s="67"/>
      <c r="J1602" s="67"/>
      <c r="K1602" s="66" t="s">
        <v>13871</v>
      </c>
      <c r="L1602" s="70"/>
      <c r="M1602" s="71">
        <v>7137.5888671875</v>
      </c>
      <c r="N1602" s="71">
        <v>492.72052001953125</v>
      </c>
      <c r="O1602" s="72"/>
      <c r="P1602" s="73"/>
      <c r="Q1602" s="73"/>
      <c r="R1602" s="96"/>
      <c r="S1602" s="48">
        <v>0</v>
      </c>
      <c r="T1602" s="48">
        <v>1</v>
      </c>
      <c r="U1602" s="49">
        <v>0</v>
      </c>
      <c r="V1602" s="49">
        <v>1.08E-4</v>
      </c>
      <c r="W1602" s="49">
        <v>0</v>
      </c>
      <c r="X1602" s="49">
        <v>0.50512299999999999</v>
      </c>
      <c r="Y1602" s="49">
        <v>0</v>
      </c>
      <c r="Z1602" s="49">
        <v>0</v>
      </c>
      <c r="AA1602" s="68">
        <v>1602</v>
      </c>
      <c r="AB1602" s="68"/>
      <c r="AC1602" s="69"/>
      <c r="AD1602" s="84">
        <v>181</v>
      </c>
      <c r="AE1602" s="84">
        <v>41</v>
      </c>
      <c r="AF1602" s="84">
        <v>1651</v>
      </c>
      <c r="AG1602" s="84">
        <v>475</v>
      </c>
      <c r="AH1602" s="84"/>
      <c r="AI1602" s="84"/>
      <c r="AJ1602" s="84"/>
      <c r="AK1602" s="84"/>
      <c r="AL1602" s="84"/>
      <c r="AM1602" s="87">
        <v>41861.809270833335</v>
      </c>
      <c r="AN1602" s="84" t="s">
        <v>10584</v>
      </c>
      <c r="AO1602" s="92" t="s">
        <v>12184</v>
      </c>
      <c r="AP1602" s="84" t="s">
        <v>66</v>
      </c>
      <c r="AQ1602" s="48"/>
      <c r="AR1602" s="48"/>
      <c r="AS1602" s="48"/>
      <c r="AT1602" s="48"/>
      <c r="AU1602" s="48"/>
      <c r="AV1602" s="48"/>
      <c r="AW1602" s="107" t="s">
        <v>14075</v>
      </c>
      <c r="AX1602" s="107" t="s">
        <v>14075</v>
      </c>
      <c r="AY1602" s="107" t="s">
        <v>14878</v>
      </c>
      <c r="AZ1602" s="107" t="s">
        <v>14878</v>
      </c>
      <c r="BA1602" s="2"/>
      <c r="BB1602" s="3"/>
      <c r="BC1602" s="3"/>
      <c r="BD1602" s="3"/>
      <c r="BE1602" s="3"/>
    </row>
    <row r="1603" spans="1:57" x14ac:dyDescent="0.25">
      <c r="A1603" s="61" t="s">
        <v>1409</v>
      </c>
      <c r="B1603" s="62" t="s">
        <v>15537</v>
      </c>
      <c r="C1603" s="62"/>
      <c r="D1603" s="63">
        <v>1.5</v>
      </c>
      <c r="E1603" s="65"/>
      <c r="F1603" s="103" t="s">
        <v>10505</v>
      </c>
      <c r="G1603" s="62"/>
      <c r="H1603" s="66"/>
      <c r="I1603" s="67"/>
      <c r="J1603" s="67"/>
      <c r="K1603" s="66" t="s">
        <v>13872</v>
      </c>
      <c r="L1603" s="70"/>
      <c r="M1603" s="71">
        <v>7123.083984375</v>
      </c>
      <c r="N1603" s="71">
        <v>1791.528076171875</v>
      </c>
      <c r="O1603" s="72"/>
      <c r="P1603" s="73"/>
      <c r="Q1603" s="73"/>
      <c r="R1603" s="96"/>
      <c r="S1603" s="48">
        <v>0</v>
      </c>
      <c r="T1603" s="48">
        <v>1</v>
      </c>
      <c r="U1603" s="49">
        <v>0</v>
      </c>
      <c r="V1603" s="49">
        <v>0.2</v>
      </c>
      <c r="W1603" s="49">
        <v>0</v>
      </c>
      <c r="X1603" s="49">
        <v>0.61068699999999998</v>
      </c>
      <c r="Y1603" s="49">
        <v>0</v>
      </c>
      <c r="Z1603" s="49">
        <v>0</v>
      </c>
      <c r="AA1603" s="68">
        <v>1603</v>
      </c>
      <c r="AB1603" s="68"/>
      <c r="AC1603" s="69"/>
      <c r="AD1603" s="84">
        <v>678</v>
      </c>
      <c r="AE1603" s="84">
        <v>938</v>
      </c>
      <c r="AF1603" s="84">
        <v>21401</v>
      </c>
      <c r="AG1603" s="84">
        <v>37735</v>
      </c>
      <c r="AH1603" s="84"/>
      <c r="AI1603" s="84" t="s">
        <v>8209</v>
      </c>
      <c r="AJ1603" s="84" t="s">
        <v>8395</v>
      </c>
      <c r="AK1603" s="84"/>
      <c r="AL1603" s="84"/>
      <c r="AM1603" s="87">
        <v>40993.854849537034</v>
      </c>
      <c r="AN1603" s="84" t="s">
        <v>10584</v>
      </c>
      <c r="AO1603" s="92" t="s">
        <v>12185</v>
      </c>
      <c r="AP1603" s="84" t="s">
        <v>66</v>
      </c>
      <c r="AQ1603" s="48"/>
      <c r="AR1603" s="48"/>
      <c r="AS1603" s="48"/>
      <c r="AT1603" s="48"/>
      <c r="AU1603" s="48"/>
      <c r="AV1603" s="48"/>
      <c r="AW1603" s="107" t="s">
        <v>14448</v>
      </c>
      <c r="AX1603" s="107" t="s">
        <v>14448</v>
      </c>
      <c r="AY1603" s="107" t="s">
        <v>15230</v>
      </c>
      <c r="AZ1603" s="107" t="s">
        <v>15230</v>
      </c>
      <c r="BA1603" s="2"/>
      <c r="BB1603" s="3"/>
      <c r="BC1603" s="3"/>
      <c r="BD1603" s="3"/>
      <c r="BE1603" s="3"/>
    </row>
    <row r="1604" spans="1:57" x14ac:dyDescent="0.25">
      <c r="A1604" s="61" t="s">
        <v>1410</v>
      </c>
      <c r="B1604" s="62" t="s">
        <v>15537</v>
      </c>
      <c r="C1604" s="62"/>
      <c r="D1604" s="63">
        <v>1.7185585195271398</v>
      </c>
      <c r="E1604" s="65"/>
      <c r="F1604" s="103" t="s">
        <v>10506</v>
      </c>
      <c r="G1604" s="62"/>
      <c r="H1604" s="66"/>
      <c r="I1604" s="67"/>
      <c r="J1604" s="67"/>
      <c r="K1604" s="66" t="s">
        <v>13873</v>
      </c>
      <c r="L1604" s="70"/>
      <c r="M1604" s="71">
        <v>5604.49951171875</v>
      </c>
      <c r="N1604" s="71">
        <v>6207.65869140625</v>
      </c>
      <c r="O1604" s="72"/>
      <c r="P1604" s="73"/>
      <c r="Q1604" s="73"/>
      <c r="R1604" s="96"/>
      <c r="S1604" s="48">
        <v>0</v>
      </c>
      <c r="T1604" s="48">
        <v>1</v>
      </c>
      <c r="U1604" s="49">
        <v>0</v>
      </c>
      <c r="V1604" s="49">
        <v>1.63E-4</v>
      </c>
      <c r="W1604" s="49">
        <v>1.13E-4</v>
      </c>
      <c r="X1604" s="49">
        <v>0.48216999999999999</v>
      </c>
      <c r="Y1604" s="49">
        <v>0</v>
      </c>
      <c r="Z1604" s="49">
        <v>0</v>
      </c>
      <c r="AA1604" s="68">
        <v>1604</v>
      </c>
      <c r="AB1604" s="68"/>
      <c r="AC1604" s="69"/>
      <c r="AD1604" s="84">
        <v>9151</v>
      </c>
      <c r="AE1604" s="84">
        <v>9086</v>
      </c>
      <c r="AF1604" s="84">
        <v>21691</v>
      </c>
      <c r="AG1604" s="84">
        <v>314829</v>
      </c>
      <c r="AH1604" s="84"/>
      <c r="AI1604" s="84" t="s">
        <v>8210</v>
      </c>
      <c r="AJ1604" s="84" t="s">
        <v>8266</v>
      </c>
      <c r="AK1604" s="84"/>
      <c r="AL1604" s="84"/>
      <c r="AM1604" s="87">
        <v>42519.428287037037</v>
      </c>
      <c r="AN1604" s="84" t="s">
        <v>10584</v>
      </c>
      <c r="AO1604" s="92" t="s">
        <v>12186</v>
      </c>
      <c r="AP1604" s="84" t="s">
        <v>66</v>
      </c>
      <c r="AQ1604" s="48"/>
      <c r="AR1604" s="48"/>
      <c r="AS1604" s="48"/>
      <c r="AT1604" s="48"/>
      <c r="AU1604" s="48"/>
      <c r="AV1604" s="48"/>
      <c r="AW1604" s="107" t="s">
        <v>14145</v>
      </c>
      <c r="AX1604" s="107" t="s">
        <v>14145</v>
      </c>
      <c r="AY1604" s="107" t="s">
        <v>14893</v>
      </c>
      <c r="AZ1604" s="107" t="s">
        <v>14893</v>
      </c>
      <c r="BA1604" s="2"/>
      <c r="BB1604" s="3"/>
      <c r="BC1604" s="3"/>
      <c r="BD1604" s="3"/>
      <c r="BE1604" s="3"/>
    </row>
    <row r="1605" spans="1:57" x14ac:dyDescent="0.25">
      <c r="A1605" s="61" t="s">
        <v>1411</v>
      </c>
      <c r="B1605" s="62" t="s">
        <v>15537</v>
      </c>
      <c r="C1605" s="62"/>
      <c r="D1605" s="63">
        <v>1.5193414619050567</v>
      </c>
      <c r="E1605" s="65"/>
      <c r="F1605" s="103" t="s">
        <v>10507</v>
      </c>
      <c r="G1605" s="62"/>
      <c r="H1605" s="66"/>
      <c r="I1605" s="67"/>
      <c r="J1605" s="67"/>
      <c r="K1605" s="66" t="s">
        <v>13874</v>
      </c>
      <c r="L1605" s="70"/>
      <c r="M1605" s="71">
        <v>4049.939697265625</v>
      </c>
      <c r="N1605" s="71">
        <v>3940.0224609375</v>
      </c>
      <c r="O1605" s="72"/>
      <c r="P1605" s="73"/>
      <c r="Q1605" s="73"/>
      <c r="R1605" s="96"/>
      <c r="S1605" s="48">
        <v>0</v>
      </c>
      <c r="T1605" s="48">
        <v>1</v>
      </c>
      <c r="U1605" s="49">
        <v>0</v>
      </c>
      <c r="V1605" s="49">
        <v>1.7000000000000001E-4</v>
      </c>
      <c r="W1605" s="49">
        <v>1.0000000000000001E-5</v>
      </c>
      <c r="X1605" s="49">
        <v>0.47191499999999997</v>
      </c>
      <c r="Y1605" s="49">
        <v>0</v>
      </c>
      <c r="Z1605" s="49">
        <v>0</v>
      </c>
      <c r="AA1605" s="68">
        <v>1605</v>
      </c>
      <c r="AB1605" s="68"/>
      <c r="AC1605" s="69"/>
      <c r="AD1605" s="84">
        <v>1230</v>
      </c>
      <c r="AE1605" s="84">
        <v>1226</v>
      </c>
      <c r="AF1605" s="84">
        <v>1706</v>
      </c>
      <c r="AG1605" s="84">
        <v>2364</v>
      </c>
      <c r="AH1605" s="84"/>
      <c r="AI1605" s="84" t="s">
        <v>8211</v>
      </c>
      <c r="AJ1605" s="84" t="s">
        <v>8284</v>
      </c>
      <c r="AK1605" s="84"/>
      <c r="AL1605" s="84"/>
      <c r="AM1605" s="87">
        <v>43404.393726851849</v>
      </c>
      <c r="AN1605" s="84" t="s">
        <v>10584</v>
      </c>
      <c r="AO1605" s="92" t="s">
        <v>12187</v>
      </c>
      <c r="AP1605" s="84" t="s">
        <v>66</v>
      </c>
      <c r="AQ1605" s="48"/>
      <c r="AR1605" s="48"/>
      <c r="AS1605" s="48"/>
      <c r="AT1605" s="48"/>
      <c r="AU1605" s="48"/>
      <c r="AV1605" s="48"/>
      <c r="AW1605" s="107" t="s">
        <v>14094</v>
      </c>
      <c r="AX1605" s="107" t="s">
        <v>14094</v>
      </c>
      <c r="AY1605" s="107" t="s">
        <v>14896</v>
      </c>
      <c r="AZ1605" s="107" t="s">
        <v>14896</v>
      </c>
      <c r="BA1605" s="2"/>
      <c r="BB1605" s="3"/>
      <c r="BC1605" s="3"/>
      <c r="BD1605" s="3"/>
      <c r="BE1605" s="3"/>
    </row>
    <row r="1606" spans="1:57" x14ac:dyDescent="0.25">
      <c r="A1606" s="61" t="s">
        <v>1412</v>
      </c>
      <c r="B1606" s="62" t="s">
        <v>15537</v>
      </c>
      <c r="C1606" s="62"/>
      <c r="D1606" s="63">
        <v>1.8133316828619175</v>
      </c>
      <c r="E1606" s="65"/>
      <c r="F1606" s="103" t="s">
        <v>9033</v>
      </c>
      <c r="G1606" s="62"/>
      <c r="H1606" s="66"/>
      <c r="I1606" s="67"/>
      <c r="J1606" s="67"/>
      <c r="K1606" s="66" t="s">
        <v>13875</v>
      </c>
      <c r="L1606" s="70"/>
      <c r="M1606" s="71">
        <v>4734.05029296875</v>
      </c>
      <c r="N1606" s="71">
        <v>2278.0234375</v>
      </c>
      <c r="O1606" s="72"/>
      <c r="P1606" s="73"/>
      <c r="Q1606" s="73"/>
      <c r="R1606" s="96"/>
      <c r="S1606" s="48">
        <v>0</v>
      </c>
      <c r="T1606" s="48">
        <v>2</v>
      </c>
      <c r="U1606" s="49">
        <v>732.97358799999995</v>
      </c>
      <c r="V1606" s="49">
        <v>1.8599999999999999E-4</v>
      </c>
      <c r="W1606" s="49">
        <v>1.6200000000000001E-4</v>
      </c>
      <c r="X1606" s="49">
        <v>0.76044400000000001</v>
      </c>
      <c r="Y1606" s="49">
        <v>0</v>
      </c>
      <c r="Z1606" s="49">
        <v>0</v>
      </c>
      <c r="AA1606" s="68">
        <v>1606</v>
      </c>
      <c r="AB1606" s="68"/>
      <c r="AC1606" s="69"/>
      <c r="AD1606" s="84">
        <v>1369</v>
      </c>
      <c r="AE1606" s="84">
        <v>1273</v>
      </c>
      <c r="AF1606" s="84">
        <v>29414</v>
      </c>
      <c r="AG1606" s="84">
        <v>43299</v>
      </c>
      <c r="AH1606" s="84"/>
      <c r="AI1606" s="84"/>
      <c r="AJ1606" s="84"/>
      <c r="AK1606" s="84"/>
      <c r="AL1606" s="84"/>
      <c r="AM1606" s="87">
        <v>43042.827060185184</v>
      </c>
      <c r="AN1606" s="84" t="s">
        <v>10584</v>
      </c>
      <c r="AO1606" s="92" t="s">
        <v>12188</v>
      </c>
      <c r="AP1606" s="84" t="s">
        <v>66</v>
      </c>
      <c r="AQ1606" s="48"/>
      <c r="AR1606" s="48"/>
      <c r="AS1606" s="48"/>
      <c r="AT1606" s="48"/>
      <c r="AU1606" s="48" t="s">
        <v>2947</v>
      </c>
      <c r="AV1606" s="48" t="s">
        <v>2947</v>
      </c>
      <c r="AW1606" s="107" t="s">
        <v>14687</v>
      </c>
      <c r="AX1606" s="107" t="s">
        <v>14861</v>
      </c>
      <c r="AY1606" s="107" t="s">
        <v>15452</v>
      </c>
      <c r="AZ1606" s="107" t="s">
        <v>15452</v>
      </c>
      <c r="BA1606" s="2"/>
      <c r="BB1606" s="3"/>
      <c r="BC1606" s="3"/>
      <c r="BD1606" s="3"/>
      <c r="BE1606" s="3"/>
    </row>
    <row r="1607" spans="1:57" x14ac:dyDescent="0.25">
      <c r="A1607" s="61" t="s">
        <v>1413</v>
      </c>
      <c r="B1607" s="62" t="s">
        <v>15537</v>
      </c>
      <c r="C1607" s="62"/>
      <c r="D1607" s="63">
        <v>1.5</v>
      </c>
      <c r="E1607" s="65"/>
      <c r="F1607" s="103" t="s">
        <v>10508</v>
      </c>
      <c r="G1607" s="62"/>
      <c r="H1607" s="66"/>
      <c r="I1607" s="67"/>
      <c r="J1607" s="67"/>
      <c r="K1607" s="66" t="s">
        <v>13876</v>
      </c>
      <c r="L1607" s="70"/>
      <c r="M1607" s="71">
        <v>6540.5205078125</v>
      </c>
      <c r="N1607" s="71">
        <v>3896.296875</v>
      </c>
      <c r="O1607" s="72"/>
      <c r="P1607" s="73"/>
      <c r="Q1607" s="73"/>
      <c r="R1607" s="96"/>
      <c r="S1607" s="48">
        <v>0</v>
      </c>
      <c r="T1607" s="48">
        <v>1</v>
      </c>
      <c r="U1607" s="49">
        <v>0</v>
      </c>
      <c r="V1607" s="49">
        <v>1</v>
      </c>
      <c r="W1607" s="49">
        <v>0</v>
      </c>
      <c r="X1607" s="49">
        <v>1</v>
      </c>
      <c r="Y1607" s="49">
        <v>0</v>
      </c>
      <c r="Z1607" s="49">
        <v>0</v>
      </c>
      <c r="AA1607" s="68">
        <v>1607</v>
      </c>
      <c r="AB1607" s="68"/>
      <c r="AC1607" s="69"/>
      <c r="AD1607" s="84">
        <v>730</v>
      </c>
      <c r="AE1607" s="84">
        <v>726</v>
      </c>
      <c r="AF1607" s="84">
        <v>1500</v>
      </c>
      <c r="AG1607" s="84">
        <v>2789</v>
      </c>
      <c r="AH1607" s="84"/>
      <c r="AI1607" s="84" t="s">
        <v>8212</v>
      </c>
      <c r="AJ1607" s="84"/>
      <c r="AK1607" s="84"/>
      <c r="AL1607" s="84"/>
      <c r="AM1607" s="87">
        <v>41620.826504629629</v>
      </c>
      <c r="AN1607" s="84" t="s">
        <v>10584</v>
      </c>
      <c r="AO1607" s="92" t="s">
        <v>12189</v>
      </c>
      <c r="AP1607" s="84" t="s">
        <v>66</v>
      </c>
      <c r="AQ1607" s="48" t="s">
        <v>2868</v>
      </c>
      <c r="AR1607" s="48" t="s">
        <v>2868</v>
      </c>
      <c r="AS1607" s="48" t="s">
        <v>2911</v>
      </c>
      <c r="AT1607" s="48" t="s">
        <v>2911</v>
      </c>
      <c r="AU1607" s="48"/>
      <c r="AV1607" s="48"/>
      <c r="AW1607" s="107" t="s">
        <v>14688</v>
      </c>
      <c r="AX1607" s="107" t="s">
        <v>14688</v>
      </c>
      <c r="AY1607" s="107" t="s">
        <v>15453</v>
      </c>
      <c r="AZ1607" s="107" t="s">
        <v>15453</v>
      </c>
      <c r="BA1607" s="2"/>
      <c r="BB1607" s="3"/>
      <c r="BC1607" s="3"/>
      <c r="BD1607" s="3"/>
      <c r="BE1607" s="3"/>
    </row>
    <row r="1608" spans="1:57" x14ac:dyDescent="0.25">
      <c r="A1608" s="61" t="s">
        <v>1863</v>
      </c>
      <c r="B1608" s="62" t="s">
        <v>15537</v>
      </c>
      <c r="C1608" s="62"/>
      <c r="D1608" s="63">
        <v>1.5</v>
      </c>
      <c r="E1608" s="65"/>
      <c r="F1608" s="103" t="s">
        <v>10509</v>
      </c>
      <c r="G1608" s="62"/>
      <c r="H1608" s="66"/>
      <c r="I1608" s="67"/>
      <c r="J1608" s="67"/>
      <c r="K1608" s="66" t="s">
        <v>13877</v>
      </c>
      <c r="L1608" s="70"/>
      <c r="M1608" s="71">
        <v>7155.9189453125</v>
      </c>
      <c r="N1608" s="71">
        <v>1067.330078125</v>
      </c>
      <c r="O1608" s="72"/>
      <c r="P1608" s="73"/>
      <c r="Q1608" s="73"/>
      <c r="R1608" s="96"/>
      <c r="S1608" s="48">
        <v>1</v>
      </c>
      <c r="T1608" s="48">
        <v>0</v>
      </c>
      <c r="U1608" s="49">
        <v>0</v>
      </c>
      <c r="V1608" s="49">
        <v>1</v>
      </c>
      <c r="W1608" s="49">
        <v>0</v>
      </c>
      <c r="X1608" s="49">
        <v>1</v>
      </c>
      <c r="Y1608" s="49">
        <v>0</v>
      </c>
      <c r="Z1608" s="49">
        <v>0</v>
      </c>
      <c r="AA1608" s="68">
        <v>1608</v>
      </c>
      <c r="AB1608" s="68"/>
      <c r="AC1608" s="69"/>
      <c r="AD1608" s="84">
        <v>920</v>
      </c>
      <c r="AE1608" s="84">
        <v>1181</v>
      </c>
      <c r="AF1608" s="84">
        <v>2111</v>
      </c>
      <c r="AG1608" s="84">
        <v>3403</v>
      </c>
      <c r="AH1608" s="84"/>
      <c r="AI1608" s="84" t="s">
        <v>8213</v>
      </c>
      <c r="AJ1608" s="84"/>
      <c r="AK1608" s="84"/>
      <c r="AL1608" s="84"/>
      <c r="AM1608" s="87">
        <v>43528.379884259259</v>
      </c>
      <c r="AN1608" s="84" t="s">
        <v>10584</v>
      </c>
      <c r="AO1608" s="92" t="s">
        <v>12190</v>
      </c>
      <c r="AP1608" s="84" t="s">
        <v>65</v>
      </c>
      <c r="AQ1608" s="48"/>
      <c r="AR1608" s="48"/>
      <c r="AS1608" s="48"/>
      <c r="AT1608" s="48"/>
      <c r="AU1608" s="48"/>
      <c r="AV1608" s="48"/>
      <c r="AW1608" s="48"/>
      <c r="AX1608" s="48"/>
      <c r="AY1608" s="48"/>
      <c r="AZ1608" s="48"/>
      <c r="BA1608" s="2"/>
      <c r="BB1608" s="3"/>
      <c r="BC1608" s="3"/>
      <c r="BD1608" s="3"/>
      <c r="BE1608" s="3"/>
    </row>
    <row r="1609" spans="1:57" x14ac:dyDescent="0.25">
      <c r="A1609" s="61" t="s">
        <v>1414</v>
      </c>
      <c r="B1609" s="62" t="s">
        <v>15537</v>
      </c>
      <c r="C1609" s="62"/>
      <c r="D1609" s="63">
        <v>1.5</v>
      </c>
      <c r="E1609" s="65"/>
      <c r="F1609" s="103" t="s">
        <v>10510</v>
      </c>
      <c r="G1609" s="62"/>
      <c r="H1609" s="66"/>
      <c r="I1609" s="67"/>
      <c r="J1609" s="67"/>
      <c r="K1609" s="66" t="s">
        <v>13878</v>
      </c>
      <c r="L1609" s="70"/>
      <c r="M1609" s="71">
        <v>625.09429931640625</v>
      </c>
      <c r="N1609" s="71">
        <v>6793.25830078125</v>
      </c>
      <c r="O1609" s="72"/>
      <c r="P1609" s="73"/>
      <c r="Q1609" s="73"/>
      <c r="R1609" s="96"/>
      <c r="S1609" s="48">
        <v>0</v>
      </c>
      <c r="T1609" s="48">
        <v>1</v>
      </c>
      <c r="U1609" s="49">
        <v>0</v>
      </c>
      <c r="V1609" s="49">
        <v>1</v>
      </c>
      <c r="W1609" s="49">
        <v>0</v>
      </c>
      <c r="X1609" s="49">
        <v>1</v>
      </c>
      <c r="Y1609" s="49">
        <v>0</v>
      </c>
      <c r="Z1609" s="49">
        <v>0</v>
      </c>
      <c r="AA1609" s="68">
        <v>1609</v>
      </c>
      <c r="AB1609" s="68"/>
      <c r="AC1609" s="69"/>
      <c r="AD1609" s="84">
        <v>357</v>
      </c>
      <c r="AE1609" s="84">
        <v>55</v>
      </c>
      <c r="AF1609" s="84">
        <v>146</v>
      </c>
      <c r="AG1609" s="84">
        <v>2700</v>
      </c>
      <c r="AH1609" s="84"/>
      <c r="AI1609" s="84"/>
      <c r="AJ1609" s="84" t="s">
        <v>8284</v>
      </c>
      <c r="AK1609" s="84"/>
      <c r="AL1609" s="84"/>
      <c r="AM1609" s="87">
        <v>41474.369872685187</v>
      </c>
      <c r="AN1609" s="84" t="s">
        <v>10584</v>
      </c>
      <c r="AO1609" s="92" t="s">
        <v>12191</v>
      </c>
      <c r="AP1609" s="84" t="s">
        <v>66</v>
      </c>
      <c r="AQ1609" s="48"/>
      <c r="AR1609" s="48"/>
      <c r="AS1609" s="48"/>
      <c r="AT1609" s="48"/>
      <c r="AU1609" s="48"/>
      <c r="AV1609" s="48"/>
      <c r="AW1609" s="107" t="s">
        <v>14689</v>
      </c>
      <c r="AX1609" s="107" t="s">
        <v>14689</v>
      </c>
      <c r="AY1609" s="107" t="s">
        <v>15454</v>
      </c>
      <c r="AZ1609" s="107" t="s">
        <v>15454</v>
      </c>
      <c r="BA1609" s="2"/>
      <c r="BB1609" s="3"/>
      <c r="BC1609" s="3"/>
      <c r="BD1609" s="3"/>
      <c r="BE1609" s="3"/>
    </row>
    <row r="1610" spans="1:57" x14ac:dyDescent="0.25">
      <c r="A1610" s="61" t="s">
        <v>1864</v>
      </c>
      <c r="B1610" s="62" t="s">
        <v>15537</v>
      </c>
      <c r="C1610" s="62"/>
      <c r="D1610" s="63">
        <v>1.5</v>
      </c>
      <c r="E1610" s="65"/>
      <c r="F1610" s="103" t="s">
        <v>10511</v>
      </c>
      <c r="G1610" s="62"/>
      <c r="H1610" s="66"/>
      <c r="I1610" s="67"/>
      <c r="J1610" s="67"/>
      <c r="K1610" s="66" t="s">
        <v>13879</v>
      </c>
      <c r="L1610" s="70"/>
      <c r="M1610" s="71">
        <v>703.3544921875</v>
      </c>
      <c r="N1610" s="71">
        <v>4962.58251953125</v>
      </c>
      <c r="O1610" s="72"/>
      <c r="P1610" s="73"/>
      <c r="Q1610" s="73"/>
      <c r="R1610" s="96"/>
      <c r="S1610" s="48">
        <v>1</v>
      </c>
      <c r="T1610" s="48">
        <v>0</v>
      </c>
      <c r="U1610" s="49">
        <v>0</v>
      </c>
      <c r="V1610" s="49">
        <v>1</v>
      </c>
      <c r="W1610" s="49">
        <v>0</v>
      </c>
      <c r="X1610" s="49">
        <v>1</v>
      </c>
      <c r="Y1610" s="49">
        <v>0</v>
      </c>
      <c r="Z1610" s="49">
        <v>0</v>
      </c>
      <c r="AA1610" s="68">
        <v>1610</v>
      </c>
      <c r="AB1610" s="68"/>
      <c r="AC1610" s="69"/>
      <c r="AD1610" s="84">
        <v>614</v>
      </c>
      <c r="AE1610" s="84">
        <v>7776</v>
      </c>
      <c r="AF1610" s="84">
        <v>1658</v>
      </c>
      <c r="AG1610" s="84">
        <v>140</v>
      </c>
      <c r="AH1610" s="84"/>
      <c r="AI1610" s="84" t="s">
        <v>8214</v>
      </c>
      <c r="AJ1610" s="84" t="s">
        <v>8284</v>
      </c>
      <c r="AK1610" s="84"/>
      <c r="AL1610" s="84"/>
      <c r="AM1610" s="87">
        <v>41506.514641203707</v>
      </c>
      <c r="AN1610" s="84" t="s">
        <v>10584</v>
      </c>
      <c r="AO1610" s="92" t="s">
        <v>12192</v>
      </c>
      <c r="AP1610" s="84" t="s">
        <v>65</v>
      </c>
      <c r="AQ1610" s="48"/>
      <c r="AR1610" s="48"/>
      <c r="AS1610" s="48"/>
      <c r="AT1610" s="48"/>
      <c r="AU1610" s="48"/>
      <c r="AV1610" s="48"/>
      <c r="AW1610" s="48"/>
      <c r="AX1610" s="48"/>
      <c r="AY1610" s="48"/>
      <c r="AZ1610" s="48"/>
      <c r="BA1610" s="2"/>
      <c r="BB1610" s="3"/>
      <c r="BC1610" s="3"/>
      <c r="BD1610" s="3"/>
      <c r="BE1610" s="3"/>
    </row>
    <row r="1611" spans="1:57" x14ac:dyDescent="0.25">
      <c r="A1611" s="61" t="s">
        <v>1415</v>
      </c>
      <c r="B1611" s="62" t="s">
        <v>15537</v>
      </c>
      <c r="C1611" s="62"/>
      <c r="D1611" s="63">
        <v>1.5135390233335397</v>
      </c>
      <c r="E1611" s="65"/>
      <c r="F1611" s="103" t="s">
        <v>10512</v>
      </c>
      <c r="G1611" s="62"/>
      <c r="H1611" s="66"/>
      <c r="I1611" s="67"/>
      <c r="J1611" s="67"/>
      <c r="K1611" s="66" t="s">
        <v>13880</v>
      </c>
      <c r="L1611" s="70"/>
      <c r="M1611" s="71">
        <v>3622.4638671875</v>
      </c>
      <c r="N1611" s="71">
        <v>6876.1162109375</v>
      </c>
      <c r="O1611" s="72"/>
      <c r="P1611" s="73"/>
      <c r="Q1611" s="73"/>
      <c r="R1611" s="96"/>
      <c r="S1611" s="48">
        <v>0</v>
      </c>
      <c r="T1611" s="48">
        <v>1</v>
      </c>
      <c r="U1611" s="49">
        <v>0</v>
      </c>
      <c r="V1611" s="49">
        <v>1.5300000000000001E-4</v>
      </c>
      <c r="W1611" s="49">
        <v>6.9999999999999999E-6</v>
      </c>
      <c r="X1611" s="49">
        <v>0.47921799999999998</v>
      </c>
      <c r="Y1611" s="49">
        <v>0</v>
      </c>
      <c r="Z1611" s="49">
        <v>0</v>
      </c>
      <c r="AA1611" s="68">
        <v>1611</v>
      </c>
      <c r="AB1611" s="68"/>
      <c r="AC1611" s="69"/>
      <c r="AD1611" s="84">
        <v>406</v>
      </c>
      <c r="AE1611" s="84">
        <v>155</v>
      </c>
      <c r="AF1611" s="84">
        <v>3294</v>
      </c>
      <c r="AG1611" s="84">
        <v>26733</v>
      </c>
      <c r="AH1611" s="84"/>
      <c r="AI1611" s="84"/>
      <c r="AJ1611" s="84"/>
      <c r="AK1611" s="84"/>
      <c r="AL1611" s="84"/>
      <c r="AM1611" s="87">
        <v>41113.81753472222</v>
      </c>
      <c r="AN1611" s="84" t="s">
        <v>10584</v>
      </c>
      <c r="AO1611" s="92" t="s">
        <v>12193</v>
      </c>
      <c r="AP1611" s="84" t="s">
        <v>66</v>
      </c>
      <c r="AQ1611" s="48"/>
      <c r="AR1611" s="48"/>
      <c r="AS1611" s="48"/>
      <c r="AT1611" s="48"/>
      <c r="AU1611" s="48"/>
      <c r="AV1611" s="48"/>
      <c r="AW1611" s="107" t="s">
        <v>14321</v>
      </c>
      <c r="AX1611" s="107" t="s">
        <v>14321</v>
      </c>
      <c r="AY1611" s="107" t="s">
        <v>14988</v>
      </c>
      <c r="AZ1611" s="107" t="s">
        <v>14988</v>
      </c>
      <c r="BA1611" s="2"/>
      <c r="BB1611" s="3"/>
      <c r="BC1611" s="3"/>
      <c r="BD1611" s="3"/>
      <c r="BE1611" s="3"/>
    </row>
    <row r="1612" spans="1:57" x14ac:dyDescent="0.25">
      <c r="A1612" s="61" t="s">
        <v>1416</v>
      </c>
      <c r="B1612" s="62" t="s">
        <v>15537</v>
      </c>
      <c r="C1612" s="62"/>
      <c r="D1612" s="63">
        <v>1.5</v>
      </c>
      <c r="E1612" s="65"/>
      <c r="F1612" s="103" t="s">
        <v>10513</v>
      </c>
      <c r="G1612" s="62"/>
      <c r="H1612" s="66"/>
      <c r="I1612" s="67"/>
      <c r="J1612" s="67"/>
      <c r="K1612" s="66" t="s">
        <v>13881</v>
      </c>
      <c r="L1612" s="70"/>
      <c r="M1612" s="71">
        <v>639.239990234375</v>
      </c>
      <c r="N1612" s="71">
        <v>4920.95654296875</v>
      </c>
      <c r="O1612" s="72"/>
      <c r="P1612" s="73"/>
      <c r="Q1612" s="73"/>
      <c r="R1612" s="96"/>
      <c r="S1612" s="48">
        <v>1</v>
      </c>
      <c r="T1612" s="48">
        <v>1</v>
      </c>
      <c r="U1612" s="49">
        <v>0</v>
      </c>
      <c r="V1612" s="49">
        <v>0</v>
      </c>
      <c r="W1612" s="49">
        <v>0</v>
      </c>
      <c r="X1612" s="49">
        <v>1</v>
      </c>
      <c r="Y1612" s="49">
        <v>0</v>
      </c>
      <c r="Z1612" s="49" t="s">
        <v>13963</v>
      </c>
      <c r="AA1612" s="68">
        <v>1612</v>
      </c>
      <c r="AB1612" s="68"/>
      <c r="AC1612" s="69"/>
      <c r="AD1612" s="84">
        <v>1128</v>
      </c>
      <c r="AE1612" s="84">
        <v>274</v>
      </c>
      <c r="AF1612" s="84">
        <v>6544</v>
      </c>
      <c r="AG1612" s="84">
        <v>146</v>
      </c>
      <c r="AH1612" s="84"/>
      <c r="AI1612" s="84" t="s">
        <v>8215</v>
      </c>
      <c r="AJ1612" s="84" t="s">
        <v>8624</v>
      </c>
      <c r="AK1612" s="92" t="s">
        <v>8968</v>
      </c>
      <c r="AL1612" s="84"/>
      <c r="AM1612" s="87">
        <v>41856.657233796293</v>
      </c>
      <c r="AN1612" s="84" t="s">
        <v>10584</v>
      </c>
      <c r="AO1612" s="92" t="s">
        <v>12194</v>
      </c>
      <c r="AP1612" s="84" t="s">
        <v>66</v>
      </c>
      <c r="AQ1612" s="48" t="s">
        <v>2869</v>
      </c>
      <c r="AR1612" s="48" t="s">
        <v>2869</v>
      </c>
      <c r="AS1612" s="48" t="s">
        <v>2911</v>
      </c>
      <c r="AT1612" s="48" t="s">
        <v>2911</v>
      </c>
      <c r="AU1612" s="48"/>
      <c r="AV1612" s="48"/>
      <c r="AW1612" s="107" t="s">
        <v>14690</v>
      </c>
      <c r="AX1612" s="107" t="s">
        <v>14690</v>
      </c>
      <c r="AY1612" s="107" t="s">
        <v>15455</v>
      </c>
      <c r="AZ1612" s="107" t="s">
        <v>15455</v>
      </c>
      <c r="BA1612" s="2"/>
      <c r="BB1612" s="3"/>
      <c r="BC1612" s="3"/>
      <c r="BD1612" s="3"/>
      <c r="BE1612" s="3"/>
    </row>
    <row r="1613" spans="1:57" x14ac:dyDescent="0.25">
      <c r="A1613" s="61" t="s">
        <v>1417</v>
      </c>
      <c r="B1613" s="62" t="s">
        <v>15543</v>
      </c>
      <c r="C1613" s="62"/>
      <c r="D1613" s="63">
        <v>6.6003435043634333</v>
      </c>
      <c r="E1613" s="65"/>
      <c r="F1613" s="103" t="s">
        <v>9033</v>
      </c>
      <c r="G1613" s="62"/>
      <c r="H1613" s="66"/>
      <c r="I1613" s="67"/>
      <c r="J1613" s="67"/>
      <c r="K1613" s="66" t="s">
        <v>13882</v>
      </c>
      <c r="L1613" s="70"/>
      <c r="M1613" s="71">
        <v>5358.6884765625</v>
      </c>
      <c r="N1613" s="71">
        <v>5269.95556640625</v>
      </c>
      <c r="O1613" s="72"/>
      <c r="P1613" s="73"/>
      <c r="Q1613" s="73"/>
      <c r="R1613" s="96"/>
      <c r="S1613" s="48">
        <v>0</v>
      </c>
      <c r="T1613" s="48">
        <v>5</v>
      </c>
      <c r="U1613" s="49">
        <v>105358.177689</v>
      </c>
      <c r="V1613" s="49">
        <v>2.4000000000000001E-4</v>
      </c>
      <c r="W1613" s="49">
        <v>2.637E-3</v>
      </c>
      <c r="X1613" s="49">
        <v>1.710704</v>
      </c>
      <c r="Y1613" s="49">
        <v>0</v>
      </c>
      <c r="Z1613" s="49">
        <v>0</v>
      </c>
      <c r="AA1613" s="68">
        <v>1613</v>
      </c>
      <c r="AB1613" s="68"/>
      <c r="AC1613" s="69"/>
      <c r="AD1613" s="84">
        <v>313</v>
      </c>
      <c r="AE1613" s="84">
        <v>61</v>
      </c>
      <c r="AF1613" s="84">
        <v>5934</v>
      </c>
      <c r="AG1613" s="84">
        <v>3898</v>
      </c>
      <c r="AH1613" s="84"/>
      <c r="AI1613" s="84"/>
      <c r="AJ1613" s="84"/>
      <c r="AK1613" s="84"/>
      <c r="AL1613" s="84"/>
      <c r="AM1613" s="87">
        <v>42827.304143518515</v>
      </c>
      <c r="AN1613" s="84" t="s">
        <v>10584</v>
      </c>
      <c r="AO1613" s="92" t="s">
        <v>12195</v>
      </c>
      <c r="AP1613" s="84" t="s">
        <v>66</v>
      </c>
      <c r="AQ1613" s="48"/>
      <c r="AR1613" s="48"/>
      <c r="AS1613" s="48"/>
      <c r="AT1613" s="48"/>
      <c r="AU1613" s="48" t="s">
        <v>2951</v>
      </c>
      <c r="AV1613" s="48" t="s">
        <v>2951</v>
      </c>
      <c r="AW1613" s="107" t="s">
        <v>14691</v>
      </c>
      <c r="AX1613" s="107" t="s">
        <v>14862</v>
      </c>
      <c r="AY1613" s="107" t="s">
        <v>14889</v>
      </c>
      <c r="AZ1613" s="107" t="s">
        <v>14889</v>
      </c>
      <c r="BA1613" s="2"/>
      <c r="BB1613" s="3"/>
      <c r="BC1613" s="3"/>
      <c r="BD1613" s="3"/>
      <c r="BE1613" s="3"/>
    </row>
    <row r="1614" spans="1:57" x14ac:dyDescent="0.25">
      <c r="A1614" s="61" t="s">
        <v>1418</v>
      </c>
      <c r="B1614" s="62" t="s">
        <v>15537</v>
      </c>
      <c r="C1614" s="62"/>
      <c r="D1614" s="63">
        <v>1.5</v>
      </c>
      <c r="E1614" s="65"/>
      <c r="F1614" s="103" t="s">
        <v>10514</v>
      </c>
      <c r="G1614" s="62"/>
      <c r="H1614" s="66"/>
      <c r="I1614" s="67"/>
      <c r="J1614" s="67"/>
      <c r="K1614" s="66" t="s">
        <v>13883</v>
      </c>
      <c r="L1614" s="70"/>
      <c r="M1614" s="71">
        <v>2933.24169921875</v>
      </c>
      <c r="N1614" s="71">
        <v>8770.7470703125</v>
      </c>
      <c r="O1614" s="72"/>
      <c r="P1614" s="73"/>
      <c r="Q1614" s="73"/>
      <c r="R1614" s="96"/>
      <c r="S1614" s="48">
        <v>0</v>
      </c>
      <c r="T1614" s="48">
        <v>1</v>
      </c>
      <c r="U1614" s="49">
        <v>0</v>
      </c>
      <c r="V1614" s="49">
        <v>4.7619000000000002E-2</v>
      </c>
      <c r="W1614" s="49">
        <v>0</v>
      </c>
      <c r="X1614" s="49">
        <v>0.58439300000000005</v>
      </c>
      <c r="Y1614" s="49">
        <v>0</v>
      </c>
      <c r="Z1614" s="49">
        <v>0</v>
      </c>
      <c r="AA1614" s="68">
        <v>1614</v>
      </c>
      <c r="AB1614" s="68"/>
      <c r="AC1614" s="69"/>
      <c r="AD1614" s="84">
        <v>400</v>
      </c>
      <c r="AE1614" s="84">
        <v>5556</v>
      </c>
      <c r="AF1614" s="84">
        <v>8805</v>
      </c>
      <c r="AG1614" s="84">
        <v>3050</v>
      </c>
      <c r="AH1614" s="84"/>
      <c r="AI1614" s="84" t="s">
        <v>8216</v>
      </c>
      <c r="AJ1614" s="84" t="s">
        <v>8625</v>
      </c>
      <c r="AK1614" s="92" t="s">
        <v>8969</v>
      </c>
      <c r="AL1614" s="84"/>
      <c r="AM1614" s="87">
        <v>42862.939409722225</v>
      </c>
      <c r="AN1614" s="84" t="s">
        <v>10584</v>
      </c>
      <c r="AO1614" s="92" t="s">
        <v>12196</v>
      </c>
      <c r="AP1614" s="84" t="s">
        <v>66</v>
      </c>
      <c r="AQ1614" s="48" t="s">
        <v>2870</v>
      </c>
      <c r="AR1614" s="48" t="s">
        <v>2870</v>
      </c>
      <c r="AS1614" s="48" t="s">
        <v>2920</v>
      </c>
      <c r="AT1614" s="48" t="s">
        <v>2920</v>
      </c>
      <c r="AU1614" s="48"/>
      <c r="AV1614" s="48"/>
      <c r="AW1614" s="107" t="s">
        <v>14692</v>
      </c>
      <c r="AX1614" s="107" t="s">
        <v>14692</v>
      </c>
      <c r="AY1614" s="107" t="s">
        <v>15456</v>
      </c>
      <c r="AZ1614" s="107" t="s">
        <v>15456</v>
      </c>
      <c r="BA1614" s="2"/>
      <c r="BB1614" s="3"/>
      <c r="BC1614" s="3"/>
      <c r="BD1614" s="3"/>
      <c r="BE1614" s="3"/>
    </row>
    <row r="1615" spans="1:57" x14ac:dyDescent="0.25">
      <c r="A1615" s="61" t="s">
        <v>1419</v>
      </c>
      <c r="B1615" s="62" t="s">
        <v>15539</v>
      </c>
      <c r="C1615" s="62"/>
      <c r="D1615" s="63">
        <v>5.097511914340533</v>
      </c>
      <c r="E1615" s="65"/>
      <c r="F1615" s="103" t="s">
        <v>10515</v>
      </c>
      <c r="G1615" s="62"/>
      <c r="H1615" s="66"/>
      <c r="I1615" s="67"/>
      <c r="J1615" s="67"/>
      <c r="K1615" s="66" t="s">
        <v>13884</v>
      </c>
      <c r="L1615" s="70"/>
      <c r="M1615" s="71">
        <v>2034.181396484375</v>
      </c>
      <c r="N1615" s="71">
        <v>5594.740234375</v>
      </c>
      <c r="O1615" s="72"/>
      <c r="P1615" s="73"/>
      <c r="Q1615" s="73"/>
      <c r="R1615" s="96"/>
      <c r="S1615" s="48">
        <v>0</v>
      </c>
      <c r="T1615" s="48">
        <v>1</v>
      </c>
      <c r="U1615" s="49">
        <v>0</v>
      </c>
      <c r="V1615" s="49">
        <v>2.0100000000000001E-4</v>
      </c>
      <c r="W1615" s="49">
        <v>1.8600000000000001E-3</v>
      </c>
      <c r="X1615" s="49">
        <v>0.465924</v>
      </c>
      <c r="Y1615" s="49">
        <v>0</v>
      </c>
      <c r="Z1615" s="49">
        <v>0</v>
      </c>
      <c r="AA1615" s="68">
        <v>1615</v>
      </c>
      <c r="AB1615" s="68"/>
      <c r="AC1615" s="69"/>
      <c r="AD1615" s="84">
        <v>3926</v>
      </c>
      <c r="AE1615" s="84">
        <v>3578</v>
      </c>
      <c r="AF1615" s="84">
        <v>25516</v>
      </c>
      <c r="AG1615" s="84">
        <v>29009</v>
      </c>
      <c r="AH1615" s="84"/>
      <c r="AI1615" s="84" t="s">
        <v>8217</v>
      </c>
      <c r="AJ1615" s="84" t="s">
        <v>8626</v>
      </c>
      <c r="AK1615" s="84"/>
      <c r="AL1615" s="84"/>
      <c r="AM1615" s="87">
        <v>42780.845104166663</v>
      </c>
      <c r="AN1615" s="84" t="s">
        <v>10584</v>
      </c>
      <c r="AO1615" s="92" t="s">
        <v>12197</v>
      </c>
      <c r="AP1615" s="84" t="s">
        <v>66</v>
      </c>
      <c r="AQ1615" s="48"/>
      <c r="AR1615" s="48"/>
      <c r="AS1615" s="48"/>
      <c r="AT1615" s="48"/>
      <c r="AU1615" s="48" t="s">
        <v>2951</v>
      </c>
      <c r="AV1615" s="48" t="s">
        <v>2951</v>
      </c>
      <c r="AW1615" s="107" t="s">
        <v>14127</v>
      </c>
      <c r="AX1615" s="107" t="s">
        <v>14127</v>
      </c>
      <c r="AY1615" s="107" t="s">
        <v>14929</v>
      </c>
      <c r="AZ1615" s="107" t="s">
        <v>14929</v>
      </c>
      <c r="BA1615" s="2"/>
      <c r="BB1615" s="3"/>
      <c r="BC1615" s="3"/>
      <c r="BD1615" s="3"/>
      <c r="BE1615" s="3"/>
    </row>
    <row r="1616" spans="1:57" x14ac:dyDescent="0.25">
      <c r="A1616" s="61" t="s">
        <v>1420</v>
      </c>
      <c r="B1616" s="62" t="s">
        <v>15537</v>
      </c>
      <c r="C1616" s="62"/>
      <c r="D1616" s="63">
        <v>1.5</v>
      </c>
      <c r="E1616" s="65"/>
      <c r="F1616" s="103" t="s">
        <v>10516</v>
      </c>
      <c r="G1616" s="62"/>
      <c r="H1616" s="66"/>
      <c r="I1616" s="67"/>
      <c r="J1616" s="67"/>
      <c r="K1616" s="66" t="s">
        <v>13885</v>
      </c>
      <c r="L1616" s="70"/>
      <c r="M1616" s="71">
        <v>7118.451171875</v>
      </c>
      <c r="N1616" s="71">
        <v>7063.576171875</v>
      </c>
      <c r="O1616" s="72"/>
      <c r="P1616" s="73"/>
      <c r="Q1616" s="73"/>
      <c r="R1616" s="96"/>
      <c r="S1616" s="48">
        <v>0</v>
      </c>
      <c r="T1616" s="48">
        <v>2</v>
      </c>
      <c r="U1616" s="49">
        <v>997</v>
      </c>
      <c r="V1616" s="49">
        <v>1.25E-4</v>
      </c>
      <c r="W1616" s="49">
        <v>0</v>
      </c>
      <c r="X1616" s="49">
        <v>0.840032</v>
      </c>
      <c r="Y1616" s="49">
        <v>0</v>
      </c>
      <c r="Z1616" s="49">
        <v>0</v>
      </c>
      <c r="AA1616" s="68">
        <v>1616</v>
      </c>
      <c r="AB1616" s="68"/>
      <c r="AC1616" s="69"/>
      <c r="AD1616" s="84">
        <v>2566</v>
      </c>
      <c r="AE1616" s="84">
        <v>2518</v>
      </c>
      <c r="AF1616" s="84">
        <v>27993</v>
      </c>
      <c r="AG1616" s="84">
        <v>28360</v>
      </c>
      <c r="AH1616" s="84"/>
      <c r="AI1616" s="84" t="s">
        <v>8218</v>
      </c>
      <c r="AJ1616" s="84" t="s">
        <v>8300</v>
      </c>
      <c r="AK1616" s="84"/>
      <c r="AL1616" s="84"/>
      <c r="AM1616" s="87">
        <v>43647.850821759261</v>
      </c>
      <c r="AN1616" s="84" t="s">
        <v>10584</v>
      </c>
      <c r="AO1616" s="92" t="s">
        <v>12198</v>
      </c>
      <c r="AP1616" s="84" t="s">
        <v>66</v>
      </c>
      <c r="AQ1616" s="48"/>
      <c r="AR1616" s="48"/>
      <c r="AS1616" s="48"/>
      <c r="AT1616" s="48"/>
      <c r="AU1616" s="48"/>
      <c r="AV1616" s="48"/>
      <c r="AW1616" s="107" t="s">
        <v>14693</v>
      </c>
      <c r="AX1616" s="107" t="s">
        <v>14173</v>
      </c>
      <c r="AY1616" s="107" t="s">
        <v>14973</v>
      </c>
      <c r="AZ1616" s="107" t="s">
        <v>14973</v>
      </c>
      <c r="BA1616" s="2"/>
      <c r="BB1616" s="3"/>
      <c r="BC1616" s="3"/>
      <c r="BD1616" s="3"/>
      <c r="BE1616" s="3"/>
    </row>
    <row r="1617" spans="1:57" x14ac:dyDescent="0.25">
      <c r="A1617" s="61" t="s">
        <v>1421</v>
      </c>
      <c r="B1617" s="62" t="s">
        <v>15537</v>
      </c>
      <c r="C1617" s="62"/>
      <c r="D1617" s="63">
        <v>1.5</v>
      </c>
      <c r="E1617" s="65"/>
      <c r="F1617" s="103" t="s">
        <v>10517</v>
      </c>
      <c r="G1617" s="62"/>
      <c r="H1617" s="66"/>
      <c r="I1617" s="67"/>
      <c r="J1617" s="67"/>
      <c r="K1617" s="66" t="s">
        <v>13886</v>
      </c>
      <c r="L1617" s="70"/>
      <c r="M1617" s="71">
        <v>6289.107421875</v>
      </c>
      <c r="N1617" s="71">
        <v>3281.931640625</v>
      </c>
      <c r="O1617" s="72"/>
      <c r="P1617" s="73"/>
      <c r="Q1617" s="73"/>
      <c r="R1617" s="96"/>
      <c r="S1617" s="48">
        <v>0</v>
      </c>
      <c r="T1617" s="48">
        <v>2</v>
      </c>
      <c r="U1617" s="49">
        <v>0</v>
      </c>
      <c r="V1617" s="49">
        <v>7.2999999999999999E-5</v>
      </c>
      <c r="W1617" s="49">
        <v>0</v>
      </c>
      <c r="X1617" s="49">
        <v>0.90787899999999999</v>
      </c>
      <c r="Y1617" s="49">
        <v>0.5</v>
      </c>
      <c r="Z1617" s="49">
        <v>0</v>
      </c>
      <c r="AA1617" s="68">
        <v>1617</v>
      </c>
      <c r="AB1617" s="68"/>
      <c r="AC1617" s="69"/>
      <c r="AD1617" s="84">
        <v>30</v>
      </c>
      <c r="AE1617" s="84">
        <v>67</v>
      </c>
      <c r="AF1617" s="84">
        <v>593</v>
      </c>
      <c r="AG1617" s="84">
        <v>97</v>
      </c>
      <c r="AH1617" s="84"/>
      <c r="AI1617" s="84" t="s">
        <v>8219</v>
      </c>
      <c r="AJ1617" s="84" t="s">
        <v>8627</v>
      </c>
      <c r="AK1617" s="84"/>
      <c r="AL1617" s="84"/>
      <c r="AM1617" s="87">
        <v>42958.666655092595</v>
      </c>
      <c r="AN1617" s="84" t="s">
        <v>10584</v>
      </c>
      <c r="AO1617" s="92" t="s">
        <v>12199</v>
      </c>
      <c r="AP1617" s="84" t="s">
        <v>66</v>
      </c>
      <c r="AQ1617" s="48"/>
      <c r="AR1617" s="48"/>
      <c r="AS1617" s="48"/>
      <c r="AT1617" s="48"/>
      <c r="AU1617" s="48"/>
      <c r="AV1617" s="48"/>
      <c r="AW1617" s="107" t="s">
        <v>14694</v>
      </c>
      <c r="AX1617" s="107" t="s">
        <v>14863</v>
      </c>
      <c r="AY1617" s="107" t="s">
        <v>15457</v>
      </c>
      <c r="AZ1617" s="107" t="s">
        <v>15530</v>
      </c>
      <c r="BA1617" s="2"/>
      <c r="BB1617" s="3"/>
      <c r="BC1617" s="3"/>
      <c r="BD1617" s="3"/>
      <c r="BE1617" s="3"/>
    </row>
    <row r="1618" spans="1:57" x14ac:dyDescent="0.25">
      <c r="A1618" s="61" t="s">
        <v>1422</v>
      </c>
      <c r="B1618" s="62" t="s">
        <v>15537</v>
      </c>
      <c r="C1618" s="62"/>
      <c r="D1618" s="63">
        <v>1.724360958098657</v>
      </c>
      <c r="E1618" s="65"/>
      <c r="F1618" s="103" t="s">
        <v>10518</v>
      </c>
      <c r="G1618" s="62"/>
      <c r="H1618" s="66"/>
      <c r="I1618" s="67"/>
      <c r="J1618" s="67"/>
      <c r="K1618" s="66" t="s">
        <v>13887</v>
      </c>
      <c r="L1618" s="70"/>
      <c r="M1618" s="71">
        <v>4706.912109375</v>
      </c>
      <c r="N1618" s="71">
        <v>727.72711181640625</v>
      </c>
      <c r="O1618" s="72"/>
      <c r="P1618" s="73"/>
      <c r="Q1618" s="73"/>
      <c r="R1618" s="96"/>
      <c r="S1618" s="48">
        <v>0</v>
      </c>
      <c r="T1618" s="48">
        <v>1</v>
      </c>
      <c r="U1618" s="49">
        <v>0</v>
      </c>
      <c r="V1618" s="49">
        <v>1.84E-4</v>
      </c>
      <c r="W1618" s="49">
        <v>1.16E-4</v>
      </c>
      <c r="X1618" s="49">
        <v>0.46414100000000003</v>
      </c>
      <c r="Y1618" s="49">
        <v>0</v>
      </c>
      <c r="Z1618" s="49">
        <v>0</v>
      </c>
      <c r="AA1618" s="68">
        <v>1618</v>
      </c>
      <c r="AB1618" s="68"/>
      <c r="AC1618" s="69"/>
      <c r="AD1618" s="84">
        <v>735</v>
      </c>
      <c r="AE1618" s="84">
        <v>433</v>
      </c>
      <c r="AF1618" s="84">
        <v>30565</v>
      </c>
      <c r="AG1618" s="84">
        <v>31149</v>
      </c>
      <c r="AH1618" s="84"/>
      <c r="AI1618" s="84" t="s">
        <v>8220</v>
      </c>
      <c r="AJ1618" s="84"/>
      <c r="AK1618" s="84"/>
      <c r="AL1618" s="84"/>
      <c r="AM1618" s="87">
        <v>40689.859699074077</v>
      </c>
      <c r="AN1618" s="84" t="s">
        <v>10584</v>
      </c>
      <c r="AO1618" s="92" t="s">
        <v>12200</v>
      </c>
      <c r="AP1618" s="84" t="s">
        <v>66</v>
      </c>
      <c r="AQ1618" s="48"/>
      <c r="AR1618" s="48"/>
      <c r="AS1618" s="48"/>
      <c r="AT1618" s="48"/>
      <c r="AU1618" s="48"/>
      <c r="AV1618" s="48"/>
      <c r="AW1618" s="107" t="s">
        <v>14080</v>
      </c>
      <c r="AX1618" s="107" t="s">
        <v>14080</v>
      </c>
      <c r="AY1618" s="107" t="s">
        <v>14883</v>
      </c>
      <c r="AZ1618" s="107" t="s">
        <v>14883</v>
      </c>
      <c r="BA1618" s="2"/>
      <c r="BB1618" s="3"/>
      <c r="BC1618" s="3"/>
      <c r="BD1618" s="3"/>
      <c r="BE1618" s="3"/>
    </row>
    <row r="1619" spans="1:57" x14ac:dyDescent="0.25">
      <c r="A1619" s="61" t="s">
        <v>1423</v>
      </c>
      <c r="B1619" s="62" t="s">
        <v>15537</v>
      </c>
      <c r="C1619" s="62"/>
      <c r="D1619" s="63">
        <v>1.9448536238163026</v>
      </c>
      <c r="E1619" s="65"/>
      <c r="F1619" s="103" t="s">
        <v>9033</v>
      </c>
      <c r="G1619" s="62"/>
      <c r="H1619" s="66"/>
      <c r="I1619" s="67"/>
      <c r="J1619" s="67"/>
      <c r="K1619" s="66" t="s">
        <v>13888</v>
      </c>
      <c r="L1619" s="70"/>
      <c r="M1619" s="71">
        <v>6647.984375</v>
      </c>
      <c r="N1619" s="71">
        <v>2800.718017578125</v>
      </c>
      <c r="O1619" s="72"/>
      <c r="P1619" s="73"/>
      <c r="Q1619" s="73"/>
      <c r="R1619" s="96"/>
      <c r="S1619" s="48">
        <v>0</v>
      </c>
      <c r="T1619" s="48">
        <v>2</v>
      </c>
      <c r="U1619" s="49">
        <v>6046.3340600000001</v>
      </c>
      <c r="V1619" s="49">
        <v>1.95E-4</v>
      </c>
      <c r="W1619" s="49">
        <v>2.3000000000000001E-4</v>
      </c>
      <c r="X1619" s="49">
        <v>0.79631099999999999</v>
      </c>
      <c r="Y1619" s="49">
        <v>0</v>
      </c>
      <c r="Z1619" s="49">
        <v>0</v>
      </c>
      <c r="AA1619" s="68">
        <v>1619</v>
      </c>
      <c r="AB1619" s="68"/>
      <c r="AC1619" s="69"/>
      <c r="AD1619" s="84">
        <v>455</v>
      </c>
      <c r="AE1619" s="84">
        <v>45</v>
      </c>
      <c r="AF1619" s="84">
        <v>10098</v>
      </c>
      <c r="AG1619" s="84">
        <v>17228</v>
      </c>
      <c r="AH1619" s="84"/>
      <c r="AI1619" s="84"/>
      <c r="AJ1619" s="84"/>
      <c r="AK1619" s="84"/>
      <c r="AL1619" s="84"/>
      <c r="AM1619" s="87">
        <v>41888.676388888889</v>
      </c>
      <c r="AN1619" s="84" t="s">
        <v>10584</v>
      </c>
      <c r="AO1619" s="92" t="s">
        <v>12201</v>
      </c>
      <c r="AP1619" s="84" t="s">
        <v>66</v>
      </c>
      <c r="AQ1619" s="48"/>
      <c r="AR1619" s="48"/>
      <c r="AS1619" s="48"/>
      <c r="AT1619" s="48"/>
      <c r="AU1619" s="48"/>
      <c r="AV1619" s="48"/>
      <c r="AW1619" s="107" t="s">
        <v>14695</v>
      </c>
      <c r="AX1619" s="107" t="s">
        <v>14864</v>
      </c>
      <c r="AY1619" s="107" t="s">
        <v>14892</v>
      </c>
      <c r="AZ1619" s="107" t="s">
        <v>14892</v>
      </c>
      <c r="BA1619" s="2"/>
      <c r="BB1619" s="3"/>
      <c r="BC1619" s="3"/>
      <c r="BD1619" s="3"/>
      <c r="BE1619" s="3"/>
    </row>
    <row r="1620" spans="1:57" x14ac:dyDescent="0.25">
      <c r="A1620" s="61" t="s">
        <v>1424</v>
      </c>
      <c r="B1620" s="62" t="s">
        <v>15537</v>
      </c>
      <c r="C1620" s="62"/>
      <c r="D1620" s="63">
        <v>1.5</v>
      </c>
      <c r="E1620" s="65"/>
      <c r="F1620" s="103" t="s">
        <v>10519</v>
      </c>
      <c r="G1620" s="62"/>
      <c r="H1620" s="66"/>
      <c r="I1620" s="67"/>
      <c r="J1620" s="67"/>
      <c r="K1620" s="66" t="s">
        <v>13889</v>
      </c>
      <c r="L1620" s="70"/>
      <c r="M1620" s="71">
        <v>8715.5048828125</v>
      </c>
      <c r="N1620" s="71">
        <v>3991.1357421875</v>
      </c>
      <c r="O1620" s="72"/>
      <c r="P1620" s="73"/>
      <c r="Q1620" s="73"/>
      <c r="R1620" s="96"/>
      <c r="S1620" s="48">
        <v>0</v>
      </c>
      <c r="T1620" s="48">
        <v>2</v>
      </c>
      <c r="U1620" s="49">
        <v>6078</v>
      </c>
      <c r="V1620" s="49">
        <v>1.21E-4</v>
      </c>
      <c r="W1620" s="49">
        <v>0</v>
      </c>
      <c r="X1620" s="49">
        <v>0.96213499999999996</v>
      </c>
      <c r="Y1620" s="49">
        <v>0</v>
      </c>
      <c r="Z1620" s="49">
        <v>0</v>
      </c>
      <c r="AA1620" s="68">
        <v>1620</v>
      </c>
      <c r="AB1620" s="68"/>
      <c r="AC1620" s="69"/>
      <c r="AD1620" s="84">
        <v>618</v>
      </c>
      <c r="AE1620" s="84">
        <v>382</v>
      </c>
      <c r="AF1620" s="84">
        <v>7215</v>
      </c>
      <c r="AG1620" s="84">
        <v>11211</v>
      </c>
      <c r="AH1620" s="84"/>
      <c r="AI1620" s="84" t="s">
        <v>8221</v>
      </c>
      <c r="AJ1620" s="84" t="s">
        <v>8290</v>
      </c>
      <c r="AK1620" s="84"/>
      <c r="AL1620" s="84"/>
      <c r="AM1620" s="87">
        <v>41464.611145833333</v>
      </c>
      <c r="AN1620" s="84" t="s">
        <v>10584</v>
      </c>
      <c r="AO1620" s="92" t="s">
        <v>12202</v>
      </c>
      <c r="AP1620" s="84" t="s">
        <v>66</v>
      </c>
      <c r="AQ1620" s="48"/>
      <c r="AR1620" s="48"/>
      <c r="AS1620" s="48"/>
      <c r="AT1620" s="48"/>
      <c r="AU1620" s="48"/>
      <c r="AV1620" s="48"/>
      <c r="AW1620" s="107" t="s">
        <v>14696</v>
      </c>
      <c r="AX1620" s="107" t="s">
        <v>14865</v>
      </c>
      <c r="AY1620" s="107" t="s">
        <v>15458</v>
      </c>
      <c r="AZ1620" s="107" t="s">
        <v>15458</v>
      </c>
      <c r="BA1620" s="2"/>
      <c r="BB1620" s="3"/>
      <c r="BC1620" s="3"/>
      <c r="BD1620" s="3"/>
      <c r="BE1620" s="3"/>
    </row>
    <row r="1621" spans="1:57" x14ac:dyDescent="0.25">
      <c r="A1621" s="61" t="s">
        <v>1425</v>
      </c>
      <c r="B1621" s="62" t="s">
        <v>15537</v>
      </c>
      <c r="C1621" s="62"/>
      <c r="D1621" s="63">
        <v>1.5309463390480906</v>
      </c>
      <c r="E1621" s="65"/>
      <c r="F1621" s="103" t="s">
        <v>10520</v>
      </c>
      <c r="G1621" s="62"/>
      <c r="H1621" s="66"/>
      <c r="I1621" s="67"/>
      <c r="J1621" s="67"/>
      <c r="K1621" s="66" t="s">
        <v>13890</v>
      </c>
      <c r="L1621" s="70"/>
      <c r="M1621" s="71">
        <v>3238.213134765625</v>
      </c>
      <c r="N1621" s="71">
        <v>451.5487060546875</v>
      </c>
      <c r="O1621" s="72"/>
      <c r="P1621" s="73"/>
      <c r="Q1621" s="73"/>
      <c r="R1621" s="96"/>
      <c r="S1621" s="48">
        <v>0</v>
      </c>
      <c r="T1621" s="48">
        <v>1</v>
      </c>
      <c r="U1621" s="49">
        <v>0</v>
      </c>
      <c r="V1621" s="49">
        <v>1.6799999999999999E-4</v>
      </c>
      <c r="W1621" s="49">
        <v>1.5999999999999999E-5</v>
      </c>
      <c r="X1621" s="49">
        <v>0.46831200000000001</v>
      </c>
      <c r="Y1621" s="49">
        <v>0</v>
      </c>
      <c r="Z1621" s="49">
        <v>0</v>
      </c>
      <c r="AA1621" s="68">
        <v>1621</v>
      </c>
      <c r="AB1621" s="68"/>
      <c r="AC1621" s="69"/>
      <c r="AD1621" s="84">
        <v>2100</v>
      </c>
      <c r="AE1621" s="84">
        <v>3224</v>
      </c>
      <c r="AF1621" s="84">
        <v>11250</v>
      </c>
      <c r="AG1621" s="84">
        <v>49990</v>
      </c>
      <c r="AH1621" s="84"/>
      <c r="AI1621" s="84" t="s">
        <v>8222</v>
      </c>
      <c r="AJ1621" s="84"/>
      <c r="AK1621" s="84"/>
      <c r="AL1621" s="84"/>
      <c r="AM1621" s="87">
        <v>42459.847083333334</v>
      </c>
      <c r="AN1621" s="84" t="s">
        <v>10584</v>
      </c>
      <c r="AO1621" s="92" t="s">
        <v>12203</v>
      </c>
      <c r="AP1621" s="84" t="s">
        <v>66</v>
      </c>
      <c r="AQ1621" s="48"/>
      <c r="AR1621" s="48"/>
      <c r="AS1621" s="48"/>
      <c r="AT1621" s="48"/>
      <c r="AU1621" s="48"/>
      <c r="AV1621" s="48"/>
      <c r="AW1621" s="107" t="s">
        <v>14165</v>
      </c>
      <c r="AX1621" s="107" t="s">
        <v>14165</v>
      </c>
      <c r="AY1621" s="107" t="s">
        <v>14965</v>
      </c>
      <c r="AZ1621" s="107" t="s">
        <v>14965</v>
      </c>
      <c r="BA1621" s="2"/>
      <c r="BB1621" s="3"/>
      <c r="BC1621" s="3"/>
      <c r="BD1621" s="3"/>
      <c r="BE1621" s="3"/>
    </row>
    <row r="1622" spans="1:57" x14ac:dyDescent="0.25">
      <c r="A1622" s="61" t="s">
        <v>1426</v>
      </c>
      <c r="B1622" s="62" t="s">
        <v>15537</v>
      </c>
      <c r="C1622" s="62"/>
      <c r="D1622" s="63">
        <v>1.5</v>
      </c>
      <c r="E1622" s="65"/>
      <c r="F1622" s="103" t="s">
        <v>10521</v>
      </c>
      <c r="G1622" s="62"/>
      <c r="H1622" s="66"/>
      <c r="I1622" s="67"/>
      <c r="J1622" s="67"/>
      <c r="K1622" s="66" t="s">
        <v>13891</v>
      </c>
      <c r="L1622" s="70"/>
      <c r="M1622" s="71">
        <v>299.01416015625</v>
      </c>
      <c r="N1622" s="71">
        <v>3755.645263671875</v>
      </c>
      <c r="O1622" s="72"/>
      <c r="P1622" s="73"/>
      <c r="Q1622" s="73"/>
      <c r="R1622" s="96"/>
      <c r="S1622" s="48">
        <v>0</v>
      </c>
      <c r="T1622" s="48">
        <v>1</v>
      </c>
      <c r="U1622" s="49">
        <v>0</v>
      </c>
      <c r="V1622" s="49">
        <v>1.34E-4</v>
      </c>
      <c r="W1622" s="49">
        <v>0</v>
      </c>
      <c r="X1622" s="49">
        <v>0.56038299999999996</v>
      </c>
      <c r="Y1622" s="49">
        <v>0</v>
      </c>
      <c r="Z1622" s="49">
        <v>0</v>
      </c>
      <c r="AA1622" s="68">
        <v>1622</v>
      </c>
      <c r="AB1622" s="68"/>
      <c r="AC1622" s="69"/>
      <c r="AD1622" s="84">
        <v>1398</v>
      </c>
      <c r="AE1622" s="84">
        <v>186</v>
      </c>
      <c r="AF1622" s="84">
        <v>21000</v>
      </c>
      <c r="AG1622" s="84">
        <v>40662</v>
      </c>
      <c r="AH1622" s="84"/>
      <c r="AI1622" s="84"/>
      <c r="AJ1622" s="84"/>
      <c r="AK1622" s="84"/>
      <c r="AL1622" s="84"/>
      <c r="AM1622" s="87">
        <v>40324.89638888889</v>
      </c>
      <c r="AN1622" s="84" t="s">
        <v>10584</v>
      </c>
      <c r="AO1622" s="92" t="s">
        <v>12204</v>
      </c>
      <c r="AP1622" s="84" t="s">
        <v>66</v>
      </c>
      <c r="AQ1622" s="48" t="s">
        <v>2694</v>
      </c>
      <c r="AR1622" s="48" t="s">
        <v>2694</v>
      </c>
      <c r="AS1622" s="48" t="s">
        <v>13971</v>
      </c>
      <c r="AT1622" s="48" t="s">
        <v>13971</v>
      </c>
      <c r="AU1622" s="48"/>
      <c r="AV1622" s="48"/>
      <c r="AW1622" s="107" t="s">
        <v>14282</v>
      </c>
      <c r="AX1622" s="107" t="s">
        <v>14282</v>
      </c>
      <c r="AY1622" s="107" t="s">
        <v>14968</v>
      </c>
      <c r="AZ1622" s="107" t="s">
        <v>14968</v>
      </c>
      <c r="BA1622" s="2"/>
      <c r="BB1622" s="3"/>
      <c r="BC1622" s="3"/>
      <c r="BD1622" s="3"/>
      <c r="BE1622" s="3"/>
    </row>
    <row r="1623" spans="1:57" x14ac:dyDescent="0.25">
      <c r="A1623" s="61" t="s">
        <v>1427</v>
      </c>
      <c r="B1623" s="62" t="s">
        <v>15537</v>
      </c>
      <c r="C1623" s="62"/>
      <c r="D1623" s="63">
        <v>1.5</v>
      </c>
      <c r="E1623" s="65"/>
      <c r="F1623" s="103" t="s">
        <v>10522</v>
      </c>
      <c r="G1623" s="62"/>
      <c r="H1623" s="66"/>
      <c r="I1623" s="67"/>
      <c r="J1623" s="67"/>
      <c r="K1623" s="66" t="s">
        <v>13892</v>
      </c>
      <c r="L1623" s="70"/>
      <c r="M1623" s="71">
        <v>3529.226806640625</v>
      </c>
      <c r="N1623" s="71">
        <v>9861.048828125</v>
      </c>
      <c r="O1623" s="72"/>
      <c r="P1623" s="73"/>
      <c r="Q1623" s="73"/>
      <c r="R1623" s="96"/>
      <c r="S1623" s="48">
        <v>1</v>
      </c>
      <c r="T1623" s="48">
        <v>1</v>
      </c>
      <c r="U1623" s="49">
        <v>0</v>
      </c>
      <c r="V1623" s="49">
        <v>0</v>
      </c>
      <c r="W1623" s="49">
        <v>0</v>
      </c>
      <c r="X1623" s="49">
        <v>1</v>
      </c>
      <c r="Y1623" s="49">
        <v>0</v>
      </c>
      <c r="Z1623" s="49" t="s">
        <v>13963</v>
      </c>
      <c r="AA1623" s="68">
        <v>1623</v>
      </c>
      <c r="AB1623" s="68"/>
      <c r="AC1623" s="69"/>
      <c r="AD1623" s="84">
        <v>232</v>
      </c>
      <c r="AE1623" s="84">
        <v>585</v>
      </c>
      <c r="AF1623" s="84">
        <v>4893</v>
      </c>
      <c r="AG1623" s="84">
        <v>15702</v>
      </c>
      <c r="AH1623" s="84"/>
      <c r="AI1623" s="84" t="s">
        <v>8223</v>
      </c>
      <c r="AJ1623" s="84" t="s">
        <v>8628</v>
      </c>
      <c r="AK1623" s="92" t="s">
        <v>8970</v>
      </c>
      <c r="AL1623" s="84"/>
      <c r="AM1623" s="87">
        <v>41144.698703703703</v>
      </c>
      <c r="AN1623" s="84" t="s">
        <v>10584</v>
      </c>
      <c r="AO1623" s="92" t="s">
        <v>12205</v>
      </c>
      <c r="AP1623" s="84" t="s">
        <v>66</v>
      </c>
      <c r="AQ1623" s="48"/>
      <c r="AR1623" s="48"/>
      <c r="AS1623" s="48"/>
      <c r="AT1623" s="48"/>
      <c r="AU1623" s="48"/>
      <c r="AV1623" s="48"/>
      <c r="AW1623" s="107" t="s">
        <v>14697</v>
      </c>
      <c r="AX1623" s="107" t="s">
        <v>14697</v>
      </c>
      <c r="AY1623" s="107" t="s">
        <v>15459</v>
      </c>
      <c r="AZ1623" s="107" t="s">
        <v>15459</v>
      </c>
      <c r="BA1623" s="2"/>
      <c r="BB1623" s="3"/>
      <c r="BC1623" s="3"/>
      <c r="BD1623" s="3"/>
      <c r="BE1623" s="3"/>
    </row>
    <row r="1624" spans="1:57" x14ac:dyDescent="0.25">
      <c r="A1624" s="61" t="s">
        <v>1430</v>
      </c>
      <c r="B1624" s="62" t="s">
        <v>15537</v>
      </c>
      <c r="C1624" s="62"/>
      <c r="D1624" s="63">
        <v>1.5</v>
      </c>
      <c r="E1624" s="65"/>
      <c r="F1624" s="103" t="s">
        <v>10523</v>
      </c>
      <c r="G1624" s="62"/>
      <c r="H1624" s="66"/>
      <c r="I1624" s="67"/>
      <c r="J1624" s="67"/>
      <c r="K1624" s="66" t="s">
        <v>13893</v>
      </c>
      <c r="L1624" s="70"/>
      <c r="M1624" s="71">
        <v>5897.4755859375</v>
      </c>
      <c r="N1624" s="71">
        <v>1454.1898193359375</v>
      </c>
      <c r="O1624" s="72"/>
      <c r="P1624" s="73"/>
      <c r="Q1624" s="73"/>
      <c r="R1624" s="96"/>
      <c r="S1624" s="48">
        <v>0</v>
      </c>
      <c r="T1624" s="48">
        <v>1</v>
      </c>
      <c r="U1624" s="49">
        <v>0</v>
      </c>
      <c r="V1624" s="49">
        <v>7.2999999999999999E-5</v>
      </c>
      <c r="W1624" s="49">
        <v>0</v>
      </c>
      <c r="X1624" s="49">
        <v>0.52029999999999998</v>
      </c>
      <c r="Y1624" s="49">
        <v>0</v>
      </c>
      <c r="Z1624" s="49">
        <v>0</v>
      </c>
      <c r="AA1624" s="68">
        <v>1624</v>
      </c>
      <c r="AB1624" s="68"/>
      <c r="AC1624" s="69"/>
      <c r="AD1624" s="84">
        <v>490</v>
      </c>
      <c r="AE1624" s="84">
        <v>332</v>
      </c>
      <c r="AF1624" s="84">
        <v>9385</v>
      </c>
      <c r="AG1624" s="84">
        <v>26565</v>
      </c>
      <c r="AH1624" s="84"/>
      <c r="AI1624" s="84"/>
      <c r="AJ1624" s="84"/>
      <c r="AK1624" s="84"/>
      <c r="AL1624" s="84"/>
      <c r="AM1624" s="87">
        <v>42995.342118055552</v>
      </c>
      <c r="AN1624" s="84" t="s">
        <v>10584</v>
      </c>
      <c r="AO1624" s="92" t="s">
        <v>12206</v>
      </c>
      <c r="AP1624" s="84" t="s">
        <v>66</v>
      </c>
      <c r="AQ1624" s="48"/>
      <c r="AR1624" s="48"/>
      <c r="AS1624" s="48"/>
      <c r="AT1624" s="48"/>
      <c r="AU1624" s="48"/>
      <c r="AV1624" s="48"/>
      <c r="AW1624" s="107" t="s">
        <v>14339</v>
      </c>
      <c r="AX1624" s="107" t="s">
        <v>14339</v>
      </c>
      <c r="AY1624" s="107" t="s">
        <v>15126</v>
      </c>
      <c r="AZ1624" s="107" t="s">
        <v>15126</v>
      </c>
      <c r="BA1624" s="2"/>
      <c r="BB1624" s="3"/>
      <c r="BC1624" s="3"/>
      <c r="BD1624" s="3"/>
      <c r="BE1624" s="3"/>
    </row>
    <row r="1625" spans="1:57" x14ac:dyDescent="0.25">
      <c r="A1625" s="61" t="s">
        <v>1431</v>
      </c>
      <c r="B1625" s="62" t="s">
        <v>15537</v>
      </c>
      <c r="C1625" s="62"/>
      <c r="D1625" s="63">
        <v>1.5</v>
      </c>
      <c r="E1625" s="65"/>
      <c r="F1625" s="103" t="s">
        <v>10524</v>
      </c>
      <c r="G1625" s="62"/>
      <c r="H1625" s="66"/>
      <c r="I1625" s="67"/>
      <c r="J1625" s="67"/>
      <c r="K1625" s="66" t="s">
        <v>13894</v>
      </c>
      <c r="L1625" s="70"/>
      <c r="M1625" s="71">
        <v>3190.6123046875</v>
      </c>
      <c r="N1625" s="71">
        <v>2969.9033203125</v>
      </c>
      <c r="O1625" s="72"/>
      <c r="P1625" s="73"/>
      <c r="Q1625" s="73"/>
      <c r="R1625" s="96"/>
      <c r="S1625" s="48">
        <v>0</v>
      </c>
      <c r="T1625" s="48">
        <v>2</v>
      </c>
      <c r="U1625" s="49">
        <v>49550</v>
      </c>
      <c r="V1625" s="49">
        <v>1.02E-4</v>
      </c>
      <c r="W1625" s="49">
        <v>0</v>
      </c>
      <c r="X1625" s="49">
        <v>0.86781399999999997</v>
      </c>
      <c r="Y1625" s="49">
        <v>0</v>
      </c>
      <c r="Z1625" s="49">
        <v>0</v>
      </c>
      <c r="AA1625" s="68">
        <v>1625</v>
      </c>
      <c r="AB1625" s="68"/>
      <c r="AC1625" s="69"/>
      <c r="AD1625" s="84">
        <v>493</v>
      </c>
      <c r="AE1625" s="84">
        <v>515</v>
      </c>
      <c r="AF1625" s="84">
        <v>5653</v>
      </c>
      <c r="AG1625" s="84">
        <v>5408</v>
      </c>
      <c r="AH1625" s="84"/>
      <c r="AI1625" s="84"/>
      <c r="AJ1625" s="84" t="s">
        <v>8629</v>
      </c>
      <c r="AK1625" s="84"/>
      <c r="AL1625" s="84"/>
      <c r="AM1625" s="87">
        <v>43698.847222222219</v>
      </c>
      <c r="AN1625" s="84" t="s">
        <v>10584</v>
      </c>
      <c r="AO1625" s="92" t="s">
        <v>12207</v>
      </c>
      <c r="AP1625" s="84" t="s">
        <v>66</v>
      </c>
      <c r="AQ1625" s="48"/>
      <c r="AR1625" s="48"/>
      <c r="AS1625" s="48"/>
      <c r="AT1625" s="48"/>
      <c r="AU1625" s="48"/>
      <c r="AV1625" s="48"/>
      <c r="AW1625" s="107" t="s">
        <v>14698</v>
      </c>
      <c r="AX1625" s="107" t="s">
        <v>14866</v>
      </c>
      <c r="AY1625" s="107" t="s">
        <v>15247</v>
      </c>
      <c r="AZ1625" s="107" t="s">
        <v>15247</v>
      </c>
      <c r="BA1625" s="2"/>
      <c r="BB1625" s="3"/>
      <c r="BC1625" s="3"/>
      <c r="BD1625" s="3"/>
      <c r="BE1625" s="3"/>
    </row>
    <row r="1626" spans="1:57" x14ac:dyDescent="0.25">
      <c r="A1626" s="61" t="s">
        <v>1432</v>
      </c>
      <c r="B1626" s="62" t="s">
        <v>15537</v>
      </c>
      <c r="C1626" s="62"/>
      <c r="D1626" s="63">
        <v>1.5</v>
      </c>
      <c r="E1626" s="65"/>
      <c r="F1626" s="103" t="s">
        <v>10525</v>
      </c>
      <c r="G1626" s="62"/>
      <c r="H1626" s="66"/>
      <c r="I1626" s="67"/>
      <c r="J1626" s="67"/>
      <c r="K1626" s="66" t="s">
        <v>13895</v>
      </c>
      <c r="L1626" s="70"/>
      <c r="M1626" s="71">
        <v>1167.465087890625</v>
      </c>
      <c r="N1626" s="71">
        <v>3764.673583984375</v>
      </c>
      <c r="O1626" s="72"/>
      <c r="P1626" s="73"/>
      <c r="Q1626" s="73"/>
      <c r="R1626" s="96"/>
      <c r="S1626" s="48">
        <v>1</v>
      </c>
      <c r="T1626" s="48">
        <v>1</v>
      </c>
      <c r="U1626" s="49">
        <v>0</v>
      </c>
      <c r="V1626" s="49">
        <v>0</v>
      </c>
      <c r="W1626" s="49">
        <v>0</v>
      </c>
      <c r="X1626" s="49">
        <v>1</v>
      </c>
      <c r="Y1626" s="49">
        <v>0</v>
      </c>
      <c r="Z1626" s="49" t="s">
        <v>13963</v>
      </c>
      <c r="AA1626" s="68">
        <v>1626</v>
      </c>
      <c r="AB1626" s="68"/>
      <c r="AC1626" s="69"/>
      <c r="AD1626" s="84">
        <v>44</v>
      </c>
      <c r="AE1626" s="84">
        <v>11</v>
      </c>
      <c r="AF1626" s="84">
        <v>14</v>
      </c>
      <c r="AG1626" s="84">
        <v>9</v>
      </c>
      <c r="AH1626" s="84"/>
      <c r="AI1626" s="84"/>
      <c r="AJ1626" s="84"/>
      <c r="AK1626" s="84"/>
      <c r="AL1626" s="84"/>
      <c r="AM1626" s="87">
        <v>42076.607800925929</v>
      </c>
      <c r="AN1626" s="84" t="s">
        <v>10584</v>
      </c>
      <c r="AO1626" s="92" t="s">
        <v>12208</v>
      </c>
      <c r="AP1626" s="84" t="s">
        <v>66</v>
      </c>
      <c r="AQ1626" s="48"/>
      <c r="AR1626" s="48"/>
      <c r="AS1626" s="48"/>
      <c r="AT1626" s="48"/>
      <c r="AU1626" s="48" t="s">
        <v>3004</v>
      </c>
      <c r="AV1626" s="48" t="s">
        <v>3004</v>
      </c>
      <c r="AW1626" s="107" t="s">
        <v>14699</v>
      </c>
      <c r="AX1626" s="107" t="s">
        <v>14699</v>
      </c>
      <c r="AY1626" s="107" t="s">
        <v>15460</v>
      </c>
      <c r="AZ1626" s="107" t="s">
        <v>15460</v>
      </c>
      <c r="BA1626" s="2"/>
      <c r="BB1626" s="3"/>
      <c r="BC1626" s="3"/>
      <c r="BD1626" s="3"/>
      <c r="BE1626" s="3"/>
    </row>
    <row r="1627" spans="1:57" x14ac:dyDescent="0.25">
      <c r="A1627" s="61" t="s">
        <v>1433</v>
      </c>
      <c r="B1627" s="62" t="s">
        <v>15537</v>
      </c>
      <c r="C1627" s="62"/>
      <c r="D1627" s="63">
        <v>1.7185585195271398</v>
      </c>
      <c r="E1627" s="65"/>
      <c r="F1627" s="103" t="s">
        <v>10526</v>
      </c>
      <c r="G1627" s="62"/>
      <c r="H1627" s="66"/>
      <c r="I1627" s="67"/>
      <c r="J1627" s="67"/>
      <c r="K1627" s="66" t="s">
        <v>13896</v>
      </c>
      <c r="L1627" s="70"/>
      <c r="M1627" s="71">
        <v>4754.00537109375</v>
      </c>
      <c r="N1627" s="71">
        <v>2065.265380859375</v>
      </c>
      <c r="O1627" s="72"/>
      <c r="P1627" s="73"/>
      <c r="Q1627" s="73"/>
      <c r="R1627" s="96"/>
      <c r="S1627" s="48">
        <v>0</v>
      </c>
      <c r="T1627" s="48">
        <v>1</v>
      </c>
      <c r="U1627" s="49">
        <v>0</v>
      </c>
      <c r="V1627" s="49">
        <v>1.63E-4</v>
      </c>
      <c r="W1627" s="49">
        <v>1.13E-4</v>
      </c>
      <c r="X1627" s="49">
        <v>0.48216999999999999</v>
      </c>
      <c r="Y1627" s="49">
        <v>0</v>
      </c>
      <c r="Z1627" s="49">
        <v>0</v>
      </c>
      <c r="AA1627" s="68">
        <v>1627</v>
      </c>
      <c r="AB1627" s="68"/>
      <c r="AC1627" s="69"/>
      <c r="AD1627" s="84">
        <v>528</v>
      </c>
      <c r="AE1627" s="84">
        <v>217</v>
      </c>
      <c r="AF1627" s="84">
        <v>7410</v>
      </c>
      <c r="AG1627" s="84">
        <v>9302</v>
      </c>
      <c r="AH1627" s="84"/>
      <c r="AI1627" s="84" t="s">
        <v>8224</v>
      </c>
      <c r="AJ1627" s="84"/>
      <c r="AK1627" s="84"/>
      <c r="AL1627" s="84"/>
      <c r="AM1627" s="87">
        <v>41068.68886574074</v>
      </c>
      <c r="AN1627" s="84" t="s">
        <v>10584</v>
      </c>
      <c r="AO1627" s="92" t="s">
        <v>12209</v>
      </c>
      <c r="AP1627" s="84" t="s">
        <v>66</v>
      </c>
      <c r="AQ1627" s="48"/>
      <c r="AR1627" s="48"/>
      <c r="AS1627" s="48"/>
      <c r="AT1627" s="48"/>
      <c r="AU1627" s="48"/>
      <c r="AV1627" s="48"/>
      <c r="AW1627" s="107" t="s">
        <v>14091</v>
      </c>
      <c r="AX1627" s="107" t="s">
        <v>14091</v>
      </c>
      <c r="AY1627" s="107" t="s">
        <v>14892</v>
      </c>
      <c r="AZ1627" s="107" t="s">
        <v>14892</v>
      </c>
      <c r="BA1627" s="2"/>
      <c r="BB1627" s="3"/>
      <c r="BC1627" s="3"/>
      <c r="BD1627" s="3"/>
      <c r="BE1627" s="3"/>
    </row>
    <row r="1628" spans="1:57" x14ac:dyDescent="0.25">
      <c r="A1628" s="61" t="s">
        <v>1434</v>
      </c>
      <c r="B1628" s="62" t="s">
        <v>15537</v>
      </c>
      <c r="C1628" s="62"/>
      <c r="D1628" s="63">
        <v>1.5232097542860679</v>
      </c>
      <c r="E1628" s="65"/>
      <c r="F1628" s="103" t="s">
        <v>10527</v>
      </c>
      <c r="G1628" s="62"/>
      <c r="H1628" s="66"/>
      <c r="I1628" s="67"/>
      <c r="J1628" s="67"/>
      <c r="K1628" s="66" t="s">
        <v>13897</v>
      </c>
      <c r="L1628" s="70"/>
      <c r="M1628" s="71">
        <v>6861.89501953125</v>
      </c>
      <c r="N1628" s="71">
        <v>9591.4658203125</v>
      </c>
      <c r="O1628" s="72"/>
      <c r="P1628" s="73"/>
      <c r="Q1628" s="73"/>
      <c r="R1628" s="96"/>
      <c r="S1628" s="48">
        <v>0</v>
      </c>
      <c r="T1628" s="48">
        <v>1</v>
      </c>
      <c r="U1628" s="49">
        <v>0</v>
      </c>
      <c r="V1628" s="49">
        <v>1.7000000000000001E-4</v>
      </c>
      <c r="W1628" s="49">
        <v>1.2E-5</v>
      </c>
      <c r="X1628" s="49">
        <v>0.49753399999999998</v>
      </c>
      <c r="Y1628" s="49">
        <v>0</v>
      </c>
      <c r="Z1628" s="49">
        <v>0</v>
      </c>
      <c r="AA1628" s="68">
        <v>1628</v>
      </c>
      <c r="AB1628" s="68"/>
      <c r="AC1628" s="69"/>
      <c r="AD1628" s="84">
        <v>93</v>
      </c>
      <c r="AE1628" s="84">
        <v>189</v>
      </c>
      <c r="AF1628" s="84">
        <v>45705</v>
      </c>
      <c r="AG1628" s="84">
        <v>85277</v>
      </c>
      <c r="AH1628" s="84"/>
      <c r="AI1628" s="84"/>
      <c r="AJ1628" s="84"/>
      <c r="AK1628" s="84"/>
      <c r="AL1628" s="84"/>
      <c r="AM1628" s="87">
        <v>42445.92496527778</v>
      </c>
      <c r="AN1628" s="84" t="s">
        <v>10584</v>
      </c>
      <c r="AO1628" s="92" t="s">
        <v>12210</v>
      </c>
      <c r="AP1628" s="84" t="s">
        <v>66</v>
      </c>
      <c r="AQ1628" s="48"/>
      <c r="AR1628" s="48"/>
      <c r="AS1628" s="48"/>
      <c r="AT1628" s="48"/>
      <c r="AU1628" s="48"/>
      <c r="AV1628" s="48"/>
      <c r="AW1628" s="107" t="s">
        <v>14086</v>
      </c>
      <c r="AX1628" s="107" t="s">
        <v>14086</v>
      </c>
      <c r="AY1628" s="107" t="s">
        <v>14889</v>
      </c>
      <c r="AZ1628" s="107" t="s">
        <v>14889</v>
      </c>
      <c r="BA1628" s="2"/>
      <c r="BB1628" s="3"/>
      <c r="BC1628" s="3"/>
      <c r="BD1628" s="3"/>
      <c r="BE1628" s="3"/>
    </row>
    <row r="1629" spans="1:57" x14ac:dyDescent="0.25">
      <c r="A1629" s="61" t="s">
        <v>1435</v>
      </c>
      <c r="B1629" s="62" t="s">
        <v>15537</v>
      </c>
      <c r="C1629" s="62"/>
      <c r="D1629" s="63">
        <v>1.5</v>
      </c>
      <c r="E1629" s="65"/>
      <c r="F1629" s="103" t="s">
        <v>10528</v>
      </c>
      <c r="G1629" s="62"/>
      <c r="H1629" s="66"/>
      <c r="I1629" s="67"/>
      <c r="J1629" s="67"/>
      <c r="K1629" s="66" t="s">
        <v>13898</v>
      </c>
      <c r="L1629" s="70"/>
      <c r="M1629" s="71">
        <v>6062.79541015625</v>
      </c>
      <c r="N1629" s="71">
        <v>4396.1201171875</v>
      </c>
      <c r="O1629" s="72"/>
      <c r="P1629" s="73"/>
      <c r="Q1629" s="73"/>
      <c r="R1629" s="96"/>
      <c r="S1629" s="48">
        <v>0</v>
      </c>
      <c r="T1629" s="48">
        <v>1</v>
      </c>
      <c r="U1629" s="49">
        <v>0</v>
      </c>
      <c r="V1629" s="49">
        <v>0.33333299999999999</v>
      </c>
      <c r="W1629" s="49">
        <v>0</v>
      </c>
      <c r="X1629" s="49">
        <v>0.77027000000000001</v>
      </c>
      <c r="Y1629" s="49">
        <v>0</v>
      </c>
      <c r="Z1629" s="49">
        <v>0</v>
      </c>
      <c r="AA1629" s="68">
        <v>1629</v>
      </c>
      <c r="AB1629" s="68"/>
      <c r="AC1629" s="69"/>
      <c r="AD1629" s="84">
        <v>218</v>
      </c>
      <c r="AE1629" s="84">
        <v>383</v>
      </c>
      <c r="AF1629" s="84">
        <v>3979</v>
      </c>
      <c r="AG1629" s="84">
        <v>862</v>
      </c>
      <c r="AH1629" s="84"/>
      <c r="AI1629" s="84"/>
      <c r="AJ1629" s="84"/>
      <c r="AK1629" s="84"/>
      <c r="AL1629" s="84"/>
      <c r="AM1629" s="87">
        <v>41917.712847222225</v>
      </c>
      <c r="AN1629" s="84" t="s">
        <v>10584</v>
      </c>
      <c r="AO1629" s="92" t="s">
        <v>12211</v>
      </c>
      <c r="AP1629" s="84" t="s">
        <v>66</v>
      </c>
      <c r="AQ1629" s="48"/>
      <c r="AR1629" s="48"/>
      <c r="AS1629" s="48"/>
      <c r="AT1629" s="48"/>
      <c r="AU1629" s="48"/>
      <c r="AV1629" s="48"/>
      <c r="AW1629" s="107" t="s">
        <v>14229</v>
      </c>
      <c r="AX1629" s="107" t="s">
        <v>14229</v>
      </c>
      <c r="AY1629" s="107" t="s">
        <v>15027</v>
      </c>
      <c r="AZ1629" s="107" t="s">
        <v>15027</v>
      </c>
      <c r="BA1629" s="2"/>
      <c r="BB1629" s="3"/>
      <c r="BC1629" s="3"/>
      <c r="BD1629" s="3"/>
      <c r="BE1629" s="3"/>
    </row>
    <row r="1630" spans="1:57" x14ac:dyDescent="0.25">
      <c r="A1630" s="61" t="s">
        <v>1436</v>
      </c>
      <c r="B1630" s="62" t="s">
        <v>15537</v>
      </c>
      <c r="C1630" s="62"/>
      <c r="D1630" s="63">
        <v>1.724360958098657</v>
      </c>
      <c r="E1630" s="65"/>
      <c r="F1630" s="103" t="s">
        <v>10529</v>
      </c>
      <c r="G1630" s="62"/>
      <c r="H1630" s="66"/>
      <c r="I1630" s="67"/>
      <c r="J1630" s="67"/>
      <c r="K1630" s="66" t="s">
        <v>13899</v>
      </c>
      <c r="L1630" s="70"/>
      <c r="M1630" s="71">
        <v>3745.16357421875</v>
      </c>
      <c r="N1630" s="71">
        <v>4795.8876953125</v>
      </c>
      <c r="O1630" s="72"/>
      <c r="P1630" s="73"/>
      <c r="Q1630" s="73"/>
      <c r="R1630" s="96"/>
      <c r="S1630" s="48">
        <v>0</v>
      </c>
      <c r="T1630" s="48">
        <v>1</v>
      </c>
      <c r="U1630" s="49">
        <v>0</v>
      </c>
      <c r="V1630" s="49">
        <v>1.84E-4</v>
      </c>
      <c r="W1630" s="49">
        <v>1.16E-4</v>
      </c>
      <c r="X1630" s="49">
        <v>0.46414100000000003</v>
      </c>
      <c r="Y1630" s="49">
        <v>0</v>
      </c>
      <c r="Z1630" s="49">
        <v>0</v>
      </c>
      <c r="AA1630" s="68">
        <v>1630</v>
      </c>
      <c r="AB1630" s="68"/>
      <c r="AC1630" s="69"/>
      <c r="AD1630" s="84">
        <v>114</v>
      </c>
      <c r="AE1630" s="84">
        <v>103</v>
      </c>
      <c r="AF1630" s="84">
        <v>467</v>
      </c>
      <c r="AG1630" s="84">
        <v>297</v>
      </c>
      <c r="AH1630" s="84"/>
      <c r="AI1630" s="84" t="s">
        <v>8225</v>
      </c>
      <c r="AJ1630" s="84" t="s">
        <v>8284</v>
      </c>
      <c r="AK1630" s="84"/>
      <c r="AL1630" s="84"/>
      <c r="AM1630" s="87">
        <v>43712.782280092593</v>
      </c>
      <c r="AN1630" s="84" t="s">
        <v>10584</v>
      </c>
      <c r="AO1630" s="92" t="s">
        <v>12212</v>
      </c>
      <c r="AP1630" s="84" t="s">
        <v>66</v>
      </c>
      <c r="AQ1630" s="48"/>
      <c r="AR1630" s="48"/>
      <c r="AS1630" s="48"/>
      <c r="AT1630" s="48"/>
      <c r="AU1630" s="48" t="s">
        <v>2947</v>
      </c>
      <c r="AV1630" s="48" t="s">
        <v>2947</v>
      </c>
      <c r="AW1630" s="107" t="s">
        <v>14700</v>
      </c>
      <c r="AX1630" s="107" t="s">
        <v>14700</v>
      </c>
      <c r="AY1630" s="107" t="s">
        <v>15461</v>
      </c>
      <c r="AZ1630" s="107" t="s">
        <v>15461</v>
      </c>
      <c r="BA1630" s="2"/>
      <c r="BB1630" s="3"/>
      <c r="BC1630" s="3"/>
      <c r="BD1630" s="3"/>
      <c r="BE1630" s="3"/>
    </row>
    <row r="1631" spans="1:57" x14ac:dyDescent="0.25">
      <c r="A1631" s="61" t="s">
        <v>1437</v>
      </c>
      <c r="B1631" s="62" t="s">
        <v>15537</v>
      </c>
      <c r="C1631" s="62"/>
      <c r="D1631" s="63">
        <v>1.5</v>
      </c>
      <c r="E1631" s="65"/>
      <c r="F1631" s="103" t="s">
        <v>10530</v>
      </c>
      <c r="G1631" s="62"/>
      <c r="H1631" s="66"/>
      <c r="I1631" s="67"/>
      <c r="J1631" s="67"/>
      <c r="K1631" s="66" t="s">
        <v>13900</v>
      </c>
      <c r="L1631" s="70"/>
      <c r="M1631" s="71">
        <v>5435.5283203125</v>
      </c>
      <c r="N1631" s="71">
        <v>1361.3179931640625</v>
      </c>
      <c r="O1631" s="72"/>
      <c r="P1631" s="73"/>
      <c r="Q1631" s="73"/>
      <c r="R1631" s="96"/>
      <c r="S1631" s="48">
        <v>0</v>
      </c>
      <c r="T1631" s="48">
        <v>1</v>
      </c>
      <c r="U1631" s="49">
        <v>0</v>
      </c>
      <c r="V1631" s="49">
        <v>0.111111</v>
      </c>
      <c r="W1631" s="49">
        <v>0</v>
      </c>
      <c r="X1631" s="49">
        <v>0.63243199999999999</v>
      </c>
      <c r="Y1631" s="49">
        <v>0</v>
      </c>
      <c r="Z1631" s="49">
        <v>0</v>
      </c>
      <c r="AA1631" s="68">
        <v>1631</v>
      </c>
      <c r="AB1631" s="68"/>
      <c r="AC1631" s="69"/>
      <c r="AD1631" s="84">
        <v>267</v>
      </c>
      <c r="AE1631" s="84">
        <v>42</v>
      </c>
      <c r="AF1631" s="84">
        <v>546</v>
      </c>
      <c r="AG1631" s="84">
        <v>759</v>
      </c>
      <c r="AH1631" s="84"/>
      <c r="AI1631" s="84" t="s">
        <v>8226</v>
      </c>
      <c r="AJ1631" s="84"/>
      <c r="AK1631" s="84"/>
      <c r="AL1631" s="84"/>
      <c r="AM1631" s="87">
        <v>43642.513483796298</v>
      </c>
      <c r="AN1631" s="84" t="s">
        <v>10584</v>
      </c>
      <c r="AO1631" s="92" t="s">
        <v>12213</v>
      </c>
      <c r="AP1631" s="84" t="s">
        <v>66</v>
      </c>
      <c r="AQ1631" s="48"/>
      <c r="AR1631" s="48"/>
      <c r="AS1631" s="48"/>
      <c r="AT1631" s="48"/>
      <c r="AU1631" s="48"/>
      <c r="AV1631" s="48"/>
      <c r="AW1631" s="107" t="s">
        <v>14351</v>
      </c>
      <c r="AX1631" s="107" t="s">
        <v>14351</v>
      </c>
      <c r="AY1631" s="107" t="s">
        <v>15138</v>
      </c>
      <c r="AZ1631" s="107" t="s">
        <v>15138</v>
      </c>
      <c r="BA1631" s="2"/>
      <c r="BB1631" s="3"/>
      <c r="BC1631" s="3"/>
      <c r="BD1631" s="3"/>
      <c r="BE1631" s="3"/>
    </row>
    <row r="1632" spans="1:57" x14ac:dyDescent="0.25">
      <c r="A1632" s="61" t="s">
        <v>1438</v>
      </c>
      <c r="B1632" s="62" t="s">
        <v>15537</v>
      </c>
      <c r="C1632" s="62"/>
      <c r="D1632" s="63">
        <v>1.5</v>
      </c>
      <c r="E1632" s="65"/>
      <c r="F1632" s="103" t="s">
        <v>10531</v>
      </c>
      <c r="G1632" s="62"/>
      <c r="H1632" s="66"/>
      <c r="I1632" s="67"/>
      <c r="J1632" s="67"/>
      <c r="K1632" s="66" t="s">
        <v>13901</v>
      </c>
      <c r="L1632" s="70"/>
      <c r="M1632" s="71">
        <v>4993.69287109375</v>
      </c>
      <c r="N1632" s="71">
        <v>7941.18994140625</v>
      </c>
      <c r="O1632" s="72"/>
      <c r="P1632" s="73"/>
      <c r="Q1632" s="73"/>
      <c r="R1632" s="96"/>
      <c r="S1632" s="48">
        <v>0</v>
      </c>
      <c r="T1632" s="48">
        <v>1</v>
      </c>
      <c r="U1632" s="49">
        <v>0</v>
      </c>
      <c r="V1632" s="49">
        <v>1.17E-4</v>
      </c>
      <c r="W1632" s="49">
        <v>0</v>
      </c>
      <c r="X1632" s="49">
        <v>0.523227</v>
      </c>
      <c r="Y1632" s="49">
        <v>0</v>
      </c>
      <c r="Z1632" s="49">
        <v>0</v>
      </c>
      <c r="AA1632" s="68">
        <v>1632</v>
      </c>
      <c r="AB1632" s="68"/>
      <c r="AC1632" s="69"/>
      <c r="AD1632" s="84">
        <v>119</v>
      </c>
      <c r="AE1632" s="84">
        <v>3</v>
      </c>
      <c r="AF1632" s="84">
        <v>186</v>
      </c>
      <c r="AG1632" s="84">
        <v>244</v>
      </c>
      <c r="AH1632" s="84"/>
      <c r="AI1632" s="84"/>
      <c r="AJ1632" s="84"/>
      <c r="AK1632" s="84"/>
      <c r="AL1632" s="84"/>
      <c r="AM1632" s="87">
        <v>40768.689953703702</v>
      </c>
      <c r="AN1632" s="84" t="s">
        <v>10584</v>
      </c>
      <c r="AO1632" s="92" t="s">
        <v>12214</v>
      </c>
      <c r="AP1632" s="84" t="s">
        <v>66</v>
      </c>
      <c r="AQ1632" s="48" t="s">
        <v>2872</v>
      </c>
      <c r="AR1632" s="48" t="s">
        <v>2872</v>
      </c>
      <c r="AS1632" s="48" t="s">
        <v>2911</v>
      </c>
      <c r="AT1632" s="48" t="s">
        <v>2911</v>
      </c>
      <c r="AU1632" s="48"/>
      <c r="AV1632" s="48"/>
      <c r="AW1632" s="107" t="s">
        <v>14701</v>
      </c>
      <c r="AX1632" s="107" t="s">
        <v>14701</v>
      </c>
      <c r="AY1632" s="107" t="s">
        <v>15462</v>
      </c>
      <c r="AZ1632" s="107" t="s">
        <v>15462</v>
      </c>
      <c r="BA1632" s="2"/>
      <c r="BB1632" s="3"/>
      <c r="BC1632" s="3"/>
      <c r="BD1632" s="3"/>
      <c r="BE1632" s="3"/>
    </row>
    <row r="1633" spans="1:57" x14ac:dyDescent="0.25">
      <c r="A1633" s="61" t="s">
        <v>1439</v>
      </c>
      <c r="B1633" s="62" t="s">
        <v>15537</v>
      </c>
      <c r="C1633" s="62"/>
      <c r="D1633" s="63">
        <v>1.505802438571517</v>
      </c>
      <c r="E1633" s="65"/>
      <c r="F1633" s="103" t="s">
        <v>10532</v>
      </c>
      <c r="G1633" s="62"/>
      <c r="H1633" s="66"/>
      <c r="I1633" s="67"/>
      <c r="J1633" s="67"/>
      <c r="K1633" s="66" t="s">
        <v>13902</v>
      </c>
      <c r="L1633" s="70"/>
      <c r="M1633" s="71">
        <v>8247.873046875</v>
      </c>
      <c r="N1633" s="71">
        <v>5268.38623046875</v>
      </c>
      <c r="O1633" s="72"/>
      <c r="P1633" s="73"/>
      <c r="Q1633" s="73"/>
      <c r="R1633" s="96"/>
      <c r="S1633" s="48">
        <v>0</v>
      </c>
      <c r="T1633" s="48">
        <v>1</v>
      </c>
      <c r="U1633" s="49">
        <v>0</v>
      </c>
      <c r="V1633" s="49">
        <v>1.5899999999999999E-4</v>
      </c>
      <c r="W1633" s="49">
        <v>3.0000000000000001E-6</v>
      </c>
      <c r="X1633" s="49">
        <v>0.51345799999999997</v>
      </c>
      <c r="Y1633" s="49">
        <v>0</v>
      </c>
      <c r="Z1633" s="49">
        <v>0</v>
      </c>
      <c r="AA1633" s="68">
        <v>1633</v>
      </c>
      <c r="AB1633" s="68"/>
      <c r="AC1633" s="69"/>
      <c r="AD1633" s="84">
        <v>716</v>
      </c>
      <c r="AE1633" s="84">
        <v>108</v>
      </c>
      <c r="AF1633" s="84">
        <v>1898</v>
      </c>
      <c r="AG1633" s="84">
        <v>3608</v>
      </c>
      <c r="AH1633" s="84"/>
      <c r="AI1633" s="84" t="s">
        <v>8227</v>
      </c>
      <c r="AJ1633" s="84"/>
      <c r="AK1633" s="84"/>
      <c r="AL1633" s="84"/>
      <c r="AM1633" s="87">
        <v>43565.839062500003</v>
      </c>
      <c r="AN1633" s="84" t="s">
        <v>10584</v>
      </c>
      <c r="AO1633" s="92" t="s">
        <v>12215</v>
      </c>
      <c r="AP1633" s="84" t="s">
        <v>66</v>
      </c>
      <c r="AQ1633" s="48"/>
      <c r="AR1633" s="48"/>
      <c r="AS1633" s="48"/>
      <c r="AT1633" s="48"/>
      <c r="AU1633" s="48"/>
      <c r="AV1633" s="48"/>
      <c r="AW1633" s="107" t="s">
        <v>14135</v>
      </c>
      <c r="AX1633" s="107" t="s">
        <v>14135</v>
      </c>
      <c r="AY1633" s="107" t="s">
        <v>14887</v>
      </c>
      <c r="AZ1633" s="107" t="s">
        <v>14887</v>
      </c>
      <c r="BA1633" s="2"/>
      <c r="BB1633" s="3"/>
      <c r="BC1633" s="3"/>
      <c r="BD1633" s="3"/>
      <c r="BE1633" s="3"/>
    </row>
    <row r="1634" spans="1:57" x14ac:dyDescent="0.25">
      <c r="A1634" s="61" t="s">
        <v>1440</v>
      </c>
      <c r="B1634" s="62" t="s">
        <v>15537</v>
      </c>
      <c r="C1634" s="62"/>
      <c r="D1634" s="63">
        <v>1.7262951042891626</v>
      </c>
      <c r="E1634" s="65"/>
      <c r="F1634" s="103" t="s">
        <v>10533</v>
      </c>
      <c r="G1634" s="62"/>
      <c r="H1634" s="66"/>
      <c r="I1634" s="67"/>
      <c r="J1634" s="67"/>
      <c r="K1634" s="66" t="s">
        <v>13903</v>
      </c>
      <c r="L1634" s="70"/>
      <c r="M1634" s="71">
        <v>4881.54638671875</v>
      </c>
      <c r="N1634" s="71">
        <v>4448.40771484375</v>
      </c>
      <c r="O1634" s="72"/>
      <c r="P1634" s="73"/>
      <c r="Q1634" s="73"/>
      <c r="R1634" s="96"/>
      <c r="S1634" s="48">
        <v>0</v>
      </c>
      <c r="T1634" s="48">
        <v>2</v>
      </c>
      <c r="U1634" s="49">
        <v>2030</v>
      </c>
      <c r="V1634" s="49">
        <v>1.84E-4</v>
      </c>
      <c r="W1634" s="49">
        <v>1.17E-4</v>
      </c>
      <c r="X1634" s="49">
        <v>0.92624799999999996</v>
      </c>
      <c r="Y1634" s="49">
        <v>0</v>
      </c>
      <c r="Z1634" s="49">
        <v>0</v>
      </c>
      <c r="AA1634" s="68">
        <v>1634</v>
      </c>
      <c r="AB1634" s="68"/>
      <c r="AC1634" s="69"/>
      <c r="AD1634" s="84">
        <v>538</v>
      </c>
      <c r="AE1634" s="84">
        <v>86</v>
      </c>
      <c r="AF1634" s="84">
        <v>2065</v>
      </c>
      <c r="AG1634" s="84">
        <v>1045</v>
      </c>
      <c r="AH1634" s="84"/>
      <c r="AI1634" s="84" t="s">
        <v>8228</v>
      </c>
      <c r="AJ1634" s="84" t="s">
        <v>8630</v>
      </c>
      <c r="AK1634" s="92" t="s">
        <v>8971</v>
      </c>
      <c r="AL1634" s="84"/>
      <c r="AM1634" s="87">
        <v>40886.448680555557</v>
      </c>
      <c r="AN1634" s="84" t="s">
        <v>10584</v>
      </c>
      <c r="AO1634" s="92" t="s">
        <v>12216</v>
      </c>
      <c r="AP1634" s="84" t="s">
        <v>66</v>
      </c>
      <c r="AQ1634" s="48" t="s">
        <v>2873</v>
      </c>
      <c r="AR1634" s="48" t="s">
        <v>2873</v>
      </c>
      <c r="AS1634" s="48" t="s">
        <v>2911</v>
      </c>
      <c r="AT1634" s="48" t="s">
        <v>2911</v>
      </c>
      <c r="AU1634" s="48"/>
      <c r="AV1634" s="48"/>
      <c r="AW1634" s="107" t="s">
        <v>14702</v>
      </c>
      <c r="AX1634" s="107" t="s">
        <v>14702</v>
      </c>
      <c r="AY1634" s="107" t="s">
        <v>15463</v>
      </c>
      <c r="AZ1634" s="107" t="s">
        <v>15463</v>
      </c>
      <c r="BA1634" s="2"/>
      <c r="BB1634" s="3"/>
      <c r="BC1634" s="3"/>
      <c r="BD1634" s="3"/>
      <c r="BE1634" s="3"/>
    </row>
    <row r="1635" spans="1:57" x14ac:dyDescent="0.25">
      <c r="A1635" s="61" t="s">
        <v>1865</v>
      </c>
      <c r="B1635" s="62" t="s">
        <v>15537</v>
      </c>
      <c r="C1635" s="62"/>
      <c r="D1635" s="63">
        <v>1.5135390233335397</v>
      </c>
      <c r="E1635" s="65"/>
      <c r="F1635" s="103" t="s">
        <v>10534</v>
      </c>
      <c r="G1635" s="62"/>
      <c r="H1635" s="66"/>
      <c r="I1635" s="67"/>
      <c r="J1635" s="67"/>
      <c r="K1635" s="66" t="s">
        <v>13904</v>
      </c>
      <c r="L1635" s="70"/>
      <c r="M1635" s="71">
        <v>6358.01123046875</v>
      </c>
      <c r="N1635" s="71">
        <v>3111.98583984375</v>
      </c>
      <c r="O1635" s="72"/>
      <c r="P1635" s="73"/>
      <c r="Q1635" s="73"/>
      <c r="R1635" s="96"/>
      <c r="S1635" s="48">
        <v>1</v>
      </c>
      <c r="T1635" s="48">
        <v>0</v>
      </c>
      <c r="U1635" s="49">
        <v>0</v>
      </c>
      <c r="V1635" s="49">
        <v>1.55E-4</v>
      </c>
      <c r="W1635" s="49">
        <v>6.9999999999999999E-6</v>
      </c>
      <c r="X1635" s="49">
        <v>0.54365600000000003</v>
      </c>
      <c r="Y1635" s="49">
        <v>0</v>
      </c>
      <c r="Z1635" s="49">
        <v>0</v>
      </c>
      <c r="AA1635" s="68">
        <v>1635</v>
      </c>
      <c r="AB1635" s="68"/>
      <c r="AC1635" s="69"/>
      <c r="AD1635" s="84">
        <v>105</v>
      </c>
      <c r="AE1635" s="84">
        <v>856</v>
      </c>
      <c r="AF1635" s="84">
        <v>25808</v>
      </c>
      <c r="AG1635" s="84">
        <v>28562</v>
      </c>
      <c r="AH1635" s="84"/>
      <c r="AI1635" s="84" t="s">
        <v>8229</v>
      </c>
      <c r="AJ1635" s="84"/>
      <c r="AK1635" s="84"/>
      <c r="AL1635" s="84"/>
      <c r="AM1635" s="87">
        <v>43101.564236111109</v>
      </c>
      <c r="AN1635" s="84" t="s">
        <v>10584</v>
      </c>
      <c r="AO1635" s="92" t="s">
        <v>12217</v>
      </c>
      <c r="AP1635" s="84" t="s">
        <v>65</v>
      </c>
      <c r="AQ1635" s="48"/>
      <c r="AR1635" s="48"/>
      <c r="AS1635" s="48"/>
      <c r="AT1635" s="48"/>
      <c r="AU1635" s="48"/>
      <c r="AV1635" s="48"/>
      <c r="AW1635" s="48"/>
      <c r="AX1635" s="48"/>
      <c r="AY1635" s="48"/>
      <c r="AZ1635" s="48"/>
      <c r="BA1635" s="2"/>
      <c r="BB1635" s="3"/>
      <c r="BC1635" s="3"/>
      <c r="BD1635" s="3"/>
      <c r="BE1635" s="3"/>
    </row>
    <row r="1636" spans="1:57" x14ac:dyDescent="0.25">
      <c r="A1636" s="61" t="s">
        <v>1441</v>
      </c>
      <c r="B1636" s="62" t="s">
        <v>15537</v>
      </c>
      <c r="C1636" s="62"/>
      <c r="D1636" s="63">
        <v>1.5</v>
      </c>
      <c r="E1636" s="65"/>
      <c r="F1636" s="103" t="s">
        <v>10535</v>
      </c>
      <c r="G1636" s="62"/>
      <c r="H1636" s="66"/>
      <c r="I1636" s="67"/>
      <c r="J1636" s="67"/>
      <c r="K1636" s="66" t="s">
        <v>13905</v>
      </c>
      <c r="L1636" s="70"/>
      <c r="M1636" s="71">
        <v>3327.206298828125</v>
      </c>
      <c r="N1636" s="71">
        <v>7253.12548828125</v>
      </c>
      <c r="O1636" s="72"/>
      <c r="P1636" s="73"/>
      <c r="Q1636" s="73"/>
      <c r="R1636" s="96"/>
      <c r="S1636" s="48">
        <v>0</v>
      </c>
      <c r="T1636" s="48">
        <v>1</v>
      </c>
      <c r="U1636" s="49">
        <v>0</v>
      </c>
      <c r="V1636" s="49">
        <v>1</v>
      </c>
      <c r="W1636" s="49">
        <v>0</v>
      </c>
      <c r="X1636" s="49">
        <v>1</v>
      </c>
      <c r="Y1636" s="49">
        <v>0</v>
      </c>
      <c r="Z1636" s="49">
        <v>0</v>
      </c>
      <c r="AA1636" s="68">
        <v>1636</v>
      </c>
      <c r="AB1636" s="68"/>
      <c r="AC1636" s="69"/>
      <c r="AD1636" s="84">
        <v>617</v>
      </c>
      <c r="AE1636" s="84">
        <v>538</v>
      </c>
      <c r="AF1636" s="84">
        <v>3452</v>
      </c>
      <c r="AG1636" s="84">
        <v>94</v>
      </c>
      <c r="AH1636" s="84"/>
      <c r="AI1636" s="84" t="s">
        <v>8230</v>
      </c>
      <c r="AJ1636" s="84"/>
      <c r="AK1636" s="84"/>
      <c r="AL1636" s="84"/>
      <c r="AM1636" s="87">
        <v>41038.414618055554</v>
      </c>
      <c r="AN1636" s="84" t="s">
        <v>10584</v>
      </c>
      <c r="AO1636" s="92" t="s">
        <v>12218</v>
      </c>
      <c r="AP1636" s="84" t="s">
        <v>66</v>
      </c>
      <c r="AQ1636" s="48"/>
      <c r="AR1636" s="48"/>
      <c r="AS1636" s="48"/>
      <c r="AT1636" s="48"/>
      <c r="AU1636" s="48"/>
      <c r="AV1636" s="48"/>
      <c r="AW1636" s="107" t="s">
        <v>14703</v>
      </c>
      <c r="AX1636" s="107" t="s">
        <v>14703</v>
      </c>
      <c r="AY1636" s="107" t="s">
        <v>15464</v>
      </c>
      <c r="AZ1636" s="107" t="s">
        <v>15464</v>
      </c>
      <c r="BA1636" s="2"/>
      <c r="BB1636" s="3"/>
      <c r="BC1636" s="3"/>
      <c r="BD1636" s="3"/>
      <c r="BE1636" s="3"/>
    </row>
    <row r="1637" spans="1:57" x14ac:dyDescent="0.25">
      <c r="A1637" s="61" t="s">
        <v>1866</v>
      </c>
      <c r="B1637" s="62" t="s">
        <v>15537</v>
      </c>
      <c r="C1637" s="62"/>
      <c r="D1637" s="63">
        <v>1.5</v>
      </c>
      <c r="E1637" s="65"/>
      <c r="F1637" s="103" t="s">
        <v>10536</v>
      </c>
      <c r="G1637" s="62"/>
      <c r="H1637" s="66"/>
      <c r="I1637" s="67"/>
      <c r="J1637" s="67"/>
      <c r="K1637" s="66" t="s">
        <v>13906</v>
      </c>
      <c r="L1637" s="70"/>
      <c r="M1637" s="71">
        <v>2770.09423828125</v>
      </c>
      <c r="N1637" s="71">
        <v>8202.27734375</v>
      </c>
      <c r="O1637" s="72"/>
      <c r="P1637" s="73"/>
      <c r="Q1637" s="73"/>
      <c r="R1637" s="96"/>
      <c r="S1637" s="48">
        <v>1</v>
      </c>
      <c r="T1637" s="48">
        <v>0</v>
      </c>
      <c r="U1637" s="49">
        <v>0</v>
      </c>
      <c r="V1637" s="49">
        <v>1</v>
      </c>
      <c r="W1637" s="49">
        <v>0</v>
      </c>
      <c r="X1637" s="49">
        <v>1</v>
      </c>
      <c r="Y1637" s="49">
        <v>0</v>
      </c>
      <c r="Z1637" s="49">
        <v>0</v>
      </c>
      <c r="AA1637" s="68">
        <v>1637</v>
      </c>
      <c r="AB1637" s="68"/>
      <c r="AC1637" s="69"/>
      <c r="AD1637" s="84">
        <v>94</v>
      </c>
      <c r="AE1637" s="84">
        <v>24922</v>
      </c>
      <c r="AF1637" s="84">
        <v>1697</v>
      </c>
      <c r="AG1637" s="84">
        <v>40</v>
      </c>
      <c r="AH1637" s="84"/>
      <c r="AI1637" s="84" t="s">
        <v>8231</v>
      </c>
      <c r="AJ1637" s="84" t="s">
        <v>8224</v>
      </c>
      <c r="AK1637" s="92" t="s">
        <v>8972</v>
      </c>
      <c r="AL1637" s="84"/>
      <c r="AM1637" s="87">
        <v>40586.594293981485</v>
      </c>
      <c r="AN1637" s="84" t="s">
        <v>10584</v>
      </c>
      <c r="AO1637" s="92" t="s">
        <v>12219</v>
      </c>
      <c r="AP1637" s="84" t="s">
        <v>65</v>
      </c>
      <c r="AQ1637" s="48"/>
      <c r="AR1637" s="48"/>
      <c r="AS1637" s="48"/>
      <c r="AT1637" s="48"/>
      <c r="AU1637" s="48"/>
      <c r="AV1637" s="48"/>
      <c r="AW1637" s="48"/>
      <c r="AX1637" s="48"/>
      <c r="AY1637" s="48"/>
      <c r="AZ1637" s="48"/>
      <c r="BA1637" s="2"/>
      <c r="BB1637" s="3"/>
      <c r="BC1637" s="3"/>
      <c r="BD1637" s="3"/>
      <c r="BE1637" s="3"/>
    </row>
    <row r="1638" spans="1:57" x14ac:dyDescent="0.25">
      <c r="A1638" s="61" t="s">
        <v>1442</v>
      </c>
      <c r="B1638" s="62" t="s">
        <v>15539</v>
      </c>
      <c r="C1638" s="62"/>
      <c r="D1638" s="63">
        <v>5.097511914340533</v>
      </c>
      <c r="E1638" s="65"/>
      <c r="F1638" s="103" t="s">
        <v>10537</v>
      </c>
      <c r="G1638" s="62"/>
      <c r="H1638" s="66"/>
      <c r="I1638" s="67"/>
      <c r="J1638" s="67"/>
      <c r="K1638" s="66" t="s">
        <v>13907</v>
      </c>
      <c r="L1638" s="70"/>
      <c r="M1638" s="71">
        <v>2525.50634765625</v>
      </c>
      <c r="N1638" s="71">
        <v>6180.73193359375</v>
      </c>
      <c r="O1638" s="72"/>
      <c r="P1638" s="73"/>
      <c r="Q1638" s="73"/>
      <c r="R1638" s="96"/>
      <c r="S1638" s="48">
        <v>0</v>
      </c>
      <c r="T1638" s="48">
        <v>1</v>
      </c>
      <c r="U1638" s="49">
        <v>0</v>
      </c>
      <c r="V1638" s="49">
        <v>2.0100000000000001E-4</v>
      </c>
      <c r="W1638" s="49">
        <v>1.8600000000000001E-3</v>
      </c>
      <c r="X1638" s="49">
        <v>0.465924</v>
      </c>
      <c r="Y1638" s="49">
        <v>0</v>
      </c>
      <c r="Z1638" s="49">
        <v>0</v>
      </c>
      <c r="AA1638" s="68">
        <v>1638</v>
      </c>
      <c r="AB1638" s="68"/>
      <c r="AC1638" s="69"/>
      <c r="AD1638" s="84">
        <v>23</v>
      </c>
      <c r="AE1638" s="84">
        <v>4</v>
      </c>
      <c r="AF1638" s="84">
        <v>112</v>
      </c>
      <c r="AG1638" s="84">
        <v>4</v>
      </c>
      <c r="AH1638" s="84"/>
      <c r="AI1638" s="84" t="s">
        <v>8232</v>
      </c>
      <c r="AJ1638" s="84"/>
      <c r="AK1638" s="84"/>
      <c r="AL1638" s="84"/>
      <c r="AM1638" s="87">
        <v>43662.722951388889</v>
      </c>
      <c r="AN1638" s="84" t="s">
        <v>10584</v>
      </c>
      <c r="AO1638" s="92" t="s">
        <v>12220</v>
      </c>
      <c r="AP1638" s="84" t="s">
        <v>66</v>
      </c>
      <c r="AQ1638" s="48"/>
      <c r="AR1638" s="48"/>
      <c r="AS1638" s="48"/>
      <c r="AT1638" s="48"/>
      <c r="AU1638" s="48" t="s">
        <v>2951</v>
      </c>
      <c r="AV1638" s="48" t="s">
        <v>2951</v>
      </c>
      <c r="AW1638" s="107" t="s">
        <v>14127</v>
      </c>
      <c r="AX1638" s="107" t="s">
        <v>14127</v>
      </c>
      <c r="AY1638" s="107" t="s">
        <v>14929</v>
      </c>
      <c r="AZ1638" s="107" t="s">
        <v>14929</v>
      </c>
      <c r="BA1638" s="2"/>
      <c r="BB1638" s="3"/>
      <c r="BC1638" s="3"/>
      <c r="BD1638" s="3"/>
      <c r="BE1638" s="3"/>
    </row>
    <row r="1639" spans="1:57" x14ac:dyDescent="0.25">
      <c r="A1639" s="61" t="s">
        <v>1443</v>
      </c>
      <c r="B1639" s="62" t="s">
        <v>15537</v>
      </c>
      <c r="C1639" s="62"/>
      <c r="D1639" s="63">
        <v>1.5</v>
      </c>
      <c r="E1639" s="65"/>
      <c r="F1639" s="103" t="s">
        <v>10538</v>
      </c>
      <c r="G1639" s="62"/>
      <c r="H1639" s="66"/>
      <c r="I1639" s="67"/>
      <c r="J1639" s="67"/>
      <c r="K1639" s="66" t="s">
        <v>13908</v>
      </c>
      <c r="L1639" s="70"/>
      <c r="M1639" s="71">
        <v>1515.8912353515625</v>
      </c>
      <c r="N1639" s="71">
        <v>4006.371337890625</v>
      </c>
      <c r="O1639" s="72"/>
      <c r="P1639" s="73"/>
      <c r="Q1639" s="73"/>
      <c r="R1639" s="96"/>
      <c r="S1639" s="48">
        <v>0</v>
      </c>
      <c r="T1639" s="48">
        <v>1</v>
      </c>
      <c r="U1639" s="49">
        <v>0</v>
      </c>
      <c r="V1639" s="49">
        <v>1.21E-4</v>
      </c>
      <c r="W1639" s="49">
        <v>0</v>
      </c>
      <c r="X1639" s="49">
        <v>0.54526699999999995</v>
      </c>
      <c r="Y1639" s="49">
        <v>0</v>
      </c>
      <c r="Z1639" s="49">
        <v>0</v>
      </c>
      <c r="AA1639" s="68">
        <v>1639</v>
      </c>
      <c r="AB1639" s="68"/>
      <c r="AC1639" s="69"/>
      <c r="AD1639" s="84">
        <v>49</v>
      </c>
      <c r="AE1639" s="84">
        <v>13</v>
      </c>
      <c r="AF1639" s="84">
        <v>22</v>
      </c>
      <c r="AG1639" s="84">
        <v>29</v>
      </c>
      <c r="AH1639" s="84"/>
      <c r="AI1639" s="84"/>
      <c r="AJ1639" s="84" t="s">
        <v>8631</v>
      </c>
      <c r="AK1639" s="84"/>
      <c r="AL1639" s="84"/>
      <c r="AM1639" s="87">
        <v>43337.892696759256</v>
      </c>
      <c r="AN1639" s="84" t="s">
        <v>10584</v>
      </c>
      <c r="AO1639" s="92" t="s">
        <v>12221</v>
      </c>
      <c r="AP1639" s="84" t="s">
        <v>66</v>
      </c>
      <c r="AQ1639" s="48"/>
      <c r="AR1639" s="48"/>
      <c r="AS1639" s="48"/>
      <c r="AT1639" s="48"/>
      <c r="AU1639" s="48" t="s">
        <v>2950</v>
      </c>
      <c r="AV1639" s="48" t="s">
        <v>2950</v>
      </c>
      <c r="AW1639" s="107" t="s">
        <v>14099</v>
      </c>
      <c r="AX1639" s="107" t="s">
        <v>14099</v>
      </c>
      <c r="AY1639" s="107" t="s">
        <v>14901</v>
      </c>
      <c r="AZ1639" s="107" t="s">
        <v>14901</v>
      </c>
      <c r="BA1639" s="2"/>
      <c r="BB1639" s="3"/>
      <c r="BC1639" s="3"/>
      <c r="BD1639" s="3"/>
      <c r="BE1639" s="3"/>
    </row>
    <row r="1640" spans="1:57" x14ac:dyDescent="0.25">
      <c r="A1640" s="61" t="s">
        <v>1444</v>
      </c>
      <c r="B1640" s="62" t="s">
        <v>15537</v>
      </c>
      <c r="C1640" s="62"/>
      <c r="D1640" s="63">
        <v>1.505802438571517</v>
      </c>
      <c r="E1640" s="65"/>
      <c r="F1640" s="103" t="s">
        <v>10539</v>
      </c>
      <c r="G1640" s="62"/>
      <c r="H1640" s="66"/>
      <c r="I1640" s="67"/>
      <c r="J1640" s="67"/>
      <c r="K1640" s="66" t="s">
        <v>13909</v>
      </c>
      <c r="L1640" s="70"/>
      <c r="M1640" s="71">
        <v>4008.025634765625</v>
      </c>
      <c r="N1640" s="71">
        <v>1984.0433349609375</v>
      </c>
      <c r="O1640" s="72"/>
      <c r="P1640" s="73"/>
      <c r="Q1640" s="73"/>
      <c r="R1640" s="96"/>
      <c r="S1640" s="48">
        <v>0</v>
      </c>
      <c r="T1640" s="48">
        <v>1</v>
      </c>
      <c r="U1640" s="49">
        <v>0</v>
      </c>
      <c r="V1640" s="49">
        <v>1.5899999999999999E-4</v>
      </c>
      <c r="W1640" s="49">
        <v>3.0000000000000001E-6</v>
      </c>
      <c r="X1640" s="49">
        <v>0.51345799999999997</v>
      </c>
      <c r="Y1640" s="49">
        <v>0</v>
      </c>
      <c r="Z1640" s="49">
        <v>0</v>
      </c>
      <c r="AA1640" s="68">
        <v>1640</v>
      </c>
      <c r="AB1640" s="68"/>
      <c r="AC1640" s="69"/>
      <c r="AD1640" s="84">
        <v>373</v>
      </c>
      <c r="AE1640" s="84">
        <v>43</v>
      </c>
      <c r="AF1640" s="84">
        <v>939</v>
      </c>
      <c r="AG1640" s="84">
        <v>136</v>
      </c>
      <c r="AH1640" s="84"/>
      <c r="AI1640" s="84"/>
      <c r="AJ1640" s="84" t="s">
        <v>8632</v>
      </c>
      <c r="AK1640" s="92" t="s">
        <v>8973</v>
      </c>
      <c r="AL1640" s="84"/>
      <c r="AM1640" s="87">
        <v>40102.413946759261</v>
      </c>
      <c r="AN1640" s="84" t="s">
        <v>10584</v>
      </c>
      <c r="AO1640" s="92" t="s">
        <v>12222</v>
      </c>
      <c r="AP1640" s="84" t="s">
        <v>66</v>
      </c>
      <c r="AQ1640" s="48"/>
      <c r="AR1640" s="48"/>
      <c r="AS1640" s="48"/>
      <c r="AT1640" s="48"/>
      <c r="AU1640" s="48"/>
      <c r="AV1640" s="48"/>
      <c r="AW1640" s="107" t="s">
        <v>14135</v>
      </c>
      <c r="AX1640" s="107" t="s">
        <v>14135</v>
      </c>
      <c r="AY1640" s="107" t="s">
        <v>14887</v>
      </c>
      <c r="AZ1640" s="107" t="s">
        <v>14887</v>
      </c>
      <c r="BA1640" s="2"/>
      <c r="BB1640" s="3"/>
      <c r="BC1640" s="3"/>
      <c r="BD1640" s="3"/>
      <c r="BE1640" s="3"/>
    </row>
    <row r="1641" spans="1:57" x14ac:dyDescent="0.25">
      <c r="A1641" s="61" t="s">
        <v>1445</v>
      </c>
      <c r="B1641" s="62" t="s">
        <v>15537</v>
      </c>
      <c r="C1641" s="62"/>
      <c r="D1641" s="63">
        <v>1.5193414619050567</v>
      </c>
      <c r="E1641" s="65"/>
      <c r="F1641" s="103" t="s">
        <v>10540</v>
      </c>
      <c r="G1641" s="62"/>
      <c r="H1641" s="66"/>
      <c r="I1641" s="67"/>
      <c r="J1641" s="67"/>
      <c r="K1641" s="66" t="s">
        <v>13910</v>
      </c>
      <c r="L1641" s="70"/>
      <c r="M1641" s="71">
        <v>7167.48681640625</v>
      </c>
      <c r="N1641" s="71">
        <v>7451.154296875</v>
      </c>
      <c r="O1641" s="72"/>
      <c r="P1641" s="73"/>
      <c r="Q1641" s="73"/>
      <c r="R1641" s="96"/>
      <c r="S1641" s="48">
        <v>0</v>
      </c>
      <c r="T1641" s="48">
        <v>2</v>
      </c>
      <c r="U1641" s="49">
        <v>6078</v>
      </c>
      <c r="V1641" s="49">
        <v>1.7000000000000001E-4</v>
      </c>
      <c r="W1641" s="49">
        <v>1.0000000000000001E-5</v>
      </c>
      <c r="X1641" s="49">
        <v>0.90310199999999996</v>
      </c>
      <c r="Y1641" s="49">
        <v>0</v>
      </c>
      <c r="Z1641" s="49">
        <v>0</v>
      </c>
      <c r="AA1641" s="68">
        <v>1641</v>
      </c>
      <c r="AB1641" s="68"/>
      <c r="AC1641" s="69"/>
      <c r="AD1641" s="84">
        <v>4531</v>
      </c>
      <c r="AE1641" s="84">
        <v>2359</v>
      </c>
      <c r="AF1641" s="84">
        <v>19085</v>
      </c>
      <c r="AG1641" s="84">
        <v>49324</v>
      </c>
      <c r="AH1641" s="84"/>
      <c r="AI1641" s="84" t="s">
        <v>8233</v>
      </c>
      <c r="AJ1641" s="84" t="s">
        <v>8631</v>
      </c>
      <c r="AK1641" s="84"/>
      <c r="AL1641" s="84"/>
      <c r="AM1641" s="87">
        <v>43275.043206018519</v>
      </c>
      <c r="AN1641" s="84" t="s">
        <v>10584</v>
      </c>
      <c r="AO1641" s="92" t="s">
        <v>12223</v>
      </c>
      <c r="AP1641" s="84" t="s">
        <v>66</v>
      </c>
      <c r="AQ1641" s="48"/>
      <c r="AR1641" s="48"/>
      <c r="AS1641" s="48"/>
      <c r="AT1641" s="48"/>
      <c r="AU1641" s="48"/>
      <c r="AV1641" s="48"/>
      <c r="AW1641" s="107" t="s">
        <v>14704</v>
      </c>
      <c r="AX1641" s="107" t="s">
        <v>14867</v>
      </c>
      <c r="AY1641" s="107" t="s">
        <v>15323</v>
      </c>
      <c r="AZ1641" s="107" t="s">
        <v>15323</v>
      </c>
      <c r="BA1641" s="2"/>
      <c r="BB1641" s="3"/>
      <c r="BC1641" s="3"/>
      <c r="BD1641" s="3"/>
      <c r="BE1641" s="3"/>
    </row>
    <row r="1642" spans="1:57" x14ac:dyDescent="0.25">
      <c r="A1642" s="61" t="s">
        <v>1446</v>
      </c>
      <c r="B1642" s="62" t="s">
        <v>15537</v>
      </c>
      <c r="C1642" s="62"/>
      <c r="D1642" s="63">
        <v>1.5</v>
      </c>
      <c r="E1642" s="65"/>
      <c r="F1642" s="103" t="s">
        <v>10541</v>
      </c>
      <c r="G1642" s="62"/>
      <c r="H1642" s="66"/>
      <c r="I1642" s="67"/>
      <c r="J1642" s="67"/>
      <c r="K1642" s="66" t="s">
        <v>13911</v>
      </c>
      <c r="L1642" s="70"/>
      <c r="M1642" s="71">
        <v>1113.3165283203125</v>
      </c>
      <c r="N1642" s="71">
        <v>4189.1123046875</v>
      </c>
      <c r="O1642" s="72"/>
      <c r="P1642" s="73"/>
      <c r="Q1642" s="73"/>
      <c r="R1642" s="96"/>
      <c r="S1642" s="48">
        <v>0</v>
      </c>
      <c r="T1642" s="48">
        <v>1</v>
      </c>
      <c r="U1642" s="49">
        <v>0</v>
      </c>
      <c r="V1642" s="49">
        <v>0.14285700000000001</v>
      </c>
      <c r="W1642" s="49">
        <v>0</v>
      </c>
      <c r="X1642" s="49">
        <v>0.65540500000000002</v>
      </c>
      <c r="Y1642" s="49">
        <v>0</v>
      </c>
      <c r="Z1642" s="49">
        <v>0</v>
      </c>
      <c r="AA1642" s="68">
        <v>1642</v>
      </c>
      <c r="AB1642" s="68"/>
      <c r="AC1642" s="69"/>
      <c r="AD1642" s="84">
        <v>390</v>
      </c>
      <c r="AE1642" s="84">
        <v>404</v>
      </c>
      <c r="AF1642" s="84">
        <v>2216</v>
      </c>
      <c r="AG1642" s="84">
        <v>7642</v>
      </c>
      <c r="AH1642" s="84"/>
      <c r="AI1642" s="84"/>
      <c r="AJ1642" s="84" t="s">
        <v>8283</v>
      </c>
      <c r="AK1642" s="84"/>
      <c r="AL1642" s="84"/>
      <c r="AM1642" s="87">
        <v>43680.706111111111</v>
      </c>
      <c r="AN1642" s="84" t="s">
        <v>10584</v>
      </c>
      <c r="AO1642" s="92" t="s">
        <v>12224</v>
      </c>
      <c r="AP1642" s="84" t="s">
        <v>66</v>
      </c>
      <c r="AQ1642" s="48"/>
      <c r="AR1642" s="48"/>
      <c r="AS1642" s="48"/>
      <c r="AT1642" s="48"/>
      <c r="AU1642" s="48"/>
      <c r="AV1642" s="48"/>
      <c r="AW1642" s="107" t="s">
        <v>14306</v>
      </c>
      <c r="AX1642" s="107" t="s">
        <v>14306</v>
      </c>
      <c r="AY1642" s="107" t="s">
        <v>15095</v>
      </c>
      <c r="AZ1642" s="107" t="s">
        <v>15095</v>
      </c>
      <c r="BA1642" s="2"/>
      <c r="BB1642" s="3"/>
      <c r="BC1642" s="3"/>
      <c r="BD1642" s="3"/>
      <c r="BE1642" s="3"/>
    </row>
    <row r="1643" spans="1:57" x14ac:dyDescent="0.25">
      <c r="A1643" s="61" t="s">
        <v>1447</v>
      </c>
      <c r="B1643" s="62" t="s">
        <v>15537</v>
      </c>
      <c r="C1643" s="62"/>
      <c r="D1643" s="63">
        <v>1.5096707309525284</v>
      </c>
      <c r="E1643" s="65"/>
      <c r="F1643" s="103" t="s">
        <v>10542</v>
      </c>
      <c r="G1643" s="62"/>
      <c r="H1643" s="66"/>
      <c r="I1643" s="67"/>
      <c r="J1643" s="67"/>
      <c r="K1643" s="66" t="s">
        <v>13912</v>
      </c>
      <c r="L1643" s="70"/>
      <c r="M1643" s="71">
        <v>4988.1455078125</v>
      </c>
      <c r="N1643" s="71">
        <v>3156.621337890625</v>
      </c>
      <c r="O1643" s="72"/>
      <c r="P1643" s="73"/>
      <c r="Q1643" s="73"/>
      <c r="R1643" s="96"/>
      <c r="S1643" s="48">
        <v>0</v>
      </c>
      <c r="T1643" s="48">
        <v>2</v>
      </c>
      <c r="U1643" s="49">
        <v>11336.356460999999</v>
      </c>
      <c r="V1643" s="49">
        <v>1.6000000000000001E-4</v>
      </c>
      <c r="W1643" s="49">
        <v>5.0000000000000004E-6</v>
      </c>
      <c r="X1643" s="49">
        <v>0.81706599999999996</v>
      </c>
      <c r="Y1643" s="49">
        <v>0</v>
      </c>
      <c r="Z1643" s="49">
        <v>0</v>
      </c>
      <c r="AA1643" s="68">
        <v>1643</v>
      </c>
      <c r="AB1643" s="68"/>
      <c r="AC1643" s="69"/>
      <c r="AD1643" s="84">
        <v>202</v>
      </c>
      <c r="AE1643" s="84">
        <v>330</v>
      </c>
      <c r="AF1643" s="84">
        <v>20030</v>
      </c>
      <c r="AG1643" s="84">
        <v>64820</v>
      </c>
      <c r="AH1643" s="84"/>
      <c r="AI1643" s="84" t="s">
        <v>8234</v>
      </c>
      <c r="AJ1643" s="84" t="s">
        <v>8266</v>
      </c>
      <c r="AK1643" s="84"/>
      <c r="AL1643" s="84"/>
      <c r="AM1643" s="87">
        <v>40371.873101851852</v>
      </c>
      <c r="AN1643" s="84" t="s">
        <v>10584</v>
      </c>
      <c r="AO1643" s="92" t="s">
        <v>12225</v>
      </c>
      <c r="AP1643" s="84" t="s">
        <v>66</v>
      </c>
      <c r="AQ1643" s="48"/>
      <c r="AR1643" s="48"/>
      <c r="AS1643" s="48"/>
      <c r="AT1643" s="48"/>
      <c r="AU1643" s="48"/>
      <c r="AV1643" s="48"/>
      <c r="AW1643" s="107" t="s">
        <v>14077</v>
      </c>
      <c r="AX1643" s="107" t="s">
        <v>14077</v>
      </c>
      <c r="AY1643" s="107" t="s">
        <v>14880</v>
      </c>
      <c r="AZ1643" s="107" t="s">
        <v>14880</v>
      </c>
      <c r="BA1643" s="2"/>
      <c r="BB1643" s="3"/>
      <c r="BC1643" s="3"/>
      <c r="BD1643" s="3"/>
      <c r="BE1643" s="3"/>
    </row>
    <row r="1644" spans="1:57" x14ac:dyDescent="0.25">
      <c r="A1644" s="61" t="s">
        <v>1448</v>
      </c>
      <c r="B1644" s="62" t="s">
        <v>15537</v>
      </c>
      <c r="C1644" s="62"/>
      <c r="D1644" s="63">
        <v>1.7185585195271398</v>
      </c>
      <c r="E1644" s="65"/>
      <c r="F1644" s="103" t="s">
        <v>10543</v>
      </c>
      <c r="G1644" s="62"/>
      <c r="H1644" s="66"/>
      <c r="I1644" s="67"/>
      <c r="J1644" s="67"/>
      <c r="K1644" s="66" t="s">
        <v>13913</v>
      </c>
      <c r="L1644" s="70"/>
      <c r="M1644" s="71">
        <v>8861.9072265625</v>
      </c>
      <c r="N1644" s="71">
        <v>1663.98681640625</v>
      </c>
      <c r="O1644" s="72"/>
      <c r="P1644" s="73"/>
      <c r="Q1644" s="73"/>
      <c r="R1644" s="96"/>
      <c r="S1644" s="48">
        <v>0</v>
      </c>
      <c r="T1644" s="48">
        <v>1</v>
      </c>
      <c r="U1644" s="49">
        <v>0</v>
      </c>
      <c r="V1644" s="49">
        <v>1.63E-4</v>
      </c>
      <c r="W1644" s="49">
        <v>1.13E-4</v>
      </c>
      <c r="X1644" s="49">
        <v>0.48216999999999999</v>
      </c>
      <c r="Y1644" s="49">
        <v>0</v>
      </c>
      <c r="Z1644" s="49">
        <v>0</v>
      </c>
      <c r="AA1644" s="68">
        <v>1644</v>
      </c>
      <c r="AB1644" s="68"/>
      <c r="AC1644" s="69"/>
      <c r="AD1644" s="84">
        <v>3650</v>
      </c>
      <c r="AE1644" s="84">
        <v>6074</v>
      </c>
      <c r="AF1644" s="84">
        <v>93952</v>
      </c>
      <c r="AG1644" s="84">
        <v>354701</v>
      </c>
      <c r="AH1644" s="84"/>
      <c r="AI1644" s="84" t="s">
        <v>8235</v>
      </c>
      <c r="AJ1644" s="84" t="s">
        <v>8633</v>
      </c>
      <c r="AK1644" s="84"/>
      <c r="AL1644" s="84"/>
      <c r="AM1644" s="87">
        <v>40718.847187500003</v>
      </c>
      <c r="AN1644" s="84" t="s">
        <v>10584</v>
      </c>
      <c r="AO1644" s="92" t="s">
        <v>12226</v>
      </c>
      <c r="AP1644" s="84" t="s">
        <v>66</v>
      </c>
      <c r="AQ1644" s="48"/>
      <c r="AR1644" s="48"/>
      <c r="AS1644" s="48"/>
      <c r="AT1644" s="48"/>
      <c r="AU1644" s="48"/>
      <c r="AV1644" s="48"/>
      <c r="AW1644" s="107" t="s">
        <v>14091</v>
      </c>
      <c r="AX1644" s="107" t="s">
        <v>14091</v>
      </c>
      <c r="AY1644" s="107" t="s">
        <v>14892</v>
      </c>
      <c r="AZ1644" s="107" t="s">
        <v>14892</v>
      </c>
      <c r="BA1644" s="2"/>
      <c r="BB1644" s="3"/>
      <c r="BC1644" s="3"/>
      <c r="BD1644" s="3"/>
      <c r="BE1644" s="3"/>
    </row>
    <row r="1645" spans="1:57" x14ac:dyDescent="0.25">
      <c r="A1645" s="61" t="s">
        <v>1449</v>
      </c>
      <c r="B1645" s="62" t="s">
        <v>15537</v>
      </c>
      <c r="C1645" s="62"/>
      <c r="D1645" s="63">
        <v>1.5038682923810114</v>
      </c>
      <c r="E1645" s="65"/>
      <c r="F1645" s="103" t="s">
        <v>10544</v>
      </c>
      <c r="G1645" s="62"/>
      <c r="H1645" s="66"/>
      <c r="I1645" s="67"/>
      <c r="J1645" s="67"/>
      <c r="K1645" s="66" t="s">
        <v>13914</v>
      </c>
      <c r="L1645" s="70"/>
      <c r="M1645" s="71">
        <v>7302.84619140625</v>
      </c>
      <c r="N1645" s="71">
        <v>3213.572998046875</v>
      </c>
      <c r="O1645" s="72"/>
      <c r="P1645" s="73"/>
      <c r="Q1645" s="73"/>
      <c r="R1645" s="96"/>
      <c r="S1645" s="48">
        <v>0</v>
      </c>
      <c r="T1645" s="48">
        <v>2</v>
      </c>
      <c r="U1645" s="49">
        <v>174495.91016</v>
      </c>
      <c r="V1645" s="49">
        <v>1.6100000000000001E-4</v>
      </c>
      <c r="W1645" s="49">
        <v>1.9999999999999999E-6</v>
      </c>
      <c r="X1645" s="49">
        <v>0.82504</v>
      </c>
      <c r="Y1645" s="49">
        <v>0</v>
      </c>
      <c r="Z1645" s="49">
        <v>0</v>
      </c>
      <c r="AA1645" s="68">
        <v>1645</v>
      </c>
      <c r="AB1645" s="68"/>
      <c r="AC1645" s="69"/>
      <c r="AD1645" s="84">
        <v>660</v>
      </c>
      <c r="AE1645" s="84">
        <v>306</v>
      </c>
      <c r="AF1645" s="84">
        <v>12165</v>
      </c>
      <c r="AG1645" s="84">
        <v>12229</v>
      </c>
      <c r="AH1645" s="84"/>
      <c r="AI1645" s="84" t="s">
        <v>8236</v>
      </c>
      <c r="AJ1645" s="84" t="s">
        <v>8266</v>
      </c>
      <c r="AK1645" s="84"/>
      <c r="AL1645" s="84"/>
      <c r="AM1645" s="87">
        <v>40668.228900462964</v>
      </c>
      <c r="AN1645" s="84" t="s">
        <v>10584</v>
      </c>
      <c r="AO1645" s="92" t="s">
        <v>12227</v>
      </c>
      <c r="AP1645" s="84" t="s">
        <v>66</v>
      </c>
      <c r="AQ1645" s="48"/>
      <c r="AR1645" s="48"/>
      <c r="AS1645" s="48"/>
      <c r="AT1645" s="48"/>
      <c r="AU1645" s="48" t="s">
        <v>2968</v>
      </c>
      <c r="AV1645" s="48" t="s">
        <v>2968</v>
      </c>
      <c r="AW1645" s="107" t="s">
        <v>14705</v>
      </c>
      <c r="AX1645" s="107" t="s">
        <v>14868</v>
      </c>
      <c r="AY1645" s="107" t="s">
        <v>15465</v>
      </c>
      <c r="AZ1645" s="107" t="s">
        <v>15465</v>
      </c>
      <c r="BA1645" s="2"/>
      <c r="BB1645" s="3"/>
      <c r="BC1645" s="3"/>
      <c r="BD1645" s="3"/>
      <c r="BE1645" s="3"/>
    </row>
    <row r="1646" spans="1:57" x14ac:dyDescent="0.25">
      <c r="A1646" s="61" t="s">
        <v>1450</v>
      </c>
      <c r="B1646" s="62" t="s">
        <v>15537</v>
      </c>
      <c r="C1646" s="62"/>
      <c r="D1646" s="63">
        <v>1.5</v>
      </c>
      <c r="E1646" s="65"/>
      <c r="F1646" s="103" t="s">
        <v>10545</v>
      </c>
      <c r="G1646" s="62"/>
      <c r="H1646" s="66"/>
      <c r="I1646" s="67"/>
      <c r="J1646" s="67"/>
      <c r="K1646" s="66" t="s">
        <v>13915</v>
      </c>
      <c r="L1646" s="70"/>
      <c r="M1646" s="71">
        <v>4571.1103515625</v>
      </c>
      <c r="N1646" s="71">
        <v>7817.54150390625</v>
      </c>
      <c r="O1646" s="72"/>
      <c r="P1646" s="73"/>
      <c r="Q1646" s="73"/>
      <c r="R1646" s="96"/>
      <c r="S1646" s="48">
        <v>0</v>
      </c>
      <c r="T1646" s="48">
        <v>2</v>
      </c>
      <c r="U1646" s="49">
        <v>16</v>
      </c>
      <c r="V1646" s="49">
        <v>0.1</v>
      </c>
      <c r="W1646" s="49">
        <v>0</v>
      </c>
      <c r="X1646" s="49">
        <v>1.1183460000000001</v>
      </c>
      <c r="Y1646" s="49">
        <v>0</v>
      </c>
      <c r="Z1646" s="49">
        <v>0</v>
      </c>
      <c r="AA1646" s="68">
        <v>1646</v>
      </c>
      <c r="AB1646" s="68"/>
      <c r="AC1646" s="69"/>
      <c r="AD1646" s="84">
        <v>6733</v>
      </c>
      <c r="AE1646" s="84">
        <v>6515</v>
      </c>
      <c r="AF1646" s="84">
        <v>138491</v>
      </c>
      <c r="AG1646" s="84">
        <v>100698</v>
      </c>
      <c r="AH1646" s="84"/>
      <c r="AI1646" s="84" t="s">
        <v>8237</v>
      </c>
      <c r="AJ1646" s="84" t="s">
        <v>8634</v>
      </c>
      <c r="AK1646" s="84"/>
      <c r="AL1646" s="84"/>
      <c r="AM1646" s="87">
        <v>40916.466851851852</v>
      </c>
      <c r="AN1646" s="84" t="s">
        <v>10584</v>
      </c>
      <c r="AO1646" s="92" t="s">
        <v>12228</v>
      </c>
      <c r="AP1646" s="84" t="s">
        <v>66</v>
      </c>
      <c r="AQ1646" s="48"/>
      <c r="AR1646" s="48"/>
      <c r="AS1646" s="48"/>
      <c r="AT1646" s="48"/>
      <c r="AU1646" s="48"/>
      <c r="AV1646" s="48"/>
      <c r="AW1646" s="107" t="s">
        <v>14706</v>
      </c>
      <c r="AX1646" s="107" t="s">
        <v>14869</v>
      </c>
      <c r="AY1646" s="107" t="s">
        <v>15300</v>
      </c>
      <c r="AZ1646" s="107" t="s">
        <v>15300</v>
      </c>
      <c r="BA1646" s="2"/>
      <c r="BB1646" s="3"/>
      <c r="BC1646" s="3"/>
      <c r="BD1646" s="3"/>
      <c r="BE1646" s="3"/>
    </row>
    <row r="1647" spans="1:57" x14ac:dyDescent="0.25">
      <c r="A1647" s="61" t="s">
        <v>1451</v>
      </c>
      <c r="B1647" s="62" t="s">
        <v>15555</v>
      </c>
      <c r="C1647" s="62"/>
      <c r="D1647" s="63">
        <v>44.583106393513638</v>
      </c>
      <c r="E1647" s="65"/>
      <c r="F1647" s="103" t="s">
        <v>10546</v>
      </c>
      <c r="G1647" s="62"/>
      <c r="H1647" s="66"/>
      <c r="I1647" s="67"/>
      <c r="J1647" s="67"/>
      <c r="K1647" s="66" t="s">
        <v>13916</v>
      </c>
      <c r="L1647" s="70"/>
      <c r="M1647" s="71">
        <v>4757.68798828125</v>
      </c>
      <c r="N1647" s="71">
        <v>5068.20849609375</v>
      </c>
      <c r="O1647" s="72"/>
      <c r="P1647" s="73"/>
      <c r="Q1647" s="73"/>
      <c r="R1647" s="96"/>
      <c r="S1647" s="48">
        <v>2</v>
      </c>
      <c r="T1647" s="48">
        <v>31</v>
      </c>
      <c r="U1647" s="49">
        <v>56906.423515000002</v>
      </c>
      <c r="V1647" s="49">
        <v>2.42E-4</v>
      </c>
      <c r="W1647" s="49">
        <v>2.2275E-2</v>
      </c>
      <c r="X1647" s="49">
        <v>4.7564130000000002</v>
      </c>
      <c r="Y1647" s="49">
        <v>0.16129032258064516</v>
      </c>
      <c r="Z1647" s="49">
        <v>3.125E-2</v>
      </c>
      <c r="AA1647" s="68">
        <v>1647</v>
      </c>
      <c r="AB1647" s="68"/>
      <c r="AC1647" s="69"/>
      <c r="AD1647" s="84">
        <v>106</v>
      </c>
      <c r="AE1647" s="84">
        <v>200</v>
      </c>
      <c r="AF1647" s="84">
        <v>147</v>
      </c>
      <c r="AG1647" s="84">
        <v>267</v>
      </c>
      <c r="AH1647" s="84"/>
      <c r="AI1647" s="84"/>
      <c r="AJ1647" s="84" t="s">
        <v>8313</v>
      </c>
      <c r="AK1647" s="84"/>
      <c r="AL1647" s="84"/>
      <c r="AM1647" s="87">
        <v>43038.399444444447</v>
      </c>
      <c r="AN1647" s="84" t="s">
        <v>10584</v>
      </c>
      <c r="AO1647" s="92" t="s">
        <v>12229</v>
      </c>
      <c r="AP1647" s="84" t="s">
        <v>66</v>
      </c>
      <c r="AQ1647" s="48"/>
      <c r="AR1647" s="48"/>
      <c r="AS1647" s="48"/>
      <c r="AT1647" s="48"/>
      <c r="AU1647" s="48" t="s">
        <v>14050</v>
      </c>
      <c r="AV1647" s="48" t="s">
        <v>14070</v>
      </c>
      <c r="AW1647" s="107" t="s">
        <v>14707</v>
      </c>
      <c r="AX1647" s="107" t="s">
        <v>14870</v>
      </c>
      <c r="AY1647" s="107" t="s">
        <v>15466</v>
      </c>
      <c r="AZ1647" s="107" t="s">
        <v>15531</v>
      </c>
      <c r="BA1647" s="2"/>
      <c r="BB1647" s="3"/>
      <c r="BC1647" s="3"/>
      <c r="BD1647" s="3"/>
      <c r="BE1647" s="3"/>
    </row>
    <row r="1648" spans="1:57" x14ac:dyDescent="0.25">
      <c r="A1648" s="61" t="s">
        <v>1867</v>
      </c>
      <c r="B1648" s="62" t="s">
        <v>15543</v>
      </c>
      <c r="C1648" s="62"/>
      <c r="D1648" s="63">
        <v>6.4282044934084297</v>
      </c>
      <c r="E1648" s="65"/>
      <c r="F1648" s="103" t="s">
        <v>10547</v>
      </c>
      <c r="G1648" s="62"/>
      <c r="H1648" s="66"/>
      <c r="I1648" s="67"/>
      <c r="J1648" s="67"/>
      <c r="K1648" s="66" t="s">
        <v>13917</v>
      </c>
      <c r="L1648" s="70"/>
      <c r="M1648" s="71">
        <v>3426.8359375</v>
      </c>
      <c r="N1648" s="71">
        <v>5541.591796875</v>
      </c>
      <c r="O1648" s="72"/>
      <c r="P1648" s="73"/>
      <c r="Q1648" s="73"/>
      <c r="R1648" s="96"/>
      <c r="S1648" s="48">
        <v>2</v>
      </c>
      <c r="T1648" s="48">
        <v>0</v>
      </c>
      <c r="U1648" s="49">
        <v>0</v>
      </c>
      <c r="V1648" s="49">
        <v>1.95E-4</v>
      </c>
      <c r="W1648" s="49">
        <v>2.5479999999999999E-3</v>
      </c>
      <c r="X1648" s="49">
        <v>0.40848400000000001</v>
      </c>
      <c r="Y1648" s="49">
        <v>0.5</v>
      </c>
      <c r="Z1648" s="49">
        <v>0</v>
      </c>
      <c r="AA1648" s="68">
        <v>1648</v>
      </c>
      <c r="AB1648" s="68"/>
      <c r="AC1648" s="69"/>
      <c r="AD1648" s="84">
        <v>125</v>
      </c>
      <c r="AE1648" s="84">
        <v>80</v>
      </c>
      <c r="AF1648" s="84">
        <v>3871</v>
      </c>
      <c r="AG1648" s="84">
        <v>2</v>
      </c>
      <c r="AH1648" s="84"/>
      <c r="AI1648" s="84" t="s">
        <v>8238</v>
      </c>
      <c r="AJ1648" s="84" t="s">
        <v>8635</v>
      </c>
      <c r="AK1648" s="84"/>
      <c r="AL1648" s="84"/>
      <c r="AM1648" s="87">
        <v>39203.153391203705</v>
      </c>
      <c r="AN1648" s="84" t="s">
        <v>10584</v>
      </c>
      <c r="AO1648" s="92" t="s">
        <v>12230</v>
      </c>
      <c r="AP1648" s="84" t="s">
        <v>65</v>
      </c>
      <c r="AQ1648" s="48"/>
      <c r="AR1648" s="48"/>
      <c r="AS1648" s="48"/>
      <c r="AT1648" s="48"/>
      <c r="AU1648" s="48"/>
      <c r="AV1648" s="48"/>
      <c r="AW1648" s="48"/>
      <c r="AX1648" s="48"/>
      <c r="AY1648" s="48"/>
      <c r="AZ1648" s="48"/>
      <c r="BA1648" s="2"/>
      <c r="BB1648" s="3"/>
      <c r="BC1648" s="3"/>
      <c r="BD1648" s="3"/>
      <c r="BE1648" s="3"/>
    </row>
    <row r="1649" spans="1:57" x14ac:dyDescent="0.25">
      <c r="A1649" s="61" t="s">
        <v>1454</v>
      </c>
      <c r="B1649" s="62" t="s">
        <v>15557</v>
      </c>
      <c r="C1649" s="62"/>
      <c r="D1649" s="63">
        <v>39.380253141053409</v>
      </c>
      <c r="E1649" s="65"/>
      <c r="F1649" s="103" t="s">
        <v>10548</v>
      </c>
      <c r="G1649" s="62"/>
      <c r="H1649" s="66"/>
      <c r="I1649" s="67"/>
      <c r="J1649" s="67"/>
      <c r="K1649" s="66" t="s">
        <v>13918</v>
      </c>
      <c r="L1649" s="70"/>
      <c r="M1649" s="71">
        <v>5046.36181640625</v>
      </c>
      <c r="N1649" s="71">
        <v>5306.03515625</v>
      </c>
      <c r="O1649" s="72"/>
      <c r="P1649" s="73"/>
      <c r="Q1649" s="73"/>
      <c r="R1649" s="96"/>
      <c r="S1649" s="48">
        <v>4</v>
      </c>
      <c r="T1649" s="48">
        <v>20</v>
      </c>
      <c r="U1649" s="49">
        <v>38466.648678999998</v>
      </c>
      <c r="V1649" s="49">
        <v>2.41E-4</v>
      </c>
      <c r="W1649" s="49">
        <v>1.9585000000000002E-2</v>
      </c>
      <c r="X1649" s="49">
        <v>3.2343449999999998</v>
      </c>
      <c r="Y1649" s="49">
        <v>0.2857142857142857</v>
      </c>
      <c r="Z1649" s="49">
        <v>9.0909090909090912E-2</v>
      </c>
      <c r="AA1649" s="68">
        <v>1649</v>
      </c>
      <c r="AB1649" s="68"/>
      <c r="AC1649" s="69"/>
      <c r="AD1649" s="84">
        <v>91</v>
      </c>
      <c r="AE1649" s="84">
        <v>124</v>
      </c>
      <c r="AF1649" s="84">
        <v>552</v>
      </c>
      <c r="AG1649" s="84">
        <v>154</v>
      </c>
      <c r="AH1649" s="84"/>
      <c r="AI1649" s="84"/>
      <c r="AJ1649" s="84" t="s">
        <v>8636</v>
      </c>
      <c r="AK1649" s="84"/>
      <c r="AL1649" s="84"/>
      <c r="AM1649" s="87">
        <v>40242.068599537037</v>
      </c>
      <c r="AN1649" s="84" t="s">
        <v>10584</v>
      </c>
      <c r="AO1649" s="92" t="s">
        <v>12231</v>
      </c>
      <c r="AP1649" s="84" t="s">
        <v>66</v>
      </c>
      <c r="AQ1649" s="48"/>
      <c r="AR1649" s="48"/>
      <c r="AS1649" s="48"/>
      <c r="AT1649" s="48"/>
      <c r="AU1649" s="48" t="s">
        <v>14051</v>
      </c>
      <c r="AV1649" s="48" t="s">
        <v>14071</v>
      </c>
      <c r="AW1649" s="107" t="s">
        <v>14708</v>
      </c>
      <c r="AX1649" s="107" t="s">
        <v>14871</v>
      </c>
      <c r="AY1649" s="107" t="s">
        <v>15467</v>
      </c>
      <c r="AZ1649" s="107" t="s">
        <v>15532</v>
      </c>
      <c r="BA1649" s="2"/>
      <c r="BB1649" s="3"/>
      <c r="BC1649" s="3"/>
      <c r="BD1649" s="3"/>
      <c r="BE1649" s="3"/>
    </row>
    <row r="1650" spans="1:57" x14ac:dyDescent="0.25">
      <c r="A1650" s="61" t="s">
        <v>1868</v>
      </c>
      <c r="B1650" s="62" t="s">
        <v>15543</v>
      </c>
      <c r="C1650" s="62"/>
      <c r="D1650" s="63">
        <v>6.4282044934084297</v>
      </c>
      <c r="E1650" s="65"/>
      <c r="F1650" s="103" t="s">
        <v>9033</v>
      </c>
      <c r="G1650" s="62"/>
      <c r="H1650" s="66"/>
      <c r="I1650" s="67"/>
      <c r="J1650" s="67"/>
      <c r="K1650" s="66" t="s">
        <v>13919</v>
      </c>
      <c r="L1650" s="70"/>
      <c r="M1650" s="71">
        <v>4888.18359375</v>
      </c>
      <c r="N1650" s="71">
        <v>3604.682373046875</v>
      </c>
      <c r="O1650" s="72"/>
      <c r="P1650" s="73"/>
      <c r="Q1650" s="73"/>
      <c r="R1650" s="96"/>
      <c r="S1650" s="48">
        <v>2</v>
      </c>
      <c r="T1650" s="48">
        <v>0</v>
      </c>
      <c r="U1650" s="49">
        <v>0</v>
      </c>
      <c r="V1650" s="49">
        <v>1.95E-4</v>
      </c>
      <c r="W1650" s="49">
        <v>2.5479999999999999E-3</v>
      </c>
      <c r="X1650" s="49">
        <v>0.40848400000000001</v>
      </c>
      <c r="Y1650" s="49">
        <v>0.5</v>
      </c>
      <c r="Z1650" s="49">
        <v>0</v>
      </c>
      <c r="AA1650" s="68">
        <v>1650</v>
      </c>
      <c r="AB1650" s="68"/>
      <c r="AC1650" s="69"/>
      <c r="AD1650" s="84">
        <v>9</v>
      </c>
      <c r="AE1650" s="84">
        <v>5</v>
      </c>
      <c r="AF1650" s="84">
        <v>5</v>
      </c>
      <c r="AG1650" s="84">
        <v>4</v>
      </c>
      <c r="AH1650" s="84"/>
      <c r="AI1650" s="84"/>
      <c r="AJ1650" s="84"/>
      <c r="AK1650" s="84"/>
      <c r="AL1650" s="84"/>
      <c r="AM1650" s="87">
        <v>43738.23196759259</v>
      </c>
      <c r="AN1650" s="84" t="s">
        <v>10584</v>
      </c>
      <c r="AO1650" s="92" t="s">
        <v>12232</v>
      </c>
      <c r="AP1650" s="84" t="s">
        <v>65</v>
      </c>
      <c r="AQ1650" s="48"/>
      <c r="AR1650" s="48"/>
      <c r="AS1650" s="48"/>
      <c r="AT1650" s="48"/>
      <c r="AU1650" s="48"/>
      <c r="AV1650" s="48"/>
      <c r="AW1650" s="48"/>
      <c r="AX1650" s="48"/>
      <c r="AY1650" s="48"/>
      <c r="AZ1650" s="48"/>
      <c r="BA1650" s="2"/>
      <c r="BB1650" s="3"/>
      <c r="BC1650" s="3"/>
      <c r="BD1650" s="3"/>
      <c r="BE1650" s="3"/>
    </row>
    <row r="1651" spans="1:57" x14ac:dyDescent="0.25">
      <c r="A1651" s="61" t="s">
        <v>1475</v>
      </c>
      <c r="B1651" s="62" t="s">
        <v>15549</v>
      </c>
      <c r="C1651" s="62"/>
      <c r="D1651" s="63">
        <v>23.228198304140619</v>
      </c>
      <c r="E1651" s="65"/>
      <c r="F1651" s="103" t="s">
        <v>10549</v>
      </c>
      <c r="G1651" s="62"/>
      <c r="H1651" s="66"/>
      <c r="I1651" s="67"/>
      <c r="J1651" s="67"/>
      <c r="K1651" s="66" t="s">
        <v>13920</v>
      </c>
      <c r="L1651" s="70"/>
      <c r="M1651" s="71">
        <v>4645.65771484375</v>
      </c>
      <c r="N1651" s="71">
        <v>4929.900390625</v>
      </c>
      <c r="O1651" s="72"/>
      <c r="P1651" s="73"/>
      <c r="Q1651" s="73"/>
      <c r="R1651" s="96"/>
      <c r="S1651" s="48">
        <v>9</v>
      </c>
      <c r="T1651" s="48">
        <v>2</v>
      </c>
      <c r="U1651" s="49">
        <v>0.25</v>
      </c>
      <c r="V1651" s="49">
        <v>2.05E-4</v>
      </c>
      <c r="W1651" s="49">
        <v>1.1233999999999999E-2</v>
      </c>
      <c r="X1651" s="49">
        <v>1.429881</v>
      </c>
      <c r="Y1651" s="49">
        <v>0.65277777777777779</v>
      </c>
      <c r="Z1651" s="49">
        <v>0</v>
      </c>
      <c r="AA1651" s="68">
        <v>1651</v>
      </c>
      <c r="AB1651" s="68"/>
      <c r="AC1651" s="69"/>
      <c r="AD1651" s="84">
        <v>116</v>
      </c>
      <c r="AE1651" s="84">
        <v>78</v>
      </c>
      <c r="AF1651" s="84">
        <v>208</v>
      </c>
      <c r="AG1651" s="84">
        <v>175</v>
      </c>
      <c r="AH1651" s="84"/>
      <c r="AI1651" s="84"/>
      <c r="AJ1651" s="84" t="s">
        <v>8636</v>
      </c>
      <c r="AK1651" s="92" t="s">
        <v>8974</v>
      </c>
      <c r="AL1651" s="84"/>
      <c r="AM1651" s="87">
        <v>40702.745347222219</v>
      </c>
      <c r="AN1651" s="84" t="s">
        <v>10584</v>
      </c>
      <c r="AO1651" s="92" t="s">
        <v>12233</v>
      </c>
      <c r="AP1651" s="84" t="s">
        <v>66</v>
      </c>
      <c r="AQ1651" s="48" t="s">
        <v>2879</v>
      </c>
      <c r="AR1651" s="48" t="s">
        <v>2879</v>
      </c>
      <c r="AS1651" s="48" t="s">
        <v>2911</v>
      </c>
      <c r="AT1651" s="48" t="s">
        <v>2911</v>
      </c>
      <c r="AU1651" s="48" t="s">
        <v>3042</v>
      </c>
      <c r="AV1651" s="48" t="s">
        <v>3042</v>
      </c>
      <c r="AW1651" s="107" t="s">
        <v>14709</v>
      </c>
      <c r="AX1651" s="107" t="s">
        <v>14872</v>
      </c>
      <c r="AY1651" s="107" t="s">
        <v>15468</v>
      </c>
      <c r="AZ1651" s="107" t="s">
        <v>15468</v>
      </c>
      <c r="BA1651" s="2"/>
      <c r="BB1651" s="3"/>
      <c r="BC1651" s="3"/>
      <c r="BD1651" s="3"/>
      <c r="BE1651" s="3"/>
    </row>
    <row r="1652" spans="1:57" x14ac:dyDescent="0.25">
      <c r="A1652" s="61" t="s">
        <v>1476</v>
      </c>
      <c r="B1652" s="62" t="s">
        <v>15554</v>
      </c>
      <c r="C1652" s="62"/>
      <c r="D1652" s="63">
        <v>21.108374079346412</v>
      </c>
      <c r="E1652" s="65"/>
      <c r="F1652" s="103" t="s">
        <v>10550</v>
      </c>
      <c r="G1652" s="62"/>
      <c r="H1652" s="66"/>
      <c r="I1652" s="67"/>
      <c r="J1652" s="67"/>
      <c r="K1652" s="66" t="s">
        <v>13921</v>
      </c>
      <c r="L1652" s="70"/>
      <c r="M1652" s="71">
        <v>4697.6884765625</v>
      </c>
      <c r="N1652" s="71">
        <v>5548.72607421875</v>
      </c>
      <c r="O1652" s="72"/>
      <c r="P1652" s="73"/>
      <c r="Q1652" s="73"/>
      <c r="R1652" s="96"/>
      <c r="S1652" s="48">
        <v>9</v>
      </c>
      <c r="T1652" s="48">
        <v>1</v>
      </c>
      <c r="U1652" s="49">
        <v>0.25</v>
      </c>
      <c r="V1652" s="49">
        <v>1.95E-4</v>
      </c>
      <c r="W1652" s="49">
        <v>1.0137999999999999E-2</v>
      </c>
      <c r="X1652" s="49">
        <v>1.2477370000000001</v>
      </c>
      <c r="Y1652" s="49">
        <v>0.6964285714285714</v>
      </c>
      <c r="Z1652" s="49">
        <v>0</v>
      </c>
      <c r="AA1652" s="68">
        <v>1652</v>
      </c>
      <c r="AB1652" s="68"/>
      <c r="AC1652" s="69"/>
      <c r="AD1652" s="84">
        <v>134</v>
      </c>
      <c r="AE1652" s="84">
        <v>184</v>
      </c>
      <c r="AF1652" s="84">
        <v>1967</v>
      </c>
      <c r="AG1652" s="84">
        <v>485</v>
      </c>
      <c r="AH1652" s="84"/>
      <c r="AI1652" s="84"/>
      <c r="AJ1652" s="84"/>
      <c r="AK1652" s="84"/>
      <c r="AL1652" s="84"/>
      <c r="AM1652" s="87">
        <v>41248.440995370373</v>
      </c>
      <c r="AN1652" s="84" t="s">
        <v>10584</v>
      </c>
      <c r="AO1652" s="92" t="s">
        <v>12234</v>
      </c>
      <c r="AP1652" s="84" t="s">
        <v>66</v>
      </c>
      <c r="AQ1652" s="48" t="s">
        <v>2881</v>
      </c>
      <c r="AR1652" s="48" t="s">
        <v>2881</v>
      </c>
      <c r="AS1652" s="48" t="s">
        <v>2911</v>
      </c>
      <c r="AT1652" s="48" t="s">
        <v>2911</v>
      </c>
      <c r="AU1652" s="48" t="s">
        <v>3017</v>
      </c>
      <c r="AV1652" s="48" t="s">
        <v>3017</v>
      </c>
      <c r="AW1652" s="107" t="s">
        <v>14710</v>
      </c>
      <c r="AX1652" s="107" t="s">
        <v>14710</v>
      </c>
      <c r="AY1652" s="107" t="s">
        <v>15469</v>
      </c>
      <c r="AZ1652" s="107" t="s">
        <v>15469</v>
      </c>
      <c r="BA1652" s="2"/>
      <c r="BB1652" s="3"/>
      <c r="BC1652" s="3"/>
      <c r="BD1652" s="3"/>
      <c r="BE1652" s="3"/>
    </row>
    <row r="1653" spans="1:57" x14ac:dyDescent="0.25">
      <c r="A1653" s="61" t="s">
        <v>1473</v>
      </c>
      <c r="B1653" s="62" t="s">
        <v>15546</v>
      </c>
      <c r="C1653" s="62"/>
      <c r="D1653" s="63">
        <v>17.158847558333846</v>
      </c>
      <c r="E1653" s="65"/>
      <c r="F1653" s="103" t="s">
        <v>10551</v>
      </c>
      <c r="G1653" s="62"/>
      <c r="H1653" s="66"/>
      <c r="I1653" s="67"/>
      <c r="J1653" s="67"/>
      <c r="K1653" s="66" t="s">
        <v>13922</v>
      </c>
      <c r="L1653" s="70"/>
      <c r="M1653" s="71">
        <v>4810.3525390625</v>
      </c>
      <c r="N1653" s="71">
        <v>5834.02490234375</v>
      </c>
      <c r="O1653" s="72"/>
      <c r="P1653" s="73"/>
      <c r="Q1653" s="73"/>
      <c r="R1653" s="96"/>
      <c r="S1653" s="48">
        <v>7</v>
      </c>
      <c r="T1653" s="48">
        <v>1</v>
      </c>
      <c r="U1653" s="49">
        <v>0</v>
      </c>
      <c r="V1653" s="49">
        <v>1.95E-4</v>
      </c>
      <c r="W1653" s="49">
        <v>8.0960000000000008E-3</v>
      </c>
      <c r="X1653" s="49">
        <v>1.016594</v>
      </c>
      <c r="Y1653" s="49">
        <v>0.7</v>
      </c>
      <c r="Z1653" s="49">
        <v>0</v>
      </c>
      <c r="AA1653" s="68">
        <v>1653</v>
      </c>
      <c r="AB1653" s="68"/>
      <c r="AC1653" s="69"/>
      <c r="AD1653" s="84">
        <v>46</v>
      </c>
      <c r="AE1653" s="84">
        <v>61</v>
      </c>
      <c r="AF1653" s="84">
        <v>272</v>
      </c>
      <c r="AG1653" s="84">
        <v>367</v>
      </c>
      <c r="AH1653" s="84"/>
      <c r="AI1653" s="84" t="s">
        <v>8239</v>
      </c>
      <c r="AJ1653" s="84"/>
      <c r="AK1653" s="84"/>
      <c r="AL1653" s="84"/>
      <c r="AM1653" s="87">
        <v>41645.22625</v>
      </c>
      <c r="AN1653" s="84" t="s">
        <v>10584</v>
      </c>
      <c r="AO1653" s="92" t="s">
        <v>12235</v>
      </c>
      <c r="AP1653" s="84" t="s">
        <v>66</v>
      </c>
      <c r="AQ1653" s="48" t="s">
        <v>2877</v>
      </c>
      <c r="AR1653" s="48" t="s">
        <v>2877</v>
      </c>
      <c r="AS1653" s="48" t="s">
        <v>2911</v>
      </c>
      <c r="AT1653" s="48" t="s">
        <v>2911</v>
      </c>
      <c r="AU1653" s="48" t="s">
        <v>2955</v>
      </c>
      <c r="AV1653" s="48" t="s">
        <v>2955</v>
      </c>
      <c r="AW1653" s="107" t="s">
        <v>14711</v>
      </c>
      <c r="AX1653" s="107" t="s">
        <v>14711</v>
      </c>
      <c r="AY1653" s="107" t="s">
        <v>15470</v>
      </c>
      <c r="AZ1653" s="107" t="s">
        <v>15470</v>
      </c>
      <c r="BA1653" s="2"/>
      <c r="BB1653" s="3"/>
      <c r="BC1653" s="3"/>
      <c r="BD1653" s="3"/>
      <c r="BE1653" s="3"/>
    </row>
    <row r="1654" spans="1:57" x14ac:dyDescent="0.25">
      <c r="A1654" s="61" t="s">
        <v>1869</v>
      </c>
      <c r="B1654" s="62" t="s">
        <v>15548</v>
      </c>
      <c r="C1654" s="62"/>
      <c r="D1654" s="63">
        <v>8.3758897072476337</v>
      </c>
      <c r="E1654" s="65"/>
      <c r="F1654" s="103" t="s">
        <v>10552</v>
      </c>
      <c r="G1654" s="62"/>
      <c r="H1654" s="66"/>
      <c r="I1654" s="67"/>
      <c r="J1654" s="67"/>
      <c r="K1654" s="66" t="s">
        <v>13923</v>
      </c>
      <c r="L1654" s="70"/>
      <c r="M1654" s="71">
        <v>4541.14111328125</v>
      </c>
      <c r="N1654" s="71">
        <v>3517.783203125</v>
      </c>
      <c r="O1654" s="72"/>
      <c r="P1654" s="73"/>
      <c r="Q1654" s="73"/>
      <c r="R1654" s="96"/>
      <c r="S1654" s="48">
        <v>3</v>
      </c>
      <c r="T1654" s="48">
        <v>0</v>
      </c>
      <c r="U1654" s="49">
        <v>0</v>
      </c>
      <c r="V1654" s="49">
        <v>1.95E-4</v>
      </c>
      <c r="W1654" s="49">
        <v>3.555E-3</v>
      </c>
      <c r="X1654" s="49">
        <v>0.520204</v>
      </c>
      <c r="Y1654" s="49">
        <v>0.66666666666666663</v>
      </c>
      <c r="Z1654" s="49">
        <v>0</v>
      </c>
      <c r="AA1654" s="68">
        <v>1654</v>
      </c>
      <c r="AB1654" s="68"/>
      <c r="AC1654" s="69"/>
      <c r="AD1654" s="84">
        <v>409</v>
      </c>
      <c r="AE1654" s="84">
        <v>25</v>
      </c>
      <c r="AF1654" s="84">
        <v>1108</v>
      </c>
      <c r="AG1654" s="84">
        <v>1494</v>
      </c>
      <c r="AH1654" s="84"/>
      <c r="AI1654" s="84"/>
      <c r="AJ1654" s="84" t="s">
        <v>8266</v>
      </c>
      <c r="AK1654" s="84"/>
      <c r="AL1654" s="84"/>
      <c r="AM1654" s="87">
        <v>40847.860879629632</v>
      </c>
      <c r="AN1654" s="84" t="s">
        <v>10584</v>
      </c>
      <c r="AO1654" s="92" t="s">
        <v>12236</v>
      </c>
      <c r="AP1654" s="84" t="s">
        <v>65</v>
      </c>
      <c r="AQ1654" s="48"/>
      <c r="AR1654" s="48"/>
      <c r="AS1654" s="48"/>
      <c r="AT1654" s="48"/>
      <c r="AU1654" s="48"/>
      <c r="AV1654" s="48"/>
      <c r="AW1654" s="48"/>
      <c r="AX1654" s="48"/>
      <c r="AY1654" s="48"/>
      <c r="AZ1654" s="48"/>
      <c r="BA1654" s="2"/>
      <c r="BB1654" s="3"/>
      <c r="BC1654" s="3"/>
      <c r="BD1654" s="3"/>
      <c r="BE1654" s="3"/>
    </row>
    <row r="1655" spans="1:57" x14ac:dyDescent="0.25">
      <c r="A1655" s="61" t="s">
        <v>1474</v>
      </c>
      <c r="B1655" s="62" t="s">
        <v>15558</v>
      </c>
      <c r="C1655" s="62"/>
      <c r="D1655" s="63">
        <v>27.345995543727174</v>
      </c>
      <c r="E1655" s="65"/>
      <c r="F1655" s="103" t="s">
        <v>10553</v>
      </c>
      <c r="G1655" s="62"/>
      <c r="H1655" s="66"/>
      <c r="I1655" s="67"/>
      <c r="J1655" s="67"/>
      <c r="K1655" s="66" t="s">
        <v>13924</v>
      </c>
      <c r="L1655" s="70"/>
      <c r="M1655" s="71">
        <v>4601.79931640625</v>
      </c>
      <c r="N1655" s="71">
        <v>5240.67041015625</v>
      </c>
      <c r="O1655" s="72"/>
      <c r="P1655" s="73"/>
      <c r="Q1655" s="73"/>
      <c r="R1655" s="96"/>
      <c r="S1655" s="48">
        <v>9</v>
      </c>
      <c r="T1655" s="48">
        <v>5</v>
      </c>
      <c r="U1655" s="49">
        <v>2718.3521380000002</v>
      </c>
      <c r="V1655" s="49">
        <v>2.2000000000000001E-4</v>
      </c>
      <c r="W1655" s="49">
        <v>1.3363E-2</v>
      </c>
      <c r="X1655" s="49">
        <v>2.0108760000000001</v>
      </c>
      <c r="Y1655" s="49">
        <v>0.43406593406593408</v>
      </c>
      <c r="Z1655" s="49">
        <v>0</v>
      </c>
      <c r="AA1655" s="68">
        <v>1655</v>
      </c>
      <c r="AB1655" s="68"/>
      <c r="AC1655" s="69"/>
      <c r="AD1655" s="84">
        <v>76</v>
      </c>
      <c r="AE1655" s="84">
        <v>15</v>
      </c>
      <c r="AF1655" s="84">
        <v>19</v>
      </c>
      <c r="AG1655" s="84">
        <v>0</v>
      </c>
      <c r="AH1655" s="84"/>
      <c r="AI1655" s="84" t="s">
        <v>8240</v>
      </c>
      <c r="AJ1655" s="84"/>
      <c r="AK1655" s="84"/>
      <c r="AL1655" s="84"/>
      <c r="AM1655" s="87">
        <v>43738.232488425929</v>
      </c>
      <c r="AN1655" s="84" t="s">
        <v>10584</v>
      </c>
      <c r="AO1655" s="92" t="s">
        <v>12237</v>
      </c>
      <c r="AP1655" s="84" t="s">
        <v>66</v>
      </c>
      <c r="AQ1655" s="48" t="s">
        <v>2878</v>
      </c>
      <c r="AR1655" s="48" t="s">
        <v>2878</v>
      </c>
      <c r="AS1655" s="48" t="s">
        <v>2911</v>
      </c>
      <c r="AT1655" s="48" t="s">
        <v>2911</v>
      </c>
      <c r="AU1655" s="48" t="s">
        <v>2982</v>
      </c>
      <c r="AV1655" s="48" t="s">
        <v>2982</v>
      </c>
      <c r="AW1655" s="107" t="s">
        <v>14712</v>
      </c>
      <c r="AX1655" s="107" t="s">
        <v>14712</v>
      </c>
      <c r="AY1655" s="107" t="s">
        <v>15471</v>
      </c>
      <c r="AZ1655" s="107" t="s">
        <v>15471</v>
      </c>
      <c r="BA1655" s="2"/>
      <c r="BB1655" s="3"/>
      <c r="BC1655" s="3"/>
      <c r="BD1655" s="3"/>
      <c r="BE1655" s="3"/>
    </row>
    <row r="1656" spans="1:57" x14ac:dyDescent="0.25">
      <c r="A1656" s="61" t="s">
        <v>1477</v>
      </c>
      <c r="B1656" s="62" t="s">
        <v>15549</v>
      </c>
      <c r="C1656" s="62"/>
      <c r="D1656" s="63">
        <v>21.841415485548058</v>
      </c>
      <c r="E1656" s="65"/>
      <c r="F1656" s="103" t="s">
        <v>10554</v>
      </c>
      <c r="G1656" s="62"/>
      <c r="H1656" s="66"/>
      <c r="I1656" s="67"/>
      <c r="J1656" s="67"/>
      <c r="K1656" s="66" t="s">
        <v>13925</v>
      </c>
      <c r="L1656" s="70"/>
      <c r="M1656" s="71">
        <v>4904.703125</v>
      </c>
      <c r="N1656" s="71">
        <v>5326.01611328125</v>
      </c>
      <c r="O1656" s="72"/>
      <c r="P1656" s="73"/>
      <c r="Q1656" s="73"/>
      <c r="R1656" s="96"/>
      <c r="S1656" s="48">
        <v>8</v>
      </c>
      <c r="T1656" s="48">
        <v>1</v>
      </c>
      <c r="U1656" s="49">
        <v>0</v>
      </c>
      <c r="V1656" s="49">
        <v>2.05E-4</v>
      </c>
      <c r="W1656" s="49">
        <v>1.0517E-2</v>
      </c>
      <c r="X1656" s="49">
        <v>1.308613</v>
      </c>
      <c r="Y1656" s="49">
        <v>0.63888888888888884</v>
      </c>
      <c r="Z1656" s="49">
        <v>0</v>
      </c>
      <c r="AA1656" s="68">
        <v>1656</v>
      </c>
      <c r="AB1656" s="68"/>
      <c r="AC1656" s="69"/>
      <c r="AD1656" s="84">
        <v>191</v>
      </c>
      <c r="AE1656" s="84">
        <v>66</v>
      </c>
      <c r="AF1656" s="84">
        <v>83</v>
      </c>
      <c r="AG1656" s="84">
        <v>98</v>
      </c>
      <c r="AH1656" s="84"/>
      <c r="AI1656" s="84"/>
      <c r="AJ1656" s="84"/>
      <c r="AK1656" s="84"/>
      <c r="AL1656" s="84"/>
      <c r="AM1656" s="87">
        <v>40975.625358796293</v>
      </c>
      <c r="AN1656" s="84" t="s">
        <v>10584</v>
      </c>
      <c r="AO1656" s="92" t="s">
        <v>12238</v>
      </c>
      <c r="AP1656" s="84" t="s">
        <v>66</v>
      </c>
      <c r="AQ1656" s="48" t="s">
        <v>2883</v>
      </c>
      <c r="AR1656" s="48" t="s">
        <v>2883</v>
      </c>
      <c r="AS1656" s="48" t="s">
        <v>2911</v>
      </c>
      <c r="AT1656" s="48" t="s">
        <v>2911</v>
      </c>
      <c r="AU1656" s="48" t="s">
        <v>2946</v>
      </c>
      <c r="AV1656" s="48" t="s">
        <v>2946</v>
      </c>
      <c r="AW1656" s="107" t="s">
        <v>14713</v>
      </c>
      <c r="AX1656" s="107" t="s">
        <v>14713</v>
      </c>
      <c r="AY1656" s="107" t="s">
        <v>15472</v>
      </c>
      <c r="AZ1656" s="107" t="s">
        <v>15472</v>
      </c>
      <c r="BA1656" s="2"/>
      <c r="BB1656" s="3"/>
      <c r="BC1656" s="3"/>
      <c r="BD1656" s="3"/>
      <c r="BE1656" s="3"/>
    </row>
    <row r="1657" spans="1:57" x14ac:dyDescent="0.25">
      <c r="A1657" s="61" t="s">
        <v>1870</v>
      </c>
      <c r="B1657" s="62" t="s">
        <v>15546</v>
      </c>
      <c r="C1657" s="62"/>
      <c r="D1657" s="63">
        <v>17.613371913102679</v>
      </c>
      <c r="E1657" s="65"/>
      <c r="F1657" s="103" t="s">
        <v>10555</v>
      </c>
      <c r="G1657" s="62"/>
      <c r="H1657" s="66"/>
      <c r="I1657" s="67"/>
      <c r="J1657" s="67"/>
      <c r="K1657" s="66" t="s">
        <v>13926</v>
      </c>
      <c r="L1657" s="70"/>
      <c r="M1657" s="71">
        <v>4448.72607421875</v>
      </c>
      <c r="N1657" s="71">
        <v>5796.3291015625</v>
      </c>
      <c r="O1657" s="72"/>
      <c r="P1657" s="73"/>
      <c r="Q1657" s="73"/>
      <c r="R1657" s="96"/>
      <c r="S1657" s="48">
        <v>7</v>
      </c>
      <c r="T1657" s="48">
        <v>0</v>
      </c>
      <c r="U1657" s="49">
        <v>0</v>
      </c>
      <c r="V1657" s="49">
        <v>1.95E-4</v>
      </c>
      <c r="W1657" s="49">
        <v>8.3309999999999999E-3</v>
      </c>
      <c r="X1657" s="49">
        <v>1.007789</v>
      </c>
      <c r="Y1657" s="49">
        <v>0.7142857142857143</v>
      </c>
      <c r="Z1657" s="49">
        <v>0</v>
      </c>
      <c r="AA1657" s="68">
        <v>1657</v>
      </c>
      <c r="AB1657" s="68"/>
      <c r="AC1657" s="69"/>
      <c r="AD1657" s="84">
        <v>293</v>
      </c>
      <c r="AE1657" s="84">
        <v>338</v>
      </c>
      <c r="AF1657" s="84">
        <v>351</v>
      </c>
      <c r="AG1657" s="84">
        <v>320</v>
      </c>
      <c r="AH1657" s="84"/>
      <c r="AI1657" s="84" t="s">
        <v>8241</v>
      </c>
      <c r="AJ1657" s="84" t="s">
        <v>8272</v>
      </c>
      <c r="AK1657" s="84"/>
      <c r="AL1657" s="84"/>
      <c r="AM1657" s="87">
        <v>40946.833912037036</v>
      </c>
      <c r="AN1657" s="84" t="s">
        <v>10584</v>
      </c>
      <c r="AO1657" s="92" t="s">
        <v>12239</v>
      </c>
      <c r="AP1657" s="84" t="s">
        <v>65</v>
      </c>
      <c r="AQ1657" s="48"/>
      <c r="AR1657" s="48"/>
      <c r="AS1657" s="48"/>
      <c r="AT1657" s="48"/>
      <c r="AU1657" s="48"/>
      <c r="AV1657" s="48"/>
      <c r="AW1657" s="48"/>
      <c r="AX1657" s="48"/>
      <c r="AY1657" s="48"/>
      <c r="AZ1657" s="48"/>
      <c r="BA1657" s="2"/>
      <c r="BB1657" s="3"/>
      <c r="BC1657" s="3"/>
      <c r="BD1657" s="3"/>
      <c r="BE1657" s="3"/>
    </row>
    <row r="1658" spans="1:57" x14ac:dyDescent="0.25">
      <c r="A1658" s="61" t="s">
        <v>1871</v>
      </c>
      <c r="B1658" s="62" t="s">
        <v>15546</v>
      </c>
      <c r="C1658" s="62"/>
      <c r="D1658" s="63">
        <v>18.367688927399886</v>
      </c>
      <c r="E1658" s="65"/>
      <c r="F1658" s="103" t="s">
        <v>10556</v>
      </c>
      <c r="G1658" s="62"/>
      <c r="H1658" s="66"/>
      <c r="I1658" s="67"/>
      <c r="J1658" s="67"/>
      <c r="K1658" s="66" t="s">
        <v>13927</v>
      </c>
      <c r="L1658" s="70"/>
      <c r="M1658" s="71">
        <v>4631.35986328125</v>
      </c>
      <c r="N1658" s="71">
        <v>5647.3828125</v>
      </c>
      <c r="O1658" s="72"/>
      <c r="P1658" s="73"/>
      <c r="Q1658" s="73"/>
      <c r="R1658" s="96"/>
      <c r="S1658" s="48">
        <v>8</v>
      </c>
      <c r="T1658" s="48">
        <v>0</v>
      </c>
      <c r="U1658" s="49">
        <v>3.2444920000000002</v>
      </c>
      <c r="V1658" s="49">
        <v>1.95E-4</v>
      </c>
      <c r="W1658" s="49">
        <v>8.7209999999999996E-3</v>
      </c>
      <c r="X1658" s="49">
        <v>1.135588</v>
      </c>
      <c r="Y1658" s="49">
        <v>0.5892857142857143</v>
      </c>
      <c r="Z1658" s="49">
        <v>0</v>
      </c>
      <c r="AA1658" s="68">
        <v>1658</v>
      </c>
      <c r="AB1658" s="68"/>
      <c r="AC1658" s="69"/>
      <c r="AD1658" s="84">
        <v>625</v>
      </c>
      <c r="AE1658" s="84">
        <v>2919206</v>
      </c>
      <c r="AF1658" s="84">
        <v>12141</v>
      </c>
      <c r="AG1658" s="84">
        <v>281</v>
      </c>
      <c r="AH1658" s="84"/>
      <c r="AI1658" s="84" t="s">
        <v>8242</v>
      </c>
      <c r="AJ1658" s="84"/>
      <c r="AK1658" s="92" t="s">
        <v>8975</v>
      </c>
      <c r="AL1658" s="84"/>
      <c r="AM1658" s="87">
        <v>39827.414097222223</v>
      </c>
      <c r="AN1658" s="84" t="s">
        <v>10584</v>
      </c>
      <c r="AO1658" s="92" t="s">
        <v>12240</v>
      </c>
      <c r="AP1658" s="84" t="s">
        <v>65</v>
      </c>
      <c r="AQ1658" s="48"/>
      <c r="AR1658" s="48"/>
      <c r="AS1658" s="48"/>
      <c r="AT1658" s="48"/>
      <c r="AU1658" s="48"/>
      <c r="AV1658" s="48"/>
      <c r="AW1658" s="48"/>
      <c r="AX1658" s="48"/>
      <c r="AY1658" s="48"/>
      <c r="AZ1658" s="48"/>
      <c r="BA1658" s="2"/>
      <c r="BB1658" s="3"/>
      <c r="BC1658" s="3"/>
      <c r="BD1658" s="3"/>
      <c r="BE1658" s="3"/>
    </row>
    <row r="1659" spans="1:57" x14ac:dyDescent="0.25">
      <c r="A1659" s="61" t="s">
        <v>1872</v>
      </c>
      <c r="B1659" s="62" t="s">
        <v>15546</v>
      </c>
      <c r="C1659" s="62"/>
      <c r="D1659" s="63">
        <v>17.613371913102679</v>
      </c>
      <c r="E1659" s="65"/>
      <c r="F1659" s="103" t="s">
        <v>10557</v>
      </c>
      <c r="G1659" s="62"/>
      <c r="H1659" s="66"/>
      <c r="I1659" s="67"/>
      <c r="J1659" s="67"/>
      <c r="K1659" s="66" t="s">
        <v>13928</v>
      </c>
      <c r="L1659" s="70"/>
      <c r="M1659" s="71">
        <v>4636.5556640625</v>
      </c>
      <c r="N1659" s="71">
        <v>5788.123046875</v>
      </c>
      <c r="O1659" s="72"/>
      <c r="P1659" s="73"/>
      <c r="Q1659" s="73"/>
      <c r="R1659" s="96"/>
      <c r="S1659" s="48">
        <v>7</v>
      </c>
      <c r="T1659" s="48">
        <v>0</v>
      </c>
      <c r="U1659" s="49">
        <v>0</v>
      </c>
      <c r="V1659" s="49">
        <v>1.95E-4</v>
      </c>
      <c r="W1659" s="49">
        <v>8.3309999999999999E-3</v>
      </c>
      <c r="X1659" s="49">
        <v>1.007789</v>
      </c>
      <c r="Y1659" s="49">
        <v>0.7142857142857143</v>
      </c>
      <c r="Z1659" s="49">
        <v>0</v>
      </c>
      <c r="AA1659" s="68">
        <v>1659</v>
      </c>
      <c r="AB1659" s="68"/>
      <c r="AC1659" s="69"/>
      <c r="AD1659" s="84">
        <v>140</v>
      </c>
      <c r="AE1659" s="84">
        <v>189</v>
      </c>
      <c r="AF1659" s="84">
        <v>201</v>
      </c>
      <c r="AG1659" s="84">
        <v>117</v>
      </c>
      <c r="AH1659" s="84"/>
      <c r="AI1659" s="84" t="s">
        <v>8243</v>
      </c>
      <c r="AJ1659" s="84"/>
      <c r="AK1659" s="84"/>
      <c r="AL1659" s="84"/>
      <c r="AM1659" s="87">
        <v>42105.405891203707</v>
      </c>
      <c r="AN1659" s="84" t="s">
        <v>10584</v>
      </c>
      <c r="AO1659" s="92" t="s">
        <v>12241</v>
      </c>
      <c r="AP1659" s="84" t="s">
        <v>65</v>
      </c>
      <c r="AQ1659" s="48"/>
      <c r="AR1659" s="48"/>
      <c r="AS1659" s="48"/>
      <c r="AT1659" s="48"/>
      <c r="AU1659" s="48"/>
      <c r="AV1659" s="48"/>
      <c r="AW1659" s="48"/>
      <c r="AX1659" s="48"/>
      <c r="AY1659" s="48"/>
      <c r="AZ1659" s="48"/>
      <c r="BA1659" s="2"/>
      <c r="BB1659" s="3"/>
      <c r="BC1659" s="3"/>
      <c r="BD1659" s="3"/>
      <c r="BE1659" s="3"/>
    </row>
    <row r="1660" spans="1:57" x14ac:dyDescent="0.25">
      <c r="A1660" s="61" t="s">
        <v>1873</v>
      </c>
      <c r="B1660" s="62" t="s">
        <v>15543</v>
      </c>
      <c r="C1660" s="62"/>
      <c r="D1660" s="63">
        <v>7.3430556415176076</v>
      </c>
      <c r="E1660" s="65"/>
      <c r="F1660" s="103" t="s">
        <v>10558</v>
      </c>
      <c r="G1660" s="62"/>
      <c r="H1660" s="66"/>
      <c r="I1660" s="67"/>
      <c r="J1660" s="67"/>
      <c r="K1660" s="66" t="s">
        <v>13929</v>
      </c>
      <c r="L1660" s="70"/>
      <c r="M1660" s="71">
        <v>5748.5888671875</v>
      </c>
      <c r="N1660" s="71">
        <v>4885.9541015625</v>
      </c>
      <c r="O1660" s="72"/>
      <c r="P1660" s="73"/>
      <c r="Q1660" s="73"/>
      <c r="R1660" s="96"/>
      <c r="S1660" s="48">
        <v>3</v>
      </c>
      <c r="T1660" s="48">
        <v>0</v>
      </c>
      <c r="U1660" s="49">
        <v>1.7190479999999999</v>
      </c>
      <c r="V1660" s="49">
        <v>1.94E-4</v>
      </c>
      <c r="W1660" s="49">
        <v>3.0209999999999998E-3</v>
      </c>
      <c r="X1660" s="49">
        <v>0.52703699999999998</v>
      </c>
      <c r="Y1660" s="49">
        <v>0.33333333333333331</v>
      </c>
      <c r="Z1660" s="49">
        <v>0</v>
      </c>
      <c r="AA1660" s="68">
        <v>1660</v>
      </c>
      <c r="AB1660" s="68"/>
      <c r="AC1660" s="69"/>
      <c r="AD1660" s="84">
        <v>4</v>
      </c>
      <c r="AE1660" s="84">
        <v>1224633</v>
      </c>
      <c r="AF1660" s="84">
        <v>1744</v>
      </c>
      <c r="AG1660" s="84">
        <v>1</v>
      </c>
      <c r="AH1660" s="84"/>
      <c r="AI1660" s="84" t="s">
        <v>8244</v>
      </c>
      <c r="AJ1660" s="84"/>
      <c r="AK1660" s="84"/>
      <c r="AL1660" s="84"/>
      <c r="AM1660" s="87">
        <v>42106.779675925929</v>
      </c>
      <c r="AN1660" s="84" t="s">
        <v>10584</v>
      </c>
      <c r="AO1660" s="92" t="s">
        <v>12242</v>
      </c>
      <c r="AP1660" s="84" t="s">
        <v>65</v>
      </c>
      <c r="AQ1660" s="48"/>
      <c r="AR1660" s="48"/>
      <c r="AS1660" s="48"/>
      <c r="AT1660" s="48"/>
      <c r="AU1660" s="48"/>
      <c r="AV1660" s="48"/>
      <c r="AW1660" s="48"/>
      <c r="AX1660" s="48"/>
      <c r="AY1660" s="48"/>
      <c r="AZ1660" s="48"/>
      <c r="BA1660" s="2"/>
      <c r="BB1660" s="3"/>
      <c r="BC1660" s="3"/>
      <c r="BD1660" s="3"/>
      <c r="BE1660" s="3"/>
    </row>
    <row r="1661" spans="1:57" x14ac:dyDescent="0.25">
      <c r="A1661" s="61" t="s">
        <v>1455</v>
      </c>
      <c r="B1661" s="62" t="s">
        <v>15537</v>
      </c>
      <c r="C1661" s="62"/>
      <c r="D1661" s="63">
        <v>1.5</v>
      </c>
      <c r="E1661" s="65"/>
      <c r="F1661" s="103" t="s">
        <v>10559</v>
      </c>
      <c r="G1661" s="62"/>
      <c r="H1661" s="66"/>
      <c r="I1661" s="67"/>
      <c r="J1661" s="67"/>
      <c r="K1661" s="66" t="s">
        <v>13930</v>
      </c>
      <c r="L1661" s="70"/>
      <c r="M1661" s="71">
        <v>6402.314453125</v>
      </c>
      <c r="N1661" s="71">
        <v>9033.61328125</v>
      </c>
      <c r="O1661" s="72"/>
      <c r="P1661" s="73"/>
      <c r="Q1661" s="73"/>
      <c r="R1661" s="96"/>
      <c r="S1661" s="48">
        <v>0</v>
      </c>
      <c r="T1661" s="48">
        <v>1</v>
      </c>
      <c r="U1661" s="49">
        <v>0</v>
      </c>
      <c r="V1661" s="49">
        <v>1.2E-4</v>
      </c>
      <c r="W1661" s="49">
        <v>0</v>
      </c>
      <c r="X1661" s="49">
        <v>0.57686899999999997</v>
      </c>
      <c r="Y1661" s="49">
        <v>0</v>
      </c>
      <c r="Z1661" s="49">
        <v>0</v>
      </c>
      <c r="AA1661" s="68">
        <v>1661</v>
      </c>
      <c r="AB1661" s="68"/>
      <c r="AC1661" s="69"/>
      <c r="AD1661" s="84">
        <v>90</v>
      </c>
      <c r="AE1661" s="84">
        <v>14</v>
      </c>
      <c r="AF1661" s="84">
        <v>255</v>
      </c>
      <c r="AG1661" s="84">
        <v>446</v>
      </c>
      <c r="AH1661" s="84"/>
      <c r="AI1661" s="84" t="s">
        <v>8245</v>
      </c>
      <c r="AJ1661" s="84"/>
      <c r="AK1661" s="84"/>
      <c r="AL1661" s="84"/>
      <c r="AM1661" s="87">
        <v>43653.819641203707</v>
      </c>
      <c r="AN1661" s="84" t="s">
        <v>10584</v>
      </c>
      <c r="AO1661" s="92" t="s">
        <v>12243</v>
      </c>
      <c r="AP1661" s="84" t="s">
        <v>66</v>
      </c>
      <c r="AQ1661" s="48"/>
      <c r="AR1661" s="48"/>
      <c r="AS1661" s="48"/>
      <c r="AT1661" s="48"/>
      <c r="AU1661" s="48"/>
      <c r="AV1661" s="48"/>
      <c r="AW1661" s="107" t="s">
        <v>14171</v>
      </c>
      <c r="AX1661" s="107" t="s">
        <v>14171</v>
      </c>
      <c r="AY1661" s="107" t="s">
        <v>14971</v>
      </c>
      <c r="AZ1661" s="107" t="s">
        <v>14971</v>
      </c>
      <c r="BA1661" s="2"/>
      <c r="BB1661" s="3"/>
      <c r="BC1661" s="3"/>
      <c r="BD1661" s="3"/>
      <c r="BE1661" s="3"/>
    </row>
    <row r="1662" spans="1:57" x14ac:dyDescent="0.25">
      <c r="A1662" s="61" t="s">
        <v>1456</v>
      </c>
      <c r="B1662" s="62" t="s">
        <v>15537</v>
      </c>
      <c r="C1662" s="62"/>
      <c r="D1662" s="63">
        <v>1.505802438571517</v>
      </c>
      <c r="E1662" s="65"/>
      <c r="F1662" s="103" t="s">
        <v>10560</v>
      </c>
      <c r="G1662" s="62"/>
      <c r="H1662" s="66"/>
      <c r="I1662" s="67"/>
      <c r="J1662" s="67"/>
      <c r="K1662" s="66" t="s">
        <v>13931</v>
      </c>
      <c r="L1662" s="70"/>
      <c r="M1662" s="71">
        <v>5142.72607421875</v>
      </c>
      <c r="N1662" s="71">
        <v>4785.5673828125</v>
      </c>
      <c r="O1662" s="72"/>
      <c r="P1662" s="73"/>
      <c r="Q1662" s="73"/>
      <c r="R1662" s="96"/>
      <c r="S1662" s="48">
        <v>0</v>
      </c>
      <c r="T1662" s="48">
        <v>2</v>
      </c>
      <c r="U1662" s="49">
        <v>33966</v>
      </c>
      <c r="V1662" s="49">
        <v>1.6000000000000001E-4</v>
      </c>
      <c r="W1662" s="49">
        <v>3.0000000000000001E-6</v>
      </c>
      <c r="X1662" s="49">
        <v>0.908725</v>
      </c>
      <c r="Y1662" s="49">
        <v>0</v>
      </c>
      <c r="Z1662" s="49">
        <v>0</v>
      </c>
      <c r="AA1662" s="68">
        <v>1662</v>
      </c>
      <c r="AB1662" s="68"/>
      <c r="AC1662" s="69"/>
      <c r="AD1662" s="84">
        <v>1401</v>
      </c>
      <c r="AE1662" s="84">
        <v>520</v>
      </c>
      <c r="AF1662" s="84">
        <v>5819</v>
      </c>
      <c r="AG1662" s="84">
        <v>8568</v>
      </c>
      <c r="AH1662" s="84"/>
      <c r="AI1662" s="84" t="s">
        <v>8246</v>
      </c>
      <c r="AJ1662" s="84" t="s">
        <v>8637</v>
      </c>
      <c r="AK1662" s="84"/>
      <c r="AL1662" s="84"/>
      <c r="AM1662" s="87">
        <v>43314.364016203705</v>
      </c>
      <c r="AN1662" s="84" t="s">
        <v>10584</v>
      </c>
      <c r="AO1662" s="92" t="s">
        <v>12244</v>
      </c>
      <c r="AP1662" s="84" t="s">
        <v>66</v>
      </c>
      <c r="AQ1662" s="48"/>
      <c r="AR1662" s="48"/>
      <c r="AS1662" s="48"/>
      <c r="AT1662" s="48"/>
      <c r="AU1662" s="48" t="s">
        <v>2950</v>
      </c>
      <c r="AV1662" s="48" t="s">
        <v>2950</v>
      </c>
      <c r="AW1662" s="107" t="s">
        <v>14077</v>
      </c>
      <c r="AX1662" s="107" t="s">
        <v>14077</v>
      </c>
      <c r="AY1662" s="107" t="s">
        <v>14880</v>
      </c>
      <c r="AZ1662" s="107" t="s">
        <v>14880</v>
      </c>
      <c r="BA1662" s="2"/>
      <c r="BB1662" s="3"/>
      <c r="BC1662" s="3"/>
      <c r="BD1662" s="3"/>
      <c r="BE1662" s="3"/>
    </row>
    <row r="1663" spans="1:57" x14ac:dyDescent="0.25">
      <c r="A1663" s="61" t="s">
        <v>1457</v>
      </c>
      <c r="B1663" s="62" t="s">
        <v>15537</v>
      </c>
      <c r="C1663" s="62"/>
      <c r="D1663" s="63">
        <v>1.5</v>
      </c>
      <c r="E1663" s="65"/>
      <c r="F1663" s="103" t="s">
        <v>10561</v>
      </c>
      <c r="G1663" s="62"/>
      <c r="H1663" s="66"/>
      <c r="I1663" s="67"/>
      <c r="J1663" s="67"/>
      <c r="K1663" s="66" t="s">
        <v>13932</v>
      </c>
      <c r="L1663" s="70"/>
      <c r="M1663" s="71">
        <v>3429.14697265625</v>
      </c>
      <c r="N1663" s="71">
        <v>2947.59228515625</v>
      </c>
      <c r="O1663" s="72"/>
      <c r="P1663" s="73"/>
      <c r="Q1663" s="73"/>
      <c r="R1663" s="96"/>
      <c r="S1663" s="48">
        <v>0</v>
      </c>
      <c r="T1663" s="48">
        <v>1</v>
      </c>
      <c r="U1663" s="49">
        <v>0</v>
      </c>
      <c r="V1663" s="49">
        <v>7.2999999999999999E-5</v>
      </c>
      <c r="W1663" s="49">
        <v>0</v>
      </c>
      <c r="X1663" s="49">
        <v>0.61807800000000002</v>
      </c>
      <c r="Y1663" s="49">
        <v>0</v>
      </c>
      <c r="Z1663" s="49">
        <v>0</v>
      </c>
      <c r="AA1663" s="68">
        <v>1663</v>
      </c>
      <c r="AB1663" s="68"/>
      <c r="AC1663" s="69"/>
      <c r="AD1663" s="84">
        <v>4182</v>
      </c>
      <c r="AE1663" s="84">
        <v>2225</v>
      </c>
      <c r="AF1663" s="84">
        <v>1917</v>
      </c>
      <c r="AG1663" s="84">
        <v>3058</v>
      </c>
      <c r="AH1663" s="84"/>
      <c r="AI1663" s="84" t="s">
        <v>8247</v>
      </c>
      <c r="AJ1663" s="84" t="s">
        <v>8638</v>
      </c>
      <c r="AK1663" s="84"/>
      <c r="AL1663" s="84"/>
      <c r="AM1663" s="87">
        <v>43602.49628472222</v>
      </c>
      <c r="AN1663" s="84" t="s">
        <v>10584</v>
      </c>
      <c r="AO1663" s="92" t="s">
        <v>12245</v>
      </c>
      <c r="AP1663" s="84" t="s">
        <v>66</v>
      </c>
      <c r="AQ1663" s="48"/>
      <c r="AR1663" s="48"/>
      <c r="AS1663" s="48"/>
      <c r="AT1663" s="48"/>
      <c r="AU1663" s="48" t="s">
        <v>2999</v>
      </c>
      <c r="AV1663" s="48" t="s">
        <v>2999</v>
      </c>
      <c r="AW1663" s="107" t="s">
        <v>14664</v>
      </c>
      <c r="AX1663" s="107" t="s">
        <v>14664</v>
      </c>
      <c r="AY1663" s="107" t="s">
        <v>15431</v>
      </c>
      <c r="AZ1663" s="107" t="s">
        <v>15431</v>
      </c>
      <c r="BA1663" s="2"/>
      <c r="BB1663" s="3"/>
      <c r="BC1663" s="3"/>
      <c r="BD1663" s="3"/>
      <c r="BE1663" s="3"/>
    </row>
    <row r="1664" spans="1:57" x14ac:dyDescent="0.25">
      <c r="A1664" s="61" t="s">
        <v>1458</v>
      </c>
      <c r="B1664" s="62" t="s">
        <v>15537</v>
      </c>
      <c r="C1664" s="62"/>
      <c r="D1664" s="63">
        <v>1.5</v>
      </c>
      <c r="E1664" s="65"/>
      <c r="F1664" s="103" t="s">
        <v>10562</v>
      </c>
      <c r="G1664" s="62"/>
      <c r="H1664" s="66"/>
      <c r="I1664" s="67"/>
      <c r="J1664" s="67"/>
      <c r="K1664" s="66" t="s">
        <v>13933</v>
      </c>
      <c r="L1664" s="70"/>
      <c r="M1664" s="71">
        <v>6938.85009765625</v>
      </c>
      <c r="N1664" s="71">
        <v>8001.16650390625</v>
      </c>
      <c r="O1664" s="72"/>
      <c r="P1664" s="73"/>
      <c r="Q1664" s="73"/>
      <c r="R1664" s="96"/>
      <c r="S1664" s="48">
        <v>0</v>
      </c>
      <c r="T1664" s="48">
        <v>1</v>
      </c>
      <c r="U1664" s="49">
        <v>0</v>
      </c>
      <c r="V1664" s="49">
        <v>1.2300000000000001E-4</v>
      </c>
      <c r="W1664" s="49">
        <v>0</v>
      </c>
      <c r="X1664" s="49">
        <v>0.59704599999999997</v>
      </c>
      <c r="Y1664" s="49">
        <v>0</v>
      </c>
      <c r="Z1664" s="49">
        <v>0</v>
      </c>
      <c r="AA1664" s="68">
        <v>1664</v>
      </c>
      <c r="AB1664" s="68"/>
      <c r="AC1664" s="69"/>
      <c r="AD1664" s="84">
        <v>631</v>
      </c>
      <c r="AE1664" s="84">
        <v>234</v>
      </c>
      <c r="AF1664" s="84">
        <v>4984</v>
      </c>
      <c r="AG1664" s="84">
        <v>8583</v>
      </c>
      <c r="AH1664" s="84"/>
      <c r="AI1664" s="84" t="s">
        <v>8248</v>
      </c>
      <c r="AJ1664" s="84">
        <v>212</v>
      </c>
      <c r="AK1664" s="84"/>
      <c r="AL1664" s="84"/>
      <c r="AM1664" s="87">
        <v>43435.797465277778</v>
      </c>
      <c r="AN1664" s="84" t="s">
        <v>10584</v>
      </c>
      <c r="AO1664" s="92" t="s">
        <v>12246</v>
      </c>
      <c r="AP1664" s="84" t="s">
        <v>66</v>
      </c>
      <c r="AQ1664" s="48" t="s">
        <v>2874</v>
      </c>
      <c r="AR1664" s="48" t="s">
        <v>2874</v>
      </c>
      <c r="AS1664" s="48" t="s">
        <v>2911</v>
      </c>
      <c r="AT1664" s="48" t="s">
        <v>2911</v>
      </c>
      <c r="AU1664" s="48"/>
      <c r="AV1664" s="48"/>
      <c r="AW1664" s="107" t="s">
        <v>14714</v>
      </c>
      <c r="AX1664" s="107" t="s">
        <v>14714</v>
      </c>
      <c r="AY1664" s="107" t="s">
        <v>15473</v>
      </c>
      <c r="AZ1664" s="107" t="s">
        <v>15473</v>
      </c>
      <c r="BA1664" s="2"/>
      <c r="BB1664" s="3"/>
      <c r="BC1664" s="3"/>
      <c r="BD1664" s="3"/>
      <c r="BE1664" s="3"/>
    </row>
    <row r="1665" spans="1:57" x14ac:dyDescent="0.25">
      <c r="A1665" s="61" t="s">
        <v>1459</v>
      </c>
      <c r="B1665" s="62" t="s">
        <v>15537</v>
      </c>
      <c r="C1665" s="62"/>
      <c r="D1665" s="63">
        <v>1.5</v>
      </c>
      <c r="E1665" s="65"/>
      <c r="F1665" s="103" t="s">
        <v>10563</v>
      </c>
      <c r="G1665" s="62"/>
      <c r="H1665" s="66"/>
      <c r="I1665" s="67"/>
      <c r="J1665" s="67"/>
      <c r="K1665" s="66" t="s">
        <v>13934</v>
      </c>
      <c r="L1665" s="70"/>
      <c r="M1665" s="71">
        <v>2328.739013671875</v>
      </c>
      <c r="N1665" s="71">
        <v>3907.390380859375</v>
      </c>
      <c r="O1665" s="72"/>
      <c r="P1665" s="73"/>
      <c r="Q1665" s="73"/>
      <c r="R1665" s="96"/>
      <c r="S1665" s="48">
        <v>0</v>
      </c>
      <c r="T1665" s="48">
        <v>1</v>
      </c>
      <c r="U1665" s="49">
        <v>0</v>
      </c>
      <c r="V1665" s="49">
        <v>1</v>
      </c>
      <c r="W1665" s="49">
        <v>0</v>
      </c>
      <c r="X1665" s="49">
        <v>1</v>
      </c>
      <c r="Y1665" s="49">
        <v>0</v>
      </c>
      <c r="Z1665" s="49">
        <v>0</v>
      </c>
      <c r="AA1665" s="68">
        <v>1665</v>
      </c>
      <c r="AB1665" s="68"/>
      <c r="AC1665" s="69"/>
      <c r="AD1665" s="84">
        <v>1583</v>
      </c>
      <c r="AE1665" s="84">
        <v>1085</v>
      </c>
      <c r="AF1665" s="84">
        <v>18425</v>
      </c>
      <c r="AG1665" s="84">
        <v>25208</v>
      </c>
      <c r="AH1665" s="84"/>
      <c r="AI1665" s="84" t="s">
        <v>8249</v>
      </c>
      <c r="AJ1665" s="84" t="s">
        <v>8639</v>
      </c>
      <c r="AK1665" s="84"/>
      <c r="AL1665" s="84"/>
      <c r="AM1665" s="87">
        <v>41309.997824074075</v>
      </c>
      <c r="AN1665" s="84" t="s">
        <v>10584</v>
      </c>
      <c r="AO1665" s="92" t="s">
        <v>12247</v>
      </c>
      <c r="AP1665" s="84" t="s">
        <v>66</v>
      </c>
      <c r="AQ1665" s="48" t="s">
        <v>2875</v>
      </c>
      <c r="AR1665" s="48" t="s">
        <v>2875</v>
      </c>
      <c r="AS1665" s="48" t="s">
        <v>2944</v>
      </c>
      <c r="AT1665" s="48" t="s">
        <v>2944</v>
      </c>
      <c r="AU1665" s="48"/>
      <c r="AV1665" s="48"/>
      <c r="AW1665" s="107" t="s">
        <v>14715</v>
      </c>
      <c r="AX1665" s="107" t="s">
        <v>14715</v>
      </c>
      <c r="AY1665" s="107" t="s">
        <v>15474</v>
      </c>
      <c r="AZ1665" s="107" t="s">
        <v>15474</v>
      </c>
      <c r="BA1665" s="2"/>
      <c r="BB1665" s="3"/>
      <c r="BC1665" s="3"/>
      <c r="BD1665" s="3"/>
      <c r="BE1665" s="3"/>
    </row>
    <row r="1666" spans="1:57" x14ac:dyDescent="0.25">
      <c r="A1666" s="61" t="s">
        <v>1874</v>
      </c>
      <c r="B1666" s="62" t="s">
        <v>15537</v>
      </c>
      <c r="C1666" s="62"/>
      <c r="D1666" s="63">
        <v>1.5</v>
      </c>
      <c r="E1666" s="65"/>
      <c r="F1666" s="103" t="s">
        <v>10564</v>
      </c>
      <c r="G1666" s="62"/>
      <c r="H1666" s="66"/>
      <c r="I1666" s="67"/>
      <c r="J1666" s="67"/>
      <c r="K1666" s="66" t="s">
        <v>13935</v>
      </c>
      <c r="L1666" s="70"/>
      <c r="M1666" s="71">
        <v>3690.2255859375</v>
      </c>
      <c r="N1666" s="71">
        <v>5593.5400390625</v>
      </c>
      <c r="O1666" s="72"/>
      <c r="P1666" s="73"/>
      <c r="Q1666" s="73"/>
      <c r="R1666" s="96"/>
      <c r="S1666" s="48">
        <v>1</v>
      </c>
      <c r="T1666" s="48">
        <v>0</v>
      </c>
      <c r="U1666" s="49">
        <v>0</v>
      </c>
      <c r="V1666" s="49">
        <v>1</v>
      </c>
      <c r="W1666" s="49">
        <v>0</v>
      </c>
      <c r="X1666" s="49">
        <v>1</v>
      </c>
      <c r="Y1666" s="49">
        <v>0</v>
      </c>
      <c r="Z1666" s="49">
        <v>0</v>
      </c>
      <c r="AA1666" s="68">
        <v>1666</v>
      </c>
      <c r="AB1666" s="68"/>
      <c r="AC1666" s="69"/>
      <c r="AD1666" s="84">
        <v>3371</v>
      </c>
      <c r="AE1666" s="84">
        <v>2319</v>
      </c>
      <c r="AF1666" s="84">
        <v>6910</v>
      </c>
      <c r="AG1666" s="84">
        <v>1401</v>
      </c>
      <c r="AH1666" s="84"/>
      <c r="AI1666" s="84"/>
      <c r="AJ1666" s="84"/>
      <c r="AK1666" s="92" t="s">
        <v>8976</v>
      </c>
      <c r="AL1666" s="84"/>
      <c r="AM1666" s="87">
        <v>43314.481458333335</v>
      </c>
      <c r="AN1666" s="84" t="s">
        <v>10584</v>
      </c>
      <c r="AO1666" s="92" t="s">
        <v>12248</v>
      </c>
      <c r="AP1666" s="84" t="s">
        <v>65</v>
      </c>
      <c r="AQ1666" s="48"/>
      <c r="AR1666" s="48"/>
      <c r="AS1666" s="48"/>
      <c r="AT1666" s="48"/>
      <c r="AU1666" s="48"/>
      <c r="AV1666" s="48"/>
      <c r="AW1666" s="48"/>
      <c r="AX1666" s="48"/>
      <c r="AY1666" s="48"/>
      <c r="AZ1666" s="48"/>
      <c r="BA1666" s="2"/>
      <c r="BB1666" s="3"/>
      <c r="BC1666" s="3"/>
      <c r="BD1666" s="3"/>
      <c r="BE1666" s="3"/>
    </row>
    <row r="1667" spans="1:57" x14ac:dyDescent="0.25">
      <c r="A1667" s="61" t="s">
        <v>1460</v>
      </c>
      <c r="B1667" s="62" t="s">
        <v>15537</v>
      </c>
      <c r="C1667" s="62"/>
      <c r="D1667" s="63">
        <v>1.7185585195271398</v>
      </c>
      <c r="E1667" s="65"/>
      <c r="F1667" s="103" t="s">
        <v>10565</v>
      </c>
      <c r="G1667" s="62"/>
      <c r="H1667" s="66"/>
      <c r="I1667" s="67"/>
      <c r="J1667" s="67"/>
      <c r="K1667" s="66" t="s">
        <v>13936</v>
      </c>
      <c r="L1667" s="70"/>
      <c r="M1667" s="71">
        <v>8335.5283203125</v>
      </c>
      <c r="N1667" s="71">
        <v>4796.65380859375</v>
      </c>
      <c r="O1667" s="72"/>
      <c r="P1667" s="73"/>
      <c r="Q1667" s="73"/>
      <c r="R1667" s="96"/>
      <c r="S1667" s="48">
        <v>0</v>
      </c>
      <c r="T1667" s="48">
        <v>1</v>
      </c>
      <c r="U1667" s="49">
        <v>0</v>
      </c>
      <c r="V1667" s="49">
        <v>1.63E-4</v>
      </c>
      <c r="W1667" s="49">
        <v>1.13E-4</v>
      </c>
      <c r="X1667" s="49">
        <v>0.48216999999999999</v>
      </c>
      <c r="Y1667" s="49">
        <v>0</v>
      </c>
      <c r="Z1667" s="49">
        <v>0</v>
      </c>
      <c r="AA1667" s="68">
        <v>1667</v>
      </c>
      <c r="AB1667" s="68"/>
      <c r="AC1667" s="69"/>
      <c r="AD1667" s="84">
        <v>327</v>
      </c>
      <c r="AE1667" s="84">
        <v>346</v>
      </c>
      <c r="AF1667" s="84">
        <v>28052</v>
      </c>
      <c r="AG1667" s="84">
        <v>143241</v>
      </c>
      <c r="AH1667" s="84"/>
      <c r="AI1667" s="84" t="s">
        <v>8250</v>
      </c>
      <c r="AJ1667" s="84"/>
      <c r="AK1667" s="84"/>
      <c r="AL1667" s="84"/>
      <c r="AM1667" s="87">
        <v>41297.47755787037</v>
      </c>
      <c r="AN1667" s="84" t="s">
        <v>10584</v>
      </c>
      <c r="AO1667" s="92" t="s">
        <v>12249</v>
      </c>
      <c r="AP1667" s="84" t="s">
        <v>66</v>
      </c>
      <c r="AQ1667" s="48"/>
      <c r="AR1667" s="48"/>
      <c r="AS1667" s="48"/>
      <c r="AT1667" s="48"/>
      <c r="AU1667" s="48"/>
      <c r="AV1667" s="48"/>
      <c r="AW1667" s="107" t="s">
        <v>14090</v>
      </c>
      <c r="AX1667" s="107" t="s">
        <v>14726</v>
      </c>
      <c r="AY1667" s="107" t="s">
        <v>14893</v>
      </c>
      <c r="AZ1667" s="107" t="s">
        <v>15482</v>
      </c>
      <c r="BA1667" s="2"/>
      <c r="BB1667" s="3"/>
      <c r="BC1667" s="3"/>
      <c r="BD1667" s="3"/>
      <c r="BE1667" s="3"/>
    </row>
    <row r="1668" spans="1:57" x14ac:dyDescent="0.25">
      <c r="A1668" s="61" t="s">
        <v>1461</v>
      </c>
      <c r="B1668" s="62" t="s">
        <v>15537</v>
      </c>
      <c r="C1668" s="62"/>
      <c r="D1668" s="63">
        <v>1.5</v>
      </c>
      <c r="E1668" s="65"/>
      <c r="F1668" s="103" t="s">
        <v>10566</v>
      </c>
      <c r="G1668" s="62"/>
      <c r="H1668" s="66"/>
      <c r="I1668" s="67"/>
      <c r="J1668" s="67"/>
      <c r="K1668" s="66" t="s">
        <v>13937</v>
      </c>
      <c r="L1668" s="70"/>
      <c r="M1668" s="71">
        <v>1382.907958984375</v>
      </c>
      <c r="N1668" s="71">
        <v>4627.87109375</v>
      </c>
      <c r="O1668" s="72"/>
      <c r="P1668" s="73"/>
      <c r="Q1668" s="73"/>
      <c r="R1668" s="96"/>
      <c r="S1668" s="48">
        <v>0</v>
      </c>
      <c r="T1668" s="48">
        <v>1</v>
      </c>
      <c r="U1668" s="49">
        <v>0</v>
      </c>
      <c r="V1668" s="49">
        <v>1.2300000000000001E-4</v>
      </c>
      <c r="W1668" s="49">
        <v>0</v>
      </c>
      <c r="X1668" s="49">
        <v>0.53268899999999997</v>
      </c>
      <c r="Y1668" s="49">
        <v>0</v>
      </c>
      <c r="Z1668" s="49">
        <v>0</v>
      </c>
      <c r="AA1668" s="68">
        <v>1668</v>
      </c>
      <c r="AB1668" s="68"/>
      <c r="AC1668" s="69"/>
      <c r="AD1668" s="84">
        <v>62</v>
      </c>
      <c r="AE1668" s="84">
        <v>179</v>
      </c>
      <c r="AF1668" s="84">
        <v>6916</v>
      </c>
      <c r="AG1668" s="84">
        <v>37180</v>
      </c>
      <c r="AH1668" s="84"/>
      <c r="AI1668" s="84"/>
      <c r="AJ1668" s="84" t="s">
        <v>8343</v>
      </c>
      <c r="AK1668" s="84"/>
      <c r="AL1668" s="84"/>
      <c r="AM1668" s="87">
        <v>42369.778634259259</v>
      </c>
      <c r="AN1668" s="84" t="s">
        <v>10584</v>
      </c>
      <c r="AO1668" s="92" t="s">
        <v>12250</v>
      </c>
      <c r="AP1668" s="84" t="s">
        <v>66</v>
      </c>
      <c r="AQ1668" s="48"/>
      <c r="AR1668" s="48"/>
      <c r="AS1668" s="48"/>
      <c r="AT1668" s="48"/>
      <c r="AU1668" s="48"/>
      <c r="AV1668" s="48"/>
      <c r="AW1668" s="107" t="s">
        <v>14181</v>
      </c>
      <c r="AX1668" s="107" t="s">
        <v>14181</v>
      </c>
      <c r="AY1668" s="107" t="s">
        <v>14981</v>
      </c>
      <c r="AZ1668" s="107" t="s">
        <v>14981</v>
      </c>
      <c r="BA1668" s="2"/>
      <c r="BB1668" s="3"/>
      <c r="BC1668" s="3"/>
      <c r="BD1668" s="3"/>
      <c r="BE1668" s="3"/>
    </row>
    <row r="1669" spans="1:57" x14ac:dyDescent="0.25">
      <c r="A1669" s="61" t="s">
        <v>1462</v>
      </c>
      <c r="B1669" s="62" t="s">
        <v>15539</v>
      </c>
      <c r="C1669" s="62"/>
      <c r="D1669" s="63">
        <v>5.097511914340533</v>
      </c>
      <c r="E1669" s="65"/>
      <c r="F1669" s="103" t="s">
        <v>10567</v>
      </c>
      <c r="G1669" s="62"/>
      <c r="H1669" s="66"/>
      <c r="I1669" s="67"/>
      <c r="J1669" s="67"/>
      <c r="K1669" s="66" t="s">
        <v>13938</v>
      </c>
      <c r="L1669" s="70"/>
      <c r="M1669" s="71">
        <v>2571.263427734375</v>
      </c>
      <c r="N1669" s="71">
        <v>3514.09033203125</v>
      </c>
      <c r="O1669" s="72"/>
      <c r="P1669" s="73"/>
      <c r="Q1669" s="73"/>
      <c r="R1669" s="96"/>
      <c r="S1669" s="48">
        <v>0</v>
      </c>
      <c r="T1669" s="48">
        <v>1</v>
      </c>
      <c r="U1669" s="49">
        <v>0</v>
      </c>
      <c r="V1669" s="49">
        <v>2.0100000000000001E-4</v>
      </c>
      <c r="W1669" s="49">
        <v>1.8600000000000001E-3</v>
      </c>
      <c r="X1669" s="49">
        <v>0.465924</v>
      </c>
      <c r="Y1669" s="49">
        <v>0</v>
      </c>
      <c r="Z1669" s="49">
        <v>0</v>
      </c>
      <c r="AA1669" s="68">
        <v>1669</v>
      </c>
      <c r="AB1669" s="68"/>
      <c r="AC1669" s="69"/>
      <c r="AD1669" s="84">
        <v>174</v>
      </c>
      <c r="AE1669" s="84">
        <v>62</v>
      </c>
      <c r="AF1669" s="84">
        <v>6855</v>
      </c>
      <c r="AG1669" s="84">
        <v>5367</v>
      </c>
      <c r="AH1669" s="84"/>
      <c r="AI1669" s="84"/>
      <c r="AJ1669" s="84"/>
      <c r="AK1669" s="84"/>
      <c r="AL1669" s="84"/>
      <c r="AM1669" s="87">
        <v>41732.86</v>
      </c>
      <c r="AN1669" s="84" t="s">
        <v>10584</v>
      </c>
      <c r="AO1669" s="92" t="s">
        <v>12251</v>
      </c>
      <c r="AP1669" s="84" t="s">
        <v>66</v>
      </c>
      <c r="AQ1669" s="48"/>
      <c r="AR1669" s="48"/>
      <c r="AS1669" s="48"/>
      <c r="AT1669" s="48"/>
      <c r="AU1669" s="48" t="s">
        <v>2951</v>
      </c>
      <c r="AV1669" s="48" t="s">
        <v>2951</v>
      </c>
      <c r="AW1669" s="107" t="s">
        <v>14127</v>
      </c>
      <c r="AX1669" s="107" t="s">
        <v>14127</v>
      </c>
      <c r="AY1669" s="107" t="s">
        <v>14929</v>
      </c>
      <c r="AZ1669" s="107" t="s">
        <v>14929</v>
      </c>
      <c r="BA1669" s="2"/>
      <c r="BB1669" s="3"/>
      <c r="BC1669" s="3"/>
      <c r="BD1669" s="3"/>
      <c r="BE1669" s="3"/>
    </row>
    <row r="1670" spans="1:57" x14ac:dyDescent="0.25">
      <c r="A1670" s="61" t="s">
        <v>1463</v>
      </c>
      <c r="B1670" s="62" t="s">
        <v>15537</v>
      </c>
      <c r="C1670" s="62"/>
      <c r="D1670" s="63">
        <v>1.5</v>
      </c>
      <c r="E1670" s="65"/>
      <c r="F1670" s="103" t="s">
        <v>10568</v>
      </c>
      <c r="G1670" s="62"/>
      <c r="H1670" s="66"/>
      <c r="I1670" s="67"/>
      <c r="J1670" s="67"/>
      <c r="K1670" s="66" t="s">
        <v>13939</v>
      </c>
      <c r="L1670" s="70"/>
      <c r="M1670" s="71">
        <v>3964.05419921875</v>
      </c>
      <c r="N1670" s="71">
        <v>2053.5390625</v>
      </c>
      <c r="O1670" s="72"/>
      <c r="P1670" s="73"/>
      <c r="Q1670" s="73"/>
      <c r="R1670" s="96"/>
      <c r="S1670" s="48">
        <v>0</v>
      </c>
      <c r="T1670" s="48">
        <v>1</v>
      </c>
      <c r="U1670" s="49">
        <v>0</v>
      </c>
      <c r="V1670" s="49">
        <v>6.7999999999999999E-5</v>
      </c>
      <c r="W1670" s="49">
        <v>0</v>
      </c>
      <c r="X1670" s="49">
        <v>0.53757900000000003</v>
      </c>
      <c r="Y1670" s="49">
        <v>0</v>
      </c>
      <c r="Z1670" s="49">
        <v>0</v>
      </c>
      <c r="AA1670" s="68">
        <v>1670</v>
      </c>
      <c r="AB1670" s="68"/>
      <c r="AC1670" s="69"/>
      <c r="AD1670" s="84">
        <v>109</v>
      </c>
      <c r="AE1670" s="84">
        <v>32</v>
      </c>
      <c r="AF1670" s="84">
        <v>78</v>
      </c>
      <c r="AG1670" s="84">
        <v>4799</v>
      </c>
      <c r="AH1670" s="84"/>
      <c r="AI1670" s="84"/>
      <c r="AJ1670" s="84"/>
      <c r="AK1670" s="84"/>
      <c r="AL1670" s="84"/>
      <c r="AM1670" s="87">
        <v>42951.591828703706</v>
      </c>
      <c r="AN1670" s="84" t="s">
        <v>10584</v>
      </c>
      <c r="AO1670" s="92" t="s">
        <v>12252</v>
      </c>
      <c r="AP1670" s="84" t="s">
        <v>66</v>
      </c>
      <c r="AQ1670" s="48"/>
      <c r="AR1670" s="48"/>
      <c r="AS1670" s="48"/>
      <c r="AT1670" s="48"/>
      <c r="AU1670" s="48"/>
      <c r="AV1670" s="48"/>
      <c r="AW1670" s="107" t="s">
        <v>14716</v>
      </c>
      <c r="AX1670" s="107" t="s">
        <v>14873</v>
      </c>
      <c r="AY1670" s="107" t="s">
        <v>15125</v>
      </c>
      <c r="AZ1670" s="107" t="s">
        <v>15533</v>
      </c>
      <c r="BA1670" s="2"/>
      <c r="BB1670" s="3"/>
      <c r="BC1670" s="3"/>
      <c r="BD1670" s="3"/>
      <c r="BE1670" s="3"/>
    </row>
    <row r="1671" spans="1:57" x14ac:dyDescent="0.25">
      <c r="A1671" s="61" t="s">
        <v>1464</v>
      </c>
      <c r="B1671" s="62" t="s">
        <v>15537</v>
      </c>
      <c r="C1671" s="62"/>
      <c r="D1671" s="63">
        <v>1.5870365785727549</v>
      </c>
      <c r="E1671" s="65"/>
      <c r="F1671" s="103" t="s">
        <v>10569</v>
      </c>
      <c r="G1671" s="62"/>
      <c r="H1671" s="66"/>
      <c r="I1671" s="67"/>
      <c r="J1671" s="67"/>
      <c r="K1671" s="66" t="s">
        <v>13940</v>
      </c>
      <c r="L1671" s="70"/>
      <c r="M1671" s="71">
        <v>1431.5855712890625</v>
      </c>
      <c r="N1671" s="71">
        <v>2503.34375</v>
      </c>
      <c r="O1671" s="72"/>
      <c r="P1671" s="73"/>
      <c r="Q1671" s="73"/>
      <c r="R1671" s="96"/>
      <c r="S1671" s="48">
        <v>0</v>
      </c>
      <c r="T1671" s="48">
        <v>1</v>
      </c>
      <c r="U1671" s="49">
        <v>0</v>
      </c>
      <c r="V1671" s="49">
        <v>1.76E-4</v>
      </c>
      <c r="W1671" s="49">
        <v>4.5000000000000003E-5</v>
      </c>
      <c r="X1671" s="49">
        <v>0.44630199999999998</v>
      </c>
      <c r="Y1671" s="49">
        <v>0</v>
      </c>
      <c r="Z1671" s="49">
        <v>0</v>
      </c>
      <c r="AA1671" s="68">
        <v>1671</v>
      </c>
      <c r="AB1671" s="68"/>
      <c r="AC1671" s="69"/>
      <c r="AD1671" s="84">
        <v>319</v>
      </c>
      <c r="AE1671" s="84">
        <v>12164</v>
      </c>
      <c r="AF1671" s="84">
        <v>27781</v>
      </c>
      <c r="AG1671" s="84">
        <v>12662</v>
      </c>
      <c r="AH1671" s="84"/>
      <c r="AI1671" s="84" t="s">
        <v>8251</v>
      </c>
      <c r="AJ1671" s="84" t="s">
        <v>8284</v>
      </c>
      <c r="AK1671" s="92" t="s">
        <v>8977</v>
      </c>
      <c r="AL1671" s="84"/>
      <c r="AM1671" s="87">
        <v>40442.764409722222</v>
      </c>
      <c r="AN1671" s="84" t="s">
        <v>10584</v>
      </c>
      <c r="AO1671" s="92" t="s">
        <v>12253</v>
      </c>
      <c r="AP1671" s="84" t="s">
        <v>66</v>
      </c>
      <c r="AQ1671" s="48"/>
      <c r="AR1671" s="48"/>
      <c r="AS1671" s="48"/>
      <c r="AT1671" s="48"/>
      <c r="AU1671" s="48" t="s">
        <v>2947</v>
      </c>
      <c r="AV1671" s="48" t="s">
        <v>2947</v>
      </c>
      <c r="AW1671" s="107" t="s">
        <v>14123</v>
      </c>
      <c r="AX1671" s="107" t="s">
        <v>14123</v>
      </c>
      <c r="AY1671" s="107" t="s">
        <v>14925</v>
      </c>
      <c r="AZ1671" s="107" t="s">
        <v>14925</v>
      </c>
      <c r="BA1671" s="2"/>
      <c r="BB1671" s="3"/>
      <c r="BC1671" s="3"/>
      <c r="BD1671" s="3"/>
      <c r="BE1671" s="3"/>
    </row>
    <row r="1672" spans="1:57" x14ac:dyDescent="0.25">
      <c r="A1672" s="61" t="s">
        <v>1465</v>
      </c>
      <c r="B1672" s="62" t="s">
        <v>15539</v>
      </c>
      <c r="C1672" s="62"/>
      <c r="D1672" s="63">
        <v>5.097511914340533</v>
      </c>
      <c r="E1672" s="65"/>
      <c r="F1672" s="103" t="s">
        <v>10570</v>
      </c>
      <c r="G1672" s="62"/>
      <c r="H1672" s="66"/>
      <c r="I1672" s="67"/>
      <c r="J1672" s="67"/>
      <c r="K1672" s="66" t="s">
        <v>13941</v>
      </c>
      <c r="L1672" s="70"/>
      <c r="M1672" s="71">
        <v>6515.14208984375</v>
      </c>
      <c r="N1672" s="71">
        <v>6200.7587890625</v>
      </c>
      <c r="O1672" s="72"/>
      <c r="P1672" s="73"/>
      <c r="Q1672" s="73"/>
      <c r="R1672" s="96"/>
      <c r="S1672" s="48">
        <v>0</v>
      </c>
      <c r="T1672" s="48">
        <v>1</v>
      </c>
      <c r="U1672" s="49">
        <v>0</v>
      </c>
      <c r="V1672" s="49">
        <v>2.0100000000000001E-4</v>
      </c>
      <c r="W1672" s="49">
        <v>1.8600000000000001E-3</v>
      </c>
      <c r="X1672" s="49">
        <v>0.465924</v>
      </c>
      <c r="Y1672" s="49">
        <v>0</v>
      </c>
      <c r="Z1672" s="49">
        <v>0</v>
      </c>
      <c r="AA1672" s="68">
        <v>1672</v>
      </c>
      <c r="AB1672" s="68"/>
      <c r="AC1672" s="69"/>
      <c r="AD1672" s="84">
        <v>99</v>
      </c>
      <c r="AE1672" s="84">
        <v>58</v>
      </c>
      <c r="AF1672" s="84">
        <v>2374</v>
      </c>
      <c r="AG1672" s="84">
        <v>18932</v>
      </c>
      <c r="AH1672" s="84"/>
      <c r="AI1672" s="84"/>
      <c r="AJ1672" s="84"/>
      <c r="AK1672" s="84"/>
      <c r="AL1672" s="84"/>
      <c r="AM1672" s="87">
        <v>41046.391909722224</v>
      </c>
      <c r="AN1672" s="84" t="s">
        <v>10584</v>
      </c>
      <c r="AO1672" s="92" t="s">
        <v>12254</v>
      </c>
      <c r="AP1672" s="84" t="s">
        <v>66</v>
      </c>
      <c r="AQ1672" s="48"/>
      <c r="AR1672" s="48"/>
      <c r="AS1672" s="48"/>
      <c r="AT1672" s="48"/>
      <c r="AU1672" s="48" t="s">
        <v>2951</v>
      </c>
      <c r="AV1672" s="48" t="s">
        <v>2951</v>
      </c>
      <c r="AW1672" s="107" t="s">
        <v>14127</v>
      </c>
      <c r="AX1672" s="107" t="s">
        <v>14127</v>
      </c>
      <c r="AY1672" s="107" t="s">
        <v>14929</v>
      </c>
      <c r="AZ1672" s="107" t="s">
        <v>14929</v>
      </c>
      <c r="BA1672" s="2"/>
      <c r="BB1672" s="3"/>
      <c r="BC1672" s="3"/>
      <c r="BD1672" s="3"/>
      <c r="BE1672" s="3"/>
    </row>
    <row r="1673" spans="1:57" x14ac:dyDescent="0.25">
      <c r="A1673" s="61" t="s">
        <v>1466</v>
      </c>
      <c r="B1673" s="62" t="s">
        <v>15543</v>
      </c>
      <c r="C1673" s="62"/>
      <c r="D1673" s="63">
        <v>7.0954849291328834</v>
      </c>
      <c r="E1673" s="65"/>
      <c r="F1673" s="103" t="s">
        <v>10571</v>
      </c>
      <c r="G1673" s="62"/>
      <c r="H1673" s="66"/>
      <c r="I1673" s="67"/>
      <c r="J1673" s="67"/>
      <c r="K1673" s="66" t="s">
        <v>13942</v>
      </c>
      <c r="L1673" s="70"/>
      <c r="M1673" s="71">
        <v>5444.16650390625</v>
      </c>
      <c r="N1673" s="71">
        <v>3669.907958984375</v>
      </c>
      <c r="O1673" s="72"/>
      <c r="P1673" s="73"/>
      <c r="Q1673" s="73"/>
      <c r="R1673" s="96"/>
      <c r="S1673" s="48">
        <v>0</v>
      </c>
      <c r="T1673" s="48">
        <v>2</v>
      </c>
      <c r="U1673" s="49">
        <v>1645.1445630000001</v>
      </c>
      <c r="V1673" s="49">
        <v>2.03E-4</v>
      </c>
      <c r="W1673" s="49">
        <v>2.8930000000000002E-3</v>
      </c>
      <c r="X1673" s="49">
        <v>0.64437100000000003</v>
      </c>
      <c r="Y1673" s="49">
        <v>0</v>
      </c>
      <c r="Z1673" s="49">
        <v>0</v>
      </c>
      <c r="AA1673" s="68">
        <v>1673</v>
      </c>
      <c r="AB1673" s="68"/>
      <c r="AC1673" s="69"/>
      <c r="AD1673" s="84">
        <v>12750</v>
      </c>
      <c r="AE1673" s="84">
        <v>22138</v>
      </c>
      <c r="AF1673" s="84">
        <v>789663</v>
      </c>
      <c r="AG1673" s="84">
        <v>95778</v>
      </c>
      <c r="AH1673" s="84"/>
      <c r="AI1673" s="84" t="s">
        <v>8252</v>
      </c>
      <c r="AJ1673" s="84" t="s">
        <v>8640</v>
      </c>
      <c r="AK1673" s="84"/>
      <c r="AL1673" s="84"/>
      <c r="AM1673" s="87">
        <v>41771.743194444447</v>
      </c>
      <c r="AN1673" s="84" t="s">
        <v>10584</v>
      </c>
      <c r="AO1673" s="92" t="s">
        <v>12255</v>
      </c>
      <c r="AP1673" s="84" t="s">
        <v>66</v>
      </c>
      <c r="AQ1673" s="48"/>
      <c r="AR1673" s="48"/>
      <c r="AS1673" s="48"/>
      <c r="AT1673" s="48"/>
      <c r="AU1673" s="48" t="s">
        <v>14041</v>
      </c>
      <c r="AV1673" s="48" t="s">
        <v>14041</v>
      </c>
      <c r="AW1673" s="107" t="s">
        <v>14717</v>
      </c>
      <c r="AX1673" s="107" t="s">
        <v>14874</v>
      </c>
      <c r="AY1673" s="107" t="s">
        <v>15200</v>
      </c>
      <c r="AZ1673" s="107" t="s">
        <v>15200</v>
      </c>
      <c r="BA1673" s="2"/>
      <c r="BB1673" s="3"/>
      <c r="BC1673" s="3"/>
      <c r="BD1673" s="3"/>
      <c r="BE1673" s="3"/>
    </row>
    <row r="1674" spans="1:57" x14ac:dyDescent="0.25">
      <c r="A1674" s="61" t="s">
        <v>1467</v>
      </c>
      <c r="B1674" s="62" t="s">
        <v>15537</v>
      </c>
      <c r="C1674" s="62"/>
      <c r="D1674" s="63">
        <v>1.5</v>
      </c>
      <c r="E1674" s="65"/>
      <c r="F1674" s="103" t="s">
        <v>10572</v>
      </c>
      <c r="G1674" s="62"/>
      <c r="H1674" s="66"/>
      <c r="I1674" s="67"/>
      <c r="J1674" s="67"/>
      <c r="K1674" s="66" t="s">
        <v>13943</v>
      </c>
      <c r="L1674" s="70"/>
      <c r="M1674" s="71">
        <v>6957.39990234375</v>
      </c>
      <c r="N1674" s="71">
        <v>4727.26708984375</v>
      </c>
      <c r="O1674" s="72"/>
      <c r="P1674" s="73"/>
      <c r="Q1674" s="73"/>
      <c r="R1674" s="96"/>
      <c r="S1674" s="48">
        <v>0</v>
      </c>
      <c r="T1674" s="48">
        <v>1</v>
      </c>
      <c r="U1674" s="49">
        <v>0</v>
      </c>
      <c r="V1674" s="49">
        <v>1.2300000000000001E-4</v>
      </c>
      <c r="W1674" s="49">
        <v>0</v>
      </c>
      <c r="X1674" s="49">
        <v>0.53268899999999997</v>
      </c>
      <c r="Y1674" s="49">
        <v>0</v>
      </c>
      <c r="Z1674" s="49">
        <v>0</v>
      </c>
      <c r="AA1674" s="68">
        <v>1674</v>
      </c>
      <c r="AB1674" s="68"/>
      <c r="AC1674" s="69"/>
      <c r="AD1674" s="84">
        <v>460</v>
      </c>
      <c r="AE1674" s="84">
        <v>113</v>
      </c>
      <c r="AF1674" s="84">
        <v>1613</v>
      </c>
      <c r="AG1674" s="84">
        <v>1632</v>
      </c>
      <c r="AH1674" s="84"/>
      <c r="AI1674" s="84" t="s">
        <v>8253</v>
      </c>
      <c r="AJ1674" s="84" t="s">
        <v>8641</v>
      </c>
      <c r="AK1674" s="84"/>
      <c r="AL1674" s="84"/>
      <c r="AM1674" s="87">
        <v>40888.826296296298</v>
      </c>
      <c r="AN1674" s="84" t="s">
        <v>10584</v>
      </c>
      <c r="AO1674" s="92" t="s">
        <v>12256</v>
      </c>
      <c r="AP1674" s="84" t="s">
        <v>66</v>
      </c>
      <c r="AQ1674" s="48"/>
      <c r="AR1674" s="48"/>
      <c r="AS1674" s="48"/>
      <c r="AT1674" s="48"/>
      <c r="AU1674" s="48"/>
      <c r="AV1674" s="48"/>
      <c r="AW1674" s="107" t="s">
        <v>14181</v>
      </c>
      <c r="AX1674" s="107" t="s">
        <v>14181</v>
      </c>
      <c r="AY1674" s="107" t="s">
        <v>14981</v>
      </c>
      <c r="AZ1674" s="107" t="s">
        <v>14981</v>
      </c>
      <c r="BA1674" s="2"/>
      <c r="BB1674" s="3"/>
      <c r="BC1674" s="3"/>
      <c r="BD1674" s="3"/>
      <c r="BE1674" s="3"/>
    </row>
    <row r="1675" spans="1:57" x14ac:dyDescent="0.25">
      <c r="A1675" s="61" t="s">
        <v>1468</v>
      </c>
      <c r="B1675" s="62" t="s">
        <v>15537</v>
      </c>
      <c r="C1675" s="62"/>
      <c r="D1675" s="63">
        <v>1.505802438571517</v>
      </c>
      <c r="E1675" s="65"/>
      <c r="F1675" s="103" t="s">
        <v>10573</v>
      </c>
      <c r="G1675" s="62"/>
      <c r="H1675" s="66"/>
      <c r="I1675" s="67"/>
      <c r="J1675" s="67"/>
      <c r="K1675" s="66" t="s">
        <v>13944</v>
      </c>
      <c r="L1675" s="70"/>
      <c r="M1675" s="71">
        <v>8043.9921875</v>
      </c>
      <c r="N1675" s="71">
        <v>3754.515869140625</v>
      </c>
      <c r="O1675" s="72"/>
      <c r="P1675" s="73"/>
      <c r="Q1675" s="73"/>
      <c r="R1675" s="96"/>
      <c r="S1675" s="48">
        <v>0</v>
      </c>
      <c r="T1675" s="48">
        <v>1</v>
      </c>
      <c r="U1675" s="49">
        <v>0</v>
      </c>
      <c r="V1675" s="49">
        <v>1.5899999999999999E-4</v>
      </c>
      <c r="W1675" s="49">
        <v>3.0000000000000001E-6</v>
      </c>
      <c r="X1675" s="49">
        <v>0.51345799999999997</v>
      </c>
      <c r="Y1675" s="49">
        <v>0</v>
      </c>
      <c r="Z1675" s="49">
        <v>0</v>
      </c>
      <c r="AA1675" s="68">
        <v>1675</v>
      </c>
      <c r="AB1675" s="68"/>
      <c r="AC1675" s="69"/>
      <c r="AD1675" s="84">
        <v>44</v>
      </c>
      <c r="AE1675" s="84">
        <v>15</v>
      </c>
      <c r="AF1675" s="84">
        <v>1539</v>
      </c>
      <c r="AG1675" s="84">
        <v>1231</v>
      </c>
      <c r="AH1675" s="84"/>
      <c r="AI1675" s="84"/>
      <c r="AJ1675" s="84"/>
      <c r="AK1675" s="84"/>
      <c r="AL1675" s="84"/>
      <c r="AM1675" s="87">
        <v>41723.099409722221</v>
      </c>
      <c r="AN1675" s="84" t="s">
        <v>10584</v>
      </c>
      <c r="AO1675" s="92" t="s">
        <v>12257</v>
      </c>
      <c r="AP1675" s="84" t="s">
        <v>66</v>
      </c>
      <c r="AQ1675" s="48"/>
      <c r="AR1675" s="48"/>
      <c r="AS1675" s="48"/>
      <c r="AT1675" s="48"/>
      <c r="AU1675" s="48"/>
      <c r="AV1675" s="48"/>
      <c r="AW1675" s="107" t="s">
        <v>14135</v>
      </c>
      <c r="AX1675" s="107" t="s">
        <v>14135</v>
      </c>
      <c r="AY1675" s="107" t="s">
        <v>14887</v>
      </c>
      <c r="AZ1675" s="107" t="s">
        <v>14887</v>
      </c>
      <c r="BA1675" s="2"/>
      <c r="BB1675" s="3"/>
      <c r="BC1675" s="3"/>
      <c r="BD1675" s="3"/>
      <c r="BE1675" s="3"/>
    </row>
    <row r="1676" spans="1:57" x14ac:dyDescent="0.25">
      <c r="A1676" s="61" t="s">
        <v>1469</v>
      </c>
      <c r="B1676" s="62" t="s">
        <v>15539</v>
      </c>
      <c r="C1676" s="62"/>
      <c r="D1676" s="63">
        <v>5.097511914340533</v>
      </c>
      <c r="E1676" s="65"/>
      <c r="F1676" s="103" t="s">
        <v>10574</v>
      </c>
      <c r="G1676" s="62"/>
      <c r="H1676" s="66"/>
      <c r="I1676" s="67"/>
      <c r="J1676" s="67"/>
      <c r="K1676" s="66" t="s">
        <v>13945</v>
      </c>
      <c r="L1676" s="70"/>
      <c r="M1676" s="71">
        <v>4882.4580078125</v>
      </c>
      <c r="N1676" s="71">
        <v>3021.440673828125</v>
      </c>
      <c r="O1676" s="72"/>
      <c r="P1676" s="73"/>
      <c r="Q1676" s="73"/>
      <c r="R1676" s="96"/>
      <c r="S1676" s="48">
        <v>0</v>
      </c>
      <c r="T1676" s="48">
        <v>1</v>
      </c>
      <c r="U1676" s="49">
        <v>0</v>
      </c>
      <c r="V1676" s="49">
        <v>2.0100000000000001E-4</v>
      </c>
      <c r="W1676" s="49">
        <v>1.8600000000000001E-3</v>
      </c>
      <c r="X1676" s="49">
        <v>0.465924</v>
      </c>
      <c r="Y1676" s="49">
        <v>0</v>
      </c>
      <c r="Z1676" s="49">
        <v>0</v>
      </c>
      <c r="AA1676" s="68">
        <v>1676</v>
      </c>
      <c r="AB1676" s="68"/>
      <c r="AC1676" s="69"/>
      <c r="AD1676" s="84">
        <v>318</v>
      </c>
      <c r="AE1676" s="84">
        <v>126</v>
      </c>
      <c r="AF1676" s="84">
        <v>11263</v>
      </c>
      <c r="AG1676" s="84">
        <v>9202</v>
      </c>
      <c r="AH1676" s="84"/>
      <c r="AI1676" s="84" t="s">
        <v>8254</v>
      </c>
      <c r="AJ1676" s="84"/>
      <c r="AK1676" s="84"/>
      <c r="AL1676" s="84"/>
      <c r="AM1676" s="87">
        <v>41450.35864583333</v>
      </c>
      <c r="AN1676" s="84" t="s">
        <v>10584</v>
      </c>
      <c r="AO1676" s="92" t="s">
        <v>12258</v>
      </c>
      <c r="AP1676" s="84" t="s">
        <v>66</v>
      </c>
      <c r="AQ1676" s="48"/>
      <c r="AR1676" s="48"/>
      <c r="AS1676" s="48"/>
      <c r="AT1676" s="48"/>
      <c r="AU1676" s="48" t="s">
        <v>2951</v>
      </c>
      <c r="AV1676" s="48" t="s">
        <v>2951</v>
      </c>
      <c r="AW1676" s="107" t="s">
        <v>14127</v>
      </c>
      <c r="AX1676" s="107" t="s">
        <v>14127</v>
      </c>
      <c r="AY1676" s="107" t="s">
        <v>14929</v>
      </c>
      <c r="AZ1676" s="107" t="s">
        <v>14929</v>
      </c>
      <c r="BA1676" s="2"/>
      <c r="BB1676" s="3"/>
      <c r="BC1676" s="3"/>
      <c r="BD1676" s="3"/>
      <c r="BE1676" s="3"/>
    </row>
    <row r="1677" spans="1:57" x14ac:dyDescent="0.25">
      <c r="A1677" s="61" t="s">
        <v>1470</v>
      </c>
      <c r="B1677" s="62" t="s">
        <v>15539</v>
      </c>
      <c r="C1677" s="62"/>
      <c r="D1677" s="63">
        <v>5.097511914340533</v>
      </c>
      <c r="E1677" s="65"/>
      <c r="F1677" s="103" t="s">
        <v>10575</v>
      </c>
      <c r="G1677" s="62"/>
      <c r="H1677" s="66"/>
      <c r="I1677" s="67"/>
      <c r="J1677" s="67"/>
      <c r="K1677" s="66" t="s">
        <v>13946</v>
      </c>
      <c r="L1677" s="70"/>
      <c r="M1677" s="71">
        <v>4608.916015625</v>
      </c>
      <c r="N1677" s="71">
        <v>9067.0576171875</v>
      </c>
      <c r="O1677" s="72"/>
      <c r="P1677" s="73"/>
      <c r="Q1677" s="73"/>
      <c r="R1677" s="96"/>
      <c r="S1677" s="48">
        <v>0</v>
      </c>
      <c r="T1677" s="48">
        <v>1</v>
      </c>
      <c r="U1677" s="49">
        <v>0</v>
      </c>
      <c r="V1677" s="49">
        <v>2.0100000000000001E-4</v>
      </c>
      <c r="W1677" s="49">
        <v>1.8600000000000001E-3</v>
      </c>
      <c r="X1677" s="49">
        <v>0.465924</v>
      </c>
      <c r="Y1677" s="49">
        <v>0</v>
      </c>
      <c r="Z1677" s="49">
        <v>0</v>
      </c>
      <c r="AA1677" s="68">
        <v>1677</v>
      </c>
      <c r="AB1677" s="68"/>
      <c r="AC1677" s="69"/>
      <c r="AD1677" s="84">
        <v>2386</v>
      </c>
      <c r="AE1677" s="84">
        <v>1642</v>
      </c>
      <c r="AF1677" s="84">
        <v>78470</v>
      </c>
      <c r="AG1677" s="84">
        <v>38388</v>
      </c>
      <c r="AH1677" s="84"/>
      <c r="AI1677" s="84"/>
      <c r="AJ1677" s="84" t="s">
        <v>8642</v>
      </c>
      <c r="AK1677" s="84"/>
      <c r="AL1677" s="84"/>
      <c r="AM1677" s="87">
        <v>40817.886469907404</v>
      </c>
      <c r="AN1677" s="84" t="s">
        <v>10584</v>
      </c>
      <c r="AO1677" s="92" t="s">
        <v>12259</v>
      </c>
      <c r="AP1677" s="84" t="s">
        <v>66</v>
      </c>
      <c r="AQ1677" s="48"/>
      <c r="AR1677" s="48"/>
      <c r="AS1677" s="48"/>
      <c r="AT1677" s="48"/>
      <c r="AU1677" s="48" t="s">
        <v>2951</v>
      </c>
      <c r="AV1677" s="48" t="s">
        <v>2951</v>
      </c>
      <c r="AW1677" s="107" t="s">
        <v>14127</v>
      </c>
      <c r="AX1677" s="107" t="s">
        <v>14127</v>
      </c>
      <c r="AY1677" s="107" t="s">
        <v>14929</v>
      </c>
      <c r="AZ1677" s="107" t="s">
        <v>14929</v>
      </c>
      <c r="BA1677" s="2"/>
      <c r="BB1677" s="3"/>
      <c r="BC1677" s="3"/>
      <c r="BD1677" s="3"/>
      <c r="BE1677" s="3"/>
    </row>
    <row r="1678" spans="1:57" x14ac:dyDescent="0.25">
      <c r="A1678" s="61" t="s">
        <v>1471</v>
      </c>
      <c r="B1678" s="62" t="s">
        <v>15537</v>
      </c>
      <c r="C1678" s="62"/>
      <c r="D1678" s="63">
        <v>1.5</v>
      </c>
      <c r="E1678" s="65"/>
      <c r="F1678" s="103" t="s">
        <v>10576</v>
      </c>
      <c r="G1678" s="62"/>
      <c r="H1678" s="66"/>
      <c r="I1678" s="67"/>
      <c r="J1678" s="67"/>
      <c r="K1678" s="66" t="s">
        <v>13947</v>
      </c>
      <c r="L1678" s="70"/>
      <c r="M1678" s="71">
        <v>5881.9345703125</v>
      </c>
      <c r="N1678" s="71">
        <v>2161.275390625</v>
      </c>
      <c r="O1678" s="72"/>
      <c r="P1678" s="73"/>
      <c r="Q1678" s="73"/>
      <c r="R1678" s="96"/>
      <c r="S1678" s="48">
        <v>0</v>
      </c>
      <c r="T1678" s="48">
        <v>1</v>
      </c>
      <c r="U1678" s="49">
        <v>0</v>
      </c>
      <c r="V1678" s="49">
        <v>7.6923000000000005E-2</v>
      </c>
      <c r="W1678" s="49">
        <v>0</v>
      </c>
      <c r="X1678" s="49">
        <v>0.60617699999999997</v>
      </c>
      <c r="Y1678" s="49">
        <v>0</v>
      </c>
      <c r="Z1678" s="49">
        <v>0</v>
      </c>
      <c r="AA1678" s="68">
        <v>1678</v>
      </c>
      <c r="AB1678" s="68"/>
      <c r="AC1678" s="69"/>
      <c r="AD1678" s="84">
        <v>2872</v>
      </c>
      <c r="AE1678" s="84">
        <v>2775</v>
      </c>
      <c r="AF1678" s="84">
        <v>67772</v>
      </c>
      <c r="AG1678" s="84">
        <v>63511</v>
      </c>
      <c r="AH1678" s="84"/>
      <c r="AI1678" s="84" t="s">
        <v>8255</v>
      </c>
      <c r="AJ1678" s="84"/>
      <c r="AK1678" s="84"/>
      <c r="AL1678" s="84"/>
      <c r="AM1678" s="87">
        <v>41417.766064814816</v>
      </c>
      <c r="AN1678" s="84" t="s">
        <v>10584</v>
      </c>
      <c r="AO1678" s="92" t="s">
        <v>12260</v>
      </c>
      <c r="AP1678" s="84" t="s">
        <v>66</v>
      </c>
      <c r="AQ1678" s="48"/>
      <c r="AR1678" s="48"/>
      <c r="AS1678" s="48"/>
      <c r="AT1678" s="48"/>
      <c r="AU1678" s="48" t="s">
        <v>2960</v>
      </c>
      <c r="AV1678" s="48" t="s">
        <v>2960</v>
      </c>
      <c r="AW1678" s="107" t="s">
        <v>14196</v>
      </c>
      <c r="AX1678" s="107" t="s">
        <v>14196</v>
      </c>
      <c r="AY1678" s="107" t="s">
        <v>14995</v>
      </c>
      <c r="AZ1678" s="107" t="s">
        <v>14995</v>
      </c>
      <c r="BA1678" s="2"/>
      <c r="BB1678" s="3"/>
      <c r="BC1678" s="3"/>
      <c r="BD1678" s="3"/>
      <c r="BE1678" s="3"/>
    </row>
    <row r="1679" spans="1:57" x14ac:dyDescent="0.25">
      <c r="A1679" s="61" t="s">
        <v>1478</v>
      </c>
      <c r="B1679" s="62" t="s">
        <v>15537</v>
      </c>
      <c r="C1679" s="62"/>
      <c r="D1679" s="63">
        <v>1.505802438571517</v>
      </c>
      <c r="E1679" s="65"/>
      <c r="F1679" s="103" t="s">
        <v>9033</v>
      </c>
      <c r="G1679" s="62"/>
      <c r="H1679" s="66"/>
      <c r="I1679" s="67"/>
      <c r="J1679" s="67"/>
      <c r="K1679" s="66" t="s">
        <v>13948</v>
      </c>
      <c r="L1679" s="70"/>
      <c r="M1679" s="71">
        <v>3018.100830078125</v>
      </c>
      <c r="N1679" s="71">
        <v>5679.197265625</v>
      </c>
      <c r="O1679" s="72"/>
      <c r="P1679" s="73"/>
      <c r="Q1679" s="73"/>
      <c r="R1679" s="96"/>
      <c r="S1679" s="48">
        <v>0</v>
      </c>
      <c r="T1679" s="48">
        <v>2</v>
      </c>
      <c r="U1679" s="49">
        <v>3998.666667</v>
      </c>
      <c r="V1679" s="49">
        <v>1.5899999999999999E-4</v>
      </c>
      <c r="W1679" s="49">
        <v>3.0000000000000001E-6</v>
      </c>
      <c r="X1679" s="49">
        <v>0.89469200000000004</v>
      </c>
      <c r="Y1679" s="49">
        <v>0</v>
      </c>
      <c r="Z1679" s="49">
        <v>0</v>
      </c>
      <c r="AA1679" s="68">
        <v>1679</v>
      </c>
      <c r="AB1679" s="68"/>
      <c r="AC1679" s="69"/>
      <c r="AD1679" s="84">
        <v>61</v>
      </c>
      <c r="AE1679" s="84">
        <v>5</v>
      </c>
      <c r="AF1679" s="84">
        <v>179</v>
      </c>
      <c r="AG1679" s="84">
        <v>173</v>
      </c>
      <c r="AH1679" s="84"/>
      <c r="AI1679" s="84"/>
      <c r="AJ1679" s="84"/>
      <c r="AK1679" s="84"/>
      <c r="AL1679" s="84"/>
      <c r="AM1679" s="87">
        <v>42640.814687500002</v>
      </c>
      <c r="AN1679" s="84" t="s">
        <v>10584</v>
      </c>
      <c r="AO1679" s="92" t="s">
        <v>12261</v>
      </c>
      <c r="AP1679" s="84" t="s">
        <v>66</v>
      </c>
      <c r="AQ1679" s="48"/>
      <c r="AR1679" s="48"/>
      <c r="AS1679" s="48"/>
      <c r="AT1679" s="48"/>
      <c r="AU1679" s="48"/>
      <c r="AV1679" s="48"/>
      <c r="AW1679" s="107" t="s">
        <v>14718</v>
      </c>
      <c r="AX1679" s="107" t="s">
        <v>14718</v>
      </c>
      <c r="AY1679" s="107" t="s">
        <v>15214</v>
      </c>
      <c r="AZ1679" s="107" t="s">
        <v>15214</v>
      </c>
      <c r="BA1679" s="2"/>
      <c r="BB1679" s="3"/>
      <c r="BC1679" s="3"/>
      <c r="BD1679" s="3"/>
      <c r="BE1679" s="3"/>
    </row>
    <row r="1680" spans="1:57" x14ac:dyDescent="0.25">
      <c r="A1680" s="61" t="s">
        <v>1479</v>
      </c>
      <c r="B1680" s="62" t="s">
        <v>15537</v>
      </c>
      <c r="C1680" s="62"/>
      <c r="D1680" s="63">
        <v>1.7185585195271398</v>
      </c>
      <c r="E1680" s="65"/>
      <c r="F1680" s="103" t="s">
        <v>9033</v>
      </c>
      <c r="G1680" s="62"/>
      <c r="H1680" s="66"/>
      <c r="I1680" s="67"/>
      <c r="J1680" s="67"/>
      <c r="K1680" s="66" t="s">
        <v>13949</v>
      </c>
      <c r="L1680" s="70"/>
      <c r="M1680" s="71">
        <v>4211.5009765625</v>
      </c>
      <c r="N1680" s="71">
        <v>3708.513671875</v>
      </c>
      <c r="O1680" s="72"/>
      <c r="P1680" s="73"/>
      <c r="Q1680" s="73"/>
      <c r="R1680" s="96"/>
      <c r="S1680" s="48">
        <v>0</v>
      </c>
      <c r="T1680" s="48">
        <v>1</v>
      </c>
      <c r="U1680" s="49">
        <v>0</v>
      </c>
      <c r="V1680" s="49">
        <v>1.63E-4</v>
      </c>
      <c r="W1680" s="49">
        <v>1.13E-4</v>
      </c>
      <c r="X1680" s="49">
        <v>0.48216999999999999</v>
      </c>
      <c r="Y1680" s="49">
        <v>0</v>
      </c>
      <c r="Z1680" s="49">
        <v>0</v>
      </c>
      <c r="AA1680" s="68">
        <v>1680</v>
      </c>
      <c r="AB1680" s="68"/>
      <c r="AC1680" s="69"/>
      <c r="AD1680" s="84">
        <v>124</v>
      </c>
      <c r="AE1680" s="84">
        <v>18</v>
      </c>
      <c r="AF1680" s="84">
        <v>83</v>
      </c>
      <c r="AG1680" s="84">
        <v>12952</v>
      </c>
      <c r="AH1680" s="84"/>
      <c r="AI1680" s="84" t="s">
        <v>8256</v>
      </c>
      <c r="AJ1680" s="84"/>
      <c r="AK1680" s="84"/>
      <c r="AL1680" s="84"/>
      <c r="AM1680" s="87">
        <v>42255.735659722224</v>
      </c>
      <c r="AN1680" s="84" t="s">
        <v>10584</v>
      </c>
      <c r="AO1680" s="92" t="s">
        <v>12262</v>
      </c>
      <c r="AP1680" s="84" t="s">
        <v>66</v>
      </c>
      <c r="AQ1680" s="48"/>
      <c r="AR1680" s="48"/>
      <c r="AS1680" s="48"/>
      <c r="AT1680" s="48"/>
      <c r="AU1680" s="48"/>
      <c r="AV1680" s="48"/>
      <c r="AW1680" s="107" t="s">
        <v>14091</v>
      </c>
      <c r="AX1680" s="107" t="s">
        <v>14091</v>
      </c>
      <c r="AY1680" s="107" t="s">
        <v>14892</v>
      </c>
      <c r="AZ1680" s="107" t="s">
        <v>14892</v>
      </c>
      <c r="BA1680" s="2"/>
      <c r="BB1680" s="3"/>
      <c r="BC1680" s="3"/>
      <c r="BD1680" s="3"/>
      <c r="BE1680" s="3"/>
    </row>
    <row r="1681" spans="1:57" x14ac:dyDescent="0.25">
      <c r="A1681" s="61" t="s">
        <v>1480</v>
      </c>
      <c r="B1681" s="62" t="s">
        <v>15537</v>
      </c>
      <c r="C1681" s="62"/>
      <c r="D1681" s="63">
        <v>1.5</v>
      </c>
      <c r="E1681" s="65"/>
      <c r="F1681" s="103" t="s">
        <v>10577</v>
      </c>
      <c r="G1681" s="62"/>
      <c r="H1681" s="66"/>
      <c r="I1681" s="67"/>
      <c r="J1681" s="67"/>
      <c r="K1681" s="66" t="s">
        <v>13950</v>
      </c>
      <c r="L1681" s="70"/>
      <c r="M1681" s="71">
        <v>6295.62939453125</v>
      </c>
      <c r="N1681" s="71">
        <v>1857.234619140625</v>
      </c>
      <c r="O1681" s="72"/>
      <c r="P1681" s="73"/>
      <c r="Q1681" s="73"/>
      <c r="R1681" s="96"/>
      <c r="S1681" s="48">
        <v>0</v>
      </c>
      <c r="T1681" s="48">
        <v>1</v>
      </c>
      <c r="U1681" s="49">
        <v>0</v>
      </c>
      <c r="V1681" s="49">
        <v>1.2300000000000001E-4</v>
      </c>
      <c r="W1681" s="49">
        <v>0</v>
      </c>
      <c r="X1681" s="49">
        <v>0.53268899999999997</v>
      </c>
      <c r="Y1681" s="49">
        <v>0</v>
      </c>
      <c r="Z1681" s="49">
        <v>0</v>
      </c>
      <c r="AA1681" s="68">
        <v>1681</v>
      </c>
      <c r="AB1681" s="68"/>
      <c r="AC1681" s="69"/>
      <c r="AD1681" s="84">
        <v>625</v>
      </c>
      <c r="AE1681" s="84">
        <v>721</v>
      </c>
      <c r="AF1681" s="84">
        <v>60318</v>
      </c>
      <c r="AG1681" s="84">
        <v>23518</v>
      </c>
      <c r="AH1681" s="84"/>
      <c r="AI1681" s="84" t="s">
        <v>8257</v>
      </c>
      <c r="AJ1681" s="84" t="s">
        <v>8266</v>
      </c>
      <c r="AK1681" s="92" t="s">
        <v>8978</v>
      </c>
      <c r="AL1681" s="84"/>
      <c r="AM1681" s="87">
        <v>40924.369791666664</v>
      </c>
      <c r="AN1681" s="84" t="s">
        <v>10584</v>
      </c>
      <c r="AO1681" s="92" t="s">
        <v>12263</v>
      </c>
      <c r="AP1681" s="84" t="s">
        <v>66</v>
      </c>
      <c r="AQ1681" s="48"/>
      <c r="AR1681" s="48"/>
      <c r="AS1681" s="48"/>
      <c r="AT1681" s="48"/>
      <c r="AU1681" s="48"/>
      <c r="AV1681" s="48"/>
      <c r="AW1681" s="107" t="s">
        <v>14181</v>
      </c>
      <c r="AX1681" s="107" t="s">
        <v>14181</v>
      </c>
      <c r="AY1681" s="107" t="s">
        <v>14981</v>
      </c>
      <c r="AZ1681" s="107" t="s">
        <v>14981</v>
      </c>
      <c r="BA1681" s="2"/>
      <c r="BB1681" s="3"/>
      <c r="BC1681" s="3"/>
      <c r="BD1681" s="3"/>
      <c r="BE1681" s="3"/>
    </row>
    <row r="1682" spans="1:57" x14ac:dyDescent="0.25">
      <c r="A1682" s="61" t="s">
        <v>1482</v>
      </c>
      <c r="B1682" s="62" t="s">
        <v>15539</v>
      </c>
      <c r="C1682" s="62"/>
      <c r="D1682" s="63">
        <v>5.097511914340533</v>
      </c>
      <c r="E1682" s="65"/>
      <c r="F1682" s="103" t="s">
        <v>9033</v>
      </c>
      <c r="G1682" s="62"/>
      <c r="H1682" s="66"/>
      <c r="I1682" s="67"/>
      <c r="J1682" s="67"/>
      <c r="K1682" s="66" t="s">
        <v>13951</v>
      </c>
      <c r="L1682" s="70"/>
      <c r="M1682" s="71">
        <v>7461.0732421875</v>
      </c>
      <c r="N1682" s="71">
        <v>6695.8251953125</v>
      </c>
      <c r="O1682" s="72"/>
      <c r="P1682" s="73"/>
      <c r="Q1682" s="73"/>
      <c r="R1682" s="96"/>
      <c r="S1682" s="48">
        <v>0</v>
      </c>
      <c r="T1682" s="48">
        <v>1</v>
      </c>
      <c r="U1682" s="49">
        <v>0</v>
      </c>
      <c r="V1682" s="49">
        <v>2.0100000000000001E-4</v>
      </c>
      <c r="W1682" s="49">
        <v>1.8600000000000001E-3</v>
      </c>
      <c r="X1682" s="49">
        <v>0.465924</v>
      </c>
      <c r="Y1682" s="49">
        <v>0</v>
      </c>
      <c r="Z1682" s="49">
        <v>0</v>
      </c>
      <c r="AA1682" s="68">
        <v>1682</v>
      </c>
      <c r="AB1682" s="68"/>
      <c r="AC1682" s="69"/>
      <c r="AD1682" s="84">
        <v>49</v>
      </c>
      <c r="AE1682" s="84">
        <v>6</v>
      </c>
      <c r="AF1682" s="84">
        <v>289</v>
      </c>
      <c r="AG1682" s="84">
        <v>520</v>
      </c>
      <c r="AH1682" s="84"/>
      <c r="AI1682" s="84"/>
      <c r="AJ1682" s="84"/>
      <c r="AK1682" s="84"/>
      <c r="AL1682" s="84"/>
      <c r="AM1682" s="87">
        <v>43594.88653935185</v>
      </c>
      <c r="AN1682" s="84" t="s">
        <v>10584</v>
      </c>
      <c r="AO1682" s="92" t="s">
        <v>12264</v>
      </c>
      <c r="AP1682" s="84" t="s">
        <v>66</v>
      </c>
      <c r="AQ1682" s="48"/>
      <c r="AR1682" s="48"/>
      <c r="AS1682" s="48"/>
      <c r="AT1682" s="48"/>
      <c r="AU1682" s="48" t="s">
        <v>2951</v>
      </c>
      <c r="AV1682" s="48" t="s">
        <v>2951</v>
      </c>
      <c r="AW1682" s="107" t="s">
        <v>14127</v>
      </c>
      <c r="AX1682" s="107" t="s">
        <v>14127</v>
      </c>
      <c r="AY1682" s="107" t="s">
        <v>14929</v>
      </c>
      <c r="AZ1682" s="107" t="s">
        <v>14929</v>
      </c>
      <c r="BA1682" s="2"/>
      <c r="BB1682" s="3"/>
      <c r="BC1682" s="3"/>
      <c r="BD1682" s="3"/>
      <c r="BE1682" s="3"/>
    </row>
    <row r="1683" spans="1:57" x14ac:dyDescent="0.25">
      <c r="A1683" s="61" t="s">
        <v>1483</v>
      </c>
      <c r="B1683" s="62" t="s">
        <v>15537</v>
      </c>
      <c r="C1683" s="62"/>
      <c r="D1683" s="63">
        <v>1.724360958098657</v>
      </c>
      <c r="E1683" s="65"/>
      <c r="F1683" s="103" t="s">
        <v>10578</v>
      </c>
      <c r="G1683" s="62"/>
      <c r="H1683" s="66"/>
      <c r="I1683" s="67"/>
      <c r="J1683" s="67"/>
      <c r="K1683" s="66" t="s">
        <v>13952</v>
      </c>
      <c r="L1683" s="70"/>
      <c r="M1683" s="71">
        <v>4064.20556640625</v>
      </c>
      <c r="N1683" s="71">
        <v>1621.693359375</v>
      </c>
      <c r="O1683" s="72"/>
      <c r="P1683" s="73"/>
      <c r="Q1683" s="73"/>
      <c r="R1683" s="96"/>
      <c r="S1683" s="48">
        <v>0</v>
      </c>
      <c r="T1683" s="48">
        <v>1</v>
      </c>
      <c r="U1683" s="49">
        <v>0</v>
      </c>
      <c r="V1683" s="49">
        <v>1.84E-4</v>
      </c>
      <c r="W1683" s="49">
        <v>1.16E-4</v>
      </c>
      <c r="X1683" s="49">
        <v>0.46414100000000003</v>
      </c>
      <c r="Y1683" s="49">
        <v>0</v>
      </c>
      <c r="Z1683" s="49">
        <v>0</v>
      </c>
      <c r="AA1683" s="68">
        <v>1683</v>
      </c>
      <c r="AB1683" s="68"/>
      <c r="AC1683" s="69"/>
      <c r="AD1683" s="84">
        <v>6683</v>
      </c>
      <c r="AE1683" s="84">
        <v>9946</v>
      </c>
      <c r="AF1683" s="84">
        <v>96817</v>
      </c>
      <c r="AG1683" s="84">
        <v>55581</v>
      </c>
      <c r="AH1683" s="84"/>
      <c r="AI1683" s="84" t="s">
        <v>8258</v>
      </c>
      <c r="AJ1683" s="84" t="s">
        <v>8444</v>
      </c>
      <c r="AK1683" s="84"/>
      <c r="AL1683" s="84"/>
      <c r="AM1683" s="87">
        <v>40782.659479166665</v>
      </c>
      <c r="AN1683" s="84" t="s">
        <v>10584</v>
      </c>
      <c r="AO1683" s="92" t="s">
        <v>12265</v>
      </c>
      <c r="AP1683" s="84" t="s">
        <v>66</v>
      </c>
      <c r="AQ1683" s="48"/>
      <c r="AR1683" s="48"/>
      <c r="AS1683" s="48"/>
      <c r="AT1683" s="48"/>
      <c r="AU1683" s="48"/>
      <c r="AV1683" s="48"/>
      <c r="AW1683" s="107" t="s">
        <v>14080</v>
      </c>
      <c r="AX1683" s="107" t="s">
        <v>14080</v>
      </c>
      <c r="AY1683" s="107" t="s">
        <v>14883</v>
      </c>
      <c r="AZ1683" s="107" t="s">
        <v>14883</v>
      </c>
      <c r="BA1683" s="2"/>
      <c r="BB1683" s="3"/>
      <c r="BC1683" s="3"/>
      <c r="BD1683" s="3"/>
      <c r="BE1683" s="3"/>
    </row>
    <row r="1684" spans="1:57" x14ac:dyDescent="0.25">
      <c r="A1684" s="61" t="s">
        <v>1484</v>
      </c>
      <c r="B1684" s="62" t="s">
        <v>15537</v>
      </c>
      <c r="C1684" s="62"/>
      <c r="D1684" s="63">
        <v>1.5870365785727549</v>
      </c>
      <c r="E1684" s="65"/>
      <c r="F1684" s="103" t="s">
        <v>9033</v>
      </c>
      <c r="G1684" s="62"/>
      <c r="H1684" s="66"/>
      <c r="I1684" s="67"/>
      <c r="J1684" s="67"/>
      <c r="K1684" s="66" t="s">
        <v>13953</v>
      </c>
      <c r="L1684" s="70"/>
      <c r="M1684" s="71">
        <v>5570.19091796875</v>
      </c>
      <c r="N1684" s="71">
        <v>1533.0789794921875</v>
      </c>
      <c r="O1684" s="72"/>
      <c r="P1684" s="73"/>
      <c r="Q1684" s="73"/>
      <c r="R1684" s="96"/>
      <c r="S1684" s="48">
        <v>0</v>
      </c>
      <c r="T1684" s="48">
        <v>1</v>
      </c>
      <c r="U1684" s="49">
        <v>0</v>
      </c>
      <c r="V1684" s="49">
        <v>1.76E-4</v>
      </c>
      <c r="W1684" s="49">
        <v>4.5000000000000003E-5</v>
      </c>
      <c r="X1684" s="49">
        <v>0.44630199999999998</v>
      </c>
      <c r="Y1684" s="49">
        <v>0</v>
      </c>
      <c r="Z1684" s="49">
        <v>0</v>
      </c>
      <c r="AA1684" s="68">
        <v>1684</v>
      </c>
      <c r="AB1684" s="68"/>
      <c r="AC1684" s="69"/>
      <c r="AD1684" s="84">
        <v>0</v>
      </c>
      <c r="AE1684" s="84">
        <v>12</v>
      </c>
      <c r="AF1684" s="84">
        <v>59</v>
      </c>
      <c r="AG1684" s="84">
        <v>256</v>
      </c>
      <c r="AH1684" s="84"/>
      <c r="AI1684" s="84" t="s">
        <v>8259</v>
      </c>
      <c r="AJ1684" s="84" t="s">
        <v>8266</v>
      </c>
      <c r="AK1684" s="84"/>
      <c r="AL1684" s="84"/>
      <c r="AM1684" s="87">
        <v>42805.800729166665</v>
      </c>
      <c r="AN1684" s="84" t="s">
        <v>10584</v>
      </c>
      <c r="AO1684" s="92" t="s">
        <v>12266</v>
      </c>
      <c r="AP1684" s="84" t="s">
        <v>66</v>
      </c>
      <c r="AQ1684" s="48"/>
      <c r="AR1684" s="48"/>
      <c r="AS1684" s="48"/>
      <c r="AT1684" s="48"/>
      <c r="AU1684" s="48" t="s">
        <v>2947</v>
      </c>
      <c r="AV1684" s="48" t="s">
        <v>2947</v>
      </c>
      <c r="AW1684" s="107" t="s">
        <v>14123</v>
      </c>
      <c r="AX1684" s="107" t="s">
        <v>14123</v>
      </c>
      <c r="AY1684" s="107" t="s">
        <v>14925</v>
      </c>
      <c r="AZ1684" s="107" t="s">
        <v>14925</v>
      </c>
      <c r="BA1684" s="2"/>
      <c r="BB1684" s="3"/>
      <c r="BC1684" s="3"/>
      <c r="BD1684" s="3"/>
      <c r="BE1684" s="3"/>
    </row>
    <row r="1685" spans="1:57" x14ac:dyDescent="0.25">
      <c r="A1685" s="61" t="s">
        <v>1485</v>
      </c>
      <c r="B1685" s="62" t="s">
        <v>15537</v>
      </c>
      <c r="C1685" s="62"/>
      <c r="D1685" s="63">
        <v>1.5</v>
      </c>
      <c r="E1685" s="65"/>
      <c r="F1685" s="103" t="s">
        <v>10579</v>
      </c>
      <c r="G1685" s="62"/>
      <c r="H1685" s="66"/>
      <c r="I1685" s="67"/>
      <c r="J1685" s="67"/>
      <c r="K1685" s="66" t="s">
        <v>13954</v>
      </c>
      <c r="L1685" s="70"/>
      <c r="M1685" s="71">
        <v>1054.4578857421875</v>
      </c>
      <c r="N1685" s="71">
        <v>2514.445068359375</v>
      </c>
      <c r="O1685" s="72"/>
      <c r="P1685" s="73"/>
      <c r="Q1685" s="73"/>
      <c r="R1685" s="96"/>
      <c r="S1685" s="48">
        <v>0</v>
      </c>
      <c r="T1685" s="48">
        <v>1</v>
      </c>
      <c r="U1685" s="49">
        <v>0</v>
      </c>
      <c r="V1685" s="49">
        <v>0.14285700000000001</v>
      </c>
      <c r="W1685" s="49">
        <v>0</v>
      </c>
      <c r="X1685" s="49">
        <v>0.65540500000000002</v>
      </c>
      <c r="Y1685" s="49">
        <v>0</v>
      </c>
      <c r="Z1685" s="49">
        <v>0</v>
      </c>
      <c r="AA1685" s="68">
        <v>1685</v>
      </c>
      <c r="AB1685" s="68"/>
      <c r="AC1685" s="69"/>
      <c r="AD1685" s="84">
        <v>351</v>
      </c>
      <c r="AE1685" s="84">
        <v>262</v>
      </c>
      <c r="AF1685" s="84">
        <v>23656</v>
      </c>
      <c r="AG1685" s="84">
        <v>5326</v>
      </c>
      <c r="AH1685" s="84"/>
      <c r="AI1685" s="84"/>
      <c r="AJ1685" s="84"/>
      <c r="AK1685" s="84"/>
      <c r="AL1685" s="84"/>
      <c r="AM1685" s="87">
        <v>41217.945057870369</v>
      </c>
      <c r="AN1685" s="84" t="s">
        <v>10584</v>
      </c>
      <c r="AO1685" s="92" t="s">
        <v>12267</v>
      </c>
      <c r="AP1685" s="84" t="s">
        <v>66</v>
      </c>
      <c r="AQ1685" s="48" t="s">
        <v>2831</v>
      </c>
      <c r="AR1685" s="48" t="s">
        <v>2831</v>
      </c>
      <c r="AS1685" s="48" t="s">
        <v>2911</v>
      </c>
      <c r="AT1685" s="48" t="s">
        <v>2911</v>
      </c>
      <c r="AU1685" s="48" t="s">
        <v>2946</v>
      </c>
      <c r="AV1685" s="48" t="s">
        <v>2946</v>
      </c>
      <c r="AW1685" s="107" t="s">
        <v>14613</v>
      </c>
      <c r="AX1685" s="107" t="s">
        <v>14613</v>
      </c>
      <c r="AY1685" s="107" t="s">
        <v>15385</v>
      </c>
      <c r="AZ1685" s="107" t="s">
        <v>15385</v>
      </c>
      <c r="BA1685" s="2"/>
      <c r="BB1685" s="3"/>
      <c r="BC1685" s="3"/>
      <c r="BD1685" s="3"/>
      <c r="BE1685" s="3"/>
    </row>
    <row r="1686" spans="1:57" x14ac:dyDescent="0.25">
      <c r="A1686" s="61" t="s">
        <v>1486</v>
      </c>
      <c r="B1686" s="62" t="s">
        <v>15537</v>
      </c>
      <c r="C1686" s="62"/>
      <c r="D1686" s="63">
        <v>1.5</v>
      </c>
      <c r="E1686" s="65"/>
      <c r="F1686" s="103" t="s">
        <v>10580</v>
      </c>
      <c r="G1686" s="62"/>
      <c r="H1686" s="66"/>
      <c r="I1686" s="67"/>
      <c r="J1686" s="67"/>
      <c r="K1686" s="66" t="s">
        <v>13955</v>
      </c>
      <c r="L1686" s="70"/>
      <c r="M1686" s="71">
        <v>2610.53662109375</v>
      </c>
      <c r="N1686" s="71">
        <v>9032.6708984375</v>
      </c>
      <c r="O1686" s="72"/>
      <c r="P1686" s="73"/>
      <c r="Q1686" s="73"/>
      <c r="R1686" s="96"/>
      <c r="S1686" s="48">
        <v>0</v>
      </c>
      <c r="T1686" s="48">
        <v>1</v>
      </c>
      <c r="U1686" s="49">
        <v>0</v>
      </c>
      <c r="V1686" s="49">
        <v>0.125</v>
      </c>
      <c r="W1686" s="49">
        <v>0</v>
      </c>
      <c r="X1686" s="49">
        <v>0.65654000000000001</v>
      </c>
      <c r="Y1686" s="49">
        <v>0</v>
      </c>
      <c r="Z1686" s="49">
        <v>0</v>
      </c>
      <c r="AA1686" s="68">
        <v>1686</v>
      </c>
      <c r="AB1686" s="68"/>
      <c r="AC1686" s="69"/>
      <c r="AD1686" s="84">
        <v>1843</v>
      </c>
      <c r="AE1686" s="84">
        <v>1027</v>
      </c>
      <c r="AF1686" s="84">
        <v>32853</v>
      </c>
      <c r="AG1686" s="84">
        <v>18539</v>
      </c>
      <c r="AH1686" s="84"/>
      <c r="AI1686" s="84" t="s">
        <v>8260</v>
      </c>
      <c r="AJ1686" s="84"/>
      <c r="AK1686" s="84"/>
      <c r="AL1686" s="84"/>
      <c r="AM1686" s="87">
        <v>40263.003680555557</v>
      </c>
      <c r="AN1686" s="84" t="s">
        <v>10584</v>
      </c>
      <c r="AO1686" s="92" t="s">
        <v>12268</v>
      </c>
      <c r="AP1686" s="84" t="s">
        <v>66</v>
      </c>
      <c r="AQ1686" s="48" t="s">
        <v>2886</v>
      </c>
      <c r="AR1686" s="48" t="s">
        <v>2886</v>
      </c>
      <c r="AS1686" s="48" t="s">
        <v>2911</v>
      </c>
      <c r="AT1686" s="48" t="s">
        <v>2911</v>
      </c>
      <c r="AU1686" s="48"/>
      <c r="AV1686" s="48"/>
      <c r="AW1686" s="107" t="s">
        <v>14719</v>
      </c>
      <c r="AX1686" s="107" t="s">
        <v>14719</v>
      </c>
      <c r="AY1686" s="107" t="s">
        <v>15475</v>
      </c>
      <c r="AZ1686" s="107" t="s">
        <v>15475</v>
      </c>
      <c r="BA1686" s="2"/>
      <c r="BB1686" s="3"/>
      <c r="BC1686" s="3"/>
      <c r="BD1686" s="3"/>
      <c r="BE1686" s="3"/>
    </row>
    <row r="1687" spans="1:57" x14ac:dyDescent="0.25">
      <c r="A1687" s="61" t="s">
        <v>1487</v>
      </c>
      <c r="B1687" s="62" t="s">
        <v>15537</v>
      </c>
      <c r="C1687" s="62"/>
      <c r="D1687" s="63">
        <v>1.5</v>
      </c>
      <c r="E1687" s="65"/>
      <c r="F1687" s="103" t="s">
        <v>10581</v>
      </c>
      <c r="G1687" s="62"/>
      <c r="H1687" s="66"/>
      <c r="I1687" s="67"/>
      <c r="J1687" s="67"/>
      <c r="K1687" s="66" t="s">
        <v>13956</v>
      </c>
      <c r="L1687" s="70"/>
      <c r="M1687" s="71">
        <v>1133.4464111328125</v>
      </c>
      <c r="N1687" s="71">
        <v>2034.298828125</v>
      </c>
      <c r="O1687" s="72"/>
      <c r="P1687" s="73"/>
      <c r="Q1687" s="73"/>
      <c r="R1687" s="96"/>
      <c r="S1687" s="48">
        <v>1</v>
      </c>
      <c r="T1687" s="48">
        <v>1</v>
      </c>
      <c r="U1687" s="49">
        <v>0</v>
      </c>
      <c r="V1687" s="49">
        <v>0</v>
      </c>
      <c r="W1687" s="49">
        <v>0</v>
      </c>
      <c r="X1687" s="49">
        <v>1</v>
      </c>
      <c r="Y1687" s="49">
        <v>0</v>
      </c>
      <c r="Z1687" s="49" t="s">
        <v>13963</v>
      </c>
      <c r="AA1687" s="68">
        <v>1687</v>
      </c>
      <c r="AB1687" s="68"/>
      <c r="AC1687" s="69"/>
      <c r="AD1687" s="84">
        <v>73</v>
      </c>
      <c r="AE1687" s="84">
        <v>1720</v>
      </c>
      <c r="AF1687" s="84">
        <v>12048</v>
      </c>
      <c r="AG1687" s="84">
        <v>99</v>
      </c>
      <c r="AH1687" s="84"/>
      <c r="AI1687" s="84" t="s">
        <v>8261</v>
      </c>
      <c r="AJ1687" s="84" t="s">
        <v>8310</v>
      </c>
      <c r="AK1687" s="92" t="s">
        <v>8979</v>
      </c>
      <c r="AL1687" s="84"/>
      <c r="AM1687" s="87">
        <v>40221.588020833333</v>
      </c>
      <c r="AN1687" s="84" t="s">
        <v>10584</v>
      </c>
      <c r="AO1687" s="92" t="s">
        <v>12269</v>
      </c>
      <c r="AP1687" s="84" t="s">
        <v>66</v>
      </c>
      <c r="AQ1687" s="48" t="s">
        <v>2887</v>
      </c>
      <c r="AR1687" s="48" t="s">
        <v>2887</v>
      </c>
      <c r="AS1687" s="48" t="s">
        <v>2945</v>
      </c>
      <c r="AT1687" s="48" t="s">
        <v>2945</v>
      </c>
      <c r="AU1687" s="48"/>
      <c r="AV1687" s="48"/>
      <c r="AW1687" s="107" t="s">
        <v>14720</v>
      </c>
      <c r="AX1687" s="107" t="s">
        <v>14720</v>
      </c>
      <c r="AY1687" s="107" t="s">
        <v>15476</v>
      </c>
      <c r="AZ1687" s="107" t="s">
        <v>15476</v>
      </c>
      <c r="BA1687" s="2"/>
      <c r="BB1687" s="3"/>
      <c r="BC1687" s="3"/>
      <c r="BD1687" s="3"/>
      <c r="BE1687" s="3"/>
    </row>
    <row r="1688" spans="1:57" x14ac:dyDescent="0.25">
      <c r="A1688" s="61" t="s">
        <v>1488</v>
      </c>
      <c r="B1688" s="62" t="s">
        <v>15559</v>
      </c>
      <c r="C1688" s="62"/>
      <c r="D1688" s="63">
        <v>14.596103855913844</v>
      </c>
      <c r="E1688" s="65"/>
      <c r="F1688" s="103" t="s">
        <v>10582</v>
      </c>
      <c r="G1688" s="62"/>
      <c r="H1688" s="66"/>
      <c r="I1688" s="67"/>
      <c r="J1688" s="67"/>
      <c r="K1688" s="66" t="s">
        <v>13957</v>
      </c>
      <c r="L1688" s="70"/>
      <c r="M1688" s="71">
        <v>5146.6748046875</v>
      </c>
      <c r="N1688" s="71">
        <v>5697.0234375</v>
      </c>
      <c r="O1688" s="72"/>
      <c r="P1688" s="73"/>
      <c r="Q1688" s="73"/>
      <c r="R1688" s="96"/>
      <c r="S1688" s="48">
        <v>0</v>
      </c>
      <c r="T1688" s="48">
        <v>8</v>
      </c>
      <c r="U1688" s="49">
        <v>120.12305600000001</v>
      </c>
      <c r="V1688" s="49">
        <v>2.04E-4</v>
      </c>
      <c r="W1688" s="49">
        <v>6.7710000000000001E-3</v>
      </c>
      <c r="X1688" s="49">
        <v>1.202814</v>
      </c>
      <c r="Y1688" s="49">
        <v>0.32142857142857145</v>
      </c>
      <c r="Z1688" s="49">
        <v>0</v>
      </c>
      <c r="AA1688" s="68">
        <v>1688</v>
      </c>
      <c r="AB1688" s="68"/>
      <c r="AC1688" s="69"/>
      <c r="AD1688" s="84">
        <v>164</v>
      </c>
      <c r="AE1688" s="84">
        <v>212</v>
      </c>
      <c r="AF1688" s="84">
        <v>800</v>
      </c>
      <c r="AG1688" s="84">
        <v>1589</v>
      </c>
      <c r="AH1688" s="84"/>
      <c r="AI1688" s="84" t="s">
        <v>8262</v>
      </c>
      <c r="AJ1688" s="84" t="s">
        <v>8393</v>
      </c>
      <c r="AK1688" s="92" t="s">
        <v>8980</v>
      </c>
      <c r="AL1688" s="84"/>
      <c r="AM1688" s="87">
        <v>41267.548217592594</v>
      </c>
      <c r="AN1688" s="84" t="s">
        <v>10584</v>
      </c>
      <c r="AO1688" s="92" t="s">
        <v>12270</v>
      </c>
      <c r="AP1688" s="84" t="s">
        <v>66</v>
      </c>
      <c r="AQ1688" s="48"/>
      <c r="AR1688" s="48"/>
      <c r="AS1688" s="48"/>
      <c r="AT1688" s="48"/>
      <c r="AU1688" s="48" t="s">
        <v>14052</v>
      </c>
      <c r="AV1688" s="48" t="s">
        <v>14072</v>
      </c>
      <c r="AW1688" s="107" t="s">
        <v>14721</v>
      </c>
      <c r="AX1688" s="107" t="s">
        <v>14875</v>
      </c>
      <c r="AY1688" s="107" t="s">
        <v>15477</v>
      </c>
      <c r="AZ1688" s="107" t="s">
        <v>15534</v>
      </c>
      <c r="BA1688" s="2"/>
      <c r="BB1688" s="3"/>
      <c r="BC1688" s="3"/>
      <c r="BD1688" s="3"/>
      <c r="BE1688" s="3"/>
    </row>
    <row r="1689" spans="1:57" x14ac:dyDescent="0.25">
      <c r="A1689" s="75" t="s">
        <v>1492</v>
      </c>
      <c r="B1689" s="76" t="s">
        <v>15537</v>
      </c>
      <c r="C1689" s="76"/>
      <c r="D1689" s="77">
        <v>1.5</v>
      </c>
      <c r="E1689" s="79"/>
      <c r="F1689" s="104" t="s">
        <v>10583</v>
      </c>
      <c r="G1689" s="76"/>
      <c r="H1689" s="80"/>
      <c r="I1689" s="81"/>
      <c r="J1689" s="81"/>
      <c r="K1689" s="80" t="s">
        <v>13958</v>
      </c>
      <c r="L1689" s="97"/>
      <c r="M1689" s="98">
        <v>5988.65771484375</v>
      </c>
      <c r="N1689" s="98">
        <v>692.72882080078125</v>
      </c>
      <c r="O1689" s="99"/>
      <c r="P1689" s="100"/>
      <c r="Q1689" s="100"/>
      <c r="R1689" s="101"/>
      <c r="S1689" s="48">
        <v>1</v>
      </c>
      <c r="T1689" s="48">
        <v>1</v>
      </c>
      <c r="U1689" s="49">
        <v>0</v>
      </c>
      <c r="V1689" s="49">
        <v>0</v>
      </c>
      <c r="W1689" s="49">
        <v>0</v>
      </c>
      <c r="X1689" s="49">
        <v>1</v>
      </c>
      <c r="Y1689" s="49">
        <v>0</v>
      </c>
      <c r="Z1689" s="49" t="s">
        <v>13963</v>
      </c>
      <c r="AA1689" s="102">
        <v>1689</v>
      </c>
      <c r="AB1689" s="102"/>
      <c r="AC1689" s="83"/>
      <c r="AD1689" s="84">
        <v>19321</v>
      </c>
      <c r="AE1689" s="84">
        <v>31846</v>
      </c>
      <c r="AF1689" s="84">
        <v>75171</v>
      </c>
      <c r="AG1689" s="84">
        <v>99278</v>
      </c>
      <c r="AH1689" s="84"/>
      <c r="AI1689" s="84" t="s">
        <v>8263</v>
      </c>
      <c r="AJ1689" s="84" t="s">
        <v>8643</v>
      </c>
      <c r="AK1689" s="84"/>
      <c r="AL1689" s="84"/>
      <c r="AM1689" s="87">
        <v>40701.809930555559</v>
      </c>
      <c r="AN1689" s="84" t="s">
        <v>10584</v>
      </c>
      <c r="AO1689" s="92" t="s">
        <v>12271</v>
      </c>
      <c r="AP1689" s="84" t="s">
        <v>66</v>
      </c>
      <c r="AQ1689" s="48" t="s">
        <v>2910</v>
      </c>
      <c r="AR1689" s="48" t="s">
        <v>2910</v>
      </c>
      <c r="AS1689" s="48" t="s">
        <v>2911</v>
      </c>
      <c r="AT1689" s="48" t="s">
        <v>2911</v>
      </c>
      <c r="AU1689" s="48"/>
      <c r="AV1689" s="48"/>
      <c r="AW1689" s="107" t="s">
        <v>14722</v>
      </c>
      <c r="AX1689" s="107" t="s">
        <v>14722</v>
      </c>
      <c r="AY1689" s="107" t="s">
        <v>15478</v>
      </c>
      <c r="AZ1689" s="107" t="s">
        <v>15478</v>
      </c>
      <c r="BA1689" s="2"/>
      <c r="BB1689" s="3"/>
      <c r="BC1689" s="3"/>
      <c r="BD1689" s="3"/>
      <c r="BE168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689"/>
    <dataValidation allowBlank="1" errorTitle="Invalid Vertex Visibility" error="You have entered an unrecognized vertex visibility.  Try selecting from the drop-down list instead." sqref="BA3"/>
    <dataValidation allowBlank="1" showErrorMessage="1" sqref="BA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68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68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68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68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689"/>
    <dataValidation allowBlank="1" showInputMessage="1" errorTitle="Invalid Vertex Image Key" promptTitle="Vertex Tooltip" prompt="Enter optional text that will pop up when the mouse is hovered over the vertex." sqref="K3:K168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68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68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689"/>
    <dataValidation allowBlank="1" showInputMessage="1" promptTitle="Vertex Label Fill Color" prompt="To select an optional fill color for the Label shape, right-click and select Select Color on the right-click menu." sqref="I3:I1689"/>
    <dataValidation allowBlank="1" showInputMessage="1" errorTitle="Invalid Vertex Image Key" promptTitle="Vertex Image File" prompt="Enter the path to an image file.  Hover over the column header for examples." sqref="F3:F1689"/>
    <dataValidation allowBlank="1" showInputMessage="1" promptTitle="Vertex Color" prompt="To select an optional vertex color, right-click and select Select Color on the right-click menu." sqref="B3:B1689"/>
    <dataValidation allowBlank="1" showInputMessage="1" errorTitle="Invalid Vertex Opacity" error="The optional vertex opacity must be a whole number between 0 and 10." promptTitle="Vertex Opacity" prompt="Enter an optional vertex opacity between 0 (transparent) and 100 (opaque)." sqref="E3:E1689"/>
    <dataValidation type="list" allowBlank="1" showInputMessage="1" showErrorMessage="1" errorTitle="Invalid Vertex Shape" error="You have entered an invalid vertex shape.  Try selecting from the drop-down list instead." promptTitle="Vertex Shape" prompt="Select an optional vertex shape." sqref="C3:C168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68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689">
      <formula1>ValidVertexLabelPositions</formula1>
    </dataValidation>
    <dataValidation allowBlank="1" showInputMessage="1" showErrorMessage="1" promptTitle="Vertex Name" prompt="Enter the name of the vertex." sqref="A3:A1689"/>
  </dataValidations>
  <hyperlinks>
    <hyperlink ref="AI182" r:id="rId1"/>
    <hyperlink ref="AI231" r:id="rId2"/>
    <hyperlink ref="AI308" r:id="rId3"/>
    <hyperlink ref="AI357" r:id="rId4"/>
    <hyperlink ref="AI511" r:id="rId5"/>
    <hyperlink ref="AI745" r:id="rId6"/>
    <hyperlink ref="AI992" r:id="rId7"/>
    <hyperlink ref="AI1208" r:id="rId8"/>
    <hyperlink ref="AI1247" r:id="rId9"/>
    <hyperlink ref="AI1289" r:id="rId10"/>
    <hyperlink ref="AJ1343" r:id="rId11"/>
    <hyperlink ref="AK4" r:id="rId12"/>
    <hyperlink ref="AK6" r:id="rId13"/>
    <hyperlink ref="AK8" r:id="rId14"/>
    <hyperlink ref="AK15" r:id="rId15"/>
    <hyperlink ref="AK17" r:id="rId16"/>
    <hyperlink ref="AK21" r:id="rId17"/>
    <hyperlink ref="AK22" r:id="rId18"/>
    <hyperlink ref="AK29" r:id="rId19"/>
    <hyperlink ref="AK31" r:id="rId20"/>
    <hyperlink ref="AK37" r:id="rId21"/>
    <hyperlink ref="AK38" r:id="rId22"/>
    <hyperlink ref="AK40" r:id="rId23"/>
    <hyperlink ref="AK44" r:id="rId24"/>
    <hyperlink ref="AK48" r:id="rId25"/>
    <hyperlink ref="AK49" r:id="rId26"/>
    <hyperlink ref="AK51" r:id="rId27"/>
    <hyperlink ref="AK52" r:id="rId28"/>
    <hyperlink ref="AK54" r:id="rId29"/>
    <hyperlink ref="AK69" r:id="rId30"/>
    <hyperlink ref="AK73" r:id="rId31"/>
    <hyperlink ref="AK75" r:id="rId32"/>
    <hyperlink ref="AK78" r:id="rId33"/>
    <hyperlink ref="AK81" r:id="rId34"/>
    <hyperlink ref="AK88" r:id="rId35"/>
    <hyperlink ref="AK103" r:id="rId36"/>
    <hyperlink ref="AK105" r:id="rId37"/>
    <hyperlink ref="AK109" r:id="rId38"/>
    <hyperlink ref="AK117" r:id="rId39"/>
    <hyperlink ref="AK119" r:id="rId40"/>
    <hyperlink ref="AK122" r:id="rId41"/>
    <hyperlink ref="AK127" r:id="rId42"/>
    <hyperlink ref="AK139" r:id="rId43"/>
    <hyperlink ref="AK140" r:id="rId44"/>
    <hyperlink ref="AK142" r:id="rId45"/>
    <hyperlink ref="AK147" r:id="rId46"/>
    <hyperlink ref="AK151" r:id="rId47"/>
    <hyperlink ref="AK155" r:id="rId48"/>
    <hyperlink ref="AK160" r:id="rId49"/>
    <hyperlink ref="AK161" r:id="rId50"/>
    <hyperlink ref="AK163" r:id="rId51"/>
    <hyperlink ref="AK170" r:id="rId52"/>
    <hyperlink ref="AK182" r:id="rId53"/>
    <hyperlink ref="AK184" r:id="rId54"/>
    <hyperlink ref="AK188" r:id="rId55"/>
    <hyperlink ref="AK191" r:id="rId56"/>
    <hyperlink ref="AK212" r:id="rId57"/>
    <hyperlink ref="AK224" r:id="rId58"/>
    <hyperlink ref="AK225" r:id="rId59"/>
    <hyperlink ref="AK229" r:id="rId60"/>
    <hyperlink ref="AK231" r:id="rId61"/>
    <hyperlink ref="AK232" r:id="rId62"/>
    <hyperlink ref="AK233" r:id="rId63"/>
    <hyperlink ref="AK235" r:id="rId64"/>
    <hyperlink ref="AK237" r:id="rId65"/>
    <hyperlink ref="AK243" r:id="rId66"/>
    <hyperlink ref="AK244" r:id="rId67"/>
    <hyperlink ref="AK250" r:id="rId68"/>
    <hyperlink ref="AK257" r:id="rId69"/>
    <hyperlink ref="AK263" r:id="rId70"/>
    <hyperlink ref="AK264" r:id="rId71"/>
    <hyperlink ref="AK267" r:id="rId72"/>
    <hyperlink ref="AK269" r:id="rId73"/>
    <hyperlink ref="AK271" r:id="rId74"/>
    <hyperlink ref="AK273" r:id="rId75"/>
    <hyperlink ref="AK274" r:id="rId76"/>
    <hyperlink ref="AK285" r:id="rId77"/>
    <hyperlink ref="AK287" r:id="rId78"/>
    <hyperlink ref="AK293" r:id="rId79"/>
    <hyperlink ref="AK296" r:id="rId80"/>
    <hyperlink ref="AK299" r:id="rId81"/>
    <hyperlink ref="AK307" r:id="rId82"/>
    <hyperlink ref="AK316" r:id="rId83"/>
    <hyperlink ref="AK317" r:id="rId84"/>
    <hyperlink ref="AK321" r:id="rId85"/>
    <hyperlink ref="AK324" r:id="rId86"/>
    <hyperlink ref="AK327" r:id="rId87"/>
    <hyperlink ref="AK333" r:id="rId88"/>
    <hyperlink ref="AK338" r:id="rId89"/>
    <hyperlink ref="AK339" r:id="rId90"/>
    <hyperlink ref="AK342" r:id="rId91"/>
    <hyperlink ref="AK343" r:id="rId92"/>
    <hyperlink ref="AK346" r:id="rId93"/>
    <hyperlink ref="AK347" r:id="rId94"/>
    <hyperlink ref="AK350" r:id="rId95"/>
    <hyperlink ref="AK357" r:id="rId96"/>
    <hyperlink ref="AK359" r:id="rId97"/>
    <hyperlink ref="AK362" r:id="rId98"/>
    <hyperlink ref="AK364" r:id="rId99"/>
    <hyperlink ref="AK366" r:id="rId100"/>
    <hyperlink ref="AK370" r:id="rId101"/>
    <hyperlink ref="AK372" r:id="rId102"/>
    <hyperlink ref="AK375" r:id="rId103"/>
    <hyperlink ref="AK377" r:id="rId104"/>
    <hyperlink ref="AK380" r:id="rId105"/>
    <hyperlink ref="AK383" r:id="rId106"/>
    <hyperlink ref="AK384" r:id="rId107"/>
    <hyperlink ref="AK390" r:id="rId108"/>
    <hyperlink ref="AK391" r:id="rId109"/>
    <hyperlink ref="AK395" r:id="rId110"/>
    <hyperlink ref="AK403" r:id="rId111"/>
    <hyperlink ref="AK408" r:id="rId112"/>
    <hyperlink ref="AK409" r:id="rId113"/>
    <hyperlink ref="AK412" r:id="rId114"/>
    <hyperlink ref="AK427" r:id="rId115"/>
    <hyperlink ref="AK434" r:id="rId116"/>
    <hyperlink ref="AK446" r:id="rId117"/>
    <hyperlink ref="AK452" r:id="rId118"/>
    <hyperlink ref="AK453" r:id="rId119"/>
    <hyperlink ref="AK454" r:id="rId120"/>
    <hyperlink ref="AK455" r:id="rId121"/>
    <hyperlink ref="AK463" r:id="rId122"/>
    <hyperlink ref="AK464" r:id="rId123"/>
    <hyperlink ref="AK465" r:id="rId124"/>
    <hyperlink ref="AK470" r:id="rId125"/>
    <hyperlink ref="AK487" r:id="rId126"/>
    <hyperlink ref="AK506" r:id="rId127"/>
    <hyperlink ref="AK507" r:id="rId128"/>
    <hyperlink ref="AK511" r:id="rId129"/>
    <hyperlink ref="AK513" r:id="rId130"/>
    <hyperlink ref="AK517" r:id="rId131"/>
    <hyperlink ref="AK540" r:id="rId132"/>
    <hyperlink ref="AK550" r:id="rId133"/>
    <hyperlink ref="AK551" r:id="rId134"/>
    <hyperlink ref="AK552" r:id="rId135"/>
    <hyperlink ref="AK559" r:id="rId136"/>
    <hyperlink ref="AK567" r:id="rId137"/>
    <hyperlink ref="AK571" r:id="rId138"/>
    <hyperlink ref="AK578" r:id="rId139"/>
    <hyperlink ref="AK589" r:id="rId140"/>
    <hyperlink ref="AK595" r:id="rId141"/>
    <hyperlink ref="AK601" r:id="rId142"/>
    <hyperlink ref="AK611" r:id="rId143"/>
    <hyperlink ref="AK612" r:id="rId144"/>
    <hyperlink ref="AK618" r:id="rId145"/>
    <hyperlink ref="AK621" r:id="rId146"/>
    <hyperlink ref="AK624" r:id="rId147"/>
    <hyperlink ref="AK634" r:id="rId148"/>
    <hyperlink ref="AK638" r:id="rId149"/>
    <hyperlink ref="AK647" r:id="rId150"/>
    <hyperlink ref="AK648" r:id="rId151"/>
    <hyperlink ref="AK662" r:id="rId152"/>
    <hyperlink ref="AK665" r:id="rId153"/>
    <hyperlink ref="AK669" r:id="rId154"/>
    <hyperlink ref="AK674" r:id="rId155"/>
    <hyperlink ref="AK675" r:id="rId156"/>
    <hyperlink ref="AK676" r:id="rId157"/>
    <hyperlink ref="AK679" r:id="rId158"/>
    <hyperlink ref="AK682" r:id="rId159"/>
    <hyperlink ref="AK684" r:id="rId160"/>
    <hyperlink ref="AK685" r:id="rId161"/>
    <hyperlink ref="AK689" r:id="rId162"/>
    <hyperlink ref="AK695" r:id="rId163"/>
    <hyperlink ref="AK697" r:id="rId164"/>
    <hyperlink ref="AK700" r:id="rId165"/>
    <hyperlink ref="AK701" r:id="rId166"/>
    <hyperlink ref="AK708" r:id="rId167"/>
    <hyperlink ref="AK712" r:id="rId168"/>
    <hyperlink ref="AK713" r:id="rId169"/>
    <hyperlink ref="AK716" r:id="rId170"/>
    <hyperlink ref="AK723" r:id="rId171"/>
    <hyperlink ref="AK730" r:id="rId172"/>
    <hyperlink ref="AK733" r:id="rId173"/>
    <hyperlink ref="AK734" r:id="rId174"/>
    <hyperlink ref="AK735" r:id="rId175"/>
    <hyperlink ref="AK738" r:id="rId176"/>
    <hyperlink ref="AK748" r:id="rId177"/>
    <hyperlink ref="AK749" r:id="rId178"/>
    <hyperlink ref="AK769" r:id="rId179"/>
    <hyperlink ref="AK770" r:id="rId180"/>
    <hyperlink ref="AK771" r:id="rId181"/>
    <hyperlink ref="AK775" r:id="rId182"/>
    <hyperlink ref="AK777" r:id="rId183"/>
    <hyperlink ref="AK780" r:id="rId184"/>
    <hyperlink ref="AK781" r:id="rId185"/>
    <hyperlink ref="AK782" r:id="rId186"/>
    <hyperlink ref="AK789" r:id="rId187"/>
    <hyperlink ref="AK792" r:id="rId188"/>
    <hyperlink ref="AK794" r:id="rId189"/>
    <hyperlink ref="AK796" r:id="rId190"/>
    <hyperlink ref="AK798" r:id="rId191"/>
    <hyperlink ref="AK804" r:id="rId192"/>
    <hyperlink ref="AK807" r:id="rId193"/>
    <hyperlink ref="AK808" r:id="rId194"/>
    <hyperlink ref="AK811" r:id="rId195"/>
    <hyperlink ref="AK812" r:id="rId196"/>
    <hyperlink ref="AK815" r:id="rId197"/>
    <hyperlink ref="AK818" r:id="rId198"/>
    <hyperlink ref="AK821" r:id="rId199"/>
    <hyperlink ref="AK823" r:id="rId200"/>
    <hyperlink ref="AK826" r:id="rId201"/>
    <hyperlink ref="AK827" r:id="rId202"/>
    <hyperlink ref="AK828" r:id="rId203"/>
    <hyperlink ref="AK829" r:id="rId204"/>
    <hyperlink ref="AK830" r:id="rId205"/>
    <hyperlink ref="AK831" r:id="rId206"/>
    <hyperlink ref="AK840" r:id="rId207"/>
    <hyperlink ref="AK841" r:id="rId208"/>
    <hyperlink ref="AK843" r:id="rId209"/>
    <hyperlink ref="AK857" r:id="rId210"/>
    <hyperlink ref="AK859" r:id="rId211"/>
    <hyperlink ref="AK861" r:id="rId212"/>
    <hyperlink ref="AK874" r:id="rId213"/>
    <hyperlink ref="AK881" r:id="rId214"/>
    <hyperlink ref="AK897" r:id="rId215"/>
    <hyperlink ref="AK909" r:id="rId216"/>
    <hyperlink ref="AK912" r:id="rId217"/>
    <hyperlink ref="AK919" r:id="rId218"/>
    <hyperlink ref="AK922" r:id="rId219"/>
    <hyperlink ref="AK925" r:id="rId220"/>
    <hyperlink ref="AK935" r:id="rId221"/>
    <hyperlink ref="AK938" r:id="rId222"/>
    <hyperlink ref="AK943" r:id="rId223"/>
    <hyperlink ref="AK946" r:id="rId224"/>
    <hyperlink ref="AK949" r:id="rId225"/>
    <hyperlink ref="AK955" r:id="rId226"/>
    <hyperlink ref="AK957" r:id="rId227"/>
    <hyperlink ref="AK962" r:id="rId228"/>
    <hyperlink ref="AK968" r:id="rId229"/>
    <hyperlink ref="AK969" r:id="rId230"/>
    <hyperlink ref="AK970" r:id="rId231"/>
    <hyperlink ref="AK977" r:id="rId232"/>
    <hyperlink ref="AK979" r:id="rId233"/>
    <hyperlink ref="AK986" r:id="rId234"/>
    <hyperlink ref="AK987" r:id="rId235"/>
    <hyperlink ref="AK991" r:id="rId236"/>
    <hyperlink ref="AK992" r:id="rId237"/>
    <hyperlink ref="AK993" r:id="rId238"/>
    <hyperlink ref="AK994" r:id="rId239"/>
    <hyperlink ref="AK1007" r:id="rId240"/>
    <hyperlink ref="AK1013" r:id="rId241"/>
    <hyperlink ref="AK1014" r:id="rId242"/>
    <hyperlink ref="AK1021" r:id="rId243"/>
    <hyperlink ref="AK1022" r:id="rId244"/>
    <hyperlink ref="AK1023" r:id="rId245"/>
    <hyperlink ref="AK1030" r:id="rId246"/>
    <hyperlink ref="AK1031" r:id="rId247"/>
    <hyperlink ref="AK1044" r:id="rId248"/>
    <hyperlink ref="AK1049" r:id="rId249"/>
    <hyperlink ref="AK1050" r:id="rId250"/>
    <hyperlink ref="AK1054" r:id="rId251"/>
    <hyperlink ref="AK1060" r:id="rId252"/>
    <hyperlink ref="AK1061" r:id="rId253"/>
    <hyperlink ref="AK1064" r:id="rId254"/>
    <hyperlink ref="AK1065" r:id="rId255"/>
    <hyperlink ref="AK1075" r:id="rId256"/>
    <hyperlink ref="AK1076" r:id="rId257"/>
    <hyperlink ref="AK1079" r:id="rId258"/>
    <hyperlink ref="AK1102" r:id="rId259"/>
    <hyperlink ref="AK1105" r:id="rId260"/>
    <hyperlink ref="AK1108" r:id="rId261"/>
    <hyperlink ref="AK1111" r:id="rId262"/>
    <hyperlink ref="AK1112" r:id="rId263"/>
    <hyperlink ref="AK1127" r:id="rId264"/>
    <hyperlink ref="AK1132" r:id="rId265"/>
    <hyperlink ref="AK1133" r:id="rId266"/>
    <hyperlink ref="AK1144" r:id="rId267"/>
    <hyperlink ref="AK1153" r:id="rId268"/>
    <hyperlink ref="AK1162" r:id="rId269"/>
    <hyperlink ref="AK1163" r:id="rId270"/>
    <hyperlink ref="AK1177" r:id="rId271"/>
    <hyperlink ref="AK1178" r:id="rId272"/>
    <hyperlink ref="AK1187" r:id="rId273"/>
    <hyperlink ref="AK1190" r:id="rId274"/>
    <hyperlink ref="AK1196" r:id="rId275"/>
    <hyperlink ref="AK1221" r:id="rId276"/>
    <hyperlink ref="AK1226" r:id="rId277"/>
    <hyperlink ref="AK1264" r:id="rId278"/>
    <hyperlink ref="AK1265" r:id="rId279"/>
    <hyperlink ref="AK1266" r:id="rId280"/>
    <hyperlink ref="AK1268" r:id="rId281"/>
    <hyperlink ref="AK1280" r:id="rId282"/>
    <hyperlink ref="AK1288" r:id="rId283"/>
    <hyperlink ref="AK1289" r:id="rId284"/>
    <hyperlink ref="AK1296" r:id="rId285"/>
    <hyperlink ref="AK1301" r:id="rId286"/>
    <hyperlink ref="AK1318" r:id="rId287"/>
    <hyperlink ref="AK1336" r:id="rId288"/>
    <hyperlink ref="AK1337" r:id="rId289"/>
    <hyperlink ref="AK1339" r:id="rId290"/>
    <hyperlink ref="AK1341" r:id="rId291"/>
    <hyperlink ref="AK1343" r:id="rId292"/>
    <hyperlink ref="AK1350" r:id="rId293"/>
    <hyperlink ref="AK1351" r:id="rId294"/>
    <hyperlink ref="AK1353" r:id="rId295"/>
    <hyperlink ref="AK1357" r:id="rId296"/>
    <hyperlink ref="AK1363" r:id="rId297"/>
    <hyperlink ref="AK1366" r:id="rId298"/>
    <hyperlink ref="AK1369" r:id="rId299"/>
    <hyperlink ref="AK1383" r:id="rId300"/>
    <hyperlink ref="AK1389" r:id="rId301"/>
    <hyperlink ref="AK1390" r:id="rId302"/>
    <hyperlink ref="AK1395" r:id="rId303"/>
    <hyperlink ref="AK1398" r:id="rId304"/>
    <hyperlink ref="AK1403" r:id="rId305"/>
    <hyperlink ref="AK1404" r:id="rId306"/>
    <hyperlink ref="AK1405" r:id="rId307"/>
    <hyperlink ref="AK1426" r:id="rId308"/>
    <hyperlink ref="AK1428" r:id="rId309"/>
    <hyperlink ref="AK1434" r:id="rId310"/>
    <hyperlink ref="AK1439" r:id="rId311"/>
    <hyperlink ref="AK1443" r:id="rId312"/>
    <hyperlink ref="AK1444" r:id="rId313"/>
    <hyperlink ref="AK1449" r:id="rId314"/>
    <hyperlink ref="AK1450" r:id="rId315"/>
    <hyperlink ref="AK1453" r:id="rId316"/>
    <hyperlink ref="AK1461" r:id="rId317"/>
    <hyperlink ref="AK1467" r:id="rId318"/>
    <hyperlink ref="AK1468" r:id="rId319"/>
    <hyperlink ref="AK1482" r:id="rId320"/>
    <hyperlink ref="AK1504" r:id="rId321"/>
    <hyperlink ref="AK1508" r:id="rId322"/>
    <hyperlink ref="AK1517" r:id="rId323"/>
    <hyperlink ref="AK1521" r:id="rId324"/>
    <hyperlink ref="AK1522" r:id="rId325"/>
    <hyperlink ref="AK1528" r:id="rId326"/>
    <hyperlink ref="AK1537" r:id="rId327"/>
    <hyperlink ref="AK1538" r:id="rId328"/>
    <hyperlink ref="AK1539" r:id="rId329"/>
    <hyperlink ref="AK1546" r:id="rId330"/>
    <hyperlink ref="AK1547" r:id="rId331"/>
    <hyperlink ref="AK1550" r:id="rId332"/>
    <hyperlink ref="AK1551" r:id="rId333"/>
    <hyperlink ref="AK1556" r:id="rId334"/>
    <hyperlink ref="AK1558" r:id="rId335"/>
    <hyperlink ref="AK1569" r:id="rId336"/>
    <hyperlink ref="AK1588" r:id="rId337"/>
    <hyperlink ref="AK1592" r:id="rId338"/>
    <hyperlink ref="AK1597" r:id="rId339"/>
    <hyperlink ref="AK1599" r:id="rId340"/>
    <hyperlink ref="AK1612" r:id="rId341"/>
    <hyperlink ref="AK1614" r:id="rId342"/>
    <hyperlink ref="AK1623" r:id="rId343"/>
    <hyperlink ref="AK1634" r:id="rId344"/>
    <hyperlink ref="AK1637" r:id="rId345"/>
    <hyperlink ref="AK1640" r:id="rId346"/>
    <hyperlink ref="AK1651" r:id="rId347"/>
    <hyperlink ref="AK1658" r:id="rId348"/>
    <hyperlink ref="AK1666" r:id="rId349"/>
    <hyperlink ref="AK1671" r:id="rId350"/>
    <hyperlink ref="AK1681" r:id="rId351"/>
    <hyperlink ref="AK1687" r:id="rId352"/>
    <hyperlink ref="AK1688" r:id="rId353"/>
    <hyperlink ref="F3" r:id="rId354"/>
    <hyperlink ref="F4" r:id="rId355"/>
    <hyperlink ref="F5" r:id="rId356"/>
    <hyperlink ref="F6" r:id="rId357"/>
    <hyperlink ref="F7" r:id="rId358"/>
    <hyperlink ref="F8" r:id="rId359"/>
    <hyperlink ref="F9" r:id="rId360"/>
    <hyperlink ref="F10" r:id="rId361"/>
    <hyperlink ref="F11" r:id="rId362"/>
    <hyperlink ref="F12" r:id="rId363"/>
    <hyperlink ref="F13" r:id="rId364"/>
    <hyperlink ref="F14" r:id="rId365"/>
    <hyperlink ref="F15" r:id="rId366"/>
    <hyperlink ref="F16" r:id="rId367"/>
    <hyperlink ref="F17" r:id="rId368"/>
    <hyperlink ref="F18" r:id="rId369"/>
    <hyperlink ref="F19" r:id="rId370"/>
    <hyperlink ref="F20" r:id="rId371"/>
    <hyperlink ref="F21" r:id="rId372"/>
    <hyperlink ref="F22" r:id="rId373"/>
    <hyperlink ref="F23" r:id="rId374"/>
    <hyperlink ref="F24" r:id="rId375"/>
    <hyperlink ref="F25" r:id="rId376"/>
    <hyperlink ref="F26" r:id="rId377"/>
    <hyperlink ref="F27" r:id="rId378"/>
    <hyperlink ref="F28" r:id="rId379"/>
    <hyperlink ref="F29" r:id="rId380"/>
    <hyperlink ref="F30" r:id="rId381"/>
    <hyperlink ref="F31" r:id="rId382"/>
    <hyperlink ref="F32" r:id="rId383"/>
    <hyperlink ref="F33" r:id="rId384"/>
    <hyperlink ref="F34" r:id="rId385"/>
    <hyperlink ref="F35" r:id="rId386"/>
    <hyperlink ref="F36" r:id="rId387"/>
    <hyperlink ref="F37" r:id="rId388"/>
    <hyperlink ref="F38" r:id="rId389"/>
    <hyperlink ref="F39" r:id="rId390"/>
    <hyperlink ref="F40" r:id="rId391"/>
    <hyperlink ref="F41" r:id="rId392"/>
    <hyperlink ref="F42" r:id="rId393"/>
    <hyperlink ref="F43" r:id="rId394"/>
    <hyperlink ref="F44" r:id="rId395"/>
    <hyperlink ref="F45" r:id="rId396"/>
    <hyperlink ref="F46" r:id="rId397"/>
    <hyperlink ref="F47" r:id="rId398"/>
    <hyperlink ref="F48" r:id="rId399"/>
    <hyperlink ref="F49" r:id="rId400"/>
    <hyperlink ref="F50" r:id="rId401"/>
    <hyperlink ref="F51" r:id="rId402"/>
    <hyperlink ref="F52" r:id="rId403"/>
    <hyperlink ref="F53" r:id="rId404"/>
    <hyperlink ref="F54" r:id="rId405"/>
    <hyperlink ref="F55" r:id="rId406"/>
    <hyperlink ref="F56" r:id="rId407"/>
    <hyperlink ref="F57" r:id="rId408"/>
    <hyperlink ref="F58" r:id="rId409"/>
    <hyperlink ref="F59" r:id="rId410"/>
    <hyperlink ref="F60" r:id="rId411"/>
    <hyperlink ref="F61" r:id="rId412"/>
    <hyperlink ref="F62" r:id="rId413"/>
    <hyperlink ref="F63" r:id="rId414"/>
    <hyperlink ref="F64" r:id="rId415"/>
    <hyperlink ref="F65" r:id="rId416"/>
    <hyperlink ref="F66" r:id="rId417"/>
    <hyperlink ref="F67" r:id="rId418"/>
    <hyperlink ref="F68" r:id="rId419"/>
    <hyperlink ref="F69" r:id="rId420"/>
    <hyperlink ref="F70" r:id="rId421"/>
    <hyperlink ref="F71" r:id="rId422"/>
    <hyperlink ref="F72" r:id="rId423"/>
    <hyperlink ref="F73" r:id="rId424"/>
    <hyperlink ref="F74" r:id="rId425"/>
    <hyperlink ref="F75" r:id="rId426"/>
    <hyperlink ref="F76" r:id="rId427"/>
    <hyperlink ref="F77" r:id="rId428"/>
    <hyperlink ref="F78" r:id="rId429"/>
    <hyperlink ref="F79" r:id="rId430"/>
    <hyperlink ref="F80" r:id="rId431"/>
    <hyperlink ref="F81" r:id="rId432"/>
    <hyperlink ref="F82" r:id="rId433"/>
    <hyperlink ref="F83" r:id="rId434"/>
    <hyperlink ref="F84" r:id="rId435"/>
    <hyperlink ref="F85" r:id="rId436"/>
    <hyperlink ref="F86" r:id="rId437"/>
    <hyperlink ref="F87" r:id="rId438"/>
    <hyperlink ref="F88" r:id="rId439"/>
    <hyperlink ref="F89" r:id="rId440"/>
    <hyperlink ref="F90" r:id="rId441"/>
    <hyperlink ref="F91" r:id="rId442"/>
    <hyperlink ref="F92" r:id="rId443"/>
    <hyperlink ref="F93" r:id="rId444"/>
    <hyperlink ref="F94" r:id="rId445"/>
    <hyperlink ref="F95" r:id="rId446"/>
    <hyperlink ref="F96" r:id="rId447"/>
    <hyperlink ref="F97" r:id="rId448"/>
    <hyperlink ref="F98" r:id="rId449"/>
    <hyperlink ref="F99" r:id="rId450"/>
    <hyperlink ref="F100" r:id="rId451"/>
    <hyperlink ref="F101" r:id="rId452"/>
    <hyperlink ref="F102" r:id="rId453"/>
    <hyperlink ref="F103" r:id="rId454"/>
    <hyperlink ref="F104" r:id="rId455"/>
    <hyperlink ref="F105" r:id="rId456"/>
    <hyperlink ref="F106" r:id="rId457"/>
    <hyperlink ref="F107" r:id="rId458"/>
    <hyperlink ref="F108" r:id="rId459"/>
    <hyperlink ref="F109" r:id="rId460"/>
    <hyperlink ref="F110" r:id="rId461"/>
    <hyperlink ref="F111" r:id="rId462"/>
    <hyperlink ref="F112" r:id="rId463"/>
    <hyperlink ref="F113" r:id="rId464"/>
    <hyperlink ref="F114" r:id="rId465"/>
    <hyperlink ref="F115" r:id="rId466"/>
    <hyperlink ref="F116" r:id="rId467"/>
    <hyperlink ref="F117" r:id="rId468"/>
    <hyperlink ref="F118" r:id="rId469"/>
    <hyperlink ref="F119" r:id="rId470"/>
    <hyperlink ref="F120" r:id="rId471"/>
    <hyperlink ref="F121" r:id="rId472"/>
    <hyperlink ref="F122" r:id="rId473"/>
    <hyperlink ref="F123" r:id="rId474"/>
    <hyperlink ref="F124" r:id="rId475"/>
    <hyperlink ref="F125" r:id="rId476"/>
    <hyperlink ref="F126" r:id="rId477"/>
    <hyperlink ref="F127" r:id="rId478"/>
    <hyperlink ref="F128" r:id="rId479"/>
    <hyperlink ref="F129" r:id="rId480"/>
    <hyperlink ref="F130" r:id="rId481"/>
    <hyperlink ref="F131" r:id="rId482"/>
    <hyperlink ref="F132" r:id="rId483"/>
    <hyperlink ref="F133" r:id="rId484"/>
    <hyperlink ref="F134" r:id="rId485"/>
    <hyperlink ref="F136" r:id="rId486"/>
    <hyperlink ref="F137" r:id="rId487"/>
    <hyperlink ref="F138" r:id="rId488"/>
    <hyperlink ref="F139" r:id="rId489"/>
    <hyperlink ref="F140" r:id="rId490"/>
    <hyperlink ref="F141" r:id="rId491"/>
    <hyperlink ref="F142" r:id="rId492"/>
    <hyperlink ref="F143" r:id="rId493"/>
    <hyperlink ref="F144" r:id="rId494"/>
    <hyperlink ref="F145" r:id="rId495"/>
    <hyperlink ref="F146" r:id="rId496"/>
    <hyperlink ref="F147" r:id="rId497"/>
    <hyperlink ref="F148" r:id="rId498"/>
    <hyperlink ref="F149" r:id="rId499"/>
    <hyperlink ref="F150" r:id="rId500"/>
    <hyperlink ref="F151" r:id="rId501"/>
    <hyperlink ref="F152" r:id="rId502"/>
    <hyperlink ref="F153" r:id="rId503"/>
    <hyperlink ref="F154" r:id="rId504"/>
    <hyperlink ref="F155" r:id="rId505"/>
    <hyperlink ref="F156" r:id="rId506"/>
    <hyperlink ref="F157" r:id="rId507"/>
    <hyperlink ref="F158" r:id="rId508"/>
    <hyperlink ref="F159" r:id="rId509"/>
    <hyperlink ref="F160" r:id="rId510"/>
    <hyperlink ref="F161" r:id="rId511"/>
    <hyperlink ref="F162" r:id="rId512"/>
    <hyperlink ref="F163" r:id="rId513"/>
    <hyperlink ref="F164" r:id="rId514"/>
    <hyperlink ref="F165" r:id="rId515"/>
    <hyperlink ref="F166" r:id="rId516"/>
    <hyperlink ref="F167" r:id="rId517"/>
    <hyperlink ref="F168" r:id="rId518"/>
    <hyperlink ref="F169" r:id="rId519"/>
    <hyperlink ref="F170" r:id="rId520"/>
    <hyperlink ref="F171" r:id="rId521"/>
    <hyperlink ref="F172" r:id="rId522"/>
    <hyperlink ref="F173" r:id="rId523"/>
    <hyperlink ref="F174" r:id="rId524"/>
    <hyperlink ref="F175" r:id="rId525"/>
    <hyperlink ref="F176" r:id="rId526"/>
    <hyperlink ref="F177" r:id="rId527"/>
    <hyperlink ref="F178" r:id="rId528"/>
    <hyperlink ref="F179" r:id="rId529"/>
    <hyperlink ref="F180" r:id="rId530"/>
    <hyperlink ref="F181" r:id="rId531"/>
    <hyperlink ref="F182" r:id="rId532"/>
    <hyperlink ref="F183" r:id="rId533"/>
    <hyperlink ref="F184" r:id="rId534"/>
    <hyperlink ref="F185" r:id="rId535"/>
    <hyperlink ref="F186" r:id="rId536"/>
    <hyperlink ref="F187" r:id="rId537"/>
    <hyperlink ref="F188" r:id="rId538"/>
    <hyperlink ref="F189" r:id="rId539"/>
    <hyperlink ref="F190" r:id="rId540"/>
    <hyperlink ref="F191" r:id="rId541"/>
    <hyperlink ref="F192" r:id="rId542"/>
    <hyperlink ref="F193" r:id="rId543"/>
    <hyperlink ref="F194" r:id="rId544"/>
    <hyperlink ref="F195" r:id="rId545"/>
    <hyperlink ref="F196" r:id="rId546"/>
    <hyperlink ref="F197" r:id="rId547"/>
    <hyperlink ref="F198" r:id="rId548"/>
    <hyperlink ref="F199" r:id="rId549"/>
    <hyperlink ref="F200" r:id="rId550"/>
    <hyperlink ref="F201" r:id="rId551"/>
    <hyperlink ref="F202" r:id="rId552"/>
    <hyperlink ref="F203" r:id="rId553"/>
    <hyperlink ref="F204" r:id="rId554"/>
    <hyperlink ref="F205" r:id="rId555"/>
    <hyperlink ref="F206" r:id="rId556"/>
    <hyperlink ref="F207" r:id="rId557"/>
    <hyperlink ref="F208" r:id="rId558"/>
    <hyperlink ref="F209" r:id="rId559"/>
    <hyperlink ref="F210" r:id="rId560"/>
    <hyperlink ref="F211" r:id="rId561"/>
    <hyperlink ref="F212" r:id="rId562"/>
    <hyperlink ref="F213" r:id="rId563"/>
    <hyperlink ref="F214" r:id="rId564"/>
    <hyperlink ref="F215" r:id="rId565"/>
    <hyperlink ref="F216" r:id="rId566"/>
    <hyperlink ref="F217" r:id="rId567"/>
    <hyperlink ref="F218" r:id="rId568"/>
    <hyperlink ref="F219" r:id="rId569"/>
    <hyperlink ref="F220" r:id="rId570"/>
    <hyperlink ref="F221" r:id="rId571"/>
    <hyperlink ref="F222" r:id="rId572"/>
    <hyperlink ref="F223" r:id="rId573"/>
    <hyperlink ref="F224" r:id="rId574"/>
    <hyperlink ref="F225" r:id="rId575"/>
    <hyperlink ref="F226" r:id="rId576"/>
    <hyperlink ref="F227" r:id="rId577"/>
    <hyperlink ref="F228" r:id="rId578"/>
    <hyperlink ref="F229" r:id="rId579"/>
    <hyperlink ref="F230" r:id="rId580"/>
    <hyperlink ref="F231" r:id="rId581"/>
    <hyperlink ref="F232" r:id="rId582"/>
    <hyperlink ref="F233" r:id="rId583"/>
    <hyperlink ref="F234" r:id="rId584"/>
    <hyperlink ref="F235" r:id="rId585"/>
    <hyperlink ref="F236" r:id="rId586"/>
    <hyperlink ref="F237" r:id="rId587"/>
    <hyperlink ref="F238" r:id="rId588"/>
    <hyperlink ref="F239" r:id="rId589"/>
    <hyperlink ref="F240" r:id="rId590"/>
    <hyperlink ref="F241" r:id="rId591"/>
    <hyperlink ref="F242" r:id="rId592"/>
    <hyperlink ref="F243" r:id="rId593"/>
    <hyperlink ref="F244" r:id="rId594"/>
    <hyperlink ref="F245" r:id="rId595"/>
    <hyperlink ref="F246" r:id="rId596"/>
    <hyperlink ref="F247" r:id="rId597"/>
    <hyperlink ref="F248" r:id="rId598"/>
    <hyperlink ref="F249" r:id="rId599"/>
    <hyperlink ref="F250" r:id="rId600"/>
    <hyperlink ref="F251" r:id="rId601"/>
    <hyperlink ref="F252" r:id="rId602"/>
    <hyperlink ref="F253" r:id="rId603"/>
    <hyperlink ref="F254" r:id="rId604"/>
    <hyperlink ref="F255" r:id="rId605"/>
    <hyperlink ref="F256" r:id="rId606"/>
    <hyperlink ref="F257" r:id="rId607"/>
    <hyperlink ref="F258" r:id="rId608"/>
    <hyperlink ref="F259" r:id="rId609"/>
    <hyperlink ref="F260" r:id="rId610"/>
    <hyperlink ref="F261" r:id="rId611"/>
    <hyperlink ref="F262" r:id="rId612"/>
    <hyperlink ref="F263" r:id="rId613"/>
    <hyperlink ref="F264" r:id="rId614"/>
    <hyperlink ref="F265" r:id="rId615"/>
    <hyperlink ref="F266" r:id="rId616"/>
    <hyperlink ref="F267" r:id="rId617"/>
    <hyperlink ref="F268" r:id="rId618"/>
    <hyperlink ref="F269" r:id="rId619"/>
    <hyperlink ref="F270" r:id="rId620"/>
    <hyperlink ref="F271" r:id="rId621"/>
    <hyperlink ref="F272" r:id="rId622"/>
    <hyperlink ref="F273" r:id="rId623"/>
    <hyperlink ref="F274" r:id="rId624"/>
    <hyperlink ref="F275" r:id="rId625"/>
    <hyperlink ref="F276" r:id="rId626"/>
    <hyperlink ref="F277" r:id="rId627"/>
    <hyperlink ref="F278" r:id="rId628"/>
    <hyperlink ref="F279" r:id="rId629"/>
    <hyperlink ref="F280" r:id="rId630"/>
    <hyperlink ref="F281" r:id="rId631"/>
    <hyperlink ref="F282" r:id="rId632"/>
    <hyperlink ref="F283" r:id="rId633"/>
    <hyperlink ref="F284" r:id="rId634"/>
    <hyperlink ref="F285" r:id="rId635"/>
    <hyperlink ref="F286" r:id="rId636"/>
    <hyperlink ref="F287" r:id="rId637"/>
    <hyperlink ref="F288" r:id="rId638"/>
    <hyperlink ref="F289" r:id="rId639"/>
    <hyperlink ref="F290" r:id="rId640"/>
    <hyperlink ref="F291" r:id="rId641"/>
    <hyperlink ref="F292" r:id="rId642"/>
    <hyperlink ref="F293" r:id="rId643"/>
    <hyperlink ref="F294" r:id="rId644"/>
    <hyperlink ref="F295" r:id="rId645"/>
    <hyperlink ref="F296" r:id="rId646"/>
    <hyperlink ref="F297" r:id="rId647"/>
    <hyperlink ref="F298" r:id="rId648"/>
    <hyperlink ref="F299" r:id="rId649"/>
    <hyperlink ref="F300" r:id="rId650"/>
    <hyperlink ref="F301" r:id="rId651"/>
    <hyperlink ref="F302" r:id="rId652"/>
    <hyperlink ref="F303" r:id="rId653"/>
    <hyperlink ref="F304" r:id="rId654"/>
    <hyperlink ref="F305" r:id="rId655"/>
    <hyperlink ref="F306" r:id="rId656"/>
    <hyperlink ref="F307" r:id="rId657"/>
    <hyperlink ref="F308" r:id="rId658"/>
    <hyperlink ref="F309" r:id="rId659"/>
    <hyperlink ref="F310" r:id="rId660"/>
    <hyperlink ref="F311" r:id="rId661"/>
    <hyperlink ref="F312" r:id="rId662"/>
    <hyperlink ref="F313" r:id="rId663"/>
    <hyperlink ref="F314" r:id="rId664"/>
    <hyperlink ref="F315" r:id="rId665"/>
    <hyperlink ref="F316" r:id="rId666"/>
    <hyperlink ref="F317" r:id="rId667"/>
    <hyperlink ref="F318" r:id="rId668"/>
    <hyperlink ref="F319" r:id="rId669"/>
    <hyperlink ref="F320" r:id="rId670"/>
    <hyperlink ref="F321" r:id="rId671"/>
    <hyperlink ref="F322" r:id="rId672"/>
    <hyperlink ref="F323" r:id="rId673"/>
    <hyperlink ref="F324" r:id="rId674"/>
    <hyperlink ref="F325" r:id="rId675"/>
    <hyperlink ref="F326" r:id="rId676"/>
    <hyperlink ref="F327" r:id="rId677"/>
    <hyperlink ref="F328" r:id="rId678"/>
    <hyperlink ref="F329" r:id="rId679"/>
    <hyperlink ref="F330" r:id="rId680"/>
    <hyperlink ref="F331" r:id="rId681"/>
    <hyperlink ref="F332" r:id="rId682"/>
    <hyperlink ref="F333" r:id="rId683"/>
    <hyperlink ref="F334" r:id="rId684"/>
    <hyperlink ref="F335" r:id="rId685"/>
    <hyperlink ref="F336" r:id="rId686"/>
    <hyperlink ref="F337" r:id="rId687"/>
    <hyperlink ref="F338" r:id="rId688"/>
    <hyperlink ref="F339" r:id="rId689"/>
    <hyperlink ref="F340" r:id="rId690"/>
    <hyperlink ref="F341" r:id="rId691"/>
    <hyperlink ref="F342" r:id="rId692"/>
    <hyperlink ref="F343" r:id="rId693"/>
    <hyperlink ref="F344" r:id="rId694"/>
    <hyperlink ref="F345" r:id="rId695"/>
    <hyperlink ref="F346" r:id="rId696"/>
    <hyperlink ref="F347" r:id="rId697"/>
    <hyperlink ref="F348" r:id="rId698"/>
    <hyperlink ref="F349" r:id="rId699"/>
    <hyperlink ref="F350" r:id="rId700"/>
    <hyperlink ref="F351" r:id="rId701"/>
    <hyperlink ref="F352" r:id="rId702"/>
    <hyperlink ref="F353" r:id="rId703"/>
    <hyperlink ref="F354" r:id="rId704"/>
    <hyperlink ref="F355" r:id="rId705"/>
    <hyperlink ref="F356" r:id="rId706"/>
    <hyperlink ref="F357" r:id="rId707"/>
    <hyperlink ref="F358" r:id="rId708"/>
    <hyperlink ref="F359" r:id="rId709"/>
    <hyperlink ref="F360" r:id="rId710"/>
    <hyperlink ref="F361" r:id="rId711"/>
    <hyperlink ref="F362" r:id="rId712"/>
    <hyperlink ref="F363" r:id="rId713"/>
    <hyperlink ref="F364" r:id="rId714"/>
    <hyperlink ref="F365" r:id="rId715"/>
    <hyperlink ref="F366" r:id="rId716"/>
    <hyperlink ref="F367" r:id="rId717"/>
    <hyperlink ref="F368" r:id="rId718"/>
    <hyperlink ref="F369" r:id="rId719"/>
    <hyperlink ref="F370" r:id="rId720"/>
    <hyperlink ref="F371" r:id="rId721"/>
    <hyperlink ref="F372" r:id="rId722"/>
    <hyperlink ref="F373" r:id="rId723"/>
    <hyperlink ref="F374" r:id="rId724"/>
    <hyperlink ref="F375" r:id="rId725"/>
    <hyperlink ref="F376" r:id="rId726"/>
    <hyperlink ref="F377" r:id="rId727"/>
    <hyperlink ref="F378" r:id="rId728"/>
    <hyperlink ref="F379" r:id="rId729"/>
    <hyperlink ref="F380" r:id="rId730"/>
    <hyperlink ref="F381" r:id="rId731"/>
    <hyperlink ref="F382" r:id="rId732"/>
    <hyperlink ref="F383" r:id="rId733"/>
    <hyperlink ref="F384" r:id="rId734"/>
    <hyperlink ref="F385" r:id="rId735"/>
    <hyperlink ref="F386" r:id="rId736"/>
    <hyperlink ref="F387" r:id="rId737"/>
    <hyperlink ref="F388" r:id="rId738"/>
    <hyperlink ref="F389" r:id="rId739"/>
    <hyperlink ref="F390" r:id="rId740"/>
    <hyperlink ref="F391" r:id="rId741"/>
    <hyperlink ref="F392" r:id="rId742"/>
    <hyperlink ref="F393" r:id="rId743"/>
    <hyperlink ref="F394" r:id="rId744"/>
    <hyperlink ref="F395" r:id="rId745"/>
    <hyperlink ref="F396" r:id="rId746"/>
    <hyperlink ref="F397" r:id="rId747"/>
    <hyperlink ref="F398" r:id="rId748"/>
    <hyperlink ref="F399" r:id="rId749"/>
    <hyperlink ref="F400" r:id="rId750"/>
    <hyperlink ref="F401" r:id="rId751"/>
    <hyperlink ref="F402" r:id="rId752"/>
    <hyperlink ref="F403" r:id="rId753"/>
    <hyperlink ref="F404" r:id="rId754"/>
    <hyperlink ref="F405" r:id="rId755"/>
    <hyperlink ref="F406" r:id="rId756"/>
    <hyperlink ref="F407" r:id="rId757"/>
    <hyperlink ref="F408" r:id="rId758"/>
    <hyperlink ref="F409" r:id="rId759"/>
    <hyperlink ref="F410" r:id="rId760"/>
    <hyperlink ref="F411" r:id="rId761"/>
    <hyperlink ref="F412" r:id="rId762"/>
    <hyperlink ref="F413" r:id="rId763"/>
    <hyperlink ref="F414" r:id="rId764"/>
    <hyperlink ref="F415" r:id="rId765"/>
    <hyperlink ref="F416" r:id="rId766"/>
    <hyperlink ref="F417" r:id="rId767"/>
    <hyperlink ref="F418" r:id="rId768"/>
    <hyperlink ref="F419" r:id="rId769"/>
    <hyperlink ref="F420" r:id="rId770"/>
    <hyperlink ref="F421" r:id="rId771"/>
    <hyperlink ref="F422" r:id="rId772"/>
    <hyperlink ref="F423" r:id="rId773"/>
    <hyperlink ref="F424" r:id="rId774"/>
    <hyperlink ref="F425" r:id="rId775"/>
    <hyperlink ref="F426" r:id="rId776"/>
    <hyperlink ref="F427" r:id="rId777"/>
    <hyperlink ref="F428" r:id="rId778"/>
    <hyperlink ref="F429" r:id="rId779"/>
    <hyperlink ref="F430" r:id="rId780"/>
    <hyperlink ref="F431" r:id="rId781"/>
    <hyperlink ref="F432" r:id="rId782"/>
    <hyperlink ref="F433" r:id="rId783"/>
    <hyperlink ref="F434" r:id="rId784"/>
    <hyperlink ref="F435" r:id="rId785"/>
    <hyperlink ref="F436" r:id="rId786"/>
    <hyperlink ref="F437" r:id="rId787"/>
    <hyperlink ref="F438" r:id="rId788"/>
    <hyperlink ref="F439" r:id="rId789"/>
    <hyperlink ref="F440" r:id="rId790"/>
    <hyperlink ref="F441" r:id="rId791"/>
    <hyperlink ref="F442" r:id="rId792"/>
    <hyperlink ref="F443" r:id="rId793"/>
    <hyperlink ref="F444" r:id="rId794"/>
    <hyperlink ref="F445" r:id="rId795"/>
    <hyperlink ref="F446" r:id="rId796"/>
    <hyperlink ref="F447" r:id="rId797"/>
    <hyperlink ref="F448" r:id="rId798"/>
    <hyperlink ref="F449" r:id="rId799"/>
    <hyperlink ref="F450" r:id="rId800"/>
    <hyperlink ref="F451" r:id="rId801"/>
    <hyperlink ref="F452" r:id="rId802"/>
    <hyperlink ref="F453" r:id="rId803"/>
    <hyperlink ref="F454" r:id="rId804"/>
    <hyperlink ref="F455" r:id="rId805"/>
    <hyperlink ref="F456" r:id="rId806"/>
    <hyperlink ref="F457" r:id="rId807"/>
    <hyperlink ref="F458" r:id="rId808"/>
    <hyperlink ref="F459" r:id="rId809"/>
    <hyperlink ref="F460" r:id="rId810"/>
    <hyperlink ref="F461" r:id="rId811"/>
    <hyperlink ref="F462" r:id="rId812"/>
    <hyperlink ref="F463" r:id="rId813"/>
    <hyperlink ref="F464" r:id="rId814"/>
    <hyperlink ref="F465" r:id="rId815"/>
    <hyperlink ref="F466" r:id="rId816"/>
    <hyperlink ref="F467" r:id="rId817"/>
    <hyperlink ref="F468" r:id="rId818"/>
    <hyperlink ref="F469" r:id="rId819"/>
    <hyperlink ref="F470" r:id="rId820"/>
    <hyperlink ref="F471" r:id="rId821"/>
    <hyperlink ref="F472" r:id="rId822"/>
    <hyperlink ref="F473" r:id="rId823"/>
    <hyperlink ref="F474" r:id="rId824"/>
    <hyperlink ref="F475" r:id="rId825"/>
    <hyperlink ref="F476" r:id="rId826"/>
    <hyperlink ref="F477" r:id="rId827"/>
    <hyperlink ref="F478" r:id="rId828"/>
    <hyperlink ref="F479" r:id="rId829"/>
    <hyperlink ref="F480" r:id="rId830"/>
    <hyperlink ref="F481" r:id="rId831"/>
    <hyperlink ref="F482" r:id="rId832"/>
    <hyperlink ref="F483" r:id="rId833"/>
    <hyperlink ref="F484" r:id="rId834"/>
    <hyperlink ref="F485" r:id="rId835"/>
    <hyperlink ref="F486" r:id="rId836"/>
    <hyperlink ref="F487" r:id="rId837"/>
    <hyperlink ref="F488" r:id="rId838"/>
    <hyperlink ref="F489" r:id="rId839"/>
    <hyperlink ref="F490" r:id="rId840"/>
    <hyperlink ref="F491" r:id="rId841"/>
    <hyperlink ref="F492" r:id="rId842"/>
    <hyperlink ref="F493" r:id="rId843"/>
    <hyperlink ref="F494" r:id="rId844"/>
    <hyperlink ref="F495" r:id="rId845"/>
    <hyperlink ref="F496" r:id="rId846"/>
    <hyperlink ref="F497" r:id="rId847"/>
    <hyperlink ref="F498" r:id="rId848"/>
    <hyperlink ref="F499" r:id="rId849"/>
    <hyperlink ref="F500" r:id="rId850"/>
    <hyperlink ref="F501" r:id="rId851"/>
    <hyperlink ref="F502" r:id="rId852"/>
    <hyperlink ref="F503" r:id="rId853"/>
    <hyperlink ref="F504" r:id="rId854"/>
    <hyperlink ref="F505" r:id="rId855"/>
    <hyperlink ref="F506" r:id="rId856"/>
    <hyperlink ref="F507" r:id="rId857"/>
    <hyperlink ref="F508" r:id="rId858"/>
    <hyperlink ref="F509" r:id="rId859"/>
    <hyperlink ref="F510" r:id="rId860"/>
    <hyperlink ref="F511" r:id="rId861"/>
    <hyperlink ref="F512" r:id="rId862"/>
    <hyperlink ref="F513" r:id="rId863"/>
    <hyperlink ref="F514" r:id="rId864"/>
    <hyperlink ref="F515" r:id="rId865"/>
    <hyperlink ref="F516" r:id="rId866"/>
    <hyperlink ref="F517" r:id="rId867"/>
    <hyperlink ref="F518" r:id="rId868"/>
    <hyperlink ref="F519" r:id="rId869"/>
    <hyperlink ref="F520" r:id="rId870"/>
    <hyperlink ref="F521" r:id="rId871"/>
    <hyperlink ref="F522" r:id="rId872"/>
    <hyperlink ref="F523" r:id="rId873"/>
    <hyperlink ref="F524" r:id="rId874"/>
    <hyperlink ref="F525" r:id="rId875"/>
    <hyperlink ref="F526" r:id="rId876"/>
    <hyperlink ref="F527" r:id="rId877"/>
    <hyperlink ref="F528" r:id="rId878"/>
    <hyperlink ref="F529" r:id="rId879"/>
    <hyperlink ref="F530" r:id="rId880"/>
    <hyperlink ref="F531" r:id="rId881"/>
    <hyperlink ref="F532" r:id="rId882"/>
    <hyperlink ref="F533" r:id="rId883"/>
    <hyperlink ref="F534" r:id="rId884"/>
    <hyperlink ref="F535" r:id="rId885"/>
    <hyperlink ref="F536" r:id="rId886"/>
    <hyperlink ref="F537" r:id="rId887"/>
    <hyperlink ref="F538" r:id="rId888"/>
    <hyperlink ref="F539" r:id="rId889"/>
    <hyperlink ref="F540" r:id="rId890"/>
    <hyperlink ref="F541" r:id="rId891"/>
    <hyperlink ref="F542" r:id="rId892"/>
    <hyperlink ref="F543" r:id="rId893"/>
    <hyperlink ref="F544" r:id="rId894"/>
    <hyperlink ref="F545" r:id="rId895"/>
    <hyperlink ref="F546" r:id="rId896"/>
    <hyperlink ref="F547" r:id="rId897"/>
    <hyperlink ref="F548" r:id="rId898"/>
    <hyperlink ref="F549" r:id="rId899"/>
    <hyperlink ref="F550" r:id="rId900"/>
    <hyperlink ref="F551" r:id="rId901"/>
    <hyperlink ref="F552" r:id="rId902"/>
    <hyperlink ref="F553" r:id="rId903"/>
    <hyperlink ref="F554" r:id="rId904"/>
    <hyperlink ref="F555" r:id="rId905"/>
    <hyperlink ref="F556" r:id="rId906"/>
    <hyperlink ref="F557" r:id="rId907"/>
    <hyperlink ref="F558" r:id="rId908"/>
    <hyperlink ref="F559" r:id="rId909"/>
    <hyperlink ref="F560" r:id="rId910"/>
    <hyperlink ref="F561" r:id="rId911"/>
    <hyperlink ref="F562" r:id="rId912"/>
    <hyperlink ref="F563" r:id="rId913"/>
    <hyperlink ref="F564" r:id="rId914"/>
    <hyperlink ref="F565" r:id="rId915"/>
    <hyperlink ref="F566" r:id="rId916"/>
    <hyperlink ref="F567" r:id="rId917"/>
    <hyperlink ref="F568" r:id="rId918"/>
    <hyperlink ref="F569" r:id="rId919"/>
    <hyperlink ref="F570" r:id="rId920"/>
    <hyperlink ref="F571" r:id="rId921"/>
    <hyperlink ref="F572" r:id="rId922"/>
    <hyperlink ref="F573" r:id="rId923"/>
    <hyperlink ref="F574" r:id="rId924"/>
    <hyperlink ref="F575" r:id="rId925"/>
    <hyperlink ref="F576" r:id="rId926"/>
    <hyperlink ref="F577" r:id="rId927"/>
    <hyperlink ref="F578" r:id="rId928"/>
    <hyperlink ref="F579" r:id="rId929"/>
    <hyperlink ref="F580" r:id="rId930"/>
    <hyperlink ref="F581" r:id="rId931"/>
    <hyperlink ref="F582" r:id="rId932"/>
    <hyperlink ref="F583" r:id="rId933"/>
    <hyperlink ref="F584" r:id="rId934"/>
    <hyperlink ref="F585" r:id="rId935"/>
    <hyperlink ref="F586" r:id="rId936"/>
    <hyperlink ref="F587" r:id="rId937"/>
    <hyperlink ref="F588" r:id="rId938"/>
    <hyperlink ref="F589" r:id="rId939"/>
    <hyperlink ref="F590" r:id="rId940"/>
    <hyperlink ref="F591" r:id="rId941"/>
    <hyperlink ref="F592" r:id="rId942"/>
    <hyperlink ref="F593" r:id="rId943"/>
    <hyperlink ref="F594" r:id="rId944"/>
    <hyperlink ref="F595" r:id="rId945"/>
    <hyperlink ref="F596" r:id="rId946"/>
    <hyperlink ref="F597" r:id="rId947"/>
    <hyperlink ref="F598" r:id="rId948"/>
    <hyperlink ref="F599" r:id="rId949"/>
    <hyperlink ref="F600" r:id="rId950"/>
    <hyperlink ref="F601" r:id="rId951"/>
    <hyperlink ref="F602" r:id="rId952"/>
    <hyperlink ref="F603" r:id="rId953"/>
    <hyperlink ref="F604" r:id="rId954"/>
    <hyperlink ref="F605" r:id="rId955"/>
    <hyperlink ref="F606" r:id="rId956"/>
    <hyperlink ref="F607" r:id="rId957"/>
    <hyperlink ref="F608" r:id="rId958"/>
    <hyperlink ref="F609" r:id="rId959"/>
    <hyperlink ref="F610" r:id="rId960"/>
    <hyperlink ref="F611" r:id="rId961"/>
    <hyperlink ref="F612" r:id="rId962"/>
    <hyperlink ref="F613" r:id="rId963"/>
    <hyperlink ref="F614" r:id="rId964"/>
    <hyperlink ref="F615" r:id="rId965"/>
    <hyperlink ref="F616" r:id="rId966"/>
    <hyperlink ref="F617" r:id="rId967"/>
    <hyperlink ref="F618" r:id="rId968"/>
    <hyperlink ref="F619" r:id="rId969"/>
    <hyperlink ref="F620" r:id="rId970"/>
    <hyperlink ref="F621" r:id="rId971"/>
    <hyperlink ref="F622" r:id="rId972"/>
    <hyperlink ref="F623" r:id="rId973"/>
    <hyperlink ref="F624" r:id="rId974"/>
    <hyperlink ref="F625" r:id="rId975"/>
    <hyperlink ref="F626" r:id="rId976"/>
    <hyperlink ref="F627" r:id="rId977"/>
    <hyperlink ref="F628" r:id="rId978"/>
    <hyperlink ref="F629" r:id="rId979"/>
    <hyperlink ref="F630" r:id="rId980"/>
    <hyperlink ref="F631" r:id="rId981"/>
    <hyperlink ref="F632" r:id="rId982"/>
    <hyperlink ref="F633" r:id="rId983"/>
    <hyperlink ref="F634" r:id="rId984"/>
    <hyperlink ref="F635" r:id="rId985"/>
    <hyperlink ref="F636" r:id="rId986"/>
    <hyperlink ref="F637" r:id="rId987"/>
    <hyperlink ref="F638" r:id="rId988"/>
    <hyperlink ref="F639" r:id="rId989"/>
    <hyperlink ref="F640" r:id="rId990"/>
    <hyperlink ref="F641" r:id="rId991"/>
    <hyperlink ref="F642" r:id="rId992"/>
    <hyperlink ref="F643" r:id="rId993"/>
    <hyperlink ref="F644" r:id="rId994"/>
    <hyperlink ref="F645" r:id="rId995"/>
    <hyperlink ref="F646" r:id="rId996"/>
    <hyperlink ref="F647" r:id="rId997"/>
    <hyperlink ref="F648" r:id="rId998"/>
    <hyperlink ref="F649" r:id="rId999"/>
    <hyperlink ref="F650" r:id="rId1000"/>
    <hyperlink ref="F651" r:id="rId1001"/>
    <hyperlink ref="F652" r:id="rId1002"/>
    <hyperlink ref="F653" r:id="rId1003"/>
    <hyperlink ref="F654" r:id="rId1004"/>
    <hyperlink ref="F655" r:id="rId1005"/>
    <hyperlink ref="F656" r:id="rId1006"/>
    <hyperlink ref="F657" r:id="rId1007"/>
    <hyperlink ref="F658" r:id="rId1008"/>
    <hyperlink ref="F659" r:id="rId1009"/>
    <hyperlink ref="F660" r:id="rId1010"/>
    <hyperlink ref="F661" r:id="rId1011"/>
    <hyperlink ref="F662" r:id="rId1012"/>
    <hyperlink ref="F663" r:id="rId1013"/>
    <hyperlink ref="F664" r:id="rId1014"/>
    <hyperlink ref="F665" r:id="rId1015"/>
    <hyperlink ref="F666" r:id="rId1016"/>
    <hyperlink ref="F667" r:id="rId1017"/>
    <hyperlink ref="F668" r:id="rId1018"/>
    <hyperlink ref="F669" r:id="rId1019"/>
    <hyperlink ref="F670" r:id="rId1020"/>
    <hyperlink ref="F671" r:id="rId1021"/>
    <hyperlink ref="F672" r:id="rId1022"/>
    <hyperlink ref="F673" r:id="rId1023"/>
    <hyperlink ref="F674" r:id="rId1024"/>
    <hyperlink ref="F675" r:id="rId1025"/>
    <hyperlink ref="F676" r:id="rId1026"/>
    <hyperlink ref="F677" r:id="rId1027"/>
    <hyperlink ref="F678" r:id="rId1028"/>
    <hyperlink ref="F679" r:id="rId1029"/>
    <hyperlink ref="F680" r:id="rId1030"/>
    <hyperlink ref="F681" r:id="rId1031"/>
    <hyperlink ref="F682" r:id="rId1032"/>
    <hyperlink ref="F683" r:id="rId1033"/>
    <hyperlink ref="F684" r:id="rId1034"/>
    <hyperlink ref="F685" r:id="rId1035"/>
    <hyperlink ref="F686" r:id="rId1036"/>
    <hyperlink ref="F687" r:id="rId1037"/>
    <hyperlink ref="F688" r:id="rId1038"/>
    <hyperlink ref="F689" r:id="rId1039"/>
    <hyperlink ref="F690" r:id="rId1040"/>
    <hyperlink ref="F691" r:id="rId1041"/>
    <hyperlink ref="F692" r:id="rId1042"/>
    <hyperlink ref="F693" r:id="rId1043"/>
    <hyperlink ref="F694" r:id="rId1044"/>
    <hyperlink ref="F695" r:id="rId1045"/>
    <hyperlink ref="F696" r:id="rId1046"/>
    <hyperlink ref="F697" r:id="rId1047"/>
    <hyperlink ref="F698" r:id="rId1048"/>
    <hyperlink ref="F699" r:id="rId1049"/>
    <hyperlink ref="F700" r:id="rId1050"/>
    <hyperlink ref="F701" r:id="rId1051"/>
    <hyperlink ref="F702" r:id="rId1052"/>
    <hyperlink ref="F703" r:id="rId1053"/>
    <hyperlink ref="F704" r:id="rId1054"/>
    <hyperlink ref="F705" r:id="rId1055"/>
    <hyperlink ref="F706" r:id="rId1056"/>
    <hyperlink ref="F707" r:id="rId1057"/>
    <hyperlink ref="F708" r:id="rId1058"/>
    <hyperlink ref="F709" r:id="rId1059"/>
    <hyperlink ref="F710" r:id="rId1060"/>
    <hyperlink ref="F711" r:id="rId1061"/>
    <hyperlink ref="F712" r:id="rId1062"/>
    <hyperlink ref="F713" r:id="rId1063"/>
    <hyperlink ref="F714" r:id="rId1064"/>
    <hyperlink ref="F715" r:id="rId1065"/>
    <hyperlink ref="F716" r:id="rId1066"/>
    <hyperlink ref="F717" r:id="rId1067"/>
    <hyperlink ref="F718" r:id="rId1068"/>
    <hyperlink ref="F719" r:id="rId1069"/>
    <hyperlink ref="F720" r:id="rId1070"/>
    <hyperlink ref="F721" r:id="rId1071"/>
    <hyperlink ref="F722" r:id="rId1072"/>
    <hyperlink ref="F723" r:id="rId1073"/>
    <hyperlink ref="F724" r:id="rId1074"/>
    <hyperlink ref="F725" r:id="rId1075"/>
    <hyperlink ref="F726" r:id="rId1076"/>
    <hyperlink ref="F727" r:id="rId1077"/>
    <hyperlink ref="F728" r:id="rId1078"/>
    <hyperlink ref="F729" r:id="rId1079"/>
    <hyperlink ref="F730" r:id="rId1080"/>
    <hyperlink ref="F731" r:id="rId1081"/>
    <hyperlink ref="F732" r:id="rId1082"/>
    <hyperlink ref="F733" r:id="rId1083"/>
    <hyperlink ref="F734" r:id="rId1084"/>
    <hyperlink ref="F735" r:id="rId1085"/>
    <hyperlink ref="F736" r:id="rId1086"/>
    <hyperlink ref="F737" r:id="rId1087"/>
    <hyperlink ref="F738" r:id="rId1088"/>
    <hyperlink ref="F739" r:id="rId1089"/>
    <hyperlink ref="F740" r:id="rId1090"/>
    <hyperlink ref="F741" r:id="rId1091"/>
    <hyperlink ref="F742" r:id="rId1092"/>
    <hyperlink ref="F743" r:id="rId1093"/>
    <hyperlink ref="F744" r:id="rId1094"/>
    <hyperlink ref="F745" r:id="rId1095"/>
    <hyperlink ref="F746" r:id="rId1096"/>
    <hyperlink ref="F747" r:id="rId1097"/>
    <hyperlink ref="F748" r:id="rId1098"/>
    <hyperlink ref="F749" r:id="rId1099"/>
    <hyperlink ref="F750" r:id="rId1100"/>
    <hyperlink ref="F751" r:id="rId1101"/>
    <hyperlink ref="F752" r:id="rId1102"/>
    <hyperlink ref="F753" r:id="rId1103"/>
    <hyperlink ref="F754" r:id="rId1104"/>
    <hyperlink ref="F755" r:id="rId1105"/>
    <hyperlink ref="F756" r:id="rId1106"/>
    <hyperlink ref="F757" r:id="rId1107"/>
    <hyperlink ref="F758" r:id="rId1108"/>
    <hyperlink ref="F759" r:id="rId1109"/>
    <hyperlink ref="F760" r:id="rId1110"/>
    <hyperlink ref="F761" r:id="rId1111"/>
    <hyperlink ref="F762" r:id="rId1112"/>
    <hyperlink ref="F763" r:id="rId1113"/>
    <hyperlink ref="F764" r:id="rId1114"/>
    <hyperlink ref="F765" r:id="rId1115"/>
    <hyperlink ref="F766" r:id="rId1116"/>
    <hyperlink ref="F767" r:id="rId1117"/>
    <hyperlink ref="F768" r:id="rId1118"/>
    <hyperlink ref="F769" r:id="rId1119"/>
    <hyperlink ref="F770" r:id="rId1120"/>
    <hyperlink ref="F771" r:id="rId1121"/>
    <hyperlink ref="F772" r:id="rId1122"/>
    <hyperlink ref="F773" r:id="rId1123"/>
    <hyperlink ref="F774" r:id="rId1124"/>
    <hyperlink ref="F775" r:id="rId1125"/>
    <hyperlink ref="F776" r:id="rId1126"/>
    <hyperlink ref="F777" r:id="rId1127"/>
    <hyperlink ref="F778" r:id="rId1128"/>
    <hyperlink ref="F779" r:id="rId1129"/>
    <hyperlink ref="F780" r:id="rId1130"/>
    <hyperlink ref="F781" r:id="rId1131"/>
    <hyperlink ref="F782" r:id="rId1132"/>
    <hyperlink ref="F783" r:id="rId1133"/>
    <hyperlink ref="F784" r:id="rId1134"/>
    <hyperlink ref="F785" r:id="rId1135"/>
    <hyperlink ref="F786" r:id="rId1136"/>
    <hyperlink ref="F787" r:id="rId1137"/>
    <hyperlink ref="F788" r:id="rId1138"/>
    <hyperlink ref="F789" r:id="rId1139"/>
    <hyperlink ref="F790" r:id="rId1140"/>
    <hyperlink ref="F791" r:id="rId1141"/>
    <hyperlink ref="F792" r:id="rId1142"/>
    <hyperlink ref="F793" r:id="rId1143"/>
    <hyperlink ref="F794" r:id="rId1144"/>
    <hyperlink ref="F795" r:id="rId1145"/>
    <hyperlink ref="F796" r:id="rId1146"/>
    <hyperlink ref="F797" r:id="rId1147"/>
    <hyperlink ref="F798" r:id="rId1148"/>
    <hyperlink ref="F799" r:id="rId1149"/>
    <hyperlink ref="F800" r:id="rId1150"/>
    <hyperlink ref="F801" r:id="rId1151"/>
    <hyperlink ref="F802" r:id="rId1152"/>
    <hyperlink ref="F803" r:id="rId1153"/>
    <hyperlink ref="F804" r:id="rId1154"/>
    <hyperlink ref="F805" r:id="rId1155"/>
    <hyperlink ref="F806" r:id="rId1156"/>
    <hyperlink ref="F807" r:id="rId1157"/>
    <hyperlink ref="F808" r:id="rId1158"/>
    <hyperlink ref="F809" r:id="rId1159"/>
    <hyperlink ref="F810" r:id="rId1160"/>
    <hyperlink ref="F811" r:id="rId1161"/>
    <hyperlink ref="F812" r:id="rId1162"/>
    <hyperlink ref="F813" r:id="rId1163"/>
    <hyperlink ref="F814" r:id="rId1164"/>
    <hyperlink ref="F815" r:id="rId1165"/>
    <hyperlink ref="F816" r:id="rId1166"/>
    <hyperlink ref="F817" r:id="rId1167"/>
    <hyperlink ref="F818" r:id="rId1168"/>
    <hyperlink ref="F819" r:id="rId1169"/>
    <hyperlink ref="F820" r:id="rId1170"/>
    <hyperlink ref="F821" r:id="rId1171"/>
    <hyperlink ref="F822" r:id="rId1172"/>
    <hyperlink ref="F823" r:id="rId1173"/>
    <hyperlink ref="F824" r:id="rId1174"/>
    <hyperlink ref="F825" r:id="rId1175"/>
    <hyperlink ref="F826" r:id="rId1176"/>
    <hyperlink ref="F827" r:id="rId1177"/>
    <hyperlink ref="F828" r:id="rId1178"/>
    <hyperlink ref="F829" r:id="rId1179"/>
    <hyperlink ref="F830" r:id="rId1180"/>
    <hyperlink ref="F831" r:id="rId1181"/>
    <hyperlink ref="F832" r:id="rId1182"/>
    <hyperlink ref="F833" r:id="rId1183"/>
    <hyperlink ref="F834" r:id="rId1184"/>
    <hyperlink ref="F835" r:id="rId1185"/>
    <hyperlink ref="F836" r:id="rId1186"/>
    <hyperlink ref="F837" r:id="rId1187"/>
    <hyperlink ref="F838" r:id="rId1188"/>
    <hyperlink ref="F839" r:id="rId1189"/>
    <hyperlink ref="F840" r:id="rId1190"/>
    <hyperlink ref="F841" r:id="rId1191"/>
    <hyperlink ref="F842" r:id="rId1192"/>
    <hyperlink ref="F843" r:id="rId1193"/>
    <hyperlink ref="F844" r:id="rId1194"/>
    <hyperlink ref="F845" r:id="rId1195"/>
    <hyperlink ref="F846" r:id="rId1196"/>
    <hyperlink ref="F847" r:id="rId1197"/>
    <hyperlink ref="F848" r:id="rId1198"/>
    <hyperlink ref="F849" r:id="rId1199"/>
    <hyperlink ref="F850" r:id="rId1200"/>
    <hyperlink ref="F851" r:id="rId1201"/>
    <hyperlink ref="F852" r:id="rId1202"/>
    <hyperlink ref="F853" r:id="rId1203"/>
    <hyperlink ref="F854" r:id="rId1204"/>
    <hyperlink ref="F855" r:id="rId1205"/>
    <hyperlink ref="F856" r:id="rId1206"/>
    <hyperlink ref="F857" r:id="rId1207"/>
    <hyperlink ref="F858" r:id="rId1208"/>
    <hyperlink ref="F859" r:id="rId1209"/>
    <hyperlink ref="F860" r:id="rId1210"/>
    <hyperlink ref="F861" r:id="rId1211"/>
    <hyperlink ref="F862" r:id="rId1212"/>
    <hyperlink ref="F863" r:id="rId1213"/>
    <hyperlink ref="F864" r:id="rId1214"/>
    <hyperlink ref="F865" r:id="rId1215"/>
    <hyperlink ref="F866" r:id="rId1216"/>
    <hyperlink ref="F867" r:id="rId1217"/>
    <hyperlink ref="F868" r:id="rId1218"/>
    <hyperlink ref="F869" r:id="rId1219"/>
    <hyperlink ref="F870" r:id="rId1220"/>
    <hyperlink ref="F871" r:id="rId1221"/>
    <hyperlink ref="F872" r:id="rId1222"/>
    <hyperlink ref="F873" r:id="rId1223"/>
    <hyperlink ref="F874" r:id="rId1224"/>
    <hyperlink ref="F875" r:id="rId1225"/>
    <hyperlink ref="F876" r:id="rId1226"/>
    <hyperlink ref="F877" r:id="rId1227"/>
    <hyperlink ref="F878" r:id="rId1228"/>
    <hyperlink ref="F879" r:id="rId1229"/>
    <hyperlink ref="F880" r:id="rId1230"/>
    <hyperlink ref="F881" r:id="rId1231"/>
    <hyperlink ref="F882" r:id="rId1232"/>
    <hyperlink ref="F883" r:id="rId1233"/>
    <hyperlink ref="F884" r:id="rId1234"/>
    <hyperlink ref="F885" r:id="rId1235"/>
    <hyperlink ref="F886" r:id="rId1236"/>
    <hyperlink ref="F887" r:id="rId1237"/>
    <hyperlink ref="F888" r:id="rId1238"/>
    <hyperlink ref="F889" r:id="rId1239"/>
    <hyperlink ref="F890" r:id="rId1240"/>
    <hyperlink ref="F891" r:id="rId1241"/>
    <hyperlink ref="F892" r:id="rId1242"/>
    <hyperlink ref="F893" r:id="rId1243"/>
    <hyperlink ref="F894" r:id="rId1244"/>
    <hyperlink ref="F895" r:id="rId1245"/>
    <hyperlink ref="F896" r:id="rId1246"/>
    <hyperlink ref="F897" r:id="rId1247"/>
    <hyperlink ref="F898" r:id="rId1248"/>
    <hyperlink ref="F899" r:id="rId1249"/>
    <hyperlink ref="F900" r:id="rId1250"/>
    <hyperlink ref="F901" r:id="rId1251"/>
    <hyperlink ref="F902" r:id="rId1252"/>
    <hyperlink ref="F903" r:id="rId1253"/>
    <hyperlink ref="F904" r:id="rId1254"/>
    <hyperlink ref="F905" r:id="rId1255"/>
    <hyperlink ref="F906" r:id="rId1256"/>
    <hyperlink ref="F907" r:id="rId1257"/>
    <hyperlink ref="F908" r:id="rId1258"/>
    <hyperlink ref="F909" r:id="rId1259"/>
    <hyperlink ref="F910" r:id="rId1260"/>
    <hyperlink ref="F911" r:id="rId1261"/>
    <hyperlink ref="F912" r:id="rId1262"/>
    <hyperlink ref="F913" r:id="rId1263"/>
    <hyperlink ref="F914" r:id="rId1264"/>
    <hyperlink ref="F915" r:id="rId1265"/>
    <hyperlink ref="F916" r:id="rId1266"/>
    <hyperlink ref="F917" r:id="rId1267"/>
    <hyperlink ref="F918" r:id="rId1268"/>
    <hyperlink ref="F919" r:id="rId1269"/>
    <hyperlink ref="F920" r:id="rId1270"/>
    <hyperlink ref="F921" r:id="rId1271"/>
    <hyperlink ref="F922" r:id="rId1272"/>
    <hyperlink ref="F923" r:id="rId1273"/>
    <hyperlink ref="F924" r:id="rId1274"/>
    <hyperlink ref="F925" r:id="rId1275"/>
    <hyperlink ref="F926" r:id="rId1276"/>
    <hyperlink ref="F927" r:id="rId1277"/>
    <hyperlink ref="F928" r:id="rId1278"/>
    <hyperlink ref="F929" r:id="rId1279"/>
    <hyperlink ref="F930" r:id="rId1280"/>
    <hyperlink ref="F931" r:id="rId1281"/>
    <hyperlink ref="F932" r:id="rId1282"/>
    <hyperlink ref="F933" r:id="rId1283"/>
    <hyperlink ref="F934" r:id="rId1284"/>
    <hyperlink ref="F935" r:id="rId1285"/>
    <hyperlink ref="F936" r:id="rId1286"/>
    <hyperlink ref="F937" r:id="rId1287"/>
    <hyperlink ref="F938" r:id="rId1288"/>
    <hyperlink ref="F939" r:id="rId1289"/>
    <hyperlink ref="F940" r:id="rId1290"/>
    <hyperlink ref="F941" r:id="rId1291"/>
    <hyperlink ref="F942" r:id="rId1292"/>
    <hyperlink ref="F943" r:id="rId1293"/>
    <hyperlink ref="F944" r:id="rId1294"/>
    <hyperlink ref="F945" r:id="rId1295"/>
    <hyperlink ref="F946" r:id="rId1296"/>
    <hyperlink ref="F947" r:id="rId1297"/>
    <hyperlink ref="F948" r:id="rId1298"/>
    <hyperlink ref="F949" r:id="rId1299"/>
    <hyperlink ref="F950" r:id="rId1300"/>
    <hyperlink ref="F951" r:id="rId1301"/>
    <hyperlink ref="F952" r:id="rId1302"/>
    <hyperlink ref="F953" r:id="rId1303"/>
    <hyperlink ref="F954" r:id="rId1304"/>
    <hyperlink ref="F955" r:id="rId1305"/>
    <hyperlink ref="F956" r:id="rId1306"/>
    <hyperlink ref="F957" r:id="rId1307"/>
    <hyperlink ref="F958" r:id="rId1308"/>
    <hyperlink ref="F959" r:id="rId1309"/>
    <hyperlink ref="F960" r:id="rId1310"/>
    <hyperlink ref="F961" r:id="rId1311"/>
    <hyperlink ref="F962" r:id="rId1312"/>
    <hyperlink ref="F963" r:id="rId1313"/>
    <hyperlink ref="F964" r:id="rId1314"/>
    <hyperlink ref="F965" r:id="rId1315"/>
    <hyperlink ref="F966" r:id="rId1316"/>
    <hyperlink ref="F967" r:id="rId1317"/>
    <hyperlink ref="F968" r:id="rId1318"/>
    <hyperlink ref="F969" r:id="rId1319"/>
    <hyperlink ref="F970" r:id="rId1320"/>
    <hyperlink ref="F971" r:id="rId1321"/>
    <hyperlink ref="F972" r:id="rId1322"/>
    <hyperlink ref="F973" r:id="rId1323"/>
    <hyperlink ref="F974" r:id="rId1324"/>
    <hyperlink ref="F975" r:id="rId1325"/>
    <hyperlink ref="F976" r:id="rId1326"/>
    <hyperlink ref="F977" r:id="rId1327"/>
    <hyperlink ref="F978" r:id="rId1328"/>
    <hyperlink ref="F979" r:id="rId1329"/>
    <hyperlink ref="F980" r:id="rId1330"/>
    <hyperlink ref="F981" r:id="rId1331"/>
    <hyperlink ref="F982" r:id="rId1332"/>
    <hyperlink ref="F983" r:id="rId1333"/>
    <hyperlink ref="F984" r:id="rId1334"/>
    <hyperlink ref="F985" r:id="rId1335"/>
    <hyperlink ref="F986" r:id="rId1336"/>
    <hyperlink ref="F987" r:id="rId1337"/>
    <hyperlink ref="F988" r:id="rId1338"/>
    <hyperlink ref="F989" r:id="rId1339"/>
    <hyperlink ref="F990" r:id="rId1340"/>
    <hyperlink ref="F991" r:id="rId1341"/>
    <hyperlink ref="F992" r:id="rId1342"/>
    <hyperlink ref="F993" r:id="rId1343"/>
    <hyperlink ref="F994" r:id="rId1344"/>
    <hyperlink ref="F995" r:id="rId1345"/>
    <hyperlink ref="F996" r:id="rId1346"/>
    <hyperlink ref="F997" r:id="rId1347"/>
    <hyperlink ref="F998" r:id="rId1348"/>
    <hyperlink ref="F999" r:id="rId1349"/>
    <hyperlink ref="F1000" r:id="rId1350"/>
    <hyperlink ref="F1001" r:id="rId1351"/>
    <hyperlink ref="F1002" r:id="rId1352"/>
    <hyperlink ref="F1003" r:id="rId1353"/>
    <hyperlink ref="F1004" r:id="rId1354"/>
    <hyperlink ref="F1005" r:id="rId1355"/>
    <hyperlink ref="F1006" r:id="rId1356"/>
    <hyperlink ref="F1007" r:id="rId1357"/>
    <hyperlink ref="F1008" r:id="rId1358"/>
    <hyperlink ref="F1009" r:id="rId1359"/>
    <hyperlink ref="F1010" r:id="rId1360"/>
    <hyperlink ref="F1011" r:id="rId1361"/>
    <hyperlink ref="F1012" r:id="rId1362"/>
    <hyperlink ref="F1013" r:id="rId1363"/>
    <hyperlink ref="F1014" r:id="rId1364"/>
    <hyperlink ref="F1015" r:id="rId1365"/>
    <hyperlink ref="F1016" r:id="rId1366"/>
    <hyperlink ref="F1017" r:id="rId1367"/>
    <hyperlink ref="F1018" r:id="rId1368"/>
    <hyperlink ref="F1019" r:id="rId1369"/>
    <hyperlink ref="F1020" r:id="rId1370"/>
    <hyperlink ref="F1021" r:id="rId1371"/>
    <hyperlink ref="F1022" r:id="rId1372"/>
    <hyperlink ref="F1023" r:id="rId1373"/>
    <hyperlink ref="F1024" r:id="rId1374"/>
    <hyperlink ref="F1025" r:id="rId1375"/>
    <hyperlink ref="F1026" r:id="rId1376"/>
    <hyperlink ref="F1027" r:id="rId1377"/>
    <hyperlink ref="F1028" r:id="rId1378"/>
    <hyperlink ref="F1029" r:id="rId1379"/>
    <hyperlink ref="F1030" r:id="rId1380"/>
    <hyperlink ref="F1031" r:id="rId1381"/>
    <hyperlink ref="F1032" r:id="rId1382"/>
    <hyperlink ref="F1033" r:id="rId1383"/>
    <hyperlink ref="F1034" r:id="rId1384"/>
    <hyperlink ref="F1035" r:id="rId1385"/>
    <hyperlink ref="F1036" r:id="rId1386"/>
    <hyperlink ref="F1037" r:id="rId1387"/>
    <hyperlink ref="F1038" r:id="rId1388"/>
    <hyperlink ref="F1039" r:id="rId1389"/>
    <hyperlink ref="F1040" r:id="rId1390"/>
    <hyperlink ref="F1041" r:id="rId1391"/>
    <hyperlink ref="F1042" r:id="rId1392"/>
    <hyperlink ref="F1043" r:id="rId1393"/>
    <hyperlink ref="F1044" r:id="rId1394"/>
    <hyperlink ref="F1045" r:id="rId1395"/>
    <hyperlink ref="F1046" r:id="rId1396"/>
    <hyperlink ref="F1047" r:id="rId1397"/>
    <hyperlink ref="F1048" r:id="rId1398"/>
    <hyperlink ref="F1049" r:id="rId1399"/>
    <hyperlink ref="F1050" r:id="rId1400"/>
    <hyperlink ref="F1051" r:id="rId1401"/>
    <hyperlink ref="F1052" r:id="rId1402"/>
    <hyperlink ref="F1053" r:id="rId1403"/>
    <hyperlink ref="F1054" r:id="rId1404"/>
    <hyperlink ref="F1055" r:id="rId1405"/>
    <hyperlink ref="F1056" r:id="rId1406"/>
    <hyperlink ref="F1057" r:id="rId1407"/>
    <hyperlink ref="F1058" r:id="rId1408"/>
    <hyperlink ref="F1059" r:id="rId1409"/>
    <hyperlink ref="F1060" r:id="rId1410"/>
    <hyperlink ref="F1061" r:id="rId1411"/>
    <hyperlink ref="F1062" r:id="rId1412"/>
    <hyperlink ref="F1063" r:id="rId1413"/>
    <hyperlink ref="F1064" r:id="rId1414"/>
    <hyperlink ref="F1065" r:id="rId1415"/>
    <hyperlink ref="F1066" r:id="rId1416"/>
    <hyperlink ref="F1067" r:id="rId1417"/>
    <hyperlink ref="F1068" r:id="rId1418"/>
    <hyperlink ref="F1069" r:id="rId1419"/>
    <hyperlink ref="F1070" r:id="rId1420"/>
    <hyperlink ref="F1071" r:id="rId1421"/>
    <hyperlink ref="F1072" r:id="rId1422"/>
    <hyperlink ref="F1073" r:id="rId1423"/>
    <hyperlink ref="F1074" r:id="rId1424"/>
    <hyperlink ref="F1075" r:id="rId1425"/>
    <hyperlink ref="F1076" r:id="rId1426"/>
    <hyperlink ref="F1077" r:id="rId1427"/>
    <hyperlink ref="F1078" r:id="rId1428"/>
    <hyperlink ref="F1079" r:id="rId1429"/>
    <hyperlink ref="F1080" r:id="rId1430"/>
    <hyperlink ref="F1081" r:id="rId1431"/>
    <hyperlink ref="F1082" r:id="rId1432"/>
    <hyperlink ref="F1083" r:id="rId1433"/>
    <hyperlink ref="F1084" r:id="rId1434"/>
    <hyperlink ref="F1085" r:id="rId1435"/>
    <hyperlink ref="F1086" r:id="rId1436"/>
    <hyperlink ref="F1087" r:id="rId1437"/>
    <hyperlink ref="F1088" r:id="rId1438"/>
    <hyperlink ref="F1089" r:id="rId1439"/>
    <hyperlink ref="F1090" r:id="rId1440"/>
    <hyperlink ref="F1091" r:id="rId1441"/>
    <hyperlink ref="F1092" r:id="rId1442"/>
    <hyperlink ref="F1093" r:id="rId1443"/>
    <hyperlink ref="F1094" r:id="rId1444"/>
    <hyperlink ref="F1095" r:id="rId1445"/>
    <hyperlink ref="F1096" r:id="rId1446"/>
    <hyperlink ref="F1097" r:id="rId1447"/>
    <hyperlink ref="F1098" r:id="rId1448"/>
    <hyperlink ref="F1099" r:id="rId1449"/>
    <hyperlink ref="F1100" r:id="rId1450"/>
    <hyperlink ref="F1101" r:id="rId1451"/>
    <hyperlink ref="F1102" r:id="rId1452"/>
    <hyperlink ref="F1103" r:id="rId1453"/>
    <hyperlink ref="F1104" r:id="rId1454"/>
    <hyperlink ref="F1105" r:id="rId1455"/>
    <hyperlink ref="F1106" r:id="rId1456"/>
    <hyperlink ref="F1107" r:id="rId1457"/>
    <hyperlink ref="F1108" r:id="rId1458"/>
    <hyperlink ref="F1109" r:id="rId1459"/>
    <hyperlink ref="F1110" r:id="rId1460"/>
    <hyperlink ref="F1111" r:id="rId1461"/>
    <hyperlink ref="F1112" r:id="rId1462"/>
    <hyperlink ref="F1113" r:id="rId1463"/>
    <hyperlink ref="F1114" r:id="rId1464"/>
    <hyperlink ref="F1115" r:id="rId1465"/>
    <hyperlink ref="F1116" r:id="rId1466"/>
    <hyperlink ref="F1117" r:id="rId1467"/>
    <hyperlink ref="F1118" r:id="rId1468"/>
    <hyperlink ref="F1119" r:id="rId1469"/>
    <hyperlink ref="F1120" r:id="rId1470"/>
    <hyperlink ref="F1121" r:id="rId1471"/>
    <hyperlink ref="F1122" r:id="rId1472"/>
    <hyperlink ref="F1123" r:id="rId1473"/>
    <hyperlink ref="F1124" r:id="rId1474"/>
    <hyperlink ref="F1125" r:id="rId1475"/>
    <hyperlink ref="F1126" r:id="rId1476"/>
    <hyperlink ref="F1127" r:id="rId1477"/>
    <hyperlink ref="F1128" r:id="rId1478"/>
    <hyperlink ref="F1129" r:id="rId1479"/>
    <hyperlink ref="F1130" r:id="rId1480"/>
    <hyperlink ref="F1131" r:id="rId1481"/>
    <hyperlink ref="F1132" r:id="rId1482"/>
    <hyperlink ref="F1133" r:id="rId1483"/>
    <hyperlink ref="F1134" r:id="rId1484"/>
    <hyperlink ref="F1135" r:id="rId1485"/>
    <hyperlink ref="F1136" r:id="rId1486"/>
    <hyperlink ref="F1137" r:id="rId1487"/>
    <hyperlink ref="F1138" r:id="rId1488"/>
    <hyperlink ref="F1139" r:id="rId1489"/>
    <hyperlink ref="F1140" r:id="rId1490"/>
    <hyperlink ref="F1141" r:id="rId1491"/>
    <hyperlink ref="F1142" r:id="rId1492"/>
    <hyperlink ref="F1143" r:id="rId1493"/>
    <hyperlink ref="F1144" r:id="rId1494"/>
    <hyperlink ref="F1145" r:id="rId1495"/>
    <hyperlink ref="F1146" r:id="rId1496"/>
    <hyperlink ref="F1147" r:id="rId1497"/>
    <hyperlink ref="F1148" r:id="rId1498"/>
    <hyperlink ref="F1149" r:id="rId1499"/>
    <hyperlink ref="F1150" r:id="rId1500"/>
    <hyperlink ref="F1151" r:id="rId1501"/>
    <hyperlink ref="F1152" r:id="rId1502"/>
    <hyperlink ref="F1153" r:id="rId1503"/>
    <hyperlink ref="F1154" r:id="rId1504"/>
    <hyperlink ref="F1155" r:id="rId1505"/>
    <hyperlink ref="F1156" r:id="rId1506"/>
    <hyperlink ref="F1157" r:id="rId1507"/>
    <hyperlink ref="F1158" r:id="rId1508"/>
    <hyperlink ref="F1159" r:id="rId1509"/>
    <hyperlink ref="F1160" r:id="rId1510"/>
    <hyperlink ref="F1161" r:id="rId1511"/>
    <hyperlink ref="F1162" r:id="rId1512"/>
    <hyperlink ref="F1163" r:id="rId1513"/>
    <hyperlink ref="F1164" r:id="rId1514"/>
    <hyperlink ref="F1165" r:id="rId1515"/>
    <hyperlink ref="F1166" r:id="rId1516"/>
    <hyperlink ref="F1167" r:id="rId1517"/>
    <hyperlink ref="F1168" r:id="rId1518"/>
    <hyperlink ref="F1169" r:id="rId1519"/>
    <hyperlink ref="F1170" r:id="rId1520"/>
    <hyperlink ref="F1171" r:id="rId1521"/>
    <hyperlink ref="F1172" r:id="rId1522"/>
    <hyperlink ref="F1173" r:id="rId1523"/>
    <hyperlink ref="F1174" r:id="rId1524"/>
    <hyperlink ref="F1175" r:id="rId1525"/>
    <hyperlink ref="F1176" r:id="rId1526"/>
    <hyperlink ref="F1177" r:id="rId1527"/>
    <hyperlink ref="F1178" r:id="rId1528"/>
    <hyperlink ref="F1179" r:id="rId1529"/>
    <hyperlink ref="F1180" r:id="rId1530"/>
    <hyperlink ref="F1181" r:id="rId1531"/>
    <hyperlink ref="F1182" r:id="rId1532"/>
    <hyperlink ref="F1183" r:id="rId1533"/>
    <hyperlink ref="F1184" r:id="rId1534"/>
    <hyperlink ref="F1185" r:id="rId1535"/>
    <hyperlink ref="F1186" r:id="rId1536"/>
    <hyperlink ref="F1187" r:id="rId1537"/>
    <hyperlink ref="F1188" r:id="rId1538"/>
    <hyperlink ref="F1189" r:id="rId1539"/>
    <hyperlink ref="F1190" r:id="rId1540"/>
    <hyperlink ref="F1191" r:id="rId1541"/>
    <hyperlink ref="F1192" r:id="rId1542"/>
    <hyperlink ref="F1193" r:id="rId1543"/>
    <hyperlink ref="F1194" r:id="rId1544"/>
    <hyperlink ref="F1195" r:id="rId1545"/>
    <hyperlink ref="F1196" r:id="rId1546"/>
    <hyperlink ref="F1197" r:id="rId1547"/>
    <hyperlink ref="F1198" r:id="rId1548"/>
    <hyperlink ref="F1199" r:id="rId1549"/>
    <hyperlink ref="F1200" r:id="rId1550"/>
    <hyperlink ref="F1201" r:id="rId1551"/>
    <hyperlink ref="F1202" r:id="rId1552"/>
    <hyperlink ref="F1203" r:id="rId1553"/>
    <hyperlink ref="F1204" r:id="rId1554"/>
    <hyperlink ref="F1205" r:id="rId1555"/>
    <hyperlink ref="F1206" r:id="rId1556"/>
    <hyperlink ref="F1207" r:id="rId1557"/>
    <hyperlink ref="F1208" r:id="rId1558"/>
    <hyperlink ref="F1209" r:id="rId1559"/>
    <hyperlink ref="F1210" r:id="rId1560"/>
    <hyperlink ref="F1211" r:id="rId1561"/>
    <hyperlink ref="F1212" r:id="rId1562"/>
    <hyperlink ref="F1213" r:id="rId1563"/>
    <hyperlink ref="F1214" r:id="rId1564"/>
    <hyperlink ref="F1215" r:id="rId1565"/>
    <hyperlink ref="F1216" r:id="rId1566"/>
    <hyperlink ref="F1217" r:id="rId1567"/>
    <hyperlink ref="F1218" r:id="rId1568"/>
    <hyperlink ref="F1219" r:id="rId1569"/>
    <hyperlink ref="F1220" r:id="rId1570"/>
    <hyperlink ref="F1221" r:id="rId1571"/>
    <hyperlink ref="F1222" r:id="rId1572"/>
    <hyperlink ref="F1223" r:id="rId1573"/>
    <hyperlink ref="F1224" r:id="rId1574"/>
    <hyperlink ref="F1225" r:id="rId1575"/>
    <hyperlink ref="F1226" r:id="rId1576"/>
    <hyperlink ref="F1227" r:id="rId1577"/>
    <hyperlink ref="F1228" r:id="rId1578"/>
    <hyperlink ref="F1229" r:id="rId1579"/>
    <hyperlink ref="F1230" r:id="rId1580"/>
    <hyperlink ref="F1231" r:id="rId1581"/>
    <hyperlink ref="F1232" r:id="rId1582"/>
    <hyperlink ref="F1233" r:id="rId1583"/>
    <hyperlink ref="F1234" r:id="rId1584"/>
    <hyperlink ref="F1235" r:id="rId1585"/>
    <hyperlink ref="F1236" r:id="rId1586"/>
    <hyperlink ref="F1237" r:id="rId1587"/>
    <hyperlink ref="F1238" r:id="rId1588"/>
    <hyperlink ref="F1239" r:id="rId1589"/>
    <hyperlink ref="F1240" r:id="rId1590"/>
    <hyperlink ref="F1241" r:id="rId1591"/>
    <hyperlink ref="F1242" r:id="rId1592"/>
    <hyperlink ref="F1243" r:id="rId1593"/>
    <hyperlink ref="F1244" r:id="rId1594"/>
    <hyperlink ref="F1245" r:id="rId1595"/>
    <hyperlink ref="F1246" r:id="rId1596"/>
    <hyperlink ref="F1247" r:id="rId1597"/>
    <hyperlink ref="F1248" r:id="rId1598"/>
    <hyperlink ref="F1249" r:id="rId1599"/>
    <hyperlink ref="F1250" r:id="rId1600"/>
    <hyperlink ref="F1251" r:id="rId1601"/>
    <hyperlink ref="F1252" r:id="rId1602"/>
    <hyperlink ref="F1253" r:id="rId1603"/>
    <hyperlink ref="F1254" r:id="rId1604"/>
    <hyperlink ref="F1255" r:id="rId1605"/>
    <hyperlink ref="F1256" r:id="rId1606"/>
    <hyperlink ref="F1257" r:id="rId1607"/>
    <hyperlink ref="F1258" r:id="rId1608"/>
    <hyperlink ref="F1259" r:id="rId1609"/>
    <hyperlink ref="F1260" r:id="rId1610"/>
    <hyperlink ref="F1261" r:id="rId1611"/>
    <hyperlink ref="F1262" r:id="rId1612"/>
    <hyperlink ref="F1263" r:id="rId1613"/>
    <hyperlink ref="F1264" r:id="rId1614"/>
    <hyperlink ref="F1265" r:id="rId1615"/>
    <hyperlink ref="F1266" r:id="rId1616"/>
    <hyperlink ref="F1267" r:id="rId1617"/>
    <hyperlink ref="F1268" r:id="rId1618"/>
    <hyperlink ref="F1269" r:id="rId1619"/>
    <hyperlink ref="F1270" r:id="rId1620"/>
    <hyperlink ref="F1271" r:id="rId1621"/>
    <hyperlink ref="F1272" r:id="rId1622"/>
    <hyperlink ref="F1273" r:id="rId1623"/>
    <hyperlink ref="F1274" r:id="rId1624"/>
    <hyperlink ref="F1275" r:id="rId1625"/>
    <hyperlink ref="F1276" r:id="rId1626"/>
    <hyperlink ref="F1277" r:id="rId1627"/>
    <hyperlink ref="F1278" r:id="rId1628"/>
    <hyperlink ref="F1279" r:id="rId1629"/>
    <hyperlink ref="F1280" r:id="rId1630"/>
    <hyperlink ref="F1281" r:id="rId1631"/>
    <hyperlink ref="F1282" r:id="rId1632"/>
    <hyperlink ref="F1283" r:id="rId1633"/>
    <hyperlink ref="F1284" r:id="rId1634"/>
    <hyperlink ref="F1285" r:id="rId1635"/>
    <hyperlink ref="F1286" r:id="rId1636"/>
    <hyperlink ref="F1287" r:id="rId1637"/>
    <hyperlink ref="F1288" r:id="rId1638"/>
    <hyperlink ref="F1289" r:id="rId1639"/>
    <hyperlink ref="F1290" r:id="rId1640"/>
    <hyperlink ref="F1291" r:id="rId1641"/>
    <hyperlink ref="F1292" r:id="rId1642"/>
    <hyperlink ref="F1293" r:id="rId1643"/>
    <hyperlink ref="F1294" r:id="rId1644"/>
    <hyperlink ref="F1295" r:id="rId1645"/>
    <hyperlink ref="F1296" r:id="rId1646"/>
    <hyperlink ref="F1297" r:id="rId1647"/>
    <hyperlink ref="F1298" r:id="rId1648"/>
    <hyperlink ref="F1299" r:id="rId1649"/>
    <hyperlink ref="F1300" r:id="rId1650"/>
    <hyperlink ref="F1301" r:id="rId1651"/>
    <hyperlink ref="F1302" r:id="rId1652"/>
    <hyperlink ref="F1303" r:id="rId1653"/>
    <hyperlink ref="F1304" r:id="rId1654"/>
    <hyperlink ref="F1305" r:id="rId1655"/>
    <hyperlink ref="F1306" r:id="rId1656"/>
    <hyperlink ref="F1307" r:id="rId1657"/>
    <hyperlink ref="F1308" r:id="rId1658"/>
    <hyperlink ref="F1309" r:id="rId1659"/>
    <hyperlink ref="F1310" r:id="rId1660"/>
    <hyperlink ref="F1311" r:id="rId1661"/>
    <hyperlink ref="F1312" r:id="rId1662"/>
    <hyperlink ref="F1313" r:id="rId1663"/>
    <hyperlink ref="F1314" r:id="rId1664"/>
    <hyperlink ref="F1315" r:id="rId1665"/>
    <hyperlink ref="F1316" r:id="rId1666"/>
    <hyperlink ref="F1317" r:id="rId1667"/>
    <hyperlink ref="F1318" r:id="rId1668"/>
    <hyperlink ref="F1319" r:id="rId1669"/>
    <hyperlink ref="F1320" r:id="rId1670"/>
    <hyperlink ref="F1321" r:id="rId1671"/>
    <hyperlink ref="F1322" r:id="rId1672"/>
    <hyperlink ref="F1323" r:id="rId1673"/>
    <hyperlink ref="F1324" r:id="rId1674"/>
    <hyperlink ref="F1325" r:id="rId1675"/>
    <hyperlink ref="F1326" r:id="rId1676"/>
    <hyperlink ref="F1327" r:id="rId1677"/>
    <hyperlink ref="F1328" r:id="rId1678"/>
    <hyperlink ref="F1329" r:id="rId1679"/>
    <hyperlink ref="F1330" r:id="rId1680"/>
    <hyperlink ref="F1331" r:id="rId1681"/>
    <hyperlink ref="F1332" r:id="rId1682"/>
    <hyperlink ref="F1333" r:id="rId1683"/>
    <hyperlink ref="F1334" r:id="rId1684"/>
    <hyperlink ref="F1335" r:id="rId1685"/>
    <hyperlink ref="F1336" r:id="rId1686"/>
    <hyperlink ref="F1337" r:id="rId1687"/>
    <hyperlink ref="F1338" r:id="rId1688"/>
    <hyperlink ref="F1339" r:id="rId1689"/>
    <hyperlink ref="F1340" r:id="rId1690"/>
    <hyperlink ref="F1341" r:id="rId1691"/>
    <hyperlink ref="F1342" r:id="rId1692"/>
    <hyperlink ref="F1343" r:id="rId1693"/>
    <hyperlink ref="F1344" r:id="rId1694"/>
    <hyperlink ref="F1345" r:id="rId1695"/>
    <hyperlink ref="F1346" r:id="rId1696"/>
    <hyperlink ref="F1347" r:id="rId1697"/>
    <hyperlink ref="F1348" r:id="rId1698"/>
    <hyperlink ref="F1349" r:id="rId1699"/>
    <hyperlink ref="F1350" r:id="rId1700"/>
    <hyperlink ref="F1351" r:id="rId1701"/>
    <hyperlink ref="F1352" r:id="rId1702"/>
    <hyperlink ref="F1353" r:id="rId1703"/>
    <hyperlink ref="F1354" r:id="rId1704"/>
    <hyperlink ref="F1355" r:id="rId1705"/>
    <hyperlink ref="F1356" r:id="rId1706"/>
    <hyperlink ref="F1357" r:id="rId1707"/>
    <hyperlink ref="F1358" r:id="rId1708"/>
    <hyperlink ref="F1359" r:id="rId1709"/>
    <hyperlink ref="F1360" r:id="rId1710"/>
    <hyperlink ref="F1361" r:id="rId1711"/>
    <hyperlink ref="F1362" r:id="rId1712"/>
    <hyperlink ref="F1363" r:id="rId1713"/>
    <hyperlink ref="F1364" r:id="rId1714"/>
    <hyperlink ref="F1365" r:id="rId1715"/>
    <hyperlink ref="F1366" r:id="rId1716"/>
    <hyperlink ref="F1367" r:id="rId1717"/>
    <hyperlink ref="F1368" r:id="rId1718"/>
    <hyperlink ref="F1369" r:id="rId1719"/>
    <hyperlink ref="F1370" r:id="rId1720"/>
    <hyperlink ref="F1371" r:id="rId1721"/>
    <hyperlink ref="F1372" r:id="rId1722"/>
    <hyperlink ref="F1373" r:id="rId1723"/>
    <hyperlink ref="F1374" r:id="rId1724"/>
    <hyperlink ref="F1375" r:id="rId1725"/>
    <hyperlink ref="F1376" r:id="rId1726"/>
    <hyperlink ref="F1377" r:id="rId1727"/>
    <hyperlink ref="F1378" r:id="rId1728"/>
    <hyperlink ref="F1379" r:id="rId1729"/>
    <hyperlink ref="F1380" r:id="rId1730"/>
    <hyperlink ref="F1381" r:id="rId1731"/>
    <hyperlink ref="F1382" r:id="rId1732"/>
    <hyperlink ref="F1383" r:id="rId1733"/>
    <hyperlink ref="F1384" r:id="rId1734"/>
    <hyperlink ref="F1385" r:id="rId1735"/>
    <hyperlink ref="F1386" r:id="rId1736"/>
    <hyperlink ref="F1387" r:id="rId1737"/>
    <hyperlink ref="F1388" r:id="rId1738"/>
    <hyperlink ref="F1389" r:id="rId1739"/>
    <hyperlink ref="F1390" r:id="rId1740"/>
    <hyperlink ref="F1391" r:id="rId1741"/>
    <hyperlink ref="F1392" r:id="rId1742"/>
    <hyperlink ref="F1393" r:id="rId1743"/>
    <hyperlink ref="F1394" r:id="rId1744"/>
    <hyperlink ref="F1395" r:id="rId1745"/>
    <hyperlink ref="F1396" r:id="rId1746"/>
    <hyperlink ref="F1397" r:id="rId1747"/>
    <hyperlink ref="F1398" r:id="rId1748"/>
    <hyperlink ref="F1399" r:id="rId1749"/>
    <hyperlink ref="F1400" r:id="rId1750"/>
    <hyperlink ref="F1401" r:id="rId1751"/>
    <hyperlink ref="F1402" r:id="rId1752"/>
    <hyperlink ref="F1403" r:id="rId1753"/>
    <hyperlink ref="F1404" r:id="rId1754"/>
    <hyperlink ref="F1405" r:id="rId1755"/>
    <hyperlink ref="F1406" r:id="rId1756"/>
    <hyperlink ref="F1407" r:id="rId1757"/>
    <hyperlink ref="F1408" r:id="rId1758"/>
    <hyperlink ref="F1409" r:id="rId1759"/>
    <hyperlink ref="F1410" r:id="rId1760"/>
    <hyperlink ref="F1411" r:id="rId1761"/>
    <hyperlink ref="F1412" r:id="rId1762"/>
    <hyperlink ref="F1413" r:id="rId1763"/>
    <hyperlink ref="F1414" r:id="rId1764"/>
    <hyperlink ref="F1415" r:id="rId1765"/>
    <hyperlink ref="F1416" r:id="rId1766"/>
    <hyperlink ref="F1417" r:id="rId1767"/>
    <hyperlink ref="F1418" r:id="rId1768"/>
    <hyperlink ref="F1419" r:id="rId1769"/>
    <hyperlink ref="F1420" r:id="rId1770"/>
    <hyperlink ref="F1421" r:id="rId1771"/>
    <hyperlink ref="F1422" r:id="rId1772"/>
    <hyperlink ref="F1423" r:id="rId1773"/>
    <hyperlink ref="F1424" r:id="rId1774"/>
    <hyperlink ref="F1425" r:id="rId1775"/>
    <hyperlink ref="F1426" r:id="rId1776"/>
    <hyperlink ref="F1427" r:id="rId1777"/>
    <hyperlink ref="F1428" r:id="rId1778"/>
    <hyperlink ref="F1429" r:id="rId1779"/>
    <hyperlink ref="F1430" r:id="rId1780"/>
    <hyperlink ref="F1431" r:id="rId1781"/>
    <hyperlink ref="F1432" r:id="rId1782"/>
    <hyperlink ref="F1433" r:id="rId1783"/>
    <hyperlink ref="F1434" r:id="rId1784"/>
    <hyperlink ref="F1435" r:id="rId1785"/>
    <hyperlink ref="F1436" r:id="rId1786"/>
    <hyperlink ref="F1437" r:id="rId1787"/>
    <hyperlink ref="F1438" r:id="rId1788"/>
    <hyperlink ref="F1439" r:id="rId1789"/>
    <hyperlink ref="F1440" r:id="rId1790"/>
    <hyperlink ref="F1441" r:id="rId1791"/>
    <hyperlink ref="F1442" r:id="rId1792"/>
    <hyperlink ref="F1443" r:id="rId1793"/>
    <hyperlink ref="F1444" r:id="rId1794"/>
    <hyperlink ref="F1445" r:id="rId1795"/>
    <hyperlink ref="F1446" r:id="rId1796"/>
    <hyperlink ref="F1447" r:id="rId1797"/>
    <hyperlink ref="F1448" r:id="rId1798"/>
    <hyperlink ref="F1449" r:id="rId1799"/>
    <hyperlink ref="F1450" r:id="rId1800"/>
    <hyperlink ref="F1451" r:id="rId1801"/>
    <hyperlink ref="F1452" r:id="rId1802"/>
    <hyperlink ref="F1453" r:id="rId1803"/>
    <hyperlink ref="F1454" r:id="rId1804"/>
    <hyperlink ref="F1455" r:id="rId1805"/>
    <hyperlink ref="F1456" r:id="rId1806"/>
    <hyperlink ref="F1457" r:id="rId1807"/>
    <hyperlink ref="F1458" r:id="rId1808"/>
    <hyperlink ref="F1459" r:id="rId1809"/>
    <hyperlink ref="F1460" r:id="rId1810"/>
    <hyperlink ref="F1461" r:id="rId1811"/>
    <hyperlink ref="F1462" r:id="rId1812"/>
    <hyperlink ref="F1463" r:id="rId1813"/>
    <hyperlink ref="F1464" r:id="rId1814"/>
    <hyperlink ref="F1465" r:id="rId1815"/>
    <hyperlink ref="F1466" r:id="rId1816"/>
    <hyperlink ref="F1467" r:id="rId1817"/>
    <hyperlink ref="F1468" r:id="rId1818"/>
    <hyperlink ref="F1469" r:id="rId1819"/>
    <hyperlink ref="F1470" r:id="rId1820"/>
    <hyperlink ref="F1471" r:id="rId1821"/>
    <hyperlink ref="F1472" r:id="rId1822"/>
    <hyperlink ref="F1473" r:id="rId1823"/>
    <hyperlink ref="F1474" r:id="rId1824"/>
    <hyperlink ref="F1475" r:id="rId1825"/>
    <hyperlink ref="F1476" r:id="rId1826"/>
    <hyperlink ref="F1477" r:id="rId1827"/>
    <hyperlink ref="F1478" r:id="rId1828"/>
    <hyperlink ref="F1479" r:id="rId1829"/>
    <hyperlink ref="F1480" r:id="rId1830"/>
    <hyperlink ref="F1481" r:id="rId1831"/>
    <hyperlink ref="F1482" r:id="rId1832"/>
    <hyperlink ref="F1483" r:id="rId1833"/>
    <hyperlink ref="F1484" r:id="rId1834"/>
    <hyperlink ref="F1485" r:id="rId1835"/>
    <hyperlink ref="F1486" r:id="rId1836"/>
    <hyperlink ref="F1487" r:id="rId1837"/>
    <hyperlink ref="F1488" r:id="rId1838"/>
    <hyperlink ref="F1489" r:id="rId1839"/>
    <hyperlink ref="F1490" r:id="rId1840"/>
    <hyperlink ref="F1491" r:id="rId1841"/>
    <hyperlink ref="F1492" r:id="rId1842"/>
    <hyperlink ref="F1493" r:id="rId1843"/>
    <hyperlink ref="F1494" r:id="rId1844"/>
    <hyperlink ref="F1495" r:id="rId1845"/>
    <hyperlink ref="F1496" r:id="rId1846"/>
    <hyperlink ref="F1497" r:id="rId1847"/>
    <hyperlink ref="F1498" r:id="rId1848"/>
    <hyperlink ref="F1499" r:id="rId1849"/>
    <hyperlink ref="F1500" r:id="rId1850"/>
    <hyperlink ref="F1501" r:id="rId1851"/>
    <hyperlink ref="F1502" r:id="rId1852"/>
    <hyperlink ref="F1503" r:id="rId1853"/>
    <hyperlink ref="F1504" r:id="rId1854"/>
    <hyperlink ref="F1505" r:id="rId1855"/>
    <hyperlink ref="F1506" r:id="rId1856"/>
    <hyperlink ref="F1507" r:id="rId1857"/>
    <hyperlink ref="F1508" r:id="rId1858"/>
    <hyperlink ref="F1509" r:id="rId1859"/>
    <hyperlink ref="F1510" r:id="rId1860"/>
    <hyperlink ref="F1511" r:id="rId1861"/>
    <hyperlink ref="F1512" r:id="rId1862"/>
    <hyperlink ref="F1513" r:id="rId1863"/>
    <hyperlink ref="F1514" r:id="rId1864"/>
    <hyperlink ref="F1515" r:id="rId1865"/>
    <hyperlink ref="F1516" r:id="rId1866"/>
    <hyperlink ref="F1517" r:id="rId1867"/>
    <hyperlink ref="F1518" r:id="rId1868"/>
    <hyperlink ref="F1519" r:id="rId1869"/>
    <hyperlink ref="F1520" r:id="rId1870"/>
    <hyperlink ref="F1521" r:id="rId1871"/>
    <hyperlink ref="F1522" r:id="rId1872"/>
    <hyperlink ref="F1523" r:id="rId1873"/>
    <hyperlink ref="F1524" r:id="rId1874"/>
    <hyperlink ref="F1525" r:id="rId1875"/>
    <hyperlink ref="F1526" r:id="rId1876"/>
    <hyperlink ref="F1527" r:id="rId1877"/>
    <hyperlink ref="F1528" r:id="rId1878"/>
    <hyperlink ref="F1529" r:id="rId1879"/>
    <hyperlink ref="F1530" r:id="rId1880"/>
    <hyperlink ref="F1531" r:id="rId1881"/>
    <hyperlink ref="F1532" r:id="rId1882"/>
    <hyperlink ref="F1533" r:id="rId1883"/>
    <hyperlink ref="F1534" r:id="rId1884"/>
    <hyperlink ref="F1535" r:id="rId1885"/>
    <hyperlink ref="F1536" r:id="rId1886"/>
    <hyperlink ref="F1537" r:id="rId1887"/>
    <hyperlink ref="F1538" r:id="rId1888"/>
    <hyperlink ref="F1539" r:id="rId1889"/>
    <hyperlink ref="F1540" r:id="rId1890"/>
    <hyperlink ref="F1541" r:id="rId1891"/>
    <hyperlink ref="F1542" r:id="rId1892"/>
    <hyperlink ref="F1543" r:id="rId1893"/>
    <hyperlink ref="F1544" r:id="rId1894"/>
    <hyperlink ref="F1545" r:id="rId1895"/>
    <hyperlink ref="F1546" r:id="rId1896"/>
    <hyperlink ref="F1547" r:id="rId1897"/>
    <hyperlink ref="F1548" r:id="rId1898"/>
    <hyperlink ref="F1549" r:id="rId1899"/>
    <hyperlink ref="F1550" r:id="rId1900"/>
    <hyperlink ref="F1551" r:id="rId1901"/>
    <hyperlink ref="F1552" r:id="rId1902"/>
    <hyperlink ref="F1553" r:id="rId1903"/>
    <hyperlink ref="F1554" r:id="rId1904"/>
    <hyperlink ref="F1555" r:id="rId1905"/>
    <hyperlink ref="F1556" r:id="rId1906"/>
    <hyperlink ref="F1557" r:id="rId1907"/>
    <hyperlink ref="F1558" r:id="rId1908"/>
    <hyperlink ref="F1559" r:id="rId1909"/>
    <hyperlink ref="F1560" r:id="rId1910"/>
    <hyperlink ref="F1561" r:id="rId1911"/>
    <hyperlink ref="F1562" r:id="rId1912"/>
    <hyperlink ref="F1563" r:id="rId1913"/>
    <hyperlink ref="F1564" r:id="rId1914"/>
    <hyperlink ref="F1565" r:id="rId1915"/>
    <hyperlink ref="F1566" r:id="rId1916"/>
    <hyperlink ref="F1567" r:id="rId1917"/>
    <hyperlink ref="F1568" r:id="rId1918"/>
    <hyperlink ref="F1569" r:id="rId1919"/>
    <hyperlink ref="F1570" r:id="rId1920"/>
    <hyperlink ref="F1571" r:id="rId1921"/>
    <hyperlink ref="F1572" r:id="rId1922"/>
    <hyperlink ref="F1573" r:id="rId1923"/>
    <hyperlink ref="F1574" r:id="rId1924"/>
    <hyperlink ref="F1575" r:id="rId1925"/>
    <hyperlink ref="F1576" r:id="rId1926"/>
    <hyperlink ref="F1577" r:id="rId1927"/>
    <hyperlink ref="F1578" r:id="rId1928"/>
    <hyperlink ref="F1579" r:id="rId1929"/>
    <hyperlink ref="F1580" r:id="rId1930"/>
    <hyperlink ref="F1581" r:id="rId1931"/>
    <hyperlink ref="F1582" r:id="rId1932"/>
    <hyperlink ref="F1583" r:id="rId1933"/>
    <hyperlink ref="F1584" r:id="rId1934"/>
    <hyperlink ref="F1585" r:id="rId1935"/>
    <hyperlink ref="F1586" r:id="rId1936"/>
    <hyperlink ref="F1587" r:id="rId1937"/>
    <hyperlink ref="F1588" r:id="rId1938"/>
    <hyperlink ref="F1589" r:id="rId1939"/>
    <hyperlink ref="F1590" r:id="rId1940"/>
    <hyperlink ref="F1591" r:id="rId1941"/>
    <hyperlink ref="F1592" r:id="rId1942"/>
    <hyperlink ref="F1593" r:id="rId1943"/>
    <hyperlink ref="F1594" r:id="rId1944"/>
    <hyperlink ref="F1595" r:id="rId1945"/>
    <hyperlink ref="F1596" r:id="rId1946"/>
    <hyperlink ref="F1597" r:id="rId1947"/>
    <hyperlink ref="F1598" r:id="rId1948"/>
    <hyperlink ref="F1599" r:id="rId1949"/>
    <hyperlink ref="F1600" r:id="rId1950"/>
    <hyperlink ref="F1601" r:id="rId1951"/>
    <hyperlink ref="F1602" r:id="rId1952"/>
    <hyperlink ref="F1603" r:id="rId1953"/>
    <hyperlink ref="F1604" r:id="rId1954"/>
    <hyperlink ref="F1605" r:id="rId1955"/>
    <hyperlink ref="F1606" r:id="rId1956"/>
    <hyperlink ref="F1607" r:id="rId1957"/>
    <hyperlink ref="F1608" r:id="rId1958"/>
    <hyperlink ref="F1609" r:id="rId1959"/>
    <hyperlink ref="F1610" r:id="rId1960"/>
    <hyperlink ref="F1611" r:id="rId1961"/>
    <hyperlink ref="F1612" r:id="rId1962"/>
    <hyperlink ref="F1613" r:id="rId1963"/>
    <hyperlink ref="F1614" r:id="rId1964"/>
    <hyperlink ref="F1615" r:id="rId1965"/>
    <hyperlink ref="F1616" r:id="rId1966"/>
    <hyperlink ref="F1617" r:id="rId1967"/>
    <hyperlink ref="F1618" r:id="rId1968"/>
    <hyperlink ref="F1619" r:id="rId1969"/>
    <hyperlink ref="F1620" r:id="rId1970"/>
    <hyperlink ref="F1621" r:id="rId1971"/>
    <hyperlink ref="F1622" r:id="rId1972"/>
    <hyperlink ref="F1623" r:id="rId1973"/>
    <hyperlink ref="F1624" r:id="rId1974"/>
    <hyperlink ref="F1625" r:id="rId1975"/>
    <hyperlink ref="F1626" r:id="rId1976"/>
    <hyperlink ref="F1627" r:id="rId1977"/>
    <hyperlink ref="F1628" r:id="rId1978"/>
    <hyperlink ref="F1629" r:id="rId1979"/>
    <hyperlink ref="F1630" r:id="rId1980"/>
    <hyperlink ref="F1631" r:id="rId1981"/>
    <hyperlink ref="F1632" r:id="rId1982"/>
    <hyperlink ref="F1633" r:id="rId1983"/>
    <hyperlink ref="F1634" r:id="rId1984"/>
    <hyperlink ref="F1635" r:id="rId1985"/>
    <hyperlink ref="F1636" r:id="rId1986"/>
    <hyperlink ref="F1637" r:id="rId1987"/>
    <hyperlink ref="F1638" r:id="rId1988"/>
    <hyperlink ref="F1639" r:id="rId1989"/>
    <hyperlink ref="F1640" r:id="rId1990"/>
    <hyperlink ref="F1641" r:id="rId1991"/>
    <hyperlink ref="F1642" r:id="rId1992"/>
    <hyperlink ref="F1643" r:id="rId1993"/>
    <hyperlink ref="F1644" r:id="rId1994"/>
    <hyperlink ref="F1645" r:id="rId1995"/>
    <hyperlink ref="F1646" r:id="rId1996"/>
    <hyperlink ref="F1647" r:id="rId1997"/>
    <hyperlink ref="F1648" r:id="rId1998"/>
    <hyperlink ref="F1649" r:id="rId1999"/>
    <hyperlink ref="F1650" r:id="rId2000"/>
    <hyperlink ref="F1651" r:id="rId2001"/>
    <hyperlink ref="F1652" r:id="rId2002"/>
    <hyperlink ref="F1653" r:id="rId2003"/>
    <hyperlink ref="F1654" r:id="rId2004"/>
    <hyperlink ref="F1655" r:id="rId2005"/>
    <hyperlink ref="F1656" r:id="rId2006"/>
    <hyperlink ref="F1657" r:id="rId2007"/>
    <hyperlink ref="F1658" r:id="rId2008"/>
    <hyperlink ref="F1659" r:id="rId2009"/>
    <hyperlink ref="F1660" r:id="rId2010"/>
    <hyperlink ref="F1661" r:id="rId2011"/>
    <hyperlink ref="F1662" r:id="rId2012"/>
    <hyperlink ref="F1663" r:id="rId2013"/>
    <hyperlink ref="F1664" r:id="rId2014"/>
    <hyperlink ref="F1665" r:id="rId2015"/>
    <hyperlink ref="F1666" r:id="rId2016"/>
    <hyperlink ref="F1667" r:id="rId2017"/>
    <hyperlink ref="F1668" r:id="rId2018"/>
    <hyperlink ref="F1669" r:id="rId2019"/>
    <hyperlink ref="F1670" r:id="rId2020"/>
    <hyperlink ref="F1671" r:id="rId2021"/>
    <hyperlink ref="F1672" r:id="rId2022"/>
    <hyperlink ref="F1673" r:id="rId2023"/>
    <hyperlink ref="F1674" r:id="rId2024"/>
    <hyperlink ref="F1675" r:id="rId2025"/>
    <hyperlink ref="F1676" r:id="rId2026"/>
    <hyperlink ref="F1677" r:id="rId2027"/>
    <hyperlink ref="F1678" r:id="rId2028"/>
    <hyperlink ref="F1679" r:id="rId2029"/>
    <hyperlink ref="F1680" r:id="rId2030"/>
    <hyperlink ref="F1681" r:id="rId2031"/>
    <hyperlink ref="F1682" r:id="rId2032"/>
    <hyperlink ref="F1683" r:id="rId2033"/>
    <hyperlink ref="F1684" r:id="rId2034"/>
    <hyperlink ref="F1685" r:id="rId2035"/>
    <hyperlink ref="F1686" r:id="rId2036"/>
    <hyperlink ref="F1687" r:id="rId2037"/>
    <hyperlink ref="F1688" r:id="rId2038"/>
    <hyperlink ref="F1689" r:id="rId2039"/>
    <hyperlink ref="AO3" r:id="rId2040"/>
    <hyperlink ref="AO4" r:id="rId2041"/>
    <hyperlink ref="AO5" r:id="rId2042"/>
    <hyperlink ref="AO6" r:id="rId2043"/>
    <hyperlink ref="AO7" r:id="rId2044"/>
    <hyperlink ref="AO8" r:id="rId2045"/>
    <hyperlink ref="AO9" r:id="rId2046"/>
    <hyperlink ref="AO10" r:id="rId2047"/>
    <hyperlink ref="AO11" r:id="rId2048"/>
    <hyperlink ref="AO12" r:id="rId2049"/>
    <hyperlink ref="AO13" r:id="rId2050"/>
    <hyperlink ref="AO14" r:id="rId2051"/>
    <hyperlink ref="AO15" r:id="rId2052"/>
    <hyperlink ref="AO16" r:id="rId2053"/>
    <hyperlink ref="AO17" r:id="rId2054"/>
    <hyperlink ref="AO18" r:id="rId2055"/>
    <hyperlink ref="AO19" r:id="rId2056"/>
    <hyperlink ref="AO20" r:id="rId2057"/>
    <hyperlink ref="AO21" r:id="rId2058"/>
    <hyperlink ref="AO22" r:id="rId2059"/>
    <hyperlink ref="AO23" r:id="rId2060"/>
    <hyperlink ref="AO24" r:id="rId2061"/>
    <hyperlink ref="AO25" r:id="rId2062"/>
    <hyperlink ref="AO26" r:id="rId2063"/>
    <hyperlink ref="AO27" r:id="rId2064"/>
    <hyperlink ref="AO28" r:id="rId2065"/>
    <hyperlink ref="AO29" r:id="rId2066"/>
    <hyperlink ref="AO30" r:id="rId2067"/>
    <hyperlink ref="AO31" r:id="rId2068"/>
    <hyperlink ref="AO32" r:id="rId2069"/>
    <hyperlink ref="AO33" r:id="rId2070"/>
    <hyperlink ref="AO34" r:id="rId2071"/>
    <hyperlink ref="AO35" r:id="rId2072"/>
    <hyperlink ref="AO36" r:id="rId2073"/>
    <hyperlink ref="AO37" r:id="rId2074"/>
    <hyperlink ref="AO38" r:id="rId2075"/>
    <hyperlink ref="AO39" r:id="rId2076"/>
    <hyperlink ref="AO40" r:id="rId2077"/>
    <hyperlink ref="AO41" r:id="rId2078"/>
    <hyperlink ref="AO42" r:id="rId2079"/>
    <hyperlink ref="AO43" r:id="rId2080"/>
    <hyperlink ref="AO44" r:id="rId2081"/>
    <hyperlink ref="AO45" r:id="rId2082"/>
    <hyperlink ref="AO46" r:id="rId2083"/>
    <hyperlink ref="AO47" r:id="rId2084"/>
    <hyperlink ref="AO48" r:id="rId2085"/>
    <hyperlink ref="AO49" r:id="rId2086"/>
    <hyperlink ref="AO50" r:id="rId2087"/>
    <hyperlink ref="AO51" r:id="rId2088"/>
    <hyperlink ref="AO52" r:id="rId2089"/>
    <hyperlink ref="AO53" r:id="rId2090"/>
    <hyperlink ref="AO54" r:id="rId2091"/>
    <hyperlink ref="AO55" r:id="rId2092"/>
    <hyperlink ref="AO56" r:id="rId2093"/>
    <hyperlink ref="AO57" r:id="rId2094"/>
    <hyperlink ref="AO58" r:id="rId2095"/>
    <hyperlink ref="AO59" r:id="rId2096"/>
    <hyperlink ref="AO60" r:id="rId2097"/>
    <hyperlink ref="AO61" r:id="rId2098"/>
    <hyperlink ref="AO62" r:id="rId2099"/>
    <hyperlink ref="AO63" r:id="rId2100"/>
    <hyperlink ref="AO64" r:id="rId2101"/>
    <hyperlink ref="AO65" r:id="rId2102"/>
    <hyperlink ref="AO66" r:id="rId2103"/>
    <hyperlink ref="AO67" r:id="rId2104"/>
    <hyperlink ref="AO68" r:id="rId2105"/>
    <hyperlink ref="AO69" r:id="rId2106"/>
    <hyperlink ref="AO70" r:id="rId2107"/>
    <hyperlink ref="AO71" r:id="rId2108"/>
    <hyperlink ref="AO72" r:id="rId2109"/>
    <hyperlink ref="AO73" r:id="rId2110"/>
    <hyperlink ref="AO74" r:id="rId2111"/>
    <hyperlink ref="AO75" r:id="rId2112"/>
    <hyperlink ref="AO76" r:id="rId2113"/>
    <hyperlink ref="AO77" r:id="rId2114"/>
    <hyperlink ref="AO78" r:id="rId2115"/>
    <hyperlink ref="AO79" r:id="rId2116"/>
    <hyperlink ref="AO80" r:id="rId2117"/>
    <hyperlink ref="AO81" r:id="rId2118"/>
    <hyperlink ref="AO82" r:id="rId2119"/>
    <hyperlink ref="AO83" r:id="rId2120"/>
    <hyperlink ref="AO84" r:id="rId2121"/>
    <hyperlink ref="AO85" r:id="rId2122"/>
    <hyperlink ref="AO86" r:id="rId2123"/>
    <hyperlink ref="AO87" r:id="rId2124"/>
    <hyperlink ref="AO88" r:id="rId2125"/>
    <hyperlink ref="AO89" r:id="rId2126"/>
    <hyperlink ref="AO90" r:id="rId2127"/>
    <hyperlink ref="AO91" r:id="rId2128"/>
    <hyperlink ref="AO92" r:id="rId2129"/>
    <hyperlink ref="AO93" r:id="rId2130"/>
    <hyperlink ref="AO94" r:id="rId2131"/>
    <hyperlink ref="AO95" r:id="rId2132"/>
    <hyperlink ref="AO96" r:id="rId2133"/>
    <hyperlink ref="AO97" r:id="rId2134"/>
    <hyperlink ref="AO98" r:id="rId2135"/>
    <hyperlink ref="AO99" r:id="rId2136"/>
    <hyperlink ref="AO100" r:id="rId2137"/>
    <hyperlink ref="AO101" r:id="rId2138"/>
    <hyperlink ref="AO102" r:id="rId2139"/>
    <hyperlink ref="AO103" r:id="rId2140"/>
    <hyperlink ref="AO104" r:id="rId2141"/>
    <hyperlink ref="AO105" r:id="rId2142"/>
    <hyperlink ref="AO106" r:id="rId2143"/>
    <hyperlink ref="AO107" r:id="rId2144"/>
    <hyperlink ref="AO108" r:id="rId2145"/>
    <hyperlink ref="AO109" r:id="rId2146"/>
    <hyperlink ref="AO110" r:id="rId2147"/>
    <hyperlink ref="AO111" r:id="rId2148"/>
    <hyperlink ref="AO112" r:id="rId2149"/>
    <hyperlink ref="AO113" r:id="rId2150"/>
    <hyperlink ref="AO114" r:id="rId2151"/>
    <hyperlink ref="AO115" r:id="rId2152"/>
    <hyperlink ref="AO116" r:id="rId2153"/>
    <hyperlink ref="AO117" r:id="rId2154"/>
    <hyperlink ref="AO118" r:id="rId2155"/>
    <hyperlink ref="AO119" r:id="rId2156"/>
    <hyperlink ref="AO120" r:id="rId2157"/>
    <hyperlink ref="AO121" r:id="rId2158"/>
    <hyperlink ref="AO122" r:id="rId2159"/>
    <hyperlink ref="AO123" r:id="rId2160"/>
    <hyperlink ref="AO124" r:id="rId2161"/>
    <hyperlink ref="AO125" r:id="rId2162"/>
    <hyperlink ref="AO126" r:id="rId2163"/>
    <hyperlink ref="AO127" r:id="rId2164"/>
    <hyperlink ref="AO128" r:id="rId2165"/>
    <hyperlink ref="AO129" r:id="rId2166"/>
    <hyperlink ref="AO130" r:id="rId2167"/>
    <hyperlink ref="AO131" r:id="rId2168"/>
    <hyperlink ref="AO132" r:id="rId2169"/>
    <hyperlink ref="AO133" r:id="rId2170"/>
    <hyperlink ref="AO134" r:id="rId2171"/>
    <hyperlink ref="AO135" r:id="rId2172"/>
    <hyperlink ref="AO136" r:id="rId2173"/>
    <hyperlink ref="AO137" r:id="rId2174"/>
    <hyperlink ref="AO138" r:id="rId2175"/>
    <hyperlink ref="AO139" r:id="rId2176"/>
    <hyperlink ref="AO140" r:id="rId2177"/>
    <hyperlink ref="AO141" r:id="rId2178"/>
    <hyperlink ref="AO142" r:id="rId2179"/>
    <hyperlink ref="AO143" r:id="rId2180"/>
    <hyperlink ref="AO144" r:id="rId2181"/>
    <hyperlink ref="AO145" r:id="rId2182"/>
    <hyperlink ref="AO146" r:id="rId2183"/>
    <hyperlink ref="AO147" r:id="rId2184"/>
    <hyperlink ref="AO148" r:id="rId2185"/>
    <hyperlink ref="AO149" r:id="rId2186"/>
    <hyperlink ref="AO150" r:id="rId2187"/>
    <hyperlink ref="AO151" r:id="rId2188"/>
    <hyperlink ref="AO152" r:id="rId2189"/>
    <hyperlink ref="AO153" r:id="rId2190"/>
    <hyperlink ref="AO154" r:id="rId2191"/>
    <hyperlink ref="AO155" r:id="rId2192"/>
    <hyperlink ref="AO156" r:id="rId2193"/>
    <hyperlink ref="AO157" r:id="rId2194"/>
    <hyperlink ref="AO158" r:id="rId2195"/>
    <hyperlink ref="AO159" r:id="rId2196"/>
    <hyperlink ref="AO160" r:id="rId2197"/>
    <hyperlink ref="AO161" r:id="rId2198"/>
    <hyperlink ref="AO162" r:id="rId2199"/>
    <hyperlink ref="AO163" r:id="rId2200"/>
    <hyperlink ref="AO164" r:id="rId2201"/>
    <hyperlink ref="AO165" r:id="rId2202"/>
    <hyperlink ref="AO166" r:id="rId2203"/>
    <hyperlink ref="AO167" r:id="rId2204"/>
    <hyperlink ref="AO168" r:id="rId2205"/>
    <hyperlink ref="AO169" r:id="rId2206"/>
    <hyperlink ref="AO170" r:id="rId2207"/>
    <hyperlink ref="AO171" r:id="rId2208"/>
    <hyperlink ref="AO172" r:id="rId2209"/>
    <hyperlink ref="AO173" r:id="rId2210"/>
    <hyperlink ref="AO174" r:id="rId2211"/>
    <hyperlink ref="AO175" r:id="rId2212"/>
    <hyperlink ref="AO176" r:id="rId2213"/>
    <hyperlink ref="AO177" r:id="rId2214"/>
    <hyperlink ref="AO178" r:id="rId2215"/>
    <hyperlink ref="AO179" r:id="rId2216"/>
    <hyperlink ref="AO180" r:id="rId2217"/>
    <hyperlink ref="AO181" r:id="rId2218"/>
    <hyperlink ref="AO182" r:id="rId2219"/>
    <hyperlink ref="AO183" r:id="rId2220"/>
    <hyperlink ref="AO184" r:id="rId2221"/>
    <hyperlink ref="AO185" r:id="rId2222"/>
    <hyperlink ref="AO186" r:id="rId2223"/>
    <hyperlink ref="AO187" r:id="rId2224"/>
    <hyperlink ref="AO188" r:id="rId2225"/>
    <hyperlink ref="AO189" r:id="rId2226"/>
    <hyperlink ref="AO190" r:id="rId2227"/>
    <hyperlink ref="AO191" r:id="rId2228"/>
    <hyperlink ref="AO192" r:id="rId2229"/>
    <hyperlink ref="AO193" r:id="rId2230"/>
    <hyperlink ref="AO194" r:id="rId2231"/>
    <hyperlink ref="AO195" r:id="rId2232"/>
    <hyperlink ref="AO196" r:id="rId2233"/>
    <hyperlink ref="AO197" r:id="rId2234"/>
    <hyperlink ref="AO198" r:id="rId2235"/>
    <hyperlink ref="AO199" r:id="rId2236"/>
    <hyperlink ref="AO200" r:id="rId2237"/>
    <hyperlink ref="AO201" r:id="rId2238"/>
    <hyperlink ref="AO202" r:id="rId2239"/>
    <hyperlink ref="AO203" r:id="rId2240"/>
    <hyperlink ref="AO204" r:id="rId2241"/>
    <hyperlink ref="AO205" r:id="rId2242"/>
    <hyperlink ref="AO206" r:id="rId2243"/>
    <hyperlink ref="AO207" r:id="rId2244"/>
    <hyperlink ref="AO208" r:id="rId2245"/>
    <hyperlink ref="AO209" r:id="rId2246"/>
    <hyperlink ref="AO210" r:id="rId2247"/>
    <hyperlink ref="AO211" r:id="rId2248"/>
    <hyperlink ref="AO212" r:id="rId2249"/>
    <hyperlink ref="AO213" r:id="rId2250"/>
    <hyperlink ref="AO214" r:id="rId2251"/>
    <hyperlink ref="AO215" r:id="rId2252"/>
    <hyperlink ref="AO216" r:id="rId2253"/>
    <hyperlink ref="AO217" r:id="rId2254"/>
    <hyperlink ref="AO218" r:id="rId2255"/>
    <hyperlink ref="AO219" r:id="rId2256"/>
    <hyperlink ref="AO220" r:id="rId2257"/>
    <hyperlink ref="AO221" r:id="rId2258"/>
    <hyperlink ref="AO222" r:id="rId2259"/>
    <hyperlink ref="AO223" r:id="rId2260"/>
    <hyperlink ref="AO224" r:id="rId2261"/>
    <hyperlink ref="AO225" r:id="rId2262"/>
    <hyperlink ref="AO226" r:id="rId2263"/>
    <hyperlink ref="AO227" r:id="rId2264"/>
    <hyperlink ref="AO228" r:id="rId2265"/>
    <hyperlink ref="AO229" r:id="rId2266"/>
    <hyperlink ref="AO230" r:id="rId2267"/>
    <hyperlink ref="AO231" r:id="rId2268"/>
    <hyperlink ref="AO232" r:id="rId2269"/>
    <hyperlink ref="AO233" r:id="rId2270"/>
    <hyperlink ref="AO234" r:id="rId2271"/>
    <hyperlink ref="AO235" r:id="rId2272"/>
    <hyperlink ref="AO236" r:id="rId2273"/>
    <hyperlink ref="AO237" r:id="rId2274"/>
    <hyperlink ref="AO238" r:id="rId2275"/>
    <hyperlink ref="AO239" r:id="rId2276"/>
    <hyperlink ref="AO240" r:id="rId2277"/>
    <hyperlink ref="AO241" r:id="rId2278"/>
    <hyperlink ref="AO242" r:id="rId2279"/>
    <hyperlink ref="AO243" r:id="rId2280"/>
    <hyperlink ref="AO244" r:id="rId2281"/>
    <hyperlink ref="AO245" r:id="rId2282"/>
    <hyperlink ref="AO246" r:id="rId2283"/>
    <hyperlink ref="AO247" r:id="rId2284"/>
    <hyperlink ref="AO248" r:id="rId2285"/>
    <hyperlink ref="AO249" r:id="rId2286"/>
    <hyperlink ref="AO250" r:id="rId2287"/>
    <hyperlink ref="AO251" r:id="rId2288"/>
    <hyperlink ref="AO252" r:id="rId2289"/>
    <hyperlink ref="AO253" r:id="rId2290"/>
    <hyperlink ref="AO254" r:id="rId2291"/>
    <hyperlink ref="AO255" r:id="rId2292"/>
    <hyperlink ref="AO256" r:id="rId2293"/>
    <hyperlink ref="AO257" r:id="rId2294"/>
    <hyperlink ref="AO258" r:id="rId2295"/>
    <hyperlink ref="AO259" r:id="rId2296"/>
    <hyperlink ref="AO260" r:id="rId2297"/>
    <hyperlink ref="AO261" r:id="rId2298"/>
    <hyperlink ref="AO262" r:id="rId2299"/>
    <hyperlink ref="AO263" r:id="rId2300"/>
    <hyperlink ref="AO264" r:id="rId2301"/>
    <hyperlink ref="AO265" r:id="rId2302"/>
    <hyperlink ref="AO266" r:id="rId2303"/>
    <hyperlink ref="AO267" r:id="rId2304"/>
    <hyperlink ref="AO268" r:id="rId2305"/>
    <hyperlink ref="AO269" r:id="rId2306"/>
    <hyperlink ref="AO270" r:id="rId2307"/>
    <hyperlink ref="AO271" r:id="rId2308"/>
    <hyperlink ref="AO272" r:id="rId2309"/>
    <hyperlink ref="AO273" r:id="rId2310"/>
    <hyperlink ref="AO274" r:id="rId2311"/>
    <hyperlink ref="AO275" r:id="rId2312"/>
    <hyperlink ref="AO276" r:id="rId2313"/>
    <hyperlink ref="AO277" r:id="rId2314"/>
    <hyperlink ref="AO278" r:id="rId2315"/>
    <hyperlink ref="AO279" r:id="rId2316"/>
    <hyperlink ref="AO280" r:id="rId2317"/>
    <hyperlink ref="AO281" r:id="rId2318"/>
    <hyperlink ref="AO282" r:id="rId2319"/>
    <hyperlink ref="AO283" r:id="rId2320"/>
    <hyperlink ref="AO284" r:id="rId2321"/>
    <hyperlink ref="AO285" r:id="rId2322"/>
    <hyperlink ref="AO286" r:id="rId2323"/>
    <hyperlink ref="AO287" r:id="rId2324"/>
    <hyperlink ref="AO288" r:id="rId2325"/>
    <hyperlink ref="AO289" r:id="rId2326"/>
    <hyperlink ref="AO290" r:id="rId2327"/>
    <hyperlink ref="AO291" r:id="rId2328"/>
    <hyperlink ref="AO292" r:id="rId2329"/>
    <hyperlink ref="AO293" r:id="rId2330"/>
    <hyperlink ref="AO294" r:id="rId2331"/>
    <hyperlink ref="AO295" r:id="rId2332"/>
    <hyperlink ref="AO296" r:id="rId2333"/>
    <hyperlink ref="AO297" r:id="rId2334"/>
    <hyperlink ref="AO298" r:id="rId2335"/>
    <hyperlink ref="AO299" r:id="rId2336"/>
    <hyperlink ref="AO300" r:id="rId2337"/>
    <hyperlink ref="AO301" r:id="rId2338"/>
    <hyperlink ref="AO302" r:id="rId2339"/>
    <hyperlink ref="AO303" r:id="rId2340"/>
    <hyperlink ref="AO304" r:id="rId2341"/>
    <hyperlink ref="AO305" r:id="rId2342"/>
    <hyperlink ref="AO306" r:id="rId2343"/>
    <hyperlink ref="AO307" r:id="rId2344"/>
    <hyperlink ref="AO308" r:id="rId2345"/>
    <hyperlink ref="AO309" r:id="rId2346"/>
    <hyperlink ref="AO310" r:id="rId2347"/>
    <hyperlink ref="AO311" r:id="rId2348"/>
    <hyperlink ref="AO312" r:id="rId2349"/>
    <hyperlink ref="AO313" r:id="rId2350"/>
    <hyperlink ref="AO314" r:id="rId2351"/>
    <hyperlink ref="AO315" r:id="rId2352"/>
    <hyperlink ref="AO316" r:id="rId2353"/>
    <hyperlink ref="AO317" r:id="rId2354"/>
    <hyperlink ref="AO318" r:id="rId2355"/>
    <hyperlink ref="AO319" r:id="rId2356"/>
    <hyperlink ref="AO320" r:id="rId2357"/>
    <hyperlink ref="AO321" r:id="rId2358"/>
    <hyperlink ref="AO322" r:id="rId2359"/>
    <hyperlink ref="AO323" r:id="rId2360"/>
    <hyperlink ref="AO324" r:id="rId2361"/>
    <hyperlink ref="AO325" r:id="rId2362"/>
    <hyperlink ref="AO326" r:id="rId2363"/>
    <hyperlink ref="AO327" r:id="rId2364"/>
    <hyperlink ref="AO328" r:id="rId2365"/>
    <hyperlink ref="AO329" r:id="rId2366"/>
    <hyperlink ref="AO330" r:id="rId2367"/>
    <hyperlink ref="AO331" r:id="rId2368"/>
    <hyperlink ref="AO332" r:id="rId2369"/>
    <hyperlink ref="AO333" r:id="rId2370"/>
    <hyperlink ref="AO334" r:id="rId2371"/>
    <hyperlink ref="AO335" r:id="rId2372"/>
    <hyperlink ref="AO336" r:id="rId2373"/>
    <hyperlink ref="AO337" r:id="rId2374"/>
    <hyperlink ref="AO338" r:id="rId2375"/>
    <hyperlink ref="AO339" r:id="rId2376"/>
    <hyperlink ref="AO340" r:id="rId2377"/>
    <hyperlink ref="AO341" r:id="rId2378"/>
    <hyperlink ref="AO342" r:id="rId2379"/>
    <hyperlink ref="AO343" r:id="rId2380"/>
    <hyperlink ref="AO344" r:id="rId2381"/>
    <hyperlink ref="AO345" r:id="rId2382"/>
    <hyperlink ref="AO346" r:id="rId2383"/>
    <hyperlink ref="AO347" r:id="rId2384"/>
    <hyperlink ref="AO348" r:id="rId2385"/>
    <hyperlink ref="AO349" r:id="rId2386"/>
    <hyperlink ref="AO350" r:id="rId2387"/>
    <hyperlink ref="AO351" r:id="rId2388"/>
    <hyperlink ref="AO352" r:id="rId2389"/>
    <hyperlink ref="AO353" r:id="rId2390"/>
    <hyperlink ref="AO354" r:id="rId2391"/>
    <hyperlink ref="AO355" r:id="rId2392"/>
    <hyperlink ref="AO356" r:id="rId2393"/>
    <hyperlink ref="AO357" r:id="rId2394"/>
    <hyperlink ref="AO358" r:id="rId2395"/>
    <hyperlink ref="AO359" r:id="rId2396"/>
    <hyperlink ref="AO360" r:id="rId2397"/>
    <hyperlink ref="AO361" r:id="rId2398"/>
    <hyperlink ref="AO362" r:id="rId2399"/>
    <hyperlink ref="AO363" r:id="rId2400"/>
    <hyperlink ref="AO364" r:id="rId2401"/>
    <hyperlink ref="AO365" r:id="rId2402"/>
    <hyperlink ref="AO366" r:id="rId2403"/>
    <hyperlink ref="AO367" r:id="rId2404"/>
    <hyperlink ref="AO368" r:id="rId2405"/>
    <hyperlink ref="AO369" r:id="rId2406"/>
    <hyperlink ref="AO370" r:id="rId2407"/>
    <hyperlink ref="AO371" r:id="rId2408"/>
    <hyperlink ref="AO372" r:id="rId2409"/>
    <hyperlink ref="AO373" r:id="rId2410"/>
    <hyperlink ref="AO374" r:id="rId2411"/>
    <hyperlink ref="AO375" r:id="rId2412"/>
    <hyperlink ref="AO376" r:id="rId2413"/>
    <hyperlink ref="AO377" r:id="rId2414"/>
    <hyperlink ref="AO378" r:id="rId2415"/>
    <hyperlink ref="AO379" r:id="rId2416"/>
    <hyperlink ref="AO380" r:id="rId2417"/>
    <hyperlink ref="AO381" r:id="rId2418"/>
    <hyperlink ref="AO382" r:id="rId2419"/>
    <hyperlink ref="AO383" r:id="rId2420"/>
    <hyperlink ref="AO384" r:id="rId2421"/>
    <hyperlink ref="AO385" r:id="rId2422"/>
    <hyperlink ref="AO386" r:id="rId2423"/>
    <hyperlink ref="AO387" r:id="rId2424"/>
    <hyperlink ref="AO388" r:id="rId2425"/>
    <hyperlink ref="AO389" r:id="rId2426"/>
    <hyperlink ref="AO390" r:id="rId2427"/>
    <hyperlink ref="AO391" r:id="rId2428"/>
    <hyperlink ref="AO392" r:id="rId2429"/>
    <hyperlink ref="AO393" r:id="rId2430"/>
    <hyperlink ref="AO394" r:id="rId2431"/>
    <hyperlink ref="AO395" r:id="rId2432"/>
    <hyperlink ref="AO396" r:id="rId2433"/>
    <hyperlink ref="AO397" r:id="rId2434"/>
    <hyperlink ref="AO398" r:id="rId2435"/>
    <hyperlink ref="AO399" r:id="rId2436"/>
    <hyperlink ref="AO400" r:id="rId2437"/>
    <hyperlink ref="AO401" r:id="rId2438"/>
    <hyperlink ref="AO402" r:id="rId2439"/>
    <hyperlink ref="AO403" r:id="rId2440"/>
    <hyperlink ref="AO404" r:id="rId2441"/>
    <hyperlink ref="AO405" r:id="rId2442"/>
    <hyperlink ref="AO406" r:id="rId2443"/>
    <hyperlink ref="AO407" r:id="rId2444"/>
    <hyperlink ref="AO408" r:id="rId2445"/>
    <hyperlink ref="AO409" r:id="rId2446"/>
    <hyperlink ref="AO410" r:id="rId2447"/>
    <hyperlink ref="AO411" r:id="rId2448"/>
    <hyperlink ref="AO412" r:id="rId2449"/>
    <hyperlink ref="AO413" r:id="rId2450"/>
    <hyperlink ref="AO414" r:id="rId2451"/>
    <hyperlink ref="AO415" r:id="rId2452"/>
    <hyperlink ref="AO416" r:id="rId2453"/>
    <hyperlink ref="AO417" r:id="rId2454"/>
    <hyperlink ref="AO418" r:id="rId2455"/>
    <hyperlink ref="AO419" r:id="rId2456"/>
    <hyperlink ref="AO420" r:id="rId2457"/>
    <hyperlink ref="AO421" r:id="rId2458"/>
    <hyperlink ref="AO422" r:id="rId2459"/>
    <hyperlink ref="AO423" r:id="rId2460"/>
    <hyperlink ref="AO424" r:id="rId2461"/>
    <hyperlink ref="AO425" r:id="rId2462"/>
    <hyperlink ref="AO426" r:id="rId2463"/>
    <hyperlink ref="AO427" r:id="rId2464"/>
    <hyperlink ref="AO428" r:id="rId2465"/>
    <hyperlink ref="AO429" r:id="rId2466"/>
    <hyperlink ref="AO430" r:id="rId2467"/>
    <hyperlink ref="AO431" r:id="rId2468"/>
    <hyperlink ref="AO432" r:id="rId2469"/>
    <hyperlink ref="AO433" r:id="rId2470"/>
    <hyperlink ref="AO434" r:id="rId2471"/>
    <hyperlink ref="AO435" r:id="rId2472"/>
    <hyperlink ref="AO436" r:id="rId2473"/>
    <hyperlink ref="AO437" r:id="rId2474"/>
    <hyperlink ref="AO438" r:id="rId2475"/>
    <hyperlink ref="AO439" r:id="rId2476"/>
    <hyperlink ref="AO440" r:id="rId2477"/>
    <hyperlink ref="AO441" r:id="rId2478"/>
    <hyperlink ref="AO442" r:id="rId2479"/>
    <hyperlink ref="AO443" r:id="rId2480"/>
    <hyperlink ref="AO444" r:id="rId2481"/>
    <hyperlink ref="AO445" r:id="rId2482"/>
    <hyperlink ref="AO446" r:id="rId2483"/>
    <hyperlink ref="AO447" r:id="rId2484"/>
    <hyperlink ref="AO448" r:id="rId2485"/>
    <hyperlink ref="AO449" r:id="rId2486"/>
    <hyperlink ref="AO450" r:id="rId2487"/>
    <hyperlink ref="AO451" r:id="rId2488"/>
    <hyperlink ref="AO452" r:id="rId2489"/>
    <hyperlink ref="AO453" r:id="rId2490"/>
    <hyperlink ref="AO454" r:id="rId2491"/>
    <hyperlink ref="AO455" r:id="rId2492"/>
    <hyperlink ref="AO456" r:id="rId2493"/>
    <hyperlink ref="AO457" r:id="rId2494"/>
    <hyperlink ref="AO458" r:id="rId2495"/>
    <hyperlink ref="AO459" r:id="rId2496"/>
    <hyperlink ref="AO460" r:id="rId2497"/>
    <hyperlink ref="AO461" r:id="rId2498"/>
    <hyperlink ref="AO462" r:id="rId2499"/>
    <hyperlink ref="AO463" r:id="rId2500"/>
    <hyperlink ref="AO464" r:id="rId2501"/>
    <hyperlink ref="AO465" r:id="rId2502"/>
    <hyperlink ref="AO466" r:id="rId2503"/>
    <hyperlink ref="AO467" r:id="rId2504"/>
    <hyperlink ref="AO468" r:id="rId2505"/>
    <hyperlink ref="AO469" r:id="rId2506"/>
    <hyperlink ref="AO470" r:id="rId2507"/>
    <hyperlink ref="AO471" r:id="rId2508"/>
    <hyperlink ref="AO472" r:id="rId2509"/>
    <hyperlink ref="AO473" r:id="rId2510"/>
    <hyperlink ref="AO474" r:id="rId2511"/>
    <hyperlink ref="AO475" r:id="rId2512"/>
    <hyperlink ref="AO476" r:id="rId2513"/>
    <hyperlink ref="AO477" r:id="rId2514"/>
    <hyperlink ref="AO478" r:id="rId2515"/>
    <hyperlink ref="AO479" r:id="rId2516"/>
    <hyperlink ref="AO480" r:id="rId2517"/>
    <hyperlink ref="AO481" r:id="rId2518"/>
    <hyperlink ref="AO482" r:id="rId2519"/>
    <hyperlink ref="AO483" r:id="rId2520"/>
    <hyperlink ref="AO484" r:id="rId2521"/>
    <hyperlink ref="AO485" r:id="rId2522"/>
    <hyperlink ref="AO486" r:id="rId2523"/>
    <hyperlink ref="AO487" r:id="rId2524"/>
    <hyperlink ref="AO488" r:id="rId2525"/>
    <hyperlink ref="AO489" r:id="rId2526"/>
    <hyperlink ref="AO490" r:id="rId2527"/>
    <hyperlink ref="AO491" r:id="rId2528"/>
    <hyperlink ref="AO492" r:id="rId2529"/>
    <hyperlink ref="AO493" r:id="rId2530"/>
    <hyperlink ref="AO494" r:id="rId2531"/>
    <hyperlink ref="AO495" r:id="rId2532"/>
    <hyperlink ref="AO496" r:id="rId2533"/>
    <hyperlink ref="AO497" r:id="rId2534"/>
    <hyperlink ref="AO498" r:id="rId2535"/>
    <hyperlink ref="AO499" r:id="rId2536"/>
    <hyperlink ref="AO500" r:id="rId2537"/>
    <hyperlink ref="AO501" r:id="rId2538"/>
    <hyperlink ref="AO502" r:id="rId2539"/>
    <hyperlink ref="AO503" r:id="rId2540"/>
    <hyperlink ref="AO504" r:id="rId2541"/>
    <hyperlink ref="AO505" r:id="rId2542"/>
    <hyperlink ref="AO506" r:id="rId2543"/>
    <hyperlink ref="AO507" r:id="rId2544"/>
    <hyperlink ref="AO508" r:id="rId2545"/>
    <hyperlink ref="AO509" r:id="rId2546"/>
    <hyperlink ref="AO510" r:id="rId2547"/>
    <hyperlink ref="AO511" r:id="rId2548"/>
    <hyperlink ref="AO512" r:id="rId2549"/>
    <hyperlink ref="AO513" r:id="rId2550"/>
    <hyperlink ref="AO514" r:id="rId2551"/>
    <hyperlink ref="AO515" r:id="rId2552"/>
    <hyperlink ref="AO516" r:id="rId2553"/>
    <hyperlink ref="AO517" r:id="rId2554"/>
    <hyperlink ref="AO518" r:id="rId2555"/>
    <hyperlink ref="AO519" r:id="rId2556"/>
    <hyperlink ref="AO520" r:id="rId2557"/>
    <hyperlink ref="AO521" r:id="rId2558"/>
    <hyperlink ref="AO522" r:id="rId2559"/>
    <hyperlink ref="AO523" r:id="rId2560"/>
    <hyperlink ref="AO524" r:id="rId2561"/>
    <hyperlink ref="AO525" r:id="rId2562"/>
    <hyperlink ref="AO526" r:id="rId2563"/>
    <hyperlink ref="AO527" r:id="rId2564"/>
    <hyperlink ref="AO528" r:id="rId2565"/>
    <hyperlink ref="AO529" r:id="rId2566"/>
    <hyperlink ref="AO530" r:id="rId2567"/>
    <hyperlink ref="AO531" r:id="rId2568"/>
    <hyperlink ref="AO532" r:id="rId2569"/>
    <hyperlink ref="AO533" r:id="rId2570"/>
    <hyperlink ref="AO534" r:id="rId2571"/>
    <hyperlink ref="AO535" r:id="rId2572"/>
    <hyperlink ref="AO536" r:id="rId2573"/>
    <hyperlink ref="AO537" r:id="rId2574"/>
    <hyperlink ref="AO538" r:id="rId2575"/>
    <hyperlink ref="AO539" r:id="rId2576"/>
    <hyperlink ref="AO540" r:id="rId2577"/>
    <hyperlink ref="AO541" r:id="rId2578"/>
    <hyperlink ref="AO542" r:id="rId2579"/>
    <hyperlink ref="AO543" r:id="rId2580"/>
    <hyperlink ref="AO544" r:id="rId2581"/>
    <hyperlink ref="AO545" r:id="rId2582"/>
    <hyperlink ref="AO546" r:id="rId2583"/>
    <hyperlink ref="AO547" r:id="rId2584"/>
    <hyperlink ref="AO548" r:id="rId2585"/>
    <hyperlink ref="AO549" r:id="rId2586"/>
    <hyperlink ref="AO550" r:id="rId2587"/>
    <hyperlink ref="AO551" r:id="rId2588"/>
    <hyperlink ref="AO552" r:id="rId2589"/>
    <hyperlink ref="AO553" r:id="rId2590"/>
    <hyperlink ref="AO554" r:id="rId2591"/>
    <hyperlink ref="AO555" r:id="rId2592"/>
    <hyperlink ref="AO556" r:id="rId2593"/>
    <hyperlink ref="AO557" r:id="rId2594"/>
    <hyperlink ref="AO558" r:id="rId2595"/>
    <hyperlink ref="AO559" r:id="rId2596"/>
    <hyperlink ref="AO560" r:id="rId2597"/>
    <hyperlink ref="AO561" r:id="rId2598"/>
    <hyperlink ref="AO562" r:id="rId2599"/>
    <hyperlink ref="AO563" r:id="rId2600"/>
    <hyperlink ref="AO564" r:id="rId2601"/>
    <hyperlink ref="AO565" r:id="rId2602"/>
    <hyperlink ref="AO566" r:id="rId2603"/>
    <hyperlink ref="AO567" r:id="rId2604"/>
    <hyperlink ref="AO568" r:id="rId2605"/>
    <hyperlink ref="AO569" r:id="rId2606"/>
    <hyperlink ref="AO570" r:id="rId2607"/>
    <hyperlink ref="AO571" r:id="rId2608"/>
    <hyperlink ref="AO572" r:id="rId2609"/>
    <hyperlink ref="AO573" r:id="rId2610"/>
    <hyperlink ref="AO574" r:id="rId2611"/>
    <hyperlink ref="AO575" r:id="rId2612"/>
    <hyperlink ref="AO576" r:id="rId2613"/>
    <hyperlink ref="AO577" r:id="rId2614"/>
    <hyperlink ref="AO578" r:id="rId2615"/>
    <hyperlink ref="AO579" r:id="rId2616"/>
    <hyperlink ref="AO580" r:id="rId2617"/>
    <hyperlink ref="AO581" r:id="rId2618"/>
    <hyperlink ref="AO582" r:id="rId2619"/>
    <hyperlink ref="AO583" r:id="rId2620"/>
    <hyperlink ref="AO584" r:id="rId2621"/>
    <hyperlink ref="AO585" r:id="rId2622"/>
    <hyperlink ref="AO586" r:id="rId2623"/>
    <hyperlink ref="AO587" r:id="rId2624"/>
    <hyperlink ref="AO588" r:id="rId2625"/>
    <hyperlink ref="AO589" r:id="rId2626"/>
    <hyperlink ref="AO590" r:id="rId2627"/>
    <hyperlink ref="AO591" r:id="rId2628"/>
    <hyperlink ref="AO592" r:id="rId2629"/>
    <hyperlink ref="AO593" r:id="rId2630"/>
    <hyperlink ref="AO594" r:id="rId2631"/>
    <hyperlink ref="AO595" r:id="rId2632"/>
    <hyperlink ref="AO596" r:id="rId2633"/>
    <hyperlink ref="AO597" r:id="rId2634"/>
    <hyperlink ref="AO598" r:id="rId2635"/>
    <hyperlink ref="AO599" r:id="rId2636"/>
    <hyperlink ref="AO600" r:id="rId2637"/>
    <hyperlink ref="AO601" r:id="rId2638"/>
    <hyperlink ref="AO602" r:id="rId2639"/>
    <hyperlink ref="AO603" r:id="rId2640"/>
    <hyperlink ref="AO604" r:id="rId2641"/>
    <hyperlink ref="AO605" r:id="rId2642"/>
    <hyperlink ref="AO606" r:id="rId2643"/>
    <hyperlink ref="AO607" r:id="rId2644"/>
    <hyperlink ref="AO608" r:id="rId2645"/>
    <hyperlink ref="AO609" r:id="rId2646"/>
    <hyperlink ref="AO610" r:id="rId2647"/>
    <hyperlink ref="AO611" r:id="rId2648"/>
    <hyperlink ref="AO612" r:id="rId2649"/>
    <hyperlink ref="AO613" r:id="rId2650"/>
    <hyperlink ref="AO614" r:id="rId2651"/>
    <hyperlink ref="AO615" r:id="rId2652"/>
    <hyperlink ref="AO616" r:id="rId2653"/>
    <hyperlink ref="AO617" r:id="rId2654"/>
    <hyperlink ref="AO618" r:id="rId2655"/>
    <hyperlink ref="AO619" r:id="rId2656"/>
    <hyperlink ref="AO620" r:id="rId2657"/>
    <hyperlink ref="AO621" r:id="rId2658"/>
    <hyperlink ref="AO622" r:id="rId2659"/>
    <hyperlink ref="AO623" r:id="rId2660"/>
    <hyperlink ref="AO624" r:id="rId2661"/>
    <hyperlink ref="AO625" r:id="rId2662"/>
    <hyperlink ref="AO626" r:id="rId2663"/>
    <hyperlink ref="AO627" r:id="rId2664"/>
    <hyperlink ref="AO628" r:id="rId2665"/>
    <hyperlink ref="AO629" r:id="rId2666"/>
    <hyperlink ref="AO630" r:id="rId2667"/>
    <hyperlink ref="AO631" r:id="rId2668"/>
    <hyperlink ref="AO632" r:id="rId2669"/>
    <hyperlink ref="AO633" r:id="rId2670"/>
    <hyperlink ref="AO634" r:id="rId2671"/>
    <hyperlink ref="AO635" r:id="rId2672"/>
    <hyperlink ref="AO636" r:id="rId2673"/>
    <hyperlink ref="AO637" r:id="rId2674"/>
    <hyperlink ref="AO638" r:id="rId2675"/>
    <hyperlink ref="AO639" r:id="rId2676"/>
    <hyperlink ref="AO640" r:id="rId2677"/>
    <hyperlink ref="AO641" r:id="rId2678"/>
    <hyperlink ref="AO642" r:id="rId2679"/>
    <hyperlink ref="AO643" r:id="rId2680"/>
    <hyperlink ref="AO644" r:id="rId2681"/>
    <hyperlink ref="AO645" r:id="rId2682"/>
    <hyperlink ref="AO646" r:id="rId2683"/>
    <hyperlink ref="AO647" r:id="rId2684"/>
    <hyperlink ref="AO648" r:id="rId2685"/>
    <hyperlink ref="AO649" r:id="rId2686"/>
    <hyperlink ref="AO650" r:id="rId2687"/>
    <hyperlink ref="AO651" r:id="rId2688"/>
    <hyperlink ref="AO652" r:id="rId2689"/>
    <hyperlink ref="AO653" r:id="rId2690"/>
    <hyperlink ref="AO654" r:id="rId2691"/>
    <hyperlink ref="AO655" r:id="rId2692"/>
    <hyperlink ref="AO656" r:id="rId2693"/>
    <hyperlink ref="AO657" r:id="rId2694"/>
    <hyperlink ref="AO658" r:id="rId2695"/>
    <hyperlink ref="AO659" r:id="rId2696"/>
    <hyperlink ref="AO660" r:id="rId2697"/>
    <hyperlink ref="AO661" r:id="rId2698"/>
    <hyperlink ref="AO662" r:id="rId2699"/>
    <hyperlink ref="AO663" r:id="rId2700"/>
    <hyperlink ref="AO664" r:id="rId2701"/>
    <hyperlink ref="AO665" r:id="rId2702"/>
    <hyperlink ref="AO666" r:id="rId2703"/>
    <hyperlink ref="AO667" r:id="rId2704"/>
    <hyperlink ref="AO668" r:id="rId2705"/>
    <hyperlink ref="AO669" r:id="rId2706"/>
    <hyperlink ref="AO670" r:id="rId2707"/>
    <hyperlink ref="AO671" r:id="rId2708"/>
    <hyperlink ref="AO672" r:id="rId2709"/>
    <hyperlink ref="AO673" r:id="rId2710"/>
    <hyperlink ref="AO674" r:id="rId2711"/>
    <hyperlink ref="AO675" r:id="rId2712"/>
    <hyperlink ref="AO676" r:id="rId2713"/>
    <hyperlink ref="AO677" r:id="rId2714"/>
    <hyperlink ref="AO678" r:id="rId2715"/>
    <hyperlink ref="AO679" r:id="rId2716"/>
    <hyperlink ref="AO680" r:id="rId2717"/>
    <hyperlink ref="AO681" r:id="rId2718"/>
    <hyperlink ref="AO682" r:id="rId2719"/>
    <hyperlink ref="AO683" r:id="rId2720"/>
    <hyperlink ref="AO684" r:id="rId2721"/>
    <hyperlink ref="AO685" r:id="rId2722"/>
    <hyperlink ref="AO686" r:id="rId2723"/>
    <hyperlink ref="AO687" r:id="rId2724"/>
    <hyperlink ref="AO688" r:id="rId2725"/>
    <hyperlink ref="AO689" r:id="rId2726"/>
    <hyperlink ref="AO690" r:id="rId2727"/>
    <hyperlink ref="AO691" r:id="rId2728"/>
    <hyperlink ref="AO692" r:id="rId2729"/>
    <hyperlink ref="AO693" r:id="rId2730"/>
    <hyperlink ref="AO694" r:id="rId2731"/>
    <hyperlink ref="AO695" r:id="rId2732"/>
    <hyperlink ref="AO696" r:id="rId2733"/>
    <hyperlink ref="AO697" r:id="rId2734"/>
    <hyperlink ref="AO698" r:id="rId2735"/>
    <hyperlink ref="AO699" r:id="rId2736"/>
    <hyperlink ref="AO700" r:id="rId2737"/>
    <hyperlink ref="AO701" r:id="rId2738"/>
    <hyperlink ref="AO702" r:id="rId2739"/>
    <hyperlink ref="AO703" r:id="rId2740"/>
    <hyperlink ref="AO704" r:id="rId2741"/>
    <hyperlink ref="AO705" r:id="rId2742"/>
    <hyperlink ref="AO706" r:id="rId2743"/>
    <hyperlink ref="AO707" r:id="rId2744"/>
    <hyperlink ref="AO708" r:id="rId2745"/>
    <hyperlink ref="AO709" r:id="rId2746"/>
    <hyperlink ref="AO710" r:id="rId2747"/>
    <hyperlink ref="AO711" r:id="rId2748"/>
    <hyperlink ref="AO712" r:id="rId2749"/>
    <hyperlink ref="AO713" r:id="rId2750"/>
    <hyperlink ref="AO714" r:id="rId2751"/>
    <hyperlink ref="AO715" r:id="rId2752"/>
    <hyperlink ref="AO716" r:id="rId2753"/>
    <hyperlink ref="AO717" r:id="rId2754"/>
    <hyperlink ref="AO718" r:id="rId2755"/>
    <hyperlink ref="AO719" r:id="rId2756"/>
    <hyperlink ref="AO720" r:id="rId2757"/>
    <hyperlink ref="AO721" r:id="rId2758"/>
    <hyperlink ref="AO722" r:id="rId2759"/>
    <hyperlink ref="AO723" r:id="rId2760"/>
    <hyperlink ref="AO724" r:id="rId2761"/>
    <hyperlink ref="AO725" r:id="rId2762"/>
    <hyperlink ref="AO726" r:id="rId2763"/>
    <hyperlink ref="AO727" r:id="rId2764"/>
    <hyperlink ref="AO728" r:id="rId2765"/>
    <hyperlink ref="AO729" r:id="rId2766"/>
    <hyperlink ref="AO730" r:id="rId2767"/>
    <hyperlink ref="AO731" r:id="rId2768"/>
    <hyperlink ref="AO732" r:id="rId2769"/>
    <hyperlink ref="AO733" r:id="rId2770"/>
    <hyperlink ref="AO734" r:id="rId2771"/>
    <hyperlink ref="AO735" r:id="rId2772"/>
    <hyperlink ref="AO736" r:id="rId2773"/>
    <hyperlink ref="AO737" r:id="rId2774"/>
    <hyperlink ref="AO738" r:id="rId2775"/>
    <hyperlink ref="AO739" r:id="rId2776"/>
    <hyperlink ref="AO740" r:id="rId2777"/>
    <hyperlink ref="AO741" r:id="rId2778"/>
    <hyperlink ref="AO742" r:id="rId2779"/>
    <hyperlink ref="AO743" r:id="rId2780"/>
    <hyperlink ref="AO744" r:id="rId2781"/>
    <hyperlink ref="AO745" r:id="rId2782"/>
    <hyperlink ref="AO746" r:id="rId2783"/>
    <hyperlink ref="AO747" r:id="rId2784"/>
    <hyperlink ref="AO748" r:id="rId2785"/>
    <hyperlink ref="AO749" r:id="rId2786"/>
    <hyperlink ref="AO750" r:id="rId2787"/>
    <hyperlink ref="AO751" r:id="rId2788"/>
    <hyperlink ref="AO752" r:id="rId2789"/>
    <hyperlink ref="AO753" r:id="rId2790"/>
    <hyperlink ref="AO754" r:id="rId2791"/>
    <hyperlink ref="AO755" r:id="rId2792"/>
    <hyperlink ref="AO756" r:id="rId2793"/>
    <hyperlink ref="AO757" r:id="rId2794"/>
    <hyperlink ref="AO758" r:id="rId2795"/>
    <hyperlink ref="AO759" r:id="rId2796"/>
    <hyperlink ref="AO760" r:id="rId2797"/>
    <hyperlink ref="AO761" r:id="rId2798"/>
    <hyperlink ref="AO762" r:id="rId2799"/>
    <hyperlink ref="AO763" r:id="rId2800"/>
    <hyperlink ref="AO764" r:id="rId2801"/>
    <hyperlink ref="AO765" r:id="rId2802"/>
    <hyperlink ref="AO766" r:id="rId2803"/>
    <hyperlink ref="AO767" r:id="rId2804"/>
    <hyperlink ref="AO768" r:id="rId2805"/>
    <hyperlink ref="AO769" r:id="rId2806"/>
    <hyperlink ref="AO770" r:id="rId2807"/>
    <hyperlink ref="AO771" r:id="rId2808"/>
    <hyperlink ref="AO772" r:id="rId2809"/>
    <hyperlink ref="AO773" r:id="rId2810"/>
    <hyperlink ref="AO774" r:id="rId2811"/>
    <hyperlink ref="AO775" r:id="rId2812"/>
    <hyperlink ref="AO776" r:id="rId2813"/>
    <hyperlink ref="AO777" r:id="rId2814"/>
    <hyperlink ref="AO778" r:id="rId2815"/>
    <hyperlink ref="AO779" r:id="rId2816"/>
    <hyperlink ref="AO780" r:id="rId2817"/>
    <hyperlink ref="AO781" r:id="rId2818"/>
    <hyperlink ref="AO782" r:id="rId2819"/>
    <hyperlink ref="AO783" r:id="rId2820"/>
    <hyperlink ref="AO784" r:id="rId2821"/>
    <hyperlink ref="AO785" r:id="rId2822"/>
    <hyperlink ref="AO786" r:id="rId2823"/>
    <hyperlink ref="AO787" r:id="rId2824"/>
    <hyperlink ref="AO788" r:id="rId2825"/>
    <hyperlink ref="AO789" r:id="rId2826"/>
    <hyperlink ref="AO790" r:id="rId2827"/>
    <hyperlink ref="AO791" r:id="rId2828"/>
    <hyperlink ref="AO792" r:id="rId2829"/>
    <hyperlink ref="AO793" r:id="rId2830"/>
    <hyperlink ref="AO794" r:id="rId2831"/>
    <hyperlink ref="AO795" r:id="rId2832"/>
    <hyperlink ref="AO796" r:id="rId2833"/>
    <hyperlink ref="AO797" r:id="rId2834"/>
    <hyperlink ref="AO798" r:id="rId2835"/>
    <hyperlink ref="AO799" r:id="rId2836"/>
    <hyperlink ref="AO800" r:id="rId2837"/>
    <hyperlink ref="AO801" r:id="rId2838"/>
    <hyperlink ref="AO802" r:id="rId2839"/>
    <hyperlink ref="AO803" r:id="rId2840"/>
    <hyperlink ref="AO804" r:id="rId2841"/>
    <hyperlink ref="AO805" r:id="rId2842"/>
    <hyperlink ref="AO806" r:id="rId2843"/>
    <hyperlink ref="AO807" r:id="rId2844"/>
    <hyperlink ref="AO808" r:id="rId2845"/>
    <hyperlink ref="AO809" r:id="rId2846"/>
    <hyperlink ref="AO810" r:id="rId2847"/>
    <hyperlink ref="AO811" r:id="rId2848"/>
    <hyperlink ref="AO812" r:id="rId2849"/>
    <hyperlink ref="AO813" r:id="rId2850"/>
    <hyperlink ref="AO814" r:id="rId2851"/>
    <hyperlink ref="AO815" r:id="rId2852"/>
    <hyperlink ref="AO816" r:id="rId2853"/>
    <hyperlink ref="AO817" r:id="rId2854"/>
    <hyperlink ref="AO818" r:id="rId2855"/>
    <hyperlink ref="AO819" r:id="rId2856"/>
    <hyperlink ref="AO820" r:id="rId2857"/>
    <hyperlink ref="AO821" r:id="rId2858"/>
    <hyperlink ref="AO822" r:id="rId2859"/>
    <hyperlink ref="AO823" r:id="rId2860"/>
    <hyperlink ref="AO824" r:id="rId2861"/>
    <hyperlink ref="AO825" r:id="rId2862"/>
    <hyperlink ref="AO826" r:id="rId2863"/>
    <hyperlink ref="AO827" r:id="rId2864"/>
    <hyperlink ref="AO828" r:id="rId2865"/>
    <hyperlink ref="AO829" r:id="rId2866"/>
    <hyperlink ref="AO830" r:id="rId2867"/>
    <hyperlink ref="AO831" r:id="rId2868"/>
    <hyperlink ref="AO832" r:id="rId2869"/>
    <hyperlink ref="AO833" r:id="rId2870"/>
    <hyperlink ref="AO834" r:id="rId2871"/>
    <hyperlink ref="AO835" r:id="rId2872"/>
    <hyperlink ref="AO836" r:id="rId2873"/>
    <hyperlink ref="AO837" r:id="rId2874"/>
    <hyperlink ref="AO838" r:id="rId2875"/>
    <hyperlink ref="AO839" r:id="rId2876"/>
    <hyperlink ref="AO840" r:id="rId2877"/>
    <hyperlink ref="AO841" r:id="rId2878"/>
    <hyperlink ref="AO842" r:id="rId2879"/>
    <hyperlink ref="AO843" r:id="rId2880"/>
    <hyperlink ref="AO844" r:id="rId2881"/>
    <hyperlink ref="AO845" r:id="rId2882"/>
    <hyperlink ref="AO846" r:id="rId2883"/>
    <hyperlink ref="AO847" r:id="rId2884"/>
    <hyperlink ref="AO848" r:id="rId2885"/>
    <hyperlink ref="AO849" r:id="rId2886"/>
    <hyperlink ref="AO850" r:id="rId2887"/>
    <hyperlink ref="AO851" r:id="rId2888"/>
    <hyperlink ref="AO852" r:id="rId2889"/>
    <hyperlink ref="AO853" r:id="rId2890"/>
    <hyperlink ref="AO854" r:id="rId2891"/>
    <hyperlink ref="AO855" r:id="rId2892"/>
    <hyperlink ref="AO856" r:id="rId2893"/>
    <hyperlink ref="AO857" r:id="rId2894"/>
    <hyperlink ref="AO858" r:id="rId2895"/>
    <hyperlink ref="AO859" r:id="rId2896"/>
    <hyperlink ref="AO860" r:id="rId2897"/>
    <hyperlink ref="AO861" r:id="rId2898"/>
    <hyperlink ref="AO862" r:id="rId2899"/>
    <hyperlink ref="AO863" r:id="rId2900"/>
    <hyperlink ref="AO864" r:id="rId2901"/>
    <hyperlink ref="AO865" r:id="rId2902"/>
    <hyperlink ref="AO866" r:id="rId2903"/>
    <hyperlink ref="AO867" r:id="rId2904"/>
    <hyperlink ref="AO868" r:id="rId2905"/>
    <hyperlink ref="AO869" r:id="rId2906"/>
    <hyperlink ref="AO870" r:id="rId2907"/>
    <hyperlink ref="AO871" r:id="rId2908"/>
    <hyperlink ref="AO872" r:id="rId2909"/>
    <hyperlink ref="AO873" r:id="rId2910"/>
    <hyperlink ref="AO874" r:id="rId2911"/>
    <hyperlink ref="AO875" r:id="rId2912"/>
    <hyperlink ref="AO876" r:id="rId2913"/>
    <hyperlink ref="AO877" r:id="rId2914"/>
    <hyperlink ref="AO878" r:id="rId2915"/>
    <hyperlink ref="AO879" r:id="rId2916"/>
    <hyperlink ref="AO880" r:id="rId2917"/>
    <hyperlink ref="AO881" r:id="rId2918"/>
    <hyperlink ref="AO882" r:id="rId2919"/>
    <hyperlink ref="AO883" r:id="rId2920"/>
    <hyperlink ref="AO884" r:id="rId2921"/>
    <hyperlink ref="AO885" r:id="rId2922"/>
    <hyperlink ref="AO886" r:id="rId2923"/>
    <hyperlink ref="AO887" r:id="rId2924"/>
    <hyperlink ref="AO888" r:id="rId2925"/>
    <hyperlink ref="AO889" r:id="rId2926"/>
    <hyperlink ref="AO890" r:id="rId2927"/>
    <hyperlink ref="AO891" r:id="rId2928"/>
    <hyperlink ref="AO892" r:id="rId2929"/>
    <hyperlink ref="AO893" r:id="rId2930"/>
    <hyperlink ref="AO894" r:id="rId2931"/>
    <hyperlink ref="AO895" r:id="rId2932"/>
    <hyperlink ref="AO896" r:id="rId2933"/>
    <hyperlink ref="AO897" r:id="rId2934"/>
    <hyperlink ref="AO898" r:id="rId2935"/>
    <hyperlink ref="AO899" r:id="rId2936"/>
    <hyperlink ref="AO900" r:id="rId2937"/>
    <hyperlink ref="AO901" r:id="rId2938"/>
    <hyperlink ref="AO902" r:id="rId2939"/>
    <hyperlink ref="AO903" r:id="rId2940"/>
    <hyperlink ref="AO904" r:id="rId2941"/>
    <hyperlink ref="AO905" r:id="rId2942"/>
    <hyperlink ref="AO906" r:id="rId2943"/>
    <hyperlink ref="AO907" r:id="rId2944"/>
    <hyperlink ref="AO908" r:id="rId2945"/>
    <hyperlink ref="AO909" r:id="rId2946"/>
    <hyperlink ref="AO910" r:id="rId2947"/>
    <hyperlink ref="AO911" r:id="rId2948"/>
    <hyperlink ref="AO912" r:id="rId2949"/>
    <hyperlink ref="AO913" r:id="rId2950"/>
    <hyperlink ref="AO914" r:id="rId2951"/>
    <hyperlink ref="AO915" r:id="rId2952"/>
    <hyperlink ref="AO916" r:id="rId2953"/>
    <hyperlink ref="AO917" r:id="rId2954"/>
    <hyperlink ref="AO918" r:id="rId2955"/>
    <hyperlink ref="AO919" r:id="rId2956"/>
    <hyperlink ref="AO920" r:id="rId2957"/>
    <hyperlink ref="AO921" r:id="rId2958"/>
    <hyperlink ref="AO922" r:id="rId2959"/>
    <hyperlink ref="AO923" r:id="rId2960"/>
    <hyperlink ref="AO924" r:id="rId2961"/>
    <hyperlink ref="AO925" r:id="rId2962"/>
    <hyperlink ref="AO926" r:id="rId2963"/>
    <hyperlink ref="AO927" r:id="rId2964"/>
    <hyperlink ref="AO928" r:id="rId2965"/>
    <hyperlink ref="AO929" r:id="rId2966"/>
    <hyperlink ref="AO930" r:id="rId2967"/>
    <hyperlink ref="AO931" r:id="rId2968"/>
    <hyperlink ref="AO932" r:id="rId2969"/>
    <hyperlink ref="AO933" r:id="rId2970"/>
    <hyperlink ref="AO934" r:id="rId2971"/>
    <hyperlink ref="AO935" r:id="rId2972"/>
    <hyperlink ref="AO936" r:id="rId2973"/>
    <hyperlink ref="AO937" r:id="rId2974"/>
    <hyperlink ref="AO938" r:id="rId2975"/>
    <hyperlink ref="AO939" r:id="rId2976"/>
    <hyperlink ref="AO940" r:id="rId2977"/>
    <hyperlink ref="AO941" r:id="rId2978"/>
    <hyperlink ref="AO942" r:id="rId2979"/>
    <hyperlink ref="AO943" r:id="rId2980"/>
    <hyperlink ref="AO944" r:id="rId2981"/>
    <hyperlink ref="AO945" r:id="rId2982"/>
    <hyperlink ref="AO946" r:id="rId2983"/>
    <hyperlink ref="AO947" r:id="rId2984"/>
    <hyperlink ref="AO948" r:id="rId2985"/>
    <hyperlink ref="AO949" r:id="rId2986"/>
    <hyperlink ref="AO950" r:id="rId2987"/>
    <hyperlink ref="AO951" r:id="rId2988"/>
    <hyperlink ref="AO952" r:id="rId2989"/>
    <hyperlink ref="AO953" r:id="rId2990"/>
    <hyperlink ref="AO954" r:id="rId2991"/>
    <hyperlink ref="AO955" r:id="rId2992"/>
    <hyperlink ref="AO956" r:id="rId2993"/>
    <hyperlink ref="AO957" r:id="rId2994"/>
    <hyperlink ref="AO958" r:id="rId2995"/>
    <hyperlink ref="AO959" r:id="rId2996"/>
    <hyperlink ref="AO960" r:id="rId2997"/>
    <hyperlink ref="AO961" r:id="rId2998"/>
    <hyperlink ref="AO962" r:id="rId2999"/>
    <hyperlink ref="AO963" r:id="rId3000"/>
    <hyperlink ref="AO964" r:id="rId3001"/>
    <hyperlink ref="AO965" r:id="rId3002"/>
    <hyperlink ref="AO966" r:id="rId3003"/>
    <hyperlink ref="AO967" r:id="rId3004"/>
    <hyperlink ref="AO968" r:id="rId3005"/>
    <hyperlink ref="AO969" r:id="rId3006"/>
    <hyperlink ref="AO970" r:id="rId3007"/>
    <hyperlink ref="AO971" r:id="rId3008"/>
    <hyperlink ref="AO972" r:id="rId3009"/>
    <hyperlink ref="AO973" r:id="rId3010"/>
    <hyperlink ref="AO974" r:id="rId3011"/>
    <hyperlink ref="AO975" r:id="rId3012"/>
    <hyperlink ref="AO976" r:id="rId3013"/>
    <hyperlink ref="AO977" r:id="rId3014"/>
    <hyperlink ref="AO978" r:id="rId3015"/>
    <hyperlink ref="AO979" r:id="rId3016"/>
    <hyperlink ref="AO980" r:id="rId3017"/>
    <hyperlink ref="AO981" r:id="rId3018"/>
    <hyperlink ref="AO982" r:id="rId3019"/>
    <hyperlink ref="AO983" r:id="rId3020"/>
    <hyperlink ref="AO984" r:id="rId3021"/>
    <hyperlink ref="AO985" r:id="rId3022"/>
    <hyperlink ref="AO986" r:id="rId3023"/>
    <hyperlink ref="AO987" r:id="rId3024"/>
    <hyperlink ref="AO988" r:id="rId3025"/>
    <hyperlink ref="AO989" r:id="rId3026"/>
    <hyperlink ref="AO990" r:id="rId3027"/>
    <hyperlink ref="AO991" r:id="rId3028"/>
    <hyperlink ref="AO992" r:id="rId3029"/>
    <hyperlink ref="AO993" r:id="rId3030"/>
    <hyperlink ref="AO994" r:id="rId3031"/>
    <hyperlink ref="AO995" r:id="rId3032"/>
    <hyperlink ref="AO996" r:id="rId3033"/>
    <hyperlink ref="AO997" r:id="rId3034"/>
    <hyperlink ref="AO998" r:id="rId3035"/>
    <hyperlink ref="AO999" r:id="rId3036"/>
    <hyperlink ref="AO1000" r:id="rId3037"/>
    <hyperlink ref="AO1001" r:id="rId3038"/>
    <hyperlink ref="AO1002" r:id="rId3039"/>
    <hyperlink ref="AO1003" r:id="rId3040"/>
    <hyperlink ref="AO1004" r:id="rId3041"/>
    <hyperlink ref="AO1005" r:id="rId3042"/>
    <hyperlink ref="AO1006" r:id="rId3043"/>
    <hyperlink ref="AO1007" r:id="rId3044"/>
    <hyperlink ref="AO1008" r:id="rId3045"/>
    <hyperlink ref="AO1009" r:id="rId3046"/>
    <hyperlink ref="AO1010" r:id="rId3047"/>
    <hyperlink ref="AO1011" r:id="rId3048"/>
    <hyperlink ref="AO1012" r:id="rId3049"/>
    <hyperlink ref="AO1013" r:id="rId3050"/>
    <hyperlink ref="AO1014" r:id="rId3051"/>
    <hyperlink ref="AO1015" r:id="rId3052"/>
    <hyperlink ref="AO1016" r:id="rId3053"/>
    <hyperlink ref="AO1017" r:id="rId3054"/>
    <hyperlink ref="AO1018" r:id="rId3055"/>
    <hyperlink ref="AO1019" r:id="rId3056"/>
    <hyperlink ref="AO1020" r:id="rId3057"/>
    <hyperlink ref="AO1021" r:id="rId3058"/>
    <hyperlink ref="AO1022" r:id="rId3059"/>
    <hyperlink ref="AO1023" r:id="rId3060"/>
    <hyperlink ref="AO1024" r:id="rId3061"/>
    <hyperlink ref="AO1025" r:id="rId3062"/>
    <hyperlink ref="AO1026" r:id="rId3063"/>
    <hyperlink ref="AO1027" r:id="rId3064"/>
    <hyperlink ref="AO1028" r:id="rId3065"/>
    <hyperlink ref="AO1029" r:id="rId3066"/>
    <hyperlink ref="AO1030" r:id="rId3067"/>
    <hyperlink ref="AO1031" r:id="rId3068"/>
    <hyperlink ref="AO1032" r:id="rId3069"/>
    <hyperlink ref="AO1033" r:id="rId3070"/>
    <hyperlink ref="AO1034" r:id="rId3071"/>
    <hyperlink ref="AO1035" r:id="rId3072"/>
    <hyperlink ref="AO1036" r:id="rId3073"/>
    <hyperlink ref="AO1037" r:id="rId3074"/>
    <hyperlink ref="AO1038" r:id="rId3075"/>
    <hyperlink ref="AO1039" r:id="rId3076"/>
    <hyperlink ref="AO1040" r:id="rId3077"/>
    <hyperlink ref="AO1041" r:id="rId3078"/>
    <hyperlink ref="AO1042" r:id="rId3079"/>
    <hyperlink ref="AO1043" r:id="rId3080"/>
    <hyperlink ref="AO1044" r:id="rId3081"/>
    <hyperlink ref="AO1045" r:id="rId3082"/>
    <hyperlink ref="AO1046" r:id="rId3083"/>
    <hyperlink ref="AO1047" r:id="rId3084"/>
    <hyperlink ref="AO1048" r:id="rId3085"/>
    <hyperlink ref="AO1049" r:id="rId3086"/>
    <hyperlink ref="AO1050" r:id="rId3087"/>
    <hyperlink ref="AO1051" r:id="rId3088"/>
    <hyperlink ref="AO1052" r:id="rId3089"/>
    <hyperlink ref="AO1053" r:id="rId3090"/>
    <hyperlink ref="AO1054" r:id="rId3091"/>
    <hyperlink ref="AO1055" r:id="rId3092"/>
    <hyperlink ref="AO1056" r:id="rId3093"/>
    <hyperlink ref="AO1057" r:id="rId3094"/>
    <hyperlink ref="AO1058" r:id="rId3095"/>
    <hyperlink ref="AO1059" r:id="rId3096"/>
    <hyperlink ref="AO1060" r:id="rId3097"/>
    <hyperlink ref="AO1061" r:id="rId3098"/>
    <hyperlink ref="AO1062" r:id="rId3099"/>
    <hyperlink ref="AO1063" r:id="rId3100"/>
    <hyperlink ref="AO1064" r:id="rId3101"/>
    <hyperlink ref="AO1065" r:id="rId3102"/>
    <hyperlink ref="AO1066" r:id="rId3103"/>
    <hyperlink ref="AO1067" r:id="rId3104"/>
    <hyperlink ref="AO1068" r:id="rId3105"/>
    <hyperlink ref="AO1069" r:id="rId3106"/>
    <hyperlink ref="AO1070" r:id="rId3107"/>
    <hyperlink ref="AO1071" r:id="rId3108"/>
    <hyperlink ref="AO1072" r:id="rId3109"/>
    <hyperlink ref="AO1073" r:id="rId3110"/>
    <hyperlink ref="AO1074" r:id="rId3111"/>
    <hyperlink ref="AO1075" r:id="rId3112"/>
    <hyperlink ref="AO1076" r:id="rId3113"/>
    <hyperlink ref="AO1077" r:id="rId3114"/>
    <hyperlink ref="AO1078" r:id="rId3115"/>
    <hyperlink ref="AO1079" r:id="rId3116"/>
    <hyperlink ref="AO1080" r:id="rId3117"/>
    <hyperlink ref="AO1081" r:id="rId3118"/>
    <hyperlink ref="AO1082" r:id="rId3119"/>
    <hyperlink ref="AO1083" r:id="rId3120"/>
    <hyperlink ref="AO1084" r:id="rId3121"/>
    <hyperlink ref="AO1085" r:id="rId3122"/>
    <hyperlink ref="AO1086" r:id="rId3123"/>
    <hyperlink ref="AO1087" r:id="rId3124"/>
    <hyperlink ref="AO1088" r:id="rId3125"/>
    <hyperlink ref="AO1089" r:id="rId3126"/>
    <hyperlink ref="AO1090" r:id="rId3127"/>
    <hyperlink ref="AO1091" r:id="rId3128"/>
    <hyperlink ref="AO1092" r:id="rId3129"/>
    <hyperlink ref="AO1093" r:id="rId3130"/>
    <hyperlink ref="AO1094" r:id="rId3131"/>
    <hyperlink ref="AO1095" r:id="rId3132"/>
    <hyperlink ref="AO1096" r:id="rId3133"/>
    <hyperlink ref="AO1097" r:id="rId3134"/>
    <hyperlink ref="AO1098" r:id="rId3135"/>
    <hyperlink ref="AO1099" r:id="rId3136"/>
    <hyperlink ref="AO1100" r:id="rId3137"/>
    <hyperlink ref="AO1101" r:id="rId3138"/>
    <hyperlink ref="AO1102" r:id="rId3139"/>
    <hyperlink ref="AO1103" r:id="rId3140"/>
    <hyperlink ref="AO1104" r:id="rId3141"/>
    <hyperlink ref="AO1105" r:id="rId3142"/>
    <hyperlink ref="AO1106" r:id="rId3143"/>
    <hyperlink ref="AO1107" r:id="rId3144"/>
    <hyperlink ref="AO1108" r:id="rId3145"/>
    <hyperlink ref="AO1109" r:id="rId3146"/>
    <hyperlink ref="AO1110" r:id="rId3147"/>
    <hyperlink ref="AO1111" r:id="rId3148"/>
    <hyperlink ref="AO1112" r:id="rId3149"/>
    <hyperlink ref="AO1113" r:id="rId3150"/>
    <hyperlink ref="AO1114" r:id="rId3151"/>
    <hyperlink ref="AO1115" r:id="rId3152"/>
    <hyperlink ref="AO1116" r:id="rId3153"/>
    <hyperlink ref="AO1117" r:id="rId3154"/>
    <hyperlink ref="AO1118" r:id="rId3155"/>
    <hyperlink ref="AO1119" r:id="rId3156"/>
    <hyperlink ref="AO1120" r:id="rId3157"/>
    <hyperlink ref="AO1121" r:id="rId3158"/>
    <hyperlink ref="AO1122" r:id="rId3159"/>
    <hyperlink ref="AO1123" r:id="rId3160"/>
    <hyperlink ref="AO1124" r:id="rId3161"/>
    <hyperlink ref="AO1125" r:id="rId3162"/>
    <hyperlink ref="AO1126" r:id="rId3163"/>
    <hyperlink ref="AO1127" r:id="rId3164"/>
    <hyperlink ref="AO1128" r:id="rId3165"/>
    <hyperlink ref="AO1129" r:id="rId3166"/>
    <hyperlink ref="AO1130" r:id="rId3167"/>
    <hyperlink ref="AO1131" r:id="rId3168"/>
    <hyperlink ref="AO1132" r:id="rId3169"/>
    <hyperlink ref="AO1133" r:id="rId3170"/>
    <hyperlink ref="AO1134" r:id="rId3171"/>
    <hyperlink ref="AO1135" r:id="rId3172"/>
    <hyperlink ref="AO1136" r:id="rId3173"/>
    <hyperlink ref="AO1137" r:id="rId3174"/>
    <hyperlink ref="AO1138" r:id="rId3175"/>
    <hyperlink ref="AO1139" r:id="rId3176"/>
    <hyperlink ref="AO1140" r:id="rId3177"/>
    <hyperlink ref="AO1141" r:id="rId3178"/>
    <hyperlink ref="AO1142" r:id="rId3179"/>
    <hyperlink ref="AO1143" r:id="rId3180"/>
    <hyperlink ref="AO1144" r:id="rId3181"/>
    <hyperlink ref="AO1145" r:id="rId3182"/>
    <hyperlink ref="AO1146" r:id="rId3183"/>
    <hyperlink ref="AO1147" r:id="rId3184"/>
    <hyperlink ref="AO1148" r:id="rId3185"/>
    <hyperlink ref="AO1149" r:id="rId3186"/>
    <hyperlink ref="AO1150" r:id="rId3187"/>
    <hyperlink ref="AO1151" r:id="rId3188"/>
    <hyperlink ref="AO1152" r:id="rId3189"/>
    <hyperlink ref="AO1153" r:id="rId3190"/>
    <hyperlink ref="AO1154" r:id="rId3191"/>
    <hyperlink ref="AO1155" r:id="rId3192"/>
    <hyperlink ref="AO1156" r:id="rId3193"/>
    <hyperlink ref="AO1157" r:id="rId3194"/>
    <hyperlink ref="AO1158" r:id="rId3195"/>
    <hyperlink ref="AO1159" r:id="rId3196"/>
    <hyperlink ref="AO1160" r:id="rId3197"/>
    <hyperlink ref="AO1161" r:id="rId3198"/>
    <hyperlink ref="AO1162" r:id="rId3199"/>
    <hyperlink ref="AO1163" r:id="rId3200"/>
    <hyperlink ref="AO1164" r:id="rId3201"/>
    <hyperlink ref="AO1165" r:id="rId3202"/>
    <hyperlink ref="AO1166" r:id="rId3203"/>
    <hyperlink ref="AO1167" r:id="rId3204"/>
    <hyperlink ref="AO1168" r:id="rId3205"/>
    <hyperlink ref="AO1169" r:id="rId3206"/>
    <hyperlink ref="AO1170" r:id="rId3207"/>
    <hyperlink ref="AO1171" r:id="rId3208"/>
    <hyperlink ref="AO1172" r:id="rId3209"/>
    <hyperlink ref="AO1173" r:id="rId3210"/>
    <hyperlink ref="AO1174" r:id="rId3211"/>
    <hyperlink ref="AO1175" r:id="rId3212"/>
    <hyperlink ref="AO1176" r:id="rId3213"/>
    <hyperlink ref="AO1177" r:id="rId3214"/>
    <hyperlink ref="AO1178" r:id="rId3215"/>
    <hyperlink ref="AO1179" r:id="rId3216"/>
    <hyperlink ref="AO1180" r:id="rId3217"/>
    <hyperlink ref="AO1181" r:id="rId3218"/>
    <hyperlink ref="AO1182" r:id="rId3219"/>
    <hyperlink ref="AO1183" r:id="rId3220"/>
    <hyperlink ref="AO1184" r:id="rId3221"/>
    <hyperlink ref="AO1185" r:id="rId3222"/>
    <hyperlink ref="AO1186" r:id="rId3223"/>
    <hyperlink ref="AO1187" r:id="rId3224"/>
    <hyperlink ref="AO1188" r:id="rId3225"/>
    <hyperlink ref="AO1189" r:id="rId3226"/>
    <hyperlink ref="AO1190" r:id="rId3227"/>
    <hyperlink ref="AO1191" r:id="rId3228"/>
    <hyperlink ref="AO1192" r:id="rId3229"/>
    <hyperlink ref="AO1193" r:id="rId3230"/>
    <hyperlink ref="AO1194" r:id="rId3231"/>
    <hyperlink ref="AO1195" r:id="rId3232"/>
    <hyperlink ref="AO1196" r:id="rId3233"/>
    <hyperlink ref="AO1197" r:id="rId3234"/>
    <hyperlink ref="AO1198" r:id="rId3235"/>
    <hyperlink ref="AO1199" r:id="rId3236"/>
    <hyperlink ref="AO1200" r:id="rId3237"/>
    <hyperlink ref="AO1201" r:id="rId3238"/>
    <hyperlink ref="AO1202" r:id="rId3239"/>
    <hyperlink ref="AO1203" r:id="rId3240"/>
    <hyperlink ref="AO1204" r:id="rId3241"/>
    <hyperlink ref="AO1205" r:id="rId3242"/>
    <hyperlink ref="AO1206" r:id="rId3243"/>
    <hyperlink ref="AO1207" r:id="rId3244"/>
    <hyperlink ref="AO1208" r:id="rId3245"/>
    <hyperlink ref="AO1209" r:id="rId3246"/>
    <hyperlink ref="AO1210" r:id="rId3247"/>
    <hyperlink ref="AO1211" r:id="rId3248"/>
    <hyperlink ref="AO1212" r:id="rId3249"/>
    <hyperlink ref="AO1213" r:id="rId3250"/>
    <hyperlink ref="AO1214" r:id="rId3251"/>
    <hyperlink ref="AO1215" r:id="rId3252"/>
    <hyperlink ref="AO1216" r:id="rId3253"/>
    <hyperlink ref="AO1217" r:id="rId3254"/>
    <hyperlink ref="AO1218" r:id="rId3255"/>
    <hyperlink ref="AO1219" r:id="rId3256"/>
    <hyperlink ref="AO1220" r:id="rId3257"/>
    <hyperlink ref="AO1221" r:id="rId3258"/>
    <hyperlink ref="AO1222" r:id="rId3259"/>
    <hyperlink ref="AO1223" r:id="rId3260"/>
    <hyperlink ref="AO1224" r:id="rId3261"/>
    <hyperlink ref="AO1225" r:id="rId3262"/>
    <hyperlink ref="AO1226" r:id="rId3263"/>
    <hyperlink ref="AO1227" r:id="rId3264"/>
    <hyperlink ref="AO1228" r:id="rId3265"/>
    <hyperlink ref="AO1229" r:id="rId3266"/>
    <hyperlink ref="AO1230" r:id="rId3267"/>
    <hyperlink ref="AO1231" r:id="rId3268"/>
    <hyperlink ref="AO1232" r:id="rId3269"/>
    <hyperlink ref="AO1233" r:id="rId3270"/>
    <hyperlink ref="AO1234" r:id="rId3271"/>
    <hyperlink ref="AO1235" r:id="rId3272"/>
    <hyperlink ref="AO1236" r:id="rId3273"/>
    <hyperlink ref="AO1237" r:id="rId3274"/>
    <hyperlink ref="AO1238" r:id="rId3275"/>
    <hyperlink ref="AO1239" r:id="rId3276"/>
    <hyperlink ref="AO1240" r:id="rId3277"/>
    <hyperlink ref="AO1241" r:id="rId3278"/>
    <hyperlink ref="AO1242" r:id="rId3279"/>
    <hyperlink ref="AO1243" r:id="rId3280"/>
    <hyperlink ref="AO1244" r:id="rId3281"/>
    <hyperlink ref="AO1245" r:id="rId3282"/>
    <hyperlink ref="AO1246" r:id="rId3283"/>
    <hyperlink ref="AO1247" r:id="rId3284"/>
    <hyperlink ref="AO1248" r:id="rId3285"/>
    <hyperlink ref="AO1249" r:id="rId3286"/>
    <hyperlink ref="AO1250" r:id="rId3287"/>
    <hyperlink ref="AO1251" r:id="rId3288"/>
    <hyperlink ref="AO1252" r:id="rId3289"/>
    <hyperlink ref="AO1253" r:id="rId3290"/>
    <hyperlink ref="AO1254" r:id="rId3291"/>
    <hyperlink ref="AO1255" r:id="rId3292"/>
    <hyperlink ref="AO1256" r:id="rId3293"/>
    <hyperlink ref="AO1257" r:id="rId3294"/>
    <hyperlink ref="AO1258" r:id="rId3295"/>
    <hyperlink ref="AO1259" r:id="rId3296"/>
    <hyperlink ref="AO1260" r:id="rId3297"/>
    <hyperlink ref="AO1261" r:id="rId3298"/>
    <hyperlink ref="AO1262" r:id="rId3299"/>
    <hyperlink ref="AO1263" r:id="rId3300"/>
    <hyperlink ref="AO1264" r:id="rId3301"/>
    <hyperlink ref="AO1265" r:id="rId3302"/>
    <hyperlink ref="AO1266" r:id="rId3303"/>
    <hyperlink ref="AO1267" r:id="rId3304"/>
    <hyperlink ref="AO1268" r:id="rId3305"/>
    <hyperlink ref="AO1269" r:id="rId3306"/>
    <hyperlink ref="AO1270" r:id="rId3307"/>
    <hyperlink ref="AO1271" r:id="rId3308"/>
    <hyperlink ref="AO1272" r:id="rId3309"/>
    <hyperlink ref="AO1273" r:id="rId3310"/>
    <hyperlink ref="AO1274" r:id="rId3311"/>
    <hyperlink ref="AO1275" r:id="rId3312"/>
    <hyperlink ref="AO1276" r:id="rId3313"/>
    <hyperlink ref="AO1277" r:id="rId3314"/>
    <hyperlink ref="AO1278" r:id="rId3315"/>
    <hyperlink ref="AO1279" r:id="rId3316"/>
    <hyperlink ref="AO1280" r:id="rId3317"/>
    <hyperlink ref="AO1281" r:id="rId3318"/>
    <hyperlink ref="AO1282" r:id="rId3319"/>
    <hyperlink ref="AO1283" r:id="rId3320"/>
    <hyperlink ref="AO1284" r:id="rId3321"/>
    <hyperlink ref="AO1285" r:id="rId3322"/>
    <hyperlink ref="AO1286" r:id="rId3323"/>
    <hyperlink ref="AO1287" r:id="rId3324"/>
    <hyperlink ref="AO1288" r:id="rId3325"/>
    <hyperlink ref="AO1289" r:id="rId3326"/>
    <hyperlink ref="AO1290" r:id="rId3327"/>
    <hyperlink ref="AO1291" r:id="rId3328"/>
    <hyperlink ref="AO1292" r:id="rId3329"/>
    <hyperlink ref="AO1293" r:id="rId3330"/>
    <hyperlink ref="AO1294" r:id="rId3331"/>
    <hyperlink ref="AO1295" r:id="rId3332"/>
    <hyperlink ref="AO1296" r:id="rId3333"/>
    <hyperlink ref="AO1297" r:id="rId3334"/>
    <hyperlink ref="AO1298" r:id="rId3335"/>
    <hyperlink ref="AO1299" r:id="rId3336"/>
    <hyperlink ref="AO1300" r:id="rId3337"/>
    <hyperlink ref="AO1301" r:id="rId3338"/>
    <hyperlink ref="AO1302" r:id="rId3339"/>
    <hyperlink ref="AO1303" r:id="rId3340"/>
    <hyperlink ref="AO1304" r:id="rId3341"/>
    <hyperlink ref="AO1305" r:id="rId3342"/>
    <hyperlink ref="AO1306" r:id="rId3343"/>
    <hyperlink ref="AO1307" r:id="rId3344"/>
    <hyperlink ref="AO1308" r:id="rId3345"/>
    <hyperlink ref="AO1309" r:id="rId3346"/>
    <hyperlink ref="AO1310" r:id="rId3347"/>
    <hyperlink ref="AO1311" r:id="rId3348"/>
    <hyperlink ref="AO1312" r:id="rId3349"/>
    <hyperlink ref="AO1313" r:id="rId3350"/>
    <hyperlink ref="AO1314" r:id="rId3351"/>
    <hyperlink ref="AO1315" r:id="rId3352"/>
    <hyperlink ref="AO1316" r:id="rId3353"/>
    <hyperlink ref="AO1317" r:id="rId3354"/>
    <hyperlink ref="AO1318" r:id="rId3355"/>
    <hyperlink ref="AO1319" r:id="rId3356"/>
    <hyperlink ref="AO1320" r:id="rId3357"/>
    <hyperlink ref="AO1321" r:id="rId3358"/>
    <hyperlink ref="AO1322" r:id="rId3359"/>
    <hyperlink ref="AO1323" r:id="rId3360"/>
    <hyperlink ref="AO1324" r:id="rId3361"/>
    <hyperlink ref="AO1325" r:id="rId3362"/>
    <hyperlink ref="AO1326" r:id="rId3363"/>
    <hyperlink ref="AO1327" r:id="rId3364"/>
    <hyperlink ref="AO1328" r:id="rId3365"/>
    <hyperlink ref="AO1329" r:id="rId3366"/>
    <hyperlink ref="AO1330" r:id="rId3367"/>
    <hyperlink ref="AO1331" r:id="rId3368"/>
    <hyperlink ref="AO1332" r:id="rId3369"/>
    <hyperlink ref="AO1333" r:id="rId3370"/>
    <hyperlink ref="AO1334" r:id="rId3371"/>
    <hyperlink ref="AO1335" r:id="rId3372"/>
    <hyperlink ref="AO1336" r:id="rId3373"/>
    <hyperlink ref="AO1337" r:id="rId3374"/>
    <hyperlink ref="AO1338" r:id="rId3375"/>
    <hyperlink ref="AO1339" r:id="rId3376"/>
    <hyperlink ref="AO1340" r:id="rId3377"/>
    <hyperlink ref="AO1341" r:id="rId3378"/>
    <hyperlink ref="AO1342" r:id="rId3379"/>
    <hyperlink ref="AO1343" r:id="rId3380"/>
    <hyperlink ref="AO1344" r:id="rId3381"/>
    <hyperlink ref="AO1345" r:id="rId3382"/>
    <hyperlink ref="AO1346" r:id="rId3383"/>
    <hyperlink ref="AO1347" r:id="rId3384"/>
    <hyperlink ref="AO1348" r:id="rId3385"/>
    <hyperlink ref="AO1349" r:id="rId3386"/>
    <hyperlink ref="AO1350" r:id="rId3387"/>
    <hyperlink ref="AO1351" r:id="rId3388"/>
    <hyperlink ref="AO1352" r:id="rId3389"/>
    <hyperlink ref="AO1353" r:id="rId3390"/>
    <hyperlink ref="AO1354" r:id="rId3391"/>
    <hyperlink ref="AO1355" r:id="rId3392"/>
    <hyperlink ref="AO1356" r:id="rId3393"/>
    <hyperlink ref="AO1357" r:id="rId3394"/>
    <hyperlink ref="AO1358" r:id="rId3395"/>
    <hyperlink ref="AO1359" r:id="rId3396"/>
    <hyperlink ref="AO1360" r:id="rId3397"/>
    <hyperlink ref="AO1361" r:id="rId3398"/>
    <hyperlink ref="AO1362" r:id="rId3399"/>
    <hyperlink ref="AO1363" r:id="rId3400"/>
    <hyperlink ref="AO1364" r:id="rId3401"/>
    <hyperlink ref="AO1365" r:id="rId3402"/>
    <hyperlink ref="AO1366" r:id="rId3403"/>
    <hyperlink ref="AO1367" r:id="rId3404"/>
    <hyperlink ref="AO1368" r:id="rId3405"/>
    <hyperlink ref="AO1369" r:id="rId3406"/>
    <hyperlink ref="AO1370" r:id="rId3407"/>
    <hyperlink ref="AO1371" r:id="rId3408"/>
    <hyperlink ref="AO1372" r:id="rId3409"/>
    <hyperlink ref="AO1373" r:id="rId3410"/>
    <hyperlink ref="AO1374" r:id="rId3411"/>
    <hyperlink ref="AO1375" r:id="rId3412"/>
    <hyperlink ref="AO1376" r:id="rId3413"/>
    <hyperlink ref="AO1377" r:id="rId3414"/>
    <hyperlink ref="AO1378" r:id="rId3415"/>
    <hyperlink ref="AO1379" r:id="rId3416"/>
    <hyperlink ref="AO1380" r:id="rId3417"/>
    <hyperlink ref="AO1381" r:id="rId3418"/>
    <hyperlink ref="AO1382" r:id="rId3419"/>
    <hyperlink ref="AO1383" r:id="rId3420"/>
    <hyperlink ref="AO1384" r:id="rId3421"/>
    <hyperlink ref="AO1385" r:id="rId3422"/>
    <hyperlink ref="AO1386" r:id="rId3423"/>
    <hyperlink ref="AO1387" r:id="rId3424"/>
    <hyperlink ref="AO1388" r:id="rId3425"/>
    <hyperlink ref="AO1389" r:id="rId3426"/>
    <hyperlink ref="AO1390" r:id="rId3427"/>
    <hyperlink ref="AO1391" r:id="rId3428"/>
    <hyperlink ref="AO1392" r:id="rId3429"/>
    <hyperlink ref="AO1393" r:id="rId3430"/>
    <hyperlink ref="AO1394" r:id="rId3431"/>
    <hyperlink ref="AO1395" r:id="rId3432"/>
    <hyperlink ref="AO1396" r:id="rId3433"/>
    <hyperlink ref="AO1397" r:id="rId3434"/>
    <hyperlink ref="AO1398" r:id="rId3435"/>
    <hyperlink ref="AO1399" r:id="rId3436"/>
    <hyperlink ref="AO1400" r:id="rId3437"/>
    <hyperlink ref="AO1401" r:id="rId3438"/>
    <hyperlink ref="AO1402" r:id="rId3439"/>
    <hyperlink ref="AO1403" r:id="rId3440"/>
    <hyperlink ref="AO1404" r:id="rId3441"/>
    <hyperlink ref="AO1405" r:id="rId3442"/>
    <hyperlink ref="AO1406" r:id="rId3443"/>
    <hyperlink ref="AO1407" r:id="rId3444"/>
    <hyperlink ref="AO1408" r:id="rId3445"/>
    <hyperlink ref="AO1409" r:id="rId3446"/>
    <hyperlink ref="AO1410" r:id="rId3447"/>
    <hyperlink ref="AO1411" r:id="rId3448"/>
    <hyperlink ref="AO1412" r:id="rId3449"/>
    <hyperlink ref="AO1413" r:id="rId3450"/>
    <hyperlink ref="AO1414" r:id="rId3451"/>
    <hyperlink ref="AO1415" r:id="rId3452"/>
    <hyperlink ref="AO1416" r:id="rId3453"/>
    <hyperlink ref="AO1417" r:id="rId3454"/>
    <hyperlink ref="AO1418" r:id="rId3455"/>
    <hyperlink ref="AO1419" r:id="rId3456"/>
    <hyperlink ref="AO1420" r:id="rId3457"/>
    <hyperlink ref="AO1421" r:id="rId3458"/>
    <hyperlink ref="AO1422" r:id="rId3459"/>
    <hyperlink ref="AO1423" r:id="rId3460"/>
    <hyperlink ref="AO1424" r:id="rId3461"/>
    <hyperlink ref="AO1425" r:id="rId3462"/>
    <hyperlink ref="AO1426" r:id="rId3463"/>
    <hyperlink ref="AO1427" r:id="rId3464"/>
    <hyperlink ref="AO1428" r:id="rId3465"/>
    <hyperlink ref="AO1429" r:id="rId3466"/>
    <hyperlink ref="AO1430" r:id="rId3467"/>
    <hyperlink ref="AO1431" r:id="rId3468"/>
    <hyperlink ref="AO1432" r:id="rId3469"/>
    <hyperlink ref="AO1433" r:id="rId3470"/>
    <hyperlink ref="AO1434" r:id="rId3471"/>
    <hyperlink ref="AO1435" r:id="rId3472"/>
    <hyperlink ref="AO1436" r:id="rId3473"/>
    <hyperlink ref="AO1437" r:id="rId3474"/>
    <hyperlink ref="AO1438" r:id="rId3475"/>
    <hyperlink ref="AO1439" r:id="rId3476"/>
    <hyperlink ref="AO1440" r:id="rId3477"/>
    <hyperlink ref="AO1441" r:id="rId3478"/>
    <hyperlink ref="AO1442" r:id="rId3479"/>
    <hyperlink ref="AO1443" r:id="rId3480"/>
    <hyperlink ref="AO1444" r:id="rId3481"/>
    <hyperlink ref="AO1445" r:id="rId3482"/>
    <hyperlink ref="AO1446" r:id="rId3483"/>
    <hyperlink ref="AO1447" r:id="rId3484"/>
    <hyperlink ref="AO1448" r:id="rId3485"/>
    <hyperlink ref="AO1449" r:id="rId3486"/>
    <hyperlink ref="AO1450" r:id="rId3487"/>
    <hyperlink ref="AO1451" r:id="rId3488"/>
    <hyperlink ref="AO1452" r:id="rId3489"/>
    <hyperlink ref="AO1453" r:id="rId3490"/>
    <hyperlink ref="AO1454" r:id="rId3491"/>
    <hyperlink ref="AO1455" r:id="rId3492"/>
    <hyperlink ref="AO1456" r:id="rId3493"/>
    <hyperlink ref="AO1457" r:id="rId3494"/>
    <hyperlink ref="AO1458" r:id="rId3495"/>
    <hyperlink ref="AO1459" r:id="rId3496"/>
    <hyperlink ref="AO1460" r:id="rId3497"/>
    <hyperlink ref="AO1461" r:id="rId3498"/>
    <hyperlink ref="AO1462" r:id="rId3499"/>
    <hyperlink ref="AO1463" r:id="rId3500"/>
    <hyperlink ref="AO1464" r:id="rId3501"/>
    <hyperlink ref="AO1465" r:id="rId3502"/>
    <hyperlink ref="AO1466" r:id="rId3503"/>
    <hyperlink ref="AO1467" r:id="rId3504"/>
    <hyperlink ref="AO1468" r:id="rId3505"/>
    <hyperlink ref="AO1469" r:id="rId3506"/>
    <hyperlink ref="AO1470" r:id="rId3507"/>
    <hyperlink ref="AO1471" r:id="rId3508"/>
    <hyperlink ref="AO1472" r:id="rId3509"/>
    <hyperlink ref="AO1473" r:id="rId3510"/>
    <hyperlink ref="AO1474" r:id="rId3511"/>
    <hyperlink ref="AO1475" r:id="rId3512"/>
    <hyperlink ref="AO1476" r:id="rId3513"/>
    <hyperlink ref="AO1477" r:id="rId3514"/>
    <hyperlink ref="AO1478" r:id="rId3515"/>
    <hyperlink ref="AO1479" r:id="rId3516"/>
    <hyperlink ref="AO1480" r:id="rId3517"/>
    <hyperlink ref="AO1481" r:id="rId3518"/>
    <hyperlink ref="AO1482" r:id="rId3519"/>
    <hyperlink ref="AO1483" r:id="rId3520"/>
    <hyperlink ref="AO1484" r:id="rId3521"/>
    <hyperlink ref="AO1485" r:id="rId3522"/>
    <hyperlink ref="AO1486" r:id="rId3523"/>
    <hyperlink ref="AO1487" r:id="rId3524"/>
    <hyperlink ref="AO1488" r:id="rId3525"/>
    <hyperlink ref="AO1489" r:id="rId3526"/>
    <hyperlink ref="AO1490" r:id="rId3527"/>
    <hyperlink ref="AO1491" r:id="rId3528"/>
    <hyperlink ref="AO1492" r:id="rId3529"/>
    <hyperlink ref="AO1493" r:id="rId3530"/>
    <hyperlink ref="AO1494" r:id="rId3531"/>
    <hyperlink ref="AO1495" r:id="rId3532"/>
    <hyperlink ref="AO1496" r:id="rId3533"/>
    <hyperlink ref="AO1497" r:id="rId3534"/>
    <hyperlink ref="AO1498" r:id="rId3535"/>
    <hyperlink ref="AO1499" r:id="rId3536"/>
    <hyperlink ref="AO1500" r:id="rId3537"/>
    <hyperlink ref="AO1501" r:id="rId3538"/>
    <hyperlink ref="AO1502" r:id="rId3539"/>
    <hyperlink ref="AO1503" r:id="rId3540"/>
    <hyperlink ref="AO1504" r:id="rId3541"/>
    <hyperlink ref="AO1505" r:id="rId3542"/>
    <hyperlink ref="AO1506" r:id="rId3543"/>
    <hyperlink ref="AO1507" r:id="rId3544"/>
    <hyperlink ref="AO1508" r:id="rId3545"/>
    <hyperlink ref="AO1509" r:id="rId3546"/>
    <hyperlink ref="AO1510" r:id="rId3547"/>
    <hyperlink ref="AO1511" r:id="rId3548"/>
    <hyperlink ref="AO1512" r:id="rId3549"/>
    <hyperlink ref="AO1513" r:id="rId3550"/>
    <hyperlink ref="AO1514" r:id="rId3551"/>
    <hyperlink ref="AO1515" r:id="rId3552"/>
    <hyperlink ref="AO1516" r:id="rId3553"/>
    <hyperlink ref="AO1517" r:id="rId3554"/>
    <hyperlink ref="AO1518" r:id="rId3555"/>
    <hyperlink ref="AO1519" r:id="rId3556"/>
    <hyperlink ref="AO1520" r:id="rId3557"/>
    <hyperlink ref="AO1521" r:id="rId3558"/>
    <hyperlink ref="AO1522" r:id="rId3559"/>
    <hyperlink ref="AO1523" r:id="rId3560"/>
    <hyperlink ref="AO1524" r:id="rId3561"/>
    <hyperlink ref="AO1525" r:id="rId3562"/>
    <hyperlink ref="AO1526" r:id="rId3563"/>
    <hyperlink ref="AO1527" r:id="rId3564"/>
    <hyperlink ref="AO1528" r:id="rId3565"/>
    <hyperlink ref="AO1529" r:id="rId3566"/>
    <hyperlink ref="AO1530" r:id="rId3567"/>
    <hyperlink ref="AO1531" r:id="rId3568"/>
    <hyperlink ref="AO1532" r:id="rId3569"/>
    <hyperlink ref="AO1533" r:id="rId3570"/>
    <hyperlink ref="AO1534" r:id="rId3571"/>
    <hyperlink ref="AO1535" r:id="rId3572"/>
    <hyperlink ref="AO1536" r:id="rId3573"/>
    <hyperlink ref="AO1537" r:id="rId3574"/>
    <hyperlink ref="AO1538" r:id="rId3575"/>
    <hyperlink ref="AO1539" r:id="rId3576"/>
    <hyperlink ref="AO1540" r:id="rId3577"/>
    <hyperlink ref="AO1541" r:id="rId3578"/>
    <hyperlink ref="AO1542" r:id="rId3579"/>
    <hyperlink ref="AO1543" r:id="rId3580"/>
    <hyperlink ref="AO1544" r:id="rId3581"/>
    <hyperlink ref="AO1545" r:id="rId3582"/>
    <hyperlink ref="AO1546" r:id="rId3583"/>
    <hyperlink ref="AO1547" r:id="rId3584"/>
    <hyperlink ref="AO1548" r:id="rId3585"/>
    <hyperlink ref="AO1549" r:id="rId3586"/>
    <hyperlink ref="AO1550" r:id="rId3587"/>
    <hyperlink ref="AO1551" r:id="rId3588"/>
    <hyperlink ref="AO1552" r:id="rId3589"/>
    <hyperlink ref="AO1553" r:id="rId3590"/>
    <hyperlink ref="AO1554" r:id="rId3591"/>
    <hyperlink ref="AO1555" r:id="rId3592"/>
    <hyperlink ref="AO1556" r:id="rId3593"/>
    <hyperlink ref="AO1557" r:id="rId3594"/>
    <hyperlink ref="AO1558" r:id="rId3595"/>
    <hyperlink ref="AO1559" r:id="rId3596"/>
    <hyperlink ref="AO1560" r:id="rId3597"/>
    <hyperlink ref="AO1561" r:id="rId3598"/>
    <hyperlink ref="AO1562" r:id="rId3599"/>
    <hyperlink ref="AO1563" r:id="rId3600"/>
    <hyperlink ref="AO1564" r:id="rId3601"/>
    <hyperlink ref="AO1565" r:id="rId3602"/>
    <hyperlink ref="AO1566" r:id="rId3603"/>
    <hyperlink ref="AO1567" r:id="rId3604"/>
    <hyperlink ref="AO1568" r:id="rId3605"/>
    <hyperlink ref="AO1569" r:id="rId3606"/>
    <hyperlink ref="AO1570" r:id="rId3607"/>
    <hyperlink ref="AO1571" r:id="rId3608"/>
    <hyperlink ref="AO1572" r:id="rId3609"/>
    <hyperlink ref="AO1573" r:id="rId3610"/>
    <hyperlink ref="AO1574" r:id="rId3611"/>
    <hyperlink ref="AO1575" r:id="rId3612"/>
    <hyperlink ref="AO1576" r:id="rId3613"/>
    <hyperlink ref="AO1577" r:id="rId3614"/>
    <hyperlink ref="AO1578" r:id="rId3615"/>
    <hyperlink ref="AO1579" r:id="rId3616"/>
    <hyperlink ref="AO1580" r:id="rId3617"/>
    <hyperlink ref="AO1581" r:id="rId3618"/>
    <hyperlink ref="AO1582" r:id="rId3619"/>
    <hyperlink ref="AO1583" r:id="rId3620"/>
    <hyperlink ref="AO1584" r:id="rId3621"/>
    <hyperlink ref="AO1585" r:id="rId3622"/>
    <hyperlink ref="AO1586" r:id="rId3623"/>
    <hyperlink ref="AO1587" r:id="rId3624"/>
    <hyperlink ref="AO1588" r:id="rId3625"/>
    <hyperlink ref="AO1589" r:id="rId3626"/>
    <hyperlink ref="AO1590" r:id="rId3627"/>
    <hyperlink ref="AO1591" r:id="rId3628"/>
    <hyperlink ref="AO1592" r:id="rId3629"/>
    <hyperlink ref="AO1593" r:id="rId3630"/>
    <hyperlink ref="AO1594" r:id="rId3631"/>
    <hyperlink ref="AO1595" r:id="rId3632"/>
    <hyperlink ref="AO1596" r:id="rId3633"/>
    <hyperlink ref="AO1597" r:id="rId3634"/>
    <hyperlink ref="AO1598" r:id="rId3635"/>
    <hyperlink ref="AO1599" r:id="rId3636"/>
    <hyperlink ref="AO1600" r:id="rId3637"/>
    <hyperlink ref="AO1601" r:id="rId3638"/>
    <hyperlink ref="AO1602" r:id="rId3639"/>
    <hyperlink ref="AO1603" r:id="rId3640"/>
    <hyperlink ref="AO1604" r:id="rId3641"/>
    <hyperlink ref="AO1605" r:id="rId3642"/>
    <hyperlink ref="AO1606" r:id="rId3643"/>
    <hyperlink ref="AO1607" r:id="rId3644"/>
    <hyperlink ref="AO1608" r:id="rId3645"/>
    <hyperlink ref="AO1609" r:id="rId3646"/>
    <hyperlink ref="AO1610" r:id="rId3647"/>
    <hyperlink ref="AO1611" r:id="rId3648"/>
    <hyperlink ref="AO1612" r:id="rId3649"/>
    <hyperlink ref="AO1613" r:id="rId3650"/>
    <hyperlink ref="AO1614" r:id="rId3651"/>
    <hyperlink ref="AO1615" r:id="rId3652"/>
    <hyperlink ref="AO1616" r:id="rId3653"/>
    <hyperlink ref="AO1617" r:id="rId3654"/>
    <hyperlink ref="AO1618" r:id="rId3655"/>
    <hyperlink ref="AO1619" r:id="rId3656"/>
    <hyperlink ref="AO1620" r:id="rId3657"/>
    <hyperlink ref="AO1621" r:id="rId3658"/>
    <hyperlink ref="AO1622" r:id="rId3659"/>
    <hyperlink ref="AO1623" r:id="rId3660"/>
    <hyperlink ref="AO1624" r:id="rId3661"/>
    <hyperlink ref="AO1625" r:id="rId3662"/>
    <hyperlink ref="AO1626" r:id="rId3663"/>
    <hyperlink ref="AO1627" r:id="rId3664"/>
    <hyperlink ref="AO1628" r:id="rId3665"/>
    <hyperlink ref="AO1629" r:id="rId3666"/>
    <hyperlink ref="AO1630" r:id="rId3667"/>
    <hyperlink ref="AO1631" r:id="rId3668"/>
    <hyperlink ref="AO1632" r:id="rId3669"/>
    <hyperlink ref="AO1633" r:id="rId3670"/>
    <hyperlink ref="AO1634" r:id="rId3671"/>
    <hyperlink ref="AO1635" r:id="rId3672"/>
    <hyperlink ref="AO1636" r:id="rId3673"/>
    <hyperlink ref="AO1637" r:id="rId3674"/>
    <hyperlink ref="AO1638" r:id="rId3675"/>
    <hyperlink ref="AO1639" r:id="rId3676"/>
    <hyperlink ref="AO1640" r:id="rId3677"/>
    <hyperlink ref="AO1641" r:id="rId3678"/>
    <hyperlink ref="AO1642" r:id="rId3679"/>
    <hyperlink ref="AO1643" r:id="rId3680"/>
    <hyperlink ref="AO1644" r:id="rId3681"/>
    <hyperlink ref="AO1645" r:id="rId3682"/>
    <hyperlink ref="AO1646" r:id="rId3683"/>
    <hyperlink ref="AO1647" r:id="rId3684"/>
    <hyperlink ref="AO1648" r:id="rId3685"/>
    <hyperlink ref="AO1649" r:id="rId3686"/>
    <hyperlink ref="AO1650" r:id="rId3687"/>
    <hyperlink ref="AO1651" r:id="rId3688"/>
    <hyperlink ref="AO1652" r:id="rId3689"/>
    <hyperlink ref="AO1653" r:id="rId3690"/>
    <hyperlink ref="AO1654" r:id="rId3691"/>
    <hyperlink ref="AO1655" r:id="rId3692"/>
    <hyperlink ref="AO1656" r:id="rId3693"/>
    <hyperlink ref="AO1657" r:id="rId3694"/>
    <hyperlink ref="AO1658" r:id="rId3695"/>
    <hyperlink ref="AO1659" r:id="rId3696"/>
    <hyperlink ref="AO1660" r:id="rId3697"/>
    <hyperlink ref="AO1661" r:id="rId3698"/>
    <hyperlink ref="AO1662" r:id="rId3699"/>
    <hyperlink ref="AO1663" r:id="rId3700"/>
    <hyperlink ref="AO1664" r:id="rId3701"/>
    <hyperlink ref="AO1665" r:id="rId3702"/>
    <hyperlink ref="AO1666" r:id="rId3703"/>
    <hyperlink ref="AO1667" r:id="rId3704"/>
    <hyperlink ref="AO1668" r:id="rId3705"/>
    <hyperlink ref="AO1669" r:id="rId3706"/>
    <hyperlink ref="AO1670" r:id="rId3707"/>
    <hyperlink ref="AO1671" r:id="rId3708"/>
    <hyperlink ref="AO1672" r:id="rId3709"/>
    <hyperlink ref="AO1673" r:id="rId3710"/>
    <hyperlink ref="AO1674" r:id="rId3711"/>
    <hyperlink ref="AO1675" r:id="rId3712"/>
    <hyperlink ref="AO1676" r:id="rId3713"/>
    <hyperlink ref="AO1677" r:id="rId3714"/>
    <hyperlink ref="AO1678" r:id="rId3715"/>
    <hyperlink ref="AO1679" r:id="rId3716"/>
    <hyperlink ref="AO1680" r:id="rId3717"/>
    <hyperlink ref="AO1681" r:id="rId3718"/>
    <hyperlink ref="AO1682" r:id="rId3719"/>
    <hyperlink ref="AO1683" r:id="rId3720"/>
    <hyperlink ref="AO1684" r:id="rId3721"/>
    <hyperlink ref="AO1685" r:id="rId3722"/>
    <hyperlink ref="AO1686" r:id="rId3723"/>
    <hyperlink ref="AO1687" r:id="rId3724"/>
    <hyperlink ref="AO1688" r:id="rId3725"/>
    <hyperlink ref="AO1689" r:id="rId3726"/>
  </hyperlinks>
  <pageMargins left="0.7" right="0.7" top="0.75" bottom="0.75" header="0.3" footer="0.3"/>
  <pageSetup orientation="portrait" horizontalDpi="0" verticalDpi="0" r:id="rId3727"/>
  <legacyDrawing r:id="rId3728"/>
  <tableParts count="1">
    <tablePart r:id="rId37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0"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347"/>
  <sheetViews>
    <sheetView tabSelected="1" workbookViewId="0">
      <pane ySplit="2" topLeftCell="A48" activePane="bottomLeft" state="frozen"/>
      <selection pane="bottomLeft" activeCell="A2" sqref="A2:AF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7109375" hidden="1" customWidth="1"/>
    <col min="26" max="26" width="15.140625" hidden="1" customWidth="1"/>
    <col min="27" max="27" width="15.42578125" hidden="1" customWidth="1"/>
    <col min="28" max="28" width="13.140625" hidden="1" customWidth="1"/>
    <col min="29" max="29" width="15.85546875" hidden="1" customWidth="1"/>
    <col min="30" max="30" width="14.5703125" hidden="1" customWidth="1"/>
    <col min="31" max="31" width="17.42578125" hidden="1" customWidth="1"/>
    <col min="32" max="32" width="11.5703125" hidden="1" customWidth="1"/>
  </cols>
  <sheetData>
    <row r="1" spans="1:32" x14ac:dyDescent="0.25">
      <c r="B1" s="52" t="s">
        <v>39</v>
      </c>
      <c r="C1" s="53"/>
      <c r="D1" s="53"/>
      <c r="E1" s="54"/>
      <c r="F1" s="51" t="s">
        <v>43</v>
      </c>
      <c r="G1" s="55" t="s">
        <v>44</v>
      </c>
      <c r="H1" s="56"/>
      <c r="I1" s="57" t="s">
        <v>40</v>
      </c>
      <c r="J1" s="58"/>
      <c r="K1" s="59" t="s">
        <v>42</v>
      </c>
      <c r="L1" s="60"/>
      <c r="M1" s="60"/>
      <c r="N1" s="60"/>
      <c r="O1" s="60"/>
      <c r="P1" s="60"/>
      <c r="Q1" s="60"/>
      <c r="R1" s="60"/>
      <c r="S1" s="60"/>
      <c r="T1" s="60"/>
      <c r="U1" s="60"/>
      <c r="V1" s="60"/>
      <c r="W1" s="60"/>
      <c r="X1" s="60"/>
    </row>
    <row r="2" spans="1:32"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13969</v>
      </c>
      <c r="Z2" s="13" t="s">
        <v>13972</v>
      </c>
      <c r="AA2" s="13" t="s">
        <v>13975</v>
      </c>
      <c r="AB2" s="13" t="s">
        <v>13985</v>
      </c>
      <c r="AC2" s="13" t="s">
        <v>13997</v>
      </c>
      <c r="AD2" s="13" t="s">
        <v>14000</v>
      </c>
      <c r="AE2" s="13" t="s">
        <v>14001</v>
      </c>
      <c r="AF2" s="13" t="s">
        <v>14003</v>
      </c>
    </row>
    <row r="3" spans="1:32" x14ac:dyDescent="0.25">
      <c r="A3" s="75" t="s">
        <v>15560</v>
      </c>
      <c r="B3" s="62" t="s">
        <v>15897</v>
      </c>
      <c r="C3" s="62" t="s">
        <v>56</v>
      </c>
      <c r="D3" s="109"/>
      <c r="E3" s="108"/>
      <c r="F3" s="110"/>
      <c r="G3" s="111"/>
      <c r="H3" s="111"/>
      <c r="I3" s="112">
        <v>3</v>
      </c>
      <c r="J3" s="113"/>
      <c r="K3" s="114"/>
      <c r="L3" s="114"/>
      <c r="M3" s="114"/>
      <c r="N3" s="114"/>
      <c r="O3" s="114"/>
      <c r="P3" s="114"/>
      <c r="Q3" s="114"/>
      <c r="R3" s="114"/>
      <c r="S3" s="114"/>
      <c r="T3" s="114"/>
      <c r="U3" s="114"/>
      <c r="V3" s="114"/>
      <c r="W3" s="115"/>
      <c r="X3" s="115"/>
      <c r="Y3" s="86"/>
      <c r="Z3" s="86"/>
      <c r="AA3" s="86"/>
      <c r="AB3" s="86"/>
      <c r="AC3" s="86"/>
      <c r="AD3" s="86"/>
      <c r="AE3" s="86"/>
      <c r="AF3" s="86"/>
    </row>
    <row r="4" spans="1:32" x14ac:dyDescent="0.25">
      <c r="A4" s="75" t="s">
        <v>15561</v>
      </c>
      <c r="B4" s="62" t="s">
        <v>15898</v>
      </c>
      <c r="C4" s="62" t="s">
        <v>56</v>
      </c>
      <c r="D4" s="117"/>
      <c r="E4" s="116"/>
      <c r="F4" s="118"/>
      <c r="G4" s="119"/>
      <c r="H4" s="119"/>
      <c r="I4" s="120">
        <v>4</v>
      </c>
      <c r="J4" s="121"/>
      <c r="K4" s="122"/>
      <c r="L4" s="122"/>
      <c r="M4" s="122"/>
      <c r="N4" s="122"/>
      <c r="O4" s="122"/>
      <c r="P4" s="122"/>
      <c r="Q4" s="122"/>
      <c r="R4" s="122"/>
      <c r="S4" s="122"/>
      <c r="T4" s="122"/>
      <c r="U4" s="122"/>
      <c r="V4" s="122"/>
      <c r="W4" s="123"/>
      <c r="X4" s="123"/>
      <c r="Y4" s="86"/>
      <c r="Z4" s="86"/>
      <c r="AA4" s="86"/>
      <c r="AB4" s="86"/>
      <c r="AC4" s="86"/>
      <c r="AD4" s="86"/>
      <c r="AE4" s="86"/>
      <c r="AF4" s="86"/>
    </row>
    <row r="5" spans="1:32" x14ac:dyDescent="0.25">
      <c r="A5" s="75" t="s">
        <v>15562</v>
      </c>
      <c r="B5" s="62" t="s">
        <v>15899</v>
      </c>
      <c r="C5" s="62" t="s">
        <v>56</v>
      </c>
      <c r="D5" s="117"/>
      <c r="E5" s="116"/>
      <c r="F5" s="118"/>
      <c r="G5" s="119"/>
      <c r="H5" s="119"/>
      <c r="I5" s="120">
        <v>5</v>
      </c>
      <c r="J5" s="121"/>
      <c r="K5" s="122"/>
      <c r="L5" s="122"/>
      <c r="M5" s="122"/>
      <c r="N5" s="122"/>
      <c r="O5" s="122"/>
      <c r="P5" s="122"/>
      <c r="Q5" s="122"/>
      <c r="R5" s="122"/>
      <c r="S5" s="122"/>
      <c r="T5" s="122"/>
      <c r="U5" s="122"/>
      <c r="V5" s="122"/>
      <c r="W5" s="123"/>
      <c r="X5" s="123"/>
      <c r="Y5" s="86"/>
      <c r="Z5" s="86"/>
      <c r="AA5" s="86"/>
      <c r="AB5" s="86"/>
      <c r="AC5" s="86"/>
      <c r="AD5" s="86"/>
      <c r="AE5" s="86"/>
      <c r="AF5" s="86"/>
    </row>
    <row r="6" spans="1:32" x14ac:dyDescent="0.25">
      <c r="A6" s="75" t="s">
        <v>15563</v>
      </c>
      <c r="B6" s="62" t="s">
        <v>15900</v>
      </c>
      <c r="C6" s="62" t="s">
        <v>56</v>
      </c>
      <c r="D6" s="117"/>
      <c r="E6" s="116"/>
      <c r="F6" s="118"/>
      <c r="G6" s="119"/>
      <c r="H6" s="119"/>
      <c r="I6" s="120">
        <v>6</v>
      </c>
      <c r="J6" s="121"/>
      <c r="K6" s="122"/>
      <c r="L6" s="122"/>
      <c r="M6" s="122"/>
      <c r="N6" s="122"/>
      <c r="O6" s="122"/>
      <c r="P6" s="122"/>
      <c r="Q6" s="122"/>
      <c r="R6" s="122"/>
      <c r="S6" s="122"/>
      <c r="T6" s="122"/>
      <c r="U6" s="122"/>
      <c r="V6" s="122"/>
      <c r="W6" s="123"/>
      <c r="X6" s="123"/>
      <c r="Y6" s="86"/>
      <c r="Z6" s="86"/>
      <c r="AA6" s="86"/>
      <c r="AB6" s="86"/>
      <c r="AC6" s="86"/>
      <c r="AD6" s="86"/>
      <c r="AE6" s="86"/>
      <c r="AF6" s="86"/>
    </row>
    <row r="7" spans="1:32" x14ac:dyDescent="0.25">
      <c r="A7" s="75" t="s">
        <v>15564</v>
      </c>
      <c r="B7" s="62" t="s">
        <v>15901</v>
      </c>
      <c r="C7" s="62" t="s">
        <v>56</v>
      </c>
      <c r="D7" s="117"/>
      <c r="E7" s="116"/>
      <c r="F7" s="118"/>
      <c r="G7" s="119"/>
      <c r="H7" s="119"/>
      <c r="I7" s="120">
        <v>7</v>
      </c>
      <c r="J7" s="121"/>
      <c r="K7" s="122"/>
      <c r="L7" s="122"/>
      <c r="M7" s="122"/>
      <c r="N7" s="122"/>
      <c r="O7" s="122"/>
      <c r="P7" s="122"/>
      <c r="Q7" s="122"/>
      <c r="R7" s="122"/>
      <c r="S7" s="122"/>
      <c r="T7" s="122"/>
      <c r="U7" s="122"/>
      <c r="V7" s="122"/>
      <c r="W7" s="123"/>
      <c r="X7" s="123"/>
      <c r="Y7" s="86"/>
      <c r="Z7" s="86"/>
      <c r="AA7" s="86"/>
      <c r="AB7" s="86"/>
      <c r="AC7" s="86"/>
      <c r="AD7" s="86"/>
      <c r="AE7" s="86"/>
      <c r="AF7" s="86"/>
    </row>
    <row r="8" spans="1:32" x14ac:dyDescent="0.25">
      <c r="A8" s="75" t="s">
        <v>15565</v>
      </c>
      <c r="B8" s="62" t="s">
        <v>15902</v>
      </c>
      <c r="C8" s="62" t="s">
        <v>56</v>
      </c>
      <c r="D8" s="117"/>
      <c r="E8" s="116"/>
      <c r="F8" s="118"/>
      <c r="G8" s="119"/>
      <c r="H8" s="119"/>
      <c r="I8" s="120">
        <v>8</v>
      </c>
      <c r="J8" s="121"/>
      <c r="K8" s="122"/>
      <c r="L8" s="122"/>
      <c r="M8" s="122"/>
      <c r="N8" s="122"/>
      <c r="O8" s="122"/>
      <c r="P8" s="122"/>
      <c r="Q8" s="122"/>
      <c r="R8" s="122"/>
      <c r="S8" s="122"/>
      <c r="T8" s="122"/>
      <c r="U8" s="122"/>
      <c r="V8" s="122"/>
      <c r="W8" s="123"/>
      <c r="X8" s="123"/>
      <c r="Y8" s="86"/>
      <c r="Z8" s="86"/>
      <c r="AA8" s="86"/>
      <c r="AB8" s="86"/>
      <c r="AC8" s="86"/>
      <c r="AD8" s="86"/>
      <c r="AE8" s="86"/>
      <c r="AF8" s="86"/>
    </row>
    <row r="9" spans="1:32" x14ac:dyDescent="0.25">
      <c r="A9" s="75" t="s">
        <v>15566</v>
      </c>
      <c r="B9" s="62" t="s">
        <v>15903</v>
      </c>
      <c r="C9" s="62" t="s">
        <v>56</v>
      </c>
      <c r="D9" s="117"/>
      <c r="E9" s="116"/>
      <c r="F9" s="118"/>
      <c r="G9" s="119"/>
      <c r="H9" s="119"/>
      <c r="I9" s="120">
        <v>9</v>
      </c>
      <c r="J9" s="121"/>
      <c r="K9" s="122"/>
      <c r="L9" s="122"/>
      <c r="M9" s="122"/>
      <c r="N9" s="122"/>
      <c r="O9" s="122"/>
      <c r="P9" s="122"/>
      <c r="Q9" s="122"/>
      <c r="R9" s="122"/>
      <c r="S9" s="122"/>
      <c r="T9" s="122"/>
      <c r="U9" s="122"/>
      <c r="V9" s="122"/>
      <c r="W9" s="123"/>
      <c r="X9" s="123"/>
      <c r="Y9" s="86"/>
      <c r="Z9" s="86"/>
      <c r="AA9" s="86"/>
      <c r="AB9" s="86"/>
      <c r="AC9" s="86"/>
      <c r="AD9" s="86"/>
      <c r="AE9" s="86"/>
      <c r="AF9" s="86"/>
    </row>
    <row r="10" spans="1:32" ht="14.25" customHeight="1" x14ac:dyDescent="0.25">
      <c r="A10" s="75" t="s">
        <v>15567</v>
      </c>
      <c r="B10" s="62" t="s">
        <v>15904</v>
      </c>
      <c r="C10" s="62" t="s">
        <v>56</v>
      </c>
      <c r="D10" s="117"/>
      <c r="E10" s="116"/>
      <c r="F10" s="118"/>
      <c r="G10" s="119"/>
      <c r="H10" s="119"/>
      <c r="I10" s="120">
        <v>10</v>
      </c>
      <c r="J10" s="121"/>
      <c r="K10" s="122"/>
      <c r="L10" s="122"/>
      <c r="M10" s="122"/>
      <c r="N10" s="122"/>
      <c r="O10" s="122"/>
      <c r="P10" s="122"/>
      <c r="Q10" s="122"/>
      <c r="R10" s="122"/>
      <c r="S10" s="122"/>
      <c r="T10" s="122"/>
      <c r="U10" s="122"/>
      <c r="V10" s="122"/>
      <c r="W10" s="123"/>
      <c r="X10" s="123"/>
      <c r="Y10" s="86"/>
      <c r="Z10" s="86"/>
      <c r="AA10" s="86"/>
      <c r="AB10" s="86"/>
      <c r="AC10" s="86"/>
      <c r="AD10" s="86"/>
      <c r="AE10" s="86"/>
      <c r="AF10" s="86"/>
    </row>
    <row r="11" spans="1:32" x14ac:dyDescent="0.25">
      <c r="A11" s="75" t="s">
        <v>15568</v>
      </c>
      <c r="B11" s="62" t="s">
        <v>15905</v>
      </c>
      <c r="C11" s="62" t="s">
        <v>56</v>
      </c>
      <c r="D11" s="117"/>
      <c r="E11" s="116"/>
      <c r="F11" s="118"/>
      <c r="G11" s="119"/>
      <c r="H11" s="119"/>
      <c r="I11" s="120">
        <v>11</v>
      </c>
      <c r="J11" s="121"/>
      <c r="K11" s="122"/>
      <c r="L11" s="122"/>
      <c r="M11" s="122"/>
      <c r="N11" s="122"/>
      <c r="O11" s="122"/>
      <c r="P11" s="122"/>
      <c r="Q11" s="122"/>
      <c r="R11" s="122"/>
      <c r="S11" s="122"/>
      <c r="T11" s="122"/>
      <c r="U11" s="122"/>
      <c r="V11" s="122"/>
      <c r="W11" s="123"/>
      <c r="X11" s="123"/>
      <c r="Y11" s="86"/>
      <c r="Z11" s="86"/>
      <c r="AA11" s="86"/>
      <c r="AB11" s="86"/>
      <c r="AC11" s="86"/>
      <c r="AD11" s="86"/>
      <c r="AE11" s="86"/>
      <c r="AF11" s="86"/>
    </row>
    <row r="12" spans="1:32" x14ac:dyDescent="0.25">
      <c r="A12" s="75" t="s">
        <v>15569</v>
      </c>
      <c r="B12" s="62" t="s">
        <v>15906</v>
      </c>
      <c r="C12" s="62" t="s">
        <v>56</v>
      </c>
      <c r="D12" s="117"/>
      <c r="E12" s="116"/>
      <c r="F12" s="118"/>
      <c r="G12" s="119"/>
      <c r="H12" s="119"/>
      <c r="I12" s="120">
        <v>12</v>
      </c>
      <c r="J12" s="121"/>
      <c r="K12" s="122"/>
      <c r="L12" s="122"/>
      <c r="M12" s="122"/>
      <c r="N12" s="122"/>
      <c r="O12" s="122"/>
      <c r="P12" s="122"/>
      <c r="Q12" s="122"/>
      <c r="R12" s="122"/>
      <c r="S12" s="122"/>
      <c r="T12" s="122"/>
      <c r="U12" s="122"/>
      <c r="V12" s="122"/>
      <c r="W12" s="123"/>
      <c r="X12" s="123"/>
      <c r="Y12" s="86"/>
      <c r="Z12" s="86"/>
      <c r="AA12" s="86"/>
      <c r="AB12" s="86"/>
      <c r="AC12" s="86"/>
      <c r="AD12" s="86"/>
      <c r="AE12" s="86"/>
      <c r="AF12" s="86"/>
    </row>
    <row r="13" spans="1:32" x14ac:dyDescent="0.25">
      <c r="A13" s="75" t="s">
        <v>15570</v>
      </c>
      <c r="B13" s="62" t="s">
        <v>15907</v>
      </c>
      <c r="C13" s="62" t="s">
        <v>56</v>
      </c>
      <c r="D13" s="117"/>
      <c r="E13" s="116"/>
      <c r="F13" s="118"/>
      <c r="G13" s="119"/>
      <c r="H13" s="119"/>
      <c r="I13" s="120">
        <v>13</v>
      </c>
      <c r="J13" s="121"/>
      <c r="K13" s="122"/>
      <c r="L13" s="122"/>
      <c r="M13" s="122"/>
      <c r="N13" s="122"/>
      <c r="O13" s="122"/>
      <c r="P13" s="122"/>
      <c r="Q13" s="122"/>
      <c r="R13" s="122"/>
      <c r="S13" s="122"/>
      <c r="T13" s="122"/>
      <c r="U13" s="122"/>
      <c r="V13" s="122"/>
      <c r="W13" s="123"/>
      <c r="X13" s="123"/>
      <c r="Y13" s="86"/>
      <c r="Z13" s="86"/>
      <c r="AA13" s="86"/>
      <c r="AB13" s="86"/>
      <c r="AC13" s="86"/>
      <c r="AD13" s="86"/>
      <c r="AE13" s="86"/>
      <c r="AF13" s="86"/>
    </row>
    <row r="14" spans="1:32" x14ac:dyDescent="0.25">
      <c r="A14" s="75" t="s">
        <v>15571</v>
      </c>
      <c r="B14" s="62" t="s">
        <v>15908</v>
      </c>
      <c r="C14" s="62" t="s">
        <v>56</v>
      </c>
      <c r="D14" s="117"/>
      <c r="E14" s="116"/>
      <c r="F14" s="118"/>
      <c r="G14" s="119"/>
      <c r="H14" s="119"/>
      <c r="I14" s="120">
        <v>14</v>
      </c>
      <c r="J14" s="121"/>
      <c r="K14" s="122"/>
      <c r="L14" s="122"/>
      <c r="M14" s="122"/>
      <c r="N14" s="122"/>
      <c r="O14" s="122"/>
      <c r="P14" s="122"/>
      <c r="Q14" s="122"/>
      <c r="R14" s="122"/>
      <c r="S14" s="122"/>
      <c r="T14" s="122"/>
      <c r="U14" s="122"/>
      <c r="V14" s="122"/>
      <c r="W14" s="123"/>
      <c r="X14" s="123"/>
      <c r="Y14" s="86"/>
      <c r="Z14" s="86"/>
      <c r="AA14" s="86"/>
      <c r="AB14" s="86"/>
      <c r="AC14" s="86"/>
      <c r="AD14" s="86"/>
      <c r="AE14" s="86"/>
      <c r="AF14" s="86"/>
    </row>
    <row r="15" spans="1:32" x14ac:dyDescent="0.25">
      <c r="A15" s="75" t="s">
        <v>15572</v>
      </c>
      <c r="B15" s="62" t="s">
        <v>15897</v>
      </c>
      <c r="C15" s="62" t="s">
        <v>59</v>
      </c>
      <c r="D15" s="117"/>
      <c r="E15" s="116"/>
      <c r="F15" s="118"/>
      <c r="G15" s="119"/>
      <c r="H15" s="119"/>
      <c r="I15" s="120">
        <v>15</v>
      </c>
      <c r="J15" s="121"/>
      <c r="K15" s="122"/>
      <c r="L15" s="122"/>
      <c r="M15" s="122"/>
      <c r="N15" s="122"/>
      <c r="O15" s="122"/>
      <c r="P15" s="122"/>
      <c r="Q15" s="122"/>
      <c r="R15" s="122"/>
      <c r="S15" s="122"/>
      <c r="T15" s="122"/>
      <c r="U15" s="122"/>
      <c r="V15" s="122"/>
      <c r="W15" s="123"/>
      <c r="X15" s="123"/>
      <c r="Y15" s="86"/>
      <c r="Z15" s="86"/>
      <c r="AA15" s="86"/>
      <c r="AB15" s="86"/>
      <c r="AC15" s="86"/>
      <c r="AD15" s="86"/>
      <c r="AE15" s="86"/>
      <c r="AF15" s="86"/>
    </row>
    <row r="16" spans="1:32" x14ac:dyDescent="0.25">
      <c r="A16" s="75" t="s">
        <v>15573</v>
      </c>
      <c r="B16" s="62" t="s">
        <v>15898</v>
      </c>
      <c r="C16" s="62" t="s">
        <v>59</v>
      </c>
      <c r="D16" s="117"/>
      <c r="E16" s="116"/>
      <c r="F16" s="118"/>
      <c r="G16" s="119"/>
      <c r="H16" s="119"/>
      <c r="I16" s="120">
        <v>16</v>
      </c>
      <c r="J16" s="121"/>
      <c r="K16" s="122"/>
      <c r="L16" s="122"/>
      <c r="M16" s="122"/>
      <c r="N16" s="122"/>
      <c r="O16" s="122"/>
      <c r="P16" s="122"/>
      <c r="Q16" s="122"/>
      <c r="R16" s="122"/>
      <c r="S16" s="122"/>
      <c r="T16" s="122"/>
      <c r="U16" s="122"/>
      <c r="V16" s="122"/>
      <c r="W16" s="123"/>
      <c r="X16" s="123"/>
      <c r="Y16" s="86"/>
      <c r="Z16" s="86"/>
      <c r="AA16" s="86"/>
      <c r="AB16" s="86"/>
      <c r="AC16" s="86"/>
      <c r="AD16" s="86"/>
      <c r="AE16" s="86"/>
      <c r="AF16" s="86"/>
    </row>
    <row r="17" spans="1:32" x14ac:dyDescent="0.25">
      <c r="A17" s="75" t="s">
        <v>15574</v>
      </c>
      <c r="B17" s="62" t="s">
        <v>15899</v>
      </c>
      <c r="C17" s="62" t="s">
        <v>59</v>
      </c>
      <c r="D17" s="117"/>
      <c r="E17" s="116"/>
      <c r="F17" s="118"/>
      <c r="G17" s="119"/>
      <c r="H17" s="119"/>
      <c r="I17" s="120">
        <v>17</v>
      </c>
      <c r="J17" s="121"/>
      <c r="K17" s="122"/>
      <c r="L17" s="122"/>
      <c r="M17" s="122"/>
      <c r="N17" s="122"/>
      <c r="O17" s="122"/>
      <c r="P17" s="122"/>
      <c r="Q17" s="122"/>
      <c r="R17" s="122"/>
      <c r="S17" s="122"/>
      <c r="T17" s="122"/>
      <c r="U17" s="122"/>
      <c r="V17" s="122"/>
      <c r="W17" s="123"/>
      <c r="X17" s="123"/>
      <c r="Y17" s="86"/>
      <c r="Z17" s="86"/>
      <c r="AA17" s="86"/>
      <c r="AB17" s="86"/>
      <c r="AC17" s="86"/>
      <c r="AD17" s="86"/>
      <c r="AE17" s="86"/>
      <c r="AF17" s="86"/>
    </row>
    <row r="18" spans="1:32" x14ac:dyDescent="0.25">
      <c r="A18" s="75" t="s">
        <v>15575</v>
      </c>
      <c r="B18" s="62" t="s">
        <v>15900</v>
      </c>
      <c r="C18" s="62" t="s">
        <v>59</v>
      </c>
      <c r="D18" s="117"/>
      <c r="E18" s="116"/>
      <c r="F18" s="118"/>
      <c r="G18" s="119"/>
      <c r="H18" s="119"/>
      <c r="I18" s="120">
        <v>18</v>
      </c>
      <c r="J18" s="121"/>
      <c r="K18" s="122"/>
      <c r="L18" s="122"/>
      <c r="M18" s="122"/>
      <c r="N18" s="122"/>
      <c r="O18" s="122"/>
      <c r="P18" s="122"/>
      <c r="Q18" s="122"/>
      <c r="R18" s="122"/>
      <c r="S18" s="122"/>
      <c r="T18" s="122"/>
      <c r="U18" s="122"/>
      <c r="V18" s="122"/>
      <c r="W18" s="123"/>
      <c r="X18" s="123"/>
      <c r="Y18" s="86"/>
      <c r="Z18" s="86"/>
      <c r="AA18" s="86"/>
      <c r="AB18" s="86"/>
      <c r="AC18" s="86"/>
      <c r="AD18" s="86"/>
      <c r="AE18" s="86"/>
      <c r="AF18" s="86"/>
    </row>
    <row r="19" spans="1:32" x14ac:dyDescent="0.25">
      <c r="A19" s="75" t="s">
        <v>15576</v>
      </c>
      <c r="B19" s="62" t="s">
        <v>15901</v>
      </c>
      <c r="C19" s="62" t="s">
        <v>59</v>
      </c>
      <c r="D19" s="117"/>
      <c r="E19" s="116"/>
      <c r="F19" s="118"/>
      <c r="G19" s="119"/>
      <c r="H19" s="119"/>
      <c r="I19" s="120">
        <v>19</v>
      </c>
      <c r="J19" s="121"/>
      <c r="K19" s="122"/>
      <c r="L19" s="122"/>
      <c r="M19" s="122"/>
      <c r="N19" s="122"/>
      <c r="O19" s="122"/>
      <c r="P19" s="122"/>
      <c r="Q19" s="122"/>
      <c r="R19" s="122"/>
      <c r="S19" s="122"/>
      <c r="T19" s="122"/>
      <c r="U19" s="122"/>
      <c r="V19" s="122"/>
      <c r="W19" s="123"/>
      <c r="X19" s="123"/>
      <c r="Y19" s="86"/>
      <c r="Z19" s="86"/>
      <c r="AA19" s="86"/>
      <c r="AB19" s="86"/>
      <c r="AC19" s="86"/>
      <c r="AD19" s="86"/>
      <c r="AE19" s="86"/>
      <c r="AF19" s="86"/>
    </row>
    <row r="20" spans="1:32" x14ac:dyDescent="0.25">
      <c r="A20" s="75" t="s">
        <v>15577</v>
      </c>
      <c r="B20" s="62" t="s">
        <v>15902</v>
      </c>
      <c r="C20" s="62" t="s">
        <v>59</v>
      </c>
      <c r="D20" s="117"/>
      <c r="E20" s="116"/>
      <c r="F20" s="118"/>
      <c r="G20" s="119"/>
      <c r="H20" s="119"/>
      <c r="I20" s="120">
        <v>20</v>
      </c>
      <c r="J20" s="121"/>
      <c r="K20" s="122"/>
      <c r="L20" s="122"/>
      <c r="M20" s="122"/>
      <c r="N20" s="122"/>
      <c r="O20" s="122"/>
      <c r="P20" s="122"/>
      <c r="Q20" s="122"/>
      <c r="R20" s="122"/>
      <c r="S20" s="122"/>
      <c r="T20" s="122"/>
      <c r="U20" s="122"/>
      <c r="V20" s="122"/>
      <c r="W20" s="123"/>
      <c r="X20" s="123"/>
      <c r="Y20" s="86"/>
      <c r="Z20" s="86"/>
      <c r="AA20" s="86"/>
      <c r="AB20" s="86"/>
      <c r="AC20" s="86"/>
      <c r="AD20" s="86"/>
      <c r="AE20" s="86"/>
      <c r="AF20" s="86"/>
    </row>
    <row r="21" spans="1:32" x14ac:dyDescent="0.25">
      <c r="A21" s="75" t="s">
        <v>15578</v>
      </c>
      <c r="B21" s="62" t="s">
        <v>15903</v>
      </c>
      <c r="C21" s="62" t="s">
        <v>59</v>
      </c>
      <c r="D21" s="117"/>
      <c r="E21" s="116"/>
      <c r="F21" s="118"/>
      <c r="G21" s="119"/>
      <c r="H21" s="119"/>
      <c r="I21" s="120">
        <v>21</v>
      </c>
      <c r="J21" s="121"/>
      <c r="K21" s="122"/>
      <c r="L21" s="122"/>
      <c r="M21" s="122"/>
      <c r="N21" s="122"/>
      <c r="O21" s="122"/>
      <c r="P21" s="122"/>
      <c r="Q21" s="122"/>
      <c r="R21" s="122"/>
      <c r="S21" s="122"/>
      <c r="T21" s="122"/>
      <c r="U21" s="122"/>
      <c r="V21" s="122"/>
      <c r="W21" s="123"/>
      <c r="X21" s="123"/>
      <c r="Y21" s="86"/>
      <c r="Z21" s="86"/>
      <c r="AA21" s="86"/>
      <c r="AB21" s="86"/>
      <c r="AC21" s="86"/>
      <c r="AD21" s="86"/>
      <c r="AE21" s="86"/>
      <c r="AF21" s="86"/>
    </row>
    <row r="22" spans="1:32" x14ac:dyDescent="0.25">
      <c r="A22" s="75" t="s">
        <v>15579</v>
      </c>
      <c r="B22" s="62" t="s">
        <v>15904</v>
      </c>
      <c r="C22" s="62" t="s">
        <v>59</v>
      </c>
      <c r="D22" s="117"/>
      <c r="E22" s="116"/>
      <c r="F22" s="118"/>
      <c r="G22" s="119"/>
      <c r="H22" s="119"/>
      <c r="I22" s="120">
        <v>22</v>
      </c>
      <c r="J22" s="121"/>
      <c r="K22" s="122"/>
      <c r="L22" s="122"/>
      <c r="M22" s="122"/>
      <c r="N22" s="122"/>
      <c r="O22" s="122"/>
      <c r="P22" s="122"/>
      <c r="Q22" s="122"/>
      <c r="R22" s="122"/>
      <c r="S22" s="122"/>
      <c r="T22" s="122"/>
      <c r="U22" s="122"/>
      <c r="V22" s="122"/>
      <c r="W22" s="123"/>
      <c r="X22" s="123"/>
      <c r="Y22" s="86"/>
      <c r="Z22" s="86"/>
      <c r="AA22" s="86"/>
      <c r="AB22" s="86"/>
      <c r="AC22" s="86"/>
      <c r="AD22" s="86"/>
      <c r="AE22" s="86"/>
      <c r="AF22" s="86"/>
    </row>
    <row r="23" spans="1:32" x14ac:dyDescent="0.25">
      <c r="A23" s="75" t="s">
        <v>15580</v>
      </c>
      <c r="B23" s="62" t="s">
        <v>15905</v>
      </c>
      <c r="C23" s="62" t="s">
        <v>59</v>
      </c>
      <c r="D23" s="117"/>
      <c r="E23" s="116"/>
      <c r="F23" s="118"/>
      <c r="G23" s="119"/>
      <c r="H23" s="119"/>
      <c r="I23" s="120">
        <v>23</v>
      </c>
      <c r="J23" s="121"/>
      <c r="K23" s="122"/>
      <c r="L23" s="122"/>
      <c r="M23" s="122"/>
      <c r="N23" s="122"/>
      <c r="O23" s="122"/>
      <c r="P23" s="122"/>
      <c r="Q23" s="122"/>
      <c r="R23" s="122"/>
      <c r="S23" s="122"/>
      <c r="T23" s="122"/>
      <c r="U23" s="122"/>
      <c r="V23" s="122"/>
      <c r="W23" s="123"/>
      <c r="X23" s="123"/>
      <c r="Y23" s="86"/>
      <c r="Z23" s="86"/>
      <c r="AA23" s="86"/>
      <c r="AB23" s="86"/>
      <c r="AC23" s="86"/>
      <c r="AD23" s="86"/>
      <c r="AE23" s="86"/>
      <c r="AF23" s="86"/>
    </row>
    <row r="24" spans="1:32" x14ac:dyDescent="0.25">
      <c r="A24" s="75" t="s">
        <v>15581</v>
      </c>
      <c r="B24" s="62" t="s">
        <v>15906</v>
      </c>
      <c r="C24" s="62" t="s">
        <v>59</v>
      </c>
      <c r="D24" s="117"/>
      <c r="E24" s="116"/>
      <c r="F24" s="118"/>
      <c r="G24" s="119"/>
      <c r="H24" s="119"/>
      <c r="I24" s="120">
        <v>24</v>
      </c>
      <c r="J24" s="121"/>
      <c r="K24" s="122"/>
      <c r="L24" s="122"/>
      <c r="M24" s="122"/>
      <c r="N24" s="122"/>
      <c r="O24" s="122"/>
      <c r="P24" s="122"/>
      <c r="Q24" s="122"/>
      <c r="R24" s="122"/>
      <c r="S24" s="122"/>
      <c r="T24" s="122"/>
      <c r="U24" s="122"/>
      <c r="V24" s="122"/>
      <c r="W24" s="123"/>
      <c r="X24" s="123"/>
      <c r="Y24" s="86"/>
      <c r="Z24" s="86"/>
      <c r="AA24" s="86"/>
      <c r="AB24" s="86"/>
      <c r="AC24" s="86"/>
      <c r="AD24" s="86"/>
      <c r="AE24" s="86"/>
      <c r="AF24" s="86"/>
    </row>
    <row r="25" spans="1:32" x14ac:dyDescent="0.25">
      <c r="A25" s="75" t="s">
        <v>15582</v>
      </c>
      <c r="B25" s="62" t="s">
        <v>15907</v>
      </c>
      <c r="C25" s="62" t="s">
        <v>59</v>
      </c>
      <c r="D25" s="117"/>
      <c r="E25" s="116"/>
      <c r="F25" s="118"/>
      <c r="G25" s="119"/>
      <c r="H25" s="119"/>
      <c r="I25" s="120">
        <v>25</v>
      </c>
      <c r="J25" s="121"/>
      <c r="K25" s="122"/>
      <c r="L25" s="122"/>
      <c r="M25" s="122"/>
      <c r="N25" s="122"/>
      <c r="O25" s="122"/>
      <c r="P25" s="122"/>
      <c r="Q25" s="122"/>
      <c r="R25" s="122"/>
      <c r="S25" s="122"/>
      <c r="T25" s="122"/>
      <c r="U25" s="122"/>
      <c r="V25" s="122"/>
      <c r="W25" s="123"/>
      <c r="X25" s="123"/>
      <c r="Y25" s="86"/>
      <c r="Z25" s="86"/>
      <c r="AA25" s="86"/>
      <c r="AB25" s="86"/>
      <c r="AC25" s="86"/>
      <c r="AD25" s="86"/>
      <c r="AE25" s="86"/>
      <c r="AF25" s="86"/>
    </row>
    <row r="26" spans="1:32" x14ac:dyDescent="0.25">
      <c r="A26" s="75" t="s">
        <v>15583</v>
      </c>
      <c r="B26" s="62" t="s">
        <v>15908</v>
      </c>
      <c r="C26" s="62" t="s">
        <v>59</v>
      </c>
      <c r="D26" s="117"/>
      <c r="E26" s="116"/>
      <c r="F26" s="118"/>
      <c r="G26" s="119"/>
      <c r="H26" s="119"/>
      <c r="I26" s="120">
        <v>26</v>
      </c>
      <c r="J26" s="121"/>
      <c r="K26" s="122"/>
      <c r="L26" s="122"/>
      <c r="M26" s="122"/>
      <c r="N26" s="122"/>
      <c r="O26" s="122"/>
      <c r="P26" s="122"/>
      <c r="Q26" s="122"/>
      <c r="R26" s="122"/>
      <c r="S26" s="122"/>
      <c r="T26" s="122"/>
      <c r="U26" s="122"/>
      <c r="V26" s="122"/>
      <c r="W26" s="123"/>
      <c r="X26" s="123"/>
      <c r="Y26" s="86"/>
      <c r="Z26" s="86"/>
      <c r="AA26" s="86"/>
      <c r="AB26" s="86"/>
      <c r="AC26" s="86"/>
      <c r="AD26" s="86"/>
      <c r="AE26" s="86"/>
      <c r="AF26" s="86"/>
    </row>
    <row r="27" spans="1:32" x14ac:dyDescent="0.25">
      <c r="A27" s="75" t="s">
        <v>15584</v>
      </c>
      <c r="B27" s="62" t="s">
        <v>15897</v>
      </c>
      <c r="C27" s="62" t="s">
        <v>61</v>
      </c>
      <c r="D27" s="117"/>
      <c r="E27" s="116"/>
      <c r="F27" s="118"/>
      <c r="G27" s="119"/>
      <c r="H27" s="119"/>
      <c r="I27" s="120">
        <v>27</v>
      </c>
      <c r="J27" s="121"/>
      <c r="K27" s="122"/>
      <c r="L27" s="122"/>
      <c r="M27" s="122"/>
      <c r="N27" s="122"/>
      <c r="O27" s="122"/>
      <c r="P27" s="122"/>
      <c r="Q27" s="122"/>
      <c r="R27" s="122"/>
      <c r="S27" s="122"/>
      <c r="T27" s="122"/>
      <c r="U27" s="122"/>
      <c r="V27" s="122"/>
      <c r="W27" s="123"/>
      <c r="X27" s="123"/>
      <c r="Y27" s="86"/>
      <c r="Z27" s="86"/>
      <c r="AA27" s="86"/>
      <c r="AB27" s="86"/>
      <c r="AC27" s="86"/>
      <c r="AD27" s="86"/>
      <c r="AE27" s="86"/>
      <c r="AF27" s="86"/>
    </row>
    <row r="28" spans="1:32" x14ac:dyDescent="0.25">
      <c r="A28" s="75" t="s">
        <v>15585</v>
      </c>
      <c r="B28" s="62" t="s">
        <v>15898</v>
      </c>
      <c r="C28" s="62" t="s">
        <v>61</v>
      </c>
      <c r="D28" s="117"/>
      <c r="E28" s="116"/>
      <c r="F28" s="118"/>
      <c r="G28" s="119"/>
      <c r="H28" s="119"/>
      <c r="I28" s="120">
        <v>28</v>
      </c>
      <c r="J28" s="121"/>
      <c r="K28" s="122"/>
      <c r="L28" s="122"/>
      <c r="M28" s="122"/>
      <c r="N28" s="122"/>
      <c r="O28" s="122"/>
      <c r="P28" s="122"/>
      <c r="Q28" s="122"/>
      <c r="R28" s="122"/>
      <c r="S28" s="122"/>
      <c r="T28" s="122"/>
      <c r="U28" s="122"/>
      <c r="V28" s="122"/>
      <c r="W28" s="123"/>
      <c r="X28" s="123"/>
      <c r="Y28" s="86"/>
      <c r="Z28" s="86"/>
      <c r="AA28" s="86"/>
      <c r="AB28" s="86"/>
      <c r="AC28" s="86"/>
      <c r="AD28" s="86"/>
      <c r="AE28" s="86"/>
      <c r="AF28" s="86"/>
    </row>
    <row r="29" spans="1:32" x14ac:dyDescent="0.25">
      <c r="A29" s="75" t="s">
        <v>15586</v>
      </c>
      <c r="B29" s="62" t="s">
        <v>15899</v>
      </c>
      <c r="C29" s="62" t="s">
        <v>61</v>
      </c>
      <c r="D29" s="117"/>
      <c r="E29" s="116"/>
      <c r="F29" s="118"/>
      <c r="G29" s="119"/>
      <c r="H29" s="119"/>
      <c r="I29" s="120">
        <v>29</v>
      </c>
      <c r="J29" s="121"/>
      <c r="K29" s="122"/>
      <c r="L29" s="122"/>
      <c r="M29" s="122"/>
      <c r="N29" s="122"/>
      <c r="O29" s="122"/>
      <c r="P29" s="122"/>
      <c r="Q29" s="122"/>
      <c r="R29" s="122"/>
      <c r="S29" s="122"/>
      <c r="T29" s="122"/>
      <c r="U29" s="122"/>
      <c r="V29" s="122"/>
      <c r="W29" s="123"/>
      <c r="X29" s="123"/>
      <c r="Y29" s="86"/>
      <c r="Z29" s="86"/>
      <c r="AA29" s="86"/>
      <c r="AB29" s="86"/>
      <c r="AC29" s="86"/>
      <c r="AD29" s="86"/>
      <c r="AE29" s="86"/>
      <c r="AF29" s="86"/>
    </row>
    <row r="30" spans="1:32" x14ac:dyDescent="0.25">
      <c r="A30" s="75" t="s">
        <v>15587</v>
      </c>
      <c r="B30" s="62" t="s">
        <v>15900</v>
      </c>
      <c r="C30" s="62" t="s">
        <v>61</v>
      </c>
      <c r="D30" s="117"/>
      <c r="E30" s="116"/>
      <c r="F30" s="118"/>
      <c r="G30" s="119"/>
      <c r="H30" s="119"/>
      <c r="I30" s="120">
        <v>30</v>
      </c>
      <c r="J30" s="121"/>
      <c r="K30" s="122"/>
      <c r="L30" s="122"/>
      <c r="M30" s="122"/>
      <c r="N30" s="122"/>
      <c r="O30" s="122"/>
      <c r="P30" s="122"/>
      <c r="Q30" s="122"/>
      <c r="R30" s="122"/>
      <c r="S30" s="122"/>
      <c r="T30" s="122"/>
      <c r="U30" s="122"/>
      <c r="V30" s="122"/>
      <c r="W30" s="123"/>
      <c r="X30" s="123"/>
      <c r="Y30" s="86"/>
      <c r="Z30" s="86"/>
      <c r="AA30" s="86"/>
      <c r="AB30" s="86"/>
      <c r="AC30" s="86"/>
      <c r="AD30" s="86"/>
      <c r="AE30" s="86"/>
      <c r="AF30" s="86"/>
    </row>
    <row r="31" spans="1:32" x14ac:dyDescent="0.25">
      <c r="A31" s="75" t="s">
        <v>15588</v>
      </c>
      <c r="B31" s="62" t="s">
        <v>15901</v>
      </c>
      <c r="C31" s="62" t="s">
        <v>61</v>
      </c>
      <c r="D31" s="117"/>
      <c r="E31" s="116"/>
      <c r="F31" s="118"/>
      <c r="G31" s="119"/>
      <c r="H31" s="119"/>
      <c r="I31" s="120">
        <v>31</v>
      </c>
      <c r="J31" s="121"/>
      <c r="K31" s="122"/>
      <c r="L31" s="122"/>
      <c r="M31" s="122"/>
      <c r="N31" s="122"/>
      <c r="O31" s="122"/>
      <c r="P31" s="122"/>
      <c r="Q31" s="122"/>
      <c r="R31" s="122"/>
      <c r="S31" s="122"/>
      <c r="T31" s="122"/>
      <c r="U31" s="122"/>
      <c r="V31" s="122"/>
      <c r="W31" s="123"/>
      <c r="X31" s="123"/>
      <c r="Y31" s="86"/>
      <c r="Z31" s="86"/>
      <c r="AA31" s="86"/>
      <c r="AB31" s="86"/>
      <c r="AC31" s="86"/>
      <c r="AD31" s="86"/>
      <c r="AE31" s="86"/>
      <c r="AF31" s="86"/>
    </row>
    <row r="32" spans="1:32" x14ac:dyDescent="0.25">
      <c r="A32" s="75" t="s">
        <v>15589</v>
      </c>
      <c r="B32" s="62" t="s">
        <v>15902</v>
      </c>
      <c r="C32" s="62" t="s">
        <v>61</v>
      </c>
      <c r="D32" s="117"/>
      <c r="E32" s="116"/>
      <c r="F32" s="118"/>
      <c r="G32" s="119"/>
      <c r="H32" s="119"/>
      <c r="I32" s="120">
        <v>32</v>
      </c>
      <c r="J32" s="121"/>
      <c r="K32" s="122"/>
      <c r="L32" s="122"/>
      <c r="M32" s="122"/>
      <c r="N32" s="122"/>
      <c r="O32" s="122"/>
      <c r="P32" s="122"/>
      <c r="Q32" s="122"/>
      <c r="R32" s="122"/>
      <c r="S32" s="122"/>
      <c r="T32" s="122"/>
      <c r="U32" s="122"/>
      <c r="V32" s="122"/>
      <c r="W32" s="123"/>
      <c r="X32" s="123"/>
      <c r="Y32" s="86"/>
      <c r="Z32" s="86"/>
      <c r="AA32" s="86"/>
      <c r="AB32" s="86"/>
      <c r="AC32" s="86"/>
      <c r="AD32" s="86"/>
      <c r="AE32" s="86"/>
      <c r="AF32" s="86"/>
    </row>
    <row r="33" spans="1:32" x14ac:dyDescent="0.25">
      <c r="A33" s="75" t="s">
        <v>15590</v>
      </c>
      <c r="B33" s="62" t="s">
        <v>15903</v>
      </c>
      <c r="C33" s="62" t="s">
        <v>61</v>
      </c>
      <c r="D33" s="117"/>
      <c r="E33" s="116"/>
      <c r="F33" s="118"/>
      <c r="G33" s="119"/>
      <c r="H33" s="119"/>
      <c r="I33" s="120">
        <v>33</v>
      </c>
      <c r="J33" s="121"/>
      <c r="K33" s="122"/>
      <c r="L33" s="122"/>
      <c r="M33" s="122"/>
      <c r="N33" s="122"/>
      <c r="O33" s="122"/>
      <c r="P33" s="122"/>
      <c r="Q33" s="122"/>
      <c r="R33" s="122"/>
      <c r="S33" s="122"/>
      <c r="T33" s="122"/>
      <c r="U33" s="122"/>
      <c r="V33" s="122"/>
      <c r="W33" s="123"/>
      <c r="X33" s="123"/>
      <c r="Y33" s="86"/>
      <c r="Z33" s="86"/>
      <c r="AA33" s="86"/>
      <c r="AB33" s="86"/>
      <c r="AC33" s="86"/>
      <c r="AD33" s="86"/>
      <c r="AE33" s="86"/>
      <c r="AF33" s="86"/>
    </row>
    <row r="34" spans="1:32" x14ac:dyDescent="0.25">
      <c r="A34" s="75" t="s">
        <v>15591</v>
      </c>
      <c r="B34" s="62" t="s">
        <v>15904</v>
      </c>
      <c r="C34" s="62" t="s">
        <v>61</v>
      </c>
      <c r="D34" s="117"/>
      <c r="E34" s="116"/>
      <c r="F34" s="118"/>
      <c r="G34" s="119"/>
      <c r="H34" s="119"/>
      <c r="I34" s="120">
        <v>34</v>
      </c>
      <c r="J34" s="121"/>
      <c r="K34" s="122"/>
      <c r="L34" s="122"/>
      <c r="M34" s="122"/>
      <c r="N34" s="122"/>
      <c r="O34" s="122"/>
      <c r="P34" s="122"/>
      <c r="Q34" s="122"/>
      <c r="R34" s="122"/>
      <c r="S34" s="122"/>
      <c r="T34" s="122"/>
      <c r="U34" s="122"/>
      <c r="V34" s="122"/>
      <c r="W34" s="123"/>
      <c r="X34" s="123"/>
      <c r="Y34" s="86"/>
      <c r="Z34" s="86"/>
      <c r="AA34" s="86"/>
      <c r="AB34" s="86"/>
      <c r="AC34" s="86"/>
      <c r="AD34" s="86"/>
      <c r="AE34" s="86"/>
      <c r="AF34" s="86"/>
    </row>
    <row r="35" spans="1:32" x14ac:dyDescent="0.25">
      <c r="A35" s="75" t="s">
        <v>15592</v>
      </c>
      <c r="B35" s="62" t="s">
        <v>15905</v>
      </c>
      <c r="C35" s="62" t="s">
        <v>61</v>
      </c>
      <c r="D35" s="117"/>
      <c r="E35" s="116"/>
      <c r="F35" s="118"/>
      <c r="G35" s="119"/>
      <c r="H35" s="119"/>
      <c r="I35" s="120">
        <v>35</v>
      </c>
      <c r="J35" s="121"/>
      <c r="K35" s="122"/>
      <c r="L35" s="122"/>
      <c r="M35" s="122"/>
      <c r="N35" s="122"/>
      <c r="O35" s="122"/>
      <c r="P35" s="122"/>
      <c r="Q35" s="122"/>
      <c r="R35" s="122"/>
      <c r="S35" s="122"/>
      <c r="T35" s="122"/>
      <c r="U35" s="122"/>
      <c r="V35" s="122"/>
      <c r="W35" s="123"/>
      <c r="X35" s="123"/>
      <c r="Y35" s="86"/>
      <c r="Z35" s="86"/>
      <c r="AA35" s="86"/>
      <c r="AB35" s="86"/>
      <c r="AC35" s="86"/>
      <c r="AD35" s="86"/>
      <c r="AE35" s="86"/>
      <c r="AF35" s="86"/>
    </row>
    <row r="36" spans="1:32" x14ac:dyDescent="0.25">
      <c r="A36" s="75" t="s">
        <v>15593</v>
      </c>
      <c r="B36" s="62" t="s">
        <v>15906</v>
      </c>
      <c r="C36" s="62" t="s">
        <v>61</v>
      </c>
      <c r="D36" s="117"/>
      <c r="E36" s="116"/>
      <c r="F36" s="118"/>
      <c r="G36" s="119"/>
      <c r="H36" s="119"/>
      <c r="I36" s="120">
        <v>36</v>
      </c>
      <c r="J36" s="121"/>
      <c r="K36" s="122"/>
      <c r="L36" s="122"/>
      <c r="M36" s="122"/>
      <c r="N36" s="122"/>
      <c r="O36" s="122"/>
      <c r="P36" s="122"/>
      <c r="Q36" s="122"/>
      <c r="R36" s="122"/>
      <c r="S36" s="122"/>
      <c r="T36" s="122"/>
      <c r="U36" s="122"/>
      <c r="V36" s="122"/>
      <c r="W36" s="123"/>
      <c r="X36" s="123"/>
      <c r="Y36" s="86"/>
      <c r="Z36" s="86"/>
      <c r="AA36" s="86"/>
      <c r="AB36" s="86"/>
      <c r="AC36" s="86"/>
      <c r="AD36" s="86"/>
      <c r="AE36" s="86"/>
      <c r="AF36" s="86"/>
    </row>
    <row r="37" spans="1:32" x14ac:dyDescent="0.25">
      <c r="A37" s="75" t="s">
        <v>15594</v>
      </c>
      <c r="B37" s="62" t="s">
        <v>15907</v>
      </c>
      <c r="C37" s="62" t="s">
        <v>61</v>
      </c>
      <c r="D37" s="117"/>
      <c r="E37" s="116"/>
      <c r="F37" s="118"/>
      <c r="G37" s="119"/>
      <c r="H37" s="119"/>
      <c r="I37" s="120">
        <v>37</v>
      </c>
      <c r="J37" s="121"/>
      <c r="K37" s="122"/>
      <c r="L37" s="122"/>
      <c r="M37" s="122"/>
      <c r="N37" s="122"/>
      <c r="O37" s="122"/>
      <c r="P37" s="122"/>
      <c r="Q37" s="122"/>
      <c r="R37" s="122"/>
      <c r="S37" s="122"/>
      <c r="T37" s="122"/>
      <c r="U37" s="122"/>
      <c r="V37" s="122"/>
      <c r="W37" s="123"/>
      <c r="X37" s="123"/>
      <c r="Y37" s="86"/>
      <c r="Z37" s="86"/>
      <c r="AA37" s="86"/>
      <c r="AB37" s="86"/>
      <c r="AC37" s="86"/>
      <c r="AD37" s="86"/>
      <c r="AE37" s="86"/>
      <c r="AF37" s="86"/>
    </row>
    <row r="38" spans="1:32" x14ac:dyDescent="0.25">
      <c r="A38" s="75" t="s">
        <v>15595</v>
      </c>
      <c r="B38" s="62" t="s">
        <v>15908</v>
      </c>
      <c r="C38" s="62" t="s">
        <v>61</v>
      </c>
      <c r="D38" s="117"/>
      <c r="E38" s="116"/>
      <c r="F38" s="118"/>
      <c r="G38" s="119"/>
      <c r="H38" s="119"/>
      <c r="I38" s="120">
        <v>38</v>
      </c>
      <c r="J38" s="121"/>
      <c r="K38" s="122"/>
      <c r="L38" s="122"/>
      <c r="M38" s="122"/>
      <c r="N38" s="122"/>
      <c r="O38" s="122"/>
      <c r="P38" s="122"/>
      <c r="Q38" s="122"/>
      <c r="R38" s="122"/>
      <c r="S38" s="122"/>
      <c r="T38" s="122"/>
      <c r="U38" s="122"/>
      <c r="V38" s="122"/>
      <c r="W38" s="123"/>
      <c r="X38" s="123"/>
      <c r="Y38" s="86"/>
      <c r="Z38" s="86"/>
      <c r="AA38" s="86"/>
      <c r="AB38" s="86"/>
      <c r="AC38" s="86"/>
      <c r="AD38" s="86"/>
      <c r="AE38" s="86"/>
      <c r="AF38" s="86"/>
    </row>
    <row r="39" spans="1:32" x14ac:dyDescent="0.25">
      <c r="A39" s="75" t="s">
        <v>15596</v>
      </c>
      <c r="B39" s="62" t="s">
        <v>15897</v>
      </c>
      <c r="C39" s="62" t="s">
        <v>63</v>
      </c>
      <c r="D39" s="117"/>
      <c r="E39" s="116"/>
      <c r="F39" s="118"/>
      <c r="G39" s="119"/>
      <c r="H39" s="119"/>
      <c r="I39" s="120">
        <v>39</v>
      </c>
      <c r="J39" s="121"/>
      <c r="K39" s="122"/>
      <c r="L39" s="122"/>
      <c r="M39" s="122"/>
      <c r="N39" s="122"/>
      <c r="O39" s="122"/>
      <c r="P39" s="122"/>
      <c r="Q39" s="122"/>
      <c r="R39" s="122"/>
      <c r="S39" s="122"/>
      <c r="T39" s="122"/>
      <c r="U39" s="122"/>
      <c r="V39" s="122"/>
      <c r="W39" s="123"/>
      <c r="X39" s="123"/>
      <c r="Y39" s="86"/>
      <c r="Z39" s="86"/>
      <c r="AA39" s="86"/>
      <c r="AB39" s="86"/>
      <c r="AC39" s="86"/>
      <c r="AD39" s="86"/>
      <c r="AE39" s="86"/>
      <c r="AF39" s="86"/>
    </row>
    <row r="40" spans="1:32" x14ac:dyDescent="0.25">
      <c r="A40" s="75" t="s">
        <v>15597</v>
      </c>
      <c r="B40" s="62" t="s">
        <v>15898</v>
      </c>
      <c r="C40" s="62" t="s">
        <v>63</v>
      </c>
      <c r="D40" s="117"/>
      <c r="E40" s="116"/>
      <c r="F40" s="118"/>
      <c r="G40" s="119"/>
      <c r="H40" s="119"/>
      <c r="I40" s="120">
        <v>40</v>
      </c>
      <c r="J40" s="121"/>
      <c r="K40" s="122"/>
      <c r="L40" s="122"/>
      <c r="M40" s="122"/>
      <c r="N40" s="122"/>
      <c r="O40" s="122"/>
      <c r="P40" s="122"/>
      <c r="Q40" s="122"/>
      <c r="R40" s="122"/>
      <c r="S40" s="122"/>
      <c r="T40" s="122"/>
      <c r="U40" s="122"/>
      <c r="V40" s="122"/>
      <c r="W40" s="123"/>
      <c r="X40" s="123"/>
      <c r="Y40" s="86"/>
      <c r="Z40" s="86"/>
      <c r="AA40" s="86"/>
      <c r="AB40" s="86"/>
      <c r="AC40" s="86"/>
      <c r="AD40" s="86"/>
      <c r="AE40" s="86"/>
      <c r="AF40" s="86"/>
    </row>
    <row r="41" spans="1:32" x14ac:dyDescent="0.25">
      <c r="A41" s="75" t="s">
        <v>15598</v>
      </c>
      <c r="B41" s="62" t="s">
        <v>15899</v>
      </c>
      <c r="C41" s="62" t="s">
        <v>63</v>
      </c>
      <c r="D41" s="117"/>
      <c r="E41" s="116"/>
      <c r="F41" s="118"/>
      <c r="G41" s="119"/>
      <c r="H41" s="119"/>
      <c r="I41" s="120">
        <v>41</v>
      </c>
      <c r="J41" s="121"/>
      <c r="K41" s="122"/>
      <c r="L41" s="122"/>
      <c r="M41" s="122"/>
      <c r="N41" s="122"/>
      <c r="O41" s="122"/>
      <c r="P41" s="122"/>
      <c r="Q41" s="122"/>
      <c r="R41" s="122"/>
      <c r="S41" s="122"/>
      <c r="T41" s="122"/>
      <c r="U41" s="122"/>
      <c r="V41" s="122"/>
      <c r="W41" s="123"/>
      <c r="X41" s="123"/>
      <c r="Y41" s="86"/>
      <c r="Z41" s="86"/>
      <c r="AA41" s="86"/>
      <c r="AB41" s="86"/>
      <c r="AC41" s="86"/>
      <c r="AD41" s="86"/>
      <c r="AE41" s="86"/>
      <c r="AF41" s="86"/>
    </row>
    <row r="42" spans="1:32" x14ac:dyDescent="0.25">
      <c r="A42" s="75" t="s">
        <v>15599</v>
      </c>
      <c r="B42" s="62" t="s">
        <v>15900</v>
      </c>
      <c r="C42" s="62" t="s">
        <v>63</v>
      </c>
      <c r="D42" s="117"/>
      <c r="E42" s="116"/>
      <c r="F42" s="118"/>
      <c r="G42" s="119"/>
      <c r="H42" s="119"/>
      <c r="I42" s="120">
        <v>42</v>
      </c>
      <c r="J42" s="121"/>
      <c r="K42" s="122"/>
      <c r="L42" s="122"/>
      <c r="M42" s="122"/>
      <c r="N42" s="122"/>
      <c r="O42" s="122"/>
      <c r="P42" s="122"/>
      <c r="Q42" s="122"/>
      <c r="R42" s="122"/>
      <c r="S42" s="122"/>
      <c r="T42" s="122"/>
      <c r="U42" s="122"/>
      <c r="V42" s="122"/>
      <c r="W42" s="123"/>
      <c r="X42" s="123"/>
      <c r="Y42" s="86"/>
      <c r="Z42" s="86"/>
      <c r="AA42" s="86"/>
      <c r="AB42" s="86"/>
      <c r="AC42" s="86"/>
      <c r="AD42" s="86"/>
      <c r="AE42" s="86"/>
      <c r="AF42" s="86"/>
    </row>
    <row r="43" spans="1:32" x14ac:dyDescent="0.25">
      <c r="A43" s="75" t="s">
        <v>15600</v>
      </c>
      <c r="B43" s="62" t="s">
        <v>15901</v>
      </c>
      <c r="C43" s="62" t="s">
        <v>63</v>
      </c>
      <c r="D43" s="117"/>
      <c r="E43" s="116"/>
      <c r="F43" s="118"/>
      <c r="G43" s="119"/>
      <c r="H43" s="119"/>
      <c r="I43" s="120">
        <v>43</v>
      </c>
      <c r="J43" s="121"/>
      <c r="K43" s="122"/>
      <c r="L43" s="122"/>
      <c r="M43" s="122"/>
      <c r="N43" s="122"/>
      <c r="O43" s="122"/>
      <c r="P43" s="122"/>
      <c r="Q43" s="122"/>
      <c r="R43" s="122"/>
      <c r="S43" s="122"/>
      <c r="T43" s="122"/>
      <c r="U43" s="122"/>
      <c r="V43" s="122"/>
      <c r="W43" s="123"/>
      <c r="X43" s="123"/>
      <c r="Y43" s="86"/>
      <c r="Z43" s="86"/>
      <c r="AA43" s="86"/>
      <c r="AB43" s="86"/>
      <c r="AC43" s="86"/>
      <c r="AD43" s="86"/>
      <c r="AE43" s="86"/>
      <c r="AF43" s="86"/>
    </row>
    <row r="44" spans="1:32" x14ac:dyDescent="0.25">
      <c r="A44" s="75" t="s">
        <v>15601</v>
      </c>
      <c r="B44" s="62" t="s">
        <v>15902</v>
      </c>
      <c r="C44" s="62" t="s">
        <v>63</v>
      </c>
      <c r="D44" s="117"/>
      <c r="E44" s="116"/>
      <c r="F44" s="118"/>
      <c r="G44" s="119"/>
      <c r="H44" s="119"/>
      <c r="I44" s="120">
        <v>44</v>
      </c>
      <c r="J44" s="121"/>
      <c r="K44" s="122"/>
      <c r="L44" s="122"/>
      <c r="M44" s="122"/>
      <c r="N44" s="122"/>
      <c r="O44" s="122"/>
      <c r="P44" s="122"/>
      <c r="Q44" s="122"/>
      <c r="R44" s="122"/>
      <c r="S44" s="122"/>
      <c r="T44" s="122"/>
      <c r="U44" s="122"/>
      <c r="V44" s="122"/>
      <c r="W44" s="123"/>
      <c r="X44" s="123"/>
      <c r="Y44" s="86"/>
      <c r="Z44" s="86"/>
      <c r="AA44" s="86"/>
      <c r="AB44" s="86"/>
      <c r="AC44" s="86"/>
      <c r="AD44" s="86"/>
      <c r="AE44" s="86"/>
      <c r="AF44" s="86"/>
    </row>
    <row r="45" spans="1:32" x14ac:dyDescent="0.25">
      <c r="A45" s="75" t="s">
        <v>15602</v>
      </c>
      <c r="B45" s="62" t="s">
        <v>15903</v>
      </c>
      <c r="C45" s="62" t="s">
        <v>63</v>
      </c>
      <c r="D45" s="117"/>
      <c r="E45" s="116"/>
      <c r="F45" s="118"/>
      <c r="G45" s="119"/>
      <c r="H45" s="119"/>
      <c r="I45" s="120">
        <v>45</v>
      </c>
      <c r="J45" s="121"/>
      <c r="K45" s="122"/>
      <c r="L45" s="122"/>
      <c r="M45" s="122"/>
      <c r="N45" s="122"/>
      <c r="O45" s="122"/>
      <c r="P45" s="122"/>
      <c r="Q45" s="122"/>
      <c r="R45" s="122"/>
      <c r="S45" s="122"/>
      <c r="T45" s="122"/>
      <c r="U45" s="122"/>
      <c r="V45" s="122"/>
      <c r="W45" s="123"/>
      <c r="X45" s="123"/>
      <c r="Y45" s="86"/>
      <c r="Z45" s="86"/>
      <c r="AA45" s="86"/>
      <c r="AB45" s="86"/>
      <c r="AC45" s="86"/>
      <c r="AD45" s="86"/>
      <c r="AE45" s="86"/>
      <c r="AF45" s="86"/>
    </row>
    <row r="46" spans="1:32" x14ac:dyDescent="0.25">
      <c r="A46" s="75" t="s">
        <v>15603</v>
      </c>
      <c r="B46" s="62" t="s">
        <v>15904</v>
      </c>
      <c r="C46" s="62" t="s">
        <v>63</v>
      </c>
      <c r="D46" s="117"/>
      <c r="E46" s="116"/>
      <c r="F46" s="118"/>
      <c r="G46" s="119"/>
      <c r="H46" s="119"/>
      <c r="I46" s="120">
        <v>46</v>
      </c>
      <c r="J46" s="121"/>
      <c r="K46" s="122"/>
      <c r="L46" s="122"/>
      <c r="M46" s="122"/>
      <c r="N46" s="122"/>
      <c r="O46" s="122"/>
      <c r="P46" s="122"/>
      <c r="Q46" s="122"/>
      <c r="R46" s="122"/>
      <c r="S46" s="122"/>
      <c r="T46" s="122"/>
      <c r="U46" s="122"/>
      <c r="V46" s="122"/>
      <c r="W46" s="123"/>
      <c r="X46" s="123"/>
      <c r="Y46" s="86"/>
      <c r="Z46" s="86"/>
      <c r="AA46" s="86"/>
      <c r="AB46" s="86"/>
      <c r="AC46" s="86"/>
      <c r="AD46" s="86"/>
      <c r="AE46" s="86"/>
      <c r="AF46" s="86"/>
    </row>
    <row r="47" spans="1:32" x14ac:dyDescent="0.25">
      <c r="A47" s="75" t="s">
        <v>15604</v>
      </c>
      <c r="B47" s="62" t="s">
        <v>15905</v>
      </c>
      <c r="C47" s="62" t="s">
        <v>63</v>
      </c>
      <c r="D47" s="117"/>
      <c r="E47" s="116"/>
      <c r="F47" s="118"/>
      <c r="G47" s="119"/>
      <c r="H47" s="119"/>
      <c r="I47" s="120">
        <v>47</v>
      </c>
      <c r="J47" s="121"/>
      <c r="K47" s="122"/>
      <c r="L47" s="122"/>
      <c r="M47" s="122"/>
      <c r="N47" s="122"/>
      <c r="O47" s="122"/>
      <c r="P47" s="122"/>
      <c r="Q47" s="122"/>
      <c r="R47" s="122"/>
      <c r="S47" s="122"/>
      <c r="T47" s="122"/>
      <c r="U47" s="122"/>
      <c r="V47" s="122"/>
      <c r="W47" s="123"/>
      <c r="X47" s="123"/>
      <c r="Y47" s="86"/>
      <c r="Z47" s="86"/>
      <c r="AA47" s="86"/>
      <c r="AB47" s="86"/>
      <c r="AC47" s="86"/>
      <c r="AD47" s="86"/>
      <c r="AE47" s="86"/>
      <c r="AF47" s="86"/>
    </row>
    <row r="48" spans="1:32" x14ac:dyDescent="0.25">
      <c r="A48" s="75" t="s">
        <v>15605</v>
      </c>
      <c r="B48" s="62" t="s">
        <v>15906</v>
      </c>
      <c r="C48" s="62" t="s">
        <v>63</v>
      </c>
      <c r="D48" s="117"/>
      <c r="E48" s="116"/>
      <c r="F48" s="118"/>
      <c r="G48" s="119"/>
      <c r="H48" s="119"/>
      <c r="I48" s="120">
        <v>48</v>
      </c>
      <c r="J48" s="121"/>
      <c r="K48" s="122"/>
      <c r="L48" s="122"/>
      <c r="M48" s="122"/>
      <c r="N48" s="122"/>
      <c r="O48" s="122"/>
      <c r="P48" s="122"/>
      <c r="Q48" s="122"/>
      <c r="R48" s="122"/>
      <c r="S48" s="122"/>
      <c r="T48" s="122"/>
      <c r="U48" s="122"/>
      <c r="V48" s="122"/>
      <c r="W48" s="123"/>
      <c r="X48" s="123"/>
      <c r="Y48" s="86"/>
      <c r="Z48" s="86"/>
      <c r="AA48" s="86"/>
      <c r="AB48" s="86"/>
      <c r="AC48" s="86"/>
      <c r="AD48" s="86"/>
      <c r="AE48" s="86"/>
      <c r="AF48" s="86"/>
    </row>
    <row r="49" spans="1:32" x14ac:dyDescent="0.25">
      <c r="A49" s="75" t="s">
        <v>15606</v>
      </c>
      <c r="B49" s="62" t="s">
        <v>15907</v>
      </c>
      <c r="C49" s="62" t="s">
        <v>63</v>
      </c>
      <c r="D49" s="117"/>
      <c r="E49" s="116"/>
      <c r="F49" s="118"/>
      <c r="G49" s="119"/>
      <c r="H49" s="119"/>
      <c r="I49" s="120">
        <v>49</v>
      </c>
      <c r="J49" s="121"/>
      <c r="K49" s="122"/>
      <c r="L49" s="122"/>
      <c r="M49" s="122"/>
      <c r="N49" s="122"/>
      <c r="O49" s="122"/>
      <c r="P49" s="122"/>
      <c r="Q49" s="122"/>
      <c r="R49" s="122"/>
      <c r="S49" s="122"/>
      <c r="T49" s="122"/>
      <c r="U49" s="122"/>
      <c r="V49" s="122"/>
      <c r="W49" s="123"/>
      <c r="X49" s="123"/>
      <c r="Y49" s="86"/>
      <c r="Z49" s="86"/>
      <c r="AA49" s="86"/>
      <c r="AB49" s="86"/>
      <c r="AC49" s="86"/>
      <c r="AD49" s="86"/>
      <c r="AE49" s="86"/>
      <c r="AF49" s="86"/>
    </row>
    <row r="50" spans="1:32" x14ac:dyDescent="0.25">
      <c r="A50" s="75" t="s">
        <v>15607</v>
      </c>
      <c r="B50" s="62" t="s">
        <v>15908</v>
      </c>
      <c r="C50" s="62" t="s">
        <v>63</v>
      </c>
      <c r="D50" s="117"/>
      <c r="E50" s="116"/>
      <c r="F50" s="118"/>
      <c r="G50" s="119"/>
      <c r="H50" s="119"/>
      <c r="I50" s="120">
        <v>50</v>
      </c>
      <c r="J50" s="121"/>
      <c r="K50" s="122"/>
      <c r="L50" s="122"/>
      <c r="M50" s="122"/>
      <c r="N50" s="122"/>
      <c r="O50" s="122"/>
      <c r="P50" s="122"/>
      <c r="Q50" s="122"/>
      <c r="R50" s="122"/>
      <c r="S50" s="122"/>
      <c r="T50" s="122"/>
      <c r="U50" s="122"/>
      <c r="V50" s="122"/>
      <c r="W50" s="123"/>
      <c r="X50" s="123"/>
      <c r="Y50" s="86"/>
      <c r="Z50" s="86"/>
      <c r="AA50" s="86"/>
      <c r="AB50" s="86"/>
      <c r="AC50" s="86"/>
      <c r="AD50" s="86"/>
      <c r="AE50" s="86"/>
      <c r="AF50" s="86"/>
    </row>
    <row r="51" spans="1:32" x14ac:dyDescent="0.25">
      <c r="A51" s="75" t="s">
        <v>15608</v>
      </c>
      <c r="B51" s="62" t="s">
        <v>15897</v>
      </c>
      <c r="C51" s="62" t="s">
        <v>57</v>
      </c>
      <c r="D51" s="117"/>
      <c r="E51" s="116"/>
      <c r="F51" s="118"/>
      <c r="G51" s="119"/>
      <c r="H51" s="119"/>
      <c r="I51" s="120">
        <v>51</v>
      </c>
      <c r="J51" s="121"/>
      <c r="K51" s="122"/>
      <c r="L51" s="122"/>
      <c r="M51" s="122"/>
      <c r="N51" s="122"/>
      <c r="O51" s="122"/>
      <c r="P51" s="122"/>
      <c r="Q51" s="122"/>
      <c r="R51" s="122"/>
      <c r="S51" s="122"/>
      <c r="T51" s="122"/>
      <c r="U51" s="122"/>
      <c r="V51" s="122"/>
      <c r="W51" s="123"/>
      <c r="X51" s="123"/>
      <c r="Y51" s="86"/>
      <c r="Z51" s="86"/>
      <c r="AA51" s="86"/>
      <c r="AB51" s="86"/>
      <c r="AC51" s="86"/>
      <c r="AD51" s="86"/>
      <c r="AE51" s="86"/>
      <c r="AF51" s="86"/>
    </row>
    <row r="52" spans="1:32" x14ac:dyDescent="0.25">
      <c r="A52" s="75" t="s">
        <v>15609</v>
      </c>
      <c r="B52" s="62" t="s">
        <v>15898</v>
      </c>
      <c r="C52" s="62" t="s">
        <v>57</v>
      </c>
      <c r="D52" s="117"/>
      <c r="E52" s="116"/>
      <c r="F52" s="118"/>
      <c r="G52" s="119"/>
      <c r="H52" s="119"/>
      <c r="I52" s="120">
        <v>52</v>
      </c>
      <c r="J52" s="121"/>
      <c r="K52" s="122"/>
      <c r="L52" s="122"/>
      <c r="M52" s="122"/>
      <c r="N52" s="122"/>
      <c r="O52" s="122"/>
      <c r="P52" s="122"/>
      <c r="Q52" s="122"/>
      <c r="R52" s="122"/>
      <c r="S52" s="122"/>
      <c r="T52" s="122"/>
      <c r="U52" s="122"/>
      <c r="V52" s="122"/>
      <c r="W52" s="123"/>
      <c r="X52" s="123"/>
      <c r="Y52" s="86"/>
      <c r="Z52" s="86"/>
      <c r="AA52" s="86"/>
      <c r="AB52" s="86"/>
      <c r="AC52" s="86"/>
      <c r="AD52" s="86"/>
      <c r="AE52" s="86"/>
      <c r="AF52" s="86"/>
    </row>
    <row r="53" spans="1:32" x14ac:dyDescent="0.25">
      <c r="A53" s="75" t="s">
        <v>15610</v>
      </c>
      <c r="B53" s="62" t="s">
        <v>15899</v>
      </c>
      <c r="C53" s="62" t="s">
        <v>57</v>
      </c>
      <c r="D53" s="117"/>
      <c r="E53" s="116"/>
      <c r="F53" s="118"/>
      <c r="G53" s="119"/>
      <c r="H53" s="119"/>
      <c r="I53" s="120">
        <v>53</v>
      </c>
      <c r="J53" s="121"/>
      <c r="K53" s="122"/>
      <c r="L53" s="122"/>
      <c r="M53" s="122"/>
      <c r="N53" s="122"/>
      <c r="O53" s="122"/>
      <c r="P53" s="122"/>
      <c r="Q53" s="122"/>
      <c r="R53" s="122"/>
      <c r="S53" s="122"/>
      <c r="T53" s="122"/>
      <c r="U53" s="122"/>
      <c r="V53" s="122"/>
      <c r="W53" s="123"/>
      <c r="X53" s="123"/>
      <c r="Y53" s="86"/>
      <c r="Z53" s="86"/>
      <c r="AA53" s="86"/>
      <c r="AB53" s="86"/>
      <c r="AC53" s="86"/>
      <c r="AD53" s="86"/>
      <c r="AE53" s="86"/>
      <c r="AF53" s="86"/>
    </row>
    <row r="54" spans="1:32" x14ac:dyDescent="0.25">
      <c r="A54" s="75" t="s">
        <v>15611</v>
      </c>
      <c r="B54" s="62" t="s">
        <v>15900</v>
      </c>
      <c r="C54" s="62" t="s">
        <v>57</v>
      </c>
      <c r="D54" s="117"/>
      <c r="E54" s="116"/>
      <c r="F54" s="118"/>
      <c r="G54" s="119"/>
      <c r="H54" s="119"/>
      <c r="I54" s="120">
        <v>54</v>
      </c>
      <c r="J54" s="121"/>
      <c r="K54" s="122"/>
      <c r="L54" s="122"/>
      <c r="M54" s="122"/>
      <c r="N54" s="122"/>
      <c r="O54" s="122"/>
      <c r="P54" s="122"/>
      <c r="Q54" s="122"/>
      <c r="R54" s="122"/>
      <c r="S54" s="122"/>
      <c r="T54" s="122"/>
      <c r="U54" s="122"/>
      <c r="V54" s="122"/>
      <c r="W54" s="123"/>
      <c r="X54" s="123"/>
      <c r="Y54" s="86"/>
      <c r="Z54" s="86"/>
      <c r="AA54" s="86"/>
      <c r="AB54" s="86"/>
      <c r="AC54" s="86"/>
      <c r="AD54" s="86"/>
      <c r="AE54" s="86"/>
      <c r="AF54" s="86"/>
    </row>
    <row r="55" spans="1:32" x14ac:dyDescent="0.25">
      <c r="A55" s="75" t="s">
        <v>15612</v>
      </c>
      <c r="B55" s="62" t="s">
        <v>15901</v>
      </c>
      <c r="C55" s="62" t="s">
        <v>57</v>
      </c>
      <c r="D55" s="117"/>
      <c r="E55" s="116"/>
      <c r="F55" s="118"/>
      <c r="G55" s="119"/>
      <c r="H55" s="119"/>
      <c r="I55" s="120">
        <v>55</v>
      </c>
      <c r="J55" s="121"/>
      <c r="K55" s="122"/>
      <c r="L55" s="122"/>
      <c r="M55" s="122"/>
      <c r="N55" s="122"/>
      <c r="O55" s="122"/>
      <c r="P55" s="122"/>
      <c r="Q55" s="122"/>
      <c r="R55" s="122"/>
      <c r="S55" s="122"/>
      <c r="T55" s="122"/>
      <c r="U55" s="122"/>
      <c r="V55" s="122"/>
      <c r="W55" s="123"/>
      <c r="X55" s="123"/>
      <c r="Y55" s="86"/>
      <c r="Z55" s="86"/>
      <c r="AA55" s="86"/>
      <c r="AB55" s="86"/>
      <c r="AC55" s="86"/>
      <c r="AD55" s="86"/>
      <c r="AE55" s="86"/>
      <c r="AF55" s="86"/>
    </row>
    <row r="56" spans="1:32" x14ac:dyDescent="0.25">
      <c r="A56" s="75" t="s">
        <v>15613</v>
      </c>
      <c r="B56" s="62" t="s">
        <v>15902</v>
      </c>
      <c r="C56" s="62" t="s">
        <v>57</v>
      </c>
      <c r="D56" s="117"/>
      <c r="E56" s="116"/>
      <c r="F56" s="118"/>
      <c r="G56" s="119"/>
      <c r="H56" s="119"/>
      <c r="I56" s="120">
        <v>56</v>
      </c>
      <c r="J56" s="121"/>
      <c r="K56" s="122"/>
      <c r="L56" s="122"/>
      <c r="M56" s="122"/>
      <c r="N56" s="122"/>
      <c r="O56" s="122"/>
      <c r="P56" s="122"/>
      <c r="Q56" s="122"/>
      <c r="R56" s="122"/>
      <c r="S56" s="122"/>
      <c r="T56" s="122"/>
      <c r="U56" s="122"/>
      <c r="V56" s="122"/>
      <c r="W56" s="123"/>
      <c r="X56" s="123"/>
      <c r="Y56" s="86"/>
      <c r="Z56" s="86"/>
      <c r="AA56" s="86"/>
      <c r="AB56" s="86"/>
      <c r="AC56" s="86"/>
      <c r="AD56" s="86"/>
      <c r="AE56" s="86"/>
      <c r="AF56" s="86"/>
    </row>
    <row r="57" spans="1:32" x14ac:dyDescent="0.25">
      <c r="A57" s="75" t="s">
        <v>15614</v>
      </c>
      <c r="B57" s="62" t="s">
        <v>15903</v>
      </c>
      <c r="C57" s="62" t="s">
        <v>57</v>
      </c>
      <c r="D57" s="117"/>
      <c r="E57" s="116"/>
      <c r="F57" s="118"/>
      <c r="G57" s="119"/>
      <c r="H57" s="119"/>
      <c r="I57" s="120">
        <v>57</v>
      </c>
      <c r="J57" s="121"/>
      <c r="K57" s="122"/>
      <c r="L57" s="122"/>
      <c r="M57" s="122"/>
      <c r="N57" s="122"/>
      <c r="O57" s="122"/>
      <c r="P57" s="122"/>
      <c r="Q57" s="122"/>
      <c r="R57" s="122"/>
      <c r="S57" s="122"/>
      <c r="T57" s="122"/>
      <c r="U57" s="122"/>
      <c r="V57" s="122"/>
      <c r="W57" s="123"/>
      <c r="X57" s="123"/>
      <c r="Y57" s="86"/>
      <c r="Z57" s="86"/>
      <c r="AA57" s="86"/>
      <c r="AB57" s="86"/>
      <c r="AC57" s="86"/>
      <c r="AD57" s="86"/>
      <c r="AE57" s="86"/>
      <c r="AF57" s="86"/>
    </row>
    <row r="58" spans="1:32" x14ac:dyDescent="0.25">
      <c r="A58" s="75" t="s">
        <v>15615</v>
      </c>
      <c r="B58" s="62" t="s">
        <v>15904</v>
      </c>
      <c r="C58" s="62" t="s">
        <v>57</v>
      </c>
      <c r="D58" s="117"/>
      <c r="E58" s="116"/>
      <c r="F58" s="118"/>
      <c r="G58" s="119"/>
      <c r="H58" s="119"/>
      <c r="I58" s="120">
        <v>58</v>
      </c>
      <c r="J58" s="121"/>
      <c r="K58" s="122"/>
      <c r="L58" s="122"/>
      <c r="M58" s="122"/>
      <c r="N58" s="122"/>
      <c r="O58" s="122"/>
      <c r="P58" s="122"/>
      <c r="Q58" s="122"/>
      <c r="R58" s="122"/>
      <c r="S58" s="122"/>
      <c r="T58" s="122"/>
      <c r="U58" s="122"/>
      <c r="V58" s="122"/>
      <c r="W58" s="123"/>
      <c r="X58" s="123"/>
      <c r="Y58" s="86"/>
      <c r="Z58" s="86"/>
      <c r="AA58" s="86"/>
      <c r="AB58" s="86"/>
      <c r="AC58" s="86"/>
      <c r="AD58" s="86"/>
      <c r="AE58" s="86"/>
      <c r="AF58" s="86"/>
    </row>
    <row r="59" spans="1:32" x14ac:dyDescent="0.25">
      <c r="A59" s="75" t="s">
        <v>15616</v>
      </c>
      <c r="B59" s="62" t="s">
        <v>15905</v>
      </c>
      <c r="C59" s="62" t="s">
        <v>57</v>
      </c>
      <c r="D59" s="117"/>
      <c r="E59" s="116"/>
      <c r="F59" s="118"/>
      <c r="G59" s="119"/>
      <c r="H59" s="119"/>
      <c r="I59" s="120">
        <v>59</v>
      </c>
      <c r="J59" s="121"/>
      <c r="K59" s="122"/>
      <c r="L59" s="122"/>
      <c r="M59" s="122"/>
      <c r="N59" s="122"/>
      <c r="O59" s="122"/>
      <c r="P59" s="122"/>
      <c r="Q59" s="122"/>
      <c r="R59" s="122"/>
      <c r="S59" s="122"/>
      <c r="T59" s="122"/>
      <c r="U59" s="122"/>
      <c r="V59" s="122"/>
      <c r="W59" s="123"/>
      <c r="X59" s="123"/>
      <c r="Y59" s="86"/>
      <c r="Z59" s="86"/>
      <c r="AA59" s="86"/>
      <c r="AB59" s="86"/>
      <c r="AC59" s="86"/>
      <c r="AD59" s="86"/>
      <c r="AE59" s="86"/>
      <c r="AF59" s="86"/>
    </row>
    <row r="60" spans="1:32" x14ac:dyDescent="0.25">
      <c r="A60" s="75" t="s">
        <v>15617</v>
      </c>
      <c r="B60" s="62" t="s">
        <v>15906</v>
      </c>
      <c r="C60" s="62" t="s">
        <v>57</v>
      </c>
      <c r="D60" s="117"/>
      <c r="E60" s="116"/>
      <c r="F60" s="118"/>
      <c r="G60" s="119"/>
      <c r="H60" s="119"/>
      <c r="I60" s="120">
        <v>60</v>
      </c>
      <c r="J60" s="121"/>
      <c r="K60" s="122"/>
      <c r="L60" s="122"/>
      <c r="M60" s="122"/>
      <c r="N60" s="122"/>
      <c r="O60" s="122"/>
      <c r="P60" s="122"/>
      <c r="Q60" s="122"/>
      <c r="R60" s="122"/>
      <c r="S60" s="122"/>
      <c r="T60" s="122"/>
      <c r="U60" s="122"/>
      <c r="V60" s="122"/>
      <c r="W60" s="123"/>
      <c r="X60" s="123"/>
      <c r="Y60" s="86"/>
      <c r="Z60" s="86"/>
      <c r="AA60" s="86"/>
      <c r="AB60" s="86"/>
      <c r="AC60" s="86"/>
      <c r="AD60" s="86"/>
      <c r="AE60" s="86"/>
      <c r="AF60" s="86"/>
    </row>
    <row r="61" spans="1:32" x14ac:dyDescent="0.25">
      <c r="A61" s="75" t="s">
        <v>15618</v>
      </c>
      <c r="B61" s="62" t="s">
        <v>15907</v>
      </c>
      <c r="C61" s="62" t="s">
        <v>57</v>
      </c>
      <c r="D61" s="117"/>
      <c r="E61" s="116"/>
      <c r="F61" s="118"/>
      <c r="G61" s="119"/>
      <c r="H61" s="119"/>
      <c r="I61" s="120">
        <v>61</v>
      </c>
      <c r="J61" s="121"/>
      <c r="K61" s="122"/>
      <c r="L61" s="122"/>
      <c r="M61" s="122"/>
      <c r="N61" s="122"/>
      <c r="O61" s="122"/>
      <c r="P61" s="122"/>
      <c r="Q61" s="122"/>
      <c r="R61" s="122"/>
      <c r="S61" s="122"/>
      <c r="T61" s="122"/>
      <c r="U61" s="122"/>
      <c r="V61" s="122"/>
      <c r="W61" s="123"/>
      <c r="X61" s="123"/>
      <c r="Y61" s="86"/>
      <c r="Z61" s="86"/>
      <c r="AA61" s="86"/>
      <c r="AB61" s="86"/>
      <c r="AC61" s="86"/>
      <c r="AD61" s="86"/>
      <c r="AE61" s="86"/>
      <c r="AF61" s="86"/>
    </row>
    <row r="62" spans="1:32" x14ac:dyDescent="0.25">
      <c r="A62" s="75" t="s">
        <v>15619</v>
      </c>
      <c r="B62" s="62" t="s">
        <v>15908</v>
      </c>
      <c r="C62" s="62" t="s">
        <v>57</v>
      </c>
      <c r="D62" s="117"/>
      <c r="E62" s="116"/>
      <c r="F62" s="118"/>
      <c r="G62" s="119"/>
      <c r="H62" s="119"/>
      <c r="I62" s="120">
        <v>62</v>
      </c>
      <c r="J62" s="121"/>
      <c r="K62" s="122"/>
      <c r="L62" s="122"/>
      <c r="M62" s="122"/>
      <c r="N62" s="122"/>
      <c r="O62" s="122"/>
      <c r="P62" s="122"/>
      <c r="Q62" s="122"/>
      <c r="R62" s="122"/>
      <c r="S62" s="122"/>
      <c r="T62" s="122"/>
      <c r="U62" s="122"/>
      <c r="V62" s="122"/>
      <c r="W62" s="123"/>
      <c r="X62" s="123"/>
      <c r="Y62" s="86"/>
      <c r="Z62" s="86"/>
      <c r="AA62" s="86"/>
      <c r="AB62" s="86"/>
      <c r="AC62" s="86"/>
      <c r="AD62" s="86"/>
      <c r="AE62" s="86"/>
      <c r="AF62" s="86"/>
    </row>
    <row r="63" spans="1:32" x14ac:dyDescent="0.25">
      <c r="A63" s="75" t="s">
        <v>15620</v>
      </c>
      <c r="B63" s="62" t="s">
        <v>15897</v>
      </c>
      <c r="C63" s="62" t="s">
        <v>55</v>
      </c>
      <c r="D63" s="117"/>
      <c r="E63" s="116"/>
      <c r="F63" s="118"/>
      <c r="G63" s="119"/>
      <c r="H63" s="119"/>
      <c r="I63" s="120">
        <v>63</v>
      </c>
      <c r="J63" s="121"/>
      <c r="K63" s="122"/>
      <c r="L63" s="122"/>
      <c r="M63" s="122"/>
      <c r="N63" s="122"/>
      <c r="O63" s="122"/>
      <c r="P63" s="122"/>
      <c r="Q63" s="122"/>
      <c r="R63" s="122"/>
      <c r="S63" s="122"/>
      <c r="T63" s="122"/>
      <c r="U63" s="122"/>
      <c r="V63" s="122"/>
      <c r="W63" s="123"/>
      <c r="X63" s="123"/>
      <c r="Y63" s="86"/>
      <c r="Z63" s="86"/>
      <c r="AA63" s="86"/>
      <c r="AB63" s="86"/>
      <c r="AC63" s="86"/>
      <c r="AD63" s="86"/>
      <c r="AE63" s="86"/>
      <c r="AF63" s="86"/>
    </row>
    <row r="64" spans="1:32" x14ac:dyDescent="0.25">
      <c r="A64" s="75" t="s">
        <v>15621</v>
      </c>
      <c r="B64" s="62" t="s">
        <v>15898</v>
      </c>
      <c r="C64" s="62" t="s">
        <v>55</v>
      </c>
      <c r="D64" s="117"/>
      <c r="E64" s="116"/>
      <c r="F64" s="118"/>
      <c r="G64" s="119"/>
      <c r="H64" s="119"/>
      <c r="I64" s="120">
        <v>64</v>
      </c>
      <c r="J64" s="121"/>
      <c r="K64" s="122"/>
      <c r="L64" s="122"/>
      <c r="M64" s="122"/>
      <c r="N64" s="122"/>
      <c r="O64" s="122"/>
      <c r="P64" s="122"/>
      <c r="Q64" s="122"/>
      <c r="R64" s="122"/>
      <c r="S64" s="122"/>
      <c r="T64" s="122"/>
      <c r="U64" s="122"/>
      <c r="V64" s="122"/>
      <c r="W64" s="123"/>
      <c r="X64" s="123"/>
      <c r="Y64" s="86"/>
      <c r="Z64" s="86"/>
      <c r="AA64" s="86"/>
      <c r="AB64" s="86"/>
      <c r="AC64" s="86"/>
      <c r="AD64" s="86"/>
      <c r="AE64" s="86"/>
      <c r="AF64" s="86"/>
    </row>
    <row r="65" spans="1:32" x14ac:dyDescent="0.25">
      <c r="A65" s="75" t="s">
        <v>15622</v>
      </c>
      <c r="B65" s="62" t="s">
        <v>15899</v>
      </c>
      <c r="C65" s="62" t="s">
        <v>55</v>
      </c>
      <c r="D65" s="117"/>
      <c r="E65" s="116"/>
      <c r="F65" s="118"/>
      <c r="G65" s="119"/>
      <c r="H65" s="119"/>
      <c r="I65" s="120">
        <v>65</v>
      </c>
      <c r="J65" s="121"/>
      <c r="K65" s="122"/>
      <c r="L65" s="122"/>
      <c r="M65" s="122"/>
      <c r="N65" s="122"/>
      <c r="O65" s="122"/>
      <c r="P65" s="122"/>
      <c r="Q65" s="122"/>
      <c r="R65" s="122"/>
      <c r="S65" s="122"/>
      <c r="T65" s="122"/>
      <c r="U65" s="122"/>
      <c r="V65" s="122"/>
      <c r="W65" s="123"/>
      <c r="X65" s="123"/>
      <c r="Y65" s="86"/>
      <c r="Z65" s="86"/>
      <c r="AA65" s="86"/>
      <c r="AB65" s="86"/>
      <c r="AC65" s="86"/>
      <c r="AD65" s="86"/>
      <c r="AE65" s="86"/>
      <c r="AF65" s="86"/>
    </row>
    <row r="66" spans="1:32" x14ac:dyDescent="0.25">
      <c r="A66" s="75" t="s">
        <v>15623</v>
      </c>
      <c r="B66" s="62" t="s">
        <v>15900</v>
      </c>
      <c r="C66" s="62" t="s">
        <v>55</v>
      </c>
      <c r="D66" s="117"/>
      <c r="E66" s="116"/>
      <c r="F66" s="118"/>
      <c r="G66" s="119"/>
      <c r="H66" s="119"/>
      <c r="I66" s="120">
        <v>66</v>
      </c>
      <c r="J66" s="121"/>
      <c r="K66" s="122"/>
      <c r="L66" s="122"/>
      <c r="M66" s="122"/>
      <c r="N66" s="122"/>
      <c r="O66" s="122"/>
      <c r="P66" s="122"/>
      <c r="Q66" s="122"/>
      <c r="R66" s="122"/>
      <c r="S66" s="122"/>
      <c r="T66" s="122"/>
      <c r="U66" s="122"/>
      <c r="V66" s="122"/>
      <c r="W66" s="123"/>
      <c r="X66" s="123"/>
      <c r="Y66" s="86"/>
      <c r="Z66" s="86"/>
      <c r="AA66" s="86"/>
      <c r="AB66" s="86"/>
      <c r="AC66" s="86"/>
      <c r="AD66" s="86"/>
      <c r="AE66" s="86"/>
      <c r="AF66" s="86"/>
    </row>
    <row r="67" spans="1:32" x14ac:dyDescent="0.25">
      <c r="A67" s="75" t="s">
        <v>15624</v>
      </c>
      <c r="B67" s="62" t="s">
        <v>15901</v>
      </c>
      <c r="C67" s="62" t="s">
        <v>55</v>
      </c>
      <c r="D67" s="117"/>
      <c r="E67" s="116"/>
      <c r="F67" s="118"/>
      <c r="G67" s="119"/>
      <c r="H67" s="119"/>
      <c r="I67" s="120">
        <v>67</v>
      </c>
      <c r="J67" s="121"/>
      <c r="K67" s="122"/>
      <c r="L67" s="122"/>
      <c r="M67" s="122"/>
      <c r="N67" s="122"/>
      <c r="O67" s="122"/>
      <c r="P67" s="122"/>
      <c r="Q67" s="122"/>
      <c r="R67" s="122"/>
      <c r="S67" s="122"/>
      <c r="T67" s="122"/>
      <c r="U67" s="122"/>
      <c r="V67" s="122"/>
      <c r="W67" s="123"/>
      <c r="X67" s="123"/>
      <c r="Y67" s="86"/>
      <c r="Z67" s="86"/>
      <c r="AA67" s="86"/>
      <c r="AB67" s="86"/>
      <c r="AC67" s="86"/>
      <c r="AD67" s="86"/>
      <c r="AE67" s="86"/>
      <c r="AF67" s="86"/>
    </row>
    <row r="68" spans="1:32" x14ac:dyDescent="0.25">
      <c r="A68" s="75" t="s">
        <v>15625</v>
      </c>
      <c r="B68" s="62" t="s">
        <v>15902</v>
      </c>
      <c r="C68" s="62" t="s">
        <v>55</v>
      </c>
      <c r="D68" s="117"/>
      <c r="E68" s="116"/>
      <c r="F68" s="118"/>
      <c r="G68" s="119"/>
      <c r="H68" s="119"/>
      <c r="I68" s="120">
        <v>68</v>
      </c>
      <c r="J68" s="121"/>
      <c r="K68" s="122"/>
      <c r="L68" s="122"/>
      <c r="M68" s="122"/>
      <c r="N68" s="122"/>
      <c r="O68" s="122"/>
      <c r="P68" s="122"/>
      <c r="Q68" s="122"/>
      <c r="R68" s="122"/>
      <c r="S68" s="122"/>
      <c r="T68" s="122"/>
      <c r="U68" s="122"/>
      <c r="V68" s="122"/>
      <c r="W68" s="123"/>
      <c r="X68" s="123"/>
      <c r="Y68" s="86"/>
      <c r="Z68" s="86"/>
      <c r="AA68" s="86"/>
      <c r="AB68" s="86"/>
      <c r="AC68" s="86"/>
      <c r="AD68" s="86"/>
      <c r="AE68" s="86"/>
      <c r="AF68" s="86"/>
    </row>
    <row r="69" spans="1:32" x14ac:dyDescent="0.25">
      <c r="A69" s="75" t="s">
        <v>15626</v>
      </c>
      <c r="B69" s="62" t="s">
        <v>15903</v>
      </c>
      <c r="C69" s="62" t="s">
        <v>55</v>
      </c>
      <c r="D69" s="117"/>
      <c r="E69" s="116"/>
      <c r="F69" s="118"/>
      <c r="G69" s="119"/>
      <c r="H69" s="119"/>
      <c r="I69" s="120">
        <v>69</v>
      </c>
      <c r="J69" s="121"/>
      <c r="K69" s="122"/>
      <c r="L69" s="122"/>
      <c r="M69" s="122"/>
      <c r="N69" s="122"/>
      <c r="O69" s="122"/>
      <c r="P69" s="122"/>
      <c r="Q69" s="122"/>
      <c r="R69" s="122"/>
      <c r="S69" s="122"/>
      <c r="T69" s="122"/>
      <c r="U69" s="122"/>
      <c r="V69" s="122"/>
      <c r="W69" s="123"/>
      <c r="X69" s="123"/>
      <c r="Y69" s="86"/>
      <c r="Z69" s="86"/>
      <c r="AA69" s="86"/>
      <c r="AB69" s="86"/>
      <c r="AC69" s="86"/>
      <c r="AD69" s="86"/>
      <c r="AE69" s="86"/>
      <c r="AF69" s="86"/>
    </row>
    <row r="70" spans="1:32" x14ac:dyDescent="0.25">
      <c r="A70" s="75" t="s">
        <v>15627</v>
      </c>
      <c r="B70" s="62" t="s">
        <v>15904</v>
      </c>
      <c r="C70" s="62" t="s">
        <v>55</v>
      </c>
      <c r="D70" s="117"/>
      <c r="E70" s="116"/>
      <c r="F70" s="118"/>
      <c r="G70" s="119"/>
      <c r="H70" s="119"/>
      <c r="I70" s="120">
        <v>70</v>
      </c>
      <c r="J70" s="121"/>
      <c r="K70" s="122"/>
      <c r="L70" s="122"/>
      <c r="M70" s="122"/>
      <c r="N70" s="122"/>
      <c r="O70" s="122"/>
      <c r="P70" s="122"/>
      <c r="Q70" s="122"/>
      <c r="R70" s="122"/>
      <c r="S70" s="122"/>
      <c r="T70" s="122"/>
      <c r="U70" s="122"/>
      <c r="V70" s="122"/>
      <c r="W70" s="123"/>
      <c r="X70" s="123"/>
      <c r="Y70" s="86"/>
      <c r="Z70" s="86"/>
      <c r="AA70" s="86"/>
      <c r="AB70" s="86"/>
      <c r="AC70" s="86"/>
      <c r="AD70" s="86"/>
      <c r="AE70" s="86"/>
      <c r="AF70" s="86"/>
    </row>
    <row r="71" spans="1:32" x14ac:dyDescent="0.25">
      <c r="A71" s="75" t="s">
        <v>15628</v>
      </c>
      <c r="B71" s="62" t="s">
        <v>15905</v>
      </c>
      <c r="C71" s="62" t="s">
        <v>55</v>
      </c>
      <c r="D71" s="117"/>
      <c r="E71" s="116"/>
      <c r="F71" s="118"/>
      <c r="G71" s="119"/>
      <c r="H71" s="119"/>
      <c r="I71" s="120">
        <v>71</v>
      </c>
      <c r="J71" s="121"/>
      <c r="K71" s="122"/>
      <c r="L71" s="122"/>
      <c r="M71" s="122"/>
      <c r="N71" s="122"/>
      <c r="O71" s="122"/>
      <c r="P71" s="122"/>
      <c r="Q71" s="122"/>
      <c r="R71" s="122"/>
      <c r="S71" s="122"/>
      <c r="T71" s="122"/>
      <c r="U71" s="122"/>
      <c r="V71" s="122"/>
      <c r="W71" s="123"/>
      <c r="X71" s="123"/>
      <c r="Y71" s="86"/>
      <c r="Z71" s="86"/>
      <c r="AA71" s="86"/>
      <c r="AB71" s="86"/>
      <c r="AC71" s="86"/>
      <c r="AD71" s="86"/>
      <c r="AE71" s="86"/>
      <c r="AF71" s="86"/>
    </row>
    <row r="72" spans="1:32" x14ac:dyDescent="0.25">
      <c r="A72" s="75" t="s">
        <v>15629</v>
      </c>
      <c r="B72" s="62" t="s">
        <v>15906</v>
      </c>
      <c r="C72" s="62" t="s">
        <v>55</v>
      </c>
      <c r="D72" s="117"/>
      <c r="E72" s="116"/>
      <c r="F72" s="118"/>
      <c r="G72" s="119"/>
      <c r="H72" s="119"/>
      <c r="I72" s="120">
        <v>72</v>
      </c>
      <c r="J72" s="121"/>
      <c r="K72" s="122"/>
      <c r="L72" s="122"/>
      <c r="M72" s="122"/>
      <c r="N72" s="122"/>
      <c r="O72" s="122"/>
      <c r="P72" s="122"/>
      <c r="Q72" s="122"/>
      <c r="R72" s="122"/>
      <c r="S72" s="122"/>
      <c r="T72" s="122"/>
      <c r="U72" s="122"/>
      <c r="V72" s="122"/>
      <c r="W72" s="123"/>
      <c r="X72" s="123"/>
      <c r="Y72" s="86"/>
      <c r="Z72" s="86"/>
      <c r="AA72" s="86"/>
      <c r="AB72" s="86"/>
      <c r="AC72" s="86"/>
      <c r="AD72" s="86"/>
      <c r="AE72" s="86"/>
      <c r="AF72" s="86"/>
    </row>
    <row r="73" spans="1:32" x14ac:dyDescent="0.25">
      <c r="A73" s="75" t="s">
        <v>15630</v>
      </c>
      <c r="B73" s="62" t="s">
        <v>15907</v>
      </c>
      <c r="C73" s="62" t="s">
        <v>55</v>
      </c>
      <c r="D73" s="117"/>
      <c r="E73" s="116"/>
      <c r="F73" s="118"/>
      <c r="G73" s="119"/>
      <c r="H73" s="119"/>
      <c r="I73" s="120">
        <v>73</v>
      </c>
      <c r="J73" s="121"/>
      <c r="K73" s="122"/>
      <c r="L73" s="122"/>
      <c r="M73" s="122"/>
      <c r="N73" s="122"/>
      <c r="O73" s="122"/>
      <c r="P73" s="122"/>
      <c r="Q73" s="122"/>
      <c r="R73" s="122"/>
      <c r="S73" s="122"/>
      <c r="T73" s="122"/>
      <c r="U73" s="122"/>
      <c r="V73" s="122"/>
      <c r="W73" s="123"/>
      <c r="X73" s="123"/>
      <c r="Y73" s="86"/>
      <c r="Z73" s="86"/>
      <c r="AA73" s="86"/>
      <c r="AB73" s="86"/>
      <c r="AC73" s="86"/>
      <c r="AD73" s="86"/>
      <c r="AE73" s="86"/>
      <c r="AF73" s="86"/>
    </row>
    <row r="74" spans="1:32" x14ac:dyDescent="0.25">
      <c r="A74" s="75" t="s">
        <v>15631</v>
      </c>
      <c r="B74" s="62" t="s">
        <v>15908</v>
      </c>
      <c r="C74" s="62" t="s">
        <v>55</v>
      </c>
      <c r="D74" s="117"/>
      <c r="E74" s="116"/>
      <c r="F74" s="118"/>
      <c r="G74" s="119"/>
      <c r="H74" s="119"/>
      <c r="I74" s="120">
        <v>74</v>
      </c>
      <c r="J74" s="121"/>
      <c r="K74" s="122"/>
      <c r="L74" s="122"/>
      <c r="M74" s="122"/>
      <c r="N74" s="122"/>
      <c r="O74" s="122"/>
      <c r="P74" s="122"/>
      <c r="Q74" s="122"/>
      <c r="R74" s="122"/>
      <c r="S74" s="122"/>
      <c r="T74" s="122"/>
      <c r="U74" s="122"/>
      <c r="V74" s="122"/>
      <c r="W74" s="123"/>
      <c r="X74" s="123"/>
      <c r="Y74" s="86"/>
      <c r="Z74" s="86"/>
      <c r="AA74" s="86"/>
      <c r="AB74" s="86"/>
      <c r="AC74" s="86"/>
      <c r="AD74" s="86"/>
      <c r="AE74" s="86"/>
      <c r="AF74" s="86"/>
    </row>
    <row r="75" spans="1:32" x14ac:dyDescent="0.25">
      <c r="A75" s="75" t="s">
        <v>15632</v>
      </c>
      <c r="B75" s="62" t="s">
        <v>15897</v>
      </c>
      <c r="C75" s="62" t="s">
        <v>58</v>
      </c>
      <c r="D75" s="117"/>
      <c r="E75" s="116"/>
      <c r="F75" s="118"/>
      <c r="G75" s="119"/>
      <c r="H75" s="119"/>
      <c r="I75" s="120">
        <v>75</v>
      </c>
      <c r="J75" s="121"/>
      <c r="K75" s="122"/>
      <c r="L75" s="122"/>
      <c r="M75" s="122"/>
      <c r="N75" s="122"/>
      <c r="O75" s="122"/>
      <c r="P75" s="122"/>
      <c r="Q75" s="122"/>
      <c r="R75" s="122"/>
      <c r="S75" s="122"/>
      <c r="T75" s="122"/>
      <c r="U75" s="122"/>
      <c r="V75" s="122"/>
      <c r="W75" s="123"/>
      <c r="X75" s="123"/>
      <c r="Y75" s="86"/>
      <c r="Z75" s="86"/>
      <c r="AA75" s="86"/>
      <c r="AB75" s="86"/>
      <c r="AC75" s="86"/>
      <c r="AD75" s="86"/>
      <c r="AE75" s="86"/>
      <c r="AF75" s="86"/>
    </row>
    <row r="76" spans="1:32" x14ac:dyDescent="0.25">
      <c r="A76" s="75" t="s">
        <v>15633</v>
      </c>
      <c r="B76" s="62" t="s">
        <v>15898</v>
      </c>
      <c r="C76" s="62" t="s">
        <v>58</v>
      </c>
      <c r="D76" s="117"/>
      <c r="E76" s="116"/>
      <c r="F76" s="118"/>
      <c r="G76" s="119"/>
      <c r="H76" s="119"/>
      <c r="I76" s="120">
        <v>76</v>
      </c>
      <c r="J76" s="121"/>
      <c r="K76" s="122"/>
      <c r="L76" s="122"/>
      <c r="M76" s="122"/>
      <c r="N76" s="122"/>
      <c r="O76" s="122"/>
      <c r="P76" s="122"/>
      <c r="Q76" s="122"/>
      <c r="R76" s="122"/>
      <c r="S76" s="122"/>
      <c r="T76" s="122"/>
      <c r="U76" s="122"/>
      <c r="V76" s="122"/>
      <c r="W76" s="123"/>
      <c r="X76" s="123"/>
      <c r="Y76" s="86"/>
      <c r="Z76" s="86"/>
      <c r="AA76" s="86"/>
      <c r="AB76" s="86"/>
      <c r="AC76" s="86"/>
      <c r="AD76" s="86"/>
      <c r="AE76" s="86"/>
      <c r="AF76" s="86"/>
    </row>
    <row r="77" spans="1:32" x14ac:dyDescent="0.25">
      <c r="A77" s="75" t="s">
        <v>15634</v>
      </c>
      <c r="B77" s="62" t="s">
        <v>15899</v>
      </c>
      <c r="C77" s="62" t="s">
        <v>58</v>
      </c>
      <c r="D77" s="117"/>
      <c r="E77" s="116"/>
      <c r="F77" s="118"/>
      <c r="G77" s="119"/>
      <c r="H77" s="119"/>
      <c r="I77" s="120">
        <v>77</v>
      </c>
      <c r="J77" s="121"/>
      <c r="K77" s="122"/>
      <c r="L77" s="122"/>
      <c r="M77" s="122"/>
      <c r="N77" s="122"/>
      <c r="O77" s="122"/>
      <c r="P77" s="122"/>
      <c r="Q77" s="122"/>
      <c r="R77" s="122"/>
      <c r="S77" s="122"/>
      <c r="T77" s="122"/>
      <c r="U77" s="122"/>
      <c r="V77" s="122"/>
      <c r="W77" s="123"/>
      <c r="X77" s="123"/>
      <c r="Y77" s="86"/>
      <c r="Z77" s="86"/>
      <c r="AA77" s="86"/>
      <c r="AB77" s="86"/>
      <c r="AC77" s="86"/>
      <c r="AD77" s="86"/>
      <c r="AE77" s="86"/>
      <c r="AF77" s="86"/>
    </row>
    <row r="78" spans="1:32" x14ac:dyDescent="0.25">
      <c r="A78" s="75" t="s">
        <v>15635</v>
      </c>
      <c r="B78" s="62" t="s">
        <v>15900</v>
      </c>
      <c r="C78" s="62" t="s">
        <v>58</v>
      </c>
      <c r="D78" s="117"/>
      <c r="E78" s="116"/>
      <c r="F78" s="118"/>
      <c r="G78" s="119"/>
      <c r="H78" s="119"/>
      <c r="I78" s="120">
        <v>78</v>
      </c>
      <c r="J78" s="121"/>
      <c r="K78" s="122"/>
      <c r="L78" s="122"/>
      <c r="M78" s="122"/>
      <c r="N78" s="122"/>
      <c r="O78" s="122"/>
      <c r="P78" s="122"/>
      <c r="Q78" s="122"/>
      <c r="R78" s="122"/>
      <c r="S78" s="122"/>
      <c r="T78" s="122"/>
      <c r="U78" s="122"/>
      <c r="V78" s="122"/>
      <c r="W78" s="123"/>
      <c r="X78" s="123"/>
      <c r="Y78" s="86"/>
      <c r="Z78" s="86"/>
      <c r="AA78" s="86"/>
      <c r="AB78" s="86"/>
      <c r="AC78" s="86"/>
      <c r="AD78" s="86"/>
      <c r="AE78" s="86"/>
      <c r="AF78" s="86"/>
    </row>
    <row r="79" spans="1:32" x14ac:dyDescent="0.25">
      <c r="A79" s="75" t="s">
        <v>15636</v>
      </c>
      <c r="B79" s="62" t="s">
        <v>15901</v>
      </c>
      <c r="C79" s="62" t="s">
        <v>58</v>
      </c>
      <c r="D79" s="117"/>
      <c r="E79" s="116"/>
      <c r="F79" s="118"/>
      <c r="G79" s="119"/>
      <c r="H79" s="119"/>
      <c r="I79" s="120">
        <v>79</v>
      </c>
      <c r="J79" s="121"/>
      <c r="K79" s="122"/>
      <c r="L79" s="122"/>
      <c r="M79" s="122"/>
      <c r="N79" s="122"/>
      <c r="O79" s="122"/>
      <c r="P79" s="122"/>
      <c r="Q79" s="122"/>
      <c r="R79" s="122"/>
      <c r="S79" s="122"/>
      <c r="T79" s="122"/>
      <c r="U79" s="122"/>
      <c r="V79" s="122"/>
      <c r="W79" s="123"/>
      <c r="X79" s="123"/>
      <c r="Y79" s="86"/>
      <c r="Z79" s="86"/>
      <c r="AA79" s="86"/>
      <c r="AB79" s="86"/>
      <c r="AC79" s="86"/>
      <c r="AD79" s="86"/>
      <c r="AE79" s="86"/>
      <c r="AF79" s="86"/>
    </row>
    <row r="80" spans="1:32" x14ac:dyDescent="0.25">
      <c r="A80" s="75" t="s">
        <v>15637</v>
      </c>
      <c r="B80" s="62" t="s">
        <v>15902</v>
      </c>
      <c r="C80" s="62" t="s">
        <v>58</v>
      </c>
      <c r="D80" s="117"/>
      <c r="E80" s="116"/>
      <c r="F80" s="118"/>
      <c r="G80" s="119"/>
      <c r="H80" s="119"/>
      <c r="I80" s="120">
        <v>80</v>
      </c>
      <c r="J80" s="121"/>
      <c r="K80" s="122"/>
      <c r="L80" s="122"/>
      <c r="M80" s="122"/>
      <c r="N80" s="122"/>
      <c r="O80" s="122"/>
      <c r="P80" s="122"/>
      <c r="Q80" s="122"/>
      <c r="R80" s="122"/>
      <c r="S80" s="122"/>
      <c r="T80" s="122"/>
      <c r="U80" s="122"/>
      <c r="V80" s="122"/>
      <c r="W80" s="123"/>
      <c r="X80" s="123"/>
      <c r="Y80" s="86"/>
      <c r="Z80" s="86"/>
      <c r="AA80" s="86"/>
      <c r="AB80" s="86"/>
      <c r="AC80" s="86"/>
      <c r="AD80" s="86"/>
      <c r="AE80" s="86"/>
      <c r="AF80" s="86"/>
    </row>
    <row r="81" spans="1:32" x14ac:dyDescent="0.25">
      <c r="A81" s="75" t="s">
        <v>15638</v>
      </c>
      <c r="B81" s="62" t="s">
        <v>15903</v>
      </c>
      <c r="C81" s="62" t="s">
        <v>58</v>
      </c>
      <c r="D81" s="117"/>
      <c r="E81" s="116"/>
      <c r="F81" s="118"/>
      <c r="G81" s="119"/>
      <c r="H81" s="119"/>
      <c r="I81" s="120">
        <v>81</v>
      </c>
      <c r="J81" s="121"/>
      <c r="K81" s="122"/>
      <c r="L81" s="122"/>
      <c r="M81" s="122"/>
      <c r="N81" s="122"/>
      <c r="O81" s="122"/>
      <c r="P81" s="122"/>
      <c r="Q81" s="122"/>
      <c r="R81" s="122"/>
      <c r="S81" s="122"/>
      <c r="T81" s="122"/>
      <c r="U81" s="122"/>
      <c r="V81" s="122"/>
      <c r="W81" s="123"/>
      <c r="X81" s="123"/>
      <c r="Y81" s="86"/>
      <c r="Z81" s="86"/>
      <c r="AA81" s="86"/>
      <c r="AB81" s="86"/>
      <c r="AC81" s="86"/>
      <c r="AD81" s="86"/>
      <c r="AE81" s="86"/>
      <c r="AF81" s="86"/>
    </row>
    <row r="82" spans="1:32" x14ac:dyDescent="0.25">
      <c r="A82" s="75" t="s">
        <v>15639</v>
      </c>
      <c r="B82" s="62" t="s">
        <v>15904</v>
      </c>
      <c r="C82" s="62" t="s">
        <v>58</v>
      </c>
      <c r="D82" s="117"/>
      <c r="E82" s="116"/>
      <c r="F82" s="118"/>
      <c r="G82" s="119"/>
      <c r="H82" s="119"/>
      <c r="I82" s="120">
        <v>82</v>
      </c>
      <c r="J82" s="121"/>
      <c r="K82" s="122"/>
      <c r="L82" s="122"/>
      <c r="M82" s="122"/>
      <c r="N82" s="122"/>
      <c r="O82" s="122"/>
      <c r="P82" s="122"/>
      <c r="Q82" s="122"/>
      <c r="R82" s="122"/>
      <c r="S82" s="122"/>
      <c r="T82" s="122"/>
      <c r="U82" s="122"/>
      <c r="V82" s="122"/>
      <c r="W82" s="123"/>
      <c r="X82" s="123"/>
      <c r="Y82" s="86"/>
      <c r="Z82" s="86"/>
      <c r="AA82" s="86"/>
      <c r="AB82" s="86"/>
      <c r="AC82" s="86"/>
      <c r="AD82" s="86"/>
      <c r="AE82" s="86"/>
      <c r="AF82" s="86"/>
    </row>
    <row r="83" spans="1:32" x14ac:dyDescent="0.25">
      <c r="A83" s="75" t="s">
        <v>15640</v>
      </c>
      <c r="B83" s="62" t="s">
        <v>15905</v>
      </c>
      <c r="C83" s="62" t="s">
        <v>58</v>
      </c>
      <c r="D83" s="117"/>
      <c r="E83" s="116"/>
      <c r="F83" s="118"/>
      <c r="G83" s="119"/>
      <c r="H83" s="119"/>
      <c r="I83" s="120">
        <v>83</v>
      </c>
      <c r="J83" s="121"/>
      <c r="K83" s="122"/>
      <c r="L83" s="122"/>
      <c r="M83" s="122"/>
      <c r="N83" s="122"/>
      <c r="O83" s="122"/>
      <c r="P83" s="122"/>
      <c r="Q83" s="122"/>
      <c r="R83" s="122"/>
      <c r="S83" s="122"/>
      <c r="T83" s="122"/>
      <c r="U83" s="122"/>
      <c r="V83" s="122"/>
      <c r="W83" s="123"/>
      <c r="X83" s="123"/>
      <c r="Y83" s="86"/>
      <c r="Z83" s="86"/>
      <c r="AA83" s="86"/>
      <c r="AB83" s="86"/>
      <c r="AC83" s="86"/>
      <c r="AD83" s="86"/>
      <c r="AE83" s="86"/>
      <c r="AF83" s="86"/>
    </row>
    <row r="84" spans="1:32" x14ac:dyDescent="0.25">
      <c r="A84" s="75" t="s">
        <v>15641</v>
      </c>
      <c r="B84" s="62" t="s">
        <v>15906</v>
      </c>
      <c r="C84" s="62" t="s">
        <v>58</v>
      </c>
      <c r="D84" s="117"/>
      <c r="E84" s="116"/>
      <c r="F84" s="118"/>
      <c r="G84" s="119"/>
      <c r="H84" s="119"/>
      <c r="I84" s="120">
        <v>84</v>
      </c>
      <c r="J84" s="121"/>
      <c r="K84" s="122"/>
      <c r="L84" s="122"/>
      <c r="M84" s="122"/>
      <c r="N84" s="122"/>
      <c r="O84" s="122"/>
      <c r="P84" s="122"/>
      <c r="Q84" s="122"/>
      <c r="R84" s="122"/>
      <c r="S84" s="122"/>
      <c r="T84" s="122"/>
      <c r="U84" s="122"/>
      <c r="V84" s="122"/>
      <c r="W84" s="123"/>
      <c r="X84" s="123"/>
      <c r="Y84" s="86"/>
      <c r="Z84" s="86"/>
      <c r="AA84" s="86"/>
      <c r="AB84" s="86"/>
      <c r="AC84" s="86"/>
      <c r="AD84" s="86"/>
      <c r="AE84" s="86"/>
      <c r="AF84" s="86"/>
    </row>
    <row r="85" spans="1:32" x14ac:dyDescent="0.25">
      <c r="A85" s="75" t="s">
        <v>15642</v>
      </c>
      <c r="B85" s="62" t="s">
        <v>15907</v>
      </c>
      <c r="C85" s="62" t="s">
        <v>58</v>
      </c>
      <c r="D85" s="117"/>
      <c r="E85" s="116"/>
      <c r="F85" s="118"/>
      <c r="G85" s="119"/>
      <c r="H85" s="119"/>
      <c r="I85" s="120">
        <v>85</v>
      </c>
      <c r="J85" s="121"/>
      <c r="K85" s="122"/>
      <c r="L85" s="122"/>
      <c r="M85" s="122"/>
      <c r="N85" s="122"/>
      <c r="O85" s="122"/>
      <c r="P85" s="122"/>
      <c r="Q85" s="122"/>
      <c r="R85" s="122"/>
      <c r="S85" s="122"/>
      <c r="T85" s="122"/>
      <c r="U85" s="122"/>
      <c r="V85" s="122"/>
      <c r="W85" s="123"/>
      <c r="X85" s="123"/>
      <c r="Y85" s="86"/>
      <c r="Z85" s="86"/>
      <c r="AA85" s="86"/>
      <c r="AB85" s="86"/>
      <c r="AC85" s="86"/>
      <c r="AD85" s="86"/>
      <c r="AE85" s="86"/>
      <c r="AF85" s="86"/>
    </row>
    <row r="86" spans="1:32" x14ac:dyDescent="0.25">
      <c r="A86" s="75" t="s">
        <v>15643</v>
      </c>
      <c r="B86" s="62" t="s">
        <v>15908</v>
      </c>
      <c r="C86" s="62" t="s">
        <v>58</v>
      </c>
      <c r="D86" s="117"/>
      <c r="E86" s="116"/>
      <c r="F86" s="118"/>
      <c r="G86" s="119"/>
      <c r="H86" s="119"/>
      <c r="I86" s="120">
        <v>86</v>
      </c>
      <c r="J86" s="121"/>
      <c r="K86" s="122"/>
      <c r="L86" s="122"/>
      <c r="M86" s="122"/>
      <c r="N86" s="122"/>
      <c r="O86" s="122"/>
      <c r="P86" s="122"/>
      <c r="Q86" s="122"/>
      <c r="R86" s="122"/>
      <c r="S86" s="122"/>
      <c r="T86" s="122"/>
      <c r="U86" s="122"/>
      <c r="V86" s="122"/>
      <c r="W86" s="123"/>
      <c r="X86" s="123"/>
      <c r="Y86" s="86"/>
      <c r="Z86" s="86"/>
      <c r="AA86" s="86"/>
      <c r="AB86" s="86"/>
      <c r="AC86" s="86"/>
      <c r="AD86" s="86"/>
      <c r="AE86" s="86"/>
      <c r="AF86" s="86"/>
    </row>
    <row r="87" spans="1:32" x14ac:dyDescent="0.25">
      <c r="A87" s="75" t="s">
        <v>15644</v>
      </c>
      <c r="B87" s="62" t="s">
        <v>15897</v>
      </c>
      <c r="C87" s="62" t="s">
        <v>60</v>
      </c>
      <c r="D87" s="117"/>
      <c r="E87" s="116"/>
      <c r="F87" s="118"/>
      <c r="G87" s="119"/>
      <c r="H87" s="119"/>
      <c r="I87" s="120">
        <v>87</v>
      </c>
      <c r="J87" s="121"/>
      <c r="K87" s="122"/>
      <c r="L87" s="122"/>
      <c r="M87" s="122"/>
      <c r="N87" s="122"/>
      <c r="O87" s="122"/>
      <c r="P87" s="122"/>
      <c r="Q87" s="122"/>
      <c r="R87" s="122"/>
      <c r="S87" s="122"/>
      <c r="T87" s="122"/>
      <c r="U87" s="122"/>
      <c r="V87" s="122"/>
      <c r="W87" s="123"/>
      <c r="X87" s="123"/>
      <c r="Y87" s="86"/>
      <c r="Z87" s="86"/>
      <c r="AA87" s="86"/>
      <c r="AB87" s="86"/>
      <c r="AC87" s="86"/>
      <c r="AD87" s="86"/>
      <c r="AE87" s="86"/>
      <c r="AF87" s="86"/>
    </row>
    <row r="88" spans="1:32" x14ac:dyDescent="0.25">
      <c r="A88" s="75" t="s">
        <v>15645</v>
      </c>
      <c r="B88" s="62" t="s">
        <v>15898</v>
      </c>
      <c r="C88" s="62" t="s">
        <v>60</v>
      </c>
      <c r="D88" s="117"/>
      <c r="E88" s="116"/>
      <c r="F88" s="118"/>
      <c r="G88" s="119"/>
      <c r="H88" s="119"/>
      <c r="I88" s="120">
        <v>88</v>
      </c>
      <c r="J88" s="121"/>
      <c r="K88" s="122"/>
      <c r="L88" s="122"/>
      <c r="M88" s="122"/>
      <c r="N88" s="122"/>
      <c r="O88" s="122"/>
      <c r="P88" s="122"/>
      <c r="Q88" s="122"/>
      <c r="R88" s="122"/>
      <c r="S88" s="122"/>
      <c r="T88" s="122"/>
      <c r="U88" s="122"/>
      <c r="V88" s="122"/>
      <c r="W88" s="123"/>
      <c r="X88" s="123"/>
      <c r="Y88" s="86"/>
      <c r="Z88" s="86"/>
      <c r="AA88" s="86"/>
      <c r="AB88" s="86"/>
      <c r="AC88" s="86"/>
      <c r="AD88" s="86"/>
      <c r="AE88" s="86"/>
      <c r="AF88" s="86"/>
    </row>
    <row r="89" spans="1:32" x14ac:dyDescent="0.25">
      <c r="A89" s="75" t="s">
        <v>15646</v>
      </c>
      <c r="B89" s="62" t="s">
        <v>15899</v>
      </c>
      <c r="C89" s="62" t="s">
        <v>60</v>
      </c>
      <c r="D89" s="117"/>
      <c r="E89" s="116"/>
      <c r="F89" s="118"/>
      <c r="G89" s="119"/>
      <c r="H89" s="119"/>
      <c r="I89" s="120">
        <v>89</v>
      </c>
      <c r="J89" s="121"/>
      <c r="K89" s="122"/>
      <c r="L89" s="122"/>
      <c r="M89" s="122"/>
      <c r="N89" s="122"/>
      <c r="O89" s="122"/>
      <c r="P89" s="122"/>
      <c r="Q89" s="122"/>
      <c r="R89" s="122"/>
      <c r="S89" s="122"/>
      <c r="T89" s="122"/>
      <c r="U89" s="122"/>
      <c r="V89" s="122"/>
      <c r="W89" s="123"/>
      <c r="X89" s="123"/>
      <c r="Y89" s="86"/>
      <c r="Z89" s="86"/>
      <c r="AA89" s="86"/>
      <c r="AB89" s="86"/>
      <c r="AC89" s="86"/>
      <c r="AD89" s="86"/>
      <c r="AE89" s="86"/>
      <c r="AF89" s="86"/>
    </row>
    <row r="90" spans="1:32" x14ac:dyDescent="0.25">
      <c r="A90" s="75" t="s">
        <v>15647</v>
      </c>
      <c r="B90" s="62" t="s">
        <v>15900</v>
      </c>
      <c r="C90" s="62" t="s">
        <v>60</v>
      </c>
      <c r="D90" s="117"/>
      <c r="E90" s="116"/>
      <c r="F90" s="118"/>
      <c r="G90" s="119"/>
      <c r="H90" s="119"/>
      <c r="I90" s="120">
        <v>90</v>
      </c>
      <c r="J90" s="121"/>
      <c r="K90" s="122"/>
      <c r="L90" s="122"/>
      <c r="M90" s="122"/>
      <c r="N90" s="122"/>
      <c r="O90" s="122"/>
      <c r="P90" s="122"/>
      <c r="Q90" s="122"/>
      <c r="R90" s="122"/>
      <c r="S90" s="122"/>
      <c r="T90" s="122"/>
      <c r="U90" s="122"/>
      <c r="V90" s="122"/>
      <c r="W90" s="123"/>
      <c r="X90" s="123"/>
      <c r="Y90" s="86"/>
      <c r="Z90" s="86"/>
      <c r="AA90" s="86"/>
      <c r="AB90" s="86"/>
      <c r="AC90" s="86"/>
      <c r="AD90" s="86"/>
      <c r="AE90" s="86"/>
      <c r="AF90" s="86"/>
    </row>
    <row r="91" spans="1:32" x14ac:dyDescent="0.25">
      <c r="A91" s="75" t="s">
        <v>15648</v>
      </c>
      <c r="B91" s="62" t="s">
        <v>15901</v>
      </c>
      <c r="C91" s="62" t="s">
        <v>60</v>
      </c>
      <c r="D91" s="117"/>
      <c r="E91" s="116"/>
      <c r="F91" s="118"/>
      <c r="G91" s="119"/>
      <c r="H91" s="119"/>
      <c r="I91" s="120">
        <v>91</v>
      </c>
      <c r="J91" s="121"/>
      <c r="K91" s="122"/>
      <c r="L91" s="122"/>
      <c r="M91" s="122"/>
      <c r="N91" s="122"/>
      <c r="O91" s="122"/>
      <c r="P91" s="122"/>
      <c r="Q91" s="122"/>
      <c r="R91" s="122"/>
      <c r="S91" s="122"/>
      <c r="T91" s="122"/>
      <c r="U91" s="122"/>
      <c r="V91" s="122"/>
      <c r="W91" s="123"/>
      <c r="X91" s="123"/>
      <c r="Y91" s="86"/>
      <c r="Z91" s="86"/>
      <c r="AA91" s="86"/>
      <c r="AB91" s="86"/>
      <c r="AC91" s="86"/>
      <c r="AD91" s="86"/>
      <c r="AE91" s="86"/>
      <c r="AF91" s="86"/>
    </row>
    <row r="92" spans="1:32" x14ac:dyDescent="0.25">
      <c r="A92" s="75" t="s">
        <v>15649</v>
      </c>
      <c r="B92" s="62" t="s">
        <v>15902</v>
      </c>
      <c r="C92" s="62" t="s">
        <v>60</v>
      </c>
      <c r="D92" s="117"/>
      <c r="E92" s="116"/>
      <c r="F92" s="118"/>
      <c r="G92" s="119"/>
      <c r="H92" s="119"/>
      <c r="I92" s="120">
        <v>92</v>
      </c>
      <c r="J92" s="121"/>
      <c r="K92" s="122"/>
      <c r="L92" s="122"/>
      <c r="M92" s="122"/>
      <c r="N92" s="122"/>
      <c r="O92" s="122"/>
      <c r="P92" s="122"/>
      <c r="Q92" s="122"/>
      <c r="R92" s="122"/>
      <c r="S92" s="122"/>
      <c r="T92" s="122"/>
      <c r="U92" s="122"/>
      <c r="V92" s="122"/>
      <c r="W92" s="123"/>
      <c r="X92" s="123"/>
      <c r="Y92" s="86"/>
      <c r="Z92" s="86"/>
      <c r="AA92" s="86"/>
      <c r="AB92" s="86"/>
      <c r="AC92" s="86"/>
      <c r="AD92" s="86"/>
      <c r="AE92" s="86"/>
      <c r="AF92" s="86"/>
    </row>
    <row r="93" spans="1:32" x14ac:dyDescent="0.25">
      <c r="A93" s="75" t="s">
        <v>15650</v>
      </c>
      <c r="B93" s="62" t="s">
        <v>15903</v>
      </c>
      <c r="C93" s="62" t="s">
        <v>60</v>
      </c>
      <c r="D93" s="117"/>
      <c r="E93" s="116"/>
      <c r="F93" s="118"/>
      <c r="G93" s="119"/>
      <c r="H93" s="119"/>
      <c r="I93" s="120">
        <v>93</v>
      </c>
      <c r="J93" s="121"/>
      <c r="K93" s="122"/>
      <c r="L93" s="122"/>
      <c r="M93" s="122"/>
      <c r="N93" s="122"/>
      <c r="O93" s="122"/>
      <c r="P93" s="122"/>
      <c r="Q93" s="122"/>
      <c r="R93" s="122"/>
      <c r="S93" s="122"/>
      <c r="T93" s="122"/>
      <c r="U93" s="122"/>
      <c r="V93" s="122"/>
      <c r="W93" s="123"/>
      <c r="X93" s="123"/>
      <c r="Y93" s="86"/>
      <c r="Z93" s="86"/>
      <c r="AA93" s="86"/>
      <c r="AB93" s="86"/>
      <c r="AC93" s="86"/>
      <c r="AD93" s="86"/>
      <c r="AE93" s="86"/>
      <c r="AF93" s="86"/>
    </row>
    <row r="94" spans="1:32" x14ac:dyDescent="0.25">
      <c r="A94" s="75" t="s">
        <v>15651</v>
      </c>
      <c r="B94" s="62" t="s">
        <v>15904</v>
      </c>
      <c r="C94" s="62" t="s">
        <v>60</v>
      </c>
      <c r="D94" s="117"/>
      <c r="E94" s="116"/>
      <c r="F94" s="118"/>
      <c r="G94" s="119"/>
      <c r="H94" s="119"/>
      <c r="I94" s="120">
        <v>94</v>
      </c>
      <c r="J94" s="121"/>
      <c r="K94" s="122"/>
      <c r="L94" s="122"/>
      <c r="M94" s="122"/>
      <c r="N94" s="122"/>
      <c r="O94" s="122"/>
      <c r="P94" s="122"/>
      <c r="Q94" s="122"/>
      <c r="R94" s="122"/>
      <c r="S94" s="122"/>
      <c r="T94" s="122"/>
      <c r="U94" s="122"/>
      <c r="V94" s="122"/>
      <c r="W94" s="123"/>
      <c r="X94" s="123"/>
      <c r="Y94" s="86"/>
      <c r="Z94" s="86"/>
      <c r="AA94" s="86"/>
      <c r="AB94" s="86"/>
      <c r="AC94" s="86"/>
      <c r="AD94" s="86"/>
      <c r="AE94" s="86"/>
      <c r="AF94" s="86"/>
    </row>
    <row r="95" spans="1:32" x14ac:dyDescent="0.25">
      <c r="A95" s="75" t="s">
        <v>15652</v>
      </c>
      <c r="B95" s="62" t="s">
        <v>15905</v>
      </c>
      <c r="C95" s="62" t="s">
        <v>60</v>
      </c>
      <c r="D95" s="117"/>
      <c r="E95" s="116"/>
      <c r="F95" s="118"/>
      <c r="G95" s="119"/>
      <c r="H95" s="119"/>
      <c r="I95" s="120">
        <v>95</v>
      </c>
      <c r="J95" s="121"/>
      <c r="K95" s="122"/>
      <c r="L95" s="122"/>
      <c r="M95" s="122"/>
      <c r="N95" s="122"/>
      <c r="O95" s="122"/>
      <c r="P95" s="122"/>
      <c r="Q95" s="122"/>
      <c r="R95" s="122"/>
      <c r="S95" s="122"/>
      <c r="T95" s="122"/>
      <c r="U95" s="122"/>
      <c r="V95" s="122"/>
      <c r="W95" s="123"/>
      <c r="X95" s="123"/>
      <c r="Y95" s="86"/>
      <c r="Z95" s="86"/>
      <c r="AA95" s="86"/>
      <c r="AB95" s="86"/>
      <c r="AC95" s="86"/>
      <c r="AD95" s="86"/>
      <c r="AE95" s="86"/>
      <c r="AF95" s="86"/>
    </row>
    <row r="96" spans="1:32" x14ac:dyDescent="0.25">
      <c r="A96" s="75" t="s">
        <v>15653</v>
      </c>
      <c r="B96" s="62" t="s">
        <v>15906</v>
      </c>
      <c r="C96" s="62" t="s">
        <v>60</v>
      </c>
      <c r="D96" s="117"/>
      <c r="E96" s="116"/>
      <c r="F96" s="118"/>
      <c r="G96" s="119"/>
      <c r="H96" s="119"/>
      <c r="I96" s="120">
        <v>96</v>
      </c>
      <c r="J96" s="121"/>
      <c r="K96" s="122"/>
      <c r="L96" s="122"/>
      <c r="M96" s="122"/>
      <c r="N96" s="122"/>
      <c r="O96" s="122"/>
      <c r="P96" s="122"/>
      <c r="Q96" s="122"/>
      <c r="R96" s="122"/>
      <c r="S96" s="122"/>
      <c r="T96" s="122"/>
      <c r="U96" s="122"/>
      <c r="V96" s="122"/>
      <c r="W96" s="123"/>
      <c r="X96" s="123"/>
      <c r="Y96" s="86"/>
      <c r="Z96" s="86"/>
      <c r="AA96" s="86"/>
      <c r="AB96" s="86"/>
      <c r="AC96" s="86"/>
      <c r="AD96" s="86"/>
      <c r="AE96" s="86"/>
      <c r="AF96" s="86"/>
    </row>
    <row r="97" spans="1:32" x14ac:dyDescent="0.25">
      <c r="A97" s="75" t="s">
        <v>15654</v>
      </c>
      <c r="B97" s="62" t="s">
        <v>15907</v>
      </c>
      <c r="C97" s="62" t="s">
        <v>60</v>
      </c>
      <c r="D97" s="117"/>
      <c r="E97" s="116"/>
      <c r="F97" s="118"/>
      <c r="G97" s="119"/>
      <c r="H97" s="119"/>
      <c r="I97" s="120">
        <v>97</v>
      </c>
      <c r="J97" s="121"/>
      <c r="K97" s="122"/>
      <c r="L97" s="122"/>
      <c r="M97" s="122"/>
      <c r="N97" s="122"/>
      <c r="O97" s="122"/>
      <c r="P97" s="122"/>
      <c r="Q97" s="122"/>
      <c r="R97" s="122"/>
      <c r="S97" s="122"/>
      <c r="T97" s="122"/>
      <c r="U97" s="122"/>
      <c r="V97" s="122"/>
      <c r="W97" s="123"/>
      <c r="X97" s="123"/>
      <c r="Y97" s="86"/>
      <c r="Z97" s="86"/>
      <c r="AA97" s="86"/>
      <c r="AB97" s="86"/>
      <c r="AC97" s="86"/>
      <c r="AD97" s="86"/>
      <c r="AE97" s="86"/>
      <c r="AF97" s="86"/>
    </row>
    <row r="98" spans="1:32" x14ac:dyDescent="0.25">
      <c r="A98" s="75" t="s">
        <v>15655</v>
      </c>
      <c r="B98" s="62" t="s">
        <v>15908</v>
      </c>
      <c r="C98" s="62" t="s">
        <v>60</v>
      </c>
      <c r="D98" s="117"/>
      <c r="E98" s="116"/>
      <c r="F98" s="118"/>
      <c r="G98" s="119"/>
      <c r="H98" s="119"/>
      <c r="I98" s="120">
        <v>98</v>
      </c>
      <c r="J98" s="121"/>
      <c r="K98" s="122"/>
      <c r="L98" s="122"/>
      <c r="M98" s="122"/>
      <c r="N98" s="122"/>
      <c r="O98" s="122"/>
      <c r="P98" s="122"/>
      <c r="Q98" s="122"/>
      <c r="R98" s="122"/>
      <c r="S98" s="122"/>
      <c r="T98" s="122"/>
      <c r="U98" s="122"/>
      <c r="V98" s="122"/>
      <c r="W98" s="123"/>
      <c r="X98" s="123"/>
      <c r="Y98" s="86"/>
      <c r="Z98" s="86"/>
      <c r="AA98" s="86"/>
      <c r="AB98" s="86"/>
      <c r="AC98" s="86"/>
      <c r="AD98" s="86"/>
      <c r="AE98" s="86"/>
      <c r="AF98" s="86"/>
    </row>
    <row r="99" spans="1:32" x14ac:dyDescent="0.25">
      <c r="A99" s="75" t="s">
        <v>15656</v>
      </c>
      <c r="B99" s="62" t="s">
        <v>15897</v>
      </c>
      <c r="C99" s="62" t="s">
        <v>62</v>
      </c>
      <c r="D99" s="117"/>
      <c r="E99" s="116"/>
      <c r="F99" s="118"/>
      <c r="G99" s="119"/>
      <c r="H99" s="119"/>
      <c r="I99" s="120">
        <v>99</v>
      </c>
      <c r="J99" s="121"/>
      <c r="K99" s="122"/>
      <c r="L99" s="122"/>
      <c r="M99" s="122"/>
      <c r="N99" s="122"/>
      <c r="O99" s="122"/>
      <c r="P99" s="122"/>
      <c r="Q99" s="122"/>
      <c r="R99" s="122"/>
      <c r="S99" s="122"/>
      <c r="T99" s="122"/>
      <c r="U99" s="122"/>
      <c r="V99" s="122"/>
      <c r="W99" s="123"/>
      <c r="X99" s="123"/>
      <c r="Y99" s="86"/>
      <c r="Z99" s="86"/>
      <c r="AA99" s="86"/>
      <c r="AB99" s="86"/>
      <c r="AC99" s="86"/>
      <c r="AD99" s="86"/>
      <c r="AE99" s="86"/>
      <c r="AF99" s="86"/>
    </row>
    <row r="100" spans="1:32" x14ac:dyDescent="0.25">
      <c r="A100" s="75" t="s">
        <v>15657</v>
      </c>
      <c r="B100" s="62" t="s">
        <v>15898</v>
      </c>
      <c r="C100" s="62" t="s">
        <v>62</v>
      </c>
      <c r="D100" s="117"/>
      <c r="E100" s="116"/>
      <c r="F100" s="118"/>
      <c r="G100" s="119"/>
      <c r="H100" s="119"/>
      <c r="I100" s="120">
        <v>100</v>
      </c>
      <c r="J100" s="121"/>
      <c r="K100" s="122"/>
      <c r="L100" s="122"/>
      <c r="M100" s="122"/>
      <c r="N100" s="122"/>
      <c r="O100" s="122"/>
      <c r="P100" s="122"/>
      <c r="Q100" s="122"/>
      <c r="R100" s="122"/>
      <c r="S100" s="122"/>
      <c r="T100" s="122"/>
      <c r="U100" s="122"/>
      <c r="V100" s="122"/>
      <c r="W100" s="123"/>
      <c r="X100" s="123"/>
      <c r="Y100" s="86"/>
      <c r="Z100" s="86"/>
      <c r="AA100" s="86"/>
      <c r="AB100" s="86"/>
      <c r="AC100" s="86"/>
      <c r="AD100" s="86"/>
      <c r="AE100" s="86"/>
      <c r="AF100" s="86"/>
    </row>
    <row r="101" spans="1:32" x14ac:dyDescent="0.25">
      <c r="A101" s="75" t="s">
        <v>15658</v>
      </c>
      <c r="B101" s="62" t="s">
        <v>15899</v>
      </c>
      <c r="C101" s="62" t="s">
        <v>62</v>
      </c>
      <c r="D101" s="117"/>
      <c r="E101" s="116"/>
      <c r="F101" s="118"/>
      <c r="G101" s="119"/>
      <c r="H101" s="119"/>
      <c r="I101" s="120">
        <v>101</v>
      </c>
      <c r="J101" s="121"/>
      <c r="K101" s="122"/>
      <c r="L101" s="122"/>
      <c r="M101" s="122"/>
      <c r="N101" s="122"/>
      <c r="O101" s="122"/>
      <c r="P101" s="122"/>
      <c r="Q101" s="122"/>
      <c r="R101" s="122"/>
      <c r="S101" s="122"/>
      <c r="T101" s="122"/>
      <c r="U101" s="122"/>
      <c r="V101" s="122"/>
      <c r="W101" s="123"/>
      <c r="X101" s="123"/>
      <c r="Y101" s="86"/>
      <c r="Z101" s="86"/>
      <c r="AA101" s="86"/>
      <c r="AB101" s="86"/>
      <c r="AC101" s="86"/>
      <c r="AD101" s="86"/>
      <c r="AE101" s="86"/>
      <c r="AF101" s="86"/>
    </row>
    <row r="102" spans="1:32" x14ac:dyDescent="0.25">
      <c r="A102" s="75" t="s">
        <v>15659</v>
      </c>
      <c r="B102" s="62" t="s">
        <v>15900</v>
      </c>
      <c r="C102" s="62" t="s">
        <v>62</v>
      </c>
      <c r="D102" s="117"/>
      <c r="E102" s="116"/>
      <c r="F102" s="118"/>
      <c r="G102" s="119"/>
      <c r="H102" s="119"/>
      <c r="I102" s="120">
        <v>102</v>
      </c>
      <c r="J102" s="121"/>
      <c r="K102" s="122"/>
      <c r="L102" s="122"/>
      <c r="M102" s="122"/>
      <c r="N102" s="122"/>
      <c r="O102" s="122"/>
      <c r="P102" s="122"/>
      <c r="Q102" s="122"/>
      <c r="R102" s="122"/>
      <c r="S102" s="122"/>
      <c r="T102" s="122"/>
      <c r="U102" s="122"/>
      <c r="V102" s="122"/>
      <c r="W102" s="123"/>
      <c r="X102" s="123"/>
      <c r="Y102" s="86"/>
      <c r="Z102" s="86"/>
      <c r="AA102" s="86"/>
      <c r="AB102" s="86"/>
      <c r="AC102" s="86"/>
      <c r="AD102" s="86"/>
      <c r="AE102" s="86"/>
      <c r="AF102" s="86"/>
    </row>
    <row r="103" spans="1:32" x14ac:dyDescent="0.25">
      <c r="A103" s="75" t="s">
        <v>15660</v>
      </c>
      <c r="B103" s="62" t="s">
        <v>15901</v>
      </c>
      <c r="C103" s="62" t="s">
        <v>62</v>
      </c>
      <c r="D103" s="117"/>
      <c r="E103" s="116"/>
      <c r="F103" s="118"/>
      <c r="G103" s="119"/>
      <c r="H103" s="119"/>
      <c r="I103" s="120">
        <v>103</v>
      </c>
      <c r="J103" s="121"/>
      <c r="K103" s="122"/>
      <c r="L103" s="122"/>
      <c r="M103" s="122"/>
      <c r="N103" s="122"/>
      <c r="O103" s="122"/>
      <c r="P103" s="122"/>
      <c r="Q103" s="122"/>
      <c r="R103" s="122"/>
      <c r="S103" s="122"/>
      <c r="T103" s="122"/>
      <c r="U103" s="122"/>
      <c r="V103" s="122"/>
      <c r="W103" s="123"/>
      <c r="X103" s="123"/>
      <c r="Y103" s="86"/>
      <c r="Z103" s="86"/>
      <c r="AA103" s="86"/>
      <c r="AB103" s="86"/>
      <c r="AC103" s="86"/>
      <c r="AD103" s="86"/>
      <c r="AE103" s="86"/>
      <c r="AF103" s="86"/>
    </row>
    <row r="104" spans="1:32" x14ac:dyDescent="0.25">
      <c r="A104" s="75" t="s">
        <v>15661</v>
      </c>
      <c r="B104" s="62" t="s">
        <v>15902</v>
      </c>
      <c r="C104" s="62" t="s">
        <v>62</v>
      </c>
      <c r="D104" s="117"/>
      <c r="E104" s="116"/>
      <c r="F104" s="118"/>
      <c r="G104" s="119"/>
      <c r="H104" s="119"/>
      <c r="I104" s="120">
        <v>104</v>
      </c>
      <c r="J104" s="121"/>
      <c r="K104" s="122"/>
      <c r="L104" s="122"/>
      <c r="M104" s="122"/>
      <c r="N104" s="122"/>
      <c r="O104" s="122"/>
      <c r="P104" s="122"/>
      <c r="Q104" s="122"/>
      <c r="R104" s="122"/>
      <c r="S104" s="122"/>
      <c r="T104" s="122"/>
      <c r="U104" s="122"/>
      <c r="V104" s="122"/>
      <c r="W104" s="123"/>
      <c r="X104" s="123"/>
      <c r="Y104" s="86"/>
      <c r="Z104" s="86"/>
      <c r="AA104" s="86"/>
      <c r="AB104" s="86"/>
      <c r="AC104" s="86"/>
      <c r="AD104" s="86"/>
      <c r="AE104" s="86"/>
      <c r="AF104" s="86"/>
    </row>
    <row r="105" spans="1:32" x14ac:dyDescent="0.25">
      <c r="A105" s="75" t="s">
        <v>15662</v>
      </c>
      <c r="B105" s="62" t="s">
        <v>15903</v>
      </c>
      <c r="C105" s="62" t="s">
        <v>62</v>
      </c>
      <c r="D105" s="117"/>
      <c r="E105" s="116"/>
      <c r="F105" s="118"/>
      <c r="G105" s="119"/>
      <c r="H105" s="119"/>
      <c r="I105" s="120">
        <v>105</v>
      </c>
      <c r="J105" s="121"/>
      <c r="K105" s="122"/>
      <c r="L105" s="122"/>
      <c r="M105" s="122"/>
      <c r="N105" s="122"/>
      <c r="O105" s="122"/>
      <c r="P105" s="122"/>
      <c r="Q105" s="122"/>
      <c r="R105" s="122"/>
      <c r="S105" s="122"/>
      <c r="T105" s="122"/>
      <c r="U105" s="122"/>
      <c r="V105" s="122"/>
      <c r="W105" s="123"/>
      <c r="X105" s="123"/>
      <c r="Y105" s="86"/>
      <c r="Z105" s="86"/>
      <c r="AA105" s="86"/>
      <c r="AB105" s="86"/>
      <c r="AC105" s="86"/>
      <c r="AD105" s="86"/>
      <c r="AE105" s="86"/>
      <c r="AF105" s="86"/>
    </row>
    <row r="106" spans="1:32" x14ac:dyDescent="0.25">
      <c r="A106" s="75" t="s">
        <v>15663</v>
      </c>
      <c r="B106" s="62" t="s">
        <v>15904</v>
      </c>
      <c r="C106" s="62" t="s">
        <v>62</v>
      </c>
      <c r="D106" s="117"/>
      <c r="E106" s="116"/>
      <c r="F106" s="118"/>
      <c r="G106" s="119"/>
      <c r="H106" s="119"/>
      <c r="I106" s="120">
        <v>106</v>
      </c>
      <c r="J106" s="121"/>
      <c r="K106" s="122"/>
      <c r="L106" s="122"/>
      <c r="M106" s="122"/>
      <c r="N106" s="122"/>
      <c r="O106" s="122"/>
      <c r="P106" s="122"/>
      <c r="Q106" s="122"/>
      <c r="R106" s="122"/>
      <c r="S106" s="122"/>
      <c r="T106" s="122"/>
      <c r="U106" s="122"/>
      <c r="V106" s="122"/>
      <c r="W106" s="123"/>
      <c r="X106" s="123"/>
      <c r="Y106" s="86"/>
      <c r="Z106" s="86"/>
      <c r="AA106" s="86"/>
      <c r="AB106" s="86"/>
      <c r="AC106" s="86"/>
      <c r="AD106" s="86"/>
      <c r="AE106" s="86"/>
      <c r="AF106" s="86"/>
    </row>
    <row r="107" spans="1:32" x14ac:dyDescent="0.25">
      <c r="A107" s="75" t="s">
        <v>15664</v>
      </c>
      <c r="B107" s="62" t="s">
        <v>15905</v>
      </c>
      <c r="C107" s="62" t="s">
        <v>62</v>
      </c>
      <c r="D107" s="117"/>
      <c r="E107" s="116"/>
      <c r="F107" s="118"/>
      <c r="G107" s="119"/>
      <c r="H107" s="119"/>
      <c r="I107" s="120">
        <v>107</v>
      </c>
      <c r="J107" s="121"/>
      <c r="K107" s="122"/>
      <c r="L107" s="122"/>
      <c r="M107" s="122"/>
      <c r="N107" s="122"/>
      <c r="O107" s="122"/>
      <c r="P107" s="122"/>
      <c r="Q107" s="122"/>
      <c r="R107" s="122"/>
      <c r="S107" s="122"/>
      <c r="T107" s="122"/>
      <c r="U107" s="122"/>
      <c r="V107" s="122"/>
      <c r="W107" s="123"/>
      <c r="X107" s="123"/>
      <c r="Y107" s="86"/>
      <c r="Z107" s="86"/>
      <c r="AA107" s="86"/>
      <c r="AB107" s="86"/>
      <c r="AC107" s="86"/>
      <c r="AD107" s="86"/>
      <c r="AE107" s="86"/>
      <c r="AF107" s="86"/>
    </row>
    <row r="108" spans="1:32" x14ac:dyDescent="0.25">
      <c r="A108" s="75" t="s">
        <v>15665</v>
      </c>
      <c r="B108" s="62" t="s">
        <v>15906</v>
      </c>
      <c r="C108" s="62" t="s">
        <v>62</v>
      </c>
      <c r="D108" s="117"/>
      <c r="E108" s="116"/>
      <c r="F108" s="118"/>
      <c r="G108" s="119"/>
      <c r="H108" s="119"/>
      <c r="I108" s="120">
        <v>108</v>
      </c>
      <c r="J108" s="121"/>
      <c r="K108" s="122"/>
      <c r="L108" s="122"/>
      <c r="M108" s="122"/>
      <c r="N108" s="122"/>
      <c r="O108" s="122"/>
      <c r="P108" s="122"/>
      <c r="Q108" s="122"/>
      <c r="R108" s="122"/>
      <c r="S108" s="122"/>
      <c r="T108" s="122"/>
      <c r="U108" s="122"/>
      <c r="V108" s="122"/>
      <c r="W108" s="123"/>
      <c r="X108" s="123"/>
      <c r="Y108" s="86"/>
      <c r="Z108" s="86"/>
      <c r="AA108" s="86"/>
      <c r="AB108" s="86"/>
      <c r="AC108" s="86"/>
      <c r="AD108" s="86"/>
      <c r="AE108" s="86"/>
      <c r="AF108" s="86"/>
    </row>
    <row r="109" spans="1:32" x14ac:dyDescent="0.25">
      <c r="A109" s="75" t="s">
        <v>15666</v>
      </c>
      <c r="B109" s="62" t="s">
        <v>15907</v>
      </c>
      <c r="C109" s="62" t="s">
        <v>62</v>
      </c>
      <c r="D109" s="117"/>
      <c r="E109" s="116"/>
      <c r="F109" s="118"/>
      <c r="G109" s="119"/>
      <c r="H109" s="119"/>
      <c r="I109" s="120">
        <v>109</v>
      </c>
      <c r="J109" s="121"/>
      <c r="K109" s="122"/>
      <c r="L109" s="122"/>
      <c r="M109" s="122"/>
      <c r="N109" s="122"/>
      <c r="O109" s="122"/>
      <c r="P109" s="122"/>
      <c r="Q109" s="122"/>
      <c r="R109" s="122"/>
      <c r="S109" s="122"/>
      <c r="T109" s="122"/>
      <c r="U109" s="122"/>
      <c r="V109" s="122"/>
      <c r="W109" s="123"/>
      <c r="X109" s="123"/>
      <c r="Y109" s="86"/>
      <c r="Z109" s="86"/>
      <c r="AA109" s="86"/>
      <c r="AB109" s="86"/>
      <c r="AC109" s="86"/>
      <c r="AD109" s="86"/>
      <c r="AE109" s="86"/>
      <c r="AF109" s="86"/>
    </row>
    <row r="110" spans="1:32" x14ac:dyDescent="0.25">
      <c r="A110" s="75" t="s">
        <v>15667</v>
      </c>
      <c r="B110" s="62" t="s">
        <v>15908</v>
      </c>
      <c r="C110" s="62" t="s">
        <v>62</v>
      </c>
      <c r="D110" s="117"/>
      <c r="E110" s="116"/>
      <c r="F110" s="118"/>
      <c r="G110" s="119"/>
      <c r="H110" s="119"/>
      <c r="I110" s="120">
        <v>110</v>
      </c>
      <c r="J110" s="121"/>
      <c r="K110" s="122"/>
      <c r="L110" s="122"/>
      <c r="M110" s="122"/>
      <c r="N110" s="122"/>
      <c r="O110" s="122"/>
      <c r="P110" s="122"/>
      <c r="Q110" s="122"/>
      <c r="R110" s="122"/>
      <c r="S110" s="122"/>
      <c r="T110" s="122"/>
      <c r="U110" s="122"/>
      <c r="V110" s="122"/>
      <c r="W110" s="123"/>
      <c r="X110" s="123"/>
      <c r="Y110" s="86"/>
      <c r="Z110" s="86"/>
      <c r="AA110" s="86"/>
      <c r="AB110" s="86"/>
      <c r="AC110" s="86"/>
      <c r="AD110" s="86"/>
      <c r="AE110" s="86"/>
      <c r="AF110" s="86"/>
    </row>
    <row r="111" spans="1:32" x14ac:dyDescent="0.25">
      <c r="A111" s="75" t="s">
        <v>15668</v>
      </c>
      <c r="B111" s="62" t="s">
        <v>15909</v>
      </c>
      <c r="C111" s="62" t="s">
        <v>56</v>
      </c>
      <c r="D111" s="117"/>
      <c r="E111" s="116"/>
      <c r="F111" s="118"/>
      <c r="G111" s="119"/>
      <c r="H111" s="119"/>
      <c r="I111" s="120">
        <v>111</v>
      </c>
      <c r="J111" s="121"/>
      <c r="K111" s="122"/>
      <c r="L111" s="122"/>
      <c r="M111" s="122"/>
      <c r="N111" s="122"/>
      <c r="O111" s="122"/>
      <c r="P111" s="122"/>
      <c r="Q111" s="122"/>
      <c r="R111" s="122"/>
      <c r="S111" s="122"/>
      <c r="T111" s="122"/>
      <c r="U111" s="122"/>
      <c r="V111" s="122"/>
      <c r="W111" s="123"/>
      <c r="X111" s="123"/>
      <c r="Y111" s="86"/>
      <c r="Z111" s="86"/>
      <c r="AA111" s="86"/>
      <c r="AB111" s="86"/>
      <c r="AC111" s="86"/>
      <c r="AD111" s="86"/>
      <c r="AE111" s="86"/>
      <c r="AF111" s="86"/>
    </row>
    <row r="112" spans="1:32" x14ac:dyDescent="0.25">
      <c r="A112" s="75" t="s">
        <v>15669</v>
      </c>
      <c r="B112" s="62" t="s">
        <v>15910</v>
      </c>
      <c r="C112" s="62" t="s">
        <v>56</v>
      </c>
      <c r="D112" s="117"/>
      <c r="E112" s="116"/>
      <c r="F112" s="118"/>
      <c r="G112" s="119"/>
      <c r="H112" s="119"/>
      <c r="I112" s="120">
        <v>112</v>
      </c>
      <c r="J112" s="121"/>
      <c r="K112" s="122"/>
      <c r="L112" s="122"/>
      <c r="M112" s="122"/>
      <c r="N112" s="122"/>
      <c r="O112" s="122"/>
      <c r="P112" s="122"/>
      <c r="Q112" s="122"/>
      <c r="R112" s="122"/>
      <c r="S112" s="122"/>
      <c r="T112" s="122"/>
      <c r="U112" s="122"/>
      <c r="V112" s="122"/>
      <c r="W112" s="123"/>
      <c r="X112" s="123"/>
      <c r="Y112" s="86"/>
      <c r="Z112" s="86"/>
      <c r="AA112" s="86"/>
      <c r="AB112" s="86"/>
      <c r="AC112" s="86"/>
      <c r="AD112" s="86"/>
      <c r="AE112" s="86"/>
      <c r="AF112" s="86"/>
    </row>
    <row r="113" spans="1:32" x14ac:dyDescent="0.25">
      <c r="A113" s="75" t="s">
        <v>15670</v>
      </c>
      <c r="B113" s="62" t="s">
        <v>15911</v>
      </c>
      <c r="C113" s="62" t="s">
        <v>56</v>
      </c>
      <c r="D113" s="117"/>
      <c r="E113" s="116"/>
      <c r="F113" s="118"/>
      <c r="G113" s="119"/>
      <c r="H113" s="119"/>
      <c r="I113" s="120">
        <v>113</v>
      </c>
      <c r="J113" s="121"/>
      <c r="K113" s="122"/>
      <c r="L113" s="122"/>
      <c r="M113" s="122"/>
      <c r="N113" s="122"/>
      <c r="O113" s="122"/>
      <c r="P113" s="122"/>
      <c r="Q113" s="122"/>
      <c r="R113" s="122"/>
      <c r="S113" s="122"/>
      <c r="T113" s="122"/>
      <c r="U113" s="122"/>
      <c r="V113" s="122"/>
      <c r="W113" s="123"/>
      <c r="X113" s="123"/>
      <c r="Y113" s="86"/>
      <c r="Z113" s="86"/>
      <c r="AA113" s="86"/>
      <c r="AB113" s="86"/>
      <c r="AC113" s="86"/>
      <c r="AD113" s="86"/>
      <c r="AE113" s="86"/>
      <c r="AF113" s="86"/>
    </row>
    <row r="114" spans="1:32" x14ac:dyDescent="0.25">
      <c r="A114" s="75" t="s">
        <v>15671</v>
      </c>
      <c r="B114" s="62" t="s">
        <v>15912</v>
      </c>
      <c r="C114" s="62" t="s">
        <v>56</v>
      </c>
      <c r="D114" s="117"/>
      <c r="E114" s="116"/>
      <c r="F114" s="118"/>
      <c r="G114" s="119"/>
      <c r="H114" s="119"/>
      <c r="I114" s="120">
        <v>114</v>
      </c>
      <c r="J114" s="121"/>
      <c r="K114" s="122"/>
      <c r="L114" s="122"/>
      <c r="M114" s="122"/>
      <c r="N114" s="122"/>
      <c r="O114" s="122"/>
      <c r="P114" s="122"/>
      <c r="Q114" s="122"/>
      <c r="R114" s="122"/>
      <c r="S114" s="122"/>
      <c r="T114" s="122"/>
      <c r="U114" s="122"/>
      <c r="V114" s="122"/>
      <c r="W114" s="123"/>
      <c r="X114" s="123"/>
      <c r="Y114" s="86"/>
      <c r="Z114" s="86"/>
      <c r="AA114" s="86"/>
      <c r="AB114" s="86"/>
      <c r="AC114" s="86"/>
      <c r="AD114" s="86"/>
      <c r="AE114" s="86"/>
      <c r="AF114" s="86"/>
    </row>
    <row r="115" spans="1:32" x14ac:dyDescent="0.25">
      <c r="A115" s="75" t="s">
        <v>15672</v>
      </c>
      <c r="B115" s="62" t="s">
        <v>15913</v>
      </c>
      <c r="C115" s="62" t="s">
        <v>56</v>
      </c>
      <c r="D115" s="117"/>
      <c r="E115" s="116"/>
      <c r="F115" s="118"/>
      <c r="G115" s="119"/>
      <c r="H115" s="119"/>
      <c r="I115" s="120">
        <v>115</v>
      </c>
      <c r="J115" s="121"/>
      <c r="K115" s="122"/>
      <c r="L115" s="122"/>
      <c r="M115" s="122"/>
      <c r="N115" s="122"/>
      <c r="O115" s="122"/>
      <c r="P115" s="122"/>
      <c r="Q115" s="122"/>
      <c r="R115" s="122"/>
      <c r="S115" s="122"/>
      <c r="T115" s="122"/>
      <c r="U115" s="122"/>
      <c r="V115" s="122"/>
      <c r="W115" s="123"/>
      <c r="X115" s="123"/>
      <c r="Y115" s="86"/>
      <c r="Z115" s="86"/>
      <c r="AA115" s="86"/>
      <c r="AB115" s="86"/>
      <c r="AC115" s="86"/>
      <c r="AD115" s="86"/>
      <c r="AE115" s="86"/>
      <c r="AF115" s="86"/>
    </row>
    <row r="116" spans="1:32" x14ac:dyDescent="0.25">
      <c r="A116" s="75" t="s">
        <v>15673</v>
      </c>
      <c r="B116" s="62" t="s">
        <v>15914</v>
      </c>
      <c r="C116" s="62" t="s">
        <v>56</v>
      </c>
      <c r="D116" s="117"/>
      <c r="E116" s="116"/>
      <c r="F116" s="118"/>
      <c r="G116" s="119"/>
      <c r="H116" s="119"/>
      <c r="I116" s="120">
        <v>116</v>
      </c>
      <c r="J116" s="121"/>
      <c r="K116" s="122"/>
      <c r="L116" s="122"/>
      <c r="M116" s="122"/>
      <c r="N116" s="122"/>
      <c r="O116" s="122"/>
      <c r="P116" s="122"/>
      <c r="Q116" s="122"/>
      <c r="R116" s="122"/>
      <c r="S116" s="122"/>
      <c r="T116" s="122"/>
      <c r="U116" s="122"/>
      <c r="V116" s="122"/>
      <c r="W116" s="123"/>
      <c r="X116" s="123"/>
      <c r="Y116" s="86"/>
      <c r="Z116" s="86"/>
      <c r="AA116" s="86"/>
      <c r="AB116" s="86"/>
      <c r="AC116" s="86"/>
      <c r="AD116" s="86"/>
      <c r="AE116" s="86"/>
      <c r="AF116" s="86"/>
    </row>
    <row r="117" spans="1:32" x14ac:dyDescent="0.25">
      <c r="A117" s="75" t="s">
        <v>15674</v>
      </c>
      <c r="B117" s="62" t="s">
        <v>15915</v>
      </c>
      <c r="C117" s="62" t="s">
        <v>56</v>
      </c>
      <c r="D117" s="117"/>
      <c r="E117" s="116"/>
      <c r="F117" s="118"/>
      <c r="G117" s="119"/>
      <c r="H117" s="119"/>
      <c r="I117" s="120">
        <v>117</v>
      </c>
      <c r="J117" s="121"/>
      <c r="K117" s="122"/>
      <c r="L117" s="122"/>
      <c r="M117" s="122"/>
      <c r="N117" s="122"/>
      <c r="O117" s="122"/>
      <c r="P117" s="122"/>
      <c r="Q117" s="122"/>
      <c r="R117" s="122"/>
      <c r="S117" s="122"/>
      <c r="T117" s="122"/>
      <c r="U117" s="122"/>
      <c r="V117" s="122"/>
      <c r="W117" s="123"/>
      <c r="X117" s="123"/>
      <c r="Y117" s="86"/>
      <c r="Z117" s="86"/>
      <c r="AA117" s="86"/>
      <c r="AB117" s="86"/>
      <c r="AC117" s="86"/>
      <c r="AD117" s="86"/>
      <c r="AE117" s="86"/>
      <c r="AF117" s="86"/>
    </row>
    <row r="118" spans="1:32" x14ac:dyDescent="0.25">
      <c r="A118" s="75" t="s">
        <v>15675</v>
      </c>
      <c r="B118" s="62" t="s">
        <v>15916</v>
      </c>
      <c r="C118" s="62" t="s">
        <v>56</v>
      </c>
      <c r="D118" s="117"/>
      <c r="E118" s="116"/>
      <c r="F118" s="118"/>
      <c r="G118" s="119"/>
      <c r="H118" s="119"/>
      <c r="I118" s="120">
        <v>118</v>
      </c>
      <c r="J118" s="121"/>
      <c r="K118" s="122"/>
      <c r="L118" s="122"/>
      <c r="M118" s="122"/>
      <c r="N118" s="122"/>
      <c r="O118" s="122"/>
      <c r="P118" s="122"/>
      <c r="Q118" s="122"/>
      <c r="R118" s="122"/>
      <c r="S118" s="122"/>
      <c r="T118" s="122"/>
      <c r="U118" s="122"/>
      <c r="V118" s="122"/>
      <c r="W118" s="123"/>
      <c r="X118" s="123"/>
      <c r="Y118" s="86"/>
      <c r="Z118" s="86"/>
      <c r="AA118" s="86"/>
      <c r="AB118" s="86"/>
      <c r="AC118" s="86"/>
      <c r="AD118" s="86"/>
      <c r="AE118" s="86"/>
      <c r="AF118" s="86"/>
    </row>
    <row r="119" spans="1:32" x14ac:dyDescent="0.25">
      <c r="A119" s="75" t="s">
        <v>15676</v>
      </c>
      <c r="B119" s="62" t="s">
        <v>15917</v>
      </c>
      <c r="C119" s="62" t="s">
        <v>56</v>
      </c>
      <c r="D119" s="117"/>
      <c r="E119" s="116"/>
      <c r="F119" s="118"/>
      <c r="G119" s="119"/>
      <c r="H119" s="119"/>
      <c r="I119" s="120">
        <v>119</v>
      </c>
      <c r="J119" s="121"/>
      <c r="K119" s="122"/>
      <c r="L119" s="122"/>
      <c r="M119" s="122"/>
      <c r="N119" s="122"/>
      <c r="O119" s="122"/>
      <c r="P119" s="122"/>
      <c r="Q119" s="122"/>
      <c r="R119" s="122"/>
      <c r="S119" s="122"/>
      <c r="T119" s="122"/>
      <c r="U119" s="122"/>
      <c r="V119" s="122"/>
      <c r="W119" s="123"/>
      <c r="X119" s="123"/>
      <c r="Y119" s="86"/>
      <c r="Z119" s="86"/>
      <c r="AA119" s="86"/>
      <c r="AB119" s="86"/>
      <c r="AC119" s="86"/>
      <c r="AD119" s="86"/>
      <c r="AE119" s="86"/>
      <c r="AF119" s="86"/>
    </row>
    <row r="120" spans="1:32" x14ac:dyDescent="0.25">
      <c r="A120" s="75" t="s">
        <v>15677</v>
      </c>
      <c r="B120" s="62" t="s">
        <v>15918</v>
      </c>
      <c r="C120" s="62" t="s">
        <v>56</v>
      </c>
      <c r="D120" s="117"/>
      <c r="E120" s="116"/>
      <c r="F120" s="118"/>
      <c r="G120" s="119"/>
      <c r="H120" s="119"/>
      <c r="I120" s="120">
        <v>120</v>
      </c>
      <c r="J120" s="121"/>
      <c r="K120" s="122"/>
      <c r="L120" s="122"/>
      <c r="M120" s="122"/>
      <c r="N120" s="122"/>
      <c r="O120" s="122"/>
      <c r="P120" s="122"/>
      <c r="Q120" s="122"/>
      <c r="R120" s="122"/>
      <c r="S120" s="122"/>
      <c r="T120" s="122"/>
      <c r="U120" s="122"/>
      <c r="V120" s="122"/>
      <c r="W120" s="123"/>
      <c r="X120" s="123"/>
      <c r="Y120" s="86"/>
      <c r="Z120" s="86"/>
      <c r="AA120" s="86"/>
      <c r="AB120" s="86"/>
      <c r="AC120" s="86"/>
      <c r="AD120" s="86"/>
      <c r="AE120" s="86"/>
      <c r="AF120" s="86"/>
    </row>
    <row r="121" spans="1:32" x14ac:dyDescent="0.25">
      <c r="A121" s="75" t="s">
        <v>15678</v>
      </c>
      <c r="B121" s="62" t="s">
        <v>15919</v>
      </c>
      <c r="C121" s="62" t="s">
        <v>56</v>
      </c>
      <c r="D121" s="117"/>
      <c r="E121" s="116"/>
      <c r="F121" s="118"/>
      <c r="G121" s="119"/>
      <c r="H121" s="119"/>
      <c r="I121" s="120">
        <v>121</v>
      </c>
      <c r="J121" s="121"/>
      <c r="K121" s="122"/>
      <c r="L121" s="122"/>
      <c r="M121" s="122"/>
      <c r="N121" s="122"/>
      <c r="O121" s="122"/>
      <c r="P121" s="122"/>
      <c r="Q121" s="122"/>
      <c r="R121" s="122"/>
      <c r="S121" s="122"/>
      <c r="T121" s="122"/>
      <c r="U121" s="122"/>
      <c r="V121" s="122"/>
      <c r="W121" s="123"/>
      <c r="X121" s="123"/>
      <c r="Y121" s="86"/>
      <c r="Z121" s="86"/>
      <c r="AA121" s="86"/>
      <c r="AB121" s="86"/>
      <c r="AC121" s="86"/>
      <c r="AD121" s="86"/>
      <c r="AE121" s="86"/>
      <c r="AF121" s="86"/>
    </row>
    <row r="122" spans="1:32" x14ac:dyDescent="0.25">
      <c r="A122" s="75" t="s">
        <v>15679</v>
      </c>
      <c r="B122" s="62" t="s">
        <v>15920</v>
      </c>
      <c r="C122" s="62" t="s">
        <v>56</v>
      </c>
      <c r="D122" s="117"/>
      <c r="E122" s="116"/>
      <c r="F122" s="118"/>
      <c r="G122" s="119"/>
      <c r="H122" s="119"/>
      <c r="I122" s="120">
        <v>122</v>
      </c>
      <c r="J122" s="121"/>
      <c r="K122" s="122"/>
      <c r="L122" s="122"/>
      <c r="M122" s="122"/>
      <c r="N122" s="122"/>
      <c r="O122" s="122"/>
      <c r="P122" s="122"/>
      <c r="Q122" s="122"/>
      <c r="R122" s="122"/>
      <c r="S122" s="122"/>
      <c r="T122" s="122"/>
      <c r="U122" s="122"/>
      <c r="V122" s="122"/>
      <c r="W122" s="123"/>
      <c r="X122" s="123"/>
      <c r="Y122" s="86"/>
      <c r="Z122" s="86"/>
      <c r="AA122" s="86"/>
      <c r="AB122" s="86"/>
      <c r="AC122" s="86"/>
      <c r="AD122" s="86"/>
      <c r="AE122" s="86"/>
      <c r="AF122" s="86"/>
    </row>
    <row r="123" spans="1:32" x14ac:dyDescent="0.25">
      <c r="A123" s="75" t="s">
        <v>15680</v>
      </c>
      <c r="B123" s="62" t="s">
        <v>15909</v>
      </c>
      <c r="C123" s="62" t="s">
        <v>59</v>
      </c>
      <c r="D123" s="117"/>
      <c r="E123" s="116"/>
      <c r="F123" s="118"/>
      <c r="G123" s="119"/>
      <c r="H123" s="119"/>
      <c r="I123" s="120">
        <v>123</v>
      </c>
      <c r="J123" s="121"/>
      <c r="K123" s="122"/>
      <c r="L123" s="122"/>
      <c r="M123" s="122"/>
      <c r="N123" s="122"/>
      <c r="O123" s="122"/>
      <c r="P123" s="122"/>
      <c r="Q123" s="122"/>
      <c r="R123" s="122"/>
      <c r="S123" s="122"/>
      <c r="T123" s="122"/>
      <c r="U123" s="122"/>
      <c r="V123" s="122"/>
      <c r="W123" s="123"/>
      <c r="X123" s="123"/>
      <c r="Y123" s="86"/>
      <c r="Z123" s="86"/>
      <c r="AA123" s="86"/>
      <c r="AB123" s="86"/>
      <c r="AC123" s="86"/>
      <c r="AD123" s="86"/>
      <c r="AE123" s="86"/>
      <c r="AF123" s="86"/>
    </row>
    <row r="124" spans="1:32" x14ac:dyDescent="0.25">
      <c r="A124" s="75" t="s">
        <v>15681</v>
      </c>
      <c r="B124" s="62" t="s">
        <v>15910</v>
      </c>
      <c r="C124" s="62" t="s">
        <v>59</v>
      </c>
      <c r="D124" s="117"/>
      <c r="E124" s="116"/>
      <c r="F124" s="118"/>
      <c r="G124" s="119"/>
      <c r="H124" s="119"/>
      <c r="I124" s="120">
        <v>124</v>
      </c>
      <c r="J124" s="121"/>
      <c r="K124" s="122"/>
      <c r="L124" s="122"/>
      <c r="M124" s="122"/>
      <c r="N124" s="122"/>
      <c r="O124" s="122"/>
      <c r="P124" s="122"/>
      <c r="Q124" s="122"/>
      <c r="R124" s="122"/>
      <c r="S124" s="122"/>
      <c r="T124" s="122"/>
      <c r="U124" s="122"/>
      <c r="V124" s="122"/>
      <c r="W124" s="123"/>
      <c r="X124" s="123"/>
      <c r="Y124" s="86"/>
      <c r="Z124" s="86"/>
      <c r="AA124" s="86"/>
      <c r="AB124" s="86"/>
      <c r="AC124" s="86"/>
      <c r="AD124" s="86"/>
      <c r="AE124" s="86"/>
      <c r="AF124" s="86"/>
    </row>
    <row r="125" spans="1:32" x14ac:dyDescent="0.25">
      <c r="A125" s="75" t="s">
        <v>15682</v>
      </c>
      <c r="B125" s="62" t="s">
        <v>15911</v>
      </c>
      <c r="C125" s="62" t="s">
        <v>59</v>
      </c>
      <c r="D125" s="117"/>
      <c r="E125" s="116"/>
      <c r="F125" s="118"/>
      <c r="G125" s="119"/>
      <c r="H125" s="119"/>
      <c r="I125" s="120">
        <v>125</v>
      </c>
      <c r="J125" s="121"/>
      <c r="K125" s="122"/>
      <c r="L125" s="122"/>
      <c r="M125" s="122"/>
      <c r="N125" s="122"/>
      <c r="O125" s="122"/>
      <c r="P125" s="122"/>
      <c r="Q125" s="122"/>
      <c r="R125" s="122"/>
      <c r="S125" s="122"/>
      <c r="T125" s="122"/>
      <c r="U125" s="122"/>
      <c r="V125" s="122"/>
      <c r="W125" s="123"/>
      <c r="X125" s="123"/>
      <c r="Y125" s="86"/>
      <c r="Z125" s="86"/>
      <c r="AA125" s="86"/>
      <c r="AB125" s="86"/>
      <c r="AC125" s="86"/>
      <c r="AD125" s="86"/>
      <c r="AE125" s="86"/>
      <c r="AF125" s="86"/>
    </row>
    <row r="126" spans="1:32" x14ac:dyDescent="0.25">
      <c r="A126" s="75" t="s">
        <v>15683</v>
      </c>
      <c r="B126" s="62" t="s">
        <v>15912</v>
      </c>
      <c r="C126" s="62" t="s">
        <v>59</v>
      </c>
      <c r="D126" s="117"/>
      <c r="E126" s="116"/>
      <c r="F126" s="118"/>
      <c r="G126" s="119"/>
      <c r="H126" s="119"/>
      <c r="I126" s="120">
        <v>126</v>
      </c>
      <c r="J126" s="121"/>
      <c r="K126" s="122"/>
      <c r="L126" s="122"/>
      <c r="M126" s="122"/>
      <c r="N126" s="122"/>
      <c r="O126" s="122"/>
      <c r="P126" s="122"/>
      <c r="Q126" s="122"/>
      <c r="R126" s="122"/>
      <c r="S126" s="122"/>
      <c r="T126" s="122"/>
      <c r="U126" s="122"/>
      <c r="V126" s="122"/>
      <c r="W126" s="123"/>
      <c r="X126" s="123"/>
      <c r="Y126" s="86"/>
      <c r="Z126" s="86"/>
      <c r="AA126" s="86"/>
      <c r="AB126" s="86"/>
      <c r="AC126" s="86"/>
      <c r="AD126" s="86"/>
      <c r="AE126" s="86"/>
      <c r="AF126" s="86"/>
    </row>
    <row r="127" spans="1:32" x14ac:dyDescent="0.25">
      <c r="A127" s="75" t="s">
        <v>15684</v>
      </c>
      <c r="B127" s="62" t="s">
        <v>15913</v>
      </c>
      <c r="C127" s="62" t="s">
        <v>59</v>
      </c>
      <c r="D127" s="117"/>
      <c r="E127" s="116"/>
      <c r="F127" s="118"/>
      <c r="G127" s="119"/>
      <c r="H127" s="119"/>
      <c r="I127" s="120">
        <v>127</v>
      </c>
      <c r="J127" s="121"/>
      <c r="K127" s="122"/>
      <c r="L127" s="122"/>
      <c r="M127" s="122"/>
      <c r="N127" s="122"/>
      <c r="O127" s="122"/>
      <c r="P127" s="122"/>
      <c r="Q127" s="122"/>
      <c r="R127" s="122"/>
      <c r="S127" s="122"/>
      <c r="T127" s="122"/>
      <c r="U127" s="122"/>
      <c r="V127" s="122"/>
      <c r="W127" s="123"/>
      <c r="X127" s="123"/>
      <c r="Y127" s="86"/>
      <c r="Z127" s="86"/>
      <c r="AA127" s="86"/>
      <c r="AB127" s="86"/>
      <c r="AC127" s="86"/>
      <c r="AD127" s="86"/>
      <c r="AE127" s="86"/>
      <c r="AF127" s="86"/>
    </row>
    <row r="128" spans="1:32" x14ac:dyDescent="0.25">
      <c r="A128" s="75" t="s">
        <v>15685</v>
      </c>
      <c r="B128" s="62" t="s">
        <v>15914</v>
      </c>
      <c r="C128" s="62" t="s">
        <v>59</v>
      </c>
      <c r="D128" s="117"/>
      <c r="E128" s="116"/>
      <c r="F128" s="118"/>
      <c r="G128" s="119"/>
      <c r="H128" s="119"/>
      <c r="I128" s="120">
        <v>128</v>
      </c>
      <c r="J128" s="121"/>
      <c r="K128" s="122"/>
      <c r="L128" s="122"/>
      <c r="M128" s="122"/>
      <c r="N128" s="122"/>
      <c r="O128" s="122"/>
      <c r="P128" s="122"/>
      <c r="Q128" s="122"/>
      <c r="R128" s="122"/>
      <c r="S128" s="122"/>
      <c r="T128" s="122"/>
      <c r="U128" s="122"/>
      <c r="V128" s="122"/>
      <c r="W128" s="123"/>
      <c r="X128" s="123"/>
      <c r="Y128" s="86"/>
      <c r="Z128" s="86"/>
      <c r="AA128" s="86"/>
      <c r="AB128" s="86"/>
      <c r="AC128" s="86"/>
      <c r="AD128" s="86"/>
      <c r="AE128" s="86"/>
      <c r="AF128" s="86"/>
    </row>
    <row r="129" spans="1:32" x14ac:dyDescent="0.25">
      <c r="A129" s="75" t="s">
        <v>15686</v>
      </c>
      <c r="B129" s="62" t="s">
        <v>15915</v>
      </c>
      <c r="C129" s="62" t="s">
        <v>59</v>
      </c>
      <c r="D129" s="117"/>
      <c r="E129" s="116"/>
      <c r="F129" s="118"/>
      <c r="G129" s="119"/>
      <c r="H129" s="119"/>
      <c r="I129" s="120">
        <v>129</v>
      </c>
      <c r="J129" s="121"/>
      <c r="K129" s="122"/>
      <c r="L129" s="122"/>
      <c r="M129" s="122"/>
      <c r="N129" s="122"/>
      <c r="O129" s="122"/>
      <c r="P129" s="122"/>
      <c r="Q129" s="122"/>
      <c r="R129" s="122"/>
      <c r="S129" s="122"/>
      <c r="T129" s="122"/>
      <c r="U129" s="122"/>
      <c r="V129" s="122"/>
      <c r="W129" s="123"/>
      <c r="X129" s="123"/>
      <c r="Y129" s="86"/>
      <c r="Z129" s="86"/>
      <c r="AA129" s="86"/>
      <c r="AB129" s="86"/>
      <c r="AC129" s="86"/>
      <c r="AD129" s="86"/>
      <c r="AE129" s="86"/>
      <c r="AF129" s="86"/>
    </row>
    <row r="130" spans="1:32" x14ac:dyDescent="0.25">
      <c r="A130" s="75" t="s">
        <v>15687</v>
      </c>
      <c r="B130" s="62" t="s">
        <v>15916</v>
      </c>
      <c r="C130" s="62" t="s">
        <v>59</v>
      </c>
      <c r="D130" s="117"/>
      <c r="E130" s="116"/>
      <c r="F130" s="118"/>
      <c r="G130" s="119"/>
      <c r="H130" s="119"/>
      <c r="I130" s="120">
        <v>130</v>
      </c>
      <c r="J130" s="121"/>
      <c r="K130" s="122"/>
      <c r="L130" s="122"/>
      <c r="M130" s="122"/>
      <c r="N130" s="122"/>
      <c r="O130" s="122"/>
      <c r="P130" s="122"/>
      <c r="Q130" s="122"/>
      <c r="R130" s="122"/>
      <c r="S130" s="122"/>
      <c r="T130" s="122"/>
      <c r="U130" s="122"/>
      <c r="V130" s="122"/>
      <c r="W130" s="123"/>
      <c r="X130" s="123"/>
      <c r="Y130" s="86"/>
      <c r="Z130" s="86"/>
      <c r="AA130" s="86"/>
      <c r="AB130" s="86"/>
      <c r="AC130" s="86"/>
      <c r="AD130" s="86"/>
      <c r="AE130" s="86"/>
      <c r="AF130" s="86"/>
    </row>
    <row r="131" spans="1:32" x14ac:dyDescent="0.25">
      <c r="A131" s="75" t="s">
        <v>15688</v>
      </c>
      <c r="B131" s="62" t="s">
        <v>15917</v>
      </c>
      <c r="C131" s="62" t="s">
        <v>59</v>
      </c>
      <c r="D131" s="117"/>
      <c r="E131" s="116"/>
      <c r="F131" s="118"/>
      <c r="G131" s="119"/>
      <c r="H131" s="119"/>
      <c r="I131" s="120">
        <v>131</v>
      </c>
      <c r="J131" s="121"/>
      <c r="K131" s="122"/>
      <c r="L131" s="122"/>
      <c r="M131" s="122"/>
      <c r="N131" s="122"/>
      <c r="O131" s="122"/>
      <c r="P131" s="122"/>
      <c r="Q131" s="122"/>
      <c r="R131" s="122"/>
      <c r="S131" s="122"/>
      <c r="T131" s="122"/>
      <c r="U131" s="122"/>
      <c r="V131" s="122"/>
      <c r="W131" s="123"/>
      <c r="X131" s="123"/>
      <c r="Y131" s="86"/>
      <c r="Z131" s="86"/>
      <c r="AA131" s="86"/>
      <c r="AB131" s="86"/>
      <c r="AC131" s="86"/>
      <c r="AD131" s="86"/>
      <c r="AE131" s="86"/>
      <c r="AF131" s="86"/>
    </row>
    <row r="132" spans="1:32" x14ac:dyDescent="0.25">
      <c r="A132" s="75" t="s">
        <v>15689</v>
      </c>
      <c r="B132" s="62" t="s">
        <v>15918</v>
      </c>
      <c r="C132" s="62" t="s">
        <v>59</v>
      </c>
      <c r="D132" s="117"/>
      <c r="E132" s="116"/>
      <c r="F132" s="118"/>
      <c r="G132" s="119"/>
      <c r="H132" s="119"/>
      <c r="I132" s="120">
        <v>132</v>
      </c>
      <c r="J132" s="121"/>
      <c r="K132" s="122"/>
      <c r="L132" s="122"/>
      <c r="M132" s="122"/>
      <c r="N132" s="122"/>
      <c r="O132" s="122"/>
      <c r="P132" s="122"/>
      <c r="Q132" s="122"/>
      <c r="R132" s="122"/>
      <c r="S132" s="122"/>
      <c r="T132" s="122"/>
      <c r="U132" s="122"/>
      <c r="V132" s="122"/>
      <c r="W132" s="123"/>
      <c r="X132" s="123"/>
      <c r="Y132" s="86"/>
      <c r="Z132" s="86"/>
      <c r="AA132" s="86"/>
      <c r="AB132" s="86"/>
      <c r="AC132" s="86"/>
      <c r="AD132" s="86"/>
      <c r="AE132" s="86"/>
      <c r="AF132" s="86"/>
    </row>
    <row r="133" spans="1:32" x14ac:dyDescent="0.25">
      <c r="A133" s="75" t="s">
        <v>15690</v>
      </c>
      <c r="B133" s="62" t="s">
        <v>15919</v>
      </c>
      <c r="C133" s="62" t="s">
        <v>59</v>
      </c>
      <c r="D133" s="117"/>
      <c r="E133" s="116"/>
      <c r="F133" s="118"/>
      <c r="G133" s="119"/>
      <c r="H133" s="119"/>
      <c r="I133" s="120">
        <v>133</v>
      </c>
      <c r="J133" s="121"/>
      <c r="K133" s="122"/>
      <c r="L133" s="122"/>
      <c r="M133" s="122"/>
      <c r="N133" s="122"/>
      <c r="O133" s="122"/>
      <c r="P133" s="122"/>
      <c r="Q133" s="122"/>
      <c r="R133" s="122"/>
      <c r="S133" s="122"/>
      <c r="T133" s="122"/>
      <c r="U133" s="122"/>
      <c r="V133" s="122"/>
      <c r="W133" s="123"/>
      <c r="X133" s="123"/>
      <c r="Y133" s="86"/>
      <c r="Z133" s="86"/>
      <c r="AA133" s="86"/>
      <c r="AB133" s="86"/>
      <c r="AC133" s="86"/>
      <c r="AD133" s="86"/>
      <c r="AE133" s="86"/>
      <c r="AF133" s="86"/>
    </row>
    <row r="134" spans="1:32" x14ac:dyDescent="0.25">
      <c r="A134" s="75" t="s">
        <v>15691</v>
      </c>
      <c r="B134" s="62" t="s">
        <v>15920</v>
      </c>
      <c r="C134" s="62" t="s">
        <v>59</v>
      </c>
      <c r="D134" s="117"/>
      <c r="E134" s="116"/>
      <c r="F134" s="118"/>
      <c r="G134" s="119"/>
      <c r="H134" s="119"/>
      <c r="I134" s="120">
        <v>134</v>
      </c>
      <c r="J134" s="121"/>
      <c r="K134" s="122"/>
      <c r="L134" s="122"/>
      <c r="M134" s="122"/>
      <c r="N134" s="122"/>
      <c r="O134" s="122"/>
      <c r="P134" s="122"/>
      <c r="Q134" s="122"/>
      <c r="R134" s="122"/>
      <c r="S134" s="122"/>
      <c r="T134" s="122"/>
      <c r="U134" s="122"/>
      <c r="V134" s="122"/>
      <c r="W134" s="123"/>
      <c r="X134" s="123"/>
      <c r="Y134" s="86"/>
      <c r="Z134" s="86"/>
      <c r="AA134" s="86"/>
      <c r="AB134" s="86"/>
      <c r="AC134" s="86"/>
      <c r="AD134" s="86"/>
      <c r="AE134" s="86"/>
      <c r="AF134" s="86"/>
    </row>
    <row r="135" spans="1:32" x14ac:dyDescent="0.25">
      <c r="A135" s="75" t="s">
        <v>15692</v>
      </c>
      <c r="B135" s="62" t="s">
        <v>15909</v>
      </c>
      <c r="C135" s="62" t="s">
        <v>61</v>
      </c>
      <c r="D135" s="117"/>
      <c r="E135" s="116"/>
      <c r="F135" s="118"/>
      <c r="G135" s="119"/>
      <c r="H135" s="119"/>
      <c r="I135" s="120">
        <v>135</v>
      </c>
      <c r="J135" s="121"/>
      <c r="K135" s="122"/>
      <c r="L135" s="122"/>
      <c r="M135" s="122"/>
      <c r="N135" s="122"/>
      <c r="O135" s="122"/>
      <c r="P135" s="122"/>
      <c r="Q135" s="122"/>
      <c r="R135" s="122"/>
      <c r="S135" s="122"/>
      <c r="T135" s="122"/>
      <c r="U135" s="122"/>
      <c r="V135" s="122"/>
      <c r="W135" s="123"/>
      <c r="X135" s="123"/>
      <c r="Y135" s="86"/>
      <c r="Z135" s="86"/>
      <c r="AA135" s="86"/>
      <c r="AB135" s="86"/>
      <c r="AC135" s="86"/>
      <c r="AD135" s="86"/>
      <c r="AE135" s="86"/>
      <c r="AF135" s="86"/>
    </row>
    <row r="136" spans="1:32" x14ac:dyDescent="0.25">
      <c r="A136" s="75" t="s">
        <v>15693</v>
      </c>
      <c r="B136" s="62" t="s">
        <v>15910</v>
      </c>
      <c r="C136" s="62" t="s">
        <v>61</v>
      </c>
      <c r="D136" s="117"/>
      <c r="E136" s="116"/>
      <c r="F136" s="118"/>
      <c r="G136" s="119"/>
      <c r="H136" s="119"/>
      <c r="I136" s="120">
        <v>136</v>
      </c>
      <c r="J136" s="121"/>
      <c r="K136" s="122"/>
      <c r="L136" s="122"/>
      <c r="M136" s="122"/>
      <c r="N136" s="122"/>
      <c r="O136" s="122"/>
      <c r="P136" s="122"/>
      <c r="Q136" s="122"/>
      <c r="R136" s="122"/>
      <c r="S136" s="122"/>
      <c r="T136" s="122"/>
      <c r="U136" s="122"/>
      <c r="V136" s="122"/>
      <c r="W136" s="123"/>
      <c r="X136" s="123"/>
      <c r="Y136" s="86"/>
      <c r="Z136" s="86"/>
      <c r="AA136" s="86"/>
      <c r="AB136" s="86"/>
      <c r="AC136" s="86"/>
      <c r="AD136" s="86"/>
      <c r="AE136" s="86"/>
      <c r="AF136" s="86"/>
    </row>
    <row r="137" spans="1:32" x14ac:dyDescent="0.25">
      <c r="A137" s="75" t="s">
        <v>15694</v>
      </c>
      <c r="B137" s="62" t="s">
        <v>15911</v>
      </c>
      <c r="C137" s="62" t="s">
        <v>61</v>
      </c>
      <c r="D137" s="117"/>
      <c r="E137" s="116"/>
      <c r="F137" s="118"/>
      <c r="G137" s="119"/>
      <c r="H137" s="119"/>
      <c r="I137" s="120">
        <v>137</v>
      </c>
      <c r="J137" s="121"/>
      <c r="K137" s="122"/>
      <c r="L137" s="122"/>
      <c r="M137" s="122"/>
      <c r="N137" s="122"/>
      <c r="O137" s="122"/>
      <c r="P137" s="122"/>
      <c r="Q137" s="122"/>
      <c r="R137" s="122"/>
      <c r="S137" s="122"/>
      <c r="T137" s="122"/>
      <c r="U137" s="122"/>
      <c r="V137" s="122"/>
      <c r="W137" s="123"/>
      <c r="X137" s="123"/>
      <c r="Y137" s="86"/>
      <c r="Z137" s="86"/>
      <c r="AA137" s="86"/>
      <c r="AB137" s="86"/>
      <c r="AC137" s="86"/>
      <c r="AD137" s="86"/>
      <c r="AE137" s="86"/>
      <c r="AF137" s="86"/>
    </row>
    <row r="138" spans="1:32" x14ac:dyDescent="0.25">
      <c r="A138" s="75" t="s">
        <v>15695</v>
      </c>
      <c r="B138" s="62" t="s">
        <v>15912</v>
      </c>
      <c r="C138" s="62" t="s">
        <v>61</v>
      </c>
      <c r="D138" s="117"/>
      <c r="E138" s="116"/>
      <c r="F138" s="118"/>
      <c r="G138" s="119"/>
      <c r="H138" s="119"/>
      <c r="I138" s="120">
        <v>138</v>
      </c>
      <c r="J138" s="121"/>
      <c r="K138" s="122"/>
      <c r="L138" s="122"/>
      <c r="M138" s="122"/>
      <c r="N138" s="122"/>
      <c r="O138" s="122"/>
      <c r="P138" s="122"/>
      <c r="Q138" s="122"/>
      <c r="R138" s="122"/>
      <c r="S138" s="122"/>
      <c r="T138" s="122"/>
      <c r="U138" s="122"/>
      <c r="V138" s="122"/>
      <c r="W138" s="123"/>
      <c r="X138" s="123"/>
      <c r="Y138" s="86"/>
      <c r="Z138" s="86"/>
      <c r="AA138" s="86"/>
      <c r="AB138" s="86"/>
      <c r="AC138" s="86"/>
      <c r="AD138" s="86"/>
      <c r="AE138" s="86"/>
      <c r="AF138" s="86"/>
    </row>
    <row r="139" spans="1:32" x14ac:dyDescent="0.25">
      <c r="A139" s="75" t="s">
        <v>15696</v>
      </c>
      <c r="B139" s="62" t="s">
        <v>15913</v>
      </c>
      <c r="C139" s="62" t="s">
        <v>61</v>
      </c>
      <c r="D139" s="117"/>
      <c r="E139" s="116"/>
      <c r="F139" s="118"/>
      <c r="G139" s="119"/>
      <c r="H139" s="119"/>
      <c r="I139" s="120">
        <v>139</v>
      </c>
      <c r="J139" s="121"/>
      <c r="K139" s="122"/>
      <c r="L139" s="122"/>
      <c r="M139" s="122"/>
      <c r="N139" s="122"/>
      <c r="O139" s="122"/>
      <c r="P139" s="122"/>
      <c r="Q139" s="122"/>
      <c r="R139" s="122"/>
      <c r="S139" s="122"/>
      <c r="T139" s="122"/>
      <c r="U139" s="122"/>
      <c r="V139" s="122"/>
      <c r="W139" s="123"/>
      <c r="X139" s="123"/>
      <c r="Y139" s="86"/>
      <c r="Z139" s="86"/>
      <c r="AA139" s="86"/>
      <c r="AB139" s="86"/>
      <c r="AC139" s="86"/>
      <c r="AD139" s="86"/>
      <c r="AE139" s="86"/>
      <c r="AF139" s="86"/>
    </row>
    <row r="140" spans="1:32" x14ac:dyDescent="0.25">
      <c r="A140" s="75" t="s">
        <v>15697</v>
      </c>
      <c r="B140" s="62" t="s">
        <v>15914</v>
      </c>
      <c r="C140" s="62" t="s">
        <v>61</v>
      </c>
      <c r="D140" s="117"/>
      <c r="E140" s="116"/>
      <c r="F140" s="118"/>
      <c r="G140" s="119"/>
      <c r="H140" s="119"/>
      <c r="I140" s="120">
        <v>140</v>
      </c>
      <c r="J140" s="121"/>
      <c r="K140" s="122"/>
      <c r="L140" s="122"/>
      <c r="M140" s="122"/>
      <c r="N140" s="122"/>
      <c r="O140" s="122"/>
      <c r="P140" s="122"/>
      <c r="Q140" s="122"/>
      <c r="R140" s="122"/>
      <c r="S140" s="122"/>
      <c r="T140" s="122"/>
      <c r="U140" s="122"/>
      <c r="V140" s="122"/>
      <c r="W140" s="123"/>
      <c r="X140" s="123"/>
      <c r="Y140" s="86"/>
      <c r="Z140" s="86"/>
      <c r="AA140" s="86"/>
      <c r="AB140" s="86"/>
      <c r="AC140" s="86"/>
      <c r="AD140" s="86"/>
      <c r="AE140" s="86"/>
      <c r="AF140" s="86"/>
    </row>
    <row r="141" spans="1:32" x14ac:dyDescent="0.25">
      <c r="A141" s="75" t="s">
        <v>15698</v>
      </c>
      <c r="B141" s="62" t="s">
        <v>15915</v>
      </c>
      <c r="C141" s="62" t="s">
        <v>61</v>
      </c>
      <c r="D141" s="117"/>
      <c r="E141" s="116"/>
      <c r="F141" s="118"/>
      <c r="G141" s="119"/>
      <c r="H141" s="119"/>
      <c r="I141" s="120">
        <v>141</v>
      </c>
      <c r="J141" s="121"/>
      <c r="K141" s="122"/>
      <c r="L141" s="122"/>
      <c r="M141" s="122"/>
      <c r="N141" s="122"/>
      <c r="O141" s="122"/>
      <c r="P141" s="122"/>
      <c r="Q141" s="122"/>
      <c r="R141" s="122"/>
      <c r="S141" s="122"/>
      <c r="T141" s="122"/>
      <c r="U141" s="122"/>
      <c r="V141" s="122"/>
      <c r="W141" s="123"/>
      <c r="X141" s="123"/>
      <c r="Y141" s="86"/>
      <c r="Z141" s="86"/>
      <c r="AA141" s="86"/>
      <c r="AB141" s="86"/>
      <c r="AC141" s="86"/>
      <c r="AD141" s="86"/>
      <c r="AE141" s="86"/>
      <c r="AF141" s="86"/>
    </row>
    <row r="142" spans="1:32" x14ac:dyDescent="0.25">
      <c r="A142" s="75" t="s">
        <v>15699</v>
      </c>
      <c r="B142" s="62" t="s">
        <v>15916</v>
      </c>
      <c r="C142" s="62" t="s">
        <v>61</v>
      </c>
      <c r="D142" s="117"/>
      <c r="E142" s="116"/>
      <c r="F142" s="118"/>
      <c r="G142" s="119"/>
      <c r="H142" s="119"/>
      <c r="I142" s="120">
        <v>142</v>
      </c>
      <c r="J142" s="121"/>
      <c r="K142" s="122"/>
      <c r="L142" s="122"/>
      <c r="M142" s="122"/>
      <c r="N142" s="122"/>
      <c r="O142" s="122"/>
      <c r="P142" s="122"/>
      <c r="Q142" s="122"/>
      <c r="R142" s="122"/>
      <c r="S142" s="122"/>
      <c r="T142" s="122"/>
      <c r="U142" s="122"/>
      <c r="V142" s="122"/>
      <c r="W142" s="123"/>
      <c r="X142" s="123"/>
      <c r="Y142" s="86"/>
      <c r="Z142" s="86"/>
      <c r="AA142" s="86"/>
      <c r="AB142" s="86"/>
      <c r="AC142" s="86"/>
      <c r="AD142" s="86"/>
      <c r="AE142" s="86"/>
      <c r="AF142" s="86"/>
    </row>
    <row r="143" spans="1:32" x14ac:dyDescent="0.25">
      <c r="A143" s="75" t="s">
        <v>15700</v>
      </c>
      <c r="B143" s="62" t="s">
        <v>15917</v>
      </c>
      <c r="C143" s="62" t="s">
        <v>61</v>
      </c>
      <c r="D143" s="117"/>
      <c r="E143" s="116"/>
      <c r="F143" s="118"/>
      <c r="G143" s="119"/>
      <c r="H143" s="119"/>
      <c r="I143" s="120">
        <v>143</v>
      </c>
      <c r="J143" s="121"/>
      <c r="K143" s="122"/>
      <c r="L143" s="122"/>
      <c r="M143" s="122"/>
      <c r="N143" s="122"/>
      <c r="O143" s="122"/>
      <c r="P143" s="122"/>
      <c r="Q143" s="122"/>
      <c r="R143" s="122"/>
      <c r="S143" s="122"/>
      <c r="T143" s="122"/>
      <c r="U143" s="122"/>
      <c r="V143" s="122"/>
      <c r="W143" s="123"/>
      <c r="X143" s="123"/>
      <c r="Y143" s="86"/>
      <c r="Z143" s="86"/>
      <c r="AA143" s="86"/>
      <c r="AB143" s="86"/>
      <c r="AC143" s="86"/>
      <c r="AD143" s="86"/>
      <c r="AE143" s="86"/>
      <c r="AF143" s="86"/>
    </row>
    <row r="144" spans="1:32" x14ac:dyDescent="0.25">
      <c r="A144" s="75" t="s">
        <v>15701</v>
      </c>
      <c r="B144" s="62" t="s">
        <v>15918</v>
      </c>
      <c r="C144" s="62" t="s">
        <v>61</v>
      </c>
      <c r="D144" s="117"/>
      <c r="E144" s="116"/>
      <c r="F144" s="118"/>
      <c r="G144" s="119"/>
      <c r="H144" s="119"/>
      <c r="I144" s="120">
        <v>144</v>
      </c>
      <c r="J144" s="121"/>
      <c r="K144" s="122"/>
      <c r="L144" s="122"/>
      <c r="M144" s="122"/>
      <c r="N144" s="122"/>
      <c r="O144" s="122"/>
      <c r="P144" s="122"/>
      <c r="Q144" s="122"/>
      <c r="R144" s="122"/>
      <c r="S144" s="122"/>
      <c r="T144" s="122"/>
      <c r="U144" s="122"/>
      <c r="V144" s="122"/>
      <c r="W144" s="123"/>
      <c r="X144" s="123"/>
      <c r="Y144" s="86"/>
      <c r="Z144" s="86"/>
      <c r="AA144" s="86"/>
      <c r="AB144" s="86"/>
      <c r="AC144" s="86"/>
      <c r="AD144" s="86"/>
      <c r="AE144" s="86"/>
      <c r="AF144" s="86"/>
    </row>
    <row r="145" spans="1:32" x14ac:dyDescent="0.25">
      <c r="A145" s="75" t="s">
        <v>15702</v>
      </c>
      <c r="B145" s="62" t="s">
        <v>15919</v>
      </c>
      <c r="C145" s="62" t="s">
        <v>61</v>
      </c>
      <c r="D145" s="117"/>
      <c r="E145" s="116"/>
      <c r="F145" s="118"/>
      <c r="G145" s="119"/>
      <c r="H145" s="119"/>
      <c r="I145" s="120">
        <v>145</v>
      </c>
      <c r="J145" s="121"/>
      <c r="K145" s="122"/>
      <c r="L145" s="122"/>
      <c r="M145" s="122"/>
      <c r="N145" s="122"/>
      <c r="O145" s="122"/>
      <c r="P145" s="122"/>
      <c r="Q145" s="122"/>
      <c r="R145" s="122"/>
      <c r="S145" s="122"/>
      <c r="T145" s="122"/>
      <c r="U145" s="122"/>
      <c r="V145" s="122"/>
      <c r="W145" s="123"/>
      <c r="X145" s="123"/>
      <c r="Y145" s="86"/>
      <c r="Z145" s="86"/>
      <c r="AA145" s="86"/>
      <c r="AB145" s="86"/>
      <c r="AC145" s="86"/>
      <c r="AD145" s="86"/>
      <c r="AE145" s="86"/>
      <c r="AF145" s="86"/>
    </row>
    <row r="146" spans="1:32" x14ac:dyDescent="0.25">
      <c r="A146" s="75" t="s">
        <v>15703</v>
      </c>
      <c r="B146" s="62" t="s">
        <v>15920</v>
      </c>
      <c r="C146" s="62" t="s">
        <v>61</v>
      </c>
      <c r="D146" s="117"/>
      <c r="E146" s="116"/>
      <c r="F146" s="118"/>
      <c r="G146" s="119"/>
      <c r="H146" s="119"/>
      <c r="I146" s="120">
        <v>146</v>
      </c>
      <c r="J146" s="121"/>
      <c r="K146" s="122"/>
      <c r="L146" s="122"/>
      <c r="M146" s="122"/>
      <c r="N146" s="122"/>
      <c r="O146" s="122"/>
      <c r="P146" s="122"/>
      <c r="Q146" s="122"/>
      <c r="R146" s="122"/>
      <c r="S146" s="122"/>
      <c r="T146" s="122"/>
      <c r="U146" s="122"/>
      <c r="V146" s="122"/>
      <c r="W146" s="123"/>
      <c r="X146" s="123"/>
      <c r="Y146" s="86"/>
      <c r="Z146" s="86"/>
      <c r="AA146" s="86"/>
      <c r="AB146" s="86"/>
      <c r="AC146" s="86"/>
      <c r="AD146" s="86"/>
      <c r="AE146" s="86"/>
      <c r="AF146" s="86"/>
    </row>
    <row r="147" spans="1:32" x14ac:dyDescent="0.25">
      <c r="A147" s="75" t="s">
        <v>15704</v>
      </c>
      <c r="B147" s="62" t="s">
        <v>15909</v>
      </c>
      <c r="C147" s="62" t="s">
        <v>63</v>
      </c>
      <c r="D147" s="117"/>
      <c r="E147" s="116"/>
      <c r="F147" s="118"/>
      <c r="G147" s="119"/>
      <c r="H147" s="119"/>
      <c r="I147" s="120">
        <v>147</v>
      </c>
      <c r="J147" s="121"/>
      <c r="K147" s="122"/>
      <c r="L147" s="122"/>
      <c r="M147" s="122"/>
      <c r="N147" s="122"/>
      <c r="O147" s="122"/>
      <c r="P147" s="122"/>
      <c r="Q147" s="122"/>
      <c r="R147" s="122"/>
      <c r="S147" s="122"/>
      <c r="T147" s="122"/>
      <c r="U147" s="122"/>
      <c r="V147" s="122"/>
      <c r="W147" s="123"/>
      <c r="X147" s="123"/>
      <c r="Y147" s="86"/>
      <c r="Z147" s="86"/>
      <c r="AA147" s="86"/>
      <c r="AB147" s="86"/>
      <c r="AC147" s="86"/>
      <c r="AD147" s="86"/>
      <c r="AE147" s="86"/>
      <c r="AF147" s="86"/>
    </row>
    <row r="148" spans="1:32" x14ac:dyDescent="0.25">
      <c r="A148" s="75" t="s">
        <v>15705</v>
      </c>
      <c r="B148" s="62" t="s">
        <v>15910</v>
      </c>
      <c r="C148" s="62" t="s">
        <v>63</v>
      </c>
      <c r="D148" s="117"/>
      <c r="E148" s="116"/>
      <c r="F148" s="118"/>
      <c r="G148" s="119"/>
      <c r="H148" s="119"/>
      <c r="I148" s="120">
        <v>148</v>
      </c>
      <c r="J148" s="121"/>
      <c r="K148" s="122"/>
      <c r="L148" s="122"/>
      <c r="M148" s="122"/>
      <c r="N148" s="122"/>
      <c r="O148" s="122"/>
      <c r="P148" s="122"/>
      <c r="Q148" s="122"/>
      <c r="R148" s="122"/>
      <c r="S148" s="122"/>
      <c r="T148" s="122"/>
      <c r="U148" s="122"/>
      <c r="V148" s="122"/>
      <c r="W148" s="123"/>
      <c r="X148" s="123"/>
      <c r="Y148" s="86"/>
      <c r="Z148" s="86"/>
      <c r="AA148" s="86"/>
      <c r="AB148" s="86"/>
      <c r="AC148" s="86"/>
      <c r="AD148" s="86"/>
      <c r="AE148" s="86"/>
      <c r="AF148" s="86"/>
    </row>
    <row r="149" spans="1:32" x14ac:dyDescent="0.25">
      <c r="A149" s="75" t="s">
        <v>15706</v>
      </c>
      <c r="B149" s="62" t="s">
        <v>15911</v>
      </c>
      <c r="C149" s="62" t="s">
        <v>63</v>
      </c>
      <c r="D149" s="117"/>
      <c r="E149" s="116"/>
      <c r="F149" s="118"/>
      <c r="G149" s="119"/>
      <c r="H149" s="119"/>
      <c r="I149" s="120">
        <v>149</v>
      </c>
      <c r="J149" s="121"/>
      <c r="K149" s="122"/>
      <c r="L149" s="122"/>
      <c r="M149" s="122"/>
      <c r="N149" s="122"/>
      <c r="O149" s="122"/>
      <c r="P149" s="122"/>
      <c r="Q149" s="122"/>
      <c r="R149" s="122"/>
      <c r="S149" s="122"/>
      <c r="T149" s="122"/>
      <c r="U149" s="122"/>
      <c r="V149" s="122"/>
      <c r="W149" s="123"/>
      <c r="X149" s="123"/>
      <c r="Y149" s="86"/>
      <c r="Z149" s="86"/>
      <c r="AA149" s="86"/>
      <c r="AB149" s="86"/>
      <c r="AC149" s="86"/>
      <c r="AD149" s="86"/>
      <c r="AE149" s="86"/>
      <c r="AF149" s="86"/>
    </row>
    <row r="150" spans="1:32" x14ac:dyDescent="0.25">
      <c r="A150" s="75" t="s">
        <v>15707</v>
      </c>
      <c r="B150" s="62" t="s">
        <v>15912</v>
      </c>
      <c r="C150" s="62" t="s">
        <v>63</v>
      </c>
      <c r="D150" s="117"/>
      <c r="E150" s="116"/>
      <c r="F150" s="118"/>
      <c r="G150" s="119"/>
      <c r="H150" s="119"/>
      <c r="I150" s="120">
        <v>150</v>
      </c>
      <c r="J150" s="121"/>
      <c r="K150" s="122"/>
      <c r="L150" s="122"/>
      <c r="M150" s="122"/>
      <c r="N150" s="122"/>
      <c r="O150" s="122"/>
      <c r="P150" s="122"/>
      <c r="Q150" s="122"/>
      <c r="R150" s="122"/>
      <c r="S150" s="122"/>
      <c r="T150" s="122"/>
      <c r="U150" s="122"/>
      <c r="V150" s="122"/>
      <c r="W150" s="123"/>
      <c r="X150" s="123"/>
      <c r="Y150" s="86"/>
      <c r="Z150" s="86"/>
      <c r="AA150" s="86"/>
      <c r="AB150" s="86"/>
      <c r="AC150" s="86"/>
      <c r="AD150" s="86"/>
      <c r="AE150" s="86"/>
      <c r="AF150" s="86"/>
    </row>
    <row r="151" spans="1:32" x14ac:dyDescent="0.25">
      <c r="A151" s="75" t="s">
        <v>15708</v>
      </c>
      <c r="B151" s="62" t="s">
        <v>15913</v>
      </c>
      <c r="C151" s="62" t="s">
        <v>63</v>
      </c>
      <c r="D151" s="117"/>
      <c r="E151" s="116"/>
      <c r="F151" s="118"/>
      <c r="G151" s="119"/>
      <c r="H151" s="119"/>
      <c r="I151" s="120">
        <v>151</v>
      </c>
      <c r="J151" s="121"/>
      <c r="K151" s="122"/>
      <c r="L151" s="122"/>
      <c r="M151" s="122"/>
      <c r="N151" s="122"/>
      <c r="O151" s="122"/>
      <c r="P151" s="122"/>
      <c r="Q151" s="122"/>
      <c r="R151" s="122"/>
      <c r="S151" s="122"/>
      <c r="T151" s="122"/>
      <c r="U151" s="122"/>
      <c r="V151" s="122"/>
      <c r="W151" s="123"/>
      <c r="X151" s="123"/>
      <c r="Y151" s="86"/>
      <c r="Z151" s="86"/>
      <c r="AA151" s="86"/>
      <c r="AB151" s="86"/>
      <c r="AC151" s="86"/>
      <c r="AD151" s="86"/>
      <c r="AE151" s="86"/>
      <c r="AF151" s="86"/>
    </row>
    <row r="152" spans="1:32" x14ac:dyDescent="0.25">
      <c r="A152" s="75" t="s">
        <v>15709</v>
      </c>
      <c r="B152" s="62" t="s">
        <v>15914</v>
      </c>
      <c r="C152" s="62" t="s">
        <v>63</v>
      </c>
      <c r="D152" s="117"/>
      <c r="E152" s="116"/>
      <c r="F152" s="118"/>
      <c r="G152" s="119"/>
      <c r="H152" s="119"/>
      <c r="I152" s="120">
        <v>152</v>
      </c>
      <c r="J152" s="121"/>
      <c r="K152" s="122"/>
      <c r="L152" s="122"/>
      <c r="M152" s="122"/>
      <c r="N152" s="122"/>
      <c r="O152" s="122"/>
      <c r="P152" s="122"/>
      <c r="Q152" s="122"/>
      <c r="R152" s="122"/>
      <c r="S152" s="122"/>
      <c r="T152" s="122"/>
      <c r="U152" s="122"/>
      <c r="V152" s="122"/>
      <c r="W152" s="123"/>
      <c r="X152" s="123"/>
      <c r="Y152" s="86"/>
      <c r="Z152" s="86"/>
      <c r="AA152" s="86"/>
      <c r="AB152" s="86"/>
      <c r="AC152" s="86"/>
      <c r="AD152" s="86"/>
      <c r="AE152" s="86"/>
      <c r="AF152" s="86"/>
    </row>
    <row r="153" spans="1:32" x14ac:dyDescent="0.25">
      <c r="A153" s="75" t="s">
        <v>15710</v>
      </c>
      <c r="B153" s="62" t="s">
        <v>15915</v>
      </c>
      <c r="C153" s="62" t="s">
        <v>63</v>
      </c>
      <c r="D153" s="117"/>
      <c r="E153" s="116"/>
      <c r="F153" s="118"/>
      <c r="G153" s="119"/>
      <c r="H153" s="119"/>
      <c r="I153" s="120">
        <v>153</v>
      </c>
      <c r="J153" s="121"/>
      <c r="K153" s="122"/>
      <c r="L153" s="122"/>
      <c r="M153" s="122"/>
      <c r="N153" s="122"/>
      <c r="O153" s="122"/>
      <c r="P153" s="122"/>
      <c r="Q153" s="122"/>
      <c r="R153" s="122"/>
      <c r="S153" s="122"/>
      <c r="T153" s="122"/>
      <c r="U153" s="122"/>
      <c r="V153" s="122"/>
      <c r="W153" s="123"/>
      <c r="X153" s="123"/>
      <c r="Y153" s="86"/>
      <c r="Z153" s="86"/>
      <c r="AA153" s="86"/>
      <c r="AB153" s="86"/>
      <c r="AC153" s="86"/>
      <c r="AD153" s="86"/>
      <c r="AE153" s="86"/>
      <c r="AF153" s="86"/>
    </row>
    <row r="154" spans="1:32" x14ac:dyDescent="0.25">
      <c r="A154" s="75" t="s">
        <v>15711</v>
      </c>
      <c r="B154" s="62" t="s">
        <v>15916</v>
      </c>
      <c r="C154" s="62" t="s">
        <v>63</v>
      </c>
      <c r="D154" s="117"/>
      <c r="E154" s="116"/>
      <c r="F154" s="118"/>
      <c r="G154" s="119"/>
      <c r="H154" s="119"/>
      <c r="I154" s="120">
        <v>154</v>
      </c>
      <c r="J154" s="121"/>
      <c r="K154" s="122"/>
      <c r="L154" s="122"/>
      <c r="M154" s="122"/>
      <c r="N154" s="122"/>
      <c r="O154" s="122"/>
      <c r="P154" s="122"/>
      <c r="Q154" s="122"/>
      <c r="R154" s="122"/>
      <c r="S154" s="122"/>
      <c r="T154" s="122"/>
      <c r="U154" s="122"/>
      <c r="V154" s="122"/>
      <c r="W154" s="123"/>
      <c r="X154" s="123"/>
      <c r="Y154" s="86"/>
      <c r="Z154" s="86"/>
      <c r="AA154" s="86"/>
      <c r="AB154" s="86"/>
      <c r="AC154" s="86"/>
      <c r="AD154" s="86"/>
      <c r="AE154" s="86"/>
      <c r="AF154" s="86"/>
    </row>
    <row r="155" spans="1:32" x14ac:dyDescent="0.25">
      <c r="A155" s="75" t="s">
        <v>15712</v>
      </c>
      <c r="B155" s="62" t="s">
        <v>15917</v>
      </c>
      <c r="C155" s="62" t="s">
        <v>63</v>
      </c>
      <c r="D155" s="117"/>
      <c r="E155" s="116"/>
      <c r="F155" s="118"/>
      <c r="G155" s="119"/>
      <c r="H155" s="119"/>
      <c r="I155" s="120">
        <v>155</v>
      </c>
      <c r="J155" s="121"/>
      <c r="K155" s="122"/>
      <c r="L155" s="122"/>
      <c r="M155" s="122"/>
      <c r="N155" s="122"/>
      <c r="O155" s="122"/>
      <c r="P155" s="122"/>
      <c r="Q155" s="122"/>
      <c r="R155" s="122"/>
      <c r="S155" s="122"/>
      <c r="T155" s="122"/>
      <c r="U155" s="122"/>
      <c r="V155" s="122"/>
      <c r="W155" s="123"/>
      <c r="X155" s="123"/>
      <c r="Y155" s="86"/>
      <c r="Z155" s="86"/>
      <c r="AA155" s="86"/>
      <c r="AB155" s="86"/>
      <c r="AC155" s="86"/>
      <c r="AD155" s="86"/>
      <c r="AE155" s="86"/>
      <c r="AF155" s="86"/>
    </row>
    <row r="156" spans="1:32" x14ac:dyDescent="0.25">
      <c r="A156" s="75" t="s">
        <v>15713</v>
      </c>
      <c r="B156" s="62" t="s">
        <v>15918</v>
      </c>
      <c r="C156" s="62" t="s">
        <v>63</v>
      </c>
      <c r="D156" s="117"/>
      <c r="E156" s="116"/>
      <c r="F156" s="118"/>
      <c r="G156" s="119"/>
      <c r="H156" s="119"/>
      <c r="I156" s="120">
        <v>156</v>
      </c>
      <c r="J156" s="121"/>
      <c r="K156" s="122"/>
      <c r="L156" s="122"/>
      <c r="M156" s="122"/>
      <c r="N156" s="122"/>
      <c r="O156" s="122"/>
      <c r="P156" s="122"/>
      <c r="Q156" s="122"/>
      <c r="R156" s="122"/>
      <c r="S156" s="122"/>
      <c r="T156" s="122"/>
      <c r="U156" s="122"/>
      <c r="V156" s="122"/>
      <c r="W156" s="123"/>
      <c r="X156" s="123"/>
      <c r="Y156" s="86"/>
      <c r="Z156" s="86"/>
      <c r="AA156" s="86"/>
      <c r="AB156" s="86"/>
      <c r="AC156" s="86"/>
      <c r="AD156" s="86"/>
      <c r="AE156" s="86"/>
      <c r="AF156" s="86"/>
    </row>
    <row r="157" spans="1:32" x14ac:dyDescent="0.25">
      <c r="A157" s="75" t="s">
        <v>15714</v>
      </c>
      <c r="B157" s="62" t="s">
        <v>15919</v>
      </c>
      <c r="C157" s="62" t="s">
        <v>63</v>
      </c>
      <c r="D157" s="117"/>
      <c r="E157" s="116"/>
      <c r="F157" s="118"/>
      <c r="G157" s="119"/>
      <c r="H157" s="119"/>
      <c r="I157" s="120">
        <v>157</v>
      </c>
      <c r="J157" s="121"/>
      <c r="K157" s="122"/>
      <c r="L157" s="122"/>
      <c r="M157" s="122"/>
      <c r="N157" s="122"/>
      <c r="O157" s="122"/>
      <c r="P157" s="122"/>
      <c r="Q157" s="122"/>
      <c r="R157" s="122"/>
      <c r="S157" s="122"/>
      <c r="T157" s="122"/>
      <c r="U157" s="122"/>
      <c r="V157" s="122"/>
      <c r="W157" s="123"/>
      <c r="X157" s="123"/>
      <c r="Y157" s="86"/>
      <c r="Z157" s="86"/>
      <c r="AA157" s="86"/>
      <c r="AB157" s="86"/>
      <c r="AC157" s="86"/>
      <c r="AD157" s="86"/>
      <c r="AE157" s="86"/>
      <c r="AF157" s="86"/>
    </row>
    <row r="158" spans="1:32" x14ac:dyDescent="0.25">
      <c r="A158" s="75" t="s">
        <v>15715</v>
      </c>
      <c r="B158" s="62" t="s">
        <v>15920</v>
      </c>
      <c r="C158" s="62" t="s">
        <v>63</v>
      </c>
      <c r="D158" s="117"/>
      <c r="E158" s="116"/>
      <c r="F158" s="118"/>
      <c r="G158" s="119"/>
      <c r="H158" s="119"/>
      <c r="I158" s="120">
        <v>158</v>
      </c>
      <c r="J158" s="121"/>
      <c r="K158" s="122"/>
      <c r="L158" s="122"/>
      <c r="M158" s="122"/>
      <c r="N158" s="122"/>
      <c r="O158" s="122"/>
      <c r="P158" s="122"/>
      <c r="Q158" s="122"/>
      <c r="R158" s="122"/>
      <c r="S158" s="122"/>
      <c r="T158" s="122"/>
      <c r="U158" s="122"/>
      <c r="V158" s="122"/>
      <c r="W158" s="123"/>
      <c r="X158" s="123"/>
      <c r="Y158" s="86"/>
      <c r="Z158" s="86"/>
      <c r="AA158" s="86"/>
      <c r="AB158" s="86"/>
      <c r="AC158" s="86"/>
      <c r="AD158" s="86"/>
      <c r="AE158" s="86"/>
      <c r="AF158" s="86"/>
    </row>
    <row r="159" spans="1:32" x14ac:dyDescent="0.25">
      <c r="A159" s="75" t="s">
        <v>15716</v>
      </c>
      <c r="B159" s="62" t="s">
        <v>15909</v>
      </c>
      <c r="C159" s="62" t="s">
        <v>57</v>
      </c>
      <c r="D159" s="117"/>
      <c r="E159" s="116"/>
      <c r="F159" s="118"/>
      <c r="G159" s="119"/>
      <c r="H159" s="119"/>
      <c r="I159" s="120">
        <v>159</v>
      </c>
      <c r="J159" s="121"/>
      <c r="K159" s="122"/>
      <c r="L159" s="122"/>
      <c r="M159" s="122"/>
      <c r="N159" s="122"/>
      <c r="O159" s="122"/>
      <c r="P159" s="122"/>
      <c r="Q159" s="122"/>
      <c r="R159" s="122"/>
      <c r="S159" s="122"/>
      <c r="T159" s="122"/>
      <c r="U159" s="122"/>
      <c r="V159" s="122"/>
      <c r="W159" s="123"/>
      <c r="X159" s="123"/>
      <c r="Y159" s="86"/>
      <c r="Z159" s="86"/>
      <c r="AA159" s="86"/>
      <c r="AB159" s="86"/>
      <c r="AC159" s="86"/>
      <c r="AD159" s="86"/>
      <c r="AE159" s="86"/>
      <c r="AF159" s="86"/>
    </row>
    <row r="160" spans="1:32" x14ac:dyDescent="0.25">
      <c r="A160" s="75" t="s">
        <v>15717</v>
      </c>
      <c r="B160" s="62" t="s">
        <v>15910</v>
      </c>
      <c r="C160" s="62" t="s">
        <v>57</v>
      </c>
      <c r="D160" s="117"/>
      <c r="E160" s="116"/>
      <c r="F160" s="118"/>
      <c r="G160" s="119"/>
      <c r="H160" s="119"/>
      <c r="I160" s="120">
        <v>160</v>
      </c>
      <c r="J160" s="121"/>
      <c r="K160" s="122"/>
      <c r="L160" s="122"/>
      <c r="M160" s="122"/>
      <c r="N160" s="122"/>
      <c r="O160" s="122"/>
      <c r="P160" s="122"/>
      <c r="Q160" s="122"/>
      <c r="R160" s="122"/>
      <c r="S160" s="122"/>
      <c r="T160" s="122"/>
      <c r="U160" s="122"/>
      <c r="V160" s="122"/>
      <c r="W160" s="123"/>
      <c r="X160" s="123"/>
      <c r="Y160" s="86"/>
      <c r="Z160" s="86"/>
      <c r="AA160" s="86"/>
      <c r="AB160" s="86"/>
      <c r="AC160" s="86"/>
      <c r="AD160" s="86"/>
      <c r="AE160" s="86"/>
      <c r="AF160" s="86"/>
    </row>
    <row r="161" spans="1:32" x14ac:dyDescent="0.25">
      <c r="A161" s="75" t="s">
        <v>15718</v>
      </c>
      <c r="B161" s="62" t="s">
        <v>15911</v>
      </c>
      <c r="C161" s="62" t="s">
        <v>57</v>
      </c>
      <c r="D161" s="117"/>
      <c r="E161" s="116"/>
      <c r="F161" s="118"/>
      <c r="G161" s="119"/>
      <c r="H161" s="119"/>
      <c r="I161" s="120">
        <v>161</v>
      </c>
      <c r="J161" s="121"/>
      <c r="K161" s="122"/>
      <c r="L161" s="122"/>
      <c r="M161" s="122"/>
      <c r="N161" s="122"/>
      <c r="O161" s="122"/>
      <c r="P161" s="122"/>
      <c r="Q161" s="122"/>
      <c r="R161" s="122"/>
      <c r="S161" s="122"/>
      <c r="T161" s="122"/>
      <c r="U161" s="122"/>
      <c r="V161" s="122"/>
      <c r="W161" s="123"/>
      <c r="X161" s="123"/>
      <c r="Y161" s="86"/>
      <c r="Z161" s="86"/>
      <c r="AA161" s="86"/>
      <c r="AB161" s="86"/>
      <c r="AC161" s="86"/>
      <c r="AD161" s="86"/>
      <c r="AE161" s="86"/>
      <c r="AF161" s="86"/>
    </row>
    <row r="162" spans="1:32" x14ac:dyDescent="0.25">
      <c r="A162" s="75" t="s">
        <v>15719</v>
      </c>
      <c r="B162" s="62" t="s">
        <v>15912</v>
      </c>
      <c r="C162" s="62" t="s">
        <v>57</v>
      </c>
      <c r="D162" s="117"/>
      <c r="E162" s="116"/>
      <c r="F162" s="118"/>
      <c r="G162" s="119"/>
      <c r="H162" s="119"/>
      <c r="I162" s="120">
        <v>162</v>
      </c>
      <c r="J162" s="121"/>
      <c r="K162" s="122"/>
      <c r="L162" s="122"/>
      <c r="M162" s="122"/>
      <c r="N162" s="122"/>
      <c r="O162" s="122"/>
      <c r="P162" s="122"/>
      <c r="Q162" s="122"/>
      <c r="R162" s="122"/>
      <c r="S162" s="122"/>
      <c r="T162" s="122"/>
      <c r="U162" s="122"/>
      <c r="V162" s="122"/>
      <c r="W162" s="123"/>
      <c r="X162" s="123"/>
      <c r="Y162" s="86"/>
      <c r="Z162" s="86"/>
      <c r="AA162" s="86"/>
      <c r="AB162" s="86"/>
      <c r="AC162" s="86"/>
      <c r="AD162" s="86"/>
      <c r="AE162" s="86"/>
      <c r="AF162" s="86"/>
    </row>
    <row r="163" spans="1:32" x14ac:dyDescent="0.25">
      <c r="A163" s="75" t="s">
        <v>15720</v>
      </c>
      <c r="B163" s="62" t="s">
        <v>15913</v>
      </c>
      <c r="C163" s="62" t="s">
        <v>57</v>
      </c>
      <c r="D163" s="117"/>
      <c r="E163" s="116"/>
      <c r="F163" s="118"/>
      <c r="G163" s="119"/>
      <c r="H163" s="119"/>
      <c r="I163" s="120">
        <v>163</v>
      </c>
      <c r="J163" s="121"/>
      <c r="K163" s="122"/>
      <c r="L163" s="122"/>
      <c r="M163" s="122"/>
      <c r="N163" s="122"/>
      <c r="O163" s="122"/>
      <c r="P163" s="122"/>
      <c r="Q163" s="122"/>
      <c r="R163" s="122"/>
      <c r="S163" s="122"/>
      <c r="T163" s="122"/>
      <c r="U163" s="122"/>
      <c r="V163" s="122"/>
      <c r="W163" s="123"/>
      <c r="X163" s="123"/>
      <c r="Y163" s="86"/>
      <c r="Z163" s="86"/>
      <c r="AA163" s="86"/>
      <c r="AB163" s="86"/>
      <c r="AC163" s="86"/>
      <c r="AD163" s="86"/>
      <c r="AE163" s="86"/>
      <c r="AF163" s="86"/>
    </row>
    <row r="164" spans="1:32" x14ac:dyDescent="0.25">
      <c r="A164" s="75" t="s">
        <v>15721</v>
      </c>
      <c r="B164" s="62" t="s">
        <v>15914</v>
      </c>
      <c r="C164" s="62" t="s">
        <v>57</v>
      </c>
      <c r="D164" s="117"/>
      <c r="E164" s="116"/>
      <c r="F164" s="118"/>
      <c r="G164" s="119"/>
      <c r="H164" s="119"/>
      <c r="I164" s="120">
        <v>164</v>
      </c>
      <c r="J164" s="121"/>
      <c r="K164" s="122"/>
      <c r="L164" s="122"/>
      <c r="M164" s="122"/>
      <c r="N164" s="122"/>
      <c r="O164" s="122"/>
      <c r="P164" s="122"/>
      <c r="Q164" s="122"/>
      <c r="R164" s="122"/>
      <c r="S164" s="122"/>
      <c r="T164" s="122"/>
      <c r="U164" s="122"/>
      <c r="V164" s="122"/>
      <c r="W164" s="123"/>
      <c r="X164" s="123"/>
      <c r="Y164" s="86"/>
      <c r="Z164" s="86"/>
      <c r="AA164" s="86"/>
      <c r="AB164" s="86"/>
      <c r="AC164" s="86"/>
      <c r="AD164" s="86"/>
      <c r="AE164" s="86"/>
      <c r="AF164" s="86"/>
    </row>
    <row r="165" spans="1:32" x14ac:dyDescent="0.25">
      <c r="A165" s="75" t="s">
        <v>15722</v>
      </c>
      <c r="B165" s="62" t="s">
        <v>15915</v>
      </c>
      <c r="C165" s="62" t="s">
        <v>57</v>
      </c>
      <c r="D165" s="117"/>
      <c r="E165" s="116"/>
      <c r="F165" s="118"/>
      <c r="G165" s="119"/>
      <c r="H165" s="119"/>
      <c r="I165" s="120">
        <v>165</v>
      </c>
      <c r="J165" s="121"/>
      <c r="K165" s="122"/>
      <c r="L165" s="122"/>
      <c r="M165" s="122"/>
      <c r="N165" s="122"/>
      <c r="O165" s="122"/>
      <c r="P165" s="122"/>
      <c r="Q165" s="122"/>
      <c r="R165" s="122"/>
      <c r="S165" s="122"/>
      <c r="T165" s="122"/>
      <c r="U165" s="122"/>
      <c r="V165" s="122"/>
      <c r="W165" s="123"/>
      <c r="X165" s="123"/>
      <c r="Y165" s="86"/>
      <c r="Z165" s="86"/>
      <c r="AA165" s="86"/>
      <c r="AB165" s="86"/>
      <c r="AC165" s="86"/>
      <c r="AD165" s="86"/>
      <c r="AE165" s="86"/>
      <c r="AF165" s="86"/>
    </row>
    <row r="166" spans="1:32" x14ac:dyDescent="0.25">
      <c r="A166" s="75" t="s">
        <v>15723</v>
      </c>
      <c r="B166" s="62" t="s">
        <v>15916</v>
      </c>
      <c r="C166" s="62" t="s">
        <v>57</v>
      </c>
      <c r="D166" s="117"/>
      <c r="E166" s="116"/>
      <c r="F166" s="118"/>
      <c r="G166" s="119"/>
      <c r="H166" s="119"/>
      <c r="I166" s="120">
        <v>166</v>
      </c>
      <c r="J166" s="121"/>
      <c r="K166" s="122"/>
      <c r="L166" s="122"/>
      <c r="M166" s="122"/>
      <c r="N166" s="122"/>
      <c r="O166" s="122"/>
      <c r="P166" s="122"/>
      <c r="Q166" s="122"/>
      <c r="R166" s="122"/>
      <c r="S166" s="122"/>
      <c r="T166" s="122"/>
      <c r="U166" s="122"/>
      <c r="V166" s="122"/>
      <c r="W166" s="123"/>
      <c r="X166" s="123"/>
      <c r="Y166" s="86"/>
      <c r="Z166" s="86"/>
      <c r="AA166" s="86"/>
      <c r="AB166" s="86"/>
      <c r="AC166" s="86"/>
      <c r="AD166" s="86"/>
      <c r="AE166" s="86"/>
      <c r="AF166" s="86"/>
    </row>
    <row r="167" spans="1:32" x14ac:dyDescent="0.25">
      <c r="A167" s="75" t="s">
        <v>15724</v>
      </c>
      <c r="B167" s="62" t="s">
        <v>15917</v>
      </c>
      <c r="C167" s="62" t="s">
        <v>57</v>
      </c>
      <c r="D167" s="117"/>
      <c r="E167" s="116"/>
      <c r="F167" s="118"/>
      <c r="G167" s="119"/>
      <c r="H167" s="119"/>
      <c r="I167" s="120">
        <v>167</v>
      </c>
      <c r="J167" s="121"/>
      <c r="K167" s="122"/>
      <c r="L167" s="122"/>
      <c r="M167" s="122"/>
      <c r="N167" s="122"/>
      <c r="O167" s="122"/>
      <c r="P167" s="122"/>
      <c r="Q167" s="122"/>
      <c r="R167" s="122"/>
      <c r="S167" s="122"/>
      <c r="T167" s="122"/>
      <c r="U167" s="122"/>
      <c r="V167" s="122"/>
      <c r="W167" s="123"/>
      <c r="X167" s="123"/>
      <c r="Y167" s="86"/>
      <c r="Z167" s="86"/>
      <c r="AA167" s="86"/>
      <c r="AB167" s="86"/>
      <c r="AC167" s="86"/>
      <c r="AD167" s="86"/>
      <c r="AE167" s="86"/>
      <c r="AF167" s="86"/>
    </row>
    <row r="168" spans="1:32" x14ac:dyDescent="0.25">
      <c r="A168" s="75" t="s">
        <v>15725</v>
      </c>
      <c r="B168" s="62" t="s">
        <v>15918</v>
      </c>
      <c r="C168" s="62" t="s">
        <v>57</v>
      </c>
      <c r="D168" s="117"/>
      <c r="E168" s="116"/>
      <c r="F168" s="118"/>
      <c r="G168" s="119"/>
      <c r="H168" s="119"/>
      <c r="I168" s="120">
        <v>168</v>
      </c>
      <c r="J168" s="121"/>
      <c r="K168" s="122"/>
      <c r="L168" s="122"/>
      <c r="M168" s="122"/>
      <c r="N168" s="122"/>
      <c r="O168" s="122"/>
      <c r="P168" s="122"/>
      <c r="Q168" s="122"/>
      <c r="R168" s="122"/>
      <c r="S168" s="122"/>
      <c r="T168" s="122"/>
      <c r="U168" s="122"/>
      <c r="V168" s="122"/>
      <c r="W168" s="123"/>
      <c r="X168" s="123"/>
      <c r="Y168" s="86"/>
      <c r="Z168" s="86"/>
      <c r="AA168" s="86"/>
      <c r="AB168" s="86"/>
      <c r="AC168" s="86"/>
      <c r="AD168" s="86"/>
      <c r="AE168" s="86"/>
      <c r="AF168" s="86"/>
    </row>
    <row r="169" spans="1:32" x14ac:dyDescent="0.25">
      <c r="A169" s="75" t="s">
        <v>15726</v>
      </c>
      <c r="B169" s="62" t="s">
        <v>15919</v>
      </c>
      <c r="C169" s="62" t="s">
        <v>57</v>
      </c>
      <c r="D169" s="117"/>
      <c r="E169" s="116"/>
      <c r="F169" s="118"/>
      <c r="G169" s="119"/>
      <c r="H169" s="119"/>
      <c r="I169" s="120">
        <v>169</v>
      </c>
      <c r="J169" s="121"/>
      <c r="K169" s="122"/>
      <c r="L169" s="122"/>
      <c r="M169" s="122"/>
      <c r="N169" s="122"/>
      <c r="O169" s="122"/>
      <c r="P169" s="122"/>
      <c r="Q169" s="122"/>
      <c r="R169" s="122"/>
      <c r="S169" s="122"/>
      <c r="T169" s="122"/>
      <c r="U169" s="122"/>
      <c r="V169" s="122"/>
      <c r="W169" s="123"/>
      <c r="X169" s="123"/>
      <c r="Y169" s="86"/>
      <c r="Z169" s="86"/>
      <c r="AA169" s="86"/>
      <c r="AB169" s="86"/>
      <c r="AC169" s="86"/>
      <c r="AD169" s="86"/>
      <c r="AE169" s="86"/>
      <c r="AF169" s="86"/>
    </row>
    <row r="170" spans="1:32" x14ac:dyDescent="0.25">
      <c r="A170" s="75" t="s">
        <v>15727</v>
      </c>
      <c r="B170" s="62" t="s">
        <v>15920</v>
      </c>
      <c r="C170" s="62" t="s">
        <v>57</v>
      </c>
      <c r="D170" s="117"/>
      <c r="E170" s="116"/>
      <c r="F170" s="118"/>
      <c r="G170" s="119"/>
      <c r="H170" s="119"/>
      <c r="I170" s="120">
        <v>170</v>
      </c>
      <c r="J170" s="121"/>
      <c r="K170" s="122"/>
      <c r="L170" s="122"/>
      <c r="M170" s="122"/>
      <c r="N170" s="122"/>
      <c r="O170" s="122"/>
      <c r="P170" s="122"/>
      <c r="Q170" s="122"/>
      <c r="R170" s="122"/>
      <c r="S170" s="122"/>
      <c r="T170" s="122"/>
      <c r="U170" s="122"/>
      <c r="V170" s="122"/>
      <c r="W170" s="123"/>
      <c r="X170" s="123"/>
      <c r="Y170" s="86"/>
      <c r="Z170" s="86"/>
      <c r="AA170" s="86"/>
      <c r="AB170" s="86"/>
      <c r="AC170" s="86"/>
      <c r="AD170" s="86"/>
      <c r="AE170" s="86"/>
      <c r="AF170" s="86"/>
    </row>
    <row r="171" spans="1:32" x14ac:dyDescent="0.25">
      <c r="A171" s="75" t="s">
        <v>15728</v>
      </c>
      <c r="B171" s="62" t="s">
        <v>15909</v>
      </c>
      <c r="C171" s="62" t="s">
        <v>55</v>
      </c>
      <c r="D171" s="117"/>
      <c r="E171" s="116"/>
      <c r="F171" s="118"/>
      <c r="G171" s="119"/>
      <c r="H171" s="119"/>
      <c r="I171" s="120">
        <v>171</v>
      </c>
      <c r="J171" s="121"/>
      <c r="K171" s="122"/>
      <c r="L171" s="122"/>
      <c r="M171" s="122"/>
      <c r="N171" s="122"/>
      <c r="O171" s="122"/>
      <c r="P171" s="122"/>
      <c r="Q171" s="122"/>
      <c r="R171" s="122"/>
      <c r="S171" s="122"/>
      <c r="T171" s="122"/>
      <c r="U171" s="122"/>
      <c r="V171" s="122"/>
      <c r="W171" s="123"/>
      <c r="X171" s="123"/>
      <c r="Y171" s="86"/>
      <c r="Z171" s="86"/>
      <c r="AA171" s="86"/>
      <c r="AB171" s="86"/>
      <c r="AC171" s="86"/>
      <c r="AD171" s="86"/>
      <c r="AE171" s="86"/>
      <c r="AF171" s="86"/>
    </row>
    <row r="172" spans="1:32" x14ac:dyDescent="0.25">
      <c r="A172" s="75" t="s">
        <v>15729</v>
      </c>
      <c r="B172" s="62" t="s">
        <v>15910</v>
      </c>
      <c r="C172" s="62" t="s">
        <v>55</v>
      </c>
      <c r="D172" s="117"/>
      <c r="E172" s="116"/>
      <c r="F172" s="118"/>
      <c r="G172" s="119"/>
      <c r="H172" s="119"/>
      <c r="I172" s="120">
        <v>172</v>
      </c>
      <c r="J172" s="121"/>
      <c r="K172" s="122"/>
      <c r="L172" s="122"/>
      <c r="M172" s="122"/>
      <c r="N172" s="122"/>
      <c r="O172" s="122"/>
      <c r="P172" s="122"/>
      <c r="Q172" s="122"/>
      <c r="R172" s="122"/>
      <c r="S172" s="122"/>
      <c r="T172" s="122"/>
      <c r="U172" s="122"/>
      <c r="V172" s="122"/>
      <c r="W172" s="123"/>
      <c r="X172" s="123"/>
      <c r="Y172" s="86"/>
      <c r="Z172" s="86"/>
      <c r="AA172" s="86"/>
      <c r="AB172" s="86"/>
      <c r="AC172" s="86"/>
      <c r="AD172" s="86"/>
      <c r="AE172" s="86"/>
      <c r="AF172" s="86"/>
    </row>
    <row r="173" spans="1:32" x14ac:dyDescent="0.25">
      <c r="A173" s="75" t="s">
        <v>15730</v>
      </c>
      <c r="B173" s="62" t="s">
        <v>15911</v>
      </c>
      <c r="C173" s="62" t="s">
        <v>55</v>
      </c>
      <c r="D173" s="117"/>
      <c r="E173" s="116"/>
      <c r="F173" s="118"/>
      <c r="G173" s="119"/>
      <c r="H173" s="119"/>
      <c r="I173" s="120">
        <v>173</v>
      </c>
      <c r="J173" s="121"/>
      <c r="K173" s="122"/>
      <c r="L173" s="122"/>
      <c r="M173" s="122"/>
      <c r="N173" s="122"/>
      <c r="O173" s="122"/>
      <c r="P173" s="122"/>
      <c r="Q173" s="122"/>
      <c r="R173" s="122"/>
      <c r="S173" s="122"/>
      <c r="T173" s="122"/>
      <c r="U173" s="122"/>
      <c r="V173" s="122"/>
      <c r="W173" s="123"/>
      <c r="X173" s="123"/>
      <c r="Y173" s="86"/>
      <c r="Z173" s="86"/>
      <c r="AA173" s="86"/>
      <c r="AB173" s="86"/>
      <c r="AC173" s="86"/>
      <c r="AD173" s="86"/>
      <c r="AE173" s="86"/>
      <c r="AF173" s="86"/>
    </row>
    <row r="174" spans="1:32" x14ac:dyDescent="0.25">
      <c r="A174" s="75" t="s">
        <v>15731</v>
      </c>
      <c r="B174" s="62" t="s">
        <v>15912</v>
      </c>
      <c r="C174" s="62" t="s">
        <v>55</v>
      </c>
      <c r="D174" s="117"/>
      <c r="E174" s="116"/>
      <c r="F174" s="118"/>
      <c r="G174" s="119"/>
      <c r="H174" s="119"/>
      <c r="I174" s="120">
        <v>174</v>
      </c>
      <c r="J174" s="121"/>
      <c r="K174" s="122"/>
      <c r="L174" s="122"/>
      <c r="M174" s="122"/>
      <c r="N174" s="122"/>
      <c r="O174" s="122"/>
      <c r="P174" s="122"/>
      <c r="Q174" s="122"/>
      <c r="R174" s="122"/>
      <c r="S174" s="122"/>
      <c r="T174" s="122"/>
      <c r="U174" s="122"/>
      <c r="V174" s="122"/>
      <c r="W174" s="123"/>
      <c r="X174" s="123"/>
      <c r="Y174" s="86"/>
      <c r="Z174" s="86"/>
      <c r="AA174" s="86"/>
      <c r="AB174" s="86"/>
      <c r="AC174" s="86"/>
      <c r="AD174" s="86"/>
      <c r="AE174" s="86"/>
      <c r="AF174" s="86"/>
    </row>
    <row r="175" spans="1:32" x14ac:dyDescent="0.25">
      <c r="A175" s="75" t="s">
        <v>15732</v>
      </c>
      <c r="B175" s="62" t="s">
        <v>15913</v>
      </c>
      <c r="C175" s="62" t="s">
        <v>55</v>
      </c>
      <c r="D175" s="117"/>
      <c r="E175" s="116"/>
      <c r="F175" s="118"/>
      <c r="G175" s="119"/>
      <c r="H175" s="119"/>
      <c r="I175" s="120">
        <v>175</v>
      </c>
      <c r="J175" s="121"/>
      <c r="K175" s="122"/>
      <c r="L175" s="122"/>
      <c r="M175" s="122"/>
      <c r="N175" s="122"/>
      <c r="O175" s="122"/>
      <c r="P175" s="122"/>
      <c r="Q175" s="122"/>
      <c r="R175" s="122"/>
      <c r="S175" s="122"/>
      <c r="T175" s="122"/>
      <c r="U175" s="122"/>
      <c r="V175" s="122"/>
      <c r="W175" s="123"/>
      <c r="X175" s="123"/>
      <c r="Y175" s="86"/>
      <c r="Z175" s="86"/>
      <c r="AA175" s="86"/>
      <c r="AB175" s="86"/>
      <c r="AC175" s="86"/>
      <c r="AD175" s="86"/>
      <c r="AE175" s="86"/>
      <c r="AF175" s="86"/>
    </row>
    <row r="176" spans="1:32" x14ac:dyDescent="0.25">
      <c r="A176" s="75" t="s">
        <v>15733</v>
      </c>
      <c r="B176" s="62" t="s">
        <v>15914</v>
      </c>
      <c r="C176" s="62" t="s">
        <v>55</v>
      </c>
      <c r="D176" s="117"/>
      <c r="E176" s="116"/>
      <c r="F176" s="118"/>
      <c r="G176" s="119"/>
      <c r="H176" s="119"/>
      <c r="I176" s="120">
        <v>176</v>
      </c>
      <c r="J176" s="121"/>
      <c r="K176" s="122"/>
      <c r="L176" s="122"/>
      <c r="M176" s="122"/>
      <c r="N176" s="122"/>
      <c r="O176" s="122"/>
      <c r="P176" s="122"/>
      <c r="Q176" s="122"/>
      <c r="R176" s="122"/>
      <c r="S176" s="122"/>
      <c r="T176" s="122"/>
      <c r="U176" s="122"/>
      <c r="V176" s="122"/>
      <c r="W176" s="123"/>
      <c r="X176" s="123"/>
      <c r="Y176" s="86"/>
      <c r="Z176" s="86"/>
      <c r="AA176" s="86"/>
      <c r="AB176" s="86"/>
      <c r="AC176" s="86"/>
      <c r="AD176" s="86"/>
      <c r="AE176" s="86"/>
      <c r="AF176" s="86"/>
    </row>
    <row r="177" spans="1:32" x14ac:dyDescent="0.25">
      <c r="A177" s="75" t="s">
        <v>15734</v>
      </c>
      <c r="B177" s="62" t="s">
        <v>15915</v>
      </c>
      <c r="C177" s="62" t="s">
        <v>55</v>
      </c>
      <c r="D177" s="117"/>
      <c r="E177" s="116"/>
      <c r="F177" s="118"/>
      <c r="G177" s="119"/>
      <c r="H177" s="119"/>
      <c r="I177" s="120">
        <v>177</v>
      </c>
      <c r="J177" s="121"/>
      <c r="K177" s="122"/>
      <c r="L177" s="122"/>
      <c r="M177" s="122"/>
      <c r="N177" s="122"/>
      <c r="O177" s="122"/>
      <c r="P177" s="122"/>
      <c r="Q177" s="122"/>
      <c r="R177" s="122"/>
      <c r="S177" s="122"/>
      <c r="T177" s="122"/>
      <c r="U177" s="122"/>
      <c r="V177" s="122"/>
      <c r="W177" s="123"/>
      <c r="X177" s="123"/>
      <c r="Y177" s="86"/>
      <c r="Z177" s="86"/>
      <c r="AA177" s="86"/>
      <c r="AB177" s="86"/>
      <c r="AC177" s="86"/>
      <c r="AD177" s="86"/>
      <c r="AE177" s="86"/>
      <c r="AF177" s="86"/>
    </row>
    <row r="178" spans="1:32" x14ac:dyDescent="0.25">
      <c r="A178" s="75" t="s">
        <v>15735</v>
      </c>
      <c r="B178" s="62" t="s">
        <v>15916</v>
      </c>
      <c r="C178" s="62" t="s">
        <v>55</v>
      </c>
      <c r="D178" s="117"/>
      <c r="E178" s="116"/>
      <c r="F178" s="118"/>
      <c r="G178" s="119"/>
      <c r="H178" s="119"/>
      <c r="I178" s="120">
        <v>178</v>
      </c>
      <c r="J178" s="121"/>
      <c r="K178" s="122"/>
      <c r="L178" s="122"/>
      <c r="M178" s="122"/>
      <c r="N178" s="122"/>
      <c r="O178" s="122"/>
      <c r="P178" s="122"/>
      <c r="Q178" s="122"/>
      <c r="R178" s="122"/>
      <c r="S178" s="122"/>
      <c r="T178" s="122"/>
      <c r="U178" s="122"/>
      <c r="V178" s="122"/>
      <c r="W178" s="123"/>
      <c r="X178" s="123"/>
      <c r="Y178" s="86"/>
      <c r="Z178" s="86"/>
      <c r="AA178" s="86"/>
      <c r="AB178" s="86"/>
      <c r="AC178" s="86"/>
      <c r="AD178" s="86"/>
      <c r="AE178" s="86"/>
      <c r="AF178" s="86"/>
    </row>
    <row r="179" spans="1:32" x14ac:dyDescent="0.25">
      <c r="A179" s="75" t="s">
        <v>15736</v>
      </c>
      <c r="B179" s="62" t="s">
        <v>15917</v>
      </c>
      <c r="C179" s="62" t="s">
        <v>55</v>
      </c>
      <c r="D179" s="117"/>
      <c r="E179" s="116"/>
      <c r="F179" s="118"/>
      <c r="G179" s="119"/>
      <c r="H179" s="119"/>
      <c r="I179" s="120">
        <v>179</v>
      </c>
      <c r="J179" s="121"/>
      <c r="K179" s="122"/>
      <c r="L179" s="122"/>
      <c r="M179" s="122"/>
      <c r="N179" s="122"/>
      <c r="O179" s="122"/>
      <c r="P179" s="122"/>
      <c r="Q179" s="122"/>
      <c r="R179" s="122"/>
      <c r="S179" s="122"/>
      <c r="T179" s="122"/>
      <c r="U179" s="122"/>
      <c r="V179" s="122"/>
      <c r="W179" s="123"/>
      <c r="X179" s="123"/>
      <c r="Y179" s="86"/>
      <c r="Z179" s="86"/>
      <c r="AA179" s="86"/>
      <c r="AB179" s="86"/>
      <c r="AC179" s="86"/>
      <c r="AD179" s="86"/>
      <c r="AE179" s="86"/>
      <c r="AF179" s="86"/>
    </row>
    <row r="180" spans="1:32" x14ac:dyDescent="0.25">
      <c r="A180" s="75" t="s">
        <v>15737</v>
      </c>
      <c r="B180" s="62" t="s">
        <v>15918</v>
      </c>
      <c r="C180" s="62" t="s">
        <v>55</v>
      </c>
      <c r="D180" s="117"/>
      <c r="E180" s="116"/>
      <c r="F180" s="118"/>
      <c r="G180" s="119"/>
      <c r="H180" s="119"/>
      <c r="I180" s="120">
        <v>180</v>
      </c>
      <c r="J180" s="121"/>
      <c r="K180" s="122"/>
      <c r="L180" s="122"/>
      <c r="M180" s="122"/>
      <c r="N180" s="122"/>
      <c r="O180" s="122"/>
      <c r="P180" s="122"/>
      <c r="Q180" s="122"/>
      <c r="R180" s="122"/>
      <c r="S180" s="122"/>
      <c r="T180" s="122"/>
      <c r="U180" s="122"/>
      <c r="V180" s="122"/>
      <c r="W180" s="123"/>
      <c r="X180" s="123"/>
      <c r="Y180" s="86"/>
      <c r="Z180" s="86"/>
      <c r="AA180" s="86"/>
      <c r="AB180" s="86"/>
      <c r="AC180" s="86"/>
      <c r="AD180" s="86"/>
      <c r="AE180" s="86"/>
      <c r="AF180" s="86"/>
    </row>
    <row r="181" spans="1:32" x14ac:dyDescent="0.25">
      <c r="A181" s="75" t="s">
        <v>15738</v>
      </c>
      <c r="B181" s="62" t="s">
        <v>15919</v>
      </c>
      <c r="C181" s="62" t="s">
        <v>55</v>
      </c>
      <c r="D181" s="117"/>
      <c r="E181" s="116"/>
      <c r="F181" s="118"/>
      <c r="G181" s="119"/>
      <c r="H181" s="119"/>
      <c r="I181" s="120">
        <v>181</v>
      </c>
      <c r="J181" s="121"/>
      <c r="K181" s="122"/>
      <c r="L181" s="122"/>
      <c r="M181" s="122"/>
      <c r="N181" s="122"/>
      <c r="O181" s="122"/>
      <c r="P181" s="122"/>
      <c r="Q181" s="122"/>
      <c r="R181" s="122"/>
      <c r="S181" s="122"/>
      <c r="T181" s="122"/>
      <c r="U181" s="122"/>
      <c r="V181" s="122"/>
      <c r="W181" s="123"/>
      <c r="X181" s="123"/>
      <c r="Y181" s="86"/>
      <c r="Z181" s="86"/>
      <c r="AA181" s="86"/>
      <c r="AB181" s="86"/>
      <c r="AC181" s="86"/>
      <c r="AD181" s="86"/>
      <c r="AE181" s="86"/>
      <c r="AF181" s="86"/>
    </row>
    <row r="182" spans="1:32" x14ac:dyDescent="0.25">
      <c r="A182" s="75" t="s">
        <v>15739</v>
      </c>
      <c r="B182" s="62" t="s">
        <v>15920</v>
      </c>
      <c r="C182" s="62" t="s">
        <v>55</v>
      </c>
      <c r="D182" s="117"/>
      <c r="E182" s="116"/>
      <c r="F182" s="118"/>
      <c r="G182" s="119"/>
      <c r="H182" s="119"/>
      <c r="I182" s="120">
        <v>182</v>
      </c>
      <c r="J182" s="121"/>
      <c r="K182" s="122"/>
      <c r="L182" s="122"/>
      <c r="M182" s="122"/>
      <c r="N182" s="122"/>
      <c r="O182" s="122"/>
      <c r="P182" s="122"/>
      <c r="Q182" s="122"/>
      <c r="R182" s="122"/>
      <c r="S182" s="122"/>
      <c r="T182" s="122"/>
      <c r="U182" s="122"/>
      <c r="V182" s="122"/>
      <c r="W182" s="123"/>
      <c r="X182" s="123"/>
      <c r="Y182" s="86"/>
      <c r="Z182" s="86"/>
      <c r="AA182" s="86"/>
      <c r="AB182" s="86"/>
      <c r="AC182" s="86"/>
      <c r="AD182" s="86"/>
      <c r="AE182" s="86"/>
      <c r="AF182" s="86"/>
    </row>
    <row r="183" spans="1:32" x14ac:dyDescent="0.25">
      <c r="A183" s="75" t="s">
        <v>15740</v>
      </c>
      <c r="B183" s="62" t="s">
        <v>15909</v>
      </c>
      <c r="C183" s="62" t="s">
        <v>58</v>
      </c>
      <c r="D183" s="117"/>
      <c r="E183" s="116"/>
      <c r="F183" s="118"/>
      <c r="G183" s="119"/>
      <c r="H183" s="119"/>
      <c r="I183" s="120">
        <v>183</v>
      </c>
      <c r="J183" s="121"/>
      <c r="K183" s="122"/>
      <c r="L183" s="122"/>
      <c r="M183" s="122"/>
      <c r="N183" s="122"/>
      <c r="O183" s="122"/>
      <c r="P183" s="122"/>
      <c r="Q183" s="122"/>
      <c r="R183" s="122"/>
      <c r="S183" s="122"/>
      <c r="T183" s="122"/>
      <c r="U183" s="122"/>
      <c r="V183" s="122"/>
      <c r="W183" s="123"/>
      <c r="X183" s="123"/>
      <c r="Y183" s="86"/>
      <c r="Z183" s="86"/>
      <c r="AA183" s="86"/>
      <c r="AB183" s="86"/>
      <c r="AC183" s="86"/>
      <c r="AD183" s="86"/>
      <c r="AE183" s="86"/>
      <c r="AF183" s="86"/>
    </row>
    <row r="184" spans="1:32" x14ac:dyDescent="0.25">
      <c r="A184" s="75" t="s">
        <v>15741</v>
      </c>
      <c r="B184" s="62" t="s">
        <v>15910</v>
      </c>
      <c r="C184" s="62" t="s">
        <v>58</v>
      </c>
      <c r="D184" s="117"/>
      <c r="E184" s="116"/>
      <c r="F184" s="118"/>
      <c r="G184" s="119"/>
      <c r="H184" s="119"/>
      <c r="I184" s="120">
        <v>184</v>
      </c>
      <c r="J184" s="121"/>
      <c r="K184" s="122"/>
      <c r="L184" s="122"/>
      <c r="M184" s="122"/>
      <c r="N184" s="122"/>
      <c r="O184" s="122"/>
      <c r="P184" s="122"/>
      <c r="Q184" s="122"/>
      <c r="R184" s="122"/>
      <c r="S184" s="122"/>
      <c r="T184" s="122"/>
      <c r="U184" s="122"/>
      <c r="V184" s="122"/>
      <c r="W184" s="123"/>
      <c r="X184" s="123"/>
      <c r="Y184" s="86"/>
      <c r="Z184" s="86"/>
      <c r="AA184" s="86"/>
      <c r="AB184" s="86"/>
      <c r="AC184" s="86"/>
      <c r="AD184" s="86"/>
      <c r="AE184" s="86"/>
      <c r="AF184" s="86"/>
    </row>
    <row r="185" spans="1:32" x14ac:dyDescent="0.25">
      <c r="A185" s="75" t="s">
        <v>15742</v>
      </c>
      <c r="B185" s="62" t="s">
        <v>15911</v>
      </c>
      <c r="C185" s="62" t="s">
        <v>58</v>
      </c>
      <c r="D185" s="117"/>
      <c r="E185" s="116"/>
      <c r="F185" s="118"/>
      <c r="G185" s="119"/>
      <c r="H185" s="119"/>
      <c r="I185" s="120">
        <v>185</v>
      </c>
      <c r="J185" s="121"/>
      <c r="K185" s="122"/>
      <c r="L185" s="122"/>
      <c r="M185" s="122"/>
      <c r="N185" s="122"/>
      <c r="O185" s="122"/>
      <c r="P185" s="122"/>
      <c r="Q185" s="122"/>
      <c r="R185" s="122"/>
      <c r="S185" s="122"/>
      <c r="T185" s="122"/>
      <c r="U185" s="122"/>
      <c r="V185" s="122"/>
      <c r="W185" s="123"/>
      <c r="X185" s="123"/>
      <c r="Y185" s="86"/>
      <c r="Z185" s="86"/>
      <c r="AA185" s="86"/>
      <c r="AB185" s="86"/>
      <c r="AC185" s="86"/>
      <c r="AD185" s="86"/>
      <c r="AE185" s="86"/>
      <c r="AF185" s="86"/>
    </row>
    <row r="186" spans="1:32" x14ac:dyDescent="0.25">
      <c r="A186" s="75" t="s">
        <v>15743</v>
      </c>
      <c r="B186" s="62" t="s">
        <v>15912</v>
      </c>
      <c r="C186" s="62" t="s">
        <v>58</v>
      </c>
      <c r="D186" s="117"/>
      <c r="E186" s="116"/>
      <c r="F186" s="118"/>
      <c r="G186" s="119"/>
      <c r="H186" s="119"/>
      <c r="I186" s="120">
        <v>186</v>
      </c>
      <c r="J186" s="121"/>
      <c r="K186" s="122"/>
      <c r="L186" s="122"/>
      <c r="M186" s="122"/>
      <c r="N186" s="122"/>
      <c r="O186" s="122"/>
      <c r="P186" s="122"/>
      <c r="Q186" s="122"/>
      <c r="R186" s="122"/>
      <c r="S186" s="122"/>
      <c r="T186" s="122"/>
      <c r="U186" s="122"/>
      <c r="V186" s="122"/>
      <c r="W186" s="123"/>
      <c r="X186" s="123"/>
      <c r="Y186" s="86"/>
      <c r="Z186" s="86"/>
      <c r="AA186" s="86"/>
      <c r="AB186" s="86"/>
      <c r="AC186" s="86"/>
      <c r="AD186" s="86"/>
      <c r="AE186" s="86"/>
      <c r="AF186" s="86"/>
    </row>
    <row r="187" spans="1:32" x14ac:dyDescent="0.25">
      <c r="A187" s="75" t="s">
        <v>15744</v>
      </c>
      <c r="B187" s="62" t="s">
        <v>15913</v>
      </c>
      <c r="C187" s="62" t="s">
        <v>58</v>
      </c>
      <c r="D187" s="117"/>
      <c r="E187" s="116"/>
      <c r="F187" s="118"/>
      <c r="G187" s="119"/>
      <c r="H187" s="119"/>
      <c r="I187" s="120">
        <v>187</v>
      </c>
      <c r="J187" s="121"/>
      <c r="K187" s="122"/>
      <c r="L187" s="122"/>
      <c r="M187" s="122"/>
      <c r="N187" s="122"/>
      <c r="O187" s="122"/>
      <c r="P187" s="122"/>
      <c r="Q187" s="122"/>
      <c r="R187" s="122"/>
      <c r="S187" s="122"/>
      <c r="T187" s="122"/>
      <c r="U187" s="122"/>
      <c r="V187" s="122"/>
      <c r="W187" s="123"/>
      <c r="X187" s="123"/>
      <c r="Y187" s="86"/>
      <c r="Z187" s="86"/>
      <c r="AA187" s="86"/>
      <c r="AB187" s="86"/>
      <c r="AC187" s="86"/>
      <c r="AD187" s="86"/>
      <c r="AE187" s="86"/>
      <c r="AF187" s="86"/>
    </row>
    <row r="188" spans="1:32" x14ac:dyDescent="0.25">
      <c r="A188" s="75" t="s">
        <v>15745</v>
      </c>
      <c r="B188" s="62" t="s">
        <v>15914</v>
      </c>
      <c r="C188" s="62" t="s">
        <v>58</v>
      </c>
      <c r="D188" s="117"/>
      <c r="E188" s="116"/>
      <c r="F188" s="118"/>
      <c r="G188" s="119"/>
      <c r="H188" s="119"/>
      <c r="I188" s="120">
        <v>188</v>
      </c>
      <c r="J188" s="121"/>
      <c r="K188" s="122"/>
      <c r="L188" s="122"/>
      <c r="M188" s="122"/>
      <c r="N188" s="122"/>
      <c r="O188" s="122"/>
      <c r="P188" s="122"/>
      <c r="Q188" s="122"/>
      <c r="R188" s="122"/>
      <c r="S188" s="122"/>
      <c r="T188" s="122"/>
      <c r="U188" s="122"/>
      <c r="V188" s="122"/>
      <c r="W188" s="123"/>
      <c r="X188" s="123"/>
      <c r="Y188" s="86"/>
      <c r="Z188" s="86"/>
      <c r="AA188" s="86"/>
      <c r="AB188" s="86"/>
      <c r="AC188" s="86"/>
      <c r="AD188" s="86"/>
      <c r="AE188" s="86"/>
      <c r="AF188" s="86"/>
    </row>
    <row r="189" spans="1:32" x14ac:dyDescent="0.25">
      <c r="A189" s="75" t="s">
        <v>15746</v>
      </c>
      <c r="B189" s="62" t="s">
        <v>15915</v>
      </c>
      <c r="C189" s="62" t="s">
        <v>58</v>
      </c>
      <c r="D189" s="117"/>
      <c r="E189" s="116"/>
      <c r="F189" s="118"/>
      <c r="G189" s="119"/>
      <c r="H189" s="119"/>
      <c r="I189" s="120">
        <v>189</v>
      </c>
      <c r="J189" s="121"/>
      <c r="K189" s="122"/>
      <c r="L189" s="122"/>
      <c r="M189" s="122"/>
      <c r="N189" s="122"/>
      <c r="O189" s="122"/>
      <c r="P189" s="122"/>
      <c r="Q189" s="122"/>
      <c r="R189" s="122"/>
      <c r="S189" s="122"/>
      <c r="T189" s="122"/>
      <c r="U189" s="122"/>
      <c r="V189" s="122"/>
      <c r="W189" s="123"/>
      <c r="X189" s="123"/>
      <c r="Y189" s="86"/>
      <c r="Z189" s="86"/>
      <c r="AA189" s="86"/>
      <c r="AB189" s="86"/>
      <c r="AC189" s="86"/>
      <c r="AD189" s="86"/>
      <c r="AE189" s="86"/>
      <c r="AF189" s="86"/>
    </row>
    <row r="190" spans="1:32" x14ac:dyDescent="0.25">
      <c r="A190" s="75" t="s">
        <v>15747</v>
      </c>
      <c r="B190" s="62" t="s">
        <v>15916</v>
      </c>
      <c r="C190" s="62" t="s">
        <v>58</v>
      </c>
      <c r="D190" s="117"/>
      <c r="E190" s="116"/>
      <c r="F190" s="118"/>
      <c r="G190" s="119"/>
      <c r="H190" s="119"/>
      <c r="I190" s="120">
        <v>190</v>
      </c>
      <c r="J190" s="121"/>
      <c r="K190" s="122"/>
      <c r="L190" s="122"/>
      <c r="M190" s="122"/>
      <c r="N190" s="122"/>
      <c r="O190" s="122"/>
      <c r="P190" s="122"/>
      <c r="Q190" s="122"/>
      <c r="R190" s="122"/>
      <c r="S190" s="122"/>
      <c r="T190" s="122"/>
      <c r="U190" s="122"/>
      <c r="V190" s="122"/>
      <c r="W190" s="123"/>
      <c r="X190" s="123"/>
      <c r="Y190" s="86"/>
      <c r="Z190" s="86"/>
      <c r="AA190" s="86"/>
      <c r="AB190" s="86"/>
      <c r="AC190" s="86"/>
      <c r="AD190" s="86"/>
      <c r="AE190" s="86"/>
      <c r="AF190" s="86"/>
    </row>
    <row r="191" spans="1:32" x14ac:dyDescent="0.25">
      <c r="A191" s="75" t="s">
        <v>15748</v>
      </c>
      <c r="B191" s="62" t="s">
        <v>15917</v>
      </c>
      <c r="C191" s="62" t="s">
        <v>58</v>
      </c>
      <c r="D191" s="117"/>
      <c r="E191" s="116"/>
      <c r="F191" s="118"/>
      <c r="G191" s="119"/>
      <c r="H191" s="119"/>
      <c r="I191" s="120">
        <v>191</v>
      </c>
      <c r="J191" s="121"/>
      <c r="K191" s="122"/>
      <c r="L191" s="122"/>
      <c r="M191" s="122"/>
      <c r="N191" s="122"/>
      <c r="O191" s="122"/>
      <c r="P191" s="122"/>
      <c r="Q191" s="122"/>
      <c r="R191" s="122"/>
      <c r="S191" s="122"/>
      <c r="T191" s="122"/>
      <c r="U191" s="122"/>
      <c r="V191" s="122"/>
      <c r="W191" s="123"/>
      <c r="X191" s="123"/>
      <c r="Y191" s="86"/>
      <c r="Z191" s="86"/>
      <c r="AA191" s="86"/>
      <c r="AB191" s="86"/>
      <c r="AC191" s="86"/>
      <c r="AD191" s="86"/>
      <c r="AE191" s="86"/>
      <c r="AF191" s="86"/>
    </row>
    <row r="192" spans="1:32" x14ac:dyDescent="0.25">
      <c r="A192" s="75" t="s">
        <v>15749</v>
      </c>
      <c r="B192" s="62" t="s">
        <v>15918</v>
      </c>
      <c r="C192" s="62" t="s">
        <v>58</v>
      </c>
      <c r="D192" s="117"/>
      <c r="E192" s="116"/>
      <c r="F192" s="118"/>
      <c r="G192" s="119"/>
      <c r="H192" s="119"/>
      <c r="I192" s="120">
        <v>192</v>
      </c>
      <c r="J192" s="121"/>
      <c r="K192" s="122"/>
      <c r="L192" s="122"/>
      <c r="M192" s="122"/>
      <c r="N192" s="122"/>
      <c r="O192" s="122"/>
      <c r="P192" s="122"/>
      <c r="Q192" s="122"/>
      <c r="R192" s="122"/>
      <c r="S192" s="122"/>
      <c r="T192" s="122"/>
      <c r="U192" s="122"/>
      <c r="V192" s="122"/>
      <c r="W192" s="123"/>
      <c r="X192" s="123"/>
      <c r="Y192" s="86"/>
      <c r="Z192" s="86"/>
      <c r="AA192" s="86"/>
      <c r="AB192" s="86"/>
      <c r="AC192" s="86"/>
      <c r="AD192" s="86"/>
      <c r="AE192" s="86"/>
      <c r="AF192" s="86"/>
    </row>
    <row r="193" spans="1:32" x14ac:dyDescent="0.25">
      <c r="A193" s="75" t="s">
        <v>15750</v>
      </c>
      <c r="B193" s="62" t="s">
        <v>15919</v>
      </c>
      <c r="C193" s="62" t="s">
        <v>58</v>
      </c>
      <c r="D193" s="117"/>
      <c r="E193" s="116"/>
      <c r="F193" s="118"/>
      <c r="G193" s="119"/>
      <c r="H193" s="119"/>
      <c r="I193" s="120">
        <v>193</v>
      </c>
      <c r="J193" s="121"/>
      <c r="K193" s="122"/>
      <c r="L193" s="122"/>
      <c r="M193" s="122"/>
      <c r="N193" s="122"/>
      <c r="O193" s="122"/>
      <c r="P193" s="122"/>
      <c r="Q193" s="122"/>
      <c r="R193" s="122"/>
      <c r="S193" s="122"/>
      <c r="T193" s="122"/>
      <c r="U193" s="122"/>
      <c r="V193" s="122"/>
      <c r="W193" s="123"/>
      <c r="X193" s="123"/>
      <c r="Y193" s="86"/>
      <c r="Z193" s="86"/>
      <c r="AA193" s="86"/>
      <c r="AB193" s="86"/>
      <c r="AC193" s="86"/>
      <c r="AD193" s="86"/>
      <c r="AE193" s="86"/>
      <c r="AF193" s="86"/>
    </row>
    <row r="194" spans="1:32" x14ac:dyDescent="0.25">
      <c r="A194" s="75" t="s">
        <v>15751</v>
      </c>
      <c r="B194" s="62" t="s">
        <v>15920</v>
      </c>
      <c r="C194" s="62" t="s">
        <v>58</v>
      </c>
      <c r="D194" s="117"/>
      <c r="E194" s="116"/>
      <c r="F194" s="118"/>
      <c r="G194" s="119"/>
      <c r="H194" s="119"/>
      <c r="I194" s="120">
        <v>194</v>
      </c>
      <c r="J194" s="121"/>
      <c r="K194" s="122"/>
      <c r="L194" s="122"/>
      <c r="M194" s="122"/>
      <c r="N194" s="122"/>
      <c r="O194" s="122"/>
      <c r="P194" s="122"/>
      <c r="Q194" s="122"/>
      <c r="R194" s="122"/>
      <c r="S194" s="122"/>
      <c r="T194" s="122"/>
      <c r="U194" s="122"/>
      <c r="V194" s="122"/>
      <c r="W194" s="123"/>
      <c r="X194" s="123"/>
      <c r="Y194" s="86"/>
      <c r="Z194" s="86"/>
      <c r="AA194" s="86"/>
      <c r="AB194" s="86"/>
      <c r="AC194" s="86"/>
      <c r="AD194" s="86"/>
      <c r="AE194" s="86"/>
      <c r="AF194" s="86"/>
    </row>
    <row r="195" spans="1:32" x14ac:dyDescent="0.25">
      <c r="A195" s="75" t="s">
        <v>15752</v>
      </c>
      <c r="B195" s="62" t="s">
        <v>15909</v>
      </c>
      <c r="C195" s="62" t="s">
        <v>60</v>
      </c>
      <c r="D195" s="117"/>
      <c r="E195" s="116"/>
      <c r="F195" s="118"/>
      <c r="G195" s="119"/>
      <c r="H195" s="119"/>
      <c r="I195" s="120">
        <v>195</v>
      </c>
      <c r="J195" s="121"/>
      <c r="K195" s="122"/>
      <c r="L195" s="122"/>
      <c r="M195" s="122"/>
      <c r="N195" s="122"/>
      <c r="O195" s="122"/>
      <c r="P195" s="122"/>
      <c r="Q195" s="122"/>
      <c r="R195" s="122"/>
      <c r="S195" s="122"/>
      <c r="T195" s="122"/>
      <c r="U195" s="122"/>
      <c r="V195" s="122"/>
      <c r="W195" s="123"/>
      <c r="X195" s="123"/>
      <c r="Y195" s="86"/>
      <c r="Z195" s="86"/>
      <c r="AA195" s="86"/>
      <c r="AB195" s="86"/>
      <c r="AC195" s="86"/>
      <c r="AD195" s="86"/>
      <c r="AE195" s="86"/>
      <c r="AF195" s="86"/>
    </row>
    <row r="196" spans="1:32" x14ac:dyDescent="0.25">
      <c r="A196" s="75" t="s">
        <v>15753</v>
      </c>
      <c r="B196" s="62" t="s">
        <v>15910</v>
      </c>
      <c r="C196" s="62" t="s">
        <v>60</v>
      </c>
      <c r="D196" s="117"/>
      <c r="E196" s="116"/>
      <c r="F196" s="118"/>
      <c r="G196" s="119"/>
      <c r="H196" s="119"/>
      <c r="I196" s="120">
        <v>196</v>
      </c>
      <c r="J196" s="121"/>
      <c r="K196" s="122"/>
      <c r="L196" s="122"/>
      <c r="M196" s="122"/>
      <c r="N196" s="122"/>
      <c r="O196" s="122"/>
      <c r="P196" s="122"/>
      <c r="Q196" s="122"/>
      <c r="R196" s="122"/>
      <c r="S196" s="122"/>
      <c r="T196" s="122"/>
      <c r="U196" s="122"/>
      <c r="V196" s="122"/>
      <c r="W196" s="123"/>
      <c r="X196" s="123"/>
      <c r="Y196" s="86"/>
      <c r="Z196" s="86"/>
      <c r="AA196" s="86"/>
      <c r="AB196" s="86"/>
      <c r="AC196" s="86"/>
      <c r="AD196" s="86"/>
      <c r="AE196" s="86"/>
      <c r="AF196" s="86"/>
    </row>
    <row r="197" spans="1:32" x14ac:dyDescent="0.25">
      <c r="A197" s="75" t="s">
        <v>15754</v>
      </c>
      <c r="B197" s="62" t="s">
        <v>15911</v>
      </c>
      <c r="C197" s="62" t="s">
        <v>60</v>
      </c>
      <c r="D197" s="117"/>
      <c r="E197" s="116"/>
      <c r="F197" s="118"/>
      <c r="G197" s="119"/>
      <c r="H197" s="119"/>
      <c r="I197" s="120">
        <v>197</v>
      </c>
      <c r="J197" s="121"/>
      <c r="K197" s="122"/>
      <c r="L197" s="122"/>
      <c r="M197" s="122"/>
      <c r="N197" s="122"/>
      <c r="O197" s="122"/>
      <c r="P197" s="122"/>
      <c r="Q197" s="122"/>
      <c r="R197" s="122"/>
      <c r="S197" s="122"/>
      <c r="T197" s="122"/>
      <c r="U197" s="122"/>
      <c r="V197" s="122"/>
      <c r="W197" s="123"/>
      <c r="X197" s="123"/>
      <c r="Y197" s="86"/>
      <c r="Z197" s="86"/>
      <c r="AA197" s="86"/>
      <c r="AB197" s="86"/>
      <c r="AC197" s="86"/>
      <c r="AD197" s="86"/>
      <c r="AE197" s="86"/>
      <c r="AF197" s="86"/>
    </row>
    <row r="198" spans="1:32" x14ac:dyDescent="0.25">
      <c r="A198" s="75" t="s">
        <v>15755</v>
      </c>
      <c r="B198" s="62" t="s">
        <v>15912</v>
      </c>
      <c r="C198" s="62" t="s">
        <v>60</v>
      </c>
      <c r="D198" s="117"/>
      <c r="E198" s="116"/>
      <c r="F198" s="118"/>
      <c r="G198" s="119"/>
      <c r="H198" s="119"/>
      <c r="I198" s="120">
        <v>198</v>
      </c>
      <c r="J198" s="121"/>
      <c r="K198" s="122"/>
      <c r="L198" s="122"/>
      <c r="M198" s="122"/>
      <c r="N198" s="122"/>
      <c r="O198" s="122"/>
      <c r="P198" s="122"/>
      <c r="Q198" s="122"/>
      <c r="R198" s="122"/>
      <c r="S198" s="122"/>
      <c r="T198" s="122"/>
      <c r="U198" s="122"/>
      <c r="V198" s="122"/>
      <c r="W198" s="123"/>
      <c r="X198" s="123"/>
      <c r="Y198" s="86"/>
      <c r="Z198" s="86"/>
      <c r="AA198" s="86"/>
      <c r="AB198" s="86"/>
      <c r="AC198" s="86"/>
      <c r="AD198" s="86"/>
      <c r="AE198" s="86"/>
      <c r="AF198" s="86"/>
    </row>
    <row r="199" spans="1:32" x14ac:dyDescent="0.25">
      <c r="A199" s="75" t="s">
        <v>15756</v>
      </c>
      <c r="B199" s="62" t="s">
        <v>15913</v>
      </c>
      <c r="C199" s="62" t="s">
        <v>60</v>
      </c>
      <c r="D199" s="117"/>
      <c r="E199" s="116"/>
      <c r="F199" s="118"/>
      <c r="G199" s="119"/>
      <c r="H199" s="119"/>
      <c r="I199" s="120">
        <v>199</v>
      </c>
      <c r="J199" s="121"/>
      <c r="K199" s="122"/>
      <c r="L199" s="122"/>
      <c r="M199" s="122"/>
      <c r="N199" s="122"/>
      <c r="O199" s="122"/>
      <c r="P199" s="122"/>
      <c r="Q199" s="122"/>
      <c r="R199" s="122"/>
      <c r="S199" s="122"/>
      <c r="T199" s="122"/>
      <c r="U199" s="122"/>
      <c r="V199" s="122"/>
      <c r="W199" s="123"/>
      <c r="X199" s="123"/>
      <c r="Y199" s="86"/>
      <c r="Z199" s="86"/>
      <c r="AA199" s="86"/>
      <c r="AB199" s="86"/>
      <c r="AC199" s="86"/>
      <c r="AD199" s="86"/>
      <c r="AE199" s="86"/>
      <c r="AF199" s="86"/>
    </row>
    <row r="200" spans="1:32" x14ac:dyDescent="0.25">
      <c r="A200" s="75" t="s">
        <v>15757</v>
      </c>
      <c r="B200" s="62" t="s">
        <v>15914</v>
      </c>
      <c r="C200" s="62" t="s">
        <v>60</v>
      </c>
      <c r="D200" s="117"/>
      <c r="E200" s="116"/>
      <c r="F200" s="118"/>
      <c r="G200" s="119"/>
      <c r="H200" s="119"/>
      <c r="I200" s="120">
        <v>200</v>
      </c>
      <c r="J200" s="121"/>
      <c r="K200" s="122"/>
      <c r="L200" s="122"/>
      <c r="M200" s="122"/>
      <c r="N200" s="122"/>
      <c r="O200" s="122"/>
      <c r="P200" s="122"/>
      <c r="Q200" s="122"/>
      <c r="R200" s="122"/>
      <c r="S200" s="122"/>
      <c r="T200" s="122"/>
      <c r="U200" s="122"/>
      <c r="V200" s="122"/>
      <c r="W200" s="123"/>
      <c r="X200" s="123"/>
      <c r="Y200" s="86"/>
      <c r="Z200" s="86"/>
      <c r="AA200" s="86"/>
      <c r="AB200" s="86"/>
      <c r="AC200" s="86"/>
      <c r="AD200" s="86"/>
      <c r="AE200" s="86"/>
      <c r="AF200" s="86"/>
    </row>
    <row r="201" spans="1:32" x14ac:dyDescent="0.25">
      <c r="A201" s="75" t="s">
        <v>15758</v>
      </c>
      <c r="B201" s="62" t="s">
        <v>15915</v>
      </c>
      <c r="C201" s="62" t="s">
        <v>60</v>
      </c>
      <c r="D201" s="117"/>
      <c r="E201" s="116"/>
      <c r="F201" s="118"/>
      <c r="G201" s="119"/>
      <c r="H201" s="119"/>
      <c r="I201" s="120">
        <v>201</v>
      </c>
      <c r="J201" s="121"/>
      <c r="K201" s="122"/>
      <c r="L201" s="122"/>
      <c r="M201" s="122"/>
      <c r="N201" s="122"/>
      <c r="O201" s="122"/>
      <c r="P201" s="122"/>
      <c r="Q201" s="122"/>
      <c r="R201" s="122"/>
      <c r="S201" s="122"/>
      <c r="T201" s="122"/>
      <c r="U201" s="122"/>
      <c r="V201" s="122"/>
      <c r="W201" s="123"/>
      <c r="X201" s="123"/>
      <c r="Y201" s="86"/>
      <c r="Z201" s="86"/>
      <c r="AA201" s="86"/>
      <c r="AB201" s="86"/>
      <c r="AC201" s="86"/>
      <c r="AD201" s="86"/>
      <c r="AE201" s="86"/>
      <c r="AF201" s="86"/>
    </row>
    <row r="202" spans="1:32" x14ac:dyDescent="0.25">
      <c r="A202" s="75" t="s">
        <v>15759</v>
      </c>
      <c r="B202" s="62" t="s">
        <v>15916</v>
      </c>
      <c r="C202" s="62" t="s">
        <v>60</v>
      </c>
      <c r="D202" s="117"/>
      <c r="E202" s="116"/>
      <c r="F202" s="118"/>
      <c r="G202" s="119"/>
      <c r="H202" s="119"/>
      <c r="I202" s="120">
        <v>202</v>
      </c>
      <c r="J202" s="121"/>
      <c r="K202" s="122"/>
      <c r="L202" s="122"/>
      <c r="M202" s="122"/>
      <c r="N202" s="122"/>
      <c r="O202" s="122"/>
      <c r="P202" s="122"/>
      <c r="Q202" s="122"/>
      <c r="R202" s="122"/>
      <c r="S202" s="122"/>
      <c r="T202" s="122"/>
      <c r="U202" s="122"/>
      <c r="V202" s="122"/>
      <c r="W202" s="123"/>
      <c r="X202" s="123"/>
      <c r="Y202" s="86"/>
      <c r="Z202" s="86"/>
      <c r="AA202" s="86"/>
      <c r="AB202" s="86"/>
      <c r="AC202" s="86"/>
      <c r="AD202" s="86"/>
      <c r="AE202" s="86"/>
      <c r="AF202" s="86"/>
    </row>
    <row r="203" spans="1:32" x14ac:dyDescent="0.25">
      <c r="A203" s="75" t="s">
        <v>15760</v>
      </c>
      <c r="B203" s="62" t="s">
        <v>15917</v>
      </c>
      <c r="C203" s="62" t="s">
        <v>60</v>
      </c>
      <c r="D203" s="117"/>
      <c r="E203" s="116"/>
      <c r="F203" s="118"/>
      <c r="G203" s="119"/>
      <c r="H203" s="119"/>
      <c r="I203" s="120">
        <v>203</v>
      </c>
      <c r="J203" s="121"/>
      <c r="K203" s="122"/>
      <c r="L203" s="122"/>
      <c r="M203" s="122"/>
      <c r="N203" s="122"/>
      <c r="O203" s="122"/>
      <c r="P203" s="122"/>
      <c r="Q203" s="122"/>
      <c r="R203" s="122"/>
      <c r="S203" s="122"/>
      <c r="T203" s="122"/>
      <c r="U203" s="122"/>
      <c r="V203" s="122"/>
      <c r="W203" s="123"/>
      <c r="X203" s="123"/>
      <c r="Y203" s="86"/>
      <c r="Z203" s="86"/>
      <c r="AA203" s="86"/>
      <c r="AB203" s="86"/>
      <c r="AC203" s="86"/>
      <c r="AD203" s="86"/>
      <c r="AE203" s="86"/>
      <c r="AF203" s="86"/>
    </row>
    <row r="204" spans="1:32" x14ac:dyDescent="0.25">
      <c r="A204" s="75" t="s">
        <v>15761</v>
      </c>
      <c r="B204" s="62" t="s">
        <v>15918</v>
      </c>
      <c r="C204" s="62" t="s">
        <v>60</v>
      </c>
      <c r="D204" s="117"/>
      <c r="E204" s="116"/>
      <c r="F204" s="118"/>
      <c r="G204" s="119"/>
      <c r="H204" s="119"/>
      <c r="I204" s="120">
        <v>204</v>
      </c>
      <c r="J204" s="121"/>
      <c r="K204" s="122"/>
      <c r="L204" s="122"/>
      <c r="M204" s="122"/>
      <c r="N204" s="122"/>
      <c r="O204" s="122"/>
      <c r="P204" s="122"/>
      <c r="Q204" s="122"/>
      <c r="R204" s="122"/>
      <c r="S204" s="122"/>
      <c r="T204" s="122"/>
      <c r="U204" s="122"/>
      <c r="V204" s="122"/>
      <c r="W204" s="123"/>
      <c r="X204" s="123"/>
      <c r="Y204" s="86"/>
      <c r="Z204" s="86"/>
      <c r="AA204" s="86"/>
      <c r="AB204" s="86"/>
      <c r="AC204" s="86"/>
      <c r="AD204" s="86"/>
      <c r="AE204" s="86"/>
      <c r="AF204" s="86"/>
    </row>
    <row r="205" spans="1:32" x14ac:dyDescent="0.25">
      <c r="A205" s="75" t="s">
        <v>15762</v>
      </c>
      <c r="B205" s="62" t="s">
        <v>15919</v>
      </c>
      <c r="C205" s="62" t="s">
        <v>60</v>
      </c>
      <c r="D205" s="117"/>
      <c r="E205" s="116"/>
      <c r="F205" s="118"/>
      <c r="G205" s="119"/>
      <c r="H205" s="119"/>
      <c r="I205" s="120">
        <v>205</v>
      </c>
      <c r="J205" s="121"/>
      <c r="K205" s="122"/>
      <c r="L205" s="122"/>
      <c r="M205" s="122"/>
      <c r="N205" s="122"/>
      <c r="O205" s="122"/>
      <c r="P205" s="122"/>
      <c r="Q205" s="122"/>
      <c r="R205" s="122"/>
      <c r="S205" s="122"/>
      <c r="T205" s="122"/>
      <c r="U205" s="122"/>
      <c r="V205" s="122"/>
      <c r="W205" s="123"/>
      <c r="X205" s="123"/>
      <c r="Y205" s="86"/>
      <c r="Z205" s="86"/>
      <c r="AA205" s="86"/>
      <c r="AB205" s="86"/>
      <c r="AC205" s="86"/>
      <c r="AD205" s="86"/>
      <c r="AE205" s="86"/>
      <c r="AF205" s="86"/>
    </row>
    <row r="206" spans="1:32" x14ac:dyDescent="0.25">
      <c r="A206" s="75" t="s">
        <v>15763</v>
      </c>
      <c r="B206" s="62" t="s">
        <v>15920</v>
      </c>
      <c r="C206" s="62" t="s">
        <v>60</v>
      </c>
      <c r="D206" s="117"/>
      <c r="E206" s="116"/>
      <c r="F206" s="118"/>
      <c r="G206" s="119"/>
      <c r="H206" s="119"/>
      <c r="I206" s="120">
        <v>206</v>
      </c>
      <c r="J206" s="121"/>
      <c r="K206" s="122"/>
      <c r="L206" s="122"/>
      <c r="M206" s="122"/>
      <c r="N206" s="122"/>
      <c r="O206" s="122"/>
      <c r="P206" s="122"/>
      <c r="Q206" s="122"/>
      <c r="R206" s="122"/>
      <c r="S206" s="122"/>
      <c r="T206" s="122"/>
      <c r="U206" s="122"/>
      <c r="V206" s="122"/>
      <c r="W206" s="123"/>
      <c r="X206" s="123"/>
      <c r="Y206" s="86"/>
      <c r="Z206" s="86"/>
      <c r="AA206" s="86"/>
      <c r="AB206" s="86"/>
      <c r="AC206" s="86"/>
      <c r="AD206" s="86"/>
      <c r="AE206" s="86"/>
      <c r="AF206" s="86"/>
    </row>
    <row r="207" spans="1:32" x14ac:dyDescent="0.25">
      <c r="A207" s="75" t="s">
        <v>15764</v>
      </c>
      <c r="B207" s="62" t="s">
        <v>15909</v>
      </c>
      <c r="C207" s="62" t="s">
        <v>62</v>
      </c>
      <c r="D207" s="117"/>
      <c r="E207" s="116"/>
      <c r="F207" s="118"/>
      <c r="G207" s="119"/>
      <c r="H207" s="119"/>
      <c r="I207" s="120">
        <v>207</v>
      </c>
      <c r="J207" s="121"/>
      <c r="K207" s="122"/>
      <c r="L207" s="122"/>
      <c r="M207" s="122"/>
      <c r="N207" s="122"/>
      <c r="O207" s="122"/>
      <c r="P207" s="122"/>
      <c r="Q207" s="122"/>
      <c r="R207" s="122"/>
      <c r="S207" s="122"/>
      <c r="T207" s="122"/>
      <c r="U207" s="122"/>
      <c r="V207" s="122"/>
      <c r="W207" s="123"/>
      <c r="X207" s="123"/>
      <c r="Y207" s="86"/>
      <c r="Z207" s="86"/>
      <c r="AA207" s="86"/>
      <c r="AB207" s="86"/>
      <c r="AC207" s="86"/>
      <c r="AD207" s="86"/>
      <c r="AE207" s="86"/>
      <c r="AF207" s="86"/>
    </row>
    <row r="208" spans="1:32" x14ac:dyDescent="0.25">
      <c r="A208" s="75" t="s">
        <v>15765</v>
      </c>
      <c r="B208" s="62" t="s">
        <v>15910</v>
      </c>
      <c r="C208" s="62" t="s">
        <v>62</v>
      </c>
      <c r="D208" s="117"/>
      <c r="E208" s="116"/>
      <c r="F208" s="118"/>
      <c r="G208" s="119"/>
      <c r="H208" s="119"/>
      <c r="I208" s="120">
        <v>208</v>
      </c>
      <c r="J208" s="121"/>
      <c r="K208" s="122"/>
      <c r="L208" s="122"/>
      <c r="M208" s="122"/>
      <c r="N208" s="122"/>
      <c r="O208" s="122"/>
      <c r="P208" s="122"/>
      <c r="Q208" s="122"/>
      <c r="R208" s="122"/>
      <c r="S208" s="122"/>
      <c r="T208" s="122"/>
      <c r="U208" s="122"/>
      <c r="V208" s="122"/>
      <c r="W208" s="123"/>
      <c r="X208" s="123"/>
      <c r="Y208" s="86"/>
      <c r="Z208" s="86"/>
      <c r="AA208" s="86"/>
      <c r="AB208" s="86"/>
      <c r="AC208" s="86"/>
      <c r="AD208" s="86"/>
      <c r="AE208" s="86"/>
      <c r="AF208" s="86"/>
    </row>
    <row r="209" spans="1:32" x14ac:dyDescent="0.25">
      <c r="A209" s="75" t="s">
        <v>15766</v>
      </c>
      <c r="B209" s="62" t="s">
        <v>15911</v>
      </c>
      <c r="C209" s="62" t="s">
        <v>62</v>
      </c>
      <c r="D209" s="117"/>
      <c r="E209" s="116"/>
      <c r="F209" s="118"/>
      <c r="G209" s="119"/>
      <c r="H209" s="119"/>
      <c r="I209" s="120">
        <v>209</v>
      </c>
      <c r="J209" s="121"/>
      <c r="K209" s="122"/>
      <c r="L209" s="122"/>
      <c r="M209" s="122"/>
      <c r="N209" s="122"/>
      <c r="O209" s="122"/>
      <c r="P209" s="122"/>
      <c r="Q209" s="122"/>
      <c r="R209" s="122"/>
      <c r="S209" s="122"/>
      <c r="T209" s="122"/>
      <c r="U209" s="122"/>
      <c r="V209" s="122"/>
      <c r="W209" s="123"/>
      <c r="X209" s="123"/>
      <c r="Y209" s="86"/>
      <c r="Z209" s="86"/>
      <c r="AA209" s="86"/>
      <c r="AB209" s="86"/>
      <c r="AC209" s="86"/>
      <c r="AD209" s="86"/>
      <c r="AE209" s="86"/>
      <c r="AF209" s="86"/>
    </row>
    <row r="210" spans="1:32" x14ac:dyDescent="0.25">
      <c r="A210" s="75" t="s">
        <v>15767</v>
      </c>
      <c r="B210" s="62" t="s">
        <v>15912</v>
      </c>
      <c r="C210" s="62" t="s">
        <v>62</v>
      </c>
      <c r="D210" s="117"/>
      <c r="E210" s="116"/>
      <c r="F210" s="118"/>
      <c r="G210" s="119"/>
      <c r="H210" s="119"/>
      <c r="I210" s="120">
        <v>210</v>
      </c>
      <c r="J210" s="121"/>
      <c r="K210" s="122"/>
      <c r="L210" s="122"/>
      <c r="M210" s="122"/>
      <c r="N210" s="122"/>
      <c r="O210" s="122"/>
      <c r="P210" s="122"/>
      <c r="Q210" s="122"/>
      <c r="R210" s="122"/>
      <c r="S210" s="122"/>
      <c r="T210" s="122"/>
      <c r="U210" s="122"/>
      <c r="V210" s="122"/>
      <c r="W210" s="123"/>
      <c r="X210" s="123"/>
      <c r="Y210" s="86"/>
      <c r="Z210" s="86"/>
      <c r="AA210" s="86"/>
      <c r="AB210" s="86"/>
      <c r="AC210" s="86"/>
      <c r="AD210" s="86"/>
      <c r="AE210" s="86"/>
      <c r="AF210" s="86"/>
    </row>
    <row r="211" spans="1:32" x14ac:dyDescent="0.25">
      <c r="A211" s="75" t="s">
        <v>15768</v>
      </c>
      <c r="B211" s="62" t="s">
        <v>15913</v>
      </c>
      <c r="C211" s="62" t="s">
        <v>62</v>
      </c>
      <c r="D211" s="117"/>
      <c r="E211" s="116"/>
      <c r="F211" s="118"/>
      <c r="G211" s="119"/>
      <c r="H211" s="119"/>
      <c r="I211" s="120">
        <v>211</v>
      </c>
      <c r="J211" s="121"/>
      <c r="K211" s="122"/>
      <c r="L211" s="122"/>
      <c r="M211" s="122"/>
      <c r="N211" s="122"/>
      <c r="O211" s="122"/>
      <c r="P211" s="122"/>
      <c r="Q211" s="122"/>
      <c r="R211" s="122"/>
      <c r="S211" s="122"/>
      <c r="T211" s="122"/>
      <c r="U211" s="122"/>
      <c r="V211" s="122"/>
      <c r="W211" s="123"/>
      <c r="X211" s="123"/>
      <c r="Y211" s="86"/>
      <c r="Z211" s="86"/>
      <c r="AA211" s="86"/>
      <c r="AB211" s="86"/>
      <c r="AC211" s="86"/>
      <c r="AD211" s="86"/>
      <c r="AE211" s="86"/>
      <c r="AF211" s="86"/>
    </row>
    <row r="212" spans="1:32" x14ac:dyDescent="0.25">
      <c r="A212" s="75" t="s">
        <v>15769</v>
      </c>
      <c r="B212" s="62" t="s">
        <v>15914</v>
      </c>
      <c r="C212" s="62" t="s">
        <v>62</v>
      </c>
      <c r="D212" s="117"/>
      <c r="E212" s="116"/>
      <c r="F212" s="118"/>
      <c r="G212" s="119"/>
      <c r="H212" s="119"/>
      <c r="I212" s="120">
        <v>212</v>
      </c>
      <c r="J212" s="121"/>
      <c r="K212" s="122"/>
      <c r="L212" s="122"/>
      <c r="M212" s="122"/>
      <c r="N212" s="122"/>
      <c r="O212" s="122"/>
      <c r="P212" s="122"/>
      <c r="Q212" s="122"/>
      <c r="R212" s="122"/>
      <c r="S212" s="122"/>
      <c r="T212" s="122"/>
      <c r="U212" s="122"/>
      <c r="V212" s="122"/>
      <c r="W212" s="123"/>
      <c r="X212" s="123"/>
      <c r="Y212" s="86"/>
      <c r="Z212" s="86"/>
      <c r="AA212" s="86"/>
      <c r="AB212" s="86"/>
      <c r="AC212" s="86"/>
      <c r="AD212" s="86"/>
      <c r="AE212" s="86"/>
      <c r="AF212" s="86"/>
    </row>
    <row r="213" spans="1:32" x14ac:dyDescent="0.25">
      <c r="A213" s="75" t="s">
        <v>15770</v>
      </c>
      <c r="B213" s="62" t="s">
        <v>15915</v>
      </c>
      <c r="C213" s="62" t="s">
        <v>62</v>
      </c>
      <c r="D213" s="117"/>
      <c r="E213" s="116"/>
      <c r="F213" s="118"/>
      <c r="G213" s="119"/>
      <c r="H213" s="119"/>
      <c r="I213" s="120">
        <v>213</v>
      </c>
      <c r="J213" s="121"/>
      <c r="K213" s="122"/>
      <c r="L213" s="122"/>
      <c r="M213" s="122"/>
      <c r="N213" s="122"/>
      <c r="O213" s="122"/>
      <c r="P213" s="122"/>
      <c r="Q213" s="122"/>
      <c r="R213" s="122"/>
      <c r="S213" s="122"/>
      <c r="T213" s="122"/>
      <c r="U213" s="122"/>
      <c r="V213" s="122"/>
      <c r="W213" s="123"/>
      <c r="X213" s="123"/>
      <c r="Y213" s="86"/>
      <c r="Z213" s="86"/>
      <c r="AA213" s="86"/>
      <c r="AB213" s="86"/>
      <c r="AC213" s="86"/>
      <c r="AD213" s="86"/>
      <c r="AE213" s="86"/>
      <c r="AF213" s="86"/>
    </row>
    <row r="214" spans="1:32" x14ac:dyDescent="0.25">
      <c r="A214" s="75" t="s">
        <v>15771</v>
      </c>
      <c r="B214" s="62" t="s">
        <v>15916</v>
      </c>
      <c r="C214" s="62" t="s">
        <v>62</v>
      </c>
      <c r="D214" s="117"/>
      <c r="E214" s="116"/>
      <c r="F214" s="118"/>
      <c r="G214" s="119"/>
      <c r="H214" s="119"/>
      <c r="I214" s="120">
        <v>214</v>
      </c>
      <c r="J214" s="121"/>
      <c r="K214" s="122"/>
      <c r="L214" s="122"/>
      <c r="M214" s="122"/>
      <c r="N214" s="122"/>
      <c r="O214" s="122"/>
      <c r="P214" s="122"/>
      <c r="Q214" s="122"/>
      <c r="R214" s="122"/>
      <c r="S214" s="122"/>
      <c r="T214" s="122"/>
      <c r="U214" s="122"/>
      <c r="V214" s="122"/>
      <c r="W214" s="123"/>
      <c r="X214" s="123"/>
      <c r="Y214" s="86"/>
      <c r="Z214" s="86"/>
      <c r="AA214" s="86"/>
      <c r="AB214" s="86"/>
      <c r="AC214" s="86"/>
      <c r="AD214" s="86"/>
      <c r="AE214" s="86"/>
      <c r="AF214" s="86"/>
    </row>
    <row r="215" spans="1:32" x14ac:dyDescent="0.25">
      <c r="A215" s="75" t="s">
        <v>15772</v>
      </c>
      <c r="B215" s="62" t="s">
        <v>15917</v>
      </c>
      <c r="C215" s="62" t="s">
        <v>62</v>
      </c>
      <c r="D215" s="117"/>
      <c r="E215" s="116"/>
      <c r="F215" s="118"/>
      <c r="G215" s="119"/>
      <c r="H215" s="119"/>
      <c r="I215" s="120">
        <v>215</v>
      </c>
      <c r="J215" s="121"/>
      <c r="K215" s="122"/>
      <c r="L215" s="122"/>
      <c r="M215" s="122"/>
      <c r="N215" s="122"/>
      <c r="O215" s="122"/>
      <c r="P215" s="122"/>
      <c r="Q215" s="122"/>
      <c r="R215" s="122"/>
      <c r="S215" s="122"/>
      <c r="T215" s="122"/>
      <c r="U215" s="122"/>
      <c r="V215" s="122"/>
      <c r="W215" s="123"/>
      <c r="X215" s="123"/>
      <c r="Y215" s="86"/>
      <c r="Z215" s="86"/>
      <c r="AA215" s="86"/>
      <c r="AB215" s="86"/>
      <c r="AC215" s="86"/>
      <c r="AD215" s="86"/>
      <c r="AE215" s="86"/>
      <c r="AF215" s="86"/>
    </row>
    <row r="216" spans="1:32" x14ac:dyDescent="0.25">
      <c r="A216" s="75" t="s">
        <v>15773</v>
      </c>
      <c r="B216" s="62" t="s">
        <v>15918</v>
      </c>
      <c r="C216" s="62" t="s">
        <v>62</v>
      </c>
      <c r="D216" s="117"/>
      <c r="E216" s="116"/>
      <c r="F216" s="118"/>
      <c r="G216" s="119"/>
      <c r="H216" s="119"/>
      <c r="I216" s="120">
        <v>216</v>
      </c>
      <c r="J216" s="121"/>
      <c r="K216" s="122"/>
      <c r="L216" s="122"/>
      <c r="M216" s="122"/>
      <c r="N216" s="122"/>
      <c r="O216" s="122"/>
      <c r="P216" s="122"/>
      <c r="Q216" s="122"/>
      <c r="R216" s="122"/>
      <c r="S216" s="122"/>
      <c r="T216" s="122"/>
      <c r="U216" s="122"/>
      <c r="V216" s="122"/>
      <c r="W216" s="123"/>
      <c r="X216" s="123"/>
      <c r="Y216" s="86"/>
      <c r="Z216" s="86"/>
      <c r="AA216" s="86"/>
      <c r="AB216" s="86"/>
      <c r="AC216" s="86"/>
      <c r="AD216" s="86"/>
      <c r="AE216" s="86"/>
      <c r="AF216" s="86"/>
    </row>
    <row r="217" spans="1:32" x14ac:dyDescent="0.25">
      <c r="A217" s="75" t="s">
        <v>15774</v>
      </c>
      <c r="B217" s="62" t="s">
        <v>15919</v>
      </c>
      <c r="C217" s="62" t="s">
        <v>62</v>
      </c>
      <c r="D217" s="117"/>
      <c r="E217" s="116"/>
      <c r="F217" s="118"/>
      <c r="G217" s="119"/>
      <c r="H217" s="119"/>
      <c r="I217" s="120">
        <v>217</v>
      </c>
      <c r="J217" s="121"/>
      <c r="K217" s="122"/>
      <c r="L217" s="122"/>
      <c r="M217" s="122"/>
      <c r="N217" s="122"/>
      <c r="O217" s="122"/>
      <c r="P217" s="122"/>
      <c r="Q217" s="122"/>
      <c r="R217" s="122"/>
      <c r="S217" s="122"/>
      <c r="T217" s="122"/>
      <c r="U217" s="122"/>
      <c r="V217" s="122"/>
      <c r="W217" s="123"/>
      <c r="X217" s="123"/>
      <c r="Y217" s="86"/>
      <c r="Z217" s="86"/>
      <c r="AA217" s="86"/>
      <c r="AB217" s="86"/>
      <c r="AC217" s="86"/>
      <c r="AD217" s="86"/>
      <c r="AE217" s="86"/>
      <c r="AF217" s="86"/>
    </row>
    <row r="218" spans="1:32" x14ac:dyDescent="0.25">
      <c r="A218" s="75" t="s">
        <v>15775</v>
      </c>
      <c r="B218" s="62" t="s">
        <v>15920</v>
      </c>
      <c r="C218" s="62" t="s">
        <v>62</v>
      </c>
      <c r="D218" s="117"/>
      <c r="E218" s="116"/>
      <c r="F218" s="118"/>
      <c r="G218" s="119"/>
      <c r="H218" s="119"/>
      <c r="I218" s="120">
        <v>218</v>
      </c>
      <c r="J218" s="121"/>
      <c r="K218" s="122"/>
      <c r="L218" s="122"/>
      <c r="M218" s="122"/>
      <c r="N218" s="122"/>
      <c r="O218" s="122"/>
      <c r="P218" s="122"/>
      <c r="Q218" s="122"/>
      <c r="R218" s="122"/>
      <c r="S218" s="122"/>
      <c r="T218" s="122"/>
      <c r="U218" s="122"/>
      <c r="V218" s="122"/>
      <c r="W218" s="123"/>
      <c r="X218" s="123"/>
      <c r="Y218" s="86"/>
      <c r="Z218" s="86"/>
      <c r="AA218" s="86"/>
      <c r="AB218" s="86"/>
      <c r="AC218" s="86"/>
      <c r="AD218" s="86"/>
      <c r="AE218" s="86"/>
      <c r="AF218" s="86"/>
    </row>
    <row r="219" spans="1:32" x14ac:dyDescent="0.25">
      <c r="A219" s="75" t="s">
        <v>15776</v>
      </c>
      <c r="B219" s="62" t="s">
        <v>15921</v>
      </c>
      <c r="C219" s="62" t="s">
        <v>56</v>
      </c>
      <c r="D219" s="117"/>
      <c r="E219" s="116"/>
      <c r="F219" s="118"/>
      <c r="G219" s="119"/>
      <c r="H219" s="119"/>
      <c r="I219" s="120">
        <v>219</v>
      </c>
      <c r="J219" s="121"/>
      <c r="K219" s="122"/>
      <c r="L219" s="122"/>
      <c r="M219" s="122"/>
      <c r="N219" s="122"/>
      <c r="O219" s="122"/>
      <c r="P219" s="122"/>
      <c r="Q219" s="122"/>
      <c r="R219" s="122"/>
      <c r="S219" s="122"/>
      <c r="T219" s="122"/>
      <c r="U219" s="122"/>
      <c r="V219" s="122"/>
      <c r="W219" s="123"/>
      <c r="X219" s="123"/>
      <c r="Y219" s="86"/>
      <c r="Z219" s="86"/>
      <c r="AA219" s="86"/>
      <c r="AB219" s="86"/>
      <c r="AC219" s="86"/>
      <c r="AD219" s="86"/>
      <c r="AE219" s="86"/>
      <c r="AF219" s="86"/>
    </row>
    <row r="220" spans="1:32" x14ac:dyDescent="0.25">
      <c r="A220" s="75" t="s">
        <v>15777</v>
      </c>
      <c r="B220" s="62" t="s">
        <v>15922</v>
      </c>
      <c r="C220" s="62" t="s">
        <v>56</v>
      </c>
      <c r="D220" s="117"/>
      <c r="E220" s="116"/>
      <c r="F220" s="118"/>
      <c r="G220" s="119"/>
      <c r="H220" s="119"/>
      <c r="I220" s="120">
        <v>220</v>
      </c>
      <c r="J220" s="121"/>
      <c r="K220" s="122"/>
      <c r="L220" s="122"/>
      <c r="M220" s="122"/>
      <c r="N220" s="122"/>
      <c r="O220" s="122"/>
      <c r="P220" s="122"/>
      <c r="Q220" s="122"/>
      <c r="R220" s="122"/>
      <c r="S220" s="122"/>
      <c r="T220" s="122"/>
      <c r="U220" s="122"/>
      <c r="V220" s="122"/>
      <c r="W220" s="123"/>
      <c r="X220" s="123"/>
      <c r="Y220" s="86"/>
      <c r="Z220" s="86"/>
      <c r="AA220" s="86"/>
      <c r="AB220" s="86"/>
      <c r="AC220" s="86"/>
      <c r="AD220" s="86"/>
      <c r="AE220" s="86"/>
      <c r="AF220" s="86"/>
    </row>
    <row r="221" spans="1:32" x14ac:dyDescent="0.25">
      <c r="A221" s="75" t="s">
        <v>15778</v>
      </c>
      <c r="B221" s="62" t="s">
        <v>15923</v>
      </c>
      <c r="C221" s="62" t="s">
        <v>56</v>
      </c>
      <c r="D221" s="117"/>
      <c r="E221" s="116"/>
      <c r="F221" s="118"/>
      <c r="G221" s="119"/>
      <c r="H221" s="119"/>
      <c r="I221" s="120">
        <v>221</v>
      </c>
      <c r="J221" s="121"/>
      <c r="K221" s="122"/>
      <c r="L221" s="122"/>
      <c r="M221" s="122"/>
      <c r="N221" s="122"/>
      <c r="O221" s="122"/>
      <c r="P221" s="122"/>
      <c r="Q221" s="122"/>
      <c r="R221" s="122"/>
      <c r="S221" s="122"/>
      <c r="T221" s="122"/>
      <c r="U221" s="122"/>
      <c r="V221" s="122"/>
      <c r="W221" s="123"/>
      <c r="X221" s="123"/>
      <c r="Y221" s="86"/>
      <c r="Z221" s="86"/>
      <c r="AA221" s="86"/>
      <c r="AB221" s="86"/>
      <c r="AC221" s="86"/>
      <c r="AD221" s="86"/>
      <c r="AE221" s="86"/>
      <c r="AF221" s="86"/>
    </row>
    <row r="222" spans="1:32" x14ac:dyDescent="0.25">
      <c r="A222" s="75" t="s">
        <v>15779</v>
      </c>
      <c r="B222" s="62" t="s">
        <v>15924</v>
      </c>
      <c r="C222" s="62" t="s">
        <v>56</v>
      </c>
      <c r="D222" s="117"/>
      <c r="E222" s="116"/>
      <c r="F222" s="118"/>
      <c r="G222" s="119"/>
      <c r="H222" s="119"/>
      <c r="I222" s="120">
        <v>222</v>
      </c>
      <c r="J222" s="121"/>
      <c r="K222" s="122"/>
      <c r="L222" s="122"/>
      <c r="M222" s="122"/>
      <c r="N222" s="122"/>
      <c r="O222" s="122"/>
      <c r="P222" s="122"/>
      <c r="Q222" s="122"/>
      <c r="R222" s="122"/>
      <c r="S222" s="122"/>
      <c r="T222" s="122"/>
      <c r="U222" s="122"/>
      <c r="V222" s="122"/>
      <c r="W222" s="123"/>
      <c r="X222" s="123"/>
      <c r="Y222" s="86"/>
      <c r="Z222" s="86"/>
      <c r="AA222" s="86"/>
      <c r="AB222" s="86"/>
      <c r="AC222" s="86"/>
      <c r="AD222" s="86"/>
      <c r="AE222" s="86"/>
      <c r="AF222" s="86"/>
    </row>
    <row r="223" spans="1:32" x14ac:dyDescent="0.25">
      <c r="A223" s="75" t="s">
        <v>15780</v>
      </c>
      <c r="B223" s="62" t="s">
        <v>15925</v>
      </c>
      <c r="C223" s="62" t="s">
        <v>56</v>
      </c>
      <c r="D223" s="117"/>
      <c r="E223" s="116"/>
      <c r="F223" s="118"/>
      <c r="G223" s="119"/>
      <c r="H223" s="119"/>
      <c r="I223" s="120">
        <v>223</v>
      </c>
      <c r="J223" s="121"/>
      <c r="K223" s="122"/>
      <c r="L223" s="122"/>
      <c r="M223" s="122"/>
      <c r="N223" s="122"/>
      <c r="O223" s="122"/>
      <c r="P223" s="122"/>
      <c r="Q223" s="122"/>
      <c r="R223" s="122"/>
      <c r="S223" s="122"/>
      <c r="T223" s="122"/>
      <c r="U223" s="122"/>
      <c r="V223" s="122"/>
      <c r="W223" s="123"/>
      <c r="X223" s="123"/>
      <c r="Y223" s="86"/>
      <c r="Z223" s="86"/>
      <c r="AA223" s="86"/>
      <c r="AB223" s="86"/>
      <c r="AC223" s="86"/>
      <c r="AD223" s="86"/>
      <c r="AE223" s="86"/>
      <c r="AF223" s="86"/>
    </row>
    <row r="224" spans="1:32" x14ac:dyDescent="0.25">
      <c r="A224" s="75" t="s">
        <v>15781</v>
      </c>
      <c r="B224" s="62" t="s">
        <v>15926</v>
      </c>
      <c r="C224" s="62" t="s">
        <v>56</v>
      </c>
      <c r="D224" s="117"/>
      <c r="E224" s="116"/>
      <c r="F224" s="118"/>
      <c r="G224" s="119"/>
      <c r="H224" s="119"/>
      <c r="I224" s="120">
        <v>224</v>
      </c>
      <c r="J224" s="121"/>
      <c r="K224" s="122"/>
      <c r="L224" s="122"/>
      <c r="M224" s="122"/>
      <c r="N224" s="122"/>
      <c r="O224" s="122"/>
      <c r="P224" s="122"/>
      <c r="Q224" s="122"/>
      <c r="R224" s="122"/>
      <c r="S224" s="122"/>
      <c r="T224" s="122"/>
      <c r="U224" s="122"/>
      <c r="V224" s="122"/>
      <c r="W224" s="123"/>
      <c r="X224" s="123"/>
      <c r="Y224" s="86"/>
      <c r="Z224" s="86"/>
      <c r="AA224" s="86"/>
      <c r="AB224" s="86"/>
      <c r="AC224" s="86"/>
      <c r="AD224" s="86"/>
      <c r="AE224" s="86"/>
      <c r="AF224" s="86"/>
    </row>
    <row r="225" spans="1:32" x14ac:dyDescent="0.25">
      <c r="A225" s="75" t="s">
        <v>15782</v>
      </c>
      <c r="B225" s="62" t="s">
        <v>15927</v>
      </c>
      <c r="C225" s="62" t="s">
        <v>56</v>
      </c>
      <c r="D225" s="117"/>
      <c r="E225" s="116"/>
      <c r="F225" s="118"/>
      <c r="G225" s="119"/>
      <c r="H225" s="119"/>
      <c r="I225" s="120">
        <v>225</v>
      </c>
      <c r="J225" s="121"/>
      <c r="K225" s="122"/>
      <c r="L225" s="122"/>
      <c r="M225" s="122"/>
      <c r="N225" s="122"/>
      <c r="O225" s="122"/>
      <c r="P225" s="122"/>
      <c r="Q225" s="122"/>
      <c r="R225" s="122"/>
      <c r="S225" s="122"/>
      <c r="T225" s="122"/>
      <c r="U225" s="122"/>
      <c r="V225" s="122"/>
      <c r="W225" s="123"/>
      <c r="X225" s="123"/>
      <c r="Y225" s="86"/>
      <c r="Z225" s="86"/>
      <c r="AA225" s="86"/>
      <c r="AB225" s="86"/>
      <c r="AC225" s="86"/>
      <c r="AD225" s="86"/>
      <c r="AE225" s="86"/>
      <c r="AF225" s="86"/>
    </row>
    <row r="226" spans="1:32" x14ac:dyDescent="0.25">
      <c r="A226" s="75" t="s">
        <v>15783</v>
      </c>
      <c r="B226" s="62" t="s">
        <v>15928</v>
      </c>
      <c r="C226" s="62" t="s">
        <v>56</v>
      </c>
      <c r="D226" s="117"/>
      <c r="E226" s="116"/>
      <c r="F226" s="118"/>
      <c r="G226" s="119"/>
      <c r="H226" s="119"/>
      <c r="I226" s="120">
        <v>226</v>
      </c>
      <c r="J226" s="121"/>
      <c r="K226" s="122"/>
      <c r="L226" s="122"/>
      <c r="M226" s="122"/>
      <c r="N226" s="122"/>
      <c r="O226" s="122"/>
      <c r="P226" s="122"/>
      <c r="Q226" s="122"/>
      <c r="R226" s="122"/>
      <c r="S226" s="122"/>
      <c r="T226" s="122"/>
      <c r="U226" s="122"/>
      <c r="V226" s="122"/>
      <c r="W226" s="123"/>
      <c r="X226" s="123"/>
      <c r="Y226" s="86"/>
      <c r="Z226" s="86"/>
      <c r="AA226" s="86"/>
      <c r="AB226" s="86"/>
      <c r="AC226" s="86"/>
      <c r="AD226" s="86"/>
      <c r="AE226" s="86"/>
      <c r="AF226" s="86"/>
    </row>
    <row r="227" spans="1:32" x14ac:dyDescent="0.25">
      <c r="A227" s="75" t="s">
        <v>15784</v>
      </c>
      <c r="B227" s="62" t="s">
        <v>15929</v>
      </c>
      <c r="C227" s="62" t="s">
        <v>56</v>
      </c>
      <c r="D227" s="117"/>
      <c r="E227" s="116"/>
      <c r="F227" s="118"/>
      <c r="G227" s="119"/>
      <c r="H227" s="119"/>
      <c r="I227" s="120">
        <v>227</v>
      </c>
      <c r="J227" s="121"/>
      <c r="K227" s="122"/>
      <c r="L227" s="122"/>
      <c r="M227" s="122"/>
      <c r="N227" s="122"/>
      <c r="O227" s="122"/>
      <c r="P227" s="122"/>
      <c r="Q227" s="122"/>
      <c r="R227" s="122"/>
      <c r="S227" s="122"/>
      <c r="T227" s="122"/>
      <c r="U227" s="122"/>
      <c r="V227" s="122"/>
      <c r="W227" s="123"/>
      <c r="X227" s="123"/>
      <c r="Y227" s="86"/>
      <c r="Z227" s="86"/>
      <c r="AA227" s="86"/>
      <c r="AB227" s="86"/>
      <c r="AC227" s="86"/>
      <c r="AD227" s="86"/>
      <c r="AE227" s="86"/>
      <c r="AF227" s="86"/>
    </row>
    <row r="228" spans="1:32" x14ac:dyDescent="0.25">
      <c r="A228" s="75" t="s">
        <v>15785</v>
      </c>
      <c r="B228" s="62" t="s">
        <v>15930</v>
      </c>
      <c r="C228" s="62" t="s">
        <v>56</v>
      </c>
      <c r="D228" s="117"/>
      <c r="E228" s="116"/>
      <c r="F228" s="118"/>
      <c r="G228" s="119"/>
      <c r="H228" s="119"/>
      <c r="I228" s="120">
        <v>228</v>
      </c>
      <c r="J228" s="121"/>
      <c r="K228" s="122"/>
      <c r="L228" s="122"/>
      <c r="M228" s="122"/>
      <c r="N228" s="122"/>
      <c r="O228" s="122"/>
      <c r="P228" s="122"/>
      <c r="Q228" s="122"/>
      <c r="R228" s="122"/>
      <c r="S228" s="122"/>
      <c r="T228" s="122"/>
      <c r="U228" s="122"/>
      <c r="V228" s="122"/>
      <c r="W228" s="123"/>
      <c r="X228" s="123"/>
      <c r="Y228" s="86"/>
      <c r="Z228" s="86"/>
      <c r="AA228" s="86"/>
      <c r="AB228" s="86"/>
      <c r="AC228" s="86"/>
      <c r="AD228" s="86"/>
      <c r="AE228" s="86"/>
      <c r="AF228" s="86"/>
    </row>
    <row r="229" spans="1:32" x14ac:dyDescent="0.25">
      <c r="A229" s="75" t="s">
        <v>15786</v>
      </c>
      <c r="B229" s="62" t="s">
        <v>15931</v>
      </c>
      <c r="C229" s="62" t="s">
        <v>56</v>
      </c>
      <c r="D229" s="117"/>
      <c r="E229" s="116"/>
      <c r="F229" s="118"/>
      <c r="G229" s="119"/>
      <c r="H229" s="119"/>
      <c r="I229" s="120">
        <v>229</v>
      </c>
      <c r="J229" s="121"/>
      <c r="K229" s="122"/>
      <c r="L229" s="122"/>
      <c r="M229" s="122"/>
      <c r="N229" s="122"/>
      <c r="O229" s="122"/>
      <c r="P229" s="122"/>
      <c r="Q229" s="122"/>
      <c r="R229" s="122"/>
      <c r="S229" s="122"/>
      <c r="T229" s="122"/>
      <c r="U229" s="122"/>
      <c r="V229" s="122"/>
      <c r="W229" s="123"/>
      <c r="X229" s="123"/>
      <c r="Y229" s="86"/>
      <c r="Z229" s="86"/>
      <c r="AA229" s="86"/>
      <c r="AB229" s="86"/>
      <c r="AC229" s="86"/>
      <c r="AD229" s="86"/>
      <c r="AE229" s="86"/>
      <c r="AF229" s="86"/>
    </row>
    <row r="230" spans="1:32" x14ac:dyDescent="0.25">
      <c r="A230" s="75" t="s">
        <v>15787</v>
      </c>
      <c r="B230" s="62" t="s">
        <v>15932</v>
      </c>
      <c r="C230" s="62" t="s">
        <v>56</v>
      </c>
      <c r="D230" s="117"/>
      <c r="E230" s="116"/>
      <c r="F230" s="118"/>
      <c r="G230" s="119"/>
      <c r="H230" s="119"/>
      <c r="I230" s="120">
        <v>230</v>
      </c>
      <c r="J230" s="121"/>
      <c r="K230" s="122"/>
      <c r="L230" s="122"/>
      <c r="M230" s="122"/>
      <c r="N230" s="122"/>
      <c r="O230" s="122"/>
      <c r="P230" s="122"/>
      <c r="Q230" s="122"/>
      <c r="R230" s="122"/>
      <c r="S230" s="122"/>
      <c r="T230" s="122"/>
      <c r="U230" s="122"/>
      <c r="V230" s="122"/>
      <c r="W230" s="123"/>
      <c r="X230" s="123"/>
      <c r="Y230" s="86"/>
      <c r="Z230" s="86"/>
      <c r="AA230" s="86"/>
      <c r="AB230" s="86"/>
      <c r="AC230" s="86"/>
      <c r="AD230" s="86"/>
      <c r="AE230" s="86"/>
      <c r="AF230" s="86"/>
    </row>
    <row r="231" spans="1:32" x14ac:dyDescent="0.25">
      <c r="A231" s="75" t="s">
        <v>15788</v>
      </c>
      <c r="B231" s="62" t="s">
        <v>15921</v>
      </c>
      <c r="C231" s="62" t="s">
        <v>59</v>
      </c>
      <c r="D231" s="117"/>
      <c r="E231" s="116"/>
      <c r="F231" s="118"/>
      <c r="G231" s="119"/>
      <c r="H231" s="119"/>
      <c r="I231" s="120">
        <v>231</v>
      </c>
      <c r="J231" s="121"/>
      <c r="K231" s="122"/>
      <c r="L231" s="122"/>
      <c r="M231" s="122"/>
      <c r="N231" s="122"/>
      <c r="O231" s="122"/>
      <c r="P231" s="122"/>
      <c r="Q231" s="122"/>
      <c r="R231" s="122"/>
      <c r="S231" s="122"/>
      <c r="T231" s="122"/>
      <c r="U231" s="122"/>
      <c r="V231" s="122"/>
      <c r="W231" s="123"/>
      <c r="X231" s="123"/>
      <c r="Y231" s="86"/>
      <c r="Z231" s="86"/>
      <c r="AA231" s="86"/>
      <c r="AB231" s="86"/>
      <c r="AC231" s="86"/>
      <c r="AD231" s="86"/>
      <c r="AE231" s="86"/>
      <c r="AF231" s="86"/>
    </row>
    <row r="232" spans="1:32" x14ac:dyDescent="0.25">
      <c r="A232" s="75" t="s">
        <v>15789</v>
      </c>
      <c r="B232" s="62" t="s">
        <v>15922</v>
      </c>
      <c r="C232" s="62" t="s">
        <v>59</v>
      </c>
      <c r="D232" s="117"/>
      <c r="E232" s="116"/>
      <c r="F232" s="118"/>
      <c r="G232" s="119"/>
      <c r="H232" s="119"/>
      <c r="I232" s="120">
        <v>232</v>
      </c>
      <c r="J232" s="121"/>
      <c r="K232" s="122"/>
      <c r="L232" s="122"/>
      <c r="M232" s="122"/>
      <c r="N232" s="122"/>
      <c r="O232" s="122"/>
      <c r="P232" s="122"/>
      <c r="Q232" s="122"/>
      <c r="R232" s="122"/>
      <c r="S232" s="122"/>
      <c r="T232" s="122"/>
      <c r="U232" s="122"/>
      <c r="V232" s="122"/>
      <c r="W232" s="123"/>
      <c r="X232" s="123"/>
      <c r="Y232" s="86"/>
      <c r="Z232" s="86"/>
      <c r="AA232" s="86"/>
      <c r="AB232" s="86"/>
      <c r="AC232" s="86"/>
      <c r="AD232" s="86"/>
      <c r="AE232" s="86"/>
      <c r="AF232" s="86"/>
    </row>
    <row r="233" spans="1:32" x14ac:dyDescent="0.25">
      <c r="A233" s="75" t="s">
        <v>15790</v>
      </c>
      <c r="B233" s="62" t="s">
        <v>15923</v>
      </c>
      <c r="C233" s="62" t="s">
        <v>59</v>
      </c>
      <c r="D233" s="117"/>
      <c r="E233" s="116"/>
      <c r="F233" s="118"/>
      <c r="G233" s="119"/>
      <c r="H233" s="119"/>
      <c r="I233" s="120">
        <v>233</v>
      </c>
      <c r="J233" s="121"/>
      <c r="K233" s="122"/>
      <c r="L233" s="122"/>
      <c r="M233" s="122"/>
      <c r="N233" s="122"/>
      <c r="O233" s="122"/>
      <c r="P233" s="122"/>
      <c r="Q233" s="122"/>
      <c r="R233" s="122"/>
      <c r="S233" s="122"/>
      <c r="T233" s="122"/>
      <c r="U233" s="122"/>
      <c r="V233" s="122"/>
      <c r="W233" s="123"/>
      <c r="X233" s="123"/>
      <c r="Y233" s="86"/>
      <c r="Z233" s="86"/>
      <c r="AA233" s="86"/>
      <c r="AB233" s="86"/>
      <c r="AC233" s="86"/>
      <c r="AD233" s="86"/>
      <c r="AE233" s="86"/>
      <c r="AF233" s="86"/>
    </row>
    <row r="234" spans="1:32" x14ac:dyDescent="0.25">
      <c r="A234" s="75" t="s">
        <v>15791</v>
      </c>
      <c r="B234" s="62" t="s">
        <v>15924</v>
      </c>
      <c r="C234" s="62" t="s">
        <v>59</v>
      </c>
      <c r="D234" s="117"/>
      <c r="E234" s="116"/>
      <c r="F234" s="118"/>
      <c r="G234" s="119"/>
      <c r="H234" s="119"/>
      <c r="I234" s="120">
        <v>234</v>
      </c>
      <c r="J234" s="121"/>
      <c r="K234" s="122"/>
      <c r="L234" s="122"/>
      <c r="M234" s="122"/>
      <c r="N234" s="122"/>
      <c r="O234" s="122"/>
      <c r="P234" s="122"/>
      <c r="Q234" s="122"/>
      <c r="R234" s="122"/>
      <c r="S234" s="122"/>
      <c r="T234" s="122"/>
      <c r="U234" s="122"/>
      <c r="V234" s="122"/>
      <c r="W234" s="123"/>
      <c r="X234" s="123"/>
      <c r="Y234" s="86"/>
      <c r="Z234" s="86"/>
      <c r="AA234" s="86"/>
      <c r="AB234" s="86"/>
      <c r="AC234" s="86"/>
      <c r="AD234" s="86"/>
      <c r="AE234" s="86"/>
      <c r="AF234" s="86"/>
    </row>
    <row r="235" spans="1:32" x14ac:dyDescent="0.25">
      <c r="A235" s="75" t="s">
        <v>15792</v>
      </c>
      <c r="B235" s="62" t="s">
        <v>15925</v>
      </c>
      <c r="C235" s="62" t="s">
        <v>59</v>
      </c>
      <c r="D235" s="117"/>
      <c r="E235" s="116"/>
      <c r="F235" s="118"/>
      <c r="G235" s="119"/>
      <c r="H235" s="119"/>
      <c r="I235" s="120">
        <v>235</v>
      </c>
      <c r="J235" s="121"/>
      <c r="K235" s="122"/>
      <c r="L235" s="122"/>
      <c r="M235" s="122"/>
      <c r="N235" s="122"/>
      <c r="O235" s="122"/>
      <c r="P235" s="122"/>
      <c r="Q235" s="122"/>
      <c r="R235" s="122"/>
      <c r="S235" s="122"/>
      <c r="T235" s="122"/>
      <c r="U235" s="122"/>
      <c r="V235" s="122"/>
      <c r="W235" s="123"/>
      <c r="X235" s="123"/>
      <c r="Y235" s="86"/>
      <c r="Z235" s="86"/>
      <c r="AA235" s="86"/>
      <c r="AB235" s="86"/>
      <c r="AC235" s="86"/>
      <c r="AD235" s="86"/>
      <c r="AE235" s="86"/>
      <c r="AF235" s="86"/>
    </row>
    <row r="236" spans="1:32" x14ac:dyDescent="0.25">
      <c r="A236" s="75" t="s">
        <v>15793</v>
      </c>
      <c r="B236" s="62" t="s">
        <v>15926</v>
      </c>
      <c r="C236" s="62" t="s">
        <v>59</v>
      </c>
      <c r="D236" s="117"/>
      <c r="E236" s="116"/>
      <c r="F236" s="118"/>
      <c r="G236" s="119"/>
      <c r="H236" s="119"/>
      <c r="I236" s="120">
        <v>236</v>
      </c>
      <c r="J236" s="121"/>
      <c r="K236" s="122"/>
      <c r="L236" s="122"/>
      <c r="M236" s="122"/>
      <c r="N236" s="122"/>
      <c r="O236" s="122"/>
      <c r="P236" s="122"/>
      <c r="Q236" s="122"/>
      <c r="R236" s="122"/>
      <c r="S236" s="122"/>
      <c r="T236" s="122"/>
      <c r="U236" s="122"/>
      <c r="V236" s="122"/>
      <c r="W236" s="123"/>
      <c r="X236" s="123"/>
      <c r="Y236" s="86"/>
      <c r="Z236" s="86"/>
      <c r="AA236" s="86"/>
      <c r="AB236" s="86"/>
      <c r="AC236" s="86"/>
      <c r="AD236" s="86"/>
      <c r="AE236" s="86"/>
      <c r="AF236" s="86"/>
    </row>
    <row r="237" spans="1:32" x14ac:dyDescent="0.25">
      <c r="A237" s="75" t="s">
        <v>15794</v>
      </c>
      <c r="B237" s="62" t="s">
        <v>15927</v>
      </c>
      <c r="C237" s="62" t="s">
        <v>59</v>
      </c>
      <c r="D237" s="117"/>
      <c r="E237" s="116"/>
      <c r="F237" s="118"/>
      <c r="G237" s="119"/>
      <c r="H237" s="119"/>
      <c r="I237" s="120">
        <v>237</v>
      </c>
      <c r="J237" s="121"/>
      <c r="K237" s="122"/>
      <c r="L237" s="122"/>
      <c r="M237" s="122"/>
      <c r="N237" s="122"/>
      <c r="O237" s="122"/>
      <c r="P237" s="122"/>
      <c r="Q237" s="122"/>
      <c r="R237" s="122"/>
      <c r="S237" s="122"/>
      <c r="T237" s="122"/>
      <c r="U237" s="122"/>
      <c r="V237" s="122"/>
      <c r="W237" s="123"/>
      <c r="X237" s="123"/>
      <c r="Y237" s="86"/>
      <c r="Z237" s="86"/>
      <c r="AA237" s="86"/>
      <c r="AB237" s="86"/>
      <c r="AC237" s="86"/>
      <c r="AD237" s="86"/>
      <c r="AE237" s="86"/>
      <c r="AF237" s="86"/>
    </row>
    <row r="238" spans="1:32" x14ac:dyDescent="0.25">
      <c r="A238" s="75" t="s">
        <v>15795</v>
      </c>
      <c r="B238" s="62" t="s">
        <v>15928</v>
      </c>
      <c r="C238" s="62" t="s">
        <v>59</v>
      </c>
      <c r="D238" s="117"/>
      <c r="E238" s="116"/>
      <c r="F238" s="118"/>
      <c r="G238" s="119"/>
      <c r="H238" s="119"/>
      <c r="I238" s="120">
        <v>238</v>
      </c>
      <c r="J238" s="121"/>
      <c r="K238" s="122"/>
      <c r="L238" s="122"/>
      <c r="M238" s="122"/>
      <c r="N238" s="122"/>
      <c r="O238" s="122"/>
      <c r="P238" s="122"/>
      <c r="Q238" s="122"/>
      <c r="R238" s="122"/>
      <c r="S238" s="122"/>
      <c r="T238" s="122"/>
      <c r="U238" s="122"/>
      <c r="V238" s="122"/>
      <c r="W238" s="123"/>
      <c r="X238" s="123"/>
      <c r="Y238" s="86"/>
      <c r="Z238" s="86"/>
      <c r="AA238" s="86"/>
      <c r="AB238" s="86"/>
      <c r="AC238" s="86"/>
      <c r="AD238" s="86"/>
      <c r="AE238" s="86"/>
      <c r="AF238" s="86"/>
    </row>
    <row r="239" spans="1:32" x14ac:dyDescent="0.25">
      <c r="A239" s="75" t="s">
        <v>15796</v>
      </c>
      <c r="B239" s="62" t="s">
        <v>15929</v>
      </c>
      <c r="C239" s="62" t="s">
        <v>59</v>
      </c>
      <c r="D239" s="117"/>
      <c r="E239" s="116"/>
      <c r="F239" s="118"/>
      <c r="G239" s="119"/>
      <c r="H239" s="119"/>
      <c r="I239" s="120">
        <v>239</v>
      </c>
      <c r="J239" s="121"/>
      <c r="K239" s="122"/>
      <c r="L239" s="122"/>
      <c r="M239" s="122"/>
      <c r="N239" s="122"/>
      <c r="O239" s="122"/>
      <c r="P239" s="122"/>
      <c r="Q239" s="122"/>
      <c r="R239" s="122"/>
      <c r="S239" s="122"/>
      <c r="T239" s="122"/>
      <c r="U239" s="122"/>
      <c r="V239" s="122"/>
      <c r="W239" s="123"/>
      <c r="X239" s="123"/>
      <c r="Y239" s="86"/>
      <c r="Z239" s="86"/>
      <c r="AA239" s="86"/>
      <c r="AB239" s="86"/>
      <c r="AC239" s="86"/>
      <c r="AD239" s="86"/>
      <c r="AE239" s="86"/>
      <c r="AF239" s="86"/>
    </row>
    <row r="240" spans="1:32" x14ac:dyDescent="0.25">
      <c r="A240" s="75" t="s">
        <v>15797</v>
      </c>
      <c r="B240" s="62" t="s">
        <v>15930</v>
      </c>
      <c r="C240" s="62" t="s">
        <v>59</v>
      </c>
      <c r="D240" s="117"/>
      <c r="E240" s="116"/>
      <c r="F240" s="118"/>
      <c r="G240" s="119"/>
      <c r="H240" s="119"/>
      <c r="I240" s="120">
        <v>240</v>
      </c>
      <c r="J240" s="121"/>
      <c r="K240" s="122"/>
      <c r="L240" s="122"/>
      <c r="M240" s="122"/>
      <c r="N240" s="122"/>
      <c r="O240" s="122"/>
      <c r="P240" s="122"/>
      <c r="Q240" s="122"/>
      <c r="R240" s="122"/>
      <c r="S240" s="122"/>
      <c r="T240" s="122"/>
      <c r="U240" s="122"/>
      <c r="V240" s="122"/>
      <c r="W240" s="123"/>
      <c r="X240" s="123"/>
      <c r="Y240" s="86"/>
      <c r="Z240" s="86"/>
      <c r="AA240" s="86"/>
      <c r="AB240" s="86"/>
      <c r="AC240" s="86"/>
      <c r="AD240" s="86"/>
      <c r="AE240" s="86"/>
      <c r="AF240" s="86"/>
    </row>
    <row r="241" spans="1:32" x14ac:dyDescent="0.25">
      <c r="A241" s="75" t="s">
        <v>15798</v>
      </c>
      <c r="B241" s="62" t="s">
        <v>15931</v>
      </c>
      <c r="C241" s="62" t="s">
        <v>59</v>
      </c>
      <c r="D241" s="117"/>
      <c r="E241" s="116"/>
      <c r="F241" s="118"/>
      <c r="G241" s="119"/>
      <c r="H241" s="119"/>
      <c r="I241" s="120">
        <v>241</v>
      </c>
      <c r="J241" s="121"/>
      <c r="K241" s="122"/>
      <c r="L241" s="122"/>
      <c r="M241" s="122"/>
      <c r="N241" s="122"/>
      <c r="O241" s="122"/>
      <c r="P241" s="122"/>
      <c r="Q241" s="122"/>
      <c r="R241" s="122"/>
      <c r="S241" s="122"/>
      <c r="T241" s="122"/>
      <c r="U241" s="122"/>
      <c r="V241" s="122"/>
      <c r="W241" s="123"/>
      <c r="X241" s="123"/>
      <c r="Y241" s="86"/>
      <c r="Z241" s="86"/>
      <c r="AA241" s="86"/>
      <c r="AB241" s="86"/>
      <c r="AC241" s="86"/>
      <c r="AD241" s="86"/>
      <c r="AE241" s="86"/>
      <c r="AF241" s="86"/>
    </row>
    <row r="242" spans="1:32" x14ac:dyDescent="0.25">
      <c r="A242" s="75" t="s">
        <v>15799</v>
      </c>
      <c r="B242" s="62" t="s">
        <v>15932</v>
      </c>
      <c r="C242" s="62" t="s">
        <v>59</v>
      </c>
      <c r="D242" s="117"/>
      <c r="E242" s="116"/>
      <c r="F242" s="118"/>
      <c r="G242" s="119"/>
      <c r="H242" s="119"/>
      <c r="I242" s="120">
        <v>242</v>
      </c>
      <c r="J242" s="121"/>
      <c r="K242" s="122"/>
      <c r="L242" s="122"/>
      <c r="M242" s="122"/>
      <c r="N242" s="122"/>
      <c r="O242" s="122"/>
      <c r="P242" s="122"/>
      <c r="Q242" s="122"/>
      <c r="R242" s="122"/>
      <c r="S242" s="122"/>
      <c r="T242" s="122"/>
      <c r="U242" s="122"/>
      <c r="V242" s="122"/>
      <c r="W242" s="123"/>
      <c r="X242" s="123"/>
      <c r="Y242" s="86"/>
      <c r="Z242" s="86"/>
      <c r="AA242" s="86"/>
      <c r="AB242" s="86"/>
      <c r="AC242" s="86"/>
      <c r="AD242" s="86"/>
      <c r="AE242" s="86"/>
      <c r="AF242" s="86"/>
    </row>
    <row r="243" spans="1:32" x14ac:dyDescent="0.25">
      <c r="A243" s="75" t="s">
        <v>15800</v>
      </c>
      <c r="B243" s="62" t="s">
        <v>15921</v>
      </c>
      <c r="C243" s="62" t="s">
        <v>61</v>
      </c>
      <c r="D243" s="117"/>
      <c r="E243" s="116"/>
      <c r="F243" s="118"/>
      <c r="G243" s="119"/>
      <c r="H243" s="119"/>
      <c r="I243" s="120">
        <v>243</v>
      </c>
      <c r="J243" s="121"/>
      <c r="K243" s="122"/>
      <c r="L243" s="122"/>
      <c r="M243" s="122"/>
      <c r="N243" s="122"/>
      <c r="O243" s="122"/>
      <c r="P243" s="122"/>
      <c r="Q243" s="122"/>
      <c r="R243" s="122"/>
      <c r="S243" s="122"/>
      <c r="T243" s="122"/>
      <c r="U243" s="122"/>
      <c r="V243" s="122"/>
      <c r="W243" s="123"/>
      <c r="X243" s="123"/>
      <c r="Y243" s="86"/>
      <c r="Z243" s="86"/>
      <c r="AA243" s="86"/>
      <c r="AB243" s="86"/>
      <c r="AC243" s="86"/>
      <c r="AD243" s="86"/>
      <c r="AE243" s="86"/>
      <c r="AF243" s="86"/>
    </row>
    <row r="244" spans="1:32" x14ac:dyDescent="0.25">
      <c r="A244" s="75" t="s">
        <v>15801</v>
      </c>
      <c r="B244" s="62" t="s">
        <v>15922</v>
      </c>
      <c r="C244" s="62" t="s">
        <v>61</v>
      </c>
      <c r="D244" s="117"/>
      <c r="E244" s="116"/>
      <c r="F244" s="118"/>
      <c r="G244" s="119"/>
      <c r="H244" s="119"/>
      <c r="I244" s="120">
        <v>244</v>
      </c>
      <c r="J244" s="121"/>
      <c r="K244" s="122"/>
      <c r="L244" s="122"/>
      <c r="M244" s="122"/>
      <c r="N244" s="122"/>
      <c r="O244" s="122"/>
      <c r="P244" s="122"/>
      <c r="Q244" s="122"/>
      <c r="R244" s="122"/>
      <c r="S244" s="122"/>
      <c r="T244" s="122"/>
      <c r="U244" s="122"/>
      <c r="V244" s="122"/>
      <c r="W244" s="123"/>
      <c r="X244" s="123"/>
      <c r="Y244" s="86"/>
      <c r="Z244" s="86"/>
      <c r="AA244" s="86"/>
      <c r="AB244" s="86"/>
      <c r="AC244" s="86"/>
      <c r="AD244" s="86"/>
      <c r="AE244" s="86"/>
      <c r="AF244" s="86"/>
    </row>
    <row r="245" spans="1:32" x14ac:dyDescent="0.25">
      <c r="A245" s="75" t="s">
        <v>15802</v>
      </c>
      <c r="B245" s="62" t="s">
        <v>15923</v>
      </c>
      <c r="C245" s="62" t="s">
        <v>61</v>
      </c>
      <c r="D245" s="117"/>
      <c r="E245" s="116"/>
      <c r="F245" s="118"/>
      <c r="G245" s="119"/>
      <c r="H245" s="119"/>
      <c r="I245" s="120">
        <v>245</v>
      </c>
      <c r="J245" s="121"/>
      <c r="K245" s="122"/>
      <c r="L245" s="122"/>
      <c r="M245" s="122"/>
      <c r="N245" s="122"/>
      <c r="O245" s="122"/>
      <c r="P245" s="122"/>
      <c r="Q245" s="122"/>
      <c r="R245" s="122"/>
      <c r="S245" s="122"/>
      <c r="T245" s="122"/>
      <c r="U245" s="122"/>
      <c r="V245" s="122"/>
      <c r="W245" s="123"/>
      <c r="X245" s="123"/>
      <c r="Y245" s="86"/>
      <c r="Z245" s="86"/>
      <c r="AA245" s="86"/>
      <c r="AB245" s="86"/>
      <c r="AC245" s="86"/>
      <c r="AD245" s="86"/>
      <c r="AE245" s="86"/>
      <c r="AF245" s="86"/>
    </row>
    <row r="246" spans="1:32" x14ac:dyDescent="0.25">
      <c r="A246" s="75" t="s">
        <v>15803</v>
      </c>
      <c r="B246" s="62" t="s">
        <v>15924</v>
      </c>
      <c r="C246" s="62" t="s">
        <v>61</v>
      </c>
      <c r="D246" s="117"/>
      <c r="E246" s="116"/>
      <c r="F246" s="118"/>
      <c r="G246" s="119"/>
      <c r="H246" s="119"/>
      <c r="I246" s="120">
        <v>246</v>
      </c>
      <c r="J246" s="121"/>
      <c r="K246" s="122"/>
      <c r="L246" s="122"/>
      <c r="M246" s="122"/>
      <c r="N246" s="122"/>
      <c r="O246" s="122"/>
      <c r="P246" s="122"/>
      <c r="Q246" s="122"/>
      <c r="R246" s="122"/>
      <c r="S246" s="122"/>
      <c r="T246" s="122"/>
      <c r="U246" s="122"/>
      <c r="V246" s="122"/>
      <c r="W246" s="123"/>
      <c r="X246" s="123"/>
      <c r="Y246" s="86"/>
      <c r="Z246" s="86"/>
      <c r="AA246" s="86"/>
      <c r="AB246" s="86"/>
      <c r="AC246" s="86"/>
      <c r="AD246" s="86"/>
      <c r="AE246" s="86"/>
      <c r="AF246" s="86"/>
    </row>
    <row r="247" spans="1:32" x14ac:dyDescent="0.25">
      <c r="A247" s="75" t="s">
        <v>15804</v>
      </c>
      <c r="B247" s="62" t="s">
        <v>15925</v>
      </c>
      <c r="C247" s="62" t="s">
        <v>61</v>
      </c>
      <c r="D247" s="117"/>
      <c r="E247" s="116"/>
      <c r="F247" s="118"/>
      <c r="G247" s="119"/>
      <c r="H247" s="119"/>
      <c r="I247" s="120">
        <v>247</v>
      </c>
      <c r="J247" s="121"/>
      <c r="K247" s="122"/>
      <c r="L247" s="122"/>
      <c r="M247" s="122"/>
      <c r="N247" s="122"/>
      <c r="O247" s="122"/>
      <c r="P247" s="122"/>
      <c r="Q247" s="122"/>
      <c r="R247" s="122"/>
      <c r="S247" s="122"/>
      <c r="T247" s="122"/>
      <c r="U247" s="122"/>
      <c r="V247" s="122"/>
      <c r="W247" s="123"/>
      <c r="X247" s="123"/>
      <c r="Y247" s="86"/>
      <c r="Z247" s="86"/>
      <c r="AA247" s="86"/>
      <c r="AB247" s="86"/>
      <c r="AC247" s="86"/>
      <c r="AD247" s="86"/>
      <c r="AE247" s="86"/>
      <c r="AF247" s="86"/>
    </row>
    <row r="248" spans="1:32" x14ac:dyDescent="0.25">
      <c r="A248" s="75" t="s">
        <v>15805</v>
      </c>
      <c r="B248" s="62" t="s">
        <v>15926</v>
      </c>
      <c r="C248" s="62" t="s">
        <v>61</v>
      </c>
      <c r="D248" s="117"/>
      <c r="E248" s="116"/>
      <c r="F248" s="118"/>
      <c r="G248" s="119"/>
      <c r="H248" s="119"/>
      <c r="I248" s="120">
        <v>248</v>
      </c>
      <c r="J248" s="121"/>
      <c r="K248" s="122"/>
      <c r="L248" s="122"/>
      <c r="M248" s="122"/>
      <c r="N248" s="122"/>
      <c r="O248" s="122"/>
      <c r="P248" s="122"/>
      <c r="Q248" s="122"/>
      <c r="R248" s="122"/>
      <c r="S248" s="122"/>
      <c r="T248" s="122"/>
      <c r="U248" s="122"/>
      <c r="V248" s="122"/>
      <c r="W248" s="123"/>
      <c r="X248" s="123"/>
      <c r="Y248" s="86"/>
      <c r="Z248" s="86"/>
      <c r="AA248" s="86"/>
      <c r="AB248" s="86"/>
      <c r="AC248" s="86"/>
      <c r="AD248" s="86"/>
      <c r="AE248" s="86"/>
      <c r="AF248" s="86"/>
    </row>
    <row r="249" spans="1:32" x14ac:dyDescent="0.25">
      <c r="A249" s="75" t="s">
        <v>15806</v>
      </c>
      <c r="B249" s="62" t="s">
        <v>15927</v>
      </c>
      <c r="C249" s="62" t="s">
        <v>61</v>
      </c>
      <c r="D249" s="117"/>
      <c r="E249" s="116"/>
      <c r="F249" s="118"/>
      <c r="G249" s="119"/>
      <c r="H249" s="119"/>
      <c r="I249" s="120">
        <v>249</v>
      </c>
      <c r="J249" s="121"/>
      <c r="K249" s="122"/>
      <c r="L249" s="122"/>
      <c r="M249" s="122"/>
      <c r="N249" s="122"/>
      <c r="O249" s="122"/>
      <c r="P249" s="122"/>
      <c r="Q249" s="122"/>
      <c r="R249" s="122"/>
      <c r="S249" s="122"/>
      <c r="T249" s="122"/>
      <c r="U249" s="122"/>
      <c r="V249" s="122"/>
      <c r="W249" s="123"/>
      <c r="X249" s="123"/>
      <c r="Y249" s="86"/>
      <c r="Z249" s="86"/>
      <c r="AA249" s="86"/>
      <c r="AB249" s="86"/>
      <c r="AC249" s="86"/>
      <c r="AD249" s="86"/>
      <c r="AE249" s="86"/>
      <c r="AF249" s="86"/>
    </row>
    <row r="250" spans="1:32" x14ac:dyDescent="0.25">
      <c r="A250" s="75" t="s">
        <v>15807</v>
      </c>
      <c r="B250" s="62" t="s">
        <v>15928</v>
      </c>
      <c r="C250" s="62" t="s">
        <v>61</v>
      </c>
      <c r="D250" s="117"/>
      <c r="E250" s="116"/>
      <c r="F250" s="118"/>
      <c r="G250" s="119"/>
      <c r="H250" s="119"/>
      <c r="I250" s="120">
        <v>250</v>
      </c>
      <c r="J250" s="121"/>
      <c r="K250" s="122"/>
      <c r="L250" s="122"/>
      <c r="M250" s="122"/>
      <c r="N250" s="122"/>
      <c r="O250" s="122"/>
      <c r="P250" s="122"/>
      <c r="Q250" s="122"/>
      <c r="R250" s="122"/>
      <c r="S250" s="122"/>
      <c r="T250" s="122"/>
      <c r="U250" s="122"/>
      <c r="V250" s="122"/>
      <c r="W250" s="123"/>
      <c r="X250" s="123"/>
      <c r="Y250" s="86"/>
      <c r="Z250" s="86"/>
      <c r="AA250" s="86"/>
      <c r="AB250" s="86"/>
      <c r="AC250" s="86"/>
      <c r="AD250" s="86"/>
      <c r="AE250" s="86"/>
      <c r="AF250" s="86"/>
    </row>
    <row r="251" spans="1:32" x14ac:dyDescent="0.25">
      <c r="A251" s="75" t="s">
        <v>15808</v>
      </c>
      <c r="B251" s="62" t="s">
        <v>15929</v>
      </c>
      <c r="C251" s="62" t="s">
        <v>61</v>
      </c>
      <c r="D251" s="117"/>
      <c r="E251" s="116"/>
      <c r="F251" s="118"/>
      <c r="G251" s="119"/>
      <c r="H251" s="119"/>
      <c r="I251" s="120">
        <v>251</v>
      </c>
      <c r="J251" s="121"/>
      <c r="K251" s="122"/>
      <c r="L251" s="122"/>
      <c r="M251" s="122"/>
      <c r="N251" s="122"/>
      <c r="O251" s="122"/>
      <c r="P251" s="122"/>
      <c r="Q251" s="122"/>
      <c r="R251" s="122"/>
      <c r="S251" s="122"/>
      <c r="T251" s="122"/>
      <c r="U251" s="122"/>
      <c r="V251" s="122"/>
      <c r="W251" s="123"/>
      <c r="X251" s="123"/>
      <c r="Y251" s="86"/>
      <c r="Z251" s="86"/>
      <c r="AA251" s="86"/>
      <c r="AB251" s="86"/>
      <c r="AC251" s="86"/>
      <c r="AD251" s="86"/>
      <c r="AE251" s="86"/>
      <c r="AF251" s="86"/>
    </row>
    <row r="252" spans="1:32" x14ac:dyDescent="0.25">
      <c r="A252" s="75" t="s">
        <v>15809</v>
      </c>
      <c r="B252" s="62" t="s">
        <v>15930</v>
      </c>
      <c r="C252" s="62" t="s">
        <v>61</v>
      </c>
      <c r="D252" s="117"/>
      <c r="E252" s="116"/>
      <c r="F252" s="118"/>
      <c r="G252" s="119"/>
      <c r="H252" s="119"/>
      <c r="I252" s="120">
        <v>252</v>
      </c>
      <c r="J252" s="121"/>
      <c r="K252" s="122"/>
      <c r="L252" s="122"/>
      <c r="M252" s="122"/>
      <c r="N252" s="122"/>
      <c r="O252" s="122"/>
      <c r="P252" s="122"/>
      <c r="Q252" s="122"/>
      <c r="R252" s="122"/>
      <c r="S252" s="122"/>
      <c r="T252" s="122"/>
      <c r="U252" s="122"/>
      <c r="V252" s="122"/>
      <c r="W252" s="123"/>
      <c r="X252" s="123"/>
      <c r="Y252" s="86"/>
      <c r="Z252" s="86"/>
      <c r="AA252" s="86"/>
      <c r="AB252" s="86"/>
      <c r="AC252" s="86"/>
      <c r="AD252" s="86"/>
      <c r="AE252" s="86"/>
      <c r="AF252" s="86"/>
    </row>
    <row r="253" spans="1:32" x14ac:dyDescent="0.25">
      <c r="A253" s="75" t="s">
        <v>15810</v>
      </c>
      <c r="B253" s="62" t="s">
        <v>15931</v>
      </c>
      <c r="C253" s="62" t="s">
        <v>61</v>
      </c>
      <c r="D253" s="117"/>
      <c r="E253" s="116"/>
      <c r="F253" s="118"/>
      <c r="G253" s="119"/>
      <c r="H253" s="119"/>
      <c r="I253" s="120">
        <v>253</v>
      </c>
      <c r="J253" s="121"/>
      <c r="K253" s="122"/>
      <c r="L253" s="122"/>
      <c r="M253" s="122"/>
      <c r="N253" s="122"/>
      <c r="O253" s="122"/>
      <c r="P253" s="122"/>
      <c r="Q253" s="122"/>
      <c r="R253" s="122"/>
      <c r="S253" s="122"/>
      <c r="T253" s="122"/>
      <c r="U253" s="122"/>
      <c r="V253" s="122"/>
      <c r="W253" s="123"/>
      <c r="X253" s="123"/>
      <c r="Y253" s="86"/>
      <c r="Z253" s="86"/>
      <c r="AA253" s="86"/>
      <c r="AB253" s="86"/>
      <c r="AC253" s="86"/>
      <c r="AD253" s="86"/>
      <c r="AE253" s="86"/>
      <c r="AF253" s="86"/>
    </row>
    <row r="254" spans="1:32" x14ac:dyDescent="0.25">
      <c r="A254" s="75" t="s">
        <v>15811</v>
      </c>
      <c r="B254" s="62" t="s">
        <v>15932</v>
      </c>
      <c r="C254" s="62" t="s">
        <v>61</v>
      </c>
      <c r="D254" s="117"/>
      <c r="E254" s="116"/>
      <c r="F254" s="118"/>
      <c r="G254" s="119"/>
      <c r="H254" s="119"/>
      <c r="I254" s="120">
        <v>254</v>
      </c>
      <c r="J254" s="121"/>
      <c r="K254" s="122"/>
      <c r="L254" s="122"/>
      <c r="M254" s="122"/>
      <c r="N254" s="122"/>
      <c r="O254" s="122"/>
      <c r="P254" s="122"/>
      <c r="Q254" s="122"/>
      <c r="R254" s="122"/>
      <c r="S254" s="122"/>
      <c r="T254" s="122"/>
      <c r="U254" s="122"/>
      <c r="V254" s="122"/>
      <c r="W254" s="123"/>
      <c r="X254" s="123"/>
      <c r="Y254" s="86"/>
      <c r="Z254" s="86"/>
      <c r="AA254" s="86"/>
      <c r="AB254" s="86"/>
      <c r="AC254" s="86"/>
      <c r="AD254" s="86"/>
      <c r="AE254" s="86"/>
      <c r="AF254" s="86"/>
    </row>
    <row r="255" spans="1:32" x14ac:dyDescent="0.25">
      <c r="A255" s="75" t="s">
        <v>15812</v>
      </c>
      <c r="B255" s="62" t="s">
        <v>15921</v>
      </c>
      <c r="C255" s="62" t="s">
        <v>63</v>
      </c>
      <c r="D255" s="117"/>
      <c r="E255" s="116"/>
      <c r="F255" s="118"/>
      <c r="G255" s="119"/>
      <c r="H255" s="119"/>
      <c r="I255" s="120">
        <v>255</v>
      </c>
      <c r="J255" s="121"/>
      <c r="K255" s="122"/>
      <c r="L255" s="122"/>
      <c r="M255" s="122"/>
      <c r="N255" s="122"/>
      <c r="O255" s="122"/>
      <c r="P255" s="122"/>
      <c r="Q255" s="122"/>
      <c r="R255" s="122"/>
      <c r="S255" s="122"/>
      <c r="T255" s="122"/>
      <c r="U255" s="122"/>
      <c r="V255" s="122"/>
      <c r="W255" s="123"/>
      <c r="X255" s="123"/>
      <c r="Y255" s="86"/>
      <c r="Z255" s="86"/>
      <c r="AA255" s="86"/>
      <c r="AB255" s="86"/>
      <c r="AC255" s="86"/>
      <c r="AD255" s="86"/>
      <c r="AE255" s="86"/>
      <c r="AF255" s="86"/>
    </row>
    <row r="256" spans="1:32" x14ac:dyDescent="0.25">
      <c r="A256" s="75" t="s">
        <v>15813</v>
      </c>
      <c r="B256" s="62" t="s">
        <v>15922</v>
      </c>
      <c r="C256" s="62" t="s">
        <v>63</v>
      </c>
      <c r="D256" s="117"/>
      <c r="E256" s="116"/>
      <c r="F256" s="118"/>
      <c r="G256" s="119"/>
      <c r="H256" s="119"/>
      <c r="I256" s="120">
        <v>256</v>
      </c>
      <c r="J256" s="121"/>
      <c r="K256" s="122"/>
      <c r="L256" s="122"/>
      <c r="M256" s="122"/>
      <c r="N256" s="122"/>
      <c r="O256" s="122"/>
      <c r="P256" s="122"/>
      <c r="Q256" s="122"/>
      <c r="R256" s="122"/>
      <c r="S256" s="122"/>
      <c r="T256" s="122"/>
      <c r="U256" s="122"/>
      <c r="V256" s="122"/>
      <c r="W256" s="123"/>
      <c r="X256" s="123"/>
      <c r="Y256" s="86"/>
      <c r="Z256" s="86"/>
      <c r="AA256" s="86"/>
      <c r="AB256" s="86"/>
      <c r="AC256" s="86"/>
      <c r="AD256" s="86"/>
      <c r="AE256" s="86"/>
      <c r="AF256" s="86"/>
    </row>
    <row r="257" spans="1:32" x14ac:dyDescent="0.25">
      <c r="A257" s="75" t="s">
        <v>15814</v>
      </c>
      <c r="B257" s="62" t="s">
        <v>15923</v>
      </c>
      <c r="C257" s="62" t="s">
        <v>63</v>
      </c>
      <c r="D257" s="117"/>
      <c r="E257" s="116"/>
      <c r="F257" s="118"/>
      <c r="G257" s="119"/>
      <c r="H257" s="119"/>
      <c r="I257" s="120">
        <v>257</v>
      </c>
      <c r="J257" s="121"/>
      <c r="K257" s="122"/>
      <c r="L257" s="122"/>
      <c r="M257" s="122"/>
      <c r="N257" s="122"/>
      <c r="O257" s="122"/>
      <c r="P257" s="122"/>
      <c r="Q257" s="122"/>
      <c r="R257" s="122"/>
      <c r="S257" s="122"/>
      <c r="T257" s="122"/>
      <c r="U257" s="122"/>
      <c r="V257" s="122"/>
      <c r="W257" s="123"/>
      <c r="X257" s="123"/>
      <c r="Y257" s="86"/>
      <c r="Z257" s="86"/>
      <c r="AA257" s="86"/>
      <c r="AB257" s="86"/>
      <c r="AC257" s="86"/>
      <c r="AD257" s="86"/>
      <c r="AE257" s="86"/>
      <c r="AF257" s="86"/>
    </row>
    <row r="258" spans="1:32" x14ac:dyDescent="0.25">
      <c r="A258" s="75" t="s">
        <v>15815</v>
      </c>
      <c r="B258" s="62" t="s">
        <v>15924</v>
      </c>
      <c r="C258" s="62" t="s">
        <v>63</v>
      </c>
      <c r="D258" s="117"/>
      <c r="E258" s="116"/>
      <c r="F258" s="118"/>
      <c r="G258" s="119"/>
      <c r="H258" s="119"/>
      <c r="I258" s="120">
        <v>258</v>
      </c>
      <c r="J258" s="121"/>
      <c r="K258" s="122"/>
      <c r="L258" s="122"/>
      <c r="M258" s="122"/>
      <c r="N258" s="122"/>
      <c r="O258" s="122"/>
      <c r="P258" s="122"/>
      <c r="Q258" s="122"/>
      <c r="R258" s="122"/>
      <c r="S258" s="122"/>
      <c r="T258" s="122"/>
      <c r="U258" s="122"/>
      <c r="V258" s="122"/>
      <c r="W258" s="123"/>
      <c r="X258" s="123"/>
      <c r="Y258" s="86"/>
      <c r="Z258" s="86"/>
      <c r="AA258" s="86"/>
      <c r="AB258" s="86"/>
      <c r="AC258" s="86"/>
      <c r="AD258" s="86"/>
      <c r="AE258" s="86"/>
      <c r="AF258" s="86"/>
    </row>
    <row r="259" spans="1:32" x14ac:dyDescent="0.25">
      <c r="A259" s="75" t="s">
        <v>15816</v>
      </c>
      <c r="B259" s="62" t="s">
        <v>15925</v>
      </c>
      <c r="C259" s="62" t="s">
        <v>63</v>
      </c>
      <c r="D259" s="117"/>
      <c r="E259" s="116"/>
      <c r="F259" s="118"/>
      <c r="G259" s="119"/>
      <c r="H259" s="119"/>
      <c r="I259" s="120">
        <v>259</v>
      </c>
      <c r="J259" s="121"/>
      <c r="K259" s="122"/>
      <c r="L259" s="122"/>
      <c r="M259" s="122"/>
      <c r="N259" s="122"/>
      <c r="O259" s="122"/>
      <c r="P259" s="122"/>
      <c r="Q259" s="122"/>
      <c r="R259" s="122"/>
      <c r="S259" s="122"/>
      <c r="T259" s="122"/>
      <c r="U259" s="122"/>
      <c r="V259" s="122"/>
      <c r="W259" s="123"/>
      <c r="X259" s="123"/>
      <c r="Y259" s="86"/>
      <c r="Z259" s="86"/>
      <c r="AA259" s="86"/>
      <c r="AB259" s="86"/>
      <c r="AC259" s="86"/>
      <c r="AD259" s="86"/>
      <c r="AE259" s="86"/>
      <c r="AF259" s="86"/>
    </row>
    <row r="260" spans="1:32" x14ac:dyDescent="0.25">
      <c r="A260" s="75" t="s">
        <v>15817</v>
      </c>
      <c r="B260" s="62" t="s">
        <v>15926</v>
      </c>
      <c r="C260" s="62" t="s">
        <v>63</v>
      </c>
      <c r="D260" s="117"/>
      <c r="E260" s="116"/>
      <c r="F260" s="118"/>
      <c r="G260" s="119"/>
      <c r="H260" s="119"/>
      <c r="I260" s="120">
        <v>260</v>
      </c>
      <c r="J260" s="121"/>
      <c r="K260" s="122"/>
      <c r="L260" s="122"/>
      <c r="M260" s="122"/>
      <c r="N260" s="122"/>
      <c r="O260" s="122"/>
      <c r="P260" s="122"/>
      <c r="Q260" s="122"/>
      <c r="R260" s="122"/>
      <c r="S260" s="122"/>
      <c r="T260" s="122"/>
      <c r="U260" s="122"/>
      <c r="V260" s="122"/>
      <c r="W260" s="123"/>
      <c r="X260" s="123"/>
      <c r="Y260" s="86"/>
      <c r="Z260" s="86"/>
      <c r="AA260" s="86"/>
      <c r="AB260" s="86"/>
      <c r="AC260" s="86"/>
      <c r="AD260" s="86"/>
      <c r="AE260" s="86"/>
      <c r="AF260" s="86"/>
    </row>
    <row r="261" spans="1:32" x14ac:dyDescent="0.25">
      <c r="A261" s="75" t="s">
        <v>15818</v>
      </c>
      <c r="B261" s="62" t="s">
        <v>15927</v>
      </c>
      <c r="C261" s="62" t="s">
        <v>63</v>
      </c>
      <c r="D261" s="117"/>
      <c r="E261" s="116"/>
      <c r="F261" s="118"/>
      <c r="G261" s="119"/>
      <c r="H261" s="119"/>
      <c r="I261" s="120">
        <v>261</v>
      </c>
      <c r="J261" s="121"/>
      <c r="K261" s="122"/>
      <c r="L261" s="122"/>
      <c r="M261" s="122"/>
      <c r="N261" s="122"/>
      <c r="O261" s="122"/>
      <c r="P261" s="122"/>
      <c r="Q261" s="122"/>
      <c r="R261" s="122"/>
      <c r="S261" s="122"/>
      <c r="T261" s="122"/>
      <c r="U261" s="122"/>
      <c r="V261" s="122"/>
      <c r="W261" s="123"/>
      <c r="X261" s="123"/>
      <c r="Y261" s="86"/>
      <c r="Z261" s="86"/>
      <c r="AA261" s="86"/>
      <c r="AB261" s="86"/>
      <c r="AC261" s="86"/>
      <c r="AD261" s="86"/>
      <c r="AE261" s="86"/>
      <c r="AF261" s="86"/>
    </row>
    <row r="262" spans="1:32" x14ac:dyDescent="0.25">
      <c r="A262" s="75" t="s">
        <v>15819</v>
      </c>
      <c r="B262" s="62" t="s">
        <v>15928</v>
      </c>
      <c r="C262" s="62" t="s">
        <v>63</v>
      </c>
      <c r="D262" s="117"/>
      <c r="E262" s="116"/>
      <c r="F262" s="118"/>
      <c r="G262" s="119"/>
      <c r="H262" s="119"/>
      <c r="I262" s="120">
        <v>262</v>
      </c>
      <c r="J262" s="121"/>
      <c r="K262" s="122"/>
      <c r="L262" s="122"/>
      <c r="M262" s="122"/>
      <c r="N262" s="122"/>
      <c r="O262" s="122"/>
      <c r="P262" s="122"/>
      <c r="Q262" s="122"/>
      <c r="R262" s="122"/>
      <c r="S262" s="122"/>
      <c r="T262" s="122"/>
      <c r="U262" s="122"/>
      <c r="V262" s="122"/>
      <c r="W262" s="123"/>
      <c r="X262" s="123"/>
      <c r="Y262" s="86"/>
      <c r="Z262" s="86"/>
      <c r="AA262" s="86"/>
      <c r="AB262" s="86"/>
      <c r="AC262" s="86"/>
      <c r="AD262" s="86"/>
      <c r="AE262" s="86"/>
      <c r="AF262" s="86"/>
    </row>
    <row r="263" spans="1:32" x14ac:dyDescent="0.25">
      <c r="A263" s="75" t="s">
        <v>15820</v>
      </c>
      <c r="B263" s="62" t="s">
        <v>15929</v>
      </c>
      <c r="C263" s="62" t="s">
        <v>63</v>
      </c>
      <c r="D263" s="117"/>
      <c r="E263" s="116"/>
      <c r="F263" s="118"/>
      <c r="G263" s="119"/>
      <c r="H263" s="119"/>
      <c r="I263" s="120">
        <v>263</v>
      </c>
      <c r="J263" s="121"/>
      <c r="K263" s="122"/>
      <c r="L263" s="122"/>
      <c r="M263" s="122"/>
      <c r="N263" s="122"/>
      <c r="O263" s="122"/>
      <c r="P263" s="122"/>
      <c r="Q263" s="122"/>
      <c r="R263" s="122"/>
      <c r="S263" s="122"/>
      <c r="T263" s="122"/>
      <c r="U263" s="122"/>
      <c r="V263" s="122"/>
      <c r="W263" s="123"/>
      <c r="X263" s="123"/>
      <c r="Y263" s="86"/>
      <c r="Z263" s="86"/>
      <c r="AA263" s="86"/>
      <c r="AB263" s="86"/>
      <c r="AC263" s="86"/>
      <c r="AD263" s="86"/>
      <c r="AE263" s="86"/>
      <c r="AF263" s="86"/>
    </row>
    <row r="264" spans="1:32" x14ac:dyDescent="0.25">
      <c r="A264" s="75" t="s">
        <v>15821</v>
      </c>
      <c r="B264" s="62" t="s">
        <v>15930</v>
      </c>
      <c r="C264" s="62" t="s">
        <v>63</v>
      </c>
      <c r="D264" s="117"/>
      <c r="E264" s="116"/>
      <c r="F264" s="118"/>
      <c r="G264" s="119"/>
      <c r="H264" s="119"/>
      <c r="I264" s="120">
        <v>264</v>
      </c>
      <c r="J264" s="121"/>
      <c r="K264" s="122"/>
      <c r="L264" s="122"/>
      <c r="M264" s="122"/>
      <c r="N264" s="122"/>
      <c r="O264" s="122"/>
      <c r="P264" s="122"/>
      <c r="Q264" s="122"/>
      <c r="R264" s="122"/>
      <c r="S264" s="122"/>
      <c r="T264" s="122"/>
      <c r="U264" s="122"/>
      <c r="V264" s="122"/>
      <c r="W264" s="123"/>
      <c r="X264" s="123"/>
      <c r="Y264" s="86"/>
      <c r="Z264" s="86"/>
      <c r="AA264" s="86"/>
      <c r="AB264" s="86"/>
      <c r="AC264" s="86"/>
      <c r="AD264" s="86"/>
      <c r="AE264" s="86"/>
      <c r="AF264" s="86"/>
    </row>
    <row r="265" spans="1:32" x14ac:dyDescent="0.25">
      <c r="A265" s="75" t="s">
        <v>15822</v>
      </c>
      <c r="B265" s="62" t="s">
        <v>15931</v>
      </c>
      <c r="C265" s="62" t="s">
        <v>63</v>
      </c>
      <c r="D265" s="117"/>
      <c r="E265" s="116"/>
      <c r="F265" s="118"/>
      <c r="G265" s="119"/>
      <c r="H265" s="119"/>
      <c r="I265" s="120">
        <v>265</v>
      </c>
      <c r="J265" s="121"/>
      <c r="K265" s="122"/>
      <c r="L265" s="122"/>
      <c r="M265" s="122"/>
      <c r="N265" s="122"/>
      <c r="O265" s="122"/>
      <c r="P265" s="122"/>
      <c r="Q265" s="122"/>
      <c r="R265" s="122"/>
      <c r="S265" s="122"/>
      <c r="T265" s="122"/>
      <c r="U265" s="122"/>
      <c r="V265" s="122"/>
      <c r="W265" s="123"/>
      <c r="X265" s="123"/>
      <c r="Y265" s="86"/>
      <c r="Z265" s="86"/>
      <c r="AA265" s="86"/>
      <c r="AB265" s="86"/>
      <c r="AC265" s="86"/>
      <c r="AD265" s="86"/>
      <c r="AE265" s="86"/>
      <c r="AF265" s="86"/>
    </row>
    <row r="266" spans="1:32" x14ac:dyDescent="0.25">
      <c r="A266" s="75" t="s">
        <v>15823</v>
      </c>
      <c r="B266" s="62" t="s">
        <v>15932</v>
      </c>
      <c r="C266" s="62" t="s">
        <v>63</v>
      </c>
      <c r="D266" s="117"/>
      <c r="E266" s="116"/>
      <c r="F266" s="118"/>
      <c r="G266" s="119"/>
      <c r="H266" s="119"/>
      <c r="I266" s="120">
        <v>266</v>
      </c>
      <c r="J266" s="121"/>
      <c r="K266" s="122"/>
      <c r="L266" s="122"/>
      <c r="M266" s="122"/>
      <c r="N266" s="122"/>
      <c r="O266" s="122"/>
      <c r="P266" s="122"/>
      <c r="Q266" s="122"/>
      <c r="R266" s="122"/>
      <c r="S266" s="122"/>
      <c r="T266" s="122"/>
      <c r="U266" s="122"/>
      <c r="V266" s="122"/>
      <c r="W266" s="123"/>
      <c r="X266" s="123"/>
      <c r="Y266" s="86"/>
      <c r="Z266" s="86"/>
      <c r="AA266" s="86"/>
      <c r="AB266" s="86"/>
      <c r="AC266" s="86"/>
      <c r="AD266" s="86"/>
      <c r="AE266" s="86"/>
      <c r="AF266" s="86"/>
    </row>
    <row r="267" spans="1:32" x14ac:dyDescent="0.25">
      <c r="A267" s="75" t="s">
        <v>15824</v>
      </c>
      <c r="B267" s="62" t="s">
        <v>15921</v>
      </c>
      <c r="C267" s="62" t="s">
        <v>57</v>
      </c>
      <c r="D267" s="117"/>
      <c r="E267" s="116"/>
      <c r="F267" s="118"/>
      <c r="G267" s="119"/>
      <c r="H267" s="119"/>
      <c r="I267" s="120">
        <v>267</v>
      </c>
      <c r="J267" s="121"/>
      <c r="K267" s="122"/>
      <c r="L267" s="122"/>
      <c r="M267" s="122"/>
      <c r="N267" s="122"/>
      <c r="O267" s="122"/>
      <c r="P267" s="122"/>
      <c r="Q267" s="122"/>
      <c r="R267" s="122"/>
      <c r="S267" s="122"/>
      <c r="T267" s="122"/>
      <c r="U267" s="122"/>
      <c r="V267" s="122"/>
      <c r="W267" s="123"/>
      <c r="X267" s="123"/>
      <c r="Y267" s="86"/>
      <c r="Z267" s="86"/>
      <c r="AA267" s="86"/>
      <c r="AB267" s="86"/>
      <c r="AC267" s="86"/>
      <c r="AD267" s="86"/>
      <c r="AE267" s="86"/>
      <c r="AF267" s="86"/>
    </row>
    <row r="268" spans="1:32" x14ac:dyDescent="0.25">
      <c r="A268" s="75" t="s">
        <v>15825</v>
      </c>
      <c r="B268" s="62" t="s">
        <v>15922</v>
      </c>
      <c r="C268" s="62" t="s">
        <v>57</v>
      </c>
      <c r="D268" s="117"/>
      <c r="E268" s="116"/>
      <c r="F268" s="118"/>
      <c r="G268" s="119"/>
      <c r="H268" s="119"/>
      <c r="I268" s="120">
        <v>268</v>
      </c>
      <c r="J268" s="121"/>
      <c r="K268" s="122"/>
      <c r="L268" s="122"/>
      <c r="M268" s="122"/>
      <c r="N268" s="122"/>
      <c r="O268" s="122"/>
      <c r="P268" s="122"/>
      <c r="Q268" s="122"/>
      <c r="R268" s="122"/>
      <c r="S268" s="122"/>
      <c r="T268" s="122"/>
      <c r="U268" s="122"/>
      <c r="V268" s="122"/>
      <c r="W268" s="123"/>
      <c r="X268" s="123"/>
      <c r="Y268" s="86"/>
      <c r="Z268" s="86"/>
      <c r="AA268" s="86"/>
      <c r="AB268" s="86"/>
      <c r="AC268" s="86"/>
      <c r="AD268" s="86"/>
      <c r="AE268" s="86"/>
      <c r="AF268" s="86"/>
    </row>
    <row r="269" spans="1:32" x14ac:dyDescent="0.25">
      <c r="A269" s="75" t="s">
        <v>15826</v>
      </c>
      <c r="B269" s="62" t="s">
        <v>15923</v>
      </c>
      <c r="C269" s="62" t="s">
        <v>57</v>
      </c>
      <c r="D269" s="117"/>
      <c r="E269" s="116"/>
      <c r="F269" s="118"/>
      <c r="G269" s="119"/>
      <c r="H269" s="119"/>
      <c r="I269" s="120">
        <v>269</v>
      </c>
      <c r="J269" s="121"/>
      <c r="K269" s="122"/>
      <c r="L269" s="122"/>
      <c r="M269" s="122"/>
      <c r="N269" s="122"/>
      <c r="O269" s="122"/>
      <c r="P269" s="122"/>
      <c r="Q269" s="122"/>
      <c r="R269" s="122"/>
      <c r="S269" s="122"/>
      <c r="T269" s="122"/>
      <c r="U269" s="122"/>
      <c r="V269" s="122"/>
      <c r="W269" s="123"/>
      <c r="X269" s="123"/>
      <c r="Y269" s="86"/>
      <c r="Z269" s="86"/>
      <c r="AA269" s="86"/>
      <c r="AB269" s="86"/>
      <c r="AC269" s="86"/>
      <c r="AD269" s="86"/>
      <c r="AE269" s="86"/>
      <c r="AF269" s="86"/>
    </row>
    <row r="270" spans="1:32" x14ac:dyDescent="0.25">
      <c r="A270" s="75" t="s">
        <v>15827</v>
      </c>
      <c r="B270" s="62" t="s">
        <v>15924</v>
      </c>
      <c r="C270" s="62" t="s">
        <v>57</v>
      </c>
      <c r="D270" s="117"/>
      <c r="E270" s="116"/>
      <c r="F270" s="118"/>
      <c r="G270" s="119"/>
      <c r="H270" s="119"/>
      <c r="I270" s="120">
        <v>270</v>
      </c>
      <c r="J270" s="121"/>
      <c r="K270" s="122"/>
      <c r="L270" s="122"/>
      <c r="M270" s="122"/>
      <c r="N270" s="122"/>
      <c r="O270" s="122"/>
      <c r="P270" s="122"/>
      <c r="Q270" s="122"/>
      <c r="R270" s="122"/>
      <c r="S270" s="122"/>
      <c r="T270" s="122"/>
      <c r="U270" s="122"/>
      <c r="V270" s="122"/>
      <c r="W270" s="123"/>
      <c r="X270" s="123"/>
      <c r="Y270" s="86"/>
      <c r="Z270" s="86"/>
      <c r="AA270" s="86"/>
      <c r="AB270" s="86"/>
      <c r="AC270" s="86"/>
      <c r="AD270" s="86"/>
      <c r="AE270" s="86"/>
      <c r="AF270" s="86"/>
    </row>
    <row r="271" spans="1:32" x14ac:dyDescent="0.25">
      <c r="A271" s="75" t="s">
        <v>15828</v>
      </c>
      <c r="B271" s="62" t="s">
        <v>15925</v>
      </c>
      <c r="C271" s="62" t="s">
        <v>57</v>
      </c>
      <c r="D271" s="117"/>
      <c r="E271" s="116"/>
      <c r="F271" s="118"/>
      <c r="G271" s="119"/>
      <c r="H271" s="119"/>
      <c r="I271" s="120">
        <v>271</v>
      </c>
      <c r="J271" s="121"/>
      <c r="K271" s="122"/>
      <c r="L271" s="122"/>
      <c r="M271" s="122"/>
      <c r="N271" s="122"/>
      <c r="O271" s="122"/>
      <c r="P271" s="122"/>
      <c r="Q271" s="122"/>
      <c r="R271" s="122"/>
      <c r="S271" s="122"/>
      <c r="T271" s="122"/>
      <c r="U271" s="122"/>
      <c r="V271" s="122"/>
      <c r="W271" s="123"/>
      <c r="X271" s="123"/>
      <c r="Y271" s="86"/>
      <c r="Z271" s="86"/>
      <c r="AA271" s="86"/>
      <c r="AB271" s="86"/>
      <c r="AC271" s="86"/>
      <c r="AD271" s="86"/>
      <c r="AE271" s="86"/>
      <c r="AF271" s="86"/>
    </row>
    <row r="272" spans="1:32" x14ac:dyDescent="0.25">
      <c r="A272" s="75" t="s">
        <v>15829</v>
      </c>
      <c r="B272" s="62" t="s">
        <v>15926</v>
      </c>
      <c r="C272" s="62" t="s">
        <v>57</v>
      </c>
      <c r="D272" s="117"/>
      <c r="E272" s="116"/>
      <c r="F272" s="118"/>
      <c r="G272" s="119"/>
      <c r="H272" s="119"/>
      <c r="I272" s="120">
        <v>272</v>
      </c>
      <c r="J272" s="121"/>
      <c r="K272" s="122"/>
      <c r="L272" s="122"/>
      <c r="M272" s="122"/>
      <c r="N272" s="122"/>
      <c r="O272" s="122"/>
      <c r="P272" s="122"/>
      <c r="Q272" s="122"/>
      <c r="R272" s="122"/>
      <c r="S272" s="122"/>
      <c r="T272" s="122"/>
      <c r="U272" s="122"/>
      <c r="V272" s="122"/>
      <c r="W272" s="123"/>
      <c r="X272" s="123"/>
      <c r="Y272" s="86"/>
      <c r="Z272" s="86"/>
      <c r="AA272" s="86"/>
      <c r="AB272" s="86"/>
      <c r="AC272" s="86"/>
      <c r="AD272" s="86"/>
      <c r="AE272" s="86"/>
      <c r="AF272" s="86"/>
    </row>
    <row r="273" spans="1:32" x14ac:dyDescent="0.25">
      <c r="A273" s="75" t="s">
        <v>15830</v>
      </c>
      <c r="B273" s="62" t="s">
        <v>15927</v>
      </c>
      <c r="C273" s="62" t="s">
        <v>57</v>
      </c>
      <c r="D273" s="117"/>
      <c r="E273" s="116"/>
      <c r="F273" s="118"/>
      <c r="G273" s="119"/>
      <c r="H273" s="119"/>
      <c r="I273" s="120">
        <v>273</v>
      </c>
      <c r="J273" s="121"/>
      <c r="K273" s="122"/>
      <c r="L273" s="122"/>
      <c r="M273" s="122"/>
      <c r="N273" s="122"/>
      <c r="O273" s="122"/>
      <c r="P273" s="122"/>
      <c r="Q273" s="122"/>
      <c r="R273" s="122"/>
      <c r="S273" s="122"/>
      <c r="T273" s="122"/>
      <c r="U273" s="122"/>
      <c r="V273" s="122"/>
      <c r="W273" s="123"/>
      <c r="X273" s="123"/>
      <c r="Y273" s="86"/>
      <c r="Z273" s="86"/>
      <c r="AA273" s="86"/>
      <c r="AB273" s="86"/>
      <c r="AC273" s="86"/>
      <c r="AD273" s="86"/>
      <c r="AE273" s="86"/>
      <c r="AF273" s="86"/>
    </row>
    <row r="274" spans="1:32" x14ac:dyDescent="0.25">
      <c r="A274" s="75" t="s">
        <v>15831</v>
      </c>
      <c r="B274" s="62" t="s">
        <v>15928</v>
      </c>
      <c r="C274" s="62" t="s">
        <v>57</v>
      </c>
      <c r="D274" s="117"/>
      <c r="E274" s="116"/>
      <c r="F274" s="118"/>
      <c r="G274" s="119"/>
      <c r="H274" s="119"/>
      <c r="I274" s="120">
        <v>274</v>
      </c>
      <c r="J274" s="121"/>
      <c r="K274" s="122"/>
      <c r="L274" s="122"/>
      <c r="M274" s="122"/>
      <c r="N274" s="122"/>
      <c r="O274" s="122"/>
      <c r="P274" s="122"/>
      <c r="Q274" s="122"/>
      <c r="R274" s="122"/>
      <c r="S274" s="122"/>
      <c r="T274" s="122"/>
      <c r="U274" s="122"/>
      <c r="V274" s="122"/>
      <c r="W274" s="123"/>
      <c r="X274" s="123"/>
      <c r="Y274" s="86"/>
      <c r="Z274" s="86"/>
      <c r="AA274" s="86"/>
      <c r="AB274" s="86"/>
      <c r="AC274" s="86"/>
      <c r="AD274" s="86"/>
      <c r="AE274" s="86"/>
      <c r="AF274" s="86"/>
    </row>
    <row r="275" spans="1:32" x14ac:dyDescent="0.25">
      <c r="A275" s="75" t="s">
        <v>15832</v>
      </c>
      <c r="B275" s="62" t="s">
        <v>15929</v>
      </c>
      <c r="C275" s="62" t="s">
        <v>57</v>
      </c>
      <c r="D275" s="117"/>
      <c r="E275" s="116"/>
      <c r="F275" s="118"/>
      <c r="G275" s="119"/>
      <c r="H275" s="119"/>
      <c r="I275" s="120">
        <v>275</v>
      </c>
      <c r="J275" s="121"/>
      <c r="K275" s="122"/>
      <c r="L275" s="122"/>
      <c r="M275" s="122"/>
      <c r="N275" s="122"/>
      <c r="O275" s="122"/>
      <c r="P275" s="122"/>
      <c r="Q275" s="122"/>
      <c r="R275" s="122"/>
      <c r="S275" s="122"/>
      <c r="T275" s="122"/>
      <c r="U275" s="122"/>
      <c r="V275" s="122"/>
      <c r="W275" s="123"/>
      <c r="X275" s="123"/>
      <c r="Y275" s="86"/>
      <c r="Z275" s="86"/>
      <c r="AA275" s="86"/>
      <c r="AB275" s="86"/>
      <c r="AC275" s="86"/>
      <c r="AD275" s="86"/>
      <c r="AE275" s="86"/>
      <c r="AF275" s="86"/>
    </row>
    <row r="276" spans="1:32" x14ac:dyDescent="0.25">
      <c r="A276" s="75" t="s">
        <v>15833</v>
      </c>
      <c r="B276" s="62" t="s">
        <v>15930</v>
      </c>
      <c r="C276" s="62" t="s">
        <v>57</v>
      </c>
      <c r="D276" s="117"/>
      <c r="E276" s="116"/>
      <c r="F276" s="118"/>
      <c r="G276" s="119"/>
      <c r="H276" s="119"/>
      <c r="I276" s="120">
        <v>276</v>
      </c>
      <c r="J276" s="121"/>
      <c r="K276" s="122"/>
      <c r="L276" s="122"/>
      <c r="M276" s="122"/>
      <c r="N276" s="122"/>
      <c r="O276" s="122"/>
      <c r="P276" s="122"/>
      <c r="Q276" s="122"/>
      <c r="R276" s="122"/>
      <c r="S276" s="122"/>
      <c r="T276" s="122"/>
      <c r="U276" s="122"/>
      <c r="V276" s="122"/>
      <c r="W276" s="123"/>
      <c r="X276" s="123"/>
      <c r="Y276" s="86"/>
      <c r="Z276" s="86"/>
      <c r="AA276" s="86"/>
      <c r="AB276" s="86"/>
      <c r="AC276" s="86"/>
      <c r="AD276" s="86"/>
      <c r="AE276" s="86"/>
      <c r="AF276" s="86"/>
    </row>
    <row r="277" spans="1:32" x14ac:dyDescent="0.25">
      <c r="A277" s="75" t="s">
        <v>15834</v>
      </c>
      <c r="B277" s="62" t="s">
        <v>15931</v>
      </c>
      <c r="C277" s="62" t="s">
        <v>57</v>
      </c>
      <c r="D277" s="117"/>
      <c r="E277" s="116"/>
      <c r="F277" s="118"/>
      <c r="G277" s="119"/>
      <c r="H277" s="119"/>
      <c r="I277" s="120">
        <v>277</v>
      </c>
      <c r="J277" s="121"/>
      <c r="K277" s="122"/>
      <c r="L277" s="122"/>
      <c r="M277" s="122"/>
      <c r="N277" s="122"/>
      <c r="O277" s="122"/>
      <c r="P277" s="122"/>
      <c r="Q277" s="122"/>
      <c r="R277" s="122"/>
      <c r="S277" s="122"/>
      <c r="T277" s="122"/>
      <c r="U277" s="122"/>
      <c r="V277" s="122"/>
      <c r="W277" s="123"/>
      <c r="X277" s="123"/>
      <c r="Y277" s="86"/>
      <c r="Z277" s="86"/>
      <c r="AA277" s="86"/>
      <c r="AB277" s="86"/>
      <c r="AC277" s="86"/>
      <c r="AD277" s="86"/>
      <c r="AE277" s="86"/>
      <c r="AF277" s="86"/>
    </row>
    <row r="278" spans="1:32" x14ac:dyDescent="0.25">
      <c r="A278" s="75" t="s">
        <v>15835</v>
      </c>
      <c r="B278" s="62" t="s">
        <v>15932</v>
      </c>
      <c r="C278" s="62" t="s">
        <v>57</v>
      </c>
      <c r="D278" s="117"/>
      <c r="E278" s="116"/>
      <c r="F278" s="118"/>
      <c r="G278" s="119"/>
      <c r="H278" s="119"/>
      <c r="I278" s="120">
        <v>278</v>
      </c>
      <c r="J278" s="121"/>
      <c r="K278" s="122"/>
      <c r="L278" s="122"/>
      <c r="M278" s="122"/>
      <c r="N278" s="122"/>
      <c r="O278" s="122"/>
      <c r="P278" s="122"/>
      <c r="Q278" s="122"/>
      <c r="R278" s="122"/>
      <c r="S278" s="122"/>
      <c r="T278" s="122"/>
      <c r="U278" s="122"/>
      <c r="V278" s="122"/>
      <c r="W278" s="123"/>
      <c r="X278" s="123"/>
      <c r="Y278" s="86"/>
      <c r="Z278" s="86"/>
      <c r="AA278" s="86"/>
      <c r="AB278" s="86"/>
      <c r="AC278" s="86"/>
      <c r="AD278" s="86"/>
      <c r="AE278" s="86"/>
      <c r="AF278" s="86"/>
    </row>
    <row r="279" spans="1:32" x14ac:dyDescent="0.25">
      <c r="A279" s="75" t="s">
        <v>15836</v>
      </c>
      <c r="B279" s="62" t="s">
        <v>15921</v>
      </c>
      <c r="C279" s="62" t="s">
        <v>55</v>
      </c>
      <c r="D279" s="117"/>
      <c r="E279" s="116"/>
      <c r="F279" s="118"/>
      <c r="G279" s="119"/>
      <c r="H279" s="119"/>
      <c r="I279" s="120">
        <v>279</v>
      </c>
      <c r="J279" s="121"/>
      <c r="K279" s="122"/>
      <c r="L279" s="122"/>
      <c r="M279" s="122"/>
      <c r="N279" s="122"/>
      <c r="O279" s="122"/>
      <c r="P279" s="122"/>
      <c r="Q279" s="122"/>
      <c r="R279" s="122"/>
      <c r="S279" s="122"/>
      <c r="T279" s="122"/>
      <c r="U279" s="122"/>
      <c r="V279" s="122"/>
      <c r="W279" s="123"/>
      <c r="X279" s="123"/>
      <c r="Y279" s="86"/>
      <c r="Z279" s="86"/>
      <c r="AA279" s="86"/>
      <c r="AB279" s="86"/>
      <c r="AC279" s="86"/>
      <c r="AD279" s="86"/>
      <c r="AE279" s="86"/>
      <c r="AF279" s="86"/>
    </row>
    <row r="280" spans="1:32" x14ac:dyDescent="0.25">
      <c r="A280" s="75" t="s">
        <v>15837</v>
      </c>
      <c r="B280" s="62" t="s">
        <v>15922</v>
      </c>
      <c r="C280" s="62" t="s">
        <v>55</v>
      </c>
      <c r="D280" s="117"/>
      <c r="E280" s="116"/>
      <c r="F280" s="118"/>
      <c r="G280" s="119"/>
      <c r="H280" s="119"/>
      <c r="I280" s="120">
        <v>280</v>
      </c>
      <c r="J280" s="121"/>
      <c r="K280" s="122"/>
      <c r="L280" s="122"/>
      <c r="M280" s="122"/>
      <c r="N280" s="122"/>
      <c r="O280" s="122"/>
      <c r="P280" s="122"/>
      <c r="Q280" s="122"/>
      <c r="R280" s="122"/>
      <c r="S280" s="122"/>
      <c r="T280" s="122"/>
      <c r="U280" s="122"/>
      <c r="V280" s="122"/>
      <c r="W280" s="123"/>
      <c r="X280" s="123"/>
      <c r="Y280" s="86"/>
      <c r="Z280" s="86"/>
      <c r="AA280" s="86"/>
      <c r="AB280" s="86"/>
      <c r="AC280" s="86"/>
      <c r="AD280" s="86"/>
      <c r="AE280" s="86"/>
      <c r="AF280" s="86"/>
    </row>
    <row r="281" spans="1:32" x14ac:dyDescent="0.25">
      <c r="A281" s="75" t="s">
        <v>15838</v>
      </c>
      <c r="B281" s="62" t="s">
        <v>15923</v>
      </c>
      <c r="C281" s="62" t="s">
        <v>55</v>
      </c>
      <c r="D281" s="117"/>
      <c r="E281" s="116"/>
      <c r="F281" s="118"/>
      <c r="G281" s="119"/>
      <c r="H281" s="119"/>
      <c r="I281" s="120">
        <v>281</v>
      </c>
      <c r="J281" s="121"/>
      <c r="K281" s="122"/>
      <c r="L281" s="122"/>
      <c r="M281" s="122"/>
      <c r="N281" s="122"/>
      <c r="O281" s="122"/>
      <c r="P281" s="122"/>
      <c r="Q281" s="122"/>
      <c r="R281" s="122"/>
      <c r="S281" s="122"/>
      <c r="T281" s="122"/>
      <c r="U281" s="122"/>
      <c r="V281" s="122"/>
      <c r="W281" s="123"/>
      <c r="X281" s="123"/>
      <c r="Y281" s="86"/>
      <c r="Z281" s="86"/>
      <c r="AA281" s="86"/>
      <c r="AB281" s="86"/>
      <c r="AC281" s="86"/>
      <c r="AD281" s="86"/>
      <c r="AE281" s="86"/>
      <c r="AF281" s="86"/>
    </row>
    <row r="282" spans="1:32" x14ac:dyDescent="0.25">
      <c r="A282" s="75" t="s">
        <v>15839</v>
      </c>
      <c r="B282" s="62" t="s">
        <v>15924</v>
      </c>
      <c r="C282" s="62" t="s">
        <v>55</v>
      </c>
      <c r="D282" s="117"/>
      <c r="E282" s="116"/>
      <c r="F282" s="118"/>
      <c r="G282" s="119"/>
      <c r="H282" s="119"/>
      <c r="I282" s="120">
        <v>282</v>
      </c>
      <c r="J282" s="121"/>
      <c r="K282" s="122"/>
      <c r="L282" s="122"/>
      <c r="M282" s="122"/>
      <c r="N282" s="122"/>
      <c r="O282" s="122"/>
      <c r="P282" s="122"/>
      <c r="Q282" s="122"/>
      <c r="R282" s="122"/>
      <c r="S282" s="122"/>
      <c r="T282" s="122"/>
      <c r="U282" s="122"/>
      <c r="V282" s="122"/>
      <c r="W282" s="123"/>
      <c r="X282" s="123"/>
      <c r="Y282" s="86"/>
      <c r="Z282" s="86"/>
      <c r="AA282" s="86"/>
      <c r="AB282" s="86"/>
      <c r="AC282" s="86"/>
      <c r="AD282" s="86"/>
      <c r="AE282" s="86"/>
      <c r="AF282" s="86"/>
    </row>
    <row r="283" spans="1:32" x14ac:dyDescent="0.25">
      <c r="A283" s="75" t="s">
        <v>15840</v>
      </c>
      <c r="B283" s="62" t="s">
        <v>15925</v>
      </c>
      <c r="C283" s="62" t="s">
        <v>55</v>
      </c>
      <c r="D283" s="117"/>
      <c r="E283" s="116"/>
      <c r="F283" s="118"/>
      <c r="G283" s="119"/>
      <c r="H283" s="119"/>
      <c r="I283" s="120">
        <v>283</v>
      </c>
      <c r="J283" s="121"/>
      <c r="K283" s="122"/>
      <c r="L283" s="122"/>
      <c r="M283" s="122"/>
      <c r="N283" s="122"/>
      <c r="O283" s="122"/>
      <c r="P283" s="122"/>
      <c r="Q283" s="122"/>
      <c r="R283" s="122"/>
      <c r="S283" s="122"/>
      <c r="T283" s="122"/>
      <c r="U283" s="122"/>
      <c r="V283" s="122"/>
      <c r="W283" s="123"/>
      <c r="X283" s="123"/>
      <c r="Y283" s="86"/>
      <c r="Z283" s="86"/>
      <c r="AA283" s="86"/>
      <c r="AB283" s="86"/>
      <c r="AC283" s="86"/>
      <c r="AD283" s="86"/>
      <c r="AE283" s="86"/>
      <c r="AF283" s="86"/>
    </row>
    <row r="284" spans="1:32" x14ac:dyDescent="0.25">
      <c r="A284" s="75" t="s">
        <v>15841</v>
      </c>
      <c r="B284" s="62" t="s">
        <v>15926</v>
      </c>
      <c r="C284" s="62" t="s">
        <v>55</v>
      </c>
      <c r="D284" s="117"/>
      <c r="E284" s="116"/>
      <c r="F284" s="118"/>
      <c r="G284" s="119"/>
      <c r="H284" s="119"/>
      <c r="I284" s="120">
        <v>284</v>
      </c>
      <c r="J284" s="121"/>
      <c r="K284" s="122"/>
      <c r="L284" s="122"/>
      <c r="M284" s="122"/>
      <c r="N284" s="122"/>
      <c r="O284" s="122"/>
      <c r="P284" s="122"/>
      <c r="Q284" s="122"/>
      <c r="R284" s="122"/>
      <c r="S284" s="122"/>
      <c r="T284" s="122"/>
      <c r="U284" s="122"/>
      <c r="V284" s="122"/>
      <c r="W284" s="123"/>
      <c r="X284" s="123"/>
      <c r="Y284" s="86"/>
      <c r="Z284" s="86"/>
      <c r="AA284" s="86"/>
      <c r="AB284" s="86"/>
      <c r="AC284" s="86"/>
      <c r="AD284" s="86"/>
      <c r="AE284" s="86"/>
      <c r="AF284" s="86"/>
    </row>
    <row r="285" spans="1:32" x14ac:dyDescent="0.25">
      <c r="A285" s="75" t="s">
        <v>15842</v>
      </c>
      <c r="B285" s="62" t="s">
        <v>15927</v>
      </c>
      <c r="C285" s="62" t="s">
        <v>55</v>
      </c>
      <c r="D285" s="117"/>
      <c r="E285" s="116"/>
      <c r="F285" s="118"/>
      <c r="G285" s="119"/>
      <c r="H285" s="119"/>
      <c r="I285" s="120">
        <v>285</v>
      </c>
      <c r="J285" s="121"/>
      <c r="K285" s="122"/>
      <c r="L285" s="122"/>
      <c r="M285" s="122"/>
      <c r="N285" s="122"/>
      <c r="O285" s="122"/>
      <c r="P285" s="122"/>
      <c r="Q285" s="122"/>
      <c r="R285" s="122"/>
      <c r="S285" s="122"/>
      <c r="T285" s="122"/>
      <c r="U285" s="122"/>
      <c r="V285" s="122"/>
      <c r="W285" s="123"/>
      <c r="X285" s="123"/>
      <c r="Y285" s="86"/>
      <c r="Z285" s="86"/>
      <c r="AA285" s="86"/>
      <c r="AB285" s="86"/>
      <c r="AC285" s="86"/>
      <c r="AD285" s="86"/>
      <c r="AE285" s="86"/>
      <c r="AF285" s="86"/>
    </row>
    <row r="286" spans="1:32" x14ac:dyDescent="0.25">
      <c r="A286" s="75" t="s">
        <v>15843</v>
      </c>
      <c r="B286" s="62" t="s">
        <v>15928</v>
      </c>
      <c r="C286" s="62" t="s">
        <v>55</v>
      </c>
      <c r="D286" s="117"/>
      <c r="E286" s="116"/>
      <c r="F286" s="118"/>
      <c r="G286" s="119"/>
      <c r="H286" s="119"/>
      <c r="I286" s="120">
        <v>286</v>
      </c>
      <c r="J286" s="121"/>
      <c r="K286" s="122"/>
      <c r="L286" s="122"/>
      <c r="M286" s="122"/>
      <c r="N286" s="122"/>
      <c r="O286" s="122"/>
      <c r="P286" s="122"/>
      <c r="Q286" s="122"/>
      <c r="R286" s="122"/>
      <c r="S286" s="122"/>
      <c r="T286" s="122"/>
      <c r="U286" s="122"/>
      <c r="V286" s="122"/>
      <c r="W286" s="123"/>
      <c r="X286" s="123"/>
      <c r="Y286" s="86"/>
      <c r="Z286" s="86"/>
      <c r="AA286" s="86"/>
      <c r="AB286" s="86"/>
      <c r="AC286" s="86"/>
      <c r="AD286" s="86"/>
      <c r="AE286" s="86"/>
      <c r="AF286" s="86"/>
    </row>
    <row r="287" spans="1:32" x14ac:dyDescent="0.25">
      <c r="A287" s="75" t="s">
        <v>15844</v>
      </c>
      <c r="B287" s="62" t="s">
        <v>15929</v>
      </c>
      <c r="C287" s="62" t="s">
        <v>55</v>
      </c>
      <c r="D287" s="117"/>
      <c r="E287" s="116"/>
      <c r="F287" s="118"/>
      <c r="G287" s="119"/>
      <c r="H287" s="119"/>
      <c r="I287" s="120">
        <v>287</v>
      </c>
      <c r="J287" s="121"/>
      <c r="K287" s="122"/>
      <c r="L287" s="122"/>
      <c r="M287" s="122"/>
      <c r="N287" s="122"/>
      <c r="O287" s="122"/>
      <c r="P287" s="122"/>
      <c r="Q287" s="122"/>
      <c r="R287" s="122"/>
      <c r="S287" s="122"/>
      <c r="T287" s="122"/>
      <c r="U287" s="122"/>
      <c r="V287" s="122"/>
      <c r="W287" s="123"/>
      <c r="X287" s="123"/>
      <c r="Y287" s="86"/>
      <c r="Z287" s="86"/>
      <c r="AA287" s="86"/>
      <c r="AB287" s="86"/>
      <c r="AC287" s="86"/>
      <c r="AD287" s="86"/>
      <c r="AE287" s="86"/>
      <c r="AF287" s="86"/>
    </row>
    <row r="288" spans="1:32" x14ac:dyDescent="0.25">
      <c r="A288" s="75" t="s">
        <v>15845</v>
      </c>
      <c r="B288" s="62" t="s">
        <v>15930</v>
      </c>
      <c r="C288" s="62" t="s">
        <v>55</v>
      </c>
      <c r="D288" s="117"/>
      <c r="E288" s="116"/>
      <c r="F288" s="118"/>
      <c r="G288" s="119"/>
      <c r="H288" s="119"/>
      <c r="I288" s="120">
        <v>288</v>
      </c>
      <c r="J288" s="121"/>
      <c r="K288" s="122"/>
      <c r="L288" s="122"/>
      <c r="M288" s="122"/>
      <c r="N288" s="122"/>
      <c r="O288" s="122"/>
      <c r="P288" s="122"/>
      <c r="Q288" s="122"/>
      <c r="R288" s="122"/>
      <c r="S288" s="122"/>
      <c r="T288" s="122"/>
      <c r="U288" s="122"/>
      <c r="V288" s="122"/>
      <c r="W288" s="123"/>
      <c r="X288" s="123"/>
      <c r="Y288" s="86"/>
      <c r="Z288" s="86"/>
      <c r="AA288" s="86"/>
      <c r="AB288" s="86"/>
      <c r="AC288" s="86"/>
      <c r="AD288" s="86"/>
      <c r="AE288" s="86"/>
      <c r="AF288" s="86"/>
    </row>
    <row r="289" spans="1:32" x14ac:dyDescent="0.25">
      <c r="A289" s="75" t="s">
        <v>15846</v>
      </c>
      <c r="B289" s="62" t="s">
        <v>15931</v>
      </c>
      <c r="C289" s="62" t="s">
        <v>55</v>
      </c>
      <c r="D289" s="117"/>
      <c r="E289" s="116"/>
      <c r="F289" s="118"/>
      <c r="G289" s="119"/>
      <c r="H289" s="119"/>
      <c r="I289" s="120">
        <v>289</v>
      </c>
      <c r="J289" s="121"/>
      <c r="K289" s="122"/>
      <c r="L289" s="122"/>
      <c r="M289" s="122"/>
      <c r="N289" s="122"/>
      <c r="O289" s="122"/>
      <c r="P289" s="122"/>
      <c r="Q289" s="122"/>
      <c r="R289" s="122"/>
      <c r="S289" s="122"/>
      <c r="T289" s="122"/>
      <c r="U289" s="122"/>
      <c r="V289" s="122"/>
      <c r="W289" s="123"/>
      <c r="X289" s="123"/>
      <c r="Y289" s="86"/>
      <c r="Z289" s="86"/>
      <c r="AA289" s="86"/>
      <c r="AB289" s="86"/>
      <c r="AC289" s="86"/>
      <c r="AD289" s="86"/>
      <c r="AE289" s="86"/>
      <c r="AF289" s="86"/>
    </row>
    <row r="290" spans="1:32" x14ac:dyDescent="0.25">
      <c r="A290" s="75" t="s">
        <v>15847</v>
      </c>
      <c r="B290" s="62" t="s">
        <v>15932</v>
      </c>
      <c r="C290" s="62" t="s">
        <v>55</v>
      </c>
      <c r="D290" s="117"/>
      <c r="E290" s="116"/>
      <c r="F290" s="118"/>
      <c r="G290" s="119"/>
      <c r="H290" s="119"/>
      <c r="I290" s="120">
        <v>290</v>
      </c>
      <c r="J290" s="121"/>
      <c r="K290" s="122"/>
      <c r="L290" s="122"/>
      <c r="M290" s="122"/>
      <c r="N290" s="122"/>
      <c r="O290" s="122"/>
      <c r="P290" s="122"/>
      <c r="Q290" s="122"/>
      <c r="R290" s="122"/>
      <c r="S290" s="122"/>
      <c r="T290" s="122"/>
      <c r="U290" s="122"/>
      <c r="V290" s="122"/>
      <c r="W290" s="123"/>
      <c r="X290" s="123"/>
      <c r="Y290" s="86"/>
      <c r="Z290" s="86"/>
      <c r="AA290" s="86"/>
      <c r="AB290" s="86"/>
      <c r="AC290" s="86"/>
      <c r="AD290" s="86"/>
      <c r="AE290" s="86"/>
      <c r="AF290" s="86"/>
    </row>
    <row r="291" spans="1:32" x14ac:dyDescent="0.25">
      <c r="A291" s="75" t="s">
        <v>15848</v>
      </c>
      <c r="B291" s="62" t="s">
        <v>15921</v>
      </c>
      <c r="C291" s="62" t="s">
        <v>58</v>
      </c>
      <c r="D291" s="117"/>
      <c r="E291" s="116"/>
      <c r="F291" s="118"/>
      <c r="G291" s="119"/>
      <c r="H291" s="119"/>
      <c r="I291" s="120">
        <v>291</v>
      </c>
      <c r="J291" s="121"/>
      <c r="K291" s="122"/>
      <c r="L291" s="122"/>
      <c r="M291" s="122"/>
      <c r="N291" s="122"/>
      <c r="O291" s="122"/>
      <c r="P291" s="122"/>
      <c r="Q291" s="122"/>
      <c r="R291" s="122"/>
      <c r="S291" s="122"/>
      <c r="T291" s="122"/>
      <c r="U291" s="122"/>
      <c r="V291" s="122"/>
      <c r="W291" s="123"/>
      <c r="X291" s="123"/>
      <c r="Y291" s="86"/>
      <c r="Z291" s="86"/>
      <c r="AA291" s="86"/>
      <c r="AB291" s="86"/>
      <c r="AC291" s="86"/>
      <c r="AD291" s="86"/>
      <c r="AE291" s="86"/>
      <c r="AF291" s="86"/>
    </row>
    <row r="292" spans="1:32" x14ac:dyDescent="0.25">
      <c r="A292" s="75" t="s">
        <v>15849</v>
      </c>
      <c r="B292" s="62" t="s">
        <v>15922</v>
      </c>
      <c r="C292" s="62" t="s">
        <v>58</v>
      </c>
      <c r="D292" s="117"/>
      <c r="E292" s="116"/>
      <c r="F292" s="118"/>
      <c r="G292" s="119"/>
      <c r="H292" s="119"/>
      <c r="I292" s="120">
        <v>292</v>
      </c>
      <c r="J292" s="121"/>
      <c r="K292" s="122"/>
      <c r="L292" s="122"/>
      <c r="M292" s="122"/>
      <c r="N292" s="122"/>
      <c r="O292" s="122"/>
      <c r="P292" s="122"/>
      <c r="Q292" s="122"/>
      <c r="R292" s="122"/>
      <c r="S292" s="122"/>
      <c r="T292" s="122"/>
      <c r="U292" s="122"/>
      <c r="V292" s="122"/>
      <c r="W292" s="123"/>
      <c r="X292" s="123"/>
      <c r="Y292" s="86"/>
      <c r="Z292" s="86"/>
      <c r="AA292" s="86"/>
      <c r="AB292" s="86"/>
      <c r="AC292" s="86"/>
      <c r="AD292" s="86"/>
      <c r="AE292" s="86"/>
      <c r="AF292" s="86"/>
    </row>
    <row r="293" spans="1:32" x14ac:dyDescent="0.25">
      <c r="A293" s="75" t="s">
        <v>15850</v>
      </c>
      <c r="B293" s="62" t="s">
        <v>15923</v>
      </c>
      <c r="C293" s="62" t="s">
        <v>58</v>
      </c>
      <c r="D293" s="117"/>
      <c r="E293" s="116"/>
      <c r="F293" s="118"/>
      <c r="G293" s="119"/>
      <c r="H293" s="119"/>
      <c r="I293" s="120">
        <v>293</v>
      </c>
      <c r="J293" s="121"/>
      <c r="K293" s="122"/>
      <c r="L293" s="122"/>
      <c r="M293" s="122"/>
      <c r="N293" s="122"/>
      <c r="O293" s="122"/>
      <c r="P293" s="122"/>
      <c r="Q293" s="122"/>
      <c r="R293" s="122"/>
      <c r="S293" s="122"/>
      <c r="T293" s="122"/>
      <c r="U293" s="122"/>
      <c r="V293" s="122"/>
      <c r="W293" s="123"/>
      <c r="X293" s="123"/>
      <c r="Y293" s="86"/>
      <c r="Z293" s="86"/>
      <c r="AA293" s="86"/>
      <c r="AB293" s="86"/>
      <c r="AC293" s="86"/>
      <c r="AD293" s="86"/>
      <c r="AE293" s="86"/>
      <c r="AF293" s="86"/>
    </row>
    <row r="294" spans="1:32" x14ac:dyDescent="0.25">
      <c r="A294" s="75" t="s">
        <v>15851</v>
      </c>
      <c r="B294" s="62" t="s">
        <v>15924</v>
      </c>
      <c r="C294" s="62" t="s">
        <v>58</v>
      </c>
      <c r="D294" s="117"/>
      <c r="E294" s="116"/>
      <c r="F294" s="118"/>
      <c r="G294" s="119"/>
      <c r="H294" s="119"/>
      <c r="I294" s="120">
        <v>294</v>
      </c>
      <c r="J294" s="121"/>
      <c r="K294" s="122"/>
      <c r="L294" s="122"/>
      <c r="M294" s="122"/>
      <c r="N294" s="122"/>
      <c r="O294" s="122"/>
      <c r="P294" s="122"/>
      <c r="Q294" s="122"/>
      <c r="R294" s="122"/>
      <c r="S294" s="122"/>
      <c r="T294" s="122"/>
      <c r="U294" s="122"/>
      <c r="V294" s="122"/>
      <c r="W294" s="123"/>
      <c r="X294" s="123"/>
      <c r="Y294" s="86"/>
      <c r="Z294" s="86"/>
      <c r="AA294" s="86"/>
      <c r="AB294" s="86"/>
      <c r="AC294" s="86"/>
      <c r="AD294" s="86"/>
      <c r="AE294" s="86"/>
      <c r="AF294" s="86"/>
    </row>
    <row r="295" spans="1:32" x14ac:dyDescent="0.25">
      <c r="A295" s="75" t="s">
        <v>15852</v>
      </c>
      <c r="B295" s="62" t="s">
        <v>15925</v>
      </c>
      <c r="C295" s="62" t="s">
        <v>58</v>
      </c>
      <c r="D295" s="117"/>
      <c r="E295" s="116"/>
      <c r="F295" s="118"/>
      <c r="G295" s="119"/>
      <c r="H295" s="119"/>
      <c r="I295" s="120">
        <v>295</v>
      </c>
      <c r="J295" s="121"/>
      <c r="K295" s="122"/>
      <c r="L295" s="122"/>
      <c r="M295" s="122"/>
      <c r="N295" s="122"/>
      <c r="O295" s="122"/>
      <c r="P295" s="122"/>
      <c r="Q295" s="122"/>
      <c r="R295" s="122"/>
      <c r="S295" s="122"/>
      <c r="T295" s="122"/>
      <c r="U295" s="122"/>
      <c r="V295" s="122"/>
      <c r="W295" s="123"/>
      <c r="X295" s="123"/>
      <c r="Y295" s="86"/>
      <c r="Z295" s="86"/>
      <c r="AA295" s="86"/>
      <c r="AB295" s="86"/>
      <c r="AC295" s="86"/>
      <c r="AD295" s="86"/>
      <c r="AE295" s="86"/>
      <c r="AF295" s="86"/>
    </row>
    <row r="296" spans="1:32" x14ac:dyDescent="0.25">
      <c r="A296" s="75" t="s">
        <v>15853</v>
      </c>
      <c r="B296" s="62" t="s">
        <v>15926</v>
      </c>
      <c r="C296" s="62" t="s">
        <v>58</v>
      </c>
      <c r="D296" s="117"/>
      <c r="E296" s="116"/>
      <c r="F296" s="118"/>
      <c r="G296" s="119"/>
      <c r="H296" s="119"/>
      <c r="I296" s="120">
        <v>296</v>
      </c>
      <c r="J296" s="121"/>
      <c r="K296" s="122"/>
      <c r="L296" s="122"/>
      <c r="M296" s="122"/>
      <c r="N296" s="122"/>
      <c r="O296" s="122"/>
      <c r="P296" s="122"/>
      <c r="Q296" s="122"/>
      <c r="R296" s="122"/>
      <c r="S296" s="122"/>
      <c r="T296" s="122"/>
      <c r="U296" s="122"/>
      <c r="V296" s="122"/>
      <c r="W296" s="123"/>
      <c r="X296" s="123"/>
      <c r="Y296" s="86"/>
      <c r="Z296" s="86"/>
      <c r="AA296" s="86"/>
      <c r="AB296" s="86"/>
      <c r="AC296" s="86"/>
      <c r="AD296" s="86"/>
      <c r="AE296" s="86"/>
      <c r="AF296" s="86"/>
    </row>
    <row r="297" spans="1:32" x14ac:dyDescent="0.25">
      <c r="A297" s="75" t="s">
        <v>15854</v>
      </c>
      <c r="B297" s="62" t="s">
        <v>15927</v>
      </c>
      <c r="C297" s="62" t="s">
        <v>58</v>
      </c>
      <c r="D297" s="117"/>
      <c r="E297" s="116"/>
      <c r="F297" s="118"/>
      <c r="G297" s="119"/>
      <c r="H297" s="119"/>
      <c r="I297" s="120">
        <v>297</v>
      </c>
      <c r="J297" s="121"/>
      <c r="K297" s="122"/>
      <c r="L297" s="122"/>
      <c r="M297" s="122"/>
      <c r="N297" s="122"/>
      <c r="O297" s="122"/>
      <c r="P297" s="122"/>
      <c r="Q297" s="122"/>
      <c r="R297" s="122"/>
      <c r="S297" s="122"/>
      <c r="T297" s="122"/>
      <c r="U297" s="122"/>
      <c r="V297" s="122"/>
      <c r="W297" s="123"/>
      <c r="X297" s="123"/>
      <c r="Y297" s="86"/>
      <c r="Z297" s="86"/>
      <c r="AA297" s="86"/>
      <c r="AB297" s="86"/>
      <c r="AC297" s="86"/>
      <c r="AD297" s="86"/>
      <c r="AE297" s="86"/>
      <c r="AF297" s="86"/>
    </row>
    <row r="298" spans="1:32" x14ac:dyDescent="0.25">
      <c r="A298" s="75" t="s">
        <v>15855</v>
      </c>
      <c r="B298" s="62" t="s">
        <v>15928</v>
      </c>
      <c r="C298" s="62" t="s">
        <v>58</v>
      </c>
      <c r="D298" s="117"/>
      <c r="E298" s="116"/>
      <c r="F298" s="118"/>
      <c r="G298" s="119"/>
      <c r="H298" s="119"/>
      <c r="I298" s="120">
        <v>298</v>
      </c>
      <c r="J298" s="121"/>
      <c r="K298" s="122"/>
      <c r="L298" s="122"/>
      <c r="M298" s="122"/>
      <c r="N298" s="122"/>
      <c r="O298" s="122"/>
      <c r="P298" s="122"/>
      <c r="Q298" s="122"/>
      <c r="R298" s="122"/>
      <c r="S298" s="122"/>
      <c r="T298" s="122"/>
      <c r="U298" s="122"/>
      <c r="V298" s="122"/>
      <c r="W298" s="123"/>
      <c r="X298" s="123"/>
      <c r="Y298" s="86"/>
      <c r="Z298" s="86"/>
      <c r="AA298" s="86"/>
      <c r="AB298" s="86"/>
      <c r="AC298" s="86"/>
      <c r="AD298" s="86"/>
      <c r="AE298" s="86"/>
      <c r="AF298" s="86"/>
    </row>
    <row r="299" spans="1:32" x14ac:dyDescent="0.25">
      <c r="A299" s="75" t="s">
        <v>15856</v>
      </c>
      <c r="B299" s="62" t="s">
        <v>15929</v>
      </c>
      <c r="C299" s="62" t="s">
        <v>58</v>
      </c>
      <c r="D299" s="117"/>
      <c r="E299" s="116"/>
      <c r="F299" s="118"/>
      <c r="G299" s="119"/>
      <c r="H299" s="119"/>
      <c r="I299" s="120">
        <v>299</v>
      </c>
      <c r="J299" s="121"/>
      <c r="K299" s="122"/>
      <c r="L299" s="122"/>
      <c r="M299" s="122"/>
      <c r="N299" s="122"/>
      <c r="O299" s="122"/>
      <c r="P299" s="122"/>
      <c r="Q299" s="122"/>
      <c r="R299" s="122"/>
      <c r="S299" s="122"/>
      <c r="T299" s="122"/>
      <c r="U299" s="122"/>
      <c r="V299" s="122"/>
      <c r="W299" s="123"/>
      <c r="X299" s="123"/>
      <c r="Y299" s="86"/>
      <c r="Z299" s="86"/>
      <c r="AA299" s="86"/>
      <c r="AB299" s="86"/>
      <c r="AC299" s="86"/>
      <c r="AD299" s="86"/>
      <c r="AE299" s="86"/>
      <c r="AF299" s="86"/>
    </row>
    <row r="300" spans="1:32" x14ac:dyDescent="0.25">
      <c r="A300" s="75" t="s">
        <v>15857</v>
      </c>
      <c r="B300" s="62" t="s">
        <v>15930</v>
      </c>
      <c r="C300" s="62" t="s">
        <v>58</v>
      </c>
      <c r="D300" s="117"/>
      <c r="E300" s="116"/>
      <c r="F300" s="118"/>
      <c r="G300" s="119"/>
      <c r="H300" s="119"/>
      <c r="I300" s="120">
        <v>300</v>
      </c>
      <c r="J300" s="121"/>
      <c r="K300" s="122"/>
      <c r="L300" s="122"/>
      <c r="M300" s="122"/>
      <c r="N300" s="122"/>
      <c r="O300" s="122"/>
      <c r="P300" s="122"/>
      <c r="Q300" s="122"/>
      <c r="R300" s="122"/>
      <c r="S300" s="122"/>
      <c r="T300" s="122"/>
      <c r="U300" s="122"/>
      <c r="V300" s="122"/>
      <c r="W300" s="123"/>
      <c r="X300" s="123"/>
      <c r="Y300" s="86"/>
      <c r="Z300" s="86"/>
      <c r="AA300" s="86"/>
      <c r="AB300" s="86"/>
      <c r="AC300" s="86"/>
      <c r="AD300" s="86"/>
      <c r="AE300" s="86"/>
      <c r="AF300" s="86"/>
    </row>
    <row r="301" spans="1:32" x14ac:dyDescent="0.25">
      <c r="A301" s="75" t="s">
        <v>15858</v>
      </c>
      <c r="B301" s="62" t="s">
        <v>15931</v>
      </c>
      <c r="C301" s="62" t="s">
        <v>58</v>
      </c>
      <c r="D301" s="117"/>
      <c r="E301" s="116"/>
      <c r="F301" s="118"/>
      <c r="G301" s="119"/>
      <c r="H301" s="119"/>
      <c r="I301" s="120">
        <v>301</v>
      </c>
      <c r="J301" s="121"/>
      <c r="K301" s="122"/>
      <c r="L301" s="122"/>
      <c r="M301" s="122"/>
      <c r="N301" s="122"/>
      <c r="O301" s="122"/>
      <c r="P301" s="122"/>
      <c r="Q301" s="122"/>
      <c r="R301" s="122"/>
      <c r="S301" s="122"/>
      <c r="T301" s="122"/>
      <c r="U301" s="122"/>
      <c r="V301" s="122"/>
      <c r="W301" s="123"/>
      <c r="X301" s="123"/>
      <c r="Y301" s="86"/>
      <c r="Z301" s="86"/>
      <c r="AA301" s="86"/>
      <c r="AB301" s="86"/>
      <c r="AC301" s="86"/>
      <c r="AD301" s="86"/>
      <c r="AE301" s="86"/>
      <c r="AF301" s="86"/>
    </row>
    <row r="302" spans="1:32" x14ac:dyDescent="0.25">
      <c r="A302" s="75" t="s">
        <v>15859</v>
      </c>
      <c r="B302" s="62" t="s">
        <v>15932</v>
      </c>
      <c r="C302" s="62" t="s">
        <v>58</v>
      </c>
      <c r="D302" s="117"/>
      <c r="E302" s="116"/>
      <c r="F302" s="118"/>
      <c r="G302" s="119"/>
      <c r="H302" s="119"/>
      <c r="I302" s="120">
        <v>302</v>
      </c>
      <c r="J302" s="121"/>
      <c r="K302" s="122"/>
      <c r="L302" s="122"/>
      <c r="M302" s="122"/>
      <c r="N302" s="122"/>
      <c r="O302" s="122"/>
      <c r="P302" s="122"/>
      <c r="Q302" s="122"/>
      <c r="R302" s="122"/>
      <c r="S302" s="122"/>
      <c r="T302" s="122"/>
      <c r="U302" s="122"/>
      <c r="V302" s="122"/>
      <c r="W302" s="123"/>
      <c r="X302" s="123"/>
      <c r="Y302" s="86"/>
      <c r="Z302" s="86"/>
      <c r="AA302" s="86"/>
      <c r="AB302" s="86"/>
      <c r="AC302" s="86"/>
      <c r="AD302" s="86"/>
      <c r="AE302" s="86"/>
      <c r="AF302" s="86"/>
    </row>
    <row r="303" spans="1:32" x14ac:dyDescent="0.25">
      <c r="A303" s="75" t="s">
        <v>15860</v>
      </c>
      <c r="B303" s="62" t="s">
        <v>15921</v>
      </c>
      <c r="C303" s="62" t="s">
        <v>60</v>
      </c>
      <c r="D303" s="117"/>
      <c r="E303" s="116"/>
      <c r="F303" s="118"/>
      <c r="G303" s="119"/>
      <c r="H303" s="119"/>
      <c r="I303" s="120">
        <v>303</v>
      </c>
      <c r="J303" s="121"/>
      <c r="K303" s="122"/>
      <c r="L303" s="122"/>
      <c r="M303" s="122"/>
      <c r="N303" s="122"/>
      <c r="O303" s="122"/>
      <c r="P303" s="122"/>
      <c r="Q303" s="122"/>
      <c r="R303" s="122"/>
      <c r="S303" s="122"/>
      <c r="T303" s="122"/>
      <c r="U303" s="122"/>
      <c r="V303" s="122"/>
      <c r="W303" s="123"/>
      <c r="X303" s="123"/>
      <c r="Y303" s="86"/>
      <c r="Z303" s="86"/>
      <c r="AA303" s="86"/>
      <c r="AB303" s="86"/>
      <c r="AC303" s="86"/>
      <c r="AD303" s="86"/>
      <c r="AE303" s="86"/>
      <c r="AF303" s="86"/>
    </row>
    <row r="304" spans="1:32" x14ac:dyDescent="0.25">
      <c r="A304" s="75" t="s">
        <v>15861</v>
      </c>
      <c r="B304" s="62" t="s">
        <v>15922</v>
      </c>
      <c r="C304" s="62" t="s">
        <v>60</v>
      </c>
      <c r="D304" s="117"/>
      <c r="E304" s="116"/>
      <c r="F304" s="118"/>
      <c r="G304" s="119"/>
      <c r="H304" s="119"/>
      <c r="I304" s="120">
        <v>304</v>
      </c>
      <c r="J304" s="121"/>
      <c r="K304" s="122"/>
      <c r="L304" s="122"/>
      <c r="M304" s="122"/>
      <c r="N304" s="122"/>
      <c r="O304" s="122"/>
      <c r="P304" s="122"/>
      <c r="Q304" s="122"/>
      <c r="R304" s="122"/>
      <c r="S304" s="122"/>
      <c r="T304" s="122"/>
      <c r="U304" s="122"/>
      <c r="V304" s="122"/>
      <c r="W304" s="123"/>
      <c r="X304" s="123"/>
      <c r="Y304" s="86"/>
      <c r="Z304" s="86"/>
      <c r="AA304" s="86"/>
      <c r="AB304" s="86"/>
      <c r="AC304" s="86"/>
      <c r="AD304" s="86"/>
      <c r="AE304" s="86"/>
      <c r="AF304" s="86"/>
    </row>
    <row r="305" spans="1:32" x14ac:dyDescent="0.25">
      <c r="A305" s="75" t="s">
        <v>15862</v>
      </c>
      <c r="B305" s="62" t="s">
        <v>15923</v>
      </c>
      <c r="C305" s="62" t="s">
        <v>60</v>
      </c>
      <c r="D305" s="117"/>
      <c r="E305" s="116"/>
      <c r="F305" s="118"/>
      <c r="G305" s="119"/>
      <c r="H305" s="119"/>
      <c r="I305" s="120">
        <v>305</v>
      </c>
      <c r="J305" s="121"/>
      <c r="K305" s="122"/>
      <c r="L305" s="122"/>
      <c r="M305" s="122"/>
      <c r="N305" s="122"/>
      <c r="O305" s="122"/>
      <c r="P305" s="122"/>
      <c r="Q305" s="122"/>
      <c r="R305" s="122"/>
      <c r="S305" s="122"/>
      <c r="T305" s="122"/>
      <c r="U305" s="122"/>
      <c r="V305" s="122"/>
      <c r="W305" s="123"/>
      <c r="X305" s="123"/>
      <c r="Y305" s="86"/>
      <c r="Z305" s="86"/>
      <c r="AA305" s="86"/>
      <c r="AB305" s="86"/>
      <c r="AC305" s="86"/>
      <c r="AD305" s="86"/>
      <c r="AE305" s="86"/>
      <c r="AF305" s="86"/>
    </row>
    <row r="306" spans="1:32" x14ac:dyDescent="0.25">
      <c r="A306" s="75" t="s">
        <v>15863</v>
      </c>
      <c r="B306" s="62" t="s">
        <v>15924</v>
      </c>
      <c r="C306" s="62" t="s">
        <v>60</v>
      </c>
      <c r="D306" s="117"/>
      <c r="E306" s="116"/>
      <c r="F306" s="118"/>
      <c r="G306" s="119"/>
      <c r="H306" s="119"/>
      <c r="I306" s="120">
        <v>306</v>
      </c>
      <c r="J306" s="121"/>
      <c r="K306" s="122"/>
      <c r="L306" s="122"/>
      <c r="M306" s="122"/>
      <c r="N306" s="122"/>
      <c r="O306" s="122"/>
      <c r="P306" s="122"/>
      <c r="Q306" s="122"/>
      <c r="R306" s="122"/>
      <c r="S306" s="122"/>
      <c r="T306" s="122"/>
      <c r="U306" s="122"/>
      <c r="V306" s="122"/>
      <c r="W306" s="123"/>
      <c r="X306" s="123"/>
      <c r="Y306" s="86"/>
      <c r="Z306" s="86"/>
      <c r="AA306" s="86"/>
      <c r="AB306" s="86"/>
      <c r="AC306" s="86"/>
      <c r="AD306" s="86"/>
      <c r="AE306" s="86"/>
      <c r="AF306" s="86"/>
    </row>
    <row r="307" spans="1:32" x14ac:dyDescent="0.25">
      <c r="A307" s="75" t="s">
        <v>15864</v>
      </c>
      <c r="B307" s="62" t="s">
        <v>15925</v>
      </c>
      <c r="C307" s="62" t="s">
        <v>60</v>
      </c>
      <c r="D307" s="117"/>
      <c r="E307" s="116"/>
      <c r="F307" s="118"/>
      <c r="G307" s="119"/>
      <c r="H307" s="119"/>
      <c r="I307" s="120">
        <v>307</v>
      </c>
      <c r="J307" s="121"/>
      <c r="K307" s="122"/>
      <c r="L307" s="122"/>
      <c r="M307" s="122"/>
      <c r="N307" s="122"/>
      <c r="O307" s="122"/>
      <c r="P307" s="122"/>
      <c r="Q307" s="122"/>
      <c r="R307" s="122"/>
      <c r="S307" s="122"/>
      <c r="T307" s="122"/>
      <c r="U307" s="122"/>
      <c r="V307" s="122"/>
      <c r="W307" s="123"/>
      <c r="X307" s="123"/>
      <c r="Y307" s="86"/>
      <c r="Z307" s="86"/>
      <c r="AA307" s="86"/>
      <c r="AB307" s="86"/>
      <c r="AC307" s="86"/>
      <c r="AD307" s="86"/>
      <c r="AE307" s="86"/>
      <c r="AF307" s="86"/>
    </row>
    <row r="308" spans="1:32" x14ac:dyDescent="0.25">
      <c r="A308" s="75" t="s">
        <v>15865</v>
      </c>
      <c r="B308" s="62" t="s">
        <v>15926</v>
      </c>
      <c r="C308" s="62" t="s">
        <v>60</v>
      </c>
      <c r="D308" s="117"/>
      <c r="E308" s="116"/>
      <c r="F308" s="118"/>
      <c r="G308" s="119"/>
      <c r="H308" s="119"/>
      <c r="I308" s="120">
        <v>308</v>
      </c>
      <c r="J308" s="121"/>
      <c r="K308" s="122"/>
      <c r="L308" s="122"/>
      <c r="M308" s="122"/>
      <c r="N308" s="122"/>
      <c r="O308" s="122"/>
      <c r="P308" s="122"/>
      <c r="Q308" s="122"/>
      <c r="R308" s="122"/>
      <c r="S308" s="122"/>
      <c r="T308" s="122"/>
      <c r="U308" s="122"/>
      <c r="V308" s="122"/>
      <c r="W308" s="123"/>
      <c r="X308" s="123"/>
      <c r="Y308" s="86"/>
      <c r="Z308" s="86"/>
      <c r="AA308" s="86"/>
      <c r="AB308" s="86"/>
      <c r="AC308" s="86"/>
      <c r="AD308" s="86"/>
      <c r="AE308" s="86"/>
      <c r="AF308" s="86"/>
    </row>
    <row r="309" spans="1:32" x14ac:dyDescent="0.25">
      <c r="A309" s="75" t="s">
        <v>15866</v>
      </c>
      <c r="B309" s="62" t="s">
        <v>15927</v>
      </c>
      <c r="C309" s="62" t="s">
        <v>60</v>
      </c>
      <c r="D309" s="117"/>
      <c r="E309" s="116"/>
      <c r="F309" s="118"/>
      <c r="G309" s="119"/>
      <c r="H309" s="119"/>
      <c r="I309" s="120">
        <v>309</v>
      </c>
      <c r="J309" s="121"/>
      <c r="K309" s="122"/>
      <c r="L309" s="122"/>
      <c r="M309" s="122"/>
      <c r="N309" s="122"/>
      <c r="O309" s="122"/>
      <c r="P309" s="122"/>
      <c r="Q309" s="122"/>
      <c r="R309" s="122"/>
      <c r="S309" s="122"/>
      <c r="T309" s="122"/>
      <c r="U309" s="122"/>
      <c r="V309" s="122"/>
      <c r="W309" s="123"/>
      <c r="X309" s="123"/>
      <c r="Y309" s="86"/>
      <c r="Z309" s="86"/>
      <c r="AA309" s="86"/>
      <c r="AB309" s="86"/>
      <c r="AC309" s="86"/>
      <c r="AD309" s="86"/>
      <c r="AE309" s="86"/>
      <c r="AF309" s="86"/>
    </row>
    <row r="310" spans="1:32" x14ac:dyDescent="0.25">
      <c r="A310" s="75" t="s">
        <v>15867</v>
      </c>
      <c r="B310" s="62" t="s">
        <v>15928</v>
      </c>
      <c r="C310" s="62" t="s">
        <v>60</v>
      </c>
      <c r="D310" s="117"/>
      <c r="E310" s="116"/>
      <c r="F310" s="118"/>
      <c r="G310" s="119"/>
      <c r="H310" s="119"/>
      <c r="I310" s="120">
        <v>310</v>
      </c>
      <c r="J310" s="121"/>
      <c r="K310" s="122"/>
      <c r="L310" s="122"/>
      <c r="M310" s="122"/>
      <c r="N310" s="122"/>
      <c r="O310" s="122"/>
      <c r="P310" s="122"/>
      <c r="Q310" s="122"/>
      <c r="R310" s="122"/>
      <c r="S310" s="122"/>
      <c r="T310" s="122"/>
      <c r="U310" s="122"/>
      <c r="V310" s="122"/>
      <c r="W310" s="123"/>
      <c r="X310" s="123"/>
      <c r="Y310" s="86"/>
      <c r="Z310" s="86"/>
      <c r="AA310" s="86"/>
      <c r="AB310" s="86"/>
      <c r="AC310" s="86"/>
      <c r="AD310" s="86"/>
      <c r="AE310" s="86"/>
      <c r="AF310" s="86"/>
    </row>
    <row r="311" spans="1:32" x14ac:dyDescent="0.25">
      <c r="A311" s="75" t="s">
        <v>15868</v>
      </c>
      <c r="B311" s="62" t="s">
        <v>15929</v>
      </c>
      <c r="C311" s="62" t="s">
        <v>60</v>
      </c>
      <c r="D311" s="117"/>
      <c r="E311" s="116"/>
      <c r="F311" s="118"/>
      <c r="G311" s="119"/>
      <c r="H311" s="119"/>
      <c r="I311" s="120">
        <v>311</v>
      </c>
      <c r="J311" s="121"/>
      <c r="K311" s="122"/>
      <c r="L311" s="122"/>
      <c r="M311" s="122"/>
      <c r="N311" s="122"/>
      <c r="O311" s="122"/>
      <c r="P311" s="122"/>
      <c r="Q311" s="122"/>
      <c r="R311" s="122"/>
      <c r="S311" s="122"/>
      <c r="T311" s="122"/>
      <c r="U311" s="122"/>
      <c r="V311" s="122"/>
      <c r="W311" s="123"/>
      <c r="X311" s="123"/>
      <c r="Y311" s="86"/>
      <c r="Z311" s="86"/>
      <c r="AA311" s="86"/>
      <c r="AB311" s="86"/>
      <c r="AC311" s="86"/>
      <c r="AD311" s="86"/>
      <c r="AE311" s="86"/>
      <c r="AF311" s="86"/>
    </row>
    <row r="312" spans="1:32" x14ac:dyDescent="0.25">
      <c r="A312" s="75" t="s">
        <v>15869</v>
      </c>
      <c r="B312" s="62" t="s">
        <v>15930</v>
      </c>
      <c r="C312" s="62" t="s">
        <v>60</v>
      </c>
      <c r="D312" s="117"/>
      <c r="E312" s="116"/>
      <c r="F312" s="118"/>
      <c r="G312" s="119"/>
      <c r="H312" s="119"/>
      <c r="I312" s="120">
        <v>312</v>
      </c>
      <c r="J312" s="121"/>
      <c r="K312" s="122"/>
      <c r="L312" s="122"/>
      <c r="M312" s="122"/>
      <c r="N312" s="122"/>
      <c r="O312" s="122"/>
      <c r="P312" s="122"/>
      <c r="Q312" s="122"/>
      <c r="R312" s="122"/>
      <c r="S312" s="122"/>
      <c r="T312" s="122"/>
      <c r="U312" s="122"/>
      <c r="V312" s="122"/>
      <c r="W312" s="123"/>
      <c r="X312" s="123"/>
      <c r="Y312" s="86"/>
      <c r="Z312" s="86"/>
      <c r="AA312" s="86"/>
      <c r="AB312" s="86"/>
      <c r="AC312" s="86"/>
      <c r="AD312" s="86"/>
      <c r="AE312" s="86"/>
      <c r="AF312" s="86"/>
    </row>
    <row r="313" spans="1:32" x14ac:dyDescent="0.25">
      <c r="A313" s="75" t="s">
        <v>15870</v>
      </c>
      <c r="B313" s="62" t="s">
        <v>15931</v>
      </c>
      <c r="C313" s="62" t="s">
        <v>60</v>
      </c>
      <c r="D313" s="117"/>
      <c r="E313" s="116"/>
      <c r="F313" s="118"/>
      <c r="G313" s="119"/>
      <c r="H313" s="119"/>
      <c r="I313" s="120">
        <v>313</v>
      </c>
      <c r="J313" s="121"/>
      <c r="K313" s="122"/>
      <c r="L313" s="122"/>
      <c r="M313" s="122"/>
      <c r="N313" s="122"/>
      <c r="O313" s="122"/>
      <c r="P313" s="122"/>
      <c r="Q313" s="122"/>
      <c r="R313" s="122"/>
      <c r="S313" s="122"/>
      <c r="T313" s="122"/>
      <c r="U313" s="122"/>
      <c r="V313" s="122"/>
      <c r="W313" s="123"/>
      <c r="X313" s="123"/>
      <c r="Y313" s="86"/>
      <c r="Z313" s="86"/>
      <c r="AA313" s="86"/>
      <c r="AB313" s="86"/>
      <c r="AC313" s="86"/>
      <c r="AD313" s="86"/>
      <c r="AE313" s="86"/>
      <c r="AF313" s="86"/>
    </row>
    <row r="314" spans="1:32" x14ac:dyDescent="0.25">
      <c r="A314" s="75" t="s">
        <v>15871</v>
      </c>
      <c r="B314" s="62" t="s">
        <v>15932</v>
      </c>
      <c r="C314" s="62" t="s">
        <v>60</v>
      </c>
      <c r="D314" s="117"/>
      <c r="E314" s="116"/>
      <c r="F314" s="118"/>
      <c r="G314" s="119"/>
      <c r="H314" s="119"/>
      <c r="I314" s="120">
        <v>314</v>
      </c>
      <c r="J314" s="121"/>
      <c r="K314" s="122"/>
      <c r="L314" s="122"/>
      <c r="M314" s="122"/>
      <c r="N314" s="122"/>
      <c r="O314" s="122"/>
      <c r="P314" s="122"/>
      <c r="Q314" s="122"/>
      <c r="R314" s="122"/>
      <c r="S314" s="122"/>
      <c r="T314" s="122"/>
      <c r="U314" s="122"/>
      <c r="V314" s="122"/>
      <c r="W314" s="123"/>
      <c r="X314" s="123"/>
      <c r="Y314" s="86"/>
      <c r="Z314" s="86"/>
      <c r="AA314" s="86"/>
      <c r="AB314" s="86"/>
      <c r="AC314" s="86"/>
      <c r="AD314" s="86"/>
      <c r="AE314" s="86"/>
      <c r="AF314" s="86"/>
    </row>
    <row r="315" spans="1:32" x14ac:dyDescent="0.25">
      <c r="A315" s="75" t="s">
        <v>15872</v>
      </c>
      <c r="B315" s="62" t="s">
        <v>15921</v>
      </c>
      <c r="C315" s="62" t="s">
        <v>62</v>
      </c>
      <c r="D315" s="117"/>
      <c r="E315" s="116"/>
      <c r="F315" s="118"/>
      <c r="G315" s="119"/>
      <c r="H315" s="119"/>
      <c r="I315" s="120">
        <v>315</v>
      </c>
      <c r="J315" s="121"/>
      <c r="K315" s="122"/>
      <c r="L315" s="122"/>
      <c r="M315" s="122"/>
      <c r="N315" s="122"/>
      <c r="O315" s="122"/>
      <c r="P315" s="122"/>
      <c r="Q315" s="122"/>
      <c r="R315" s="122"/>
      <c r="S315" s="122"/>
      <c r="T315" s="122"/>
      <c r="U315" s="122"/>
      <c r="V315" s="122"/>
      <c r="W315" s="123"/>
      <c r="X315" s="123"/>
      <c r="Y315" s="86"/>
      <c r="Z315" s="86"/>
      <c r="AA315" s="86"/>
      <c r="AB315" s="86"/>
      <c r="AC315" s="86"/>
      <c r="AD315" s="86"/>
      <c r="AE315" s="86"/>
      <c r="AF315" s="86"/>
    </row>
    <row r="316" spans="1:32" x14ac:dyDescent="0.25">
      <c r="A316" s="75" t="s">
        <v>15873</v>
      </c>
      <c r="B316" s="62" t="s">
        <v>15922</v>
      </c>
      <c r="C316" s="62" t="s">
        <v>62</v>
      </c>
      <c r="D316" s="117"/>
      <c r="E316" s="116"/>
      <c r="F316" s="118"/>
      <c r="G316" s="119"/>
      <c r="H316" s="119"/>
      <c r="I316" s="120">
        <v>316</v>
      </c>
      <c r="J316" s="121"/>
      <c r="K316" s="122"/>
      <c r="L316" s="122"/>
      <c r="M316" s="122"/>
      <c r="N316" s="122"/>
      <c r="O316" s="122"/>
      <c r="P316" s="122"/>
      <c r="Q316" s="122"/>
      <c r="R316" s="122"/>
      <c r="S316" s="122"/>
      <c r="T316" s="122"/>
      <c r="U316" s="122"/>
      <c r="V316" s="122"/>
      <c r="W316" s="123"/>
      <c r="X316" s="123"/>
      <c r="Y316" s="86"/>
      <c r="Z316" s="86"/>
      <c r="AA316" s="86"/>
      <c r="AB316" s="86"/>
      <c r="AC316" s="86"/>
      <c r="AD316" s="86"/>
      <c r="AE316" s="86"/>
      <c r="AF316" s="86"/>
    </row>
    <row r="317" spans="1:32" x14ac:dyDescent="0.25">
      <c r="A317" s="75" t="s">
        <v>15874</v>
      </c>
      <c r="B317" s="62" t="s">
        <v>15923</v>
      </c>
      <c r="C317" s="62" t="s">
        <v>62</v>
      </c>
      <c r="D317" s="117"/>
      <c r="E317" s="116"/>
      <c r="F317" s="118"/>
      <c r="G317" s="119"/>
      <c r="H317" s="119"/>
      <c r="I317" s="120">
        <v>317</v>
      </c>
      <c r="J317" s="121"/>
      <c r="K317" s="122"/>
      <c r="L317" s="122"/>
      <c r="M317" s="122"/>
      <c r="N317" s="122"/>
      <c r="O317" s="122"/>
      <c r="P317" s="122"/>
      <c r="Q317" s="122"/>
      <c r="R317" s="122"/>
      <c r="S317" s="122"/>
      <c r="T317" s="122"/>
      <c r="U317" s="122"/>
      <c r="V317" s="122"/>
      <c r="W317" s="123"/>
      <c r="X317" s="123"/>
      <c r="Y317" s="86"/>
      <c r="Z317" s="86"/>
      <c r="AA317" s="86"/>
      <c r="AB317" s="86"/>
      <c r="AC317" s="86"/>
      <c r="AD317" s="86"/>
      <c r="AE317" s="86"/>
      <c r="AF317" s="86"/>
    </row>
    <row r="318" spans="1:32" x14ac:dyDescent="0.25">
      <c r="A318" s="75" t="s">
        <v>15875</v>
      </c>
      <c r="B318" s="62" t="s">
        <v>15924</v>
      </c>
      <c r="C318" s="62" t="s">
        <v>62</v>
      </c>
      <c r="D318" s="117"/>
      <c r="E318" s="116"/>
      <c r="F318" s="118"/>
      <c r="G318" s="119"/>
      <c r="H318" s="119"/>
      <c r="I318" s="120">
        <v>318</v>
      </c>
      <c r="J318" s="121"/>
      <c r="K318" s="122"/>
      <c r="L318" s="122"/>
      <c r="M318" s="122"/>
      <c r="N318" s="122"/>
      <c r="O318" s="122"/>
      <c r="P318" s="122"/>
      <c r="Q318" s="122"/>
      <c r="R318" s="122"/>
      <c r="S318" s="122"/>
      <c r="T318" s="122"/>
      <c r="U318" s="122"/>
      <c r="V318" s="122"/>
      <c r="W318" s="123"/>
      <c r="X318" s="123"/>
      <c r="Y318" s="86"/>
      <c r="Z318" s="86"/>
      <c r="AA318" s="86"/>
      <c r="AB318" s="86"/>
      <c r="AC318" s="86"/>
      <c r="AD318" s="86"/>
      <c r="AE318" s="86"/>
      <c r="AF318" s="86"/>
    </row>
    <row r="319" spans="1:32" x14ac:dyDescent="0.25">
      <c r="A319" s="75" t="s">
        <v>15876</v>
      </c>
      <c r="B319" s="62" t="s">
        <v>15925</v>
      </c>
      <c r="C319" s="62" t="s">
        <v>62</v>
      </c>
      <c r="D319" s="117"/>
      <c r="E319" s="116"/>
      <c r="F319" s="118"/>
      <c r="G319" s="119"/>
      <c r="H319" s="119"/>
      <c r="I319" s="120">
        <v>319</v>
      </c>
      <c r="J319" s="121"/>
      <c r="K319" s="122"/>
      <c r="L319" s="122"/>
      <c r="M319" s="122"/>
      <c r="N319" s="122"/>
      <c r="O319" s="122"/>
      <c r="P319" s="122"/>
      <c r="Q319" s="122"/>
      <c r="R319" s="122"/>
      <c r="S319" s="122"/>
      <c r="T319" s="122"/>
      <c r="U319" s="122"/>
      <c r="V319" s="122"/>
      <c r="W319" s="123"/>
      <c r="X319" s="123"/>
      <c r="Y319" s="86"/>
      <c r="Z319" s="86"/>
      <c r="AA319" s="86"/>
      <c r="AB319" s="86"/>
      <c r="AC319" s="86"/>
      <c r="AD319" s="86"/>
      <c r="AE319" s="86"/>
      <c r="AF319" s="86"/>
    </row>
    <row r="320" spans="1:32" x14ac:dyDescent="0.25">
      <c r="A320" s="75" t="s">
        <v>15877</v>
      </c>
      <c r="B320" s="62" t="s">
        <v>15926</v>
      </c>
      <c r="C320" s="62" t="s">
        <v>62</v>
      </c>
      <c r="D320" s="117"/>
      <c r="E320" s="116"/>
      <c r="F320" s="118"/>
      <c r="G320" s="119"/>
      <c r="H320" s="119"/>
      <c r="I320" s="120">
        <v>320</v>
      </c>
      <c r="J320" s="121"/>
      <c r="K320" s="122"/>
      <c r="L320" s="122"/>
      <c r="M320" s="122"/>
      <c r="N320" s="122"/>
      <c r="O320" s="122"/>
      <c r="P320" s="122"/>
      <c r="Q320" s="122"/>
      <c r="R320" s="122"/>
      <c r="S320" s="122"/>
      <c r="T320" s="122"/>
      <c r="U320" s="122"/>
      <c r="V320" s="122"/>
      <c r="W320" s="123"/>
      <c r="X320" s="123"/>
      <c r="Y320" s="86"/>
      <c r="Z320" s="86"/>
      <c r="AA320" s="86"/>
      <c r="AB320" s="86"/>
      <c r="AC320" s="86"/>
      <c r="AD320" s="86"/>
      <c r="AE320" s="86"/>
      <c r="AF320" s="86"/>
    </row>
    <row r="321" spans="1:32" x14ac:dyDescent="0.25">
      <c r="A321" s="75" t="s">
        <v>15878</v>
      </c>
      <c r="B321" s="62" t="s">
        <v>15927</v>
      </c>
      <c r="C321" s="62" t="s">
        <v>62</v>
      </c>
      <c r="D321" s="117"/>
      <c r="E321" s="116"/>
      <c r="F321" s="118"/>
      <c r="G321" s="119"/>
      <c r="H321" s="119"/>
      <c r="I321" s="120">
        <v>321</v>
      </c>
      <c r="J321" s="121"/>
      <c r="K321" s="122"/>
      <c r="L321" s="122"/>
      <c r="M321" s="122"/>
      <c r="N321" s="122"/>
      <c r="O321" s="122"/>
      <c r="P321" s="122"/>
      <c r="Q321" s="122"/>
      <c r="R321" s="122"/>
      <c r="S321" s="122"/>
      <c r="T321" s="122"/>
      <c r="U321" s="122"/>
      <c r="V321" s="122"/>
      <c r="W321" s="123"/>
      <c r="X321" s="123"/>
      <c r="Y321" s="86"/>
      <c r="Z321" s="86"/>
      <c r="AA321" s="86"/>
      <c r="AB321" s="86"/>
      <c r="AC321" s="86"/>
      <c r="AD321" s="86"/>
      <c r="AE321" s="86"/>
      <c r="AF321" s="86"/>
    </row>
    <row r="322" spans="1:32" x14ac:dyDescent="0.25">
      <c r="A322" s="75" t="s">
        <v>15879</v>
      </c>
      <c r="B322" s="62" t="s">
        <v>15928</v>
      </c>
      <c r="C322" s="62" t="s">
        <v>62</v>
      </c>
      <c r="D322" s="117"/>
      <c r="E322" s="116"/>
      <c r="F322" s="118"/>
      <c r="G322" s="119"/>
      <c r="H322" s="119"/>
      <c r="I322" s="120">
        <v>322</v>
      </c>
      <c r="J322" s="121"/>
      <c r="K322" s="122"/>
      <c r="L322" s="122"/>
      <c r="M322" s="122"/>
      <c r="N322" s="122"/>
      <c r="O322" s="122"/>
      <c r="P322" s="122"/>
      <c r="Q322" s="122"/>
      <c r="R322" s="122"/>
      <c r="S322" s="122"/>
      <c r="T322" s="122"/>
      <c r="U322" s="122"/>
      <c r="V322" s="122"/>
      <c r="W322" s="123"/>
      <c r="X322" s="123"/>
      <c r="Y322" s="86"/>
      <c r="Z322" s="86"/>
      <c r="AA322" s="86"/>
      <c r="AB322" s="86"/>
      <c r="AC322" s="86"/>
      <c r="AD322" s="86"/>
      <c r="AE322" s="86"/>
      <c r="AF322" s="86"/>
    </row>
    <row r="323" spans="1:32" x14ac:dyDescent="0.25">
      <c r="A323" s="75" t="s">
        <v>15880</v>
      </c>
      <c r="B323" s="62" t="s">
        <v>15929</v>
      </c>
      <c r="C323" s="62" t="s">
        <v>62</v>
      </c>
      <c r="D323" s="117"/>
      <c r="E323" s="116"/>
      <c r="F323" s="118"/>
      <c r="G323" s="119"/>
      <c r="H323" s="119"/>
      <c r="I323" s="120">
        <v>323</v>
      </c>
      <c r="J323" s="121"/>
      <c r="K323" s="122"/>
      <c r="L323" s="122"/>
      <c r="M323" s="122"/>
      <c r="N323" s="122"/>
      <c r="O323" s="122"/>
      <c r="P323" s="122"/>
      <c r="Q323" s="122"/>
      <c r="R323" s="122"/>
      <c r="S323" s="122"/>
      <c r="T323" s="122"/>
      <c r="U323" s="122"/>
      <c r="V323" s="122"/>
      <c r="W323" s="123"/>
      <c r="X323" s="123"/>
      <c r="Y323" s="86"/>
      <c r="Z323" s="86"/>
      <c r="AA323" s="86"/>
      <c r="AB323" s="86"/>
      <c r="AC323" s="86"/>
      <c r="AD323" s="86"/>
      <c r="AE323" s="86"/>
      <c r="AF323" s="86"/>
    </row>
    <row r="324" spans="1:32" x14ac:dyDescent="0.25">
      <c r="A324" s="75" t="s">
        <v>15881</v>
      </c>
      <c r="B324" s="62" t="s">
        <v>15930</v>
      </c>
      <c r="C324" s="62" t="s">
        <v>62</v>
      </c>
      <c r="D324" s="117"/>
      <c r="E324" s="116"/>
      <c r="F324" s="118"/>
      <c r="G324" s="119"/>
      <c r="H324" s="119"/>
      <c r="I324" s="120">
        <v>324</v>
      </c>
      <c r="J324" s="121"/>
      <c r="K324" s="122"/>
      <c r="L324" s="122"/>
      <c r="M324" s="122"/>
      <c r="N324" s="122"/>
      <c r="O324" s="122"/>
      <c r="P324" s="122"/>
      <c r="Q324" s="122"/>
      <c r="R324" s="122"/>
      <c r="S324" s="122"/>
      <c r="T324" s="122"/>
      <c r="U324" s="122"/>
      <c r="V324" s="122"/>
      <c r="W324" s="123"/>
      <c r="X324" s="123"/>
      <c r="Y324" s="86"/>
      <c r="Z324" s="86"/>
      <c r="AA324" s="86"/>
      <c r="AB324" s="86"/>
      <c r="AC324" s="86"/>
      <c r="AD324" s="86"/>
      <c r="AE324" s="86"/>
      <c r="AF324" s="86"/>
    </row>
    <row r="325" spans="1:32" x14ac:dyDescent="0.25">
      <c r="A325" s="75" t="s">
        <v>15882</v>
      </c>
      <c r="B325" s="62" t="s">
        <v>15931</v>
      </c>
      <c r="C325" s="62" t="s">
        <v>62</v>
      </c>
      <c r="D325" s="117"/>
      <c r="E325" s="116"/>
      <c r="F325" s="118"/>
      <c r="G325" s="119"/>
      <c r="H325" s="119"/>
      <c r="I325" s="120">
        <v>325</v>
      </c>
      <c r="J325" s="121"/>
      <c r="K325" s="122"/>
      <c r="L325" s="122"/>
      <c r="M325" s="122"/>
      <c r="N325" s="122"/>
      <c r="O325" s="122"/>
      <c r="P325" s="122"/>
      <c r="Q325" s="122"/>
      <c r="R325" s="122"/>
      <c r="S325" s="122"/>
      <c r="T325" s="122"/>
      <c r="U325" s="122"/>
      <c r="V325" s="122"/>
      <c r="W325" s="123"/>
      <c r="X325" s="123"/>
      <c r="Y325" s="86"/>
      <c r="Z325" s="86"/>
      <c r="AA325" s="86"/>
      <c r="AB325" s="86"/>
      <c r="AC325" s="86"/>
      <c r="AD325" s="86"/>
      <c r="AE325" s="86"/>
      <c r="AF325" s="86"/>
    </row>
    <row r="326" spans="1:32" x14ac:dyDescent="0.25">
      <c r="A326" s="75" t="s">
        <v>15883</v>
      </c>
      <c r="B326" s="62" t="s">
        <v>15932</v>
      </c>
      <c r="C326" s="62" t="s">
        <v>62</v>
      </c>
      <c r="D326" s="117"/>
      <c r="E326" s="116"/>
      <c r="F326" s="118"/>
      <c r="G326" s="119"/>
      <c r="H326" s="119"/>
      <c r="I326" s="120">
        <v>326</v>
      </c>
      <c r="J326" s="121"/>
      <c r="K326" s="122"/>
      <c r="L326" s="122"/>
      <c r="M326" s="122"/>
      <c r="N326" s="122"/>
      <c r="O326" s="122"/>
      <c r="P326" s="122"/>
      <c r="Q326" s="122"/>
      <c r="R326" s="122"/>
      <c r="S326" s="122"/>
      <c r="T326" s="122"/>
      <c r="U326" s="122"/>
      <c r="V326" s="122"/>
      <c r="W326" s="123"/>
      <c r="X326" s="123"/>
      <c r="Y326" s="86"/>
      <c r="Z326" s="86"/>
      <c r="AA326" s="86"/>
      <c r="AB326" s="86"/>
      <c r="AC326" s="86"/>
      <c r="AD326" s="86"/>
      <c r="AE326" s="86"/>
      <c r="AF326" s="86"/>
    </row>
    <row r="327" spans="1:32" x14ac:dyDescent="0.25">
      <c r="A327" s="75" t="s">
        <v>15884</v>
      </c>
      <c r="B327" s="62" t="s">
        <v>15933</v>
      </c>
      <c r="C327" s="62" t="s">
        <v>56</v>
      </c>
      <c r="D327" s="117"/>
      <c r="E327" s="116"/>
      <c r="F327" s="118"/>
      <c r="G327" s="119"/>
      <c r="H327" s="119"/>
      <c r="I327" s="120">
        <v>327</v>
      </c>
      <c r="J327" s="121"/>
      <c r="K327" s="122"/>
      <c r="L327" s="122"/>
      <c r="M327" s="122"/>
      <c r="N327" s="122"/>
      <c r="O327" s="122"/>
      <c r="P327" s="122"/>
      <c r="Q327" s="122"/>
      <c r="R327" s="122"/>
      <c r="S327" s="122"/>
      <c r="T327" s="122"/>
      <c r="U327" s="122"/>
      <c r="V327" s="122"/>
      <c r="W327" s="123"/>
      <c r="X327" s="123"/>
      <c r="Y327" s="86"/>
      <c r="Z327" s="86"/>
      <c r="AA327" s="86"/>
      <c r="AB327" s="86"/>
      <c r="AC327" s="86"/>
      <c r="AD327" s="86"/>
      <c r="AE327" s="86"/>
      <c r="AF327" s="86"/>
    </row>
    <row r="328" spans="1:32" x14ac:dyDescent="0.25">
      <c r="A328" s="75" t="s">
        <v>15885</v>
      </c>
      <c r="B328" s="62" t="s">
        <v>15934</v>
      </c>
      <c r="C328" s="62" t="s">
        <v>56</v>
      </c>
      <c r="D328" s="117"/>
      <c r="E328" s="116"/>
      <c r="F328" s="118"/>
      <c r="G328" s="119"/>
      <c r="H328" s="119"/>
      <c r="I328" s="120">
        <v>328</v>
      </c>
      <c r="J328" s="121"/>
      <c r="K328" s="122"/>
      <c r="L328" s="122"/>
      <c r="M328" s="122"/>
      <c r="N328" s="122"/>
      <c r="O328" s="122"/>
      <c r="P328" s="122"/>
      <c r="Q328" s="122"/>
      <c r="R328" s="122"/>
      <c r="S328" s="122"/>
      <c r="T328" s="122"/>
      <c r="U328" s="122"/>
      <c r="V328" s="122"/>
      <c r="W328" s="123"/>
      <c r="X328" s="123"/>
      <c r="Y328" s="86"/>
      <c r="Z328" s="86"/>
      <c r="AA328" s="86"/>
      <c r="AB328" s="86"/>
      <c r="AC328" s="86"/>
      <c r="AD328" s="86"/>
      <c r="AE328" s="86"/>
      <c r="AF328" s="86"/>
    </row>
    <row r="329" spans="1:32" x14ac:dyDescent="0.25">
      <c r="A329" s="75" t="s">
        <v>15886</v>
      </c>
      <c r="B329" s="62" t="s">
        <v>15935</v>
      </c>
      <c r="C329" s="62" t="s">
        <v>56</v>
      </c>
      <c r="D329" s="117"/>
      <c r="E329" s="116"/>
      <c r="F329" s="118"/>
      <c r="G329" s="119"/>
      <c r="H329" s="119"/>
      <c r="I329" s="120">
        <v>329</v>
      </c>
      <c r="J329" s="121"/>
      <c r="K329" s="122"/>
      <c r="L329" s="122"/>
      <c r="M329" s="122"/>
      <c r="N329" s="122"/>
      <c r="O329" s="122"/>
      <c r="P329" s="122"/>
      <c r="Q329" s="122"/>
      <c r="R329" s="122"/>
      <c r="S329" s="122"/>
      <c r="T329" s="122"/>
      <c r="U329" s="122"/>
      <c r="V329" s="122"/>
      <c r="W329" s="123"/>
      <c r="X329" s="123"/>
      <c r="Y329" s="86"/>
      <c r="Z329" s="86"/>
      <c r="AA329" s="86"/>
      <c r="AB329" s="86"/>
      <c r="AC329" s="86"/>
      <c r="AD329" s="86"/>
      <c r="AE329" s="86"/>
      <c r="AF329" s="86"/>
    </row>
    <row r="330" spans="1:32" x14ac:dyDescent="0.25">
      <c r="A330" s="75" t="s">
        <v>15887</v>
      </c>
      <c r="B330" s="62" t="s">
        <v>15936</v>
      </c>
      <c r="C330" s="62" t="s">
        <v>56</v>
      </c>
      <c r="D330" s="117"/>
      <c r="E330" s="116"/>
      <c r="F330" s="118"/>
      <c r="G330" s="119"/>
      <c r="H330" s="119"/>
      <c r="I330" s="120">
        <v>330</v>
      </c>
      <c r="J330" s="121"/>
      <c r="K330" s="122"/>
      <c r="L330" s="122"/>
      <c r="M330" s="122"/>
      <c r="N330" s="122"/>
      <c r="O330" s="122"/>
      <c r="P330" s="122"/>
      <c r="Q330" s="122"/>
      <c r="R330" s="122"/>
      <c r="S330" s="122"/>
      <c r="T330" s="122"/>
      <c r="U330" s="122"/>
      <c r="V330" s="122"/>
      <c r="W330" s="123"/>
      <c r="X330" s="123"/>
      <c r="Y330" s="86"/>
      <c r="Z330" s="86"/>
      <c r="AA330" s="86"/>
      <c r="AB330" s="86"/>
      <c r="AC330" s="86"/>
      <c r="AD330" s="86"/>
      <c r="AE330" s="86"/>
      <c r="AF330" s="86"/>
    </row>
    <row r="331" spans="1:32" x14ac:dyDescent="0.25">
      <c r="A331" s="75" t="s">
        <v>15888</v>
      </c>
      <c r="B331" s="62" t="s">
        <v>15937</v>
      </c>
      <c r="C331" s="62" t="s">
        <v>56</v>
      </c>
      <c r="D331" s="117"/>
      <c r="E331" s="116"/>
      <c r="F331" s="118"/>
      <c r="G331" s="119"/>
      <c r="H331" s="119"/>
      <c r="I331" s="120">
        <v>331</v>
      </c>
      <c r="J331" s="121"/>
      <c r="K331" s="122"/>
      <c r="L331" s="122"/>
      <c r="M331" s="122"/>
      <c r="N331" s="122"/>
      <c r="O331" s="122"/>
      <c r="P331" s="122"/>
      <c r="Q331" s="122"/>
      <c r="R331" s="122"/>
      <c r="S331" s="122"/>
      <c r="T331" s="122"/>
      <c r="U331" s="122"/>
      <c r="V331" s="122"/>
      <c r="W331" s="123"/>
      <c r="X331" s="123"/>
      <c r="Y331" s="86"/>
      <c r="Z331" s="86"/>
      <c r="AA331" s="86"/>
      <c r="AB331" s="86"/>
      <c r="AC331" s="86"/>
      <c r="AD331" s="86"/>
      <c r="AE331" s="86"/>
      <c r="AF331" s="86"/>
    </row>
    <row r="332" spans="1:32" x14ac:dyDescent="0.25">
      <c r="A332" s="75" t="s">
        <v>15889</v>
      </c>
      <c r="B332" s="62" t="s">
        <v>15938</v>
      </c>
      <c r="C332" s="62" t="s">
        <v>56</v>
      </c>
      <c r="D332" s="117"/>
      <c r="E332" s="116"/>
      <c r="F332" s="118"/>
      <c r="G332" s="119"/>
      <c r="H332" s="119"/>
      <c r="I332" s="120">
        <v>332</v>
      </c>
      <c r="J332" s="121"/>
      <c r="K332" s="122"/>
      <c r="L332" s="122"/>
      <c r="M332" s="122"/>
      <c r="N332" s="122"/>
      <c r="O332" s="122"/>
      <c r="P332" s="122"/>
      <c r="Q332" s="122"/>
      <c r="R332" s="122"/>
      <c r="S332" s="122"/>
      <c r="T332" s="122"/>
      <c r="U332" s="122"/>
      <c r="V332" s="122"/>
      <c r="W332" s="123"/>
      <c r="X332" s="123"/>
      <c r="Y332" s="86"/>
      <c r="Z332" s="86"/>
      <c r="AA332" s="86"/>
      <c r="AB332" s="86"/>
      <c r="AC332" s="86"/>
      <c r="AD332" s="86"/>
      <c r="AE332" s="86"/>
      <c r="AF332" s="86"/>
    </row>
    <row r="333" spans="1:32" x14ac:dyDescent="0.25">
      <c r="A333" s="75" t="s">
        <v>15890</v>
      </c>
      <c r="B333" s="62" t="s">
        <v>15939</v>
      </c>
      <c r="C333" s="62" t="s">
        <v>56</v>
      </c>
      <c r="D333" s="117"/>
      <c r="E333" s="116"/>
      <c r="F333" s="118"/>
      <c r="G333" s="119"/>
      <c r="H333" s="119"/>
      <c r="I333" s="120">
        <v>333</v>
      </c>
      <c r="J333" s="121"/>
      <c r="K333" s="122"/>
      <c r="L333" s="122"/>
      <c r="M333" s="122"/>
      <c r="N333" s="122"/>
      <c r="O333" s="122"/>
      <c r="P333" s="122"/>
      <c r="Q333" s="122"/>
      <c r="R333" s="122"/>
      <c r="S333" s="122"/>
      <c r="T333" s="122"/>
      <c r="U333" s="122"/>
      <c r="V333" s="122"/>
      <c r="W333" s="123"/>
      <c r="X333" s="123"/>
      <c r="Y333" s="86"/>
      <c r="Z333" s="86"/>
      <c r="AA333" s="86"/>
      <c r="AB333" s="86"/>
      <c r="AC333" s="86"/>
      <c r="AD333" s="86"/>
      <c r="AE333" s="86"/>
      <c r="AF333" s="86"/>
    </row>
    <row r="334" spans="1:32" x14ac:dyDescent="0.25">
      <c r="A334" s="75" t="s">
        <v>15891</v>
      </c>
      <c r="B334" s="62" t="s">
        <v>15940</v>
      </c>
      <c r="C334" s="62" t="s">
        <v>56</v>
      </c>
      <c r="D334" s="117"/>
      <c r="E334" s="116"/>
      <c r="F334" s="118"/>
      <c r="G334" s="119"/>
      <c r="H334" s="119"/>
      <c r="I334" s="120">
        <v>334</v>
      </c>
      <c r="J334" s="121"/>
      <c r="K334" s="122"/>
      <c r="L334" s="122"/>
      <c r="M334" s="122"/>
      <c r="N334" s="122"/>
      <c r="O334" s="122"/>
      <c r="P334" s="122"/>
      <c r="Q334" s="122"/>
      <c r="R334" s="122"/>
      <c r="S334" s="122"/>
      <c r="T334" s="122"/>
      <c r="U334" s="122"/>
      <c r="V334" s="122"/>
      <c r="W334" s="123"/>
      <c r="X334" s="123"/>
      <c r="Y334" s="86"/>
      <c r="Z334" s="86"/>
      <c r="AA334" s="86"/>
      <c r="AB334" s="86"/>
      <c r="AC334" s="86"/>
      <c r="AD334" s="86"/>
      <c r="AE334" s="86"/>
      <c r="AF334" s="86"/>
    </row>
    <row r="335" spans="1:32" x14ac:dyDescent="0.25">
      <c r="A335" s="75" t="s">
        <v>15892</v>
      </c>
      <c r="B335" s="62" t="s">
        <v>15941</v>
      </c>
      <c r="C335" s="62" t="s">
        <v>56</v>
      </c>
      <c r="D335" s="117"/>
      <c r="E335" s="116"/>
      <c r="F335" s="118"/>
      <c r="G335" s="119"/>
      <c r="H335" s="119"/>
      <c r="I335" s="120">
        <v>335</v>
      </c>
      <c r="J335" s="121"/>
      <c r="K335" s="122"/>
      <c r="L335" s="122"/>
      <c r="M335" s="122"/>
      <c r="N335" s="122"/>
      <c r="O335" s="122"/>
      <c r="P335" s="122"/>
      <c r="Q335" s="122"/>
      <c r="R335" s="122"/>
      <c r="S335" s="122"/>
      <c r="T335" s="122"/>
      <c r="U335" s="122"/>
      <c r="V335" s="122"/>
      <c r="W335" s="123"/>
      <c r="X335" s="123"/>
      <c r="Y335" s="86"/>
      <c r="Z335" s="86"/>
      <c r="AA335" s="86"/>
      <c r="AB335" s="86"/>
      <c r="AC335" s="86"/>
      <c r="AD335" s="86"/>
      <c r="AE335" s="86"/>
      <c r="AF335" s="86"/>
    </row>
    <row r="336" spans="1:32" x14ac:dyDescent="0.25">
      <c r="A336" s="75" t="s">
        <v>15893</v>
      </c>
      <c r="B336" s="62" t="s">
        <v>15942</v>
      </c>
      <c r="C336" s="62" t="s">
        <v>56</v>
      </c>
      <c r="D336" s="117"/>
      <c r="E336" s="116"/>
      <c r="F336" s="118"/>
      <c r="G336" s="119"/>
      <c r="H336" s="119"/>
      <c r="I336" s="120">
        <v>336</v>
      </c>
      <c r="J336" s="121"/>
      <c r="K336" s="122"/>
      <c r="L336" s="122"/>
      <c r="M336" s="122"/>
      <c r="N336" s="122"/>
      <c r="O336" s="122"/>
      <c r="P336" s="122"/>
      <c r="Q336" s="122"/>
      <c r="R336" s="122"/>
      <c r="S336" s="122"/>
      <c r="T336" s="122"/>
      <c r="U336" s="122"/>
      <c r="V336" s="122"/>
      <c r="W336" s="123"/>
      <c r="X336" s="123"/>
      <c r="Y336" s="86"/>
      <c r="Z336" s="86"/>
      <c r="AA336" s="86"/>
      <c r="AB336" s="86"/>
      <c r="AC336" s="86"/>
      <c r="AD336" s="86"/>
      <c r="AE336" s="86"/>
      <c r="AF336" s="86"/>
    </row>
    <row r="337" spans="1:32" x14ac:dyDescent="0.25">
      <c r="A337" s="75" t="s">
        <v>15894</v>
      </c>
      <c r="B337" s="62" t="s">
        <v>15943</v>
      </c>
      <c r="C337" s="62" t="s">
        <v>56</v>
      </c>
      <c r="D337" s="117"/>
      <c r="E337" s="116"/>
      <c r="F337" s="118"/>
      <c r="G337" s="119"/>
      <c r="H337" s="119"/>
      <c r="I337" s="120">
        <v>337</v>
      </c>
      <c r="J337" s="121"/>
      <c r="K337" s="122"/>
      <c r="L337" s="122"/>
      <c r="M337" s="122"/>
      <c r="N337" s="122"/>
      <c r="O337" s="122"/>
      <c r="P337" s="122"/>
      <c r="Q337" s="122"/>
      <c r="R337" s="122"/>
      <c r="S337" s="122"/>
      <c r="T337" s="122"/>
      <c r="U337" s="122"/>
      <c r="V337" s="122"/>
      <c r="W337" s="123"/>
      <c r="X337" s="123"/>
      <c r="Y337" s="86"/>
      <c r="Z337" s="86"/>
      <c r="AA337" s="86"/>
      <c r="AB337" s="86"/>
      <c r="AC337" s="86"/>
      <c r="AD337" s="86"/>
      <c r="AE337" s="86"/>
      <c r="AF337" s="86"/>
    </row>
    <row r="338" spans="1:32" x14ac:dyDescent="0.25">
      <c r="A338" s="75" t="s">
        <v>15895</v>
      </c>
      <c r="B338" s="62" t="s">
        <v>15944</v>
      </c>
      <c r="C338" s="62" t="s">
        <v>56</v>
      </c>
      <c r="D338" s="117"/>
      <c r="E338" s="116"/>
      <c r="F338" s="118"/>
      <c r="G338" s="119"/>
      <c r="H338" s="119"/>
      <c r="I338" s="120">
        <v>338</v>
      </c>
      <c r="J338" s="121"/>
      <c r="K338" s="122"/>
      <c r="L338" s="122"/>
      <c r="M338" s="122"/>
      <c r="N338" s="122"/>
      <c r="O338" s="122"/>
      <c r="P338" s="122"/>
      <c r="Q338" s="122"/>
      <c r="R338" s="122"/>
      <c r="S338" s="122"/>
      <c r="T338" s="122"/>
      <c r="U338" s="122"/>
      <c r="V338" s="122"/>
      <c r="W338" s="123"/>
      <c r="X338" s="123"/>
      <c r="Y338" s="86"/>
      <c r="Z338" s="86"/>
      <c r="AA338" s="86"/>
      <c r="AB338" s="86"/>
      <c r="AC338" s="86"/>
      <c r="AD338" s="86"/>
      <c r="AE338" s="86"/>
      <c r="AF338" s="86"/>
    </row>
    <row r="339" spans="1:32" x14ac:dyDescent="0.25">
      <c r="A339" s="75" t="s">
        <v>15896</v>
      </c>
      <c r="B339" s="62" t="s">
        <v>15933</v>
      </c>
      <c r="C339" s="62" t="s">
        <v>59</v>
      </c>
      <c r="D339" s="117"/>
      <c r="E339" s="116"/>
      <c r="F339" s="118"/>
      <c r="G339" s="119"/>
      <c r="H339" s="119"/>
      <c r="I339" s="120">
        <v>339</v>
      </c>
      <c r="J339" s="121"/>
      <c r="K339" s="122"/>
      <c r="L339" s="122"/>
      <c r="M339" s="122"/>
      <c r="N339" s="122"/>
      <c r="O339" s="122"/>
      <c r="P339" s="122"/>
      <c r="Q339" s="122"/>
      <c r="R339" s="122"/>
      <c r="S339" s="122"/>
      <c r="T339" s="122"/>
      <c r="U339" s="122"/>
      <c r="V339" s="122"/>
      <c r="W339" s="123"/>
      <c r="X339" s="123"/>
      <c r="Y339" s="86"/>
      <c r="Z339" s="86"/>
      <c r="AA339" s="86"/>
      <c r="AB339" s="86"/>
      <c r="AC339" s="86"/>
      <c r="AD339" s="86"/>
      <c r="AE339" s="86"/>
      <c r="AF339" s="86"/>
    </row>
    <row r="340" spans="1:32" x14ac:dyDescent="0.25">
      <c r="A340"/>
    </row>
    <row r="341" spans="1:32" x14ac:dyDescent="0.25">
      <c r="A341"/>
    </row>
    <row r="342" spans="1:32" x14ac:dyDescent="0.25">
      <c r="A342"/>
    </row>
    <row r="343" spans="1:32" x14ac:dyDescent="0.25">
      <c r="A343"/>
    </row>
    <row r="344" spans="1:32" x14ac:dyDescent="0.25">
      <c r="A344"/>
    </row>
    <row r="345" spans="1:32" x14ac:dyDescent="0.25">
      <c r="A345"/>
    </row>
    <row r="346" spans="1:32" x14ac:dyDescent="0.25">
      <c r="A346"/>
    </row>
    <row r="347" spans="1:32" x14ac:dyDescent="0.25">
      <c r="A347"/>
    </row>
  </sheetData>
  <dataConsolidate/>
  <dataValidations count="8">
    <dataValidation allowBlank="1" showInputMessage="1" promptTitle="Group Vertex Color" prompt="To select a color to use for all vertices in the group, right-click and select Select Color on the right-click menu." sqref="B3:B339"/>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339">
      <formula1>ValidGroupShapes</formula1>
    </dataValidation>
    <dataValidation allowBlank="1" showInputMessage="1" showErrorMessage="1" promptTitle="Group Name" prompt="Enter the name of the group." sqref="A3:A339"/>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339">
      <formula1>ValidBooleansDefaultFalse</formula1>
    </dataValidation>
    <dataValidation allowBlank="1" sqref="K3:K339"/>
    <dataValidation allowBlank="1" showInputMessage="1" showErrorMessage="1" errorTitle="Invalid Group Collapsed" error="You have entered an unrecognized &quot;group collapsed.&quot;  Try selecting from the drop-down list instead." promptTitle="Group Label" prompt="Enter an optional group label." sqref="F3:F339"/>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39"/>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339">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1688"/>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144</v>
      </c>
      <c r="B1" s="11" t="s">
        <v>5</v>
      </c>
      <c r="C1" s="11" t="s">
        <v>147</v>
      </c>
    </row>
    <row r="2" spans="1:3" x14ac:dyDescent="0.25">
      <c r="A2" s="84" t="s">
        <v>15560</v>
      </c>
      <c r="B2" s="93" t="s">
        <v>1482</v>
      </c>
      <c r="C2" s="84">
        <f>VLOOKUP(GroupVertices[[#This Row],[Vertex]], Vertices[], MATCH("ID", Vertices[#Headers], 0), FALSE)</f>
        <v>1682</v>
      </c>
    </row>
    <row r="3" spans="1:3" x14ac:dyDescent="0.25">
      <c r="A3" s="84" t="s">
        <v>15560</v>
      </c>
      <c r="B3" s="93" t="s">
        <v>1481</v>
      </c>
      <c r="C3" s="84"/>
    </row>
    <row r="4" spans="1:3" x14ac:dyDescent="0.25">
      <c r="A4" s="84" t="s">
        <v>15560</v>
      </c>
      <c r="B4" s="93" t="s">
        <v>1470</v>
      </c>
      <c r="C4" s="84"/>
    </row>
    <row r="5" spans="1:3" x14ac:dyDescent="0.25">
      <c r="A5" s="84" t="s">
        <v>15560</v>
      </c>
      <c r="B5" s="93" t="s">
        <v>1469</v>
      </c>
      <c r="C5" s="84"/>
    </row>
    <row r="6" spans="1:3" x14ac:dyDescent="0.25">
      <c r="A6" s="84" t="s">
        <v>15560</v>
      </c>
      <c r="B6" s="93" t="s">
        <v>1466</v>
      </c>
      <c r="C6" s="84"/>
    </row>
    <row r="7" spans="1:3" x14ac:dyDescent="0.25">
      <c r="A7" s="84" t="s">
        <v>15560</v>
      </c>
      <c r="B7" s="93" t="s">
        <v>1465</v>
      </c>
      <c r="C7" s="84"/>
    </row>
    <row r="8" spans="1:3" x14ac:dyDescent="0.25">
      <c r="A8" s="84" t="s">
        <v>15560</v>
      </c>
      <c r="B8" s="93" t="s">
        <v>1462</v>
      </c>
      <c r="C8" s="84"/>
    </row>
    <row r="9" spans="1:3" x14ac:dyDescent="0.25">
      <c r="A9" s="84" t="s">
        <v>15560</v>
      </c>
      <c r="B9" s="93" t="s">
        <v>1442</v>
      </c>
      <c r="C9" s="84"/>
    </row>
    <row r="10" spans="1:3" x14ac:dyDescent="0.25">
      <c r="A10" s="84" t="s">
        <v>15560</v>
      </c>
      <c r="B10" s="93" t="s">
        <v>1419</v>
      </c>
      <c r="C10" s="84"/>
    </row>
    <row r="11" spans="1:3" x14ac:dyDescent="0.25">
      <c r="A11" s="84" t="s">
        <v>15560</v>
      </c>
      <c r="B11" s="93" t="s">
        <v>1390</v>
      </c>
      <c r="C11" s="84"/>
    </row>
    <row r="12" spans="1:3" x14ac:dyDescent="0.25">
      <c r="A12" s="84" t="s">
        <v>15560</v>
      </c>
      <c r="B12" s="93" t="s">
        <v>1383</v>
      </c>
      <c r="C12" s="84"/>
    </row>
    <row r="13" spans="1:3" x14ac:dyDescent="0.25">
      <c r="A13" s="84" t="s">
        <v>15560</v>
      </c>
      <c r="B13" s="93" t="s">
        <v>1382</v>
      </c>
      <c r="C13" s="84"/>
    </row>
    <row r="14" spans="1:3" x14ac:dyDescent="0.25">
      <c r="A14" s="84" t="s">
        <v>15560</v>
      </c>
      <c r="B14" s="93" t="s">
        <v>1378</v>
      </c>
      <c r="C14" s="84"/>
    </row>
    <row r="15" spans="1:3" x14ac:dyDescent="0.25">
      <c r="A15" s="84" t="s">
        <v>15560</v>
      </c>
      <c r="B15" s="93" t="s">
        <v>1370</v>
      </c>
      <c r="C15" s="84"/>
    </row>
    <row r="16" spans="1:3" x14ac:dyDescent="0.25">
      <c r="A16" s="84" t="s">
        <v>15560</v>
      </c>
      <c r="B16" s="93" t="s">
        <v>1359</v>
      </c>
      <c r="C16" s="84"/>
    </row>
    <row r="17" spans="1:3" x14ac:dyDescent="0.25">
      <c r="A17" s="84" t="s">
        <v>15560</v>
      </c>
      <c r="B17" s="93" t="s">
        <v>1356</v>
      </c>
      <c r="C17" s="84"/>
    </row>
    <row r="18" spans="1:3" x14ac:dyDescent="0.25">
      <c r="A18" s="84" t="s">
        <v>15560</v>
      </c>
      <c r="B18" s="93" t="s">
        <v>1349</v>
      </c>
      <c r="C18" s="84"/>
    </row>
    <row r="19" spans="1:3" x14ac:dyDescent="0.25">
      <c r="A19" s="84" t="s">
        <v>15560</v>
      </c>
      <c r="B19" s="93" t="s">
        <v>1337</v>
      </c>
      <c r="C19" s="84"/>
    </row>
    <row r="20" spans="1:3" x14ac:dyDescent="0.25">
      <c r="A20" s="84" t="s">
        <v>15560</v>
      </c>
      <c r="B20" s="93" t="s">
        <v>1332</v>
      </c>
      <c r="C20" s="84"/>
    </row>
    <row r="21" spans="1:3" x14ac:dyDescent="0.25">
      <c r="A21" s="84" t="s">
        <v>15560</v>
      </c>
      <c r="B21" s="93" t="s">
        <v>1320</v>
      </c>
      <c r="C21" s="84"/>
    </row>
    <row r="22" spans="1:3" x14ac:dyDescent="0.25">
      <c r="A22" s="84" t="s">
        <v>15560</v>
      </c>
      <c r="B22" s="93" t="s">
        <v>1319</v>
      </c>
      <c r="C22" s="84"/>
    </row>
    <row r="23" spans="1:3" x14ac:dyDescent="0.25">
      <c r="A23" s="84" t="s">
        <v>15560</v>
      </c>
      <c r="B23" s="93" t="s">
        <v>1306</v>
      </c>
      <c r="C23" s="84"/>
    </row>
    <row r="24" spans="1:3" x14ac:dyDescent="0.25">
      <c r="A24" s="84" t="s">
        <v>15560</v>
      </c>
      <c r="B24" s="93" t="s">
        <v>1591</v>
      </c>
      <c r="C24" s="84"/>
    </row>
    <row r="25" spans="1:3" x14ac:dyDescent="0.25">
      <c r="A25" s="84" t="s">
        <v>15560</v>
      </c>
      <c r="B25" s="93" t="s">
        <v>1293</v>
      </c>
      <c r="C25" s="84"/>
    </row>
    <row r="26" spans="1:3" x14ac:dyDescent="0.25">
      <c r="A26" s="84" t="s">
        <v>15560</v>
      </c>
      <c r="B26" s="93" t="s">
        <v>1803</v>
      </c>
      <c r="C26" s="84"/>
    </row>
    <row r="27" spans="1:3" x14ac:dyDescent="0.25">
      <c r="A27" s="84" t="s">
        <v>15560</v>
      </c>
      <c r="B27" s="93" t="s">
        <v>1268</v>
      </c>
      <c r="C27" s="84"/>
    </row>
    <row r="28" spans="1:3" x14ac:dyDescent="0.25">
      <c r="A28" s="84" t="s">
        <v>15560</v>
      </c>
      <c r="B28" s="93" t="s">
        <v>1263</v>
      </c>
      <c r="C28" s="84"/>
    </row>
    <row r="29" spans="1:3" x14ac:dyDescent="0.25">
      <c r="A29" s="84" t="s">
        <v>15560</v>
      </c>
      <c r="B29" s="93" t="s">
        <v>1258</v>
      </c>
      <c r="C29" s="84"/>
    </row>
    <row r="30" spans="1:3" x14ac:dyDescent="0.25">
      <c r="A30" s="84" t="s">
        <v>15560</v>
      </c>
      <c r="B30" s="93" t="s">
        <v>1257</v>
      </c>
      <c r="C30" s="84"/>
    </row>
    <row r="31" spans="1:3" x14ac:dyDescent="0.25">
      <c r="A31" s="84" t="s">
        <v>15560</v>
      </c>
      <c r="B31" s="93" t="s">
        <v>1255</v>
      </c>
      <c r="C31" s="84"/>
    </row>
    <row r="32" spans="1:3" x14ac:dyDescent="0.25">
      <c r="A32" s="84" t="s">
        <v>15560</v>
      </c>
      <c r="B32" s="93" t="s">
        <v>1247</v>
      </c>
      <c r="C32" s="84"/>
    </row>
    <row r="33" spans="1:3" x14ac:dyDescent="0.25">
      <c r="A33" s="84" t="s">
        <v>15560</v>
      </c>
      <c r="B33" s="93" t="s">
        <v>1246</v>
      </c>
      <c r="C33" s="84"/>
    </row>
    <row r="34" spans="1:3" x14ac:dyDescent="0.25">
      <c r="A34" s="84" t="s">
        <v>15560</v>
      </c>
      <c r="B34" s="93" t="s">
        <v>1244</v>
      </c>
      <c r="C34" s="84"/>
    </row>
    <row r="35" spans="1:3" x14ac:dyDescent="0.25">
      <c r="A35" s="84" t="s">
        <v>15560</v>
      </c>
      <c r="B35" s="93" t="s">
        <v>1243</v>
      </c>
      <c r="C35" s="84"/>
    </row>
    <row r="36" spans="1:3" x14ac:dyDescent="0.25">
      <c r="A36" s="84" t="s">
        <v>15560</v>
      </c>
      <c r="B36" s="93" t="s">
        <v>1512</v>
      </c>
      <c r="C36" s="84"/>
    </row>
    <row r="37" spans="1:3" x14ac:dyDescent="0.25">
      <c r="A37" s="84" t="s">
        <v>15560</v>
      </c>
      <c r="B37" s="93" t="s">
        <v>1241</v>
      </c>
      <c r="C37" s="84"/>
    </row>
    <row r="38" spans="1:3" x14ac:dyDescent="0.25">
      <c r="A38" s="84" t="s">
        <v>15560</v>
      </c>
      <c r="B38" s="93" t="s">
        <v>1224</v>
      </c>
      <c r="C38" s="84"/>
    </row>
    <row r="39" spans="1:3" x14ac:dyDescent="0.25">
      <c r="A39" s="84" t="s">
        <v>15560</v>
      </c>
      <c r="B39" s="93" t="s">
        <v>1598</v>
      </c>
      <c r="C39" s="84"/>
    </row>
    <row r="40" spans="1:3" x14ac:dyDescent="0.25">
      <c r="A40" s="84" t="s">
        <v>15560</v>
      </c>
      <c r="B40" s="93" t="s">
        <v>1221</v>
      </c>
      <c r="C40" s="84"/>
    </row>
    <row r="41" spans="1:3" x14ac:dyDescent="0.25">
      <c r="A41" s="84" t="s">
        <v>15560</v>
      </c>
      <c r="B41" s="93" t="s">
        <v>1211</v>
      </c>
      <c r="C41" s="84"/>
    </row>
    <row r="42" spans="1:3" x14ac:dyDescent="0.25">
      <c r="A42" s="84" t="s">
        <v>15560</v>
      </c>
      <c r="B42" s="93" t="s">
        <v>1185</v>
      </c>
      <c r="C42" s="84"/>
    </row>
    <row r="43" spans="1:3" x14ac:dyDescent="0.25">
      <c r="A43" s="84" t="s">
        <v>15560</v>
      </c>
      <c r="B43" s="93" t="s">
        <v>1178</v>
      </c>
      <c r="C43" s="84"/>
    </row>
    <row r="44" spans="1:3" x14ac:dyDescent="0.25">
      <c r="A44" s="84" t="s">
        <v>15560</v>
      </c>
      <c r="B44" s="93" t="s">
        <v>1175</v>
      </c>
      <c r="C44" s="84"/>
    </row>
    <row r="45" spans="1:3" x14ac:dyDescent="0.25">
      <c r="A45" s="84" t="s">
        <v>15560</v>
      </c>
      <c r="B45" s="93" t="s">
        <v>1155</v>
      </c>
      <c r="C45" s="84"/>
    </row>
    <row r="46" spans="1:3" x14ac:dyDescent="0.25">
      <c r="A46" s="84" t="s">
        <v>15560</v>
      </c>
      <c r="B46" s="93" t="s">
        <v>1145</v>
      </c>
      <c r="C46" s="84"/>
    </row>
    <row r="47" spans="1:3" x14ac:dyDescent="0.25">
      <c r="A47" s="84" t="s">
        <v>15560</v>
      </c>
      <c r="B47" s="93" t="s">
        <v>1143</v>
      </c>
      <c r="C47" s="84"/>
    </row>
    <row r="48" spans="1:3" x14ac:dyDescent="0.25">
      <c r="A48" s="84" t="s">
        <v>15560</v>
      </c>
      <c r="B48" s="93" t="s">
        <v>1129</v>
      </c>
      <c r="C48" s="84"/>
    </row>
    <row r="49" spans="1:3" x14ac:dyDescent="0.25">
      <c r="A49" s="84" t="s">
        <v>15560</v>
      </c>
      <c r="B49" s="93" t="s">
        <v>1127</v>
      </c>
      <c r="C49" s="84"/>
    </row>
    <row r="50" spans="1:3" x14ac:dyDescent="0.25">
      <c r="A50" s="84" t="s">
        <v>15560</v>
      </c>
      <c r="B50" s="93" t="s">
        <v>1121</v>
      </c>
      <c r="C50" s="84"/>
    </row>
    <row r="51" spans="1:3" x14ac:dyDescent="0.25">
      <c r="A51" s="84" t="s">
        <v>15560</v>
      </c>
      <c r="B51" s="93" t="s">
        <v>1115</v>
      </c>
      <c r="C51" s="84"/>
    </row>
    <row r="52" spans="1:3" x14ac:dyDescent="0.25">
      <c r="A52" s="84" t="s">
        <v>15560</v>
      </c>
      <c r="B52" s="93" t="s">
        <v>1101</v>
      </c>
      <c r="C52" s="84"/>
    </row>
    <row r="53" spans="1:3" x14ac:dyDescent="0.25">
      <c r="A53" s="84" t="s">
        <v>15560</v>
      </c>
      <c r="B53" s="93" t="s">
        <v>1097</v>
      </c>
      <c r="C53" s="84"/>
    </row>
    <row r="54" spans="1:3" x14ac:dyDescent="0.25">
      <c r="A54" s="84" t="s">
        <v>15560</v>
      </c>
      <c r="B54" s="93" t="s">
        <v>1092</v>
      </c>
      <c r="C54" s="84"/>
    </row>
    <row r="55" spans="1:3" x14ac:dyDescent="0.25">
      <c r="A55" s="84" t="s">
        <v>15560</v>
      </c>
      <c r="B55" s="93" t="s">
        <v>1079</v>
      </c>
      <c r="C55" s="84"/>
    </row>
    <row r="56" spans="1:3" x14ac:dyDescent="0.25">
      <c r="A56" s="84" t="s">
        <v>15560</v>
      </c>
      <c r="B56" s="93" t="s">
        <v>1069</v>
      </c>
      <c r="C56" s="84"/>
    </row>
    <row r="57" spans="1:3" x14ac:dyDescent="0.25">
      <c r="A57" s="84" t="s">
        <v>15560</v>
      </c>
      <c r="B57" s="93" t="s">
        <v>1067</v>
      </c>
      <c r="C57" s="84"/>
    </row>
    <row r="58" spans="1:3" x14ac:dyDescent="0.25">
      <c r="A58" s="84" t="s">
        <v>15560</v>
      </c>
      <c r="B58" s="93" t="s">
        <v>1065</v>
      </c>
      <c r="C58" s="84"/>
    </row>
    <row r="59" spans="1:3" x14ac:dyDescent="0.25">
      <c r="A59" s="84" t="s">
        <v>15560</v>
      </c>
      <c r="B59" s="93" t="s">
        <v>1057</v>
      </c>
      <c r="C59" s="84"/>
    </row>
    <row r="60" spans="1:3" x14ac:dyDescent="0.25">
      <c r="A60" s="84" t="s">
        <v>15560</v>
      </c>
      <c r="B60" s="93" t="s">
        <v>1046</v>
      </c>
      <c r="C60" s="84"/>
    </row>
    <row r="61" spans="1:3" x14ac:dyDescent="0.25">
      <c r="A61" s="84" t="s">
        <v>15560</v>
      </c>
      <c r="B61" s="93" t="s">
        <v>1045</v>
      </c>
      <c r="C61" s="84"/>
    </row>
    <row r="62" spans="1:3" x14ac:dyDescent="0.25">
      <c r="A62" s="84" t="s">
        <v>15560</v>
      </c>
      <c r="B62" s="93" t="s">
        <v>1041</v>
      </c>
      <c r="C62" s="84"/>
    </row>
    <row r="63" spans="1:3" x14ac:dyDescent="0.25">
      <c r="A63" s="84" t="s">
        <v>15560</v>
      </c>
      <c r="B63" s="93" t="s">
        <v>1035</v>
      </c>
      <c r="C63" s="84"/>
    </row>
    <row r="64" spans="1:3" x14ac:dyDescent="0.25">
      <c r="A64" s="84" t="s">
        <v>15560</v>
      </c>
      <c r="B64" s="93" t="s">
        <v>1024</v>
      </c>
      <c r="C64" s="84"/>
    </row>
    <row r="65" spans="1:3" x14ac:dyDescent="0.25">
      <c r="A65" s="84" t="s">
        <v>15560</v>
      </c>
      <c r="B65" s="93" t="s">
        <v>1023</v>
      </c>
      <c r="C65" s="84"/>
    </row>
    <row r="66" spans="1:3" x14ac:dyDescent="0.25">
      <c r="A66" s="84" t="s">
        <v>15560</v>
      </c>
      <c r="B66" s="93" t="s">
        <v>1019</v>
      </c>
      <c r="C66" s="84"/>
    </row>
    <row r="67" spans="1:3" x14ac:dyDescent="0.25">
      <c r="A67" s="84" t="s">
        <v>15560</v>
      </c>
      <c r="B67" s="93" t="s">
        <v>1002</v>
      </c>
      <c r="C67" s="84"/>
    </row>
    <row r="68" spans="1:3" x14ac:dyDescent="0.25">
      <c r="A68" s="84" t="s">
        <v>15560</v>
      </c>
      <c r="B68" s="93" t="s">
        <v>984</v>
      </c>
      <c r="C68" s="84"/>
    </row>
    <row r="69" spans="1:3" x14ac:dyDescent="0.25">
      <c r="A69" s="84" t="s">
        <v>15560</v>
      </c>
      <c r="B69" s="93" t="s">
        <v>978</v>
      </c>
      <c r="C69" s="84"/>
    </row>
    <row r="70" spans="1:3" x14ac:dyDescent="0.25">
      <c r="A70" s="84" t="s">
        <v>15560</v>
      </c>
      <c r="B70" s="93" t="s">
        <v>974</v>
      </c>
      <c r="C70" s="84"/>
    </row>
    <row r="71" spans="1:3" x14ac:dyDescent="0.25">
      <c r="A71" s="84" t="s">
        <v>15560</v>
      </c>
      <c r="B71" s="93" t="s">
        <v>969</v>
      </c>
      <c r="C71" s="84"/>
    </row>
    <row r="72" spans="1:3" x14ac:dyDescent="0.25">
      <c r="A72" s="84" t="s">
        <v>15560</v>
      </c>
      <c r="B72" s="93" t="s">
        <v>965</v>
      </c>
      <c r="C72" s="84"/>
    </row>
    <row r="73" spans="1:3" x14ac:dyDescent="0.25">
      <c r="A73" s="84" t="s">
        <v>15560</v>
      </c>
      <c r="B73" s="93" t="s">
        <v>959</v>
      </c>
      <c r="C73" s="84"/>
    </row>
    <row r="74" spans="1:3" x14ac:dyDescent="0.25">
      <c r="A74" s="84" t="s">
        <v>15560</v>
      </c>
      <c r="B74" s="93" t="s">
        <v>953</v>
      </c>
      <c r="C74" s="84"/>
    </row>
    <row r="75" spans="1:3" x14ac:dyDescent="0.25">
      <c r="A75" s="84" t="s">
        <v>15560</v>
      </c>
      <c r="B75" s="93" t="s">
        <v>949</v>
      </c>
      <c r="C75" s="84"/>
    </row>
    <row r="76" spans="1:3" x14ac:dyDescent="0.25">
      <c r="A76" s="84" t="s">
        <v>15560</v>
      </c>
      <c r="B76" s="93" t="s">
        <v>935</v>
      </c>
      <c r="C76" s="84"/>
    </row>
    <row r="77" spans="1:3" x14ac:dyDescent="0.25">
      <c r="A77" s="84" t="s">
        <v>15560</v>
      </c>
      <c r="B77" s="93" t="s">
        <v>926</v>
      </c>
      <c r="C77" s="84"/>
    </row>
    <row r="78" spans="1:3" x14ac:dyDescent="0.25">
      <c r="A78" s="84" t="s">
        <v>15560</v>
      </c>
      <c r="B78" s="93" t="s">
        <v>923</v>
      </c>
      <c r="C78" s="84"/>
    </row>
    <row r="79" spans="1:3" x14ac:dyDescent="0.25">
      <c r="A79" s="84" t="s">
        <v>15560</v>
      </c>
      <c r="B79" s="93" t="s">
        <v>911</v>
      </c>
      <c r="C79" s="84"/>
    </row>
    <row r="80" spans="1:3" x14ac:dyDescent="0.25">
      <c r="A80" s="84" t="s">
        <v>15560</v>
      </c>
      <c r="B80" s="93" t="s">
        <v>906</v>
      </c>
      <c r="C80" s="84"/>
    </row>
    <row r="81" spans="1:3" x14ac:dyDescent="0.25">
      <c r="A81" s="84" t="s">
        <v>15560</v>
      </c>
      <c r="B81" s="93" t="s">
        <v>903</v>
      </c>
      <c r="C81" s="84"/>
    </row>
    <row r="82" spans="1:3" x14ac:dyDescent="0.25">
      <c r="A82" s="84" t="s">
        <v>15560</v>
      </c>
      <c r="B82" s="93" t="s">
        <v>887</v>
      </c>
      <c r="C82" s="84"/>
    </row>
    <row r="83" spans="1:3" x14ac:dyDescent="0.25">
      <c r="A83" s="84" t="s">
        <v>15560</v>
      </c>
      <c r="B83" s="93" t="s">
        <v>883</v>
      </c>
      <c r="C83" s="84"/>
    </row>
    <row r="84" spans="1:3" x14ac:dyDescent="0.25">
      <c r="A84" s="84" t="s">
        <v>15560</v>
      </c>
      <c r="B84" s="93" t="s">
        <v>875</v>
      </c>
      <c r="C84" s="84"/>
    </row>
    <row r="85" spans="1:3" x14ac:dyDescent="0.25">
      <c r="A85" s="84" t="s">
        <v>15560</v>
      </c>
      <c r="B85" s="93" t="s">
        <v>865</v>
      </c>
      <c r="C85" s="84"/>
    </row>
    <row r="86" spans="1:3" x14ac:dyDescent="0.25">
      <c r="A86" s="84" t="s">
        <v>15560</v>
      </c>
      <c r="B86" s="93" t="s">
        <v>852</v>
      </c>
      <c r="C86" s="84"/>
    </row>
    <row r="87" spans="1:3" x14ac:dyDescent="0.25">
      <c r="A87" s="84" t="s">
        <v>15560</v>
      </c>
      <c r="B87" s="93" t="s">
        <v>848</v>
      </c>
      <c r="C87" s="84"/>
    </row>
    <row r="88" spans="1:3" x14ac:dyDescent="0.25">
      <c r="A88" s="84" t="s">
        <v>15560</v>
      </c>
      <c r="B88" s="93" t="s">
        <v>846</v>
      </c>
      <c r="C88" s="84"/>
    </row>
    <row r="89" spans="1:3" x14ac:dyDescent="0.25">
      <c r="A89" s="84" t="s">
        <v>15560</v>
      </c>
      <c r="B89" s="93" t="s">
        <v>841</v>
      </c>
      <c r="C89" s="84"/>
    </row>
    <row r="90" spans="1:3" x14ac:dyDescent="0.25">
      <c r="A90" s="84" t="s">
        <v>15560</v>
      </c>
      <c r="B90" s="93" t="s">
        <v>840</v>
      </c>
      <c r="C90" s="84"/>
    </row>
    <row r="91" spans="1:3" x14ac:dyDescent="0.25">
      <c r="A91" s="84" t="s">
        <v>15560</v>
      </c>
      <c r="B91" s="93" t="s">
        <v>839</v>
      </c>
      <c r="C91" s="84"/>
    </row>
    <row r="92" spans="1:3" x14ac:dyDescent="0.25">
      <c r="A92" s="84" t="s">
        <v>15560</v>
      </c>
      <c r="B92" s="93" t="s">
        <v>834</v>
      </c>
      <c r="C92" s="84"/>
    </row>
    <row r="93" spans="1:3" x14ac:dyDescent="0.25">
      <c r="A93" s="84" t="s">
        <v>15560</v>
      </c>
      <c r="B93" s="93" t="s">
        <v>824</v>
      </c>
      <c r="C93" s="84"/>
    </row>
    <row r="94" spans="1:3" x14ac:dyDescent="0.25">
      <c r="A94" s="84" t="s">
        <v>15560</v>
      </c>
      <c r="B94" s="93" t="s">
        <v>808</v>
      </c>
      <c r="C94" s="84"/>
    </row>
    <row r="95" spans="1:3" x14ac:dyDescent="0.25">
      <c r="A95" s="84" t="s">
        <v>15560</v>
      </c>
      <c r="B95" s="93" t="s">
        <v>807</v>
      </c>
      <c r="C95" s="84"/>
    </row>
    <row r="96" spans="1:3" x14ac:dyDescent="0.25">
      <c r="A96" s="84" t="s">
        <v>15560</v>
      </c>
      <c r="B96" s="93" t="s">
        <v>802</v>
      </c>
      <c r="C96" s="84"/>
    </row>
    <row r="97" spans="1:3" x14ac:dyDescent="0.25">
      <c r="A97" s="84" t="s">
        <v>15560</v>
      </c>
      <c r="B97" s="93" t="s">
        <v>789</v>
      </c>
      <c r="C97" s="84"/>
    </row>
    <row r="98" spans="1:3" x14ac:dyDescent="0.25">
      <c r="A98" s="84" t="s">
        <v>15560</v>
      </c>
      <c r="B98" s="93" t="s">
        <v>781</v>
      </c>
      <c r="C98" s="84"/>
    </row>
    <row r="99" spans="1:3" x14ac:dyDescent="0.25">
      <c r="A99" s="84" t="s">
        <v>15560</v>
      </c>
      <c r="B99" s="93" t="s">
        <v>773</v>
      </c>
      <c r="C99" s="84"/>
    </row>
    <row r="100" spans="1:3" x14ac:dyDescent="0.25">
      <c r="A100" s="84" t="s">
        <v>15560</v>
      </c>
      <c r="B100" s="93" t="s">
        <v>753</v>
      </c>
      <c r="C100" s="84"/>
    </row>
    <row r="101" spans="1:3" x14ac:dyDescent="0.25">
      <c r="A101" s="84" t="s">
        <v>15560</v>
      </c>
      <c r="B101" s="93" t="s">
        <v>740</v>
      </c>
      <c r="C101" s="84"/>
    </row>
    <row r="102" spans="1:3" x14ac:dyDescent="0.25">
      <c r="A102" s="84" t="s">
        <v>15560</v>
      </c>
      <c r="B102" s="93" t="s">
        <v>735</v>
      </c>
      <c r="C102" s="84"/>
    </row>
    <row r="103" spans="1:3" x14ac:dyDescent="0.25">
      <c r="A103" s="84" t="s">
        <v>15560</v>
      </c>
      <c r="B103" s="93" t="s">
        <v>733</v>
      </c>
      <c r="C103" s="84"/>
    </row>
    <row r="104" spans="1:3" x14ac:dyDescent="0.25">
      <c r="A104" s="84" t="s">
        <v>15560</v>
      </c>
      <c r="B104" s="93" t="s">
        <v>725</v>
      </c>
      <c r="C104" s="84"/>
    </row>
    <row r="105" spans="1:3" x14ac:dyDescent="0.25">
      <c r="A105" s="84" t="s">
        <v>15560</v>
      </c>
      <c r="B105" s="93" t="s">
        <v>723</v>
      </c>
      <c r="C105" s="84"/>
    </row>
    <row r="106" spans="1:3" x14ac:dyDescent="0.25">
      <c r="A106" s="84" t="s">
        <v>15560</v>
      </c>
      <c r="B106" s="93" t="s">
        <v>721</v>
      </c>
      <c r="C106" s="84"/>
    </row>
    <row r="107" spans="1:3" x14ac:dyDescent="0.25">
      <c r="A107" s="84" t="s">
        <v>15560</v>
      </c>
      <c r="B107" s="93" t="s">
        <v>714</v>
      </c>
      <c r="C107" s="84"/>
    </row>
    <row r="108" spans="1:3" x14ac:dyDescent="0.25">
      <c r="A108" s="84" t="s">
        <v>15560</v>
      </c>
      <c r="B108" s="93" t="s">
        <v>712</v>
      </c>
      <c r="C108" s="84"/>
    </row>
    <row r="109" spans="1:3" x14ac:dyDescent="0.25">
      <c r="A109" s="84" t="s">
        <v>15560</v>
      </c>
      <c r="B109" s="93" t="s">
        <v>708</v>
      </c>
      <c r="C109" s="84"/>
    </row>
    <row r="110" spans="1:3" x14ac:dyDescent="0.25">
      <c r="A110" s="84" t="s">
        <v>15560</v>
      </c>
      <c r="B110" s="93" t="s">
        <v>706</v>
      </c>
      <c r="C110" s="84"/>
    </row>
    <row r="111" spans="1:3" x14ac:dyDescent="0.25">
      <c r="A111" s="84" t="s">
        <v>15560</v>
      </c>
      <c r="B111" s="93" t="s">
        <v>699</v>
      </c>
      <c r="C111" s="84"/>
    </row>
    <row r="112" spans="1:3" x14ac:dyDescent="0.25">
      <c r="A112" s="84" t="s">
        <v>15560</v>
      </c>
      <c r="B112" s="93" t="s">
        <v>694</v>
      </c>
      <c r="C112" s="84"/>
    </row>
    <row r="113" spans="1:3" x14ac:dyDescent="0.25">
      <c r="A113" s="84" t="s">
        <v>15560</v>
      </c>
      <c r="B113" s="93" t="s">
        <v>684</v>
      </c>
      <c r="C113" s="84"/>
    </row>
    <row r="114" spans="1:3" x14ac:dyDescent="0.25">
      <c r="A114" s="84" t="s">
        <v>15560</v>
      </c>
      <c r="B114" s="93" t="s">
        <v>680</v>
      </c>
      <c r="C114" s="84"/>
    </row>
    <row r="115" spans="1:3" x14ac:dyDescent="0.25">
      <c r="A115" s="84" t="s">
        <v>15560</v>
      </c>
      <c r="B115" s="93" t="s">
        <v>677</v>
      </c>
      <c r="C115" s="84"/>
    </row>
    <row r="116" spans="1:3" x14ac:dyDescent="0.25">
      <c r="A116" s="84" t="s">
        <v>15560</v>
      </c>
      <c r="B116" s="93" t="s">
        <v>666</v>
      </c>
      <c r="C116" s="84"/>
    </row>
    <row r="117" spans="1:3" x14ac:dyDescent="0.25">
      <c r="A117" s="84" t="s">
        <v>15560</v>
      </c>
      <c r="B117" s="93" t="s">
        <v>661</v>
      </c>
      <c r="C117" s="84"/>
    </row>
    <row r="118" spans="1:3" x14ac:dyDescent="0.25">
      <c r="A118" s="84" t="s">
        <v>15560</v>
      </c>
      <c r="B118" s="93" t="s">
        <v>658</v>
      </c>
      <c r="C118" s="84"/>
    </row>
    <row r="119" spans="1:3" x14ac:dyDescent="0.25">
      <c r="A119" s="84" t="s">
        <v>15560</v>
      </c>
      <c r="B119" s="93" t="s">
        <v>653</v>
      </c>
      <c r="C119" s="84"/>
    </row>
    <row r="120" spans="1:3" x14ac:dyDescent="0.25">
      <c r="A120" s="84" t="s">
        <v>15560</v>
      </c>
      <c r="B120" s="93" t="s">
        <v>648</v>
      </c>
      <c r="C120" s="84"/>
    </row>
    <row r="121" spans="1:3" x14ac:dyDescent="0.25">
      <c r="A121" s="84" t="s">
        <v>15560</v>
      </c>
      <c r="B121" s="93" t="s">
        <v>643</v>
      </c>
      <c r="C121" s="84"/>
    </row>
    <row r="122" spans="1:3" x14ac:dyDescent="0.25">
      <c r="A122" s="84" t="s">
        <v>15560</v>
      </c>
      <c r="B122" s="93" t="s">
        <v>639</v>
      </c>
      <c r="C122" s="84"/>
    </row>
    <row r="123" spans="1:3" x14ac:dyDescent="0.25">
      <c r="A123" s="84" t="s">
        <v>15560</v>
      </c>
      <c r="B123" s="93" t="s">
        <v>634</v>
      </c>
      <c r="C123" s="84"/>
    </row>
    <row r="124" spans="1:3" x14ac:dyDescent="0.25">
      <c r="A124" s="84" t="s">
        <v>15560</v>
      </c>
      <c r="B124" s="93" t="s">
        <v>618</v>
      </c>
      <c r="C124" s="84"/>
    </row>
    <row r="125" spans="1:3" x14ac:dyDescent="0.25">
      <c r="A125" s="84" t="s">
        <v>15560</v>
      </c>
      <c r="B125" s="93" t="s">
        <v>604</v>
      </c>
      <c r="C125" s="84"/>
    </row>
    <row r="126" spans="1:3" x14ac:dyDescent="0.25">
      <c r="A126" s="84" t="s">
        <v>15560</v>
      </c>
      <c r="B126" s="93" t="s">
        <v>593</v>
      </c>
      <c r="C126" s="84"/>
    </row>
    <row r="127" spans="1:3" x14ac:dyDescent="0.25">
      <c r="A127" s="84" t="s">
        <v>15560</v>
      </c>
      <c r="B127" s="93" t="s">
        <v>592</v>
      </c>
      <c r="C127" s="84"/>
    </row>
    <row r="128" spans="1:3" x14ac:dyDescent="0.25">
      <c r="A128" s="84" t="s">
        <v>15560</v>
      </c>
      <c r="B128" s="93" t="s">
        <v>589</v>
      </c>
      <c r="C128" s="84"/>
    </row>
    <row r="129" spans="1:3" x14ac:dyDescent="0.25">
      <c r="A129" s="84" t="s">
        <v>15560</v>
      </c>
      <c r="B129" s="93" t="s">
        <v>588</v>
      </c>
      <c r="C129" s="84"/>
    </row>
    <row r="130" spans="1:3" x14ac:dyDescent="0.25">
      <c r="A130" s="84" t="s">
        <v>15560</v>
      </c>
      <c r="B130" s="93" t="s">
        <v>586</v>
      </c>
      <c r="C130" s="84"/>
    </row>
    <row r="131" spans="1:3" x14ac:dyDescent="0.25">
      <c r="A131" s="84" t="s">
        <v>15560</v>
      </c>
      <c r="B131" s="93" t="s">
        <v>576</v>
      </c>
      <c r="C131" s="84"/>
    </row>
    <row r="132" spans="1:3" x14ac:dyDescent="0.25">
      <c r="A132" s="84" t="s">
        <v>15560</v>
      </c>
      <c r="B132" s="93" t="s">
        <v>574</v>
      </c>
      <c r="C132" s="84"/>
    </row>
    <row r="133" spans="1:3" x14ac:dyDescent="0.25">
      <c r="A133" s="84" t="s">
        <v>15560</v>
      </c>
      <c r="B133" s="93" t="s">
        <v>573</v>
      </c>
      <c r="C133" s="84"/>
    </row>
    <row r="134" spans="1:3" x14ac:dyDescent="0.25">
      <c r="A134" s="84" t="s">
        <v>15560</v>
      </c>
      <c r="B134" s="93" t="s">
        <v>569</v>
      </c>
      <c r="C134" s="84"/>
    </row>
    <row r="135" spans="1:3" x14ac:dyDescent="0.25">
      <c r="A135" s="84" t="s">
        <v>15560</v>
      </c>
      <c r="B135" s="93" t="s">
        <v>567</v>
      </c>
      <c r="C135" s="84"/>
    </row>
    <row r="136" spans="1:3" x14ac:dyDescent="0.25">
      <c r="A136" s="84" t="s">
        <v>15560</v>
      </c>
      <c r="B136" s="93" t="s">
        <v>561</v>
      </c>
      <c r="C136" s="84"/>
    </row>
    <row r="137" spans="1:3" x14ac:dyDescent="0.25">
      <c r="A137" s="84" t="s">
        <v>15560</v>
      </c>
      <c r="B137" s="93" t="s">
        <v>558</v>
      </c>
      <c r="C137" s="84"/>
    </row>
    <row r="138" spans="1:3" x14ac:dyDescent="0.25">
      <c r="A138" s="84" t="s">
        <v>15560</v>
      </c>
      <c r="B138" s="93" t="s">
        <v>549</v>
      </c>
      <c r="C138" s="84"/>
    </row>
    <row r="139" spans="1:3" x14ac:dyDescent="0.25">
      <c r="A139" s="84" t="s">
        <v>15560</v>
      </c>
      <c r="B139" s="93" t="s">
        <v>544</v>
      </c>
      <c r="C139" s="84"/>
    </row>
    <row r="140" spans="1:3" x14ac:dyDescent="0.25">
      <c r="A140" s="84" t="s">
        <v>15560</v>
      </c>
      <c r="B140" s="93" t="s">
        <v>541</v>
      </c>
      <c r="C140" s="84"/>
    </row>
    <row r="141" spans="1:3" x14ac:dyDescent="0.25">
      <c r="A141" s="84" t="s">
        <v>15560</v>
      </c>
      <c r="B141" s="93" t="s">
        <v>539</v>
      </c>
      <c r="C141" s="84"/>
    </row>
    <row r="142" spans="1:3" x14ac:dyDescent="0.25">
      <c r="A142" s="84" t="s">
        <v>15560</v>
      </c>
      <c r="B142" s="93" t="s">
        <v>529</v>
      </c>
      <c r="C142" s="84"/>
    </row>
    <row r="143" spans="1:3" x14ac:dyDescent="0.25">
      <c r="A143" s="84" t="s">
        <v>15560</v>
      </c>
      <c r="B143" s="93" t="s">
        <v>528</v>
      </c>
      <c r="C143" s="84"/>
    </row>
    <row r="144" spans="1:3" x14ac:dyDescent="0.25">
      <c r="A144" s="84" t="s">
        <v>15560</v>
      </c>
      <c r="B144" s="93" t="s">
        <v>522</v>
      </c>
      <c r="C144" s="84"/>
    </row>
    <row r="145" spans="1:3" x14ac:dyDescent="0.25">
      <c r="A145" s="84" t="s">
        <v>15560</v>
      </c>
      <c r="B145" s="93" t="s">
        <v>511</v>
      </c>
      <c r="C145" s="84"/>
    </row>
    <row r="146" spans="1:3" x14ac:dyDescent="0.25">
      <c r="A146" s="84" t="s">
        <v>15560</v>
      </c>
      <c r="B146" s="93" t="s">
        <v>505</v>
      </c>
      <c r="C146" s="84"/>
    </row>
    <row r="147" spans="1:3" x14ac:dyDescent="0.25">
      <c r="A147" s="84" t="s">
        <v>15560</v>
      </c>
      <c r="B147" s="93" t="s">
        <v>489</v>
      </c>
      <c r="C147" s="84"/>
    </row>
    <row r="148" spans="1:3" x14ac:dyDescent="0.25">
      <c r="A148" s="84" t="s">
        <v>15560</v>
      </c>
      <c r="B148" s="93" t="s">
        <v>488</v>
      </c>
      <c r="C148" s="84"/>
    </row>
    <row r="149" spans="1:3" x14ac:dyDescent="0.25">
      <c r="A149" s="84" t="s">
        <v>15560</v>
      </c>
      <c r="B149" s="93" t="s">
        <v>481</v>
      </c>
      <c r="C149" s="84"/>
    </row>
    <row r="150" spans="1:3" x14ac:dyDescent="0.25">
      <c r="A150" s="84" t="s">
        <v>15560</v>
      </c>
      <c r="B150" s="93" t="s">
        <v>477</v>
      </c>
      <c r="C150" s="84"/>
    </row>
    <row r="151" spans="1:3" x14ac:dyDescent="0.25">
      <c r="A151" s="84" t="s">
        <v>15560</v>
      </c>
      <c r="B151" s="93" t="s">
        <v>471</v>
      </c>
      <c r="C151" s="84"/>
    </row>
    <row r="152" spans="1:3" x14ac:dyDescent="0.25">
      <c r="A152" s="84" t="s">
        <v>15560</v>
      </c>
      <c r="B152" s="93" t="s">
        <v>467</v>
      </c>
      <c r="C152" s="84"/>
    </row>
    <row r="153" spans="1:3" x14ac:dyDescent="0.25">
      <c r="A153" s="84" t="s">
        <v>15560</v>
      </c>
      <c r="B153" s="93" t="s">
        <v>463</v>
      </c>
      <c r="C153" s="84"/>
    </row>
    <row r="154" spans="1:3" x14ac:dyDescent="0.25">
      <c r="A154" s="84" t="s">
        <v>15560</v>
      </c>
      <c r="B154" s="93" t="s">
        <v>451</v>
      </c>
      <c r="C154" s="84"/>
    </row>
    <row r="155" spans="1:3" x14ac:dyDescent="0.25">
      <c r="A155" s="84" t="s">
        <v>15560</v>
      </c>
      <c r="B155" s="93" t="s">
        <v>450</v>
      </c>
      <c r="C155" s="84"/>
    </row>
    <row r="156" spans="1:3" x14ac:dyDescent="0.25">
      <c r="A156" s="84" t="s">
        <v>15560</v>
      </c>
      <c r="B156" s="93" t="s">
        <v>424</v>
      </c>
      <c r="C156" s="84"/>
    </row>
    <row r="157" spans="1:3" x14ac:dyDescent="0.25">
      <c r="A157" s="84" t="s">
        <v>15560</v>
      </c>
      <c r="B157" s="93" t="s">
        <v>412</v>
      </c>
      <c r="C157" s="84"/>
    </row>
    <row r="158" spans="1:3" x14ac:dyDescent="0.25">
      <c r="A158" s="84" t="s">
        <v>15560</v>
      </c>
      <c r="B158" s="93" t="s">
        <v>410</v>
      </c>
      <c r="C158" s="84"/>
    </row>
    <row r="159" spans="1:3" x14ac:dyDescent="0.25">
      <c r="A159" s="84" t="s">
        <v>15560</v>
      </c>
      <c r="B159" s="93" t="s">
        <v>408</v>
      </c>
      <c r="C159" s="84"/>
    </row>
    <row r="160" spans="1:3" x14ac:dyDescent="0.25">
      <c r="A160" s="84" t="s">
        <v>15560</v>
      </c>
      <c r="B160" s="93" t="s">
        <v>402</v>
      </c>
      <c r="C160" s="84"/>
    </row>
    <row r="161" spans="1:3" x14ac:dyDescent="0.25">
      <c r="A161" s="84" t="s">
        <v>15560</v>
      </c>
      <c r="B161" s="93" t="s">
        <v>399</v>
      </c>
      <c r="C161" s="84"/>
    </row>
    <row r="162" spans="1:3" x14ac:dyDescent="0.25">
      <c r="A162" s="84" t="s">
        <v>15560</v>
      </c>
      <c r="B162" s="93" t="s">
        <v>398</v>
      </c>
      <c r="C162" s="84"/>
    </row>
    <row r="163" spans="1:3" x14ac:dyDescent="0.25">
      <c r="A163" s="84" t="s">
        <v>15560</v>
      </c>
      <c r="B163" s="93" t="s">
        <v>393</v>
      </c>
      <c r="C163" s="84"/>
    </row>
    <row r="164" spans="1:3" x14ac:dyDescent="0.25">
      <c r="A164" s="84" t="s">
        <v>15560</v>
      </c>
      <c r="B164" s="93" t="s">
        <v>386</v>
      </c>
      <c r="C164" s="84"/>
    </row>
    <row r="165" spans="1:3" x14ac:dyDescent="0.25">
      <c r="A165" s="84" t="s">
        <v>15560</v>
      </c>
      <c r="B165" s="93" t="s">
        <v>374</v>
      </c>
      <c r="C165" s="84"/>
    </row>
    <row r="166" spans="1:3" x14ac:dyDescent="0.25">
      <c r="A166" s="84" t="s">
        <v>15560</v>
      </c>
      <c r="B166" s="93" t="s">
        <v>373</v>
      </c>
      <c r="C166" s="84"/>
    </row>
    <row r="167" spans="1:3" x14ac:dyDescent="0.25">
      <c r="A167" s="84" t="s">
        <v>15560</v>
      </c>
      <c r="B167" s="93" t="s">
        <v>372</v>
      </c>
      <c r="C167" s="84"/>
    </row>
    <row r="168" spans="1:3" x14ac:dyDescent="0.25">
      <c r="A168" s="84" t="s">
        <v>15560</v>
      </c>
      <c r="B168" s="93" t="s">
        <v>366</v>
      </c>
      <c r="C168" s="84"/>
    </row>
    <row r="169" spans="1:3" x14ac:dyDescent="0.25">
      <c r="A169" s="84" t="s">
        <v>15560</v>
      </c>
      <c r="B169" s="93" t="s">
        <v>365</v>
      </c>
      <c r="C169" s="84"/>
    </row>
    <row r="170" spans="1:3" x14ac:dyDescent="0.25">
      <c r="A170" s="84" t="s">
        <v>15560</v>
      </c>
      <c r="B170" s="93" t="s">
        <v>362</v>
      </c>
      <c r="C170" s="84"/>
    </row>
    <row r="171" spans="1:3" x14ac:dyDescent="0.25">
      <c r="A171" s="84" t="s">
        <v>15560</v>
      </c>
      <c r="B171" s="93" t="s">
        <v>361</v>
      </c>
      <c r="C171" s="84"/>
    </row>
    <row r="172" spans="1:3" x14ac:dyDescent="0.25">
      <c r="A172" s="84" t="s">
        <v>15560</v>
      </c>
      <c r="B172" s="93" t="s">
        <v>358</v>
      </c>
      <c r="C172" s="84"/>
    </row>
    <row r="173" spans="1:3" x14ac:dyDescent="0.25">
      <c r="A173" s="84" t="s">
        <v>15560</v>
      </c>
      <c r="B173" s="93" t="s">
        <v>356</v>
      </c>
      <c r="C173" s="84"/>
    </row>
    <row r="174" spans="1:3" x14ac:dyDescent="0.25">
      <c r="A174" s="84" t="s">
        <v>15560</v>
      </c>
      <c r="B174" s="93" t="s">
        <v>353</v>
      </c>
      <c r="C174" s="84"/>
    </row>
    <row r="175" spans="1:3" x14ac:dyDescent="0.25">
      <c r="A175" s="84" t="s">
        <v>15560</v>
      </c>
      <c r="B175" s="93" t="s">
        <v>348</v>
      </c>
      <c r="C175" s="84"/>
    </row>
    <row r="176" spans="1:3" x14ac:dyDescent="0.25">
      <c r="A176" s="84" t="s">
        <v>15560</v>
      </c>
      <c r="B176" s="93" t="s">
        <v>342</v>
      </c>
      <c r="C176" s="84"/>
    </row>
    <row r="177" spans="1:3" x14ac:dyDescent="0.25">
      <c r="A177" s="84" t="s">
        <v>15560</v>
      </c>
      <c r="B177" s="93" t="s">
        <v>339</v>
      </c>
      <c r="C177" s="84"/>
    </row>
    <row r="178" spans="1:3" x14ac:dyDescent="0.25">
      <c r="A178" s="84" t="s">
        <v>15560</v>
      </c>
      <c r="B178" s="93" t="s">
        <v>337</v>
      </c>
      <c r="C178" s="84"/>
    </row>
    <row r="179" spans="1:3" x14ac:dyDescent="0.25">
      <c r="A179" s="84" t="s">
        <v>15560</v>
      </c>
      <c r="B179" s="93" t="s">
        <v>334</v>
      </c>
      <c r="C179" s="84"/>
    </row>
    <row r="180" spans="1:3" x14ac:dyDescent="0.25">
      <c r="A180" s="84" t="s">
        <v>15560</v>
      </c>
      <c r="B180" s="93" t="s">
        <v>327</v>
      </c>
      <c r="C180" s="84"/>
    </row>
    <row r="181" spans="1:3" x14ac:dyDescent="0.25">
      <c r="A181" s="84" t="s">
        <v>15560</v>
      </c>
      <c r="B181" s="93" t="s">
        <v>324</v>
      </c>
      <c r="C181" s="84"/>
    </row>
    <row r="182" spans="1:3" x14ac:dyDescent="0.25">
      <c r="A182" s="84" t="s">
        <v>15560</v>
      </c>
      <c r="B182" s="93" t="s">
        <v>322</v>
      </c>
      <c r="C182" s="84"/>
    </row>
    <row r="183" spans="1:3" x14ac:dyDescent="0.25">
      <c r="A183" s="84" t="s">
        <v>15560</v>
      </c>
      <c r="B183" s="93" t="s">
        <v>319</v>
      </c>
      <c r="C183" s="84"/>
    </row>
    <row r="184" spans="1:3" x14ac:dyDescent="0.25">
      <c r="A184" s="84" t="s">
        <v>15560</v>
      </c>
      <c r="B184" s="93" t="s">
        <v>1550</v>
      </c>
      <c r="C184" s="84"/>
    </row>
    <row r="185" spans="1:3" x14ac:dyDescent="0.25">
      <c r="A185" s="84" t="s">
        <v>15560</v>
      </c>
      <c r="B185" s="93" t="s">
        <v>308</v>
      </c>
      <c r="C185" s="84"/>
    </row>
    <row r="186" spans="1:3" x14ac:dyDescent="0.25">
      <c r="A186" s="84" t="s">
        <v>15560</v>
      </c>
      <c r="B186" s="93" t="s">
        <v>303</v>
      </c>
      <c r="C186" s="84"/>
    </row>
    <row r="187" spans="1:3" x14ac:dyDescent="0.25">
      <c r="A187" s="84" t="s">
        <v>15560</v>
      </c>
      <c r="B187" s="93" t="s">
        <v>301</v>
      </c>
      <c r="C187" s="84"/>
    </row>
    <row r="188" spans="1:3" x14ac:dyDescent="0.25">
      <c r="A188" s="84" t="s">
        <v>15560</v>
      </c>
      <c r="B188" s="93" t="s">
        <v>289</v>
      </c>
      <c r="C188" s="84"/>
    </row>
    <row r="189" spans="1:3" x14ac:dyDescent="0.25">
      <c r="A189" s="84" t="s">
        <v>15560</v>
      </c>
      <c r="B189" s="93" t="s">
        <v>282</v>
      </c>
      <c r="C189" s="84"/>
    </row>
    <row r="190" spans="1:3" x14ac:dyDescent="0.25">
      <c r="A190" s="84" t="s">
        <v>15561</v>
      </c>
      <c r="B190" s="93" t="s">
        <v>1484</v>
      </c>
      <c r="C190" s="84"/>
    </row>
    <row r="191" spans="1:3" x14ac:dyDescent="0.25">
      <c r="A191" s="84" t="s">
        <v>15561</v>
      </c>
      <c r="B191" s="93" t="s">
        <v>1527</v>
      </c>
      <c r="C191" s="84"/>
    </row>
    <row r="192" spans="1:3" x14ac:dyDescent="0.25">
      <c r="A192" s="84" t="s">
        <v>15561</v>
      </c>
      <c r="B192" s="93" t="s">
        <v>1483</v>
      </c>
      <c r="C192" s="84"/>
    </row>
    <row r="193" spans="1:3" x14ac:dyDescent="0.25">
      <c r="A193" s="84" t="s">
        <v>15561</v>
      </c>
      <c r="B193" s="93" t="s">
        <v>1499</v>
      </c>
      <c r="C193" s="84"/>
    </row>
    <row r="194" spans="1:3" x14ac:dyDescent="0.25">
      <c r="A194" s="84" t="s">
        <v>15561</v>
      </c>
      <c r="B194" s="93" t="s">
        <v>1464</v>
      </c>
      <c r="C194" s="84"/>
    </row>
    <row r="195" spans="1:3" x14ac:dyDescent="0.25">
      <c r="A195" s="84" t="s">
        <v>15561</v>
      </c>
      <c r="B195" s="93" t="s">
        <v>1440</v>
      </c>
      <c r="C195" s="84"/>
    </row>
    <row r="196" spans="1:3" x14ac:dyDescent="0.25">
      <c r="A196" s="84" t="s">
        <v>15561</v>
      </c>
      <c r="B196" s="93" t="s">
        <v>1865</v>
      </c>
      <c r="C196" s="84"/>
    </row>
    <row r="197" spans="1:3" x14ac:dyDescent="0.25">
      <c r="A197" s="84" t="s">
        <v>15561</v>
      </c>
      <c r="B197" s="93" t="s">
        <v>1436</v>
      </c>
      <c r="C197" s="84"/>
    </row>
    <row r="198" spans="1:3" x14ac:dyDescent="0.25">
      <c r="A198" s="84" t="s">
        <v>15561</v>
      </c>
      <c r="B198" s="93" t="s">
        <v>1422</v>
      </c>
      <c r="C198" s="84"/>
    </row>
    <row r="199" spans="1:3" x14ac:dyDescent="0.25">
      <c r="A199" s="84" t="s">
        <v>15561</v>
      </c>
      <c r="B199" s="93" t="s">
        <v>1412</v>
      </c>
      <c r="C199" s="84"/>
    </row>
    <row r="200" spans="1:3" x14ac:dyDescent="0.25">
      <c r="A200" s="84" t="s">
        <v>15561</v>
      </c>
      <c r="B200" s="93" t="s">
        <v>1389</v>
      </c>
      <c r="C200" s="84"/>
    </row>
    <row r="201" spans="1:3" x14ac:dyDescent="0.25">
      <c r="A201" s="84" t="s">
        <v>15561</v>
      </c>
      <c r="B201" s="93" t="s">
        <v>1385</v>
      </c>
      <c r="C201" s="84"/>
    </row>
    <row r="202" spans="1:3" x14ac:dyDescent="0.25">
      <c r="A202" s="84" t="s">
        <v>15561</v>
      </c>
      <c r="B202" s="93" t="s">
        <v>1366</v>
      </c>
      <c r="C202" s="84"/>
    </row>
    <row r="203" spans="1:3" x14ac:dyDescent="0.25">
      <c r="A203" s="84" t="s">
        <v>15561</v>
      </c>
      <c r="B203" s="93" t="s">
        <v>1354</v>
      </c>
      <c r="C203" s="84"/>
    </row>
    <row r="204" spans="1:3" x14ac:dyDescent="0.25">
      <c r="A204" s="84" t="s">
        <v>15561</v>
      </c>
      <c r="B204" s="93" t="s">
        <v>1323</v>
      </c>
      <c r="C204" s="84"/>
    </row>
    <row r="205" spans="1:3" x14ac:dyDescent="0.25">
      <c r="A205" s="84" t="s">
        <v>15561</v>
      </c>
      <c r="B205" s="93" t="s">
        <v>1305</v>
      </c>
      <c r="C205" s="84"/>
    </row>
    <row r="206" spans="1:3" x14ac:dyDescent="0.25">
      <c r="A206" s="84" t="s">
        <v>15561</v>
      </c>
      <c r="B206" s="93" t="s">
        <v>1303</v>
      </c>
      <c r="C206" s="84"/>
    </row>
    <row r="207" spans="1:3" x14ac:dyDescent="0.25">
      <c r="A207" s="84" t="s">
        <v>15561</v>
      </c>
      <c r="B207" s="93" t="s">
        <v>1285</v>
      </c>
      <c r="C207" s="84"/>
    </row>
    <row r="208" spans="1:3" x14ac:dyDescent="0.25">
      <c r="A208" s="84" t="s">
        <v>15561</v>
      </c>
      <c r="B208" s="93" t="s">
        <v>1544</v>
      </c>
      <c r="C208" s="84"/>
    </row>
    <row r="209" spans="1:3" x14ac:dyDescent="0.25">
      <c r="A209" s="84" t="s">
        <v>15561</v>
      </c>
      <c r="B209" s="93" t="s">
        <v>1270</v>
      </c>
      <c r="C209" s="84"/>
    </row>
    <row r="210" spans="1:3" x14ac:dyDescent="0.25">
      <c r="A210" s="84" t="s">
        <v>15561</v>
      </c>
      <c r="B210" s="93" t="s">
        <v>1267</v>
      </c>
      <c r="C210" s="84"/>
    </row>
    <row r="211" spans="1:3" x14ac:dyDescent="0.25">
      <c r="A211" s="84" t="s">
        <v>15561</v>
      </c>
      <c r="B211" s="93" t="s">
        <v>1264</v>
      </c>
      <c r="C211" s="84"/>
    </row>
    <row r="212" spans="1:3" x14ac:dyDescent="0.25">
      <c r="A212" s="84" t="s">
        <v>15561</v>
      </c>
      <c r="B212" s="93" t="s">
        <v>1238</v>
      </c>
      <c r="C212" s="84"/>
    </row>
    <row r="213" spans="1:3" x14ac:dyDescent="0.25">
      <c r="A213" s="84" t="s">
        <v>15561</v>
      </c>
      <c r="B213" s="93" t="s">
        <v>1236</v>
      </c>
      <c r="C213" s="84"/>
    </row>
    <row r="214" spans="1:3" x14ac:dyDescent="0.25">
      <c r="A214" s="84" t="s">
        <v>15561</v>
      </c>
      <c r="B214" s="93" t="s">
        <v>1217</v>
      </c>
      <c r="C214" s="84"/>
    </row>
    <row r="215" spans="1:3" x14ac:dyDescent="0.25">
      <c r="A215" s="84" t="s">
        <v>15561</v>
      </c>
      <c r="B215" s="93" t="s">
        <v>1204</v>
      </c>
      <c r="C215" s="84"/>
    </row>
    <row r="216" spans="1:3" x14ac:dyDescent="0.25">
      <c r="A216" s="84" t="s">
        <v>15561</v>
      </c>
      <c r="B216" s="93" t="s">
        <v>1186</v>
      </c>
      <c r="C216" s="84"/>
    </row>
    <row r="217" spans="1:3" x14ac:dyDescent="0.25">
      <c r="A217" s="84" t="s">
        <v>15561</v>
      </c>
      <c r="B217" s="93" t="s">
        <v>1182</v>
      </c>
      <c r="C217" s="84"/>
    </row>
    <row r="218" spans="1:3" x14ac:dyDescent="0.25">
      <c r="A218" s="84" t="s">
        <v>15561</v>
      </c>
      <c r="B218" s="93" t="s">
        <v>1807</v>
      </c>
      <c r="C218" s="84"/>
    </row>
    <row r="219" spans="1:3" x14ac:dyDescent="0.25">
      <c r="A219" s="84" t="s">
        <v>15561</v>
      </c>
      <c r="B219" s="93" t="s">
        <v>1806</v>
      </c>
      <c r="C219" s="84"/>
    </row>
    <row r="220" spans="1:3" x14ac:dyDescent="0.25">
      <c r="A220" s="84" t="s">
        <v>15561</v>
      </c>
      <c r="B220" s="93" t="s">
        <v>1805</v>
      </c>
      <c r="C220" s="84"/>
    </row>
    <row r="221" spans="1:3" x14ac:dyDescent="0.25">
      <c r="A221" s="84" t="s">
        <v>15561</v>
      </c>
      <c r="B221" s="93" t="s">
        <v>1177</v>
      </c>
      <c r="C221" s="84"/>
    </row>
    <row r="222" spans="1:3" x14ac:dyDescent="0.25">
      <c r="A222" s="84" t="s">
        <v>15561</v>
      </c>
      <c r="B222" s="93" t="s">
        <v>1176</v>
      </c>
      <c r="C222" s="84"/>
    </row>
    <row r="223" spans="1:3" x14ac:dyDescent="0.25">
      <c r="A223" s="84" t="s">
        <v>15561</v>
      </c>
      <c r="B223" s="93" t="s">
        <v>1173</v>
      </c>
      <c r="C223" s="84"/>
    </row>
    <row r="224" spans="1:3" x14ac:dyDescent="0.25">
      <c r="A224" s="84" t="s">
        <v>15561</v>
      </c>
      <c r="B224" s="93" t="s">
        <v>1165</v>
      </c>
      <c r="C224" s="84"/>
    </row>
    <row r="225" spans="1:3" x14ac:dyDescent="0.25">
      <c r="A225" s="84" t="s">
        <v>15561</v>
      </c>
      <c r="B225" s="93" t="s">
        <v>1151</v>
      </c>
      <c r="C225" s="84"/>
    </row>
    <row r="226" spans="1:3" x14ac:dyDescent="0.25">
      <c r="A226" s="84" t="s">
        <v>15561</v>
      </c>
      <c r="B226" s="93" t="s">
        <v>1138</v>
      </c>
      <c r="C226" s="84"/>
    </row>
    <row r="227" spans="1:3" x14ac:dyDescent="0.25">
      <c r="A227" s="84" t="s">
        <v>15561</v>
      </c>
      <c r="B227" s="93" t="s">
        <v>1775</v>
      </c>
      <c r="C227" s="84"/>
    </row>
    <row r="228" spans="1:3" x14ac:dyDescent="0.25">
      <c r="A228" s="84" t="s">
        <v>15561</v>
      </c>
      <c r="B228" s="93" t="s">
        <v>1116</v>
      </c>
      <c r="C228" s="84"/>
    </row>
    <row r="229" spans="1:3" x14ac:dyDescent="0.25">
      <c r="A229" s="84" t="s">
        <v>15561</v>
      </c>
      <c r="B229" s="93" t="s">
        <v>1789</v>
      </c>
      <c r="C229" s="84"/>
    </row>
    <row r="230" spans="1:3" x14ac:dyDescent="0.25">
      <c r="A230" s="84" t="s">
        <v>15561</v>
      </c>
      <c r="B230" s="93" t="s">
        <v>1515</v>
      </c>
      <c r="C230" s="84"/>
    </row>
    <row r="231" spans="1:3" x14ac:dyDescent="0.25">
      <c r="A231" s="84" t="s">
        <v>15561</v>
      </c>
      <c r="B231" s="93" t="s">
        <v>1098</v>
      </c>
      <c r="C231" s="84"/>
    </row>
    <row r="232" spans="1:3" x14ac:dyDescent="0.25">
      <c r="A232" s="84" t="s">
        <v>15561</v>
      </c>
      <c r="B232" s="93" t="s">
        <v>1088</v>
      </c>
      <c r="C232" s="84"/>
    </row>
    <row r="233" spans="1:3" x14ac:dyDescent="0.25">
      <c r="A233" s="84" t="s">
        <v>15561</v>
      </c>
      <c r="B233" s="93" t="s">
        <v>1060</v>
      </c>
      <c r="C233" s="84"/>
    </row>
    <row r="234" spans="1:3" x14ac:dyDescent="0.25">
      <c r="A234" s="84" t="s">
        <v>15561</v>
      </c>
      <c r="B234" s="93" t="s">
        <v>1059</v>
      </c>
      <c r="C234" s="84"/>
    </row>
    <row r="235" spans="1:3" x14ac:dyDescent="0.25">
      <c r="A235" s="84" t="s">
        <v>15561</v>
      </c>
      <c r="B235" s="93" t="s">
        <v>1047</v>
      </c>
      <c r="C235" s="84"/>
    </row>
    <row r="236" spans="1:3" x14ac:dyDescent="0.25">
      <c r="A236" s="84" t="s">
        <v>15561</v>
      </c>
      <c r="B236" s="93" t="s">
        <v>1042</v>
      </c>
      <c r="C236" s="84"/>
    </row>
    <row r="237" spans="1:3" x14ac:dyDescent="0.25">
      <c r="A237" s="84" t="s">
        <v>15561</v>
      </c>
      <c r="B237" s="93" t="s">
        <v>1021</v>
      </c>
      <c r="C237" s="84"/>
    </row>
    <row r="238" spans="1:3" x14ac:dyDescent="0.25">
      <c r="A238" s="84" t="s">
        <v>15561</v>
      </c>
      <c r="B238" s="93" t="s">
        <v>1012</v>
      </c>
      <c r="C238" s="84"/>
    </row>
    <row r="239" spans="1:3" x14ac:dyDescent="0.25">
      <c r="A239" s="84" t="s">
        <v>15561</v>
      </c>
      <c r="B239" s="93" t="s">
        <v>967</v>
      </c>
      <c r="C239" s="84"/>
    </row>
    <row r="240" spans="1:3" x14ac:dyDescent="0.25">
      <c r="A240" s="84" t="s">
        <v>15561</v>
      </c>
      <c r="B240" s="93" t="s">
        <v>932</v>
      </c>
      <c r="C240" s="84"/>
    </row>
    <row r="241" spans="1:3" x14ac:dyDescent="0.25">
      <c r="A241" s="84" t="s">
        <v>15561</v>
      </c>
      <c r="B241" s="93" t="s">
        <v>925</v>
      </c>
      <c r="C241" s="84"/>
    </row>
    <row r="242" spans="1:3" x14ac:dyDescent="0.25">
      <c r="A242" s="84" t="s">
        <v>15561</v>
      </c>
      <c r="B242" s="93" t="s">
        <v>924</v>
      </c>
      <c r="C242" s="84"/>
    </row>
    <row r="243" spans="1:3" x14ac:dyDescent="0.25">
      <c r="A243" s="84" t="s">
        <v>15561</v>
      </c>
      <c r="B243" s="93" t="s">
        <v>918</v>
      </c>
      <c r="C243" s="84"/>
    </row>
    <row r="244" spans="1:3" x14ac:dyDescent="0.25">
      <c r="A244" s="84" t="s">
        <v>15561</v>
      </c>
      <c r="B244" s="93" t="s">
        <v>890</v>
      </c>
      <c r="C244" s="84"/>
    </row>
    <row r="245" spans="1:3" x14ac:dyDescent="0.25">
      <c r="A245" s="84" t="s">
        <v>15561</v>
      </c>
      <c r="B245" s="93" t="s">
        <v>886</v>
      </c>
      <c r="C245" s="84"/>
    </row>
    <row r="246" spans="1:3" x14ac:dyDescent="0.25">
      <c r="A246" s="84" t="s">
        <v>15561</v>
      </c>
      <c r="B246" s="93" t="s">
        <v>884</v>
      </c>
      <c r="C246" s="84"/>
    </row>
    <row r="247" spans="1:3" x14ac:dyDescent="0.25">
      <c r="A247" s="84" t="s">
        <v>15561</v>
      </c>
      <c r="B247" s="93" t="s">
        <v>1737</v>
      </c>
      <c r="C247" s="84"/>
    </row>
    <row r="248" spans="1:3" x14ac:dyDescent="0.25">
      <c r="A248" s="84" t="s">
        <v>15561</v>
      </c>
      <c r="B248" s="93" t="s">
        <v>863</v>
      </c>
      <c r="C248" s="84"/>
    </row>
    <row r="249" spans="1:3" x14ac:dyDescent="0.25">
      <c r="A249" s="84" t="s">
        <v>15561</v>
      </c>
      <c r="B249" s="93" t="s">
        <v>862</v>
      </c>
      <c r="C249" s="84"/>
    </row>
    <row r="250" spans="1:3" x14ac:dyDescent="0.25">
      <c r="A250" s="84" t="s">
        <v>15561</v>
      </c>
      <c r="B250" s="93" t="s">
        <v>860</v>
      </c>
      <c r="C250" s="84"/>
    </row>
    <row r="251" spans="1:3" x14ac:dyDescent="0.25">
      <c r="A251" s="84" t="s">
        <v>15561</v>
      </c>
      <c r="B251" s="93" t="s">
        <v>847</v>
      </c>
      <c r="C251" s="84"/>
    </row>
    <row r="252" spans="1:3" x14ac:dyDescent="0.25">
      <c r="A252" s="84" t="s">
        <v>15561</v>
      </c>
      <c r="B252" s="93" t="s">
        <v>831</v>
      </c>
      <c r="C252" s="84"/>
    </row>
    <row r="253" spans="1:3" x14ac:dyDescent="0.25">
      <c r="A253" s="84" t="s">
        <v>15561</v>
      </c>
      <c r="B253" s="93" t="s">
        <v>825</v>
      </c>
      <c r="C253" s="84"/>
    </row>
    <row r="254" spans="1:3" x14ac:dyDescent="0.25">
      <c r="A254" s="84" t="s">
        <v>15561</v>
      </c>
      <c r="B254" s="93" t="s">
        <v>811</v>
      </c>
      <c r="C254" s="84"/>
    </row>
    <row r="255" spans="1:3" x14ac:dyDescent="0.25">
      <c r="A255" s="84" t="s">
        <v>15561</v>
      </c>
      <c r="B255" s="93" t="s">
        <v>797</v>
      </c>
      <c r="C255" s="84"/>
    </row>
    <row r="256" spans="1:3" x14ac:dyDescent="0.25">
      <c r="A256" s="84" t="s">
        <v>15561</v>
      </c>
      <c r="B256" s="93" t="s">
        <v>791</v>
      </c>
      <c r="C256" s="84"/>
    </row>
    <row r="257" spans="1:3" x14ac:dyDescent="0.25">
      <c r="A257" s="84" t="s">
        <v>15561</v>
      </c>
      <c r="B257" s="93" t="s">
        <v>782</v>
      </c>
      <c r="C257" s="84"/>
    </row>
    <row r="258" spans="1:3" x14ac:dyDescent="0.25">
      <c r="A258" s="84" t="s">
        <v>15561</v>
      </c>
      <c r="B258" s="93" t="s">
        <v>775</v>
      </c>
      <c r="C258" s="84"/>
    </row>
    <row r="259" spans="1:3" x14ac:dyDescent="0.25">
      <c r="A259" s="84" t="s">
        <v>15561</v>
      </c>
      <c r="B259" s="93" t="s">
        <v>770</v>
      </c>
      <c r="C259" s="84"/>
    </row>
    <row r="260" spans="1:3" x14ac:dyDescent="0.25">
      <c r="A260" s="84" t="s">
        <v>15561</v>
      </c>
      <c r="B260" s="93" t="s">
        <v>767</v>
      </c>
      <c r="C260" s="84"/>
    </row>
    <row r="261" spans="1:3" x14ac:dyDescent="0.25">
      <c r="A261" s="84" t="s">
        <v>15561</v>
      </c>
      <c r="B261" s="93" t="s">
        <v>748</v>
      </c>
      <c r="C261" s="84"/>
    </row>
    <row r="262" spans="1:3" x14ac:dyDescent="0.25">
      <c r="A262" s="84" t="s">
        <v>15561</v>
      </c>
      <c r="B262" s="93" t="s">
        <v>746</v>
      </c>
      <c r="C262" s="84"/>
    </row>
    <row r="263" spans="1:3" x14ac:dyDescent="0.25">
      <c r="A263" s="84" t="s">
        <v>15561</v>
      </c>
      <c r="B263" s="93" t="s">
        <v>730</v>
      </c>
      <c r="C263" s="84"/>
    </row>
    <row r="264" spans="1:3" x14ac:dyDescent="0.25">
      <c r="A264" s="84" t="s">
        <v>15561</v>
      </c>
      <c r="B264" s="93" t="s">
        <v>711</v>
      </c>
      <c r="C264" s="84"/>
    </row>
    <row r="265" spans="1:3" x14ac:dyDescent="0.25">
      <c r="A265" s="84" t="s">
        <v>15561</v>
      </c>
      <c r="B265" s="93" t="s">
        <v>710</v>
      </c>
      <c r="C265" s="84"/>
    </row>
    <row r="266" spans="1:3" x14ac:dyDescent="0.25">
      <c r="A266" s="84" t="s">
        <v>15561</v>
      </c>
      <c r="B266" s="93" t="s">
        <v>705</v>
      </c>
      <c r="C266" s="84"/>
    </row>
    <row r="267" spans="1:3" x14ac:dyDescent="0.25">
      <c r="A267" s="84" t="s">
        <v>15561</v>
      </c>
      <c r="B267" s="93" t="s">
        <v>1633</v>
      </c>
      <c r="C267" s="84"/>
    </row>
    <row r="268" spans="1:3" x14ac:dyDescent="0.25">
      <c r="A268" s="84" t="s">
        <v>15561</v>
      </c>
      <c r="B268" s="93" t="s">
        <v>693</v>
      </c>
      <c r="C268" s="84"/>
    </row>
    <row r="269" spans="1:3" x14ac:dyDescent="0.25">
      <c r="A269" s="84" t="s">
        <v>15561</v>
      </c>
      <c r="B269" s="93" t="s">
        <v>679</v>
      </c>
      <c r="C269" s="84"/>
    </row>
    <row r="270" spans="1:3" x14ac:dyDescent="0.25">
      <c r="A270" s="84" t="s">
        <v>15561</v>
      </c>
      <c r="B270" s="93" t="s">
        <v>670</v>
      </c>
      <c r="C270" s="84"/>
    </row>
    <row r="271" spans="1:3" x14ac:dyDescent="0.25">
      <c r="A271" s="84" t="s">
        <v>15561</v>
      </c>
      <c r="B271" s="93" t="s">
        <v>1513</v>
      </c>
      <c r="C271" s="84"/>
    </row>
    <row r="272" spans="1:3" x14ac:dyDescent="0.25">
      <c r="A272" s="84" t="s">
        <v>15561</v>
      </c>
      <c r="B272" s="93" t="s">
        <v>624</v>
      </c>
      <c r="C272" s="84"/>
    </row>
    <row r="273" spans="1:3" x14ac:dyDescent="0.25">
      <c r="A273" s="84" t="s">
        <v>15561</v>
      </c>
      <c r="B273" s="93" t="s">
        <v>619</v>
      </c>
      <c r="C273" s="84"/>
    </row>
    <row r="274" spans="1:3" x14ac:dyDescent="0.25">
      <c r="A274" s="84" t="s">
        <v>15561</v>
      </c>
      <c r="B274" s="93" t="s">
        <v>601</v>
      </c>
      <c r="C274" s="84"/>
    </row>
    <row r="275" spans="1:3" x14ac:dyDescent="0.25">
      <c r="A275" s="84" t="s">
        <v>15561</v>
      </c>
      <c r="B275" s="93" t="s">
        <v>600</v>
      </c>
      <c r="C275" s="84"/>
    </row>
    <row r="276" spans="1:3" x14ac:dyDescent="0.25">
      <c r="A276" s="84" t="s">
        <v>15561</v>
      </c>
      <c r="B276" s="93" t="s">
        <v>598</v>
      </c>
      <c r="C276" s="84"/>
    </row>
    <row r="277" spans="1:3" x14ac:dyDescent="0.25">
      <c r="A277" s="84" t="s">
        <v>15561</v>
      </c>
      <c r="B277" s="93" t="s">
        <v>587</v>
      </c>
      <c r="C277" s="84"/>
    </row>
    <row r="278" spans="1:3" x14ac:dyDescent="0.25">
      <c r="A278" s="84" t="s">
        <v>15561</v>
      </c>
      <c r="B278" s="93" t="s">
        <v>577</v>
      </c>
      <c r="C278" s="84"/>
    </row>
    <row r="279" spans="1:3" x14ac:dyDescent="0.25">
      <c r="A279" s="84" t="s">
        <v>15561</v>
      </c>
      <c r="B279" s="93" t="s">
        <v>568</v>
      </c>
      <c r="C279" s="84"/>
    </row>
    <row r="280" spans="1:3" x14ac:dyDescent="0.25">
      <c r="A280" s="84" t="s">
        <v>15561</v>
      </c>
      <c r="B280" s="93" t="s">
        <v>563</v>
      </c>
      <c r="C280" s="84"/>
    </row>
    <row r="281" spans="1:3" x14ac:dyDescent="0.25">
      <c r="A281" s="84" t="s">
        <v>15561</v>
      </c>
      <c r="B281" s="93" t="s">
        <v>557</v>
      </c>
      <c r="C281" s="84"/>
    </row>
    <row r="282" spans="1:3" x14ac:dyDescent="0.25">
      <c r="A282" s="84" t="s">
        <v>15561</v>
      </c>
      <c r="B282" s="93" t="s">
        <v>550</v>
      </c>
      <c r="C282" s="84"/>
    </row>
    <row r="283" spans="1:3" x14ac:dyDescent="0.25">
      <c r="A283" s="84" t="s">
        <v>15561</v>
      </c>
      <c r="B283" s="93" t="s">
        <v>546</v>
      </c>
      <c r="C283" s="84"/>
    </row>
    <row r="284" spans="1:3" x14ac:dyDescent="0.25">
      <c r="A284" s="84" t="s">
        <v>15561</v>
      </c>
      <c r="B284" s="93" t="s">
        <v>536</v>
      </c>
      <c r="C284" s="84"/>
    </row>
    <row r="285" spans="1:3" x14ac:dyDescent="0.25">
      <c r="A285" s="84" t="s">
        <v>15561</v>
      </c>
      <c r="B285" s="93" t="s">
        <v>515</v>
      </c>
      <c r="C285" s="84"/>
    </row>
    <row r="286" spans="1:3" x14ac:dyDescent="0.25">
      <c r="A286" s="84" t="s">
        <v>15561</v>
      </c>
      <c r="B286" s="93" t="s">
        <v>508</v>
      </c>
      <c r="C286" s="84"/>
    </row>
    <row r="287" spans="1:3" x14ac:dyDescent="0.25">
      <c r="A287" s="84" t="s">
        <v>15561</v>
      </c>
      <c r="B287" s="93" t="s">
        <v>498</v>
      </c>
      <c r="C287" s="84"/>
    </row>
    <row r="288" spans="1:3" x14ac:dyDescent="0.25">
      <c r="A288" s="84" t="s">
        <v>15561</v>
      </c>
      <c r="B288" s="93" t="s">
        <v>482</v>
      </c>
      <c r="C288" s="84"/>
    </row>
    <row r="289" spans="1:3" x14ac:dyDescent="0.25">
      <c r="A289" s="84" t="s">
        <v>15561</v>
      </c>
      <c r="B289" s="93" t="s">
        <v>458</v>
      </c>
      <c r="C289" s="84"/>
    </row>
    <row r="290" spans="1:3" x14ac:dyDescent="0.25">
      <c r="A290" s="84" t="s">
        <v>15561</v>
      </c>
      <c r="B290" s="93" t="s">
        <v>448</v>
      </c>
      <c r="C290" s="84"/>
    </row>
    <row r="291" spans="1:3" x14ac:dyDescent="0.25">
      <c r="A291" s="84" t="s">
        <v>15561</v>
      </c>
      <c r="B291" s="93" t="s">
        <v>435</v>
      </c>
      <c r="C291" s="84"/>
    </row>
    <row r="292" spans="1:3" x14ac:dyDescent="0.25">
      <c r="A292" s="84" t="s">
        <v>15561</v>
      </c>
      <c r="B292" s="93" t="s">
        <v>425</v>
      </c>
      <c r="C292" s="84"/>
    </row>
    <row r="293" spans="1:3" x14ac:dyDescent="0.25">
      <c r="A293" s="84" t="s">
        <v>15561</v>
      </c>
      <c r="B293" s="93" t="s">
        <v>423</v>
      </c>
      <c r="C293" s="84"/>
    </row>
    <row r="294" spans="1:3" x14ac:dyDescent="0.25">
      <c r="A294" s="84" t="s">
        <v>15561</v>
      </c>
      <c r="B294" s="93" t="s">
        <v>419</v>
      </c>
      <c r="C294" s="84"/>
    </row>
    <row r="295" spans="1:3" x14ac:dyDescent="0.25">
      <c r="A295" s="84" t="s">
        <v>15561</v>
      </c>
      <c r="B295" s="93" t="s">
        <v>401</v>
      </c>
      <c r="C295" s="84"/>
    </row>
    <row r="296" spans="1:3" x14ac:dyDescent="0.25">
      <c r="A296" s="84" t="s">
        <v>15561</v>
      </c>
      <c r="B296" s="93" t="s">
        <v>400</v>
      </c>
      <c r="C296" s="84"/>
    </row>
    <row r="297" spans="1:3" x14ac:dyDescent="0.25">
      <c r="A297" s="84" t="s">
        <v>15561</v>
      </c>
      <c r="B297" s="93" t="s">
        <v>394</v>
      </c>
      <c r="C297" s="84"/>
    </row>
    <row r="298" spans="1:3" x14ac:dyDescent="0.25">
      <c r="A298" s="84" t="s">
        <v>15561</v>
      </c>
      <c r="B298" s="93" t="s">
        <v>389</v>
      </c>
      <c r="C298" s="84"/>
    </row>
    <row r="299" spans="1:3" x14ac:dyDescent="0.25">
      <c r="A299" s="84" t="s">
        <v>15561</v>
      </c>
      <c r="B299" s="93" t="s">
        <v>382</v>
      </c>
      <c r="C299" s="84"/>
    </row>
    <row r="300" spans="1:3" x14ac:dyDescent="0.25">
      <c r="A300" s="84" t="s">
        <v>15561</v>
      </c>
      <c r="B300" s="93" t="s">
        <v>312</v>
      </c>
      <c r="C300" s="84"/>
    </row>
    <row r="301" spans="1:3" x14ac:dyDescent="0.25">
      <c r="A301" s="84" t="s">
        <v>15561</v>
      </c>
      <c r="B301" s="93" t="s">
        <v>281</v>
      </c>
      <c r="C301" s="84"/>
    </row>
    <row r="302" spans="1:3" x14ac:dyDescent="0.25">
      <c r="A302" s="84" t="s">
        <v>15561</v>
      </c>
      <c r="B302" s="93" t="s">
        <v>276</v>
      </c>
      <c r="C302" s="84"/>
    </row>
    <row r="303" spans="1:3" x14ac:dyDescent="0.25">
      <c r="A303" s="84" t="s">
        <v>15561</v>
      </c>
      <c r="B303" s="93" t="s">
        <v>275</v>
      </c>
      <c r="C303" s="84"/>
    </row>
    <row r="304" spans="1:3" x14ac:dyDescent="0.25">
      <c r="A304" s="84" t="s">
        <v>15561</v>
      </c>
      <c r="B304" s="93" t="s">
        <v>273</v>
      </c>
      <c r="C304" s="84"/>
    </row>
    <row r="305" spans="1:3" x14ac:dyDescent="0.25">
      <c r="A305" s="84" t="s">
        <v>15561</v>
      </c>
      <c r="B305" s="93" t="s">
        <v>229</v>
      </c>
      <c r="C305" s="84"/>
    </row>
    <row r="306" spans="1:3" x14ac:dyDescent="0.25">
      <c r="A306" s="84" t="s">
        <v>15561</v>
      </c>
      <c r="B306" s="93" t="s">
        <v>222</v>
      </c>
      <c r="C306" s="84"/>
    </row>
    <row r="307" spans="1:3" x14ac:dyDescent="0.25">
      <c r="A307" s="84" t="s">
        <v>15561</v>
      </c>
      <c r="B307" s="93" t="s">
        <v>214</v>
      </c>
      <c r="C307" s="84"/>
    </row>
    <row r="308" spans="1:3" x14ac:dyDescent="0.25">
      <c r="A308" s="84" t="s">
        <v>15561</v>
      </c>
      <c r="B308" s="93" t="s">
        <v>209</v>
      </c>
      <c r="C308" s="84"/>
    </row>
    <row r="309" spans="1:3" x14ac:dyDescent="0.25">
      <c r="A309" s="84" t="s">
        <v>15561</v>
      </c>
      <c r="B309" s="93" t="s">
        <v>204</v>
      </c>
      <c r="C309" s="84"/>
    </row>
    <row r="310" spans="1:3" x14ac:dyDescent="0.25">
      <c r="A310" s="84" t="s">
        <v>15561</v>
      </c>
      <c r="B310" s="93" t="s">
        <v>199</v>
      </c>
      <c r="C310" s="84"/>
    </row>
    <row r="311" spans="1:3" x14ac:dyDescent="0.25">
      <c r="A311" s="84" t="s">
        <v>15561</v>
      </c>
      <c r="B311" s="93" t="s">
        <v>195</v>
      </c>
      <c r="C311" s="84"/>
    </row>
    <row r="312" spans="1:3" x14ac:dyDescent="0.25">
      <c r="A312" s="84" t="s">
        <v>15562</v>
      </c>
      <c r="B312" s="93" t="s">
        <v>1479</v>
      </c>
      <c r="C312" s="84"/>
    </row>
    <row r="313" spans="1:3" x14ac:dyDescent="0.25">
      <c r="A313" s="84" t="s">
        <v>15562</v>
      </c>
      <c r="B313" s="93" t="s">
        <v>1507</v>
      </c>
      <c r="C313" s="84"/>
    </row>
    <row r="314" spans="1:3" x14ac:dyDescent="0.25">
      <c r="A314" s="84" t="s">
        <v>15562</v>
      </c>
      <c r="B314" s="93" t="s">
        <v>1460</v>
      </c>
      <c r="C314" s="84"/>
    </row>
    <row r="315" spans="1:3" x14ac:dyDescent="0.25">
      <c r="A315" s="84" t="s">
        <v>15562</v>
      </c>
      <c r="B315" s="93" t="s">
        <v>1458</v>
      </c>
      <c r="C315" s="84"/>
    </row>
    <row r="316" spans="1:3" x14ac:dyDescent="0.25">
      <c r="A316" s="84" t="s">
        <v>15562</v>
      </c>
      <c r="B316" s="93" t="s">
        <v>1802</v>
      </c>
      <c r="C316" s="84"/>
    </row>
    <row r="317" spans="1:3" x14ac:dyDescent="0.25">
      <c r="A317" s="84" t="s">
        <v>15562</v>
      </c>
      <c r="B317" s="93" t="s">
        <v>1448</v>
      </c>
      <c r="C317" s="84"/>
    </row>
    <row r="318" spans="1:3" x14ac:dyDescent="0.25">
      <c r="A318" s="84" t="s">
        <v>15562</v>
      </c>
      <c r="B318" s="93" t="s">
        <v>1433</v>
      </c>
      <c r="C318" s="84"/>
    </row>
    <row r="319" spans="1:3" x14ac:dyDescent="0.25">
      <c r="A319" s="84" t="s">
        <v>15562</v>
      </c>
      <c r="B319" s="93" t="s">
        <v>1423</v>
      </c>
      <c r="C319" s="84"/>
    </row>
    <row r="320" spans="1:3" x14ac:dyDescent="0.25">
      <c r="A320" s="84" t="s">
        <v>15562</v>
      </c>
      <c r="B320" s="93" t="s">
        <v>1410</v>
      </c>
      <c r="C320" s="84"/>
    </row>
    <row r="321" spans="1:3" x14ac:dyDescent="0.25">
      <c r="A321" s="84" t="s">
        <v>15562</v>
      </c>
      <c r="B321" s="93" t="s">
        <v>1407</v>
      </c>
      <c r="C321" s="84"/>
    </row>
    <row r="322" spans="1:3" x14ac:dyDescent="0.25">
      <c r="A322" s="84" t="s">
        <v>15562</v>
      </c>
      <c r="B322" s="93" t="s">
        <v>1395</v>
      </c>
      <c r="C322" s="84"/>
    </row>
    <row r="323" spans="1:3" x14ac:dyDescent="0.25">
      <c r="A323" s="84" t="s">
        <v>15562</v>
      </c>
      <c r="B323" s="93" t="s">
        <v>1379</v>
      </c>
      <c r="C323" s="84"/>
    </row>
    <row r="324" spans="1:3" x14ac:dyDescent="0.25">
      <c r="A324" s="84" t="s">
        <v>15562</v>
      </c>
      <c r="B324" s="93" t="s">
        <v>1355</v>
      </c>
      <c r="C324" s="84"/>
    </row>
    <row r="325" spans="1:3" x14ac:dyDescent="0.25">
      <c r="A325" s="84" t="s">
        <v>15562</v>
      </c>
      <c r="B325" s="93" t="s">
        <v>1335</v>
      </c>
      <c r="C325" s="84"/>
    </row>
    <row r="326" spans="1:3" x14ac:dyDescent="0.25">
      <c r="A326" s="84" t="s">
        <v>15562</v>
      </c>
      <c r="B326" s="93" t="s">
        <v>1333</v>
      </c>
      <c r="C326" s="84"/>
    </row>
    <row r="327" spans="1:3" x14ac:dyDescent="0.25">
      <c r="A327" s="84" t="s">
        <v>15562</v>
      </c>
      <c r="B327" s="93" t="s">
        <v>1328</v>
      </c>
      <c r="C327" s="84"/>
    </row>
    <row r="328" spans="1:3" x14ac:dyDescent="0.25">
      <c r="A328" s="84" t="s">
        <v>15562</v>
      </c>
      <c r="B328" s="93" t="s">
        <v>1311</v>
      </c>
      <c r="C328" s="84"/>
    </row>
    <row r="329" spans="1:3" x14ac:dyDescent="0.25">
      <c r="A329" s="84" t="s">
        <v>15562</v>
      </c>
      <c r="B329" s="93" t="s">
        <v>1310</v>
      </c>
      <c r="C329" s="84"/>
    </row>
    <row r="330" spans="1:3" x14ac:dyDescent="0.25">
      <c r="A330" s="84" t="s">
        <v>15562</v>
      </c>
      <c r="B330" s="93" t="s">
        <v>1554</v>
      </c>
      <c r="C330" s="84"/>
    </row>
    <row r="331" spans="1:3" x14ac:dyDescent="0.25">
      <c r="A331" s="84" t="s">
        <v>15562</v>
      </c>
      <c r="B331" s="93" t="s">
        <v>1309</v>
      </c>
      <c r="C331" s="84"/>
    </row>
    <row r="332" spans="1:3" x14ac:dyDescent="0.25">
      <c r="A332" s="84" t="s">
        <v>15562</v>
      </c>
      <c r="B332" s="93" t="s">
        <v>1531</v>
      </c>
      <c r="C332" s="84"/>
    </row>
    <row r="333" spans="1:3" x14ac:dyDescent="0.25">
      <c r="A333" s="84" t="s">
        <v>15562</v>
      </c>
      <c r="B333" s="93" t="s">
        <v>1290</v>
      </c>
      <c r="C333" s="84"/>
    </row>
    <row r="334" spans="1:3" x14ac:dyDescent="0.25">
      <c r="A334" s="84" t="s">
        <v>15562</v>
      </c>
      <c r="B334" s="93" t="s">
        <v>1282</v>
      </c>
      <c r="C334" s="84"/>
    </row>
    <row r="335" spans="1:3" x14ac:dyDescent="0.25">
      <c r="A335" s="84" t="s">
        <v>15562</v>
      </c>
      <c r="B335" s="93" t="s">
        <v>1262</v>
      </c>
      <c r="C335" s="84"/>
    </row>
    <row r="336" spans="1:3" x14ac:dyDescent="0.25">
      <c r="A336" s="84" t="s">
        <v>15562</v>
      </c>
      <c r="B336" s="93" t="s">
        <v>1254</v>
      </c>
      <c r="C336" s="84"/>
    </row>
    <row r="337" spans="1:3" x14ac:dyDescent="0.25">
      <c r="A337" s="84" t="s">
        <v>15562</v>
      </c>
      <c r="B337" s="93" t="s">
        <v>1232</v>
      </c>
      <c r="C337" s="84"/>
    </row>
    <row r="338" spans="1:3" x14ac:dyDescent="0.25">
      <c r="A338" s="84" t="s">
        <v>15562</v>
      </c>
      <c r="B338" s="93" t="s">
        <v>1231</v>
      </c>
      <c r="C338" s="84"/>
    </row>
    <row r="339" spans="1:3" x14ac:dyDescent="0.25">
      <c r="A339" s="84" t="s">
        <v>15562</v>
      </c>
      <c r="B339" s="93" t="s">
        <v>1223</v>
      </c>
      <c r="C339" s="84"/>
    </row>
    <row r="340" spans="1:3" x14ac:dyDescent="0.25">
      <c r="A340" s="84" t="s">
        <v>15562</v>
      </c>
      <c r="B340" s="93" t="s">
        <v>1210</v>
      </c>
      <c r="C340" s="84"/>
    </row>
    <row r="341" spans="1:3" x14ac:dyDescent="0.25">
      <c r="A341" s="84" t="s">
        <v>15562</v>
      </c>
      <c r="B341" s="93" t="s">
        <v>1202</v>
      </c>
      <c r="C341" s="84"/>
    </row>
    <row r="342" spans="1:3" x14ac:dyDescent="0.25">
      <c r="A342" s="84" t="s">
        <v>15562</v>
      </c>
      <c r="B342" s="93" t="s">
        <v>1195</v>
      </c>
      <c r="C342" s="84"/>
    </row>
    <row r="343" spans="1:3" x14ac:dyDescent="0.25">
      <c r="A343" s="84" t="s">
        <v>15562</v>
      </c>
      <c r="B343" s="93" t="s">
        <v>1191</v>
      </c>
      <c r="C343" s="84"/>
    </row>
    <row r="344" spans="1:3" x14ac:dyDescent="0.25">
      <c r="A344" s="84" t="s">
        <v>15562</v>
      </c>
      <c r="B344" s="93" t="s">
        <v>1171</v>
      </c>
      <c r="C344" s="84"/>
    </row>
    <row r="345" spans="1:3" x14ac:dyDescent="0.25">
      <c r="A345" s="84" t="s">
        <v>15562</v>
      </c>
      <c r="B345" s="93" t="s">
        <v>1801</v>
      </c>
      <c r="C345" s="84"/>
    </row>
    <row r="346" spans="1:3" x14ac:dyDescent="0.25">
      <c r="A346" s="84" t="s">
        <v>15562</v>
      </c>
      <c r="B346" s="93" t="s">
        <v>1170</v>
      </c>
      <c r="C346" s="84"/>
    </row>
    <row r="347" spans="1:3" x14ac:dyDescent="0.25">
      <c r="A347" s="84" t="s">
        <v>15562</v>
      </c>
      <c r="B347" s="93" t="s">
        <v>1169</v>
      </c>
      <c r="C347" s="84"/>
    </row>
    <row r="348" spans="1:3" x14ac:dyDescent="0.25">
      <c r="A348" s="84" t="s">
        <v>15562</v>
      </c>
      <c r="B348" s="93" t="s">
        <v>1147</v>
      </c>
      <c r="C348" s="84"/>
    </row>
    <row r="349" spans="1:3" x14ac:dyDescent="0.25">
      <c r="A349" s="84" t="s">
        <v>15562</v>
      </c>
      <c r="B349" s="93" t="s">
        <v>1124</v>
      </c>
      <c r="C349" s="84"/>
    </row>
    <row r="350" spans="1:3" x14ac:dyDescent="0.25">
      <c r="A350" s="84" t="s">
        <v>15562</v>
      </c>
      <c r="B350" s="93" t="s">
        <v>1099</v>
      </c>
      <c r="C350" s="84"/>
    </row>
    <row r="351" spans="1:3" x14ac:dyDescent="0.25">
      <c r="A351" s="84" t="s">
        <v>15562</v>
      </c>
      <c r="B351" s="93" t="s">
        <v>1087</v>
      </c>
      <c r="C351" s="84"/>
    </row>
    <row r="352" spans="1:3" x14ac:dyDescent="0.25">
      <c r="A352" s="84" t="s">
        <v>15562</v>
      </c>
      <c r="B352" s="93" t="s">
        <v>1076</v>
      </c>
      <c r="C352" s="84"/>
    </row>
    <row r="353" spans="1:3" x14ac:dyDescent="0.25">
      <c r="A353" s="84" t="s">
        <v>15562</v>
      </c>
      <c r="B353" s="93" t="s">
        <v>1641</v>
      </c>
      <c r="C353" s="84"/>
    </row>
    <row r="354" spans="1:3" x14ac:dyDescent="0.25">
      <c r="A354" s="84" t="s">
        <v>15562</v>
      </c>
      <c r="B354" s="93" t="s">
        <v>1075</v>
      </c>
      <c r="C354" s="84"/>
    </row>
    <row r="355" spans="1:3" x14ac:dyDescent="0.25">
      <c r="A355" s="84" t="s">
        <v>15562</v>
      </c>
      <c r="B355" s="93" t="s">
        <v>1071</v>
      </c>
      <c r="C355" s="84"/>
    </row>
    <row r="356" spans="1:3" x14ac:dyDescent="0.25">
      <c r="A356" s="84" t="s">
        <v>15562</v>
      </c>
      <c r="B356" s="93" t="s">
        <v>1063</v>
      </c>
      <c r="C356" s="84"/>
    </row>
    <row r="357" spans="1:3" x14ac:dyDescent="0.25">
      <c r="A357" s="84" t="s">
        <v>15562</v>
      </c>
      <c r="B357" s="93" t="s">
        <v>1777</v>
      </c>
      <c r="C357" s="84"/>
    </row>
    <row r="358" spans="1:3" x14ac:dyDescent="0.25">
      <c r="A358" s="84" t="s">
        <v>15562</v>
      </c>
      <c r="B358" s="93" t="s">
        <v>1776</v>
      </c>
      <c r="C358" s="84"/>
    </row>
    <row r="359" spans="1:3" x14ac:dyDescent="0.25">
      <c r="A359" s="84" t="s">
        <v>15562</v>
      </c>
      <c r="B359" s="93" t="s">
        <v>1034</v>
      </c>
      <c r="C359" s="84"/>
    </row>
    <row r="360" spans="1:3" x14ac:dyDescent="0.25">
      <c r="A360" s="84" t="s">
        <v>15562</v>
      </c>
      <c r="B360" s="93" t="s">
        <v>1018</v>
      </c>
      <c r="C360" s="84"/>
    </row>
    <row r="361" spans="1:3" x14ac:dyDescent="0.25">
      <c r="A361" s="84" t="s">
        <v>15562</v>
      </c>
      <c r="B361" s="93" t="s">
        <v>1015</v>
      </c>
      <c r="C361" s="84"/>
    </row>
    <row r="362" spans="1:3" x14ac:dyDescent="0.25">
      <c r="A362" s="84" t="s">
        <v>15562</v>
      </c>
      <c r="B362" s="93" t="s">
        <v>1014</v>
      </c>
      <c r="C362" s="84"/>
    </row>
    <row r="363" spans="1:3" x14ac:dyDescent="0.25">
      <c r="A363" s="84" t="s">
        <v>15562</v>
      </c>
      <c r="B363" s="93" t="s">
        <v>1004</v>
      </c>
      <c r="C363" s="84"/>
    </row>
    <row r="364" spans="1:3" x14ac:dyDescent="0.25">
      <c r="A364" s="84" t="s">
        <v>15562</v>
      </c>
      <c r="B364" s="93" t="s">
        <v>996</v>
      </c>
      <c r="C364" s="84"/>
    </row>
    <row r="365" spans="1:3" x14ac:dyDescent="0.25">
      <c r="A365" s="84" t="s">
        <v>15562</v>
      </c>
      <c r="B365" s="93" t="s">
        <v>994</v>
      </c>
      <c r="C365" s="84"/>
    </row>
    <row r="366" spans="1:3" x14ac:dyDescent="0.25">
      <c r="A366" s="84" t="s">
        <v>15562</v>
      </c>
      <c r="B366" s="93" t="s">
        <v>988</v>
      </c>
      <c r="C366" s="84"/>
    </row>
    <row r="367" spans="1:3" x14ac:dyDescent="0.25">
      <c r="A367" s="84" t="s">
        <v>15562</v>
      </c>
      <c r="B367" s="93" t="s">
        <v>986</v>
      </c>
      <c r="C367" s="84"/>
    </row>
    <row r="368" spans="1:3" x14ac:dyDescent="0.25">
      <c r="A368" s="84" t="s">
        <v>15562</v>
      </c>
      <c r="B368" s="93" t="s">
        <v>956</v>
      </c>
      <c r="C368" s="84"/>
    </row>
    <row r="369" spans="1:3" x14ac:dyDescent="0.25">
      <c r="A369" s="84" t="s">
        <v>15562</v>
      </c>
      <c r="B369" s="93" t="s">
        <v>939</v>
      </c>
      <c r="C369" s="84"/>
    </row>
    <row r="370" spans="1:3" x14ac:dyDescent="0.25">
      <c r="A370" s="84" t="s">
        <v>15562</v>
      </c>
      <c r="B370" s="93" t="s">
        <v>893</v>
      </c>
      <c r="C370" s="84"/>
    </row>
    <row r="371" spans="1:3" x14ac:dyDescent="0.25">
      <c r="A371" s="84" t="s">
        <v>15562</v>
      </c>
      <c r="B371" s="93" t="s">
        <v>882</v>
      </c>
      <c r="C371" s="84"/>
    </row>
    <row r="372" spans="1:3" x14ac:dyDescent="0.25">
      <c r="A372" s="84" t="s">
        <v>15562</v>
      </c>
      <c r="B372" s="93" t="s">
        <v>870</v>
      </c>
      <c r="C372" s="84"/>
    </row>
    <row r="373" spans="1:3" x14ac:dyDescent="0.25">
      <c r="A373" s="84" t="s">
        <v>15562</v>
      </c>
      <c r="B373" s="93" t="s">
        <v>866</v>
      </c>
      <c r="C373" s="84"/>
    </row>
    <row r="374" spans="1:3" x14ac:dyDescent="0.25">
      <c r="A374" s="84" t="s">
        <v>15562</v>
      </c>
      <c r="B374" s="93" t="s">
        <v>855</v>
      </c>
      <c r="C374" s="84"/>
    </row>
    <row r="375" spans="1:3" x14ac:dyDescent="0.25">
      <c r="A375" s="84" t="s">
        <v>15562</v>
      </c>
      <c r="B375" s="93" t="s">
        <v>833</v>
      </c>
      <c r="C375" s="84"/>
    </row>
    <row r="376" spans="1:3" x14ac:dyDescent="0.25">
      <c r="A376" s="84" t="s">
        <v>15562</v>
      </c>
      <c r="B376" s="93" t="s">
        <v>804</v>
      </c>
      <c r="C376" s="84"/>
    </row>
    <row r="377" spans="1:3" x14ac:dyDescent="0.25">
      <c r="A377" s="84" t="s">
        <v>15562</v>
      </c>
      <c r="B377" s="93" t="s">
        <v>783</v>
      </c>
      <c r="C377" s="84"/>
    </row>
    <row r="378" spans="1:3" x14ac:dyDescent="0.25">
      <c r="A378" s="84" t="s">
        <v>15562</v>
      </c>
      <c r="B378" s="93" t="s">
        <v>777</v>
      </c>
      <c r="C378" s="84"/>
    </row>
    <row r="379" spans="1:3" x14ac:dyDescent="0.25">
      <c r="A379" s="84" t="s">
        <v>15562</v>
      </c>
      <c r="B379" s="93" t="s">
        <v>765</v>
      </c>
      <c r="C379" s="84"/>
    </row>
    <row r="380" spans="1:3" x14ac:dyDescent="0.25">
      <c r="A380" s="84" t="s">
        <v>15562</v>
      </c>
      <c r="B380" s="93" t="s">
        <v>760</v>
      </c>
      <c r="C380" s="84"/>
    </row>
    <row r="381" spans="1:3" x14ac:dyDescent="0.25">
      <c r="A381" s="84" t="s">
        <v>15562</v>
      </c>
      <c r="B381" s="93" t="s">
        <v>741</v>
      </c>
      <c r="C381" s="84"/>
    </row>
    <row r="382" spans="1:3" x14ac:dyDescent="0.25">
      <c r="A382" s="84" t="s">
        <v>15562</v>
      </c>
      <c r="B382" s="93" t="s">
        <v>734</v>
      </c>
      <c r="C382" s="84"/>
    </row>
    <row r="383" spans="1:3" x14ac:dyDescent="0.25">
      <c r="A383" s="84" t="s">
        <v>15562</v>
      </c>
      <c r="B383" s="93" t="s">
        <v>731</v>
      </c>
      <c r="C383" s="84"/>
    </row>
    <row r="384" spans="1:3" x14ac:dyDescent="0.25">
      <c r="A384" s="84" t="s">
        <v>15562</v>
      </c>
      <c r="B384" s="93" t="s">
        <v>700</v>
      </c>
      <c r="C384" s="84"/>
    </row>
    <row r="385" spans="1:3" x14ac:dyDescent="0.25">
      <c r="A385" s="84" t="s">
        <v>15562</v>
      </c>
      <c r="B385" s="93" t="s">
        <v>692</v>
      </c>
      <c r="C385" s="84"/>
    </row>
    <row r="386" spans="1:3" x14ac:dyDescent="0.25">
      <c r="A386" s="84" t="s">
        <v>15562</v>
      </c>
      <c r="B386" s="93" t="s">
        <v>690</v>
      </c>
      <c r="C386" s="84"/>
    </row>
    <row r="387" spans="1:3" x14ac:dyDescent="0.25">
      <c r="A387" s="84" t="s">
        <v>15562</v>
      </c>
      <c r="B387" s="93" t="s">
        <v>620</v>
      </c>
      <c r="C387" s="84"/>
    </row>
    <row r="388" spans="1:3" x14ac:dyDescent="0.25">
      <c r="A388" s="84" t="s">
        <v>15562</v>
      </c>
      <c r="B388" s="93" t="s">
        <v>597</v>
      </c>
      <c r="C388" s="84"/>
    </row>
    <row r="389" spans="1:3" x14ac:dyDescent="0.25">
      <c r="A389" s="84" t="s">
        <v>15562</v>
      </c>
      <c r="B389" s="93" t="s">
        <v>579</v>
      </c>
      <c r="C389" s="84"/>
    </row>
    <row r="390" spans="1:3" x14ac:dyDescent="0.25">
      <c r="A390" s="84" t="s">
        <v>15562</v>
      </c>
      <c r="B390" s="93" t="s">
        <v>570</v>
      </c>
      <c r="C390" s="84"/>
    </row>
    <row r="391" spans="1:3" x14ac:dyDescent="0.25">
      <c r="A391" s="84" t="s">
        <v>15562</v>
      </c>
      <c r="B391" s="93" t="s">
        <v>556</v>
      </c>
      <c r="C391" s="84"/>
    </row>
    <row r="392" spans="1:3" x14ac:dyDescent="0.25">
      <c r="A392" s="84" t="s">
        <v>15562</v>
      </c>
      <c r="B392" s="93" t="s">
        <v>554</v>
      </c>
      <c r="C392" s="84"/>
    </row>
    <row r="393" spans="1:3" x14ac:dyDescent="0.25">
      <c r="A393" s="84" t="s">
        <v>15562</v>
      </c>
      <c r="B393" s="93" t="s">
        <v>543</v>
      </c>
      <c r="C393" s="84"/>
    </row>
    <row r="394" spans="1:3" x14ac:dyDescent="0.25">
      <c r="A394" s="84" t="s">
        <v>15562</v>
      </c>
      <c r="B394" s="93" t="s">
        <v>540</v>
      </c>
      <c r="C394" s="84"/>
    </row>
    <row r="395" spans="1:3" x14ac:dyDescent="0.25">
      <c r="A395" s="84" t="s">
        <v>15562</v>
      </c>
      <c r="B395" s="93" t="s">
        <v>523</v>
      </c>
      <c r="C395" s="84"/>
    </row>
    <row r="396" spans="1:3" x14ac:dyDescent="0.25">
      <c r="A396" s="84" t="s">
        <v>15562</v>
      </c>
      <c r="B396" s="93" t="s">
        <v>516</v>
      </c>
      <c r="C396" s="84"/>
    </row>
    <row r="397" spans="1:3" x14ac:dyDescent="0.25">
      <c r="A397" s="84" t="s">
        <v>15562</v>
      </c>
      <c r="B397" s="93" t="s">
        <v>490</v>
      </c>
      <c r="C397" s="84"/>
    </row>
    <row r="398" spans="1:3" x14ac:dyDescent="0.25">
      <c r="A398" s="84" t="s">
        <v>15562</v>
      </c>
      <c r="B398" s="93" t="s">
        <v>449</v>
      </c>
      <c r="C398" s="84"/>
    </row>
    <row r="399" spans="1:3" x14ac:dyDescent="0.25">
      <c r="A399" s="84" t="s">
        <v>15562</v>
      </c>
      <c r="B399" s="93" t="s">
        <v>446</v>
      </c>
      <c r="C399" s="84"/>
    </row>
    <row r="400" spans="1:3" x14ac:dyDescent="0.25">
      <c r="A400" s="84" t="s">
        <v>15562</v>
      </c>
      <c r="B400" s="93" t="s">
        <v>444</v>
      </c>
      <c r="C400" s="84"/>
    </row>
    <row r="401" spans="1:3" x14ac:dyDescent="0.25">
      <c r="A401" s="84" t="s">
        <v>15562</v>
      </c>
      <c r="B401" s="93" t="s">
        <v>442</v>
      </c>
      <c r="C401" s="84"/>
    </row>
    <row r="402" spans="1:3" x14ac:dyDescent="0.25">
      <c r="A402" s="84" t="s">
        <v>15562</v>
      </c>
      <c r="B402" s="93" t="s">
        <v>436</v>
      </c>
      <c r="C402" s="84"/>
    </row>
    <row r="403" spans="1:3" x14ac:dyDescent="0.25">
      <c r="A403" s="84" t="s">
        <v>15562</v>
      </c>
      <c r="B403" s="93" t="s">
        <v>431</v>
      </c>
      <c r="C403" s="84"/>
    </row>
    <row r="404" spans="1:3" x14ac:dyDescent="0.25">
      <c r="A404" s="84" t="s">
        <v>15562</v>
      </c>
      <c r="B404" s="93" t="s">
        <v>427</v>
      </c>
      <c r="C404" s="84"/>
    </row>
    <row r="405" spans="1:3" x14ac:dyDescent="0.25">
      <c r="A405" s="84" t="s">
        <v>15562</v>
      </c>
      <c r="B405" s="93" t="s">
        <v>1594</v>
      </c>
      <c r="C405" s="84"/>
    </row>
    <row r="406" spans="1:3" x14ac:dyDescent="0.25">
      <c r="A406" s="84" t="s">
        <v>15562</v>
      </c>
      <c r="B406" s="93" t="s">
        <v>390</v>
      </c>
      <c r="C406" s="84"/>
    </row>
    <row r="407" spans="1:3" x14ac:dyDescent="0.25">
      <c r="A407" s="84" t="s">
        <v>15562</v>
      </c>
      <c r="B407" s="93" t="s">
        <v>375</v>
      </c>
      <c r="C407" s="84"/>
    </row>
    <row r="408" spans="1:3" x14ac:dyDescent="0.25">
      <c r="A408" s="84" t="s">
        <v>15562</v>
      </c>
      <c r="B408" s="93" t="s">
        <v>331</v>
      </c>
      <c r="C408" s="84"/>
    </row>
    <row r="409" spans="1:3" x14ac:dyDescent="0.25">
      <c r="A409" s="84" t="s">
        <v>15562</v>
      </c>
      <c r="B409" s="93" t="s">
        <v>306</v>
      </c>
      <c r="C409" s="84"/>
    </row>
    <row r="410" spans="1:3" x14ac:dyDescent="0.25">
      <c r="A410" s="84" t="s">
        <v>15562</v>
      </c>
      <c r="B410" s="93" t="s">
        <v>288</v>
      </c>
      <c r="C410" s="84"/>
    </row>
    <row r="411" spans="1:3" x14ac:dyDescent="0.25">
      <c r="A411" s="84" t="s">
        <v>15562</v>
      </c>
      <c r="B411" s="93" t="s">
        <v>286</v>
      </c>
      <c r="C411" s="84"/>
    </row>
    <row r="412" spans="1:3" x14ac:dyDescent="0.25">
      <c r="A412" s="84" t="s">
        <v>15562</v>
      </c>
      <c r="B412" s="93" t="s">
        <v>284</v>
      </c>
      <c r="C412" s="84"/>
    </row>
    <row r="413" spans="1:3" x14ac:dyDescent="0.25">
      <c r="A413" s="84" t="s">
        <v>15562</v>
      </c>
      <c r="B413" s="93" t="s">
        <v>277</v>
      </c>
      <c r="C413" s="84"/>
    </row>
    <row r="414" spans="1:3" x14ac:dyDescent="0.25">
      <c r="A414" s="84" t="s">
        <v>15562</v>
      </c>
      <c r="B414" s="93" t="s">
        <v>220</v>
      </c>
      <c r="C414" s="84"/>
    </row>
    <row r="415" spans="1:3" x14ac:dyDescent="0.25">
      <c r="A415" s="84" t="s">
        <v>15562</v>
      </c>
      <c r="B415" s="93" t="s">
        <v>211</v>
      </c>
      <c r="C415" s="84"/>
    </row>
    <row r="416" spans="1:3" x14ac:dyDescent="0.25">
      <c r="A416" s="84" t="s">
        <v>15562</v>
      </c>
      <c r="B416" s="93" t="s">
        <v>208</v>
      </c>
      <c r="C416" s="84"/>
    </row>
    <row r="417" spans="1:3" x14ac:dyDescent="0.25">
      <c r="A417" s="84" t="s">
        <v>15562</v>
      </c>
      <c r="B417" s="93" t="s">
        <v>207</v>
      </c>
      <c r="C417" s="84"/>
    </row>
    <row r="418" spans="1:3" x14ac:dyDescent="0.25">
      <c r="A418" s="84" t="s">
        <v>15563</v>
      </c>
      <c r="B418" s="93" t="s">
        <v>1493</v>
      </c>
      <c r="C418" s="84"/>
    </row>
    <row r="419" spans="1:3" x14ac:dyDescent="0.25">
      <c r="A419" s="84" t="s">
        <v>15563</v>
      </c>
      <c r="B419" s="93" t="s">
        <v>1393</v>
      </c>
      <c r="C419" s="84"/>
    </row>
    <row r="420" spans="1:3" x14ac:dyDescent="0.25">
      <c r="A420" s="84" t="s">
        <v>15563</v>
      </c>
      <c r="B420" s="93" t="s">
        <v>1392</v>
      </c>
      <c r="C420" s="84"/>
    </row>
    <row r="421" spans="1:3" x14ac:dyDescent="0.25">
      <c r="A421" s="84" t="s">
        <v>15563</v>
      </c>
      <c r="B421" s="93" t="s">
        <v>1853</v>
      </c>
      <c r="C421" s="84"/>
    </row>
    <row r="422" spans="1:3" x14ac:dyDescent="0.25">
      <c r="A422" s="84" t="s">
        <v>15563</v>
      </c>
      <c r="B422" s="93" t="s">
        <v>1786</v>
      </c>
      <c r="C422" s="84"/>
    </row>
    <row r="423" spans="1:3" x14ac:dyDescent="0.25">
      <c r="A423" s="84" t="s">
        <v>15563</v>
      </c>
      <c r="B423" s="93" t="s">
        <v>1381</v>
      </c>
      <c r="C423" s="84"/>
    </row>
    <row r="424" spans="1:3" x14ac:dyDescent="0.25">
      <c r="A424" s="84" t="s">
        <v>15563</v>
      </c>
      <c r="B424" s="93" t="s">
        <v>1357</v>
      </c>
      <c r="C424" s="84"/>
    </row>
    <row r="425" spans="1:3" x14ac:dyDescent="0.25">
      <c r="A425" s="84" t="s">
        <v>15563</v>
      </c>
      <c r="B425" s="93" t="s">
        <v>1342</v>
      </c>
      <c r="C425" s="84"/>
    </row>
    <row r="426" spans="1:3" x14ac:dyDescent="0.25">
      <c r="A426" s="84" t="s">
        <v>15563</v>
      </c>
      <c r="B426" s="93" t="s">
        <v>1338</v>
      </c>
      <c r="C426" s="84"/>
    </row>
    <row r="427" spans="1:3" x14ac:dyDescent="0.25">
      <c r="A427" s="84" t="s">
        <v>15563</v>
      </c>
      <c r="B427" s="93" t="s">
        <v>1336</v>
      </c>
      <c r="C427" s="84"/>
    </row>
    <row r="428" spans="1:3" x14ac:dyDescent="0.25">
      <c r="A428" s="84" t="s">
        <v>15563</v>
      </c>
      <c r="B428" s="93" t="s">
        <v>1317</v>
      </c>
      <c r="C428" s="84"/>
    </row>
    <row r="429" spans="1:3" x14ac:dyDescent="0.25">
      <c r="A429" s="84" t="s">
        <v>15563</v>
      </c>
      <c r="B429" s="93" t="s">
        <v>1316</v>
      </c>
      <c r="C429" s="84"/>
    </row>
    <row r="430" spans="1:3" x14ac:dyDescent="0.25">
      <c r="A430" s="84" t="s">
        <v>15563</v>
      </c>
      <c r="B430" s="93" t="s">
        <v>1824</v>
      </c>
      <c r="C430" s="84"/>
    </row>
    <row r="431" spans="1:3" x14ac:dyDescent="0.25">
      <c r="A431" s="84" t="s">
        <v>15563</v>
      </c>
      <c r="B431" s="93" t="s">
        <v>1804</v>
      </c>
      <c r="C431" s="84"/>
    </row>
    <row r="432" spans="1:3" x14ac:dyDescent="0.25">
      <c r="A432" s="84" t="s">
        <v>15563</v>
      </c>
      <c r="B432" s="93" t="s">
        <v>1284</v>
      </c>
      <c r="C432" s="84"/>
    </row>
    <row r="433" spans="1:3" x14ac:dyDescent="0.25">
      <c r="A433" s="84" t="s">
        <v>15563</v>
      </c>
      <c r="B433" s="93" t="s">
        <v>1227</v>
      </c>
      <c r="C433" s="84"/>
    </row>
    <row r="434" spans="1:3" x14ac:dyDescent="0.25">
      <c r="A434" s="84" t="s">
        <v>15563</v>
      </c>
      <c r="B434" s="93" t="s">
        <v>1181</v>
      </c>
      <c r="C434" s="84"/>
    </row>
    <row r="435" spans="1:3" x14ac:dyDescent="0.25">
      <c r="A435" s="84" t="s">
        <v>15563</v>
      </c>
      <c r="B435" s="93" t="s">
        <v>1180</v>
      </c>
      <c r="C435" s="84"/>
    </row>
    <row r="436" spans="1:3" x14ac:dyDescent="0.25">
      <c r="A436" s="84" t="s">
        <v>15563</v>
      </c>
      <c r="B436" s="93" t="s">
        <v>1150</v>
      </c>
      <c r="C436" s="84"/>
    </row>
    <row r="437" spans="1:3" x14ac:dyDescent="0.25">
      <c r="A437" s="84" t="s">
        <v>15563</v>
      </c>
      <c r="B437" s="93" t="s">
        <v>1142</v>
      </c>
      <c r="C437" s="84"/>
    </row>
    <row r="438" spans="1:3" x14ac:dyDescent="0.25">
      <c r="A438" s="84" t="s">
        <v>15563</v>
      </c>
      <c r="B438" s="93" t="s">
        <v>1128</v>
      </c>
      <c r="C438" s="84"/>
    </row>
    <row r="439" spans="1:3" x14ac:dyDescent="0.25">
      <c r="A439" s="84" t="s">
        <v>15563</v>
      </c>
      <c r="B439" s="93" t="s">
        <v>1112</v>
      </c>
      <c r="C439" s="84"/>
    </row>
    <row r="440" spans="1:3" x14ac:dyDescent="0.25">
      <c r="A440" s="84" t="s">
        <v>15563</v>
      </c>
      <c r="B440" s="93" t="s">
        <v>1105</v>
      </c>
      <c r="C440" s="84"/>
    </row>
    <row r="441" spans="1:3" x14ac:dyDescent="0.25">
      <c r="A441" s="84" t="s">
        <v>15563</v>
      </c>
      <c r="B441" s="93" t="s">
        <v>1039</v>
      </c>
      <c r="C441" s="84"/>
    </row>
    <row r="442" spans="1:3" x14ac:dyDescent="0.25">
      <c r="A442" s="84" t="s">
        <v>15563</v>
      </c>
      <c r="B442" s="93" t="s">
        <v>1006</v>
      </c>
      <c r="C442" s="84"/>
    </row>
    <row r="443" spans="1:3" x14ac:dyDescent="0.25">
      <c r="A443" s="84" t="s">
        <v>15563</v>
      </c>
      <c r="B443" s="93" t="s">
        <v>892</v>
      </c>
      <c r="C443" s="84"/>
    </row>
    <row r="444" spans="1:3" x14ac:dyDescent="0.25">
      <c r="A444" s="84" t="s">
        <v>15563</v>
      </c>
      <c r="B444" s="93" t="s">
        <v>868</v>
      </c>
      <c r="C444" s="84"/>
    </row>
    <row r="445" spans="1:3" x14ac:dyDescent="0.25">
      <c r="A445" s="84" t="s">
        <v>15563</v>
      </c>
      <c r="B445" s="93" t="s">
        <v>1729</v>
      </c>
      <c r="C445" s="84"/>
    </row>
    <row r="446" spans="1:3" x14ac:dyDescent="0.25">
      <c r="A446" s="84" t="s">
        <v>15563</v>
      </c>
      <c r="B446" s="93" t="s">
        <v>842</v>
      </c>
      <c r="C446" s="84"/>
    </row>
    <row r="447" spans="1:3" x14ac:dyDescent="0.25">
      <c r="A447" s="84" t="s">
        <v>15563</v>
      </c>
      <c r="B447" s="93" t="s">
        <v>832</v>
      </c>
      <c r="C447" s="84"/>
    </row>
    <row r="448" spans="1:3" x14ac:dyDescent="0.25">
      <c r="A448" s="84" t="s">
        <v>15563</v>
      </c>
      <c r="B448" s="93" t="s">
        <v>823</v>
      </c>
      <c r="C448" s="84"/>
    </row>
    <row r="449" spans="1:3" x14ac:dyDescent="0.25">
      <c r="A449" s="84" t="s">
        <v>15563</v>
      </c>
      <c r="B449" s="93" t="s">
        <v>818</v>
      </c>
      <c r="C449" s="84"/>
    </row>
    <row r="450" spans="1:3" x14ac:dyDescent="0.25">
      <c r="A450" s="84" t="s">
        <v>15563</v>
      </c>
      <c r="B450" s="93" t="s">
        <v>817</v>
      </c>
      <c r="C450" s="84"/>
    </row>
    <row r="451" spans="1:3" x14ac:dyDescent="0.25">
      <c r="A451" s="84" t="s">
        <v>15563</v>
      </c>
      <c r="B451" s="93" t="s">
        <v>806</v>
      </c>
      <c r="C451" s="84"/>
    </row>
    <row r="452" spans="1:3" x14ac:dyDescent="0.25">
      <c r="A452" s="84" t="s">
        <v>15563</v>
      </c>
      <c r="B452" s="93" t="s">
        <v>673</v>
      </c>
      <c r="C452" s="84"/>
    </row>
    <row r="453" spans="1:3" x14ac:dyDescent="0.25">
      <c r="A453" s="84" t="s">
        <v>15563</v>
      </c>
      <c r="B453" s="93" t="s">
        <v>654</v>
      </c>
      <c r="C453" s="84"/>
    </row>
    <row r="454" spans="1:3" x14ac:dyDescent="0.25">
      <c r="A454" s="84" t="s">
        <v>15563</v>
      </c>
      <c r="B454" s="93" t="s">
        <v>645</v>
      </c>
      <c r="C454" s="84"/>
    </row>
    <row r="455" spans="1:3" x14ac:dyDescent="0.25">
      <c r="A455" s="84" t="s">
        <v>15563</v>
      </c>
      <c r="B455" s="93" t="s">
        <v>621</v>
      </c>
      <c r="C455" s="84"/>
    </row>
    <row r="456" spans="1:3" x14ac:dyDescent="0.25">
      <c r="A456" s="84" t="s">
        <v>15563</v>
      </c>
      <c r="B456" s="93" t="s">
        <v>605</v>
      </c>
      <c r="C456" s="84"/>
    </row>
    <row r="457" spans="1:3" x14ac:dyDescent="0.25">
      <c r="A457" s="84" t="s">
        <v>15563</v>
      </c>
      <c r="B457" s="93" t="s">
        <v>555</v>
      </c>
      <c r="C457" s="84"/>
    </row>
    <row r="458" spans="1:3" x14ac:dyDescent="0.25">
      <c r="A458" s="84" t="s">
        <v>15563</v>
      </c>
      <c r="B458" s="93" t="s">
        <v>553</v>
      </c>
      <c r="C458" s="84"/>
    </row>
    <row r="459" spans="1:3" x14ac:dyDescent="0.25">
      <c r="A459" s="84" t="s">
        <v>15563</v>
      </c>
      <c r="B459" s="93" t="s">
        <v>535</v>
      </c>
      <c r="C459" s="84"/>
    </row>
    <row r="460" spans="1:3" x14ac:dyDescent="0.25">
      <c r="A460" s="84" t="s">
        <v>15563</v>
      </c>
      <c r="B460" s="93" t="s">
        <v>495</v>
      </c>
      <c r="C460" s="84"/>
    </row>
    <row r="461" spans="1:3" x14ac:dyDescent="0.25">
      <c r="A461" s="84" t="s">
        <v>15563</v>
      </c>
      <c r="B461" s="93" t="s">
        <v>472</v>
      </c>
      <c r="C461" s="84"/>
    </row>
    <row r="462" spans="1:3" x14ac:dyDescent="0.25">
      <c r="A462" s="84" t="s">
        <v>15563</v>
      </c>
      <c r="B462" s="93" t="s">
        <v>470</v>
      </c>
      <c r="C462" s="84"/>
    </row>
    <row r="463" spans="1:3" x14ac:dyDescent="0.25">
      <c r="A463" s="84" t="s">
        <v>15563</v>
      </c>
      <c r="B463" s="93" t="s">
        <v>388</v>
      </c>
      <c r="C463" s="84"/>
    </row>
    <row r="464" spans="1:3" x14ac:dyDescent="0.25">
      <c r="A464" s="84" t="s">
        <v>15563</v>
      </c>
      <c r="B464" s="93" t="s">
        <v>383</v>
      </c>
      <c r="C464" s="84"/>
    </row>
    <row r="465" spans="1:3" x14ac:dyDescent="0.25">
      <c r="A465" s="84" t="s">
        <v>15563</v>
      </c>
      <c r="B465" s="93" t="s">
        <v>378</v>
      </c>
      <c r="C465" s="84"/>
    </row>
    <row r="466" spans="1:3" x14ac:dyDescent="0.25">
      <c r="A466" s="84" t="s">
        <v>15563</v>
      </c>
      <c r="B466" s="93" t="s">
        <v>357</v>
      </c>
      <c r="C466" s="84"/>
    </row>
    <row r="467" spans="1:3" x14ac:dyDescent="0.25">
      <c r="A467" s="84" t="s">
        <v>15563</v>
      </c>
      <c r="B467" s="93" t="s">
        <v>355</v>
      </c>
      <c r="C467" s="84"/>
    </row>
    <row r="468" spans="1:3" x14ac:dyDescent="0.25">
      <c r="A468" s="84" t="s">
        <v>15563</v>
      </c>
      <c r="B468" s="93" t="s">
        <v>335</v>
      </c>
      <c r="C468" s="84"/>
    </row>
    <row r="469" spans="1:3" x14ac:dyDescent="0.25">
      <c r="A469" s="84" t="s">
        <v>15563</v>
      </c>
      <c r="B469" s="93" t="s">
        <v>323</v>
      </c>
      <c r="C469" s="84"/>
    </row>
    <row r="470" spans="1:3" x14ac:dyDescent="0.25">
      <c r="A470" s="84" t="s">
        <v>15563</v>
      </c>
      <c r="B470" s="93" t="s">
        <v>290</v>
      </c>
      <c r="C470" s="84"/>
    </row>
    <row r="471" spans="1:3" x14ac:dyDescent="0.25">
      <c r="A471" s="84" t="s">
        <v>15563</v>
      </c>
      <c r="B471" s="93" t="s">
        <v>1521</v>
      </c>
      <c r="C471" s="84"/>
    </row>
    <row r="472" spans="1:3" x14ac:dyDescent="0.25">
      <c r="A472" s="84" t="s">
        <v>15563</v>
      </c>
      <c r="B472" s="93" t="s">
        <v>267</v>
      </c>
      <c r="C472" s="84"/>
    </row>
    <row r="473" spans="1:3" x14ac:dyDescent="0.25">
      <c r="A473" s="84" t="s">
        <v>15563</v>
      </c>
      <c r="B473" s="93" t="s">
        <v>266</v>
      </c>
      <c r="C473" s="84"/>
    </row>
    <row r="474" spans="1:3" x14ac:dyDescent="0.25">
      <c r="A474" s="84" t="s">
        <v>15563</v>
      </c>
      <c r="B474" s="93" t="s">
        <v>265</v>
      </c>
      <c r="C474" s="84"/>
    </row>
    <row r="475" spans="1:3" x14ac:dyDescent="0.25">
      <c r="A475" s="84" t="s">
        <v>15563</v>
      </c>
      <c r="B475" s="93" t="s">
        <v>264</v>
      </c>
      <c r="C475" s="84"/>
    </row>
    <row r="476" spans="1:3" x14ac:dyDescent="0.25">
      <c r="A476" s="84" t="s">
        <v>15563</v>
      </c>
      <c r="B476" s="93" t="s">
        <v>263</v>
      </c>
      <c r="C476" s="84"/>
    </row>
    <row r="477" spans="1:3" x14ac:dyDescent="0.25">
      <c r="A477" s="84" t="s">
        <v>15563</v>
      </c>
      <c r="B477" s="93" t="s">
        <v>262</v>
      </c>
      <c r="C477" s="84"/>
    </row>
    <row r="478" spans="1:3" x14ac:dyDescent="0.25">
      <c r="A478" s="84" t="s">
        <v>15563</v>
      </c>
      <c r="B478" s="93" t="s">
        <v>261</v>
      </c>
      <c r="C478" s="84"/>
    </row>
    <row r="479" spans="1:3" x14ac:dyDescent="0.25">
      <c r="A479" s="84" t="s">
        <v>15563</v>
      </c>
      <c r="B479" s="93" t="s">
        <v>260</v>
      </c>
      <c r="C479" s="84"/>
    </row>
    <row r="480" spans="1:3" x14ac:dyDescent="0.25">
      <c r="A480" s="84" t="s">
        <v>15563</v>
      </c>
      <c r="B480" s="93" t="s">
        <v>259</v>
      </c>
      <c r="C480" s="84"/>
    </row>
    <row r="481" spans="1:3" x14ac:dyDescent="0.25">
      <c r="A481" s="84" t="s">
        <v>15563</v>
      </c>
      <c r="B481" s="93" t="s">
        <v>258</v>
      </c>
      <c r="C481" s="84"/>
    </row>
    <row r="482" spans="1:3" x14ac:dyDescent="0.25">
      <c r="A482" s="84" t="s">
        <v>15563</v>
      </c>
      <c r="B482" s="93" t="s">
        <v>257</v>
      </c>
      <c r="C482" s="84"/>
    </row>
    <row r="483" spans="1:3" x14ac:dyDescent="0.25">
      <c r="A483" s="84" t="s">
        <v>15563</v>
      </c>
      <c r="B483" s="93" t="s">
        <v>256</v>
      </c>
      <c r="C483" s="84"/>
    </row>
    <row r="484" spans="1:3" x14ac:dyDescent="0.25">
      <c r="A484" s="84" t="s">
        <v>15563</v>
      </c>
      <c r="B484" s="93" t="s">
        <v>255</v>
      </c>
      <c r="C484" s="84"/>
    </row>
    <row r="485" spans="1:3" x14ac:dyDescent="0.25">
      <c r="A485" s="84" t="s">
        <v>15563</v>
      </c>
      <c r="B485" s="93" t="s">
        <v>254</v>
      </c>
      <c r="C485" s="84"/>
    </row>
    <row r="486" spans="1:3" x14ac:dyDescent="0.25">
      <c r="A486" s="84" t="s">
        <v>15563</v>
      </c>
      <c r="B486" s="93" t="s">
        <v>253</v>
      </c>
      <c r="C486" s="84"/>
    </row>
    <row r="487" spans="1:3" x14ac:dyDescent="0.25">
      <c r="A487" s="84" t="s">
        <v>15563</v>
      </c>
      <c r="B487" s="93" t="s">
        <v>252</v>
      </c>
      <c r="C487" s="84"/>
    </row>
    <row r="488" spans="1:3" x14ac:dyDescent="0.25">
      <c r="A488" s="84" t="s">
        <v>15563</v>
      </c>
      <c r="B488" s="93" t="s">
        <v>251</v>
      </c>
      <c r="C488" s="84"/>
    </row>
    <row r="489" spans="1:3" x14ac:dyDescent="0.25">
      <c r="A489" s="84" t="s">
        <v>15563</v>
      </c>
      <c r="B489" s="93" t="s">
        <v>250</v>
      </c>
      <c r="C489" s="84"/>
    </row>
    <row r="490" spans="1:3" x14ac:dyDescent="0.25">
      <c r="A490" s="84" t="s">
        <v>15563</v>
      </c>
      <c r="B490" s="93" t="s">
        <v>249</v>
      </c>
      <c r="C490" s="84"/>
    </row>
    <row r="491" spans="1:3" x14ac:dyDescent="0.25">
      <c r="A491" s="84" t="s">
        <v>15563</v>
      </c>
      <c r="B491" s="93" t="s">
        <v>248</v>
      </c>
      <c r="C491" s="84"/>
    </row>
    <row r="492" spans="1:3" x14ac:dyDescent="0.25">
      <c r="A492" s="84" t="s">
        <v>15563</v>
      </c>
      <c r="B492" s="93" t="s">
        <v>247</v>
      </c>
      <c r="C492" s="84"/>
    </row>
    <row r="493" spans="1:3" x14ac:dyDescent="0.25">
      <c r="A493" s="84" t="s">
        <v>15563</v>
      </c>
      <c r="B493" s="93" t="s">
        <v>246</v>
      </c>
      <c r="C493" s="84"/>
    </row>
    <row r="494" spans="1:3" x14ac:dyDescent="0.25">
      <c r="A494" s="84" t="s">
        <v>15563</v>
      </c>
      <c r="B494" s="93" t="s">
        <v>245</v>
      </c>
      <c r="C494" s="84"/>
    </row>
    <row r="495" spans="1:3" x14ac:dyDescent="0.25">
      <c r="A495" s="84" t="s">
        <v>15563</v>
      </c>
      <c r="B495" s="93" t="s">
        <v>244</v>
      </c>
      <c r="C495" s="84"/>
    </row>
    <row r="496" spans="1:3" x14ac:dyDescent="0.25">
      <c r="A496" s="84" t="s">
        <v>15563</v>
      </c>
      <c r="B496" s="93" t="s">
        <v>243</v>
      </c>
      <c r="C496" s="84"/>
    </row>
    <row r="497" spans="1:3" x14ac:dyDescent="0.25">
      <c r="A497" s="84" t="s">
        <v>15563</v>
      </c>
      <c r="B497" s="93" t="s">
        <v>242</v>
      </c>
      <c r="C497" s="84"/>
    </row>
    <row r="498" spans="1:3" x14ac:dyDescent="0.25">
      <c r="A498" s="84" t="s">
        <v>15563</v>
      </c>
      <c r="B498" s="93" t="s">
        <v>241</v>
      </c>
      <c r="C498" s="84"/>
    </row>
    <row r="499" spans="1:3" x14ac:dyDescent="0.25">
      <c r="A499" s="84" t="s">
        <v>15563</v>
      </c>
      <c r="B499" s="93" t="s">
        <v>240</v>
      </c>
      <c r="C499" s="84"/>
    </row>
    <row r="500" spans="1:3" x14ac:dyDescent="0.25">
      <c r="A500" s="84" t="s">
        <v>15563</v>
      </c>
      <c r="B500" s="93" t="s">
        <v>239</v>
      </c>
      <c r="C500" s="84"/>
    </row>
    <row r="501" spans="1:3" x14ac:dyDescent="0.25">
      <c r="A501" s="84" t="s">
        <v>15563</v>
      </c>
      <c r="B501" s="93" t="s">
        <v>238</v>
      </c>
      <c r="C501" s="84"/>
    </row>
    <row r="502" spans="1:3" x14ac:dyDescent="0.25">
      <c r="A502" s="84" t="s">
        <v>15563</v>
      </c>
      <c r="B502" s="93" t="s">
        <v>237</v>
      </c>
      <c r="C502" s="84"/>
    </row>
    <row r="503" spans="1:3" x14ac:dyDescent="0.25">
      <c r="A503" s="84" t="s">
        <v>15563</v>
      </c>
      <c r="B503" s="93" t="s">
        <v>231</v>
      </c>
      <c r="C503" s="84"/>
    </row>
    <row r="504" spans="1:3" x14ac:dyDescent="0.25">
      <c r="A504" s="84" t="s">
        <v>15563</v>
      </c>
      <c r="B504" s="93" t="s">
        <v>223</v>
      </c>
      <c r="C504" s="84"/>
    </row>
    <row r="505" spans="1:3" x14ac:dyDescent="0.25">
      <c r="A505" s="84" t="s">
        <v>15563</v>
      </c>
      <c r="B505" s="93" t="s">
        <v>210</v>
      </c>
      <c r="C505" s="84"/>
    </row>
    <row r="506" spans="1:3" x14ac:dyDescent="0.25">
      <c r="A506" s="84" t="s">
        <v>15563</v>
      </c>
      <c r="B506" s="93" t="s">
        <v>200</v>
      </c>
      <c r="C506" s="84"/>
    </row>
    <row r="507" spans="1:3" x14ac:dyDescent="0.25">
      <c r="A507" s="84" t="s">
        <v>15563</v>
      </c>
      <c r="B507" s="93" t="s">
        <v>193</v>
      </c>
      <c r="C507" s="84"/>
    </row>
    <row r="508" spans="1:3" x14ac:dyDescent="0.25">
      <c r="A508" s="84" t="s">
        <v>15563</v>
      </c>
      <c r="B508" s="93" t="s">
        <v>188</v>
      </c>
      <c r="C508" s="84"/>
    </row>
    <row r="509" spans="1:3" x14ac:dyDescent="0.25">
      <c r="A509" s="84" t="s">
        <v>15564</v>
      </c>
      <c r="B509" s="93" t="s">
        <v>1488</v>
      </c>
      <c r="C509" s="84"/>
    </row>
    <row r="510" spans="1:3" x14ac:dyDescent="0.25">
      <c r="A510" s="84" t="s">
        <v>15564</v>
      </c>
      <c r="B510" s="93" t="s">
        <v>1491</v>
      </c>
      <c r="C510" s="84"/>
    </row>
    <row r="511" spans="1:3" x14ac:dyDescent="0.25">
      <c r="A511" s="84" t="s">
        <v>15564</v>
      </c>
      <c r="B511" s="93" t="s">
        <v>1453</v>
      </c>
      <c r="C511" s="84"/>
    </row>
    <row r="512" spans="1:3" x14ac:dyDescent="0.25">
      <c r="A512" s="84" t="s">
        <v>15564</v>
      </c>
      <c r="B512" s="93" t="s">
        <v>1364</v>
      </c>
      <c r="C512" s="84"/>
    </row>
    <row r="513" spans="1:3" x14ac:dyDescent="0.25">
      <c r="A513" s="84" t="s">
        <v>15564</v>
      </c>
      <c r="B513" s="93" t="s">
        <v>1490</v>
      </c>
      <c r="C513" s="84"/>
    </row>
    <row r="514" spans="1:3" x14ac:dyDescent="0.25">
      <c r="A514" s="84" t="s">
        <v>15564</v>
      </c>
      <c r="B514" s="93" t="s">
        <v>1489</v>
      </c>
      <c r="C514" s="84"/>
    </row>
    <row r="515" spans="1:3" x14ac:dyDescent="0.25">
      <c r="A515" s="84" t="s">
        <v>15564</v>
      </c>
      <c r="B515" s="93" t="s">
        <v>1472</v>
      </c>
      <c r="C515" s="84"/>
    </row>
    <row r="516" spans="1:3" x14ac:dyDescent="0.25">
      <c r="A516" s="84" t="s">
        <v>15564</v>
      </c>
      <c r="B516" s="93" t="s">
        <v>1873</v>
      </c>
      <c r="C516" s="84"/>
    </row>
    <row r="517" spans="1:3" x14ac:dyDescent="0.25">
      <c r="A517" s="84" t="s">
        <v>15564</v>
      </c>
      <c r="B517" s="93" t="s">
        <v>1871</v>
      </c>
      <c r="C517" s="84"/>
    </row>
    <row r="518" spans="1:3" x14ac:dyDescent="0.25">
      <c r="A518" s="84" t="s">
        <v>15564</v>
      </c>
      <c r="B518" s="93" t="s">
        <v>1451</v>
      </c>
      <c r="C518" s="84"/>
    </row>
    <row r="519" spans="1:3" x14ac:dyDescent="0.25">
      <c r="A519" s="84" t="s">
        <v>15564</v>
      </c>
      <c r="B519" s="93" t="s">
        <v>1872</v>
      </c>
      <c r="C519" s="84"/>
    </row>
    <row r="520" spans="1:3" x14ac:dyDescent="0.25">
      <c r="A520" s="84" t="s">
        <v>15564</v>
      </c>
      <c r="B520" s="93" t="s">
        <v>1360</v>
      </c>
      <c r="C520" s="84"/>
    </row>
    <row r="521" spans="1:3" x14ac:dyDescent="0.25">
      <c r="A521" s="84" t="s">
        <v>15564</v>
      </c>
      <c r="B521" s="93" t="s">
        <v>1474</v>
      </c>
      <c r="C521" s="84"/>
    </row>
    <row r="522" spans="1:3" x14ac:dyDescent="0.25">
      <c r="A522" s="84" t="s">
        <v>15564</v>
      </c>
      <c r="B522" s="93" t="s">
        <v>1454</v>
      </c>
      <c r="C522" s="84"/>
    </row>
    <row r="523" spans="1:3" x14ac:dyDescent="0.25">
      <c r="A523" s="84" t="s">
        <v>15564</v>
      </c>
      <c r="B523" s="93" t="s">
        <v>1870</v>
      </c>
      <c r="C523" s="84"/>
    </row>
    <row r="524" spans="1:3" x14ac:dyDescent="0.25">
      <c r="A524" s="84" t="s">
        <v>15564</v>
      </c>
      <c r="B524" s="93" t="s">
        <v>1477</v>
      </c>
      <c r="C524" s="84"/>
    </row>
    <row r="525" spans="1:3" x14ac:dyDescent="0.25">
      <c r="A525" s="84" t="s">
        <v>15564</v>
      </c>
      <c r="B525" s="93" t="s">
        <v>1363</v>
      </c>
      <c r="C525" s="84"/>
    </row>
    <row r="526" spans="1:3" x14ac:dyDescent="0.25">
      <c r="A526" s="84" t="s">
        <v>15564</v>
      </c>
      <c r="B526" s="93" t="s">
        <v>1005</v>
      </c>
      <c r="C526" s="84"/>
    </row>
    <row r="527" spans="1:3" x14ac:dyDescent="0.25">
      <c r="A527" s="84" t="s">
        <v>15564</v>
      </c>
      <c r="B527" s="93" t="s">
        <v>1361</v>
      </c>
      <c r="C527" s="84"/>
    </row>
    <row r="528" spans="1:3" x14ac:dyDescent="0.25">
      <c r="A528" s="84" t="s">
        <v>15564</v>
      </c>
      <c r="B528" s="93" t="s">
        <v>1822</v>
      </c>
      <c r="C528" s="84"/>
    </row>
    <row r="529" spans="1:3" x14ac:dyDescent="0.25">
      <c r="A529" s="84" t="s">
        <v>15564</v>
      </c>
      <c r="B529" s="93" t="s">
        <v>1869</v>
      </c>
      <c r="C529" s="84"/>
    </row>
    <row r="530" spans="1:3" x14ac:dyDescent="0.25">
      <c r="A530" s="84" t="s">
        <v>15564</v>
      </c>
      <c r="B530" s="93" t="s">
        <v>1473</v>
      </c>
      <c r="C530" s="84"/>
    </row>
    <row r="531" spans="1:3" x14ac:dyDescent="0.25">
      <c r="A531" s="84" t="s">
        <v>15564</v>
      </c>
      <c r="B531" s="93" t="s">
        <v>1476</v>
      </c>
      <c r="C531" s="84"/>
    </row>
    <row r="532" spans="1:3" x14ac:dyDescent="0.25">
      <c r="A532" s="84" t="s">
        <v>15564</v>
      </c>
      <c r="B532" s="93" t="s">
        <v>1475</v>
      </c>
      <c r="C532" s="84"/>
    </row>
    <row r="533" spans="1:3" x14ac:dyDescent="0.25">
      <c r="A533" s="84" t="s">
        <v>15564</v>
      </c>
      <c r="B533" s="93" t="s">
        <v>1868</v>
      </c>
      <c r="C533" s="84"/>
    </row>
    <row r="534" spans="1:3" x14ac:dyDescent="0.25">
      <c r="A534" s="84" t="s">
        <v>15564</v>
      </c>
      <c r="B534" s="93" t="s">
        <v>1362</v>
      </c>
      <c r="C534" s="84"/>
    </row>
    <row r="535" spans="1:3" x14ac:dyDescent="0.25">
      <c r="A535" s="84" t="s">
        <v>15564</v>
      </c>
      <c r="B535" s="93" t="s">
        <v>1509</v>
      </c>
      <c r="C535" s="84"/>
    </row>
    <row r="536" spans="1:3" x14ac:dyDescent="0.25">
      <c r="A536" s="84" t="s">
        <v>15564</v>
      </c>
      <c r="B536" s="93" t="s">
        <v>1452</v>
      </c>
      <c r="C536" s="84"/>
    </row>
    <row r="537" spans="1:3" x14ac:dyDescent="0.25">
      <c r="A537" s="84" t="s">
        <v>15564</v>
      </c>
      <c r="B537" s="93" t="s">
        <v>1867</v>
      </c>
      <c r="C537" s="84"/>
    </row>
    <row r="538" spans="1:3" x14ac:dyDescent="0.25">
      <c r="A538" s="84" t="s">
        <v>15564</v>
      </c>
      <c r="B538" s="93" t="s">
        <v>1831</v>
      </c>
      <c r="C538" s="84"/>
    </row>
    <row r="539" spans="1:3" x14ac:dyDescent="0.25">
      <c r="A539" s="84" t="s">
        <v>15564</v>
      </c>
      <c r="B539" s="93" t="s">
        <v>1774</v>
      </c>
      <c r="C539" s="84"/>
    </row>
    <row r="540" spans="1:3" x14ac:dyDescent="0.25">
      <c r="A540" s="84" t="s">
        <v>15564</v>
      </c>
      <c r="B540" s="93" t="s">
        <v>1836</v>
      </c>
      <c r="C540" s="84"/>
    </row>
    <row r="541" spans="1:3" x14ac:dyDescent="0.25">
      <c r="A541" s="84" t="s">
        <v>15564</v>
      </c>
      <c r="B541" s="93" t="s">
        <v>1835</v>
      </c>
      <c r="C541" s="84"/>
    </row>
    <row r="542" spans="1:3" x14ac:dyDescent="0.25">
      <c r="A542" s="84" t="s">
        <v>15564</v>
      </c>
      <c r="B542" s="93" t="s">
        <v>1373</v>
      </c>
      <c r="C542" s="84"/>
    </row>
    <row r="543" spans="1:3" x14ac:dyDescent="0.25">
      <c r="A543" s="84" t="s">
        <v>15564</v>
      </c>
      <c r="B543" s="93" t="s">
        <v>1372</v>
      </c>
      <c r="C543" s="84"/>
    </row>
    <row r="544" spans="1:3" x14ac:dyDescent="0.25">
      <c r="A544" s="84" t="s">
        <v>15564</v>
      </c>
      <c r="B544" s="93" t="s">
        <v>1848</v>
      </c>
      <c r="C544" s="84"/>
    </row>
    <row r="545" spans="1:3" x14ac:dyDescent="0.25">
      <c r="A545" s="84" t="s">
        <v>15564</v>
      </c>
      <c r="B545" s="93" t="s">
        <v>1847</v>
      </c>
      <c r="C545" s="84"/>
    </row>
    <row r="546" spans="1:3" x14ac:dyDescent="0.25">
      <c r="A546" s="84" t="s">
        <v>15564</v>
      </c>
      <c r="B546" s="93" t="s">
        <v>1365</v>
      </c>
      <c r="C546" s="84"/>
    </row>
    <row r="547" spans="1:3" x14ac:dyDescent="0.25">
      <c r="A547" s="84" t="s">
        <v>15564</v>
      </c>
      <c r="B547" s="93" t="s">
        <v>1833</v>
      </c>
      <c r="C547" s="84"/>
    </row>
    <row r="548" spans="1:3" x14ac:dyDescent="0.25">
      <c r="A548" s="84" t="s">
        <v>15564</v>
      </c>
      <c r="B548" s="93" t="s">
        <v>1834</v>
      </c>
      <c r="C548" s="84"/>
    </row>
    <row r="549" spans="1:3" x14ac:dyDescent="0.25">
      <c r="A549" s="84" t="s">
        <v>15564</v>
      </c>
      <c r="B549" s="93" t="s">
        <v>1846</v>
      </c>
      <c r="C549" s="84"/>
    </row>
    <row r="550" spans="1:3" x14ac:dyDescent="0.25">
      <c r="A550" s="84" t="s">
        <v>15564</v>
      </c>
      <c r="B550" s="93" t="s">
        <v>1845</v>
      </c>
      <c r="C550" s="84"/>
    </row>
    <row r="551" spans="1:3" x14ac:dyDescent="0.25">
      <c r="A551" s="84" t="s">
        <v>15564</v>
      </c>
      <c r="B551" s="93" t="s">
        <v>1844</v>
      </c>
      <c r="C551" s="84"/>
    </row>
    <row r="552" spans="1:3" x14ac:dyDescent="0.25">
      <c r="A552" s="84" t="s">
        <v>15564</v>
      </c>
      <c r="B552" s="93" t="s">
        <v>1843</v>
      </c>
      <c r="C552" s="84"/>
    </row>
    <row r="553" spans="1:3" x14ac:dyDescent="0.25">
      <c r="A553" s="84" t="s">
        <v>15564</v>
      </c>
      <c r="B553" s="93" t="s">
        <v>1842</v>
      </c>
      <c r="C553" s="84"/>
    </row>
    <row r="554" spans="1:3" x14ac:dyDescent="0.25">
      <c r="A554" s="84" t="s">
        <v>15564</v>
      </c>
      <c r="B554" s="93" t="s">
        <v>1841</v>
      </c>
      <c r="C554" s="84"/>
    </row>
    <row r="555" spans="1:3" x14ac:dyDescent="0.25">
      <c r="A555" s="84" t="s">
        <v>15564</v>
      </c>
      <c r="B555" s="93" t="s">
        <v>1840</v>
      </c>
      <c r="C555" s="84"/>
    </row>
    <row r="556" spans="1:3" x14ac:dyDescent="0.25">
      <c r="A556" s="84" t="s">
        <v>15564</v>
      </c>
      <c r="B556" s="93" t="s">
        <v>1832</v>
      </c>
      <c r="C556" s="84"/>
    </row>
    <row r="557" spans="1:3" x14ac:dyDescent="0.25">
      <c r="A557" s="84" t="s">
        <v>15564</v>
      </c>
      <c r="B557" s="93" t="s">
        <v>1839</v>
      </c>
      <c r="C557" s="84"/>
    </row>
    <row r="558" spans="1:3" x14ac:dyDescent="0.25">
      <c r="A558" s="84" t="s">
        <v>15564</v>
      </c>
      <c r="B558" s="93" t="s">
        <v>1350</v>
      </c>
      <c r="C558" s="84"/>
    </row>
    <row r="559" spans="1:3" x14ac:dyDescent="0.25">
      <c r="A559" s="84" t="s">
        <v>15564</v>
      </c>
      <c r="B559" s="93" t="s">
        <v>1343</v>
      </c>
      <c r="C559" s="84"/>
    </row>
    <row r="560" spans="1:3" x14ac:dyDescent="0.25">
      <c r="A560" s="84" t="s">
        <v>15564</v>
      </c>
      <c r="B560" s="93" t="s">
        <v>1291</v>
      </c>
      <c r="C560" s="84"/>
    </row>
    <row r="561" spans="1:3" x14ac:dyDescent="0.25">
      <c r="A561" s="84" t="s">
        <v>15564</v>
      </c>
      <c r="B561" s="93" t="s">
        <v>1215</v>
      </c>
      <c r="C561" s="84"/>
    </row>
    <row r="562" spans="1:3" x14ac:dyDescent="0.25">
      <c r="A562" s="84" t="s">
        <v>15564</v>
      </c>
      <c r="B562" s="93" t="s">
        <v>1197</v>
      </c>
      <c r="C562" s="84"/>
    </row>
    <row r="563" spans="1:3" x14ac:dyDescent="0.25">
      <c r="A563" s="84" t="s">
        <v>15564</v>
      </c>
      <c r="B563" s="93" t="s">
        <v>1183</v>
      </c>
      <c r="C563" s="84"/>
    </row>
    <row r="564" spans="1:3" x14ac:dyDescent="0.25">
      <c r="A564" s="84" t="s">
        <v>15564</v>
      </c>
      <c r="B564" s="93" t="s">
        <v>1162</v>
      </c>
      <c r="C564" s="84"/>
    </row>
    <row r="565" spans="1:3" x14ac:dyDescent="0.25">
      <c r="A565" s="84" t="s">
        <v>15564</v>
      </c>
      <c r="B565" s="93" t="s">
        <v>1123</v>
      </c>
      <c r="C565" s="84"/>
    </row>
    <row r="566" spans="1:3" x14ac:dyDescent="0.25">
      <c r="A566" s="84" t="s">
        <v>15564</v>
      </c>
      <c r="B566" s="93" t="s">
        <v>1110</v>
      </c>
      <c r="C566" s="84"/>
    </row>
    <row r="567" spans="1:3" x14ac:dyDescent="0.25">
      <c r="A567" s="84" t="s">
        <v>15564</v>
      </c>
      <c r="B567" s="93" t="s">
        <v>1050</v>
      </c>
      <c r="C567" s="84"/>
    </row>
    <row r="568" spans="1:3" x14ac:dyDescent="0.25">
      <c r="A568" s="84" t="s">
        <v>15564</v>
      </c>
      <c r="B568" s="93" t="s">
        <v>1773</v>
      </c>
      <c r="C568" s="84"/>
    </row>
    <row r="569" spans="1:3" x14ac:dyDescent="0.25">
      <c r="A569" s="84" t="s">
        <v>15564</v>
      </c>
      <c r="B569" s="93" t="s">
        <v>1051</v>
      </c>
      <c r="C569" s="84"/>
    </row>
    <row r="570" spans="1:3" x14ac:dyDescent="0.25">
      <c r="A570" s="84" t="s">
        <v>15564</v>
      </c>
      <c r="B570" s="93" t="s">
        <v>1768</v>
      </c>
      <c r="C570" s="84"/>
    </row>
    <row r="571" spans="1:3" x14ac:dyDescent="0.25">
      <c r="A571" s="84" t="s">
        <v>15564</v>
      </c>
      <c r="B571" s="93" t="s">
        <v>942</v>
      </c>
      <c r="C571" s="84"/>
    </row>
    <row r="572" spans="1:3" x14ac:dyDescent="0.25">
      <c r="A572" s="84" t="s">
        <v>15564</v>
      </c>
      <c r="B572" s="93" t="s">
        <v>941</v>
      </c>
      <c r="C572" s="84"/>
    </row>
    <row r="573" spans="1:3" x14ac:dyDescent="0.25">
      <c r="A573" s="84" t="s">
        <v>15564</v>
      </c>
      <c r="B573" s="93" t="s">
        <v>940</v>
      </c>
      <c r="C573" s="84"/>
    </row>
    <row r="574" spans="1:3" x14ac:dyDescent="0.25">
      <c r="A574" s="84" t="s">
        <v>15564</v>
      </c>
      <c r="B574" s="93" t="s">
        <v>913</v>
      </c>
      <c r="C574" s="84"/>
    </row>
    <row r="575" spans="1:3" x14ac:dyDescent="0.25">
      <c r="A575" s="84" t="s">
        <v>15564</v>
      </c>
      <c r="B575" s="93" t="s">
        <v>819</v>
      </c>
      <c r="C575" s="84"/>
    </row>
    <row r="576" spans="1:3" x14ac:dyDescent="0.25">
      <c r="A576" s="84" t="s">
        <v>15564</v>
      </c>
      <c r="B576" s="93" t="s">
        <v>729</v>
      </c>
      <c r="C576" s="84"/>
    </row>
    <row r="577" spans="1:3" x14ac:dyDescent="0.25">
      <c r="A577" s="84" t="s">
        <v>15564</v>
      </c>
      <c r="B577" s="93" t="s">
        <v>1687</v>
      </c>
      <c r="C577" s="84"/>
    </row>
    <row r="578" spans="1:3" x14ac:dyDescent="0.25">
      <c r="A578" s="84" t="s">
        <v>15564</v>
      </c>
      <c r="B578" s="93" t="s">
        <v>703</v>
      </c>
      <c r="C578" s="84"/>
    </row>
    <row r="579" spans="1:3" x14ac:dyDescent="0.25">
      <c r="A579" s="84" t="s">
        <v>15564</v>
      </c>
      <c r="B579" s="93" t="s">
        <v>640</v>
      </c>
      <c r="C579" s="84"/>
    </row>
    <row r="580" spans="1:3" x14ac:dyDescent="0.25">
      <c r="A580" s="84" t="s">
        <v>15564</v>
      </c>
      <c r="B580" s="93" t="s">
        <v>1661</v>
      </c>
      <c r="C580" s="84"/>
    </row>
    <row r="581" spans="1:3" x14ac:dyDescent="0.25">
      <c r="A581" s="84" t="s">
        <v>15564</v>
      </c>
      <c r="B581" s="93" t="s">
        <v>452</v>
      </c>
      <c r="C581" s="84"/>
    </row>
    <row r="582" spans="1:3" x14ac:dyDescent="0.25">
      <c r="A582" s="84" t="s">
        <v>15564</v>
      </c>
      <c r="B582" s="93" t="s">
        <v>1606</v>
      </c>
      <c r="C582" s="84"/>
    </row>
    <row r="583" spans="1:3" x14ac:dyDescent="0.25">
      <c r="A583" s="84" t="s">
        <v>15564</v>
      </c>
      <c r="B583" s="93" t="s">
        <v>403</v>
      </c>
      <c r="C583" s="84"/>
    </row>
    <row r="584" spans="1:3" x14ac:dyDescent="0.25">
      <c r="A584" s="84" t="s">
        <v>15564</v>
      </c>
      <c r="B584" s="93" t="s">
        <v>227</v>
      </c>
      <c r="C584" s="84"/>
    </row>
    <row r="585" spans="1:3" x14ac:dyDescent="0.25">
      <c r="A585" s="84" t="s">
        <v>15564</v>
      </c>
      <c r="B585" s="93" t="s">
        <v>217</v>
      </c>
      <c r="C585" s="84"/>
    </row>
    <row r="586" spans="1:3" x14ac:dyDescent="0.25">
      <c r="A586" s="84" t="s">
        <v>15564</v>
      </c>
      <c r="B586" s="93" t="s">
        <v>216</v>
      </c>
      <c r="C586" s="84"/>
    </row>
    <row r="587" spans="1:3" x14ac:dyDescent="0.25">
      <c r="A587" s="84" t="s">
        <v>15565</v>
      </c>
      <c r="B587" s="93" t="s">
        <v>1445</v>
      </c>
      <c r="C587" s="84"/>
    </row>
    <row r="588" spans="1:3" x14ac:dyDescent="0.25">
      <c r="A588" s="84" t="s">
        <v>15565</v>
      </c>
      <c r="B588" s="93" t="s">
        <v>1727</v>
      </c>
      <c r="C588" s="84"/>
    </row>
    <row r="589" spans="1:3" x14ac:dyDescent="0.25">
      <c r="A589" s="84" t="s">
        <v>15565</v>
      </c>
      <c r="B589" s="93" t="s">
        <v>1508</v>
      </c>
      <c r="C589" s="84"/>
    </row>
    <row r="590" spans="1:3" x14ac:dyDescent="0.25">
      <c r="A590" s="84" t="s">
        <v>15565</v>
      </c>
      <c r="B590" s="93" t="s">
        <v>1425</v>
      </c>
      <c r="C590" s="84"/>
    </row>
    <row r="591" spans="1:3" x14ac:dyDescent="0.25">
      <c r="A591" s="84" t="s">
        <v>15565</v>
      </c>
      <c r="B591" s="93" t="s">
        <v>1557</v>
      </c>
      <c r="C591" s="84"/>
    </row>
    <row r="592" spans="1:3" x14ac:dyDescent="0.25">
      <c r="A592" s="84" t="s">
        <v>15565</v>
      </c>
      <c r="B592" s="93" t="s">
        <v>1417</v>
      </c>
      <c r="C592" s="84"/>
    </row>
    <row r="593" spans="1:3" x14ac:dyDescent="0.25">
      <c r="A593" s="84" t="s">
        <v>15565</v>
      </c>
      <c r="B593" s="93" t="s">
        <v>1411</v>
      </c>
      <c r="C593" s="84"/>
    </row>
    <row r="594" spans="1:3" x14ac:dyDescent="0.25">
      <c r="A594" s="84" t="s">
        <v>15565</v>
      </c>
      <c r="B594" s="93" t="s">
        <v>1396</v>
      </c>
      <c r="C594" s="84"/>
    </row>
    <row r="595" spans="1:3" x14ac:dyDescent="0.25">
      <c r="A595" s="84" t="s">
        <v>15565</v>
      </c>
      <c r="B595" s="93" t="s">
        <v>1600</v>
      </c>
      <c r="C595" s="84"/>
    </row>
    <row r="596" spans="1:3" x14ac:dyDescent="0.25">
      <c r="A596" s="84" t="s">
        <v>15565</v>
      </c>
      <c r="B596" s="93" t="s">
        <v>1367</v>
      </c>
      <c r="C596" s="84"/>
    </row>
    <row r="597" spans="1:3" x14ac:dyDescent="0.25">
      <c r="A597" s="84" t="s">
        <v>15565</v>
      </c>
      <c r="B597" s="93" t="s">
        <v>1530</v>
      </c>
      <c r="C597" s="84"/>
    </row>
    <row r="598" spans="1:3" x14ac:dyDescent="0.25">
      <c r="A598" s="84" t="s">
        <v>15565</v>
      </c>
      <c r="B598" s="93" t="s">
        <v>1353</v>
      </c>
      <c r="C598" s="84"/>
    </row>
    <row r="599" spans="1:3" x14ac:dyDescent="0.25">
      <c r="A599" s="84" t="s">
        <v>15565</v>
      </c>
      <c r="B599" s="93" t="s">
        <v>1604</v>
      </c>
      <c r="C599" s="84"/>
    </row>
    <row r="600" spans="1:3" x14ac:dyDescent="0.25">
      <c r="A600" s="84" t="s">
        <v>15565</v>
      </c>
      <c r="B600" s="93" t="s">
        <v>1286</v>
      </c>
      <c r="C600" s="84"/>
    </row>
    <row r="601" spans="1:3" x14ac:dyDescent="0.25">
      <c r="A601" s="84" t="s">
        <v>15565</v>
      </c>
      <c r="B601" s="93" t="s">
        <v>1283</v>
      </c>
      <c r="C601" s="84"/>
    </row>
    <row r="602" spans="1:3" x14ac:dyDescent="0.25">
      <c r="A602" s="84" t="s">
        <v>15565</v>
      </c>
      <c r="B602" s="93" t="s">
        <v>1280</v>
      </c>
      <c r="C602" s="84"/>
    </row>
    <row r="603" spans="1:3" x14ac:dyDescent="0.25">
      <c r="A603" s="84" t="s">
        <v>15565</v>
      </c>
      <c r="B603" s="93" t="s">
        <v>1253</v>
      </c>
      <c r="C603" s="84"/>
    </row>
    <row r="604" spans="1:3" x14ac:dyDescent="0.25">
      <c r="A604" s="84" t="s">
        <v>15565</v>
      </c>
      <c r="B604" s="93" t="s">
        <v>1214</v>
      </c>
      <c r="C604" s="84"/>
    </row>
    <row r="605" spans="1:3" x14ac:dyDescent="0.25">
      <c r="A605" s="84" t="s">
        <v>15565</v>
      </c>
      <c r="B605" s="93" t="s">
        <v>1811</v>
      </c>
      <c r="C605" s="84"/>
    </row>
    <row r="606" spans="1:3" x14ac:dyDescent="0.25">
      <c r="A606" s="84" t="s">
        <v>15565</v>
      </c>
      <c r="B606" s="93" t="s">
        <v>1730</v>
      </c>
      <c r="C606" s="84"/>
    </row>
    <row r="607" spans="1:3" x14ac:dyDescent="0.25">
      <c r="A607" s="84" t="s">
        <v>15565</v>
      </c>
      <c r="B607" s="93" t="s">
        <v>1172</v>
      </c>
      <c r="C607" s="84"/>
    </row>
    <row r="608" spans="1:3" x14ac:dyDescent="0.25">
      <c r="A608" s="84" t="s">
        <v>15565</v>
      </c>
      <c r="B608" s="93" t="s">
        <v>1574</v>
      </c>
      <c r="C608" s="84"/>
    </row>
    <row r="609" spans="1:3" x14ac:dyDescent="0.25">
      <c r="A609" s="84" t="s">
        <v>15565</v>
      </c>
      <c r="B609" s="93" t="s">
        <v>1154</v>
      </c>
      <c r="C609" s="84"/>
    </row>
    <row r="610" spans="1:3" x14ac:dyDescent="0.25">
      <c r="A610" s="84" t="s">
        <v>15565</v>
      </c>
      <c r="B610" s="93" t="s">
        <v>1144</v>
      </c>
      <c r="C610" s="84"/>
    </row>
    <row r="611" spans="1:3" x14ac:dyDescent="0.25">
      <c r="A611" s="84" t="s">
        <v>15565</v>
      </c>
      <c r="B611" s="93" t="s">
        <v>1130</v>
      </c>
      <c r="C611" s="84"/>
    </row>
    <row r="612" spans="1:3" x14ac:dyDescent="0.25">
      <c r="A612" s="84" t="s">
        <v>15565</v>
      </c>
      <c r="B612" s="93" t="s">
        <v>1096</v>
      </c>
      <c r="C612" s="84"/>
    </row>
    <row r="613" spans="1:3" x14ac:dyDescent="0.25">
      <c r="A613" s="84" t="s">
        <v>15565</v>
      </c>
      <c r="B613" s="93" t="s">
        <v>1031</v>
      </c>
      <c r="C613" s="84"/>
    </row>
    <row r="614" spans="1:3" x14ac:dyDescent="0.25">
      <c r="A614" s="84" t="s">
        <v>15565</v>
      </c>
      <c r="B614" s="93" t="s">
        <v>1010</v>
      </c>
      <c r="C614" s="84"/>
    </row>
    <row r="615" spans="1:3" x14ac:dyDescent="0.25">
      <c r="A615" s="84" t="s">
        <v>15565</v>
      </c>
      <c r="B615" s="93" t="s">
        <v>997</v>
      </c>
      <c r="C615" s="84"/>
    </row>
    <row r="616" spans="1:3" x14ac:dyDescent="0.25">
      <c r="A616" s="84" t="s">
        <v>15565</v>
      </c>
      <c r="B616" s="93" t="s">
        <v>1547</v>
      </c>
      <c r="C616" s="84"/>
    </row>
    <row r="617" spans="1:3" x14ac:dyDescent="0.25">
      <c r="A617" s="84" t="s">
        <v>15565</v>
      </c>
      <c r="B617" s="93" t="s">
        <v>992</v>
      </c>
      <c r="C617" s="84"/>
    </row>
    <row r="618" spans="1:3" x14ac:dyDescent="0.25">
      <c r="A618" s="84" t="s">
        <v>15565</v>
      </c>
      <c r="B618" s="93" t="s">
        <v>1570</v>
      </c>
      <c r="C618" s="84"/>
    </row>
    <row r="619" spans="1:3" x14ac:dyDescent="0.25">
      <c r="A619" s="84" t="s">
        <v>15565</v>
      </c>
      <c r="B619" s="93" t="s">
        <v>991</v>
      </c>
      <c r="C619" s="84"/>
    </row>
    <row r="620" spans="1:3" x14ac:dyDescent="0.25">
      <c r="A620" s="84" t="s">
        <v>15565</v>
      </c>
      <c r="B620" s="93" t="s">
        <v>955</v>
      </c>
      <c r="C620" s="84"/>
    </row>
    <row r="621" spans="1:3" x14ac:dyDescent="0.25">
      <c r="A621" s="84" t="s">
        <v>15565</v>
      </c>
      <c r="B621" s="93" t="s">
        <v>950</v>
      </c>
      <c r="C621" s="84"/>
    </row>
    <row r="622" spans="1:3" x14ac:dyDescent="0.25">
      <c r="A622" s="84" t="s">
        <v>15565</v>
      </c>
      <c r="B622" s="93" t="s">
        <v>943</v>
      </c>
      <c r="C622" s="84"/>
    </row>
    <row r="623" spans="1:3" x14ac:dyDescent="0.25">
      <c r="A623" s="84" t="s">
        <v>15565</v>
      </c>
      <c r="B623" s="93" t="s">
        <v>914</v>
      </c>
      <c r="C623" s="84"/>
    </row>
    <row r="624" spans="1:3" x14ac:dyDescent="0.25">
      <c r="A624" s="84" t="s">
        <v>15565</v>
      </c>
      <c r="B624" s="93" t="s">
        <v>889</v>
      </c>
      <c r="C624" s="84"/>
    </row>
    <row r="625" spans="1:3" x14ac:dyDescent="0.25">
      <c r="A625" s="84" t="s">
        <v>15565</v>
      </c>
      <c r="B625" s="93" t="s">
        <v>881</v>
      </c>
      <c r="C625" s="84"/>
    </row>
    <row r="626" spans="1:3" x14ac:dyDescent="0.25">
      <c r="A626" s="84" t="s">
        <v>15565</v>
      </c>
      <c r="B626" s="93" t="s">
        <v>877</v>
      </c>
      <c r="C626" s="84"/>
    </row>
    <row r="627" spans="1:3" x14ac:dyDescent="0.25">
      <c r="A627" s="84" t="s">
        <v>15565</v>
      </c>
      <c r="B627" s="93" t="s">
        <v>872</v>
      </c>
      <c r="C627" s="84"/>
    </row>
    <row r="628" spans="1:3" x14ac:dyDescent="0.25">
      <c r="A628" s="84" t="s">
        <v>15565</v>
      </c>
      <c r="B628" s="93" t="s">
        <v>858</v>
      </c>
      <c r="C628" s="84"/>
    </row>
    <row r="629" spans="1:3" x14ac:dyDescent="0.25">
      <c r="A629" s="84" t="s">
        <v>15565</v>
      </c>
      <c r="B629" s="93" t="s">
        <v>853</v>
      </c>
      <c r="C629" s="84"/>
    </row>
    <row r="630" spans="1:3" x14ac:dyDescent="0.25">
      <c r="A630" s="84" t="s">
        <v>15565</v>
      </c>
      <c r="B630" s="93" t="s">
        <v>845</v>
      </c>
      <c r="C630" s="84"/>
    </row>
    <row r="631" spans="1:3" x14ac:dyDescent="0.25">
      <c r="A631" s="84" t="s">
        <v>15565</v>
      </c>
      <c r="B631" s="93" t="s">
        <v>810</v>
      </c>
      <c r="C631" s="84"/>
    </row>
    <row r="632" spans="1:3" x14ac:dyDescent="0.25">
      <c r="A632" s="84" t="s">
        <v>15565</v>
      </c>
      <c r="B632" s="93" t="s">
        <v>803</v>
      </c>
      <c r="C632" s="84"/>
    </row>
    <row r="633" spans="1:3" x14ac:dyDescent="0.25">
      <c r="A633" s="84" t="s">
        <v>15565</v>
      </c>
      <c r="B633" s="93" t="s">
        <v>799</v>
      </c>
      <c r="C633" s="84"/>
    </row>
    <row r="634" spans="1:3" x14ac:dyDescent="0.25">
      <c r="A634" s="84" t="s">
        <v>15565</v>
      </c>
      <c r="B634" s="93" t="s">
        <v>787</v>
      </c>
      <c r="C634" s="84"/>
    </row>
    <row r="635" spans="1:3" x14ac:dyDescent="0.25">
      <c r="A635" s="84" t="s">
        <v>15565</v>
      </c>
      <c r="B635" s="93" t="s">
        <v>698</v>
      </c>
      <c r="C635" s="84"/>
    </row>
    <row r="636" spans="1:3" x14ac:dyDescent="0.25">
      <c r="A636" s="84" t="s">
        <v>15565</v>
      </c>
      <c r="B636" s="93" t="s">
        <v>691</v>
      </c>
      <c r="C636" s="84"/>
    </row>
    <row r="637" spans="1:3" x14ac:dyDescent="0.25">
      <c r="A637" s="84" t="s">
        <v>15565</v>
      </c>
      <c r="B637" s="93" t="s">
        <v>688</v>
      </c>
      <c r="C637" s="84"/>
    </row>
    <row r="638" spans="1:3" x14ac:dyDescent="0.25">
      <c r="A638" s="84" t="s">
        <v>15565</v>
      </c>
      <c r="B638" s="93" t="s">
        <v>647</v>
      </c>
      <c r="C638" s="84"/>
    </row>
    <row r="639" spans="1:3" x14ac:dyDescent="0.25">
      <c r="A639" s="84" t="s">
        <v>15565</v>
      </c>
      <c r="B639" s="93" t="s">
        <v>629</v>
      </c>
      <c r="C639" s="84"/>
    </row>
    <row r="640" spans="1:3" x14ac:dyDescent="0.25">
      <c r="A640" s="84" t="s">
        <v>15565</v>
      </c>
      <c r="B640" s="93" t="s">
        <v>622</v>
      </c>
      <c r="C640" s="84"/>
    </row>
    <row r="641" spans="1:3" x14ac:dyDescent="0.25">
      <c r="A641" s="84" t="s">
        <v>15565</v>
      </c>
      <c r="B641" s="93" t="s">
        <v>594</v>
      </c>
      <c r="C641" s="84"/>
    </row>
    <row r="642" spans="1:3" x14ac:dyDescent="0.25">
      <c r="A642" s="84" t="s">
        <v>15565</v>
      </c>
      <c r="B642" s="93" t="s">
        <v>526</v>
      </c>
      <c r="C642" s="84"/>
    </row>
    <row r="643" spans="1:3" x14ac:dyDescent="0.25">
      <c r="A643" s="84" t="s">
        <v>15565</v>
      </c>
      <c r="B643" s="93" t="s">
        <v>478</v>
      </c>
      <c r="C643" s="84"/>
    </row>
    <row r="644" spans="1:3" x14ac:dyDescent="0.25">
      <c r="A644" s="84" t="s">
        <v>15565</v>
      </c>
      <c r="B644" s="93" t="s">
        <v>441</v>
      </c>
      <c r="C644" s="84"/>
    </row>
    <row r="645" spans="1:3" x14ac:dyDescent="0.25">
      <c r="A645" s="84" t="s">
        <v>15565</v>
      </c>
      <c r="B645" s="93" t="s">
        <v>434</v>
      </c>
      <c r="C645" s="84"/>
    </row>
    <row r="646" spans="1:3" x14ac:dyDescent="0.25">
      <c r="A646" s="84" t="s">
        <v>15565</v>
      </c>
      <c r="B646" s="93" t="s">
        <v>432</v>
      </c>
      <c r="C646" s="84"/>
    </row>
    <row r="647" spans="1:3" x14ac:dyDescent="0.25">
      <c r="A647" s="84" t="s">
        <v>15565</v>
      </c>
      <c r="B647" s="93" t="s">
        <v>1597</v>
      </c>
      <c r="C647" s="84"/>
    </row>
    <row r="648" spans="1:3" x14ac:dyDescent="0.25">
      <c r="A648" s="84" t="s">
        <v>15565</v>
      </c>
      <c r="B648" s="93" t="s">
        <v>387</v>
      </c>
      <c r="C648" s="84"/>
    </row>
    <row r="649" spans="1:3" x14ac:dyDescent="0.25">
      <c r="A649" s="84" t="s">
        <v>15565</v>
      </c>
      <c r="B649" s="93" t="s">
        <v>379</v>
      </c>
      <c r="C649" s="84"/>
    </row>
    <row r="650" spans="1:3" x14ac:dyDescent="0.25">
      <c r="A650" s="84" t="s">
        <v>15565</v>
      </c>
      <c r="B650" s="93" t="s">
        <v>376</v>
      </c>
      <c r="C650" s="84"/>
    </row>
    <row r="651" spans="1:3" x14ac:dyDescent="0.25">
      <c r="A651" s="84" t="s">
        <v>15565</v>
      </c>
      <c r="B651" s="93" t="s">
        <v>364</v>
      </c>
      <c r="C651" s="84"/>
    </row>
    <row r="652" spans="1:3" x14ac:dyDescent="0.25">
      <c r="A652" s="84" t="s">
        <v>15565</v>
      </c>
      <c r="B652" s="93" t="s">
        <v>336</v>
      </c>
      <c r="C652" s="84"/>
    </row>
    <row r="653" spans="1:3" x14ac:dyDescent="0.25">
      <c r="A653" s="84" t="s">
        <v>15565</v>
      </c>
      <c r="B653" s="93" t="s">
        <v>329</v>
      </c>
      <c r="C653" s="84"/>
    </row>
    <row r="654" spans="1:3" x14ac:dyDescent="0.25">
      <c r="A654" s="84" t="s">
        <v>15565</v>
      </c>
      <c r="B654" s="93" t="s">
        <v>317</v>
      </c>
      <c r="C654" s="84"/>
    </row>
    <row r="655" spans="1:3" x14ac:dyDescent="0.25">
      <c r="A655" s="84" t="s">
        <v>15565</v>
      </c>
      <c r="B655" s="93" t="s">
        <v>1549</v>
      </c>
      <c r="C655" s="84"/>
    </row>
    <row r="656" spans="1:3" x14ac:dyDescent="0.25">
      <c r="A656" s="84" t="s">
        <v>15565</v>
      </c>
      <c r="B656" s="93" t="s">
        <v>314</v>
      </c>
      <c r="C656" s="84"/>
    </row>
    <row r="657" spans="1:3" x14ac:dyDescent="0.25">
      <c r="A657" s="84" t="s">
        <v>15565</v>
      </c>
      <c r="B657" s="93" t="s">
        <v>1546</v>
      </c>
      <c r="C657" s="84"/>
    </row>
    <row r="658" spans="1:3" x14ac:dyDescent="0.25">
      <c r="A658" s="84" t="s">
        <v>15565</v>
      </c>
      <c r="B658" s="93" t="s">
        <v>309</v>
      </c>
      <c r="C658" s="84"/>
    </row>
    <row r="659" spans="1:3" x14ac:dyDescent="0.25">
      <c r="A659" s="84" t="s">
        <v>15565</v>
      </c>
      <c r="B659" s="93" t="s">
        <v>287</v>
      </c>
      <c r="C659" s="84"/>
    </row>
    <row r="660" spans="1:3" x14ac:dyDescent="0.25">
      <c r="A660" s="84" t="s">
        <v>15565</v>
      </c>
      <c r="B660" s="93" t="s">
        <v>215</v>
      </c>
      <c r="C660" s="84"/>
    </row>
    <row r="661" spans="1:3" x14ac:dyDescent="0.25">
      <c r="A661" s="84" t="s">
        <v>15566</v>
      </c>
      <c r="B661" s="93" t="s">
        <v>1478</v>
      </c>
      <c r="C661" s="84"/>
    </row>
    <row r="662" spans="1:3" x14ac:dyDescent="0.25">
      <c r="A662" s="84" t="s">
        <v>15566</v>
      </c>
      <c r="B662" s="93" t="s">
        <v>1667</v>
      </c>
      <c r="C662" s="84"/>
    </row>
    <row r="663" spans="1:3" x14ac:dyDescent="0.25">
      <c r="A663" s="84" t="s">
        <v>15566</v>
      </c>
      <c r="B663" s="93" t="s">
        <v>1496</v>
      </c>
      <c r="C663" s="84"/>
    </row>
    <row r="664" spans="1:3" x14ac:dyDescent="0.25">
      <c r="A664" s="84" t="s">
        <v>15566</v>
      </c>
      <c r="B664" s="93" t="s">
        <v>1468</v>
      </c>
      <c r="C664" s="84"/>
    </row>
    <row r="665" spans="1:3" x14ac:dyDescent="0.25">
      <c r="A665" s="84" t="s">
        <v>15566</v>
      </c>
      <c r="B665" s="93" t="s">
        <v>1455</v>
      </c>
      <c r="C665" s="84"/>
    </row>
    <row r="666" spans="1:3" x14ac:dyDescent="0.25">
      <c r="A666" s="84" t="s">
        <v>15566</v>
      </c>
      <c r="B666" s="93" t="s">
        <v>1563</v>
      </c>
      <c r="C666" s="84"/>
    </row>
    <row r="667" spans="1:3" x14ac:dyDescent="0.25">
      <c r="A667" s="84" t="s">
        <v>15566</v>
      </c>
      <c r="B667" s="93" t="s">
        <v>1449</v>
      </c>
      <c r="C667" s="84"/>
    </row>
    <row r="668" spans="1:3" x14ac:dyDescent="0.25">
      <c r="A668" s="84" t="s">
        <v>15566</v>
      </c>
      <c r="B668" s="93" t="s">
        <v>1742</v>
      </c>
      <c r="C668" s="84"/>
    </row>
    <row r="669" spans="1:3" x14ac:dyDescent="0.25">
      <c r="A669" s="84" t="s">
        <v>15566</v>
      </c>
      <c r="B669" s="93" t="s">
        <v>1444</v>
      </c>
      <c r="C669" s="84"/>
    </row>
    <row r="670" spans="1:3" x14ac:dyDescent="0.25">
      <c r="A670" s="84" t="s">
        <v>15566</v>
      </c>
      <c r="B670" s="93" t="s">
        <v>1439</v>
      </c>
      <c r="C670" s="84"/>
    </row>
    <row r="671" spans="1:3" x14ac:dyDescent="0.25">
      <c r="A671" s="84" t="s">
        <v>15566</v>
      </c>
      <c r="B671" s="93" t="s">
        <v>1424</v>
      </c>
      <c r="C671" s="84"/>
    </row>
    <row r="672" spans="1:3" x14ac:dyDescent="0.25">
      <c r="A672" s="84" t="s">
        <v>15566</v>
      </c>
      <c r="B672" s="93" t="s">
        <v>1670</v>
      </c>
      <c r="C672" s="84"/>
    </row>
    <row r="673" spans="1:3" x14ac:dyDescent="0.25">
      <c r="A673" s="84" t="s">
        <v>15566</v>
      </c>
      <c r="B673" s="93" t="s">
        <v>1553</v>
      </c>
      <c r="C673" s="84"/>
    </row>
    <row r="674" spans="1:3" x14ac:dyDescent="0.25">
      <c r="A674" s="84" t="s">
        <v>15566</v>
      </c>
      <c r="B674" s="93" t="s">
        <v>1334</v>
      </c>
      <c r="C674" s="84"/>
    </row>
    <row r="675" spans="1:3" x14ac:dyDescent="0.25">
      <c r="A675" s="84" t="s">
        <v>15566</v>
      </c>
      <c r="B675" s="93" t="s">
        <v>1743</v>
      </c>
      <c r="C675" s="84"/>
    </row>
    <row r="676" spans="1:3" x14ac:dyDescent="0.25">
      <c r="A676" s="84" t="s">
        <v>15566</v>
      </c>
      <c r="B676" s="93" t="s">
        <v>1321</v>
      </c>
      <c r="C676" s="84"/>
    </row>
    <row r="677" spans="1:3" x14ac:dyDescent="0.25">
      <c r="A677" s="84" t="s">
        <v>15566</v>
      </c>
      <c r="B677" s="93" t="s">
        <v>1308</v>
      </c>
      <c r="C677" s="84"/>
    </row>
    <row r="678" spans="1:3" x14ac:dyDescent="0.25">
      <c r="A678" s="84" t="s">
        <v>15566</v>
      </c>
      <c r="B678" s="93" t="s">
        <v>1273</v>
      </c>
      <c r="C678" s="84"/>
    </row>
    <row r="679" spans="1:3" x14ac:dyDescent="0.25">
      <c r="A679" s="84" t="s">
        <v>15566</v>
      </c>
      <c r="B679" s="93" t="s">
        <v>1260</v>
      </c>
      <c r="C679" s="84"/>
    </row>
    <row r="680" spans="1:3" x14ac:dyDescent="0.25">
      <c r="A680" s="84" t="s">
        <v>15566</v>
      </c>
      <c r="B680" s="93" t="s">
        <v>1250</v>
      </c>
      <c r="C680" s="84"/>
    </row>
    <row r="681" spans="1:3" x14ac:dyDescent="0.25">
      <c r="A681" s="84" t="s">
        <v>15566</v>
      </c>
      <c r="B681" s="93" t="s">
        <v>1187</v>
      </c>
      <c r="C681" s="84"/>
    </row>
    <row r="682" spans="1:3" x14ac:dyDescent="0.25">
      <c r="A682" s="84" t="s">
        <v>15566</v>
      </c>
      <c r="B682" s="93" t="s">
        <v>1808</v>
      </c>
      <c r="C682" s="84"/>
    </row>
    <row r="683" spans="1:3" x14ac:dyDescent="0.25">
      <c r="A683" s="84" t="s">
        <v>15566</v>
      </c>
      <c r="B683" s="93" t="s">
        <v>1179</v>
      </c>
      <c r="C683" s="84"/>
    </row>
    <row r="684" spans="1:3" x14ac:dyDescent="0.25">
      <c r="A684" s="84" t="s">
        <v>15566</v>
      </c>
      <c r="B684" s="93" t="s">
        <v>1159</v>
      </c>
      <c r="C684" s="84"/>
    </row>
    <row r="685" spans="1:3" x14ac:dyDescent="0.25">
      <c r="A685" s="84" t="s">
        <v>15566</v>
      </c>
      <c r="B685" s="93" t="s">
        <v>1146</v>
      </c>
      <c r="C685" s="84"/>
    </row>
    <row r="686" spans="1:3" x14ac:dyDescent="0.25">
      <c r="A686" s="84" t="s">
        <v>15566</v>
      </c>
      <c r="B686" s="93" t="s">
        <v>1134</v>
      </c>
      <c r="C686" s="84"/>
    </row>
    <row r="687" spans="1:3" x14ac:dyDescent="0.25">
      <c r="A687" s="84" t="s">
        <v>15566</v>
      </c>
      <c r="B687" s="93" t="s">
        <v>1068</v>
      </c>
      <c r="C687" s="84"/>
    </row>
    <row r="688" spans="1:3" x14ac:dyDescent="0.25">
      <c r="A688" s="84" t="s">
        <v>15566</v>
      </c>
      <c r="B688" s="93" t="s">
        <v>1058</v>
      </c>
      <c r="C688" s="84"/>
    </row>
    <row r="689" spans="1:3" x14ac:dyDescent="0.25">
      <c r="A689" s="84" t="s">
        <v>15566</v>
      </c>
      <c r="B689" s="93" t="s">
        <v>1028</v>
      </c>
      <c r="C689" s="84"/>
    </row>
    <row r="690" spans="1:3" x14ac:dyDescent="0.25">
      <c r="A690" s="84" t="s">
        <v>15566</v>
      </c>
      <c r="B690" s="93" t="s">
        <v>1552</v>
      </c>
      <c r="C690" s="84"/>
    </row>
    <row r="691" spans="1:3" x14ac:dyDescent="0.25">
      <c r="A691" s="84" t="s">
        <v>15566</v>
      </c>
      <c r="B691" s="93" t="s">
        <v>977</v>
      </c>
      <c r="C691" s="84"/>
    </row>
    <row r="692" spans="1:3" x14ac:dyDescent="0.25">
      <c r="A692" s="84" t="s">
        <v>15566</v>
      </c>
      <c r="B692" s="93" t="s">
        <v>972</v>
      </c>
      <c r="C692" s="84"/>
    </row>
    <row r="693" spans="1:3" x14ac:dyDescent="0.25">
      <c r="A693" s="84" t="s">
        <v>15566</v>
      </c>
      <c r="B693" s="93" t="s">
        <v>971</v>
      </c>
      <c r="C693" s="84"/>
    </row>
    <row r="694" spans="1:3" x14ac:dyDescent="0.25">
      <c r="A694" s="84" t="s">
        <v>15566</v>
      </c>
      <c r="B694" s="93" t="s">
        <v>938</v>
      </c>
      <c r="C694" s="84"/>
    </row>
    <row r="695" spans="1:3" x14ac:dyDescent="0.25">
      <c r="A695" s="84" t="s">
        <v>15566</v>
      </c>
      <c r="B695" s="93" t="s">
        <v>922</v>
      </c>
      <c r="C695" s="84"/>
    </row>
    <row r="696" spans="1:3" x14ac:dyDescent="0.25">
      <c r="A696" s="84" t="s">
        <v>15566</v>
      </c>
      <c r="B696" s="93" t="s">
        <v>908</v>
      </c>
      <c r="C696" s="84"/>
    </row>
    <row r="697" spans="1:3" x14ac:dyDescent="0.25">
      <c r="A697" s="84" t="s">
        <v>15566</v>
      </c>
      <c r="B697" s="93" t="s">
        <v>907</v>
      </c>
      <c r="C697" s="84"/>
    </row>
    <row r="698" spans="1:3" x14ac:dyDescent="0.25">
      <c r="A698" s="84" t="s">
        <v>15566</v>
      </c>
      <c r="B698" s="93" t="s">
        <v>861</v>
      </c>
      <c r="C698" s="84"/>
    </row>
    <row r="699" spans="1:3" x14ac:dyDescent="0.25">
      <c r="A699" s="84" t="s">
        <v>15566</v>
      </c>
      <c r="B699" s="93" t="s">
        <v>849</v>
      </c>
      <c r="C699" s="84"/>
    </row>
    <row r="700" spans="1:3" x14ac:dyDescent="0.25">
      <c r="A700" s="84" t="s">
        <v>15566</v>
      </c>
      <c r="B700" s="93" t="s">
        <v>837</v>
      </c>
      <c r="C700" s="84"/>
    </row>
    <row r="701" spans="1:3" x14ac:dyDescent="0.25">
      <c r="A701" s="84" t="s">
        <v>15566</v>
      </c>
      <c r="B701" s="93" t="s">
        <v>828</v>
      </c>
      <c r="C701" s="84"/>
    </row>
    <row r="702" spans="1:3" x14ac:dyDescent="0.25">
      <c r="A702" s="84" t="s">
        <v>15566</v>
      </c>
      <c r="B702" s="93" t="s">
        <v>786</v>
      </c>
      <c r="C702" s="84"/>
    </row>
    <row r="703" spans="1:3" x14ac:dyDescent="0.25">
      <c r="A703" s="84" t="s">
        <v>15566</v>
      </c>
      <c r="B703" s="93" t="s">
        <v>784</v>
      </c>
      <c r="C703" s="84"/>
    </row>
    <row r="704" spans="1:3" x14ac:dyDescent="0.25">
      <c r="A704" s="84" t="s">
        <v>15566</v>
      </c>
      <c r="B704" s="93" t="s">
        <v>772</v>
      </c>
      <c r="C704" s="84"/>
    </row>
    <row r="705" spans="1:3" x14ac:dyDescent="0.25">
      <c r="A705" s="84" t="s">
        <v>15566</v>
      </c>
      <c r="B705" s="93" t="s">
        <v>704</v>
      </c>
      <c r="C705" s="84"/>
    </row>
    <row r="706" spans="1:3" x14ac:dyDescent="0.25">
      <c r="A706" s="84" t="s">
        <v>15566</v>
      </c>
      <c r="B706" s="93" t="s">
        <v>695</v>
      </c>
      <c r="C706" s="84"/>
    </row>
    <row r="707" spans="1:3" x14ac:dyDescent="0.25">
      <c r="A707" s="84" t="s">
        <v>15566</v>
      </c>
      <c r="B707" s="93" t="s">
        <v>678</v>
      </c>
      <c r="C707" s="84"/>
    </row>
    <row r="708" spans="1:3" x14ac:dyDescent="0.25">
      <c r="A708" s="84" t="s">
        <v>15566</v>
      </c>
      <c r="B708" s="93" t="s">
        <v>672</v>
      </c>
      <c r="C708" s="84"/>
    </row>
    <row r="709" spans="1:3" x14ac:dyDescent="0.25">
      <c r="A709" s="84" t="s">
        <v>15566</v>
      </c>
      <c r="B709" s="93" t="s">
        <v>1669</v>
      </c>
      <c r="C709" s="84"/>
    </row>
    <row r="710" spans="1:3" x14ac:dyDescent="0.25">
      <c r="A710" s="84" t="s">
        <v>15566</v>
      </c>
      <c r="B710" s="93" t="s">
        <v>669</v>
      </c>
      <c r="C710" s="84"/>
    </row>
    <row r="711" spans="1:3" x14ac:dyDescent="0.25">
      <c r="A711" s="84" t="s">
        <v>15566</v>
      </c>
      <c r="B711" s="93" t="s">
        <v>649</v>
      </c>
      <c r="C711" s="84"/>
    </row>
    <row r="712" spans="1:3" x14ac:dyDescent="0.25">
      <c r="A712" s="84" t="s">
        <v>15566</v>
      </c>
      <c r="B712" s="93" t="s">
        <v>636</v>
      </c>
      <c r="C712" s="84"/>
    </row>
    <row r="713" spans="1:3" x14ac:dyDescent="0.25">
      <c r="A713" s="84" t="s">
        <v>15566</v>
      </c>
      <c r="B713" s="93" t="s">
        <v>633</v>
      </c>
      <c r="C713" s="84"/>
    </row>
    <row r="714" spans="1:3" x14ac:dyDescent="0.25">
      <c r="A714" s="84" t="s">
        <v>15566</v>
      </c>
      <c r="B714" s="93" t="s">
        <v>607</v>
      </c>
      <c r="C714" s="84"/>
    </row>
    <row r="715" spans="1:3" x14ac:dyDescent="0.25">
      <c r="A715" s="84" t="s">
        <v>15566</v>
      </c>
      <c r="B715" s="93" t="s">
        <v>595</v>
      </c>
      <c r="C715" s="84"/>
    </row>
    <row r="716" spans="1:3" x14ac:dyDescent="0.25">
      <c r="A716" s="84" t="s">
        <v>15566</v>
      </c>
      <c r="B716" s="93" t="s">
        <v>585</v>
      </c>
      <c r="C716" s="84"/>
    </row>
    <row r="717" spans="1:3" x14ac:dyDescent="0.25">
      <c r="A717" s="84" t="s">
        <v>15566</v>
      </c>
      <c r="B717" s="93" t="s">
        <v>581</v>
      </c>
      <c r="C717" s="84"/>
    </row>
    <row r="718" spans="1:3" x14ac:dyDescent="0.25">
      <c r="A718" s="84" t="s">
        <v>15566</v>
      </c>
      <c r="B718" s="93" t="s">
        <v>566</v>
      </c>
      <c r="C718" s="84"/>
    </row>
    <row r="719" spans="1:3" x14ac:dyDescent="0.25">
      <c r="A719" s="84" t="s">
        <v>15566</v>
      </c>
      <c r="B719" s="93" t="s">
        <v>534</v>
      </c>
      <c r="C719" s="84"/>
    </row>
    <row r="720" spans="1:3" x14ac:dyDescent="0.25">
      <c r="A720" s="84" t="s">
        <v>15566</v>
      </c>
      <c r="B720" s="93" t="s">
        <v>527</v>
      </c>
      <c r="C720" s="84"/>
    </row>
    <row r="721" spans="1:3" x14ac:dyDescent="0.25">
      <c r="A721" s="84" t="s">
        <v>15566</v>
      </c>
      <c r="B721" s="93" t="s">
        <v>524</v>
      </c>
      <c r="C721" s="84"/>
    </row>
    <row r="722" spans="1:3" x14ac:dyDescent="0.25">
      <c r="A722" s="84" t="s">
        <v>15566</v>
      </c>
      <c r="B722" s="93" t="s">
        <v>493</v>
      </c>
      <c r="C722" s="84"/>
    </row>
    <row r="723" spans="1:3" x14ac:dyDescent="0.25">
      <c r="A723" s="84" t="s">
        <v>15566</v>
      </c>
      <c r="B723" s="93" t="s">
        <v>469</v>
      </c>
      <c r="C723" s="84"/>
    </row>
    <row r="724" spans="1:3" x14ac:dyDescent="0.25">
      <c r="A724" s="84" t="s">
        <v>15566</v>
      </c>
      <c r="B724" s="93" t="s">
        <v>468</v>
      </c>
      <c r="C724" s="84"/>
    </row>
    <row r="725" spans="1:3" x14ac:dyDescent="0.25">
      <c r="A725" s="84" t="s">
        <v>15566</v>
      </c>
      <c r="B725" s="93" t="s">
        <v>345</v>
      </c>
      <c r="C725" s="84"/>
    </row>
    <row r="726" spans="1:3" x14ac:dyDescent="0.25">
      <c r="A726" s="84" t="s">
        <v>15566</v>
      </c>
      <c r="B726" s="93" t="s">
        <v>328</v>
      </c>
      <c r="C726" s="84"/>
    </row>
    <row r="727" spans="1:3" x14ac:dyDescent="0.25">
      <c r="A727" s="84" t="s">
        <v>15566</v>
      </c>
      <c r="B727" s="93" t="s">
        <v>326</v>
      </c>
      <c r="C727" s="84"/>
    </row>
    <row r="728" spans="1:3" x14ac:dyDescent="0.25">
      <c r="A728" s="84" t="s">
        <v>15566</v>
      </c>
      <c r="B728" s="93" t="s">
        <v>293</v>
      </c>
      <c r="C728" s="84"/>
    </row>
    <row r="729" spans="1:3" x14ac:dyDescent="0.25">
      <c r="A729" s="84" t="s">
        <v>15566</v>
      </c>
      <c r="B729" s="93" t="s">
        <v>201</v>
      </c>
      <c r="C729" s="84"/>
    </row>
    <row r="730" spans="1:3" x14ac:dyDescent="0.25">
      <c r="A730" s="84" t="s">
        <v>15566</v>
      </c>
      <c r="B730" s="93" t="s">
        <v>191</v>
      </c>
      <c r="C730" s="84"/>
    </row>
    <row r="731" spans="1:3" x14ac:dyDescent="0.25">
      <c r="A731" s="84" t="s">
        <v>15567</v>
      </c>
      <c r="B731" s="93" t="s">
        <v>1457</v>
      </c>
      <c r="C731" s="84"/>
    </row>
    <row r="732" spans="1:3" x14ac:dyDescent="0.25">
      <c r="A732" s="84" t="s">
        <v>15567</v>
      </c>
      <c r="B732" s="93" t="s">
        <v>1837</v>
      </c>
      <c r="C732" s="84"/>
    </row>
    <row r="733" spans="1:3" x14ac:dyDescent="0.25">
      <c r="A733" s="84" t="s">
        <v>15567</v>
      </c>
      <c r="B733" s="93" t="s">
        <v>1564</v>
      </c>
      <c r="C733" s="84"/>
    </row>
    <row r="734" spans="1:3" x14ac:dyDescent="0.25">
      <c r="A734" s="84" t="s">
        <v>15567</v>
      </c>
      <c r="B734" s="93" t="s">
        <v>1778</v>
      </c>
      <c r="C734" s="84"/>
    </row>
    <row r="735" spans="1:3" x14ac:dyDescent="0.25">
      <c r="A735" s="84" t="s">
        <v>15567</v>
      </c>
      <c r="B735" s="93" t="s">
        <v>1420</v>
      </c>
      <c r="C735" s="84"/>
    </row>
    <row r="736" spans="1:3" x14ac:dyDescent="0.25">
      <c r="A736" s="84" t="s">
        <v>15567</v>
      </c>
      <c r="B736" s="93" t="s">
        <v>1625</v>
      </c>
      <c r="C736" s="84"/>
    </row>
    <row r="737" spans="1:3" x14ac:dyDescent="0.25">
      <c r="A737" s="84" t="s">
        <v>15567</v>
      </c>
      <c r="B737" s="93" t="s">
        <v>1403</v>
      </c>
      <c r="C737" s="84"/>
    </row>
    <row r="738" spans="1:3" x14ac:dyDescent="0.25">
      <c r="A738" s="84" t="s">
        <v>15567</v>
      </c>
      <c r="B738" s="93" t="s">
        <v>1586</v>
      </c>
      <c r="C738" s="84"/>
    </row>
    <row r="739" spans="1:3" x14ac:dyDescent="0.25">
      <c r="A739" s="84" t="s">
        <v>15567</v>
      </c>
      <c r="B739" s="93" t="s">
        <v>1402</v>
      </c>
      <c r="C739" s="84"/>
    </row>
    <row r="740" spans="1:3" x14ac:dyDescent="0.25">
      <c r="A740" s="84" t="s">
        <v>15567</v>
      </c>
      <c r="B740" s="93" t="s">
        <v>1862</v>
      </c>
      <c r="C740" s="84"/>
    </row>
    <row r="741" spans="1:3" x14ac:dyDescent="0.25">
      <c r="A741" s="84" t="s">
        <v>15567</v>
      </c>
      <c r="B741" s="93" t="s">
        <v>1861</v>
      </c>
      <c r="C741" s="84"/>
    </row>
    <row r="742" spans="1:3" x14ac:dyDescent="0.25">
      <c r="A742" s="84" t="s">
        <v>15567</v>
      </c>
      <c r="B742" s="93" t="s">
        <v>1860</v>
      </c>
      <c r="C742" s="84"/>
    </row>
    <row r="743" spans="1:3" x14ac:dyDescent="0.25">
      <c r="A743" s="84" t="s">
        <v>15567</v>
      </c>
      <c r="B743" s="93" t="s">
        <v>1859</v>
      </c>
      <c r="C743" s="84"/>
    </row>
    <row r="744" spans="1:3" x14ac:dyDescent="0.25">
      <c r="A744" s="84" t="s">
        <v>15567</v>
      </c>
      <c r="B744" s="93" t="s">
        <v>1858</v>
      </c>
      <c r="C744" s="84"/>
    </row>
    <row r="745" spans="1:3" x14ac:dyDescent="0.25">
      <c r="A745" s="84" t="s">
        <v>15567</v>
      </c>
      <c r="B745" s="93" t="s">
        <v>1857</v>
      </c>
      <c r="C745" s="84"/>
    </row>
    <row r="746" spans="1:3" x14ac:dyDescent="0.25">
      <c r="A746" s="84" t="s">
        <v>15567</v>
      </c>
      <c r="B746" s="93" t="s">
        <v>1401</v>
      </c>
      <c r="C746" s="84"/>
    </row>
    <row r="747" spans="1:3" x14ac:dyDescent="0.25">
      <c r="A747" s="84" t="s">
        <v>15567</v>
      </c>
      <c r="B747" s="93" t="s">
        <v>1397</v>
      </c>
      <c r="C747" s="84"/>
    </row>
    <row r="748" spans="1:3" x14ac:dyDescent="0.25">
      <c r="A748" s="84" t="s">
        <v>15567</v>
      </c>
      <c r="B748" s="93" t="s">
        <v>1617</v>
      </c>
      <c r="C748" s="84"/>
    </row>
    <row r="749" spans="1:3" x14ac:dyDescent="0.25">
      <c r="A749" s="84" t="s">
        <v>15567</v>
      </c>
      <c r="B749" s="93" t="s">
        <v>1351</v>
      </c>
      <c r="C749" s="84"/>
    </row>
    <row r="750" spans="1:3" x14ac:dyDescent="0.25">
      <c r="A750" s="84" t="s">
        <v>15567</v>
      </c>
      <c r="B750" s="93" t="s">
        <v>1590</v>
      </c>
      <c r="C750" s="84"/>
    </row>
    <row r="751" spans="1:3" x14ac:dyDescent="0.25">
      <c r="A751" s="84" t="s">
        <v>15567</v>
      </c>
      <c r="B751" s="93" t="s">
        <v>1344</v>
      </c>
      <c r="C751" s="84"/>
    </row>
    <row r="752" spans="1:3" x14ac:dyDescent="0.25">
      <c r="A752" s="84" t="s">
        <v>15567</v>
      </c>
      <c r="B752" s="93" t="s">
        <v>1545</v>
      </c>
      <c r="C752" s="84"/>
    </row>
    <row r="753" spans="1:3" x14ac:dyDescent="0.25">
      <c r="A753" s="84" t="s">
        <v>15567</v>
      </c>
      <c r="B753" s="93" t="s">
        <v>1329</v>
      </c>
      <c r="C753" s="84"/>
    </row>
    <row r="754" spans="1:3" x14ac:dyDescent="0.25">
      <c r="A754" s="84" t="s">
        <v>15567</v>
      </c>
      <c r="B754" s="93" t="s">
        <v>1830</v>
      </c>
      <c r="C754" s="84"/>
    </row>
    <row r="755" spans="1:3" x14ac:dyDescent="0.25">
      <c r="A755" s="84" t="s">
        <v>15567</v>
      </c>
      <c r="B755" s="93" t="s">
        <v>1829</v>
      </c>
      <c r="C755" s="84"/>
    </row>
    <row r="756" spans="1:3" x14ac:dyDescent="0.25">
      <c r="A756" s="84" t="s">
        <v>15567</v>
      </c>
      <c r="B756" s="93" t="s">
        <v>1828</v>
      </c>
      <c r="C756" s="84"/>
    </row>
    <row r="757" spans="1:3" x14ac:dyDescent="0.25">
      <c r="A757" s="84" t="s">
        <v>15567</v>
      </c>
      <c r="B757" s="93" t="s">
        <v>1327</v>
      </c>
      <c r="C757" s="84"/>
    </row>
    <row r="758" spans="1:3" x14ac:dyDescent="0.25">
      <c r="A758" s="84" t="s">
        <v>15567</v>
      </c>
      <c r="B758" s="93" t="s">
        <v>1324</v>
      </c>
      <c r="C758" s="84"/>
    </row>
    <row r="759" spans="1:3" x14ac:dyDescent="0.25">
      <c r="A759" s="84" t="s">
        <v>15567</v>
      </c>
      <c r="B759" s="93" t="s">
        <v>1302</v>
      </c>
      <c r="C759" s="84"/>
    </row>
    <row r="760" spans="1:3" x14ac:dyDescent="0.25">
      <c r="A760" s="84" t="s">
        <v>15567</v>
      </c>
      <c r="B760" s="93" t="s">
        <v>1707</v>
      </c>
      <c r="C760" s="84"/>
    </row>
    <row r="761" spans="1:3" x14ac:dyDescent="0.25">
      <c r="A761" s="84" t="s">
        <v>15567</v>
      </c>
      <c r="B761" s="93" t="s">
        <v>1265</v>
      </c>
      <c r="C761" s="84"/>
    </row>
    <row r="762" spans="1:3" x14ac:dyDescent="0.25">
      <c r="A762" s="84" t="s">
        <v>15567</v>
      </c>
      <c r="B762" s="93" t="s">
        <v>1234</v>
      </c>
      <c r="C762" s="84"/>
    </row>
    <row r="763" spans="1:3" x14ac:dyDescent="0.25">
      <c r="A763" s="84" t="s">
        <v>15567</v>
      </c>
      <c r="B763" s="93" t="s">
        <v>1813</v>
      </c>
      <c r="C763" s="84"/>
    </row>
    <row r="764" spans="1:3" x14ac:dyDescent="0.25">
      <c r="A764" s="84" t="s">
        <v>15567</v>
      </c>
      <c r="B764" s="93" t="s">
        <v>1752</v>
      </c>
      <c r="C764" s="84"/>
    </row>
    <row r="765" spans="1:3" x14ac:dyDescent="0.25">
      <c r="A765" s="84" t="s">
        <v>15567</v>
      </c>
      <c r="B765" s="93" t="s">
        <v>1216</v>
      </c>
      <c r="C765" s="84"/>
    </row>
    <row r="766" spans="1:3" x14ac:dyDescent="0.25">
      <c r="A766" s="84" t="s">
        <v>15567</v>
      </c>
      <c r="B766" s="93" t="s">
        <v>1200</v>
      </c>
      <c r="C766" s="84"/>
    </row>
    <row r="767" spans="1:3" x14ac:dyDescent="0.25">
      <c r="A767" s="84" t="s">
        <v>15567</v>
      </c>
      <c r="B767" s="93" t="s">
        <v>1188</v>
      </c>
      <c r="C767" s="84"/>
    </row>
    <row r="768" spans="1:3" x14ac:dyDescent="0.25">
      <c r="A768" s="84" t="s">
        <v>15567</v>
      </c>
      <c r="B768" s="93" t="s">
        <v>1100</v>
      </c>
      <c r="C768" s="84"/>
    </row>
    <row r="769" spans="1:3" x14ac:dyDescent="0.25">
      <c r="A769" s="84" t="s">
        <v>15567</v>
      </c>
      <c r="B769" s="93" t="s">
        <v>1064</v>
      </c>
      <c r="C769" s="84"/>
    </row>
    <row r="770" spans="1:3" x14ac:dyDescent="0.25">
      <c r="A770" s="84" t="s">
        <v>15567</v>
      </c>
      <c r="B770" s="93" t="s">
        <v>985</v>
      </c>
      <c r="C770" s="84"/>
    </row>
    <row r="771" spans="1:3" x14ac:dyDescent="0.25">
      <c r="A771" s="84" t="s">
        <v>15567</v>
      </c>
      <c r="B771" s="93" t="s">
        <v>1764</v>
      </c>
      <c r="C771" s="84"/>
    </row>
    <row r="772" spans="1:3" x14ac:dyDescent="0.25">
      <c r="A772" s="84" t="s">
        <v>15567</v>
      </c>
      <c r="B772" s="93" t="s">
        <v>1763</v>
      </c>
      <c r="C772" s="84"/>
    </row>
    <row r="773" spans="1:3" x14ac:dyDescent="0.25">
      <c r="A773" s="84" t="s">
        <v>15567</v>
      </c>
      <c r="B773" s="93" t="s">
        <v>1762</v>
      </c>
      <c r="C773" s="84"/>
    </row>
    <row r="774" spans="1:3" x14ac:dyDescent="0.25">
      <c r="A774" s="84" t="s">
        <v>15567</v>
      </c>
      <c r="B774" s="93" t="s">
        <v>1761</v>
      </c>
      <c r="C774" s="84"/>
    </row>
    <row r="775" spans="1:3" x14ac:dyDescent="0.25">
      <c r="A775" s="84" t="s">
        <v>15567</v>
      </c>
      <c r="B775" s="93" t="s">
        <v>936</v>
      </c>
      <c r="C775" s="84"/>
    </row>
    <row r="776" spans="1:3" x14ac:dyDescent="0.25">
      <c r="A776" s="84" t="s">
        <v>15567</v>
      </c>
      <c r="B776" s="93" t="s">
        <v>1751</v>
      </c>
      <c r="C776" s="84"/>
    </row>
    <row r="777" spans="1:3" x14ac:dyDescent="0.25">
      <c r="A777" s="84" t="s">
        <v>15567</v>
      </c>
      <c r="B777" s="93" t="s">
        <v>1589</v>
      </c>
      <c r="C777" s="84"/>
    </row>
    <row r="778" spans="1:3" x14ac:dyDescent="0.25">
      <c r="A778" s="84" t="s">
        <v>15567</v>
      </c>
      <c r="B778" s="93" t="s">
        <v>829</v>
      </c>
      <c r="C778" s="84"/>
    </row>
    <row r="779" spans="1:3" x14ac:dyDescent="0.25">
      <c r="A779" s="84" t="s">
        <v>15567</v>
      </c>
      <c r="B779" s="93" t="s">
        <v>1626</v>
      </c>
      <c r="C779" s="84"/>
    </row>
    <row r="780" spans="1:3" x14ac:dyDescent="0.25">
      <c r="A780" s="84" t="s">
        <v>15567</v>
      </c>
      <c r="B780" s="93" t="s">
        <v>1708</v>
      </c>
      <c r="C780" s="84"/>
    </row>
    <row r="781" spans="1:3" x14ac:dyDescent="0.25">
      <c r="A781" s="84" t="s">
        <v>15567</v>
      </c>
      <c r="B781" s="93" t="s">
        <v>769</v>
      </c>
      <c r="C781" s="84"/>
    </row>
    <row r="782" spans="1:3" x14ac:dyDescent="0.25">
      <c r="A782" s="84" t="s">
        <v>15567</v>
      </c>
      <c r="B782" s="93" t="s">
        <v>763</v>
      </c>
      <c r="C782" s="84"/>
    </row>
    <row r="783" spans="1:3" x14ac:dyDescent="0.25">
      <c r="A783" s="84" t="s">
        <v>15567</v>
      </c>
      <c r="B783" s="93" t="s">
        <v>751</v>
      </c>
      <c r="C783" s="84"/>
    </row>
    <row r="784" spans="1:3" x14ac:dyDescent="0.25">
      <c r="A784" s="84" t="s">
        <v>15567</v>
      </c>
      <c r="B784" s="93" t="s">
        <v>738</v>
      </c>
      <c r="C784" s="84"/>
    </row>
    <row r="785" spans="1:3" x14ac:dyDescent="0.25">
      <c r="A785" s="84" t="s">
        <v>15567</v>
      </c>
      <c r="B785" s="93" t="s">
        <v>709</v>
      </c>
      <c r="C785" s="84"/>
    </row>
    <row r="786" spans="1:3" x14ac:dyDescent="0.25">
      <c r="A786" s="84" t="s">
        <v>15567</v>
      </c>
      <c r="B786" s="93" t="s">
        <v>697</v>
      </c>
      <c r="C786" s="84"/>
    </row>
    <row r="787" spans="1:3" x14ac:dyDescent="0.25">
      <c r="A787" s="84" t="s">
        <v>15567</v>
      </c>
      <c r="B787" s="93" t="s">
        <v>681</v>
      </c>
      <c r="C787" s="84"/>
    </row>
    <row r="788" spans="1:3" x14ac:dyDescent="0.25">
      <c r="A788" s="84" t="s">
        <v>15567</v>
      </c>
      <c r="B788" s="93" t="s">
        <v>617</v>
      </c>
      <c r="C788" s="84"/>
    </row>
    <row r="789" spans="1:3" x14ac:dyDescent="0.25">
      <c r="A789" s="84" t="s">
        <v>15567</v>
      </c>
      <c r="B789" s="93" t="s">
        <v>484</v>
      </c>
      <c r="C789" s="84"/>
    </row>
    <row r="790" spans="1:3" x14ac:dyDescent="0.25">
      <c r="A790" s="84" t="s">
        <v>15567</v>
      </c>
      <c r="B790" s="93" t="s">
        <v>1624</v>
      </c>
      <c r="C790" s="84"/>
    </row>
    <row r="791" spans="1:3" x14ac:dyDescent="0.25">
      <c r="A791" s="84" t="s">
        <v>15567</v>
      </c>
      <c r="B791" s="93" t="s">
        <v>1623</v>
      </c>
      <c r="C791" s="84"/>
    </row>
    <row r="792" spans="1:3" x14ac:dyDescent="0.25">
      <c r="A792" s="84" t="s">
        <v>15567</v>
      </c>
      <c r="B792" s="93" t="s">
        <v>1622</v>
      </c>
      <c r="C792" s="84"/>
    </row>
    <row r="793" spans="1:3" x14ac:dyDescent="0.25">
      <c r="A793" s="84" t="s">
        <v>15567</v>
      </c>
      <c r="B793" s="93" t="s">
        <v>1621</v>
      </c>
      <c r="C793" s="84"/>
    </row>
    <row r="794" spans="1:3" x14ac:dyDescent="0.25">
      <c r="A794" s="84" t="s">
        <v>15567</v>
      </c>
      <c r="B794" s="93" t="s">
        <v>1620</v>
      </c>
      <c r="C794" s="84"/>
    </row>
    <row r="795" spans="1:3" x14ac:dyDescent="0.25">
      <c r="A795" s="84" t="s">
        <v>15567</v>
      </c>
      <c r="B795" s="93" t="s">
        <v>1619</v>
      </c>
      <c r="C795" s="84"/>
    </row>
    <row r="796" spans="1:3" x14ac:dyDescent="0.25">
      <c r="A796" s="84" t="s">
        <v>15567</v>
      </c>
      <c r="B796" s="93" t="s">
        <v>476</v>
      </c>
      <c r="C796" s="84"/>
    </row>
    <row r="797" spans="1:3" x14ac:dyDescent="0.25">
      <c r="A797" s="84" t="s">
        <v>15567</v>
      </c>
      <c r="B797" s="93" t="s">
        <v>417</v>
      </c>
      <c r="C797" s="84"/>
    </row>
    <row r="798" spans="1:3" x14ac:dyDescent="0.25">
      <c r="A798" s="84" t="s">
        <v>15567</v>
      </c>
      <c r="B798" s="93" t="s">
        <v>413</v>
      </c>
      <c r="C798" s="84"/>
    </row>
    <row r="799" spans="1:3" x14ac:dyDescent="0.25">
      <c r="A799" s="84" t="s">
        <v>15567</v>
      </c>
      <c r="B799" s="93" t="s">
        <v>347</v>
      </c>
      <c r="C799" s="84"/>
    </row>
    <row r="800" spans="1:3" x14ac:dyDescent="0.25">
      <c r="A800" s="84" t="s">
        <v>15567</v>
      </c>
      <c r="B800" s="93" t="s">
        <v>313</v>
      </c>
      <c r="C800" s="84"/>
    </row>
    <row r="801" spans="1:3" x14ac:dyDescent="0.25">
      <c r="A801" s="84" t="s">
        <v>15568</v>
      </c>
      <c r="B801" s="93" t="s">
        <v>1480</v>
      </c>
      <c r="C801" s="84"/>
    </row>
    <row r="802" spans="1:3" x14ac:dyDescent="0.25">
      <c r="A802" s="84" t="s">
        <v>15568</v>
      </c>
      <c r="B802" s="93" t="s">
        <v>1569</v>
      </c>
      <c r="C802" s="84"/>
    </row>
    <row r="803" spans="1:3" x14ac:dyDescent="0.25">
      <c r="A803" s="84" t="s">
        <v>15568</v>
      </c>
      <c r="B803" s="93" t="s">
        <v>1467</v>
      </c>
      <c r="C803" s="84"/>
    </row>
    <row r="804" spans="1:3" x14ac:dyDescent="0.25">
      <c r="A804" s="84" t="s">
        <v>15568</v>
      </c>
      <c r="B804" s="93" t="s">
        <v>1461</v>
      </c>
      <c r="C804" s="84"/>
    </row>
    <row r="805" spans="1:3" x14ac:dyDescent="0.25">
      <c r="A805" s="84" t="s">
        <v>15568</v>
      </c>
      <c r="B805" s="93" t="s">
        <v>1386</v>
      </c>
      <c r="C805" s="84"/>
    </row>
    <row r="806" spans="1:3" x14ac:dyDescent="0.25">
      <c r="A806" s="84" t="s">
        <v>15568</v>
      </c>
      <c r="B806" s="93" t="s">
        <v>1500</v>
      </c>
      <c r="C806" s="84"/>
    </row>
    <row r="807" spans="1:3" x14ac:dyDescent="0.25">
      <c r="A807" s="84" t="s">
        <v>15568</v>
      </c>
      <c r="B807" s="93" t="s">
        <v>1358</v>
      </c>
      <c r="C807" s="84"/>
    </row>
    <row r="808" spans="1:3" x14ac:dyDescent="0.25">
      <c r="A808" s="84" t="s">
        <v>15568</v>
      </c>
      <c r="B808" s="93" t="s">
        <v>1318</v>
      </c>
      <c r="C808" s="84"/>
    </row>
    <row r="809" spans="1:3" x14ac:dyDescent="0.25">
      <c r="A809" s="84" t="s">
        <v>15568</v>
      </c>
      <c r="B809" s="93" t="s">
        <v>1523</v>
      </c>
      <c r="C809" s="84"/>
    </row>
    <row r="810" spans="1:3" x14ac:dyDescent="0.25">
      <c r="A810" s="84" t="s">
        <v>15568</v>
      </c>
      <c r="B810" s="93" t="s">
        <v>1299</v>
      </c>
      <c r="C810" s="84"/>
    </row>
    <row r="811" spans="1:3" x14ac:dyDescent="0.25">
      <c r="A811" s="84" t="s">
        <v>15568</v>
      </c>
      <c r="B811" s="93" t="s">
        <v>1599</v>
      </c>
      <c r="C811" s="84"/>
    </row>
    <row r="812" spans="1:3" x14ac:dyDescent="0.25">
      <c r="A812" s="84" t="s">
        <v>15568</v>
      </c>
      <c r="B812" s="93" t="s">
        <v>1239</v>
      </c>
      <c r="C812" s="84"/>
    </row>
    <row r="813" spans="1:3" x14ac:dyDescent="0.25">
      <c r="A813" s="84" t="s">
        <v>15568</v>
      </c>
      <c r="B813" s="93" t="s">
        <v>1814</v>
      </c>
      <c r="C813" s="84"/>
    </row>
    <row r="814" spans="1:3" x14ac:dyDescent="0.25">
      <c r="A814" s="84" t="s">
        <v>15568</v>
      </c>
      <c r="B814" s="93" t="s">
        <v>1230</v>
      </c>
      <c r="C814" s="84"/>
    </row>
    <row r="815" spans="1:3" x14ac:dyDescent="0.25">
      <c r="A815" s="84" t="s">
        <v>15568</v>
      </c>
      <c r="B815" s="93" t="s">
        <v>1222</v>
      </c>
      <c r="C815" s="84"/>
    </row>
    <row r="816" spans="1:3" x14ac:dyDescent="0.25">
      <c r="A816" s="84" t="s">
        <v>15568</v>
      </c>
      <c r="B816" s="93" t="s">
        <v>1812</v>
      </c>
      <c r="C816" s="84"/>
    </row>
    <row r="817" spans="1:3" x14ac:dyDescent="0.25">
      <c r="A817" s="84" t="s">
        <v>15568</v>
      </c>
      <c r="B817" s="93" t="s">
        <v>1566</v>
      </c>
      <c r="C817" s="84"/>
    </row>
    <row r="818" spans="1:3" x14ac:dyDescent="0.25">
      <c r="A818" s="84" t="s">
        <v>15568</v>
      </c>
      <c r="B818" s="93" t="s">
        <v>1133</v>
      </c>
      <c r="C818" s="84"/>
    </row>
    <row r="819" spans="1:3" x14ac:dyDescent="0.25">
      <c r="A819" s="84" t="s">
        <v>15568</v>
      </c>
      <c r="B819" s="93" t="s">
        <v>1753</v>
      </c>
      <c r="C819" s="84"/>
    </row>
    <row r="820" spans="1:3" x14ac:dyDescent="0.25">
      <c r="A820" s="84" t="s">
        <v>15568</v>
      </c>
      <c r="B820" s="93" t="s">
        <v>1107</v>
      </c>
      <c r="C820" s="84"/>
    </row>
    <row r="821" spans="1:3" x14ac:dyDescent="0.25">
      <c r="A821" s="84" t="s">
        <v>15568</v>
      </c>
      <c r="B821" s="93" t="s">
        <v>1086</v>
      </c>
      <c r="C821" s="84"/>
    </row>
    <row r="822" spans="1:3" x14ac:dyDescent="0.25">
      <c r="A822" s="84" t="s">
        <v>15568</v>
      </c>
      <c r="B822" s="93" t="s">
        <v>1078</v>
      </c>
      <c r="C822" s="84"/>
    </row>
    <row r="823" spans="1:3" x14ac:dyDescent="0.25">
      <c r="A823" s="84" t="s">
        <v>15568</v>
      </c>
      <c r="B823" s="93" t="s">
        <v>1074</v>
      </c>
      <c r="C823" s="84"/>
    </row>
    <row r="824" spans="1:3" x14ac:dyDescent="0.25">
      <c r="A824" s="84" t="s">
        <v>15568</v>
      </c>
      <c r="B824" s="93" t="s">
        <v>1066</v>
      </c>
      <c r="C824" s="84"/>
    </row>
    <row r="825" spans="1:3" x14ac:dyDescent="0.25">
      <c r="A825" s="84" t="s">
        <v>15568</v>
      </c>
      <c r="B825" s="93" t="s">
        <v>1029</v>
      </c>
      <c r="C825" s="84"/>
    </row>
    <row r="826" spans="1:3" x14ac:dyDescent="0.25">
      <c r="A826" s="84" t="s">
        <v>15568</v>
      </c>
      <c r="B826" s="93" t="s">
        <v>921</v>
      </c>
      <c r="C826" s="84"/>
    </row>
    <row r="827" spans="1:3" x14ac:dyDescent="0.25">
      <c r="A827" s="84" t="s">
        <v>15568</v>
      </c>
      <c r="B827" s="93" t="s">
        <v>900</v>
      </c>
      <c r="C827" s="84"/>
    </row>
    <row r="828" spans="1:3" x14ac:dyDescent="0.25">
      <c r="A828" s="84" t="s">
        <v>15568</v>
      </c>
      <c r="B828" s="93" t="s">
        <v>895</v>
      </c>
      <c r="C828" s="84"/>
    </row>
    <row r="829" spans="1:3" x14ac:dyDescent="0.25">
      <c r="A829" s="84" t="s">
        <v>15568</v>
      </c>
      <c r="B829" s="93" t="s">
        <v>869</v>
      </c>
      <c r="C829" s="84"/>
    </row>
    <row r="830" spans="1:3" x14ac:dyDescent="0.25">
      <c r="A830" s="84" t="s">
        <v>15568</v>
      </c>
      <c r="B830" s="93" t="s">
        <v>830</v>
      </c>
      <c r="C830" s="84"/>
    </row>
    <row r="831" spans="1:3" x14ac:dyDescent="0.25">
      <c r="A831" s="84" t="s">
        <v>15568</v>
      </c>
      <c r="B831" s="93" t="s">
        <v>816</v>
      </c>
      <c r="C831" s="84"/>
    </row>
    <row r="832" spans="1:3" x14ac:dyDescent="0.25">
      <c r="A832" s="84" t="s">
        <v>15568</v>
      </c>
      <c r="B832" s="93" t="s">
        <v>814</v>
      </c>
      <c r="C832" s="84"/>
    </row>
    <row r="833" spans="1:3" x14ac:dyDescent="0.25">
      <c r="A833" s="84" t="s">
        <v>15568</v>
      </c>
      <c r="B833" s="93" t="s">
        <v>696</v>
      </c>
      <c r="C833" s="84"/>
    </row>
    <row r="834" spans="1:3" x14ac:dyDescent="0.25">
      <c r="A834" s="84" t="s">
        <v>15568</v>
      </c>
      <c r="B834" s="93" t="s">
        <v>674</v>
      </c>
      <c r="C834" s="84"/>
    </row>
    <row r="835" spans="1:3" x14ac:dyDescent="0.25">
      <c r="A835" s="84" t="s">
        <v>15568</v>
      </c>
      <c r="B835" s="93" t="s">
        <v>667</v>
      </c>
      <c r="C835" s="84"/>
    </row>
    <row r="836" spans="1:3" x14ac:dyDescent="0.25">
      <c r="A836" s="84" t="s">
        <v>15568</v>
      </c>
      <c r="B836" s="93" t="s">
        <v>627</v>
      </c>
      <c r="C836" s="84"/>
    </row>
    <row r="837" spans="1:3" x14ac:dyDescent="0.25">
      <c r="A837" s="84" t="s">
        <v>15568</v>
      </c>
      <c r="B837" s="93" t="s">
        <v>575</v>
      </c>
      <c r="C837" s="84"/>
    </row>
    <row r="838" spans="1:3" x14ac:dyDescent="0.25">
      <c r="A838" s="84" t="s">
        <v>15568</v>
      </c>
      <c r="B838" s="93" t="s">
        <v>565</v>
      </c>
      <c r="C838" s="84"/>
    </row>
    <row r="839" spans="1:3" x14ac:dyDescent="0.25">
      <c r="A839" s="84" t="s">
        <v>15568</v>
      </c>
      <c r="B839" s="93" t="s">
        <v>496</v>
      </c>
      <c r="C839" s="84"/>
    </row>
    <row r="840" spans="1:3" x14ac:dyDescent="0.25">
      <c r="A840" s="84" t="s">
        <v>15568</v>
      </c>
      <c r="B840" s="93" t="s">
        <v>466</v>
      </c>
      <c r="C840" s="84"/>
    </row>
    <row r="841" spans="1:3" x14ac:dyDescent="0.25">
      <c r="A841" s="84" t="s">
        <v>15568</v>
      </c>
      <c r="B841" s="93" t="s">
        <v>433</v>
      </c>
      <c r="C841" s="84"/>
    </row>
    <row r="842" spans="1:3" x14ac:dyDescent="0.25">
      <c r="A842" s="84" t="s">
        <v>15568</v>
      </c>
      <c r="B842" s="93" t="s">
        <v>363</v>
      </c>
      <c r="C842" s="84"/>
    </row>
    <row r="843" spans="1:3" x14ac:dyDescent="0.25">
      <c r="A843" s="84" t="s">
        <v>15568</v>
      </c>
      <c r="B843" s="93" t="s">
        <v>352</v>
      </c>
      <c r="C843" s="84"/>
    </row>
    <row r="844" spans="1:3" x14ac:dyDescent="0.25">
      <c r="A844" s="84" t="s">
        <v>15568</v>
      </c>
      <c r="B844" s="93" t="s">
        <v>269</v>
      </c>
      <c r="C844" s="84"/>
    </row>
    <row r="845" spans="1:3" x14ac:dyDescent="0.25">
      <c r="A845" s="84" t="s">
        <v>15568</v>
      </c>
      <c r="B845" s="93" t="s">
        <v>196</v>
      </c>
      <c r="C845" s="84"/>
    </row>
    <row r="846" spans="1:3" x14ac:dyDescent="0.25">
      <c r="A846" s="84" t="s">
        <v>15569</v>
      </c>
      <c r="B846" s="93" t="s">
        <v>1434</v>
      </c>
      <c r="C846" s="84"/>
    </row>
    <row r="847" spans="1:3" x14ac:dyDescent="0.25">
      <c r="A847" s="84" t="s">
        <v>15569</v>
      </c>
      <c r="B847" s="93" t="s">
        <v>1505</v>
      </c>
      <c r="C847" s="84"/>
    </row>
    <row r="848" spans="1:3" x14ac:dyDescent="0.25">
      <c r="A848" s="84" t="s">
        <v>15569</v>
      </c>
      <c r="B848" s="93" t="s">
        <v>1287</v>
      </c>
      <c r="C848" s="84"/>
    </row>
    <row r="849" spans="1:3" x14ac:dyDescent="0.25">
      <c r="A849" s="84" t="s">
        <v>15569</v>
      </c>
      <c r="B849" s="93" t="s">
        <v>1174</v>
      </c>
      <c r="C849" s="84"/>
    </row>
    <row r="850" spans="1:3" x14ac:dyDescent="0.25">
      <c r="A850" s="84" t="s">
        <v>15569</v>
      </c>
      <c r="B850" s="93" t="s">
        <v>1157</v>
      </c>
      <c r="C850" s="84"/>
    </row>
    <row r="851" spans="1:3" x14ac:dyDescent="0.25">
      <c r="A851" s="84" t="s">
        <v>15569</v>
      </c>
      <c r="B851" s="93" t="s">
        <v>1109</v>
      </c>
      <c r="C851" s="84"/>
    </row>
    <row r="852" spans="1:3" x14ac:dyDescent="0.25">
      <c r="A852" s="84" t="s">
        <v>15569</v>
      </c>
      <c r="B852" s="93" t="s">
        <v>1108</v>
      </c>
      <c r="C852" s="84"/>
    </row>
    <row r="853" spans="1:3" x14ac:dyDescent="0.25">
      <c r="A853" s="84" t="s">
        <v>15569</v>
      </c>
      <c r="B853" s="93" t="s">
        <v>1093</v>
      </c>
      <c r="C853" s="84"/>
    </row>
    <row r="854" spans="1:3" x14ac:dyDescent="0.25">
      <c r="A854" s="84" t="s">
        <v>15569</v>
      </c>
      <c r="B854" s="93" t="s">
        <v>1061</v>
      </c>
      <c r="C854" s="84"/>
    </row>
    <row r="855" spans="1:3" x14ac:dyDescent="0.25">
      <c r="A855" s="84" t="s">
        <v>15569</v>
      </c>
      <c r="B855" s="93" t="s">
        <v>1576</v>
      </c>
      <c r="C855" s="84"/>
    </row>
    <row r="856" spans="1:3" x14ac:dyDescent="0.25">
      <c r="A856" s="84" t="s">
        <v>15569</v>
      </c>
      <c r="B856" s="93" t="s">
        <v>1048</v>
      </c>
      <c r="C856" s="84"/>
    </row>
    <row r="857" spans="1:3" x14ac:dyDescent="0.25">
      <c r="A857" s="84" t="s">
        <v>15569</v>
      </c>
      <c r="B857" s="93" t="s">
        <v>1511</v>
      </c>
      <c r="C857" s="84"/>
    </row>
    <row r="858" spans="1:3" x14ac:dyDescent="0.25">
      <c r="A858" s="84" t="s">
        <v>15569</v>
      </c>
      <c r="B858" s="93" t="s">
        <v>944</v>
      </c>
      <c r="C858" s="84"/>
    </row>
    <row r="859" spans="1:3" x14ac:dyDescent="0.25">
      <c r="A859" s="84" t="s">
        <v>15569</v>
      </c>
      <c r="B859" s="93" t="s">
        <v>928</v>
      </c>
      <c r="C859" s="84"/>
    </row>
    <row r="860" spans="1:3" x14ac:dyDescent="0.25">
      <c r="A860" s="84" t="s">
        <v>15569</v>
      </c>
      <c r="B860" s="93" t="s">
        <v>812</v>
      </c>
      <c r="C860" s="84"/>
    </row>
    <row r="861" spans="1:3" x14ac:dyDescent="0.25">
      <c r="A861" s="84" t="s">
        <v>15569</v>
      </c>
      <c r="B861" s="93" t="s">
        <v>788</v>
      </c>
      <c r="C861" s="84"/>
    </row>
    <row r="862" spans="1:3" x14ac:dyDescent="0.25">
      <c r="A862" s="84" t="s">
        <v>15569</v>
      </c>
      <c r="B862" s="93" t="s">
        <v>759</v>
      </c>
      <c r="C862" s="84"/>
    </row>
    <row r="863" spans="1:3" x14ac:dyDescent="0.25">
      <c r="A863" s="84" t="s">
        <v>15569</v>
      </c>
      <c r="B863" s="93" t="s">
        <v>752</v>
      </c>
      <c r="C863" s="84"/>
    </row>
    <row r="864" spans="1:3" x14ac:dyDescent="0.25">
      <c r="A864" s="84" t="s">
        <v>15569</v>
      </c>
      <c r="B864" s="93" t="s">
        <v>750</v>
      </c>
      <c r="C864" s="84"/>
    </row>
    <row r="865" spans="1:3" x14ac:dyDescent="0.25">
      <c r="A865" s="84" t="s">
        <v>15569</v>
      </c>
      <c r="B865" s="93" t="s">
        <v>726</v>
      </c>
      <c r="C865" s="84"/>
    </row>
    <row r="866" spans="1:3" x14ac:dyDescent="0.25">
      <c r="A866" s="84" t="s">
        <v>15569</v>
      </c>
      <c r="B866" s="93" t="s">
        <v>1682</v>
      </c>
      <c r="C866" s="84"/>
    </row>
    <row r="867" spans="1:3" x14ac:dyDescent="0.25">
      <c r="A867" s="84" t="s">
        <v>15569</v>
      </c>
      <c r="B867" s="93" t="s">
        <v>602</v>
      </c>
      <c r="C867" s="84"/>
    </row>
    <row r="868" spans="1:3" x14ac:dyDescent="0.25">
      <c r="A868" s="84" t="s">
        <v>15569</v>
      </c>
      <c r="B868" s="93" t="s">
        <v>596</v>
      </c>
      <c r="C868" s="84"/>
    </row>
    <row r="869" spans="1:3" x14ac:dyDescent="0.25">
      <c r="A869" s="84" t="s">
        <v>15569</v>
      </c>
      <c r="B869" s="93" t="s">
        <v>580</v>
      </c>
      <c r="C869" s="84"/>
    </row>
    <row r="870" spans="1:3" x14ac:dyDescent="0.25">
      <c r="A870" s="84" t="s">
        <v>15569</v>
      </c>
      <c r="B870" s="93" t="s">
        <v>506</v>
      </c>
      <c r="C870" s="84"/>
    </row>
    <row r="871" spans="1:3" x14ac:dyDescent="0.25">
      <c r="A871" s="84" t="s">
        <v>15569</v>
      </c>
      <c r="B871" s="93" t="s">
        <v>486</v>
      </c>
      <c r="C871" s="84"/>
    </row>
    <row r="872" spans="1:3" x14ac:dyDescent="0.25">
      <c r="A872" s="84" t="s">
        <v>15569</v>
      </c>
      <c r="B872" s="93" t="s">
        <v>483</v>
      </c>
      <c r="C872" s="84"/>
    </row>
    <row r="873" spans="1:3" x14ac:dyDescent="0.25">
      <c r="A873" s="84" t="s">
        <v>15569</v>
      </c>
      <c r="B873" s="93" t="s">
        <v>418</v>
      </c>
      <c r="C873" s="84"/>
    </row>
    <row r="874" spans="1:3" x14ac:dyDescent="0.25">
      <c r="A874" s="84" t="s">
        <v>15569</v>
      </c>
      <c r="B874" s="93" t="s">
        <v>380</v>
      </c>
      <c r="C874" s="84"/>
    </row>
    <row r="875" spans="1:3" x14ac:dyDescent="0.25">
      <c r="A875" s="84" t="s">
        <v>15569</v>
      </c>
      <c r="B875" s="93" t="s">
        <v>233</v>
      </c>
      <c r="C875" s="84"/>
    </row>
    <row r="876" spans="1:3" x14ac:dyDescent="0.25">
      <c r="A876" s="84" t="s">
        <v>15569</v>
      </c>
      <c r="B876" s="93" t="s">
        <v>221</v>
      </c>
      <c r="C876" s="84"/>
    </row>
    <row r="877" spans="1:3" x14ac:dyDescent="0.25">
      <c r="A877" s="84" t="s">
        <v>15569</v>
      </c>
      <c r="B877" s="93" t="s">
        <v>203</v>
      </c>
      <c r="C877" s="84"/>
    </row>
    <row r="878" spans="1:3" x14ac:dyDescent="0.25">
      <c r="A878" s="84" t="s">
        <v>15570</v>
      </c>
      <c r="B878" s="93" t="s">
        <v>1438</v>
      </c>
      <c r="C878" s="84"/>
    </row>
    <row r="879" spans="1:3" x14ac:dyDescent="0.25">
      <c r="A879" s="84" t="s">
        <v>15570</v>
      </c>
      <c r="B879" s="93" t="s">
        <v>1699</v>
      </c>
      <c r="C879" s="84"/>
    </row>
    <row r="880" spans="1:3" x14ac:dyDescent="0.25">
      <c r="A880" s="84" t="s">
        <v>15570</v>
      </c>
      <c r="B880" s="93" t="s">
        <v>1415</v>
      </c>
      <c r="C880" s="84"/>
    </row>
    <row r="881" spans="1:3" x14ac:dyDescent="0.25">
      <c r="A881" s="84" t="s">
        <v>15570</v>
      </c>
      <c r="B881" s="93" t="s">
        <v>1575</v>
      </c>
      <c r="C881" s="84"/>
    </row>
    <row r="882" spans="1:3" x14ac:dyDescent="0.25">
      <c r="A882" s="84" t="s">
        <v>15570</v>
      </c>
      <c r="B882" s="93" t="s">
        <v>1394</v>
      </c>
      <c r="C882" s="84"/>
    </row>
    <row r="883" spans="1:3" x14ac:dyDescent="0.25">
      <c r="A883" s="84" t="s">
        <v>15570</v>
      </c>
      <c r="B883" s="93" t="s">
        <v>1854</v>
      </c>
      <c r="C883" s="84"/>
    </row>
    <row r="884" spans="1:3" x14ac:dyDescent="0.25">
      <c r="A884" s="84" t="s">
        <v>15570</v>
      </c>
      <c r="B884" s="93" t="s">
        <v>1225</v>
      </c>
      <c r="C884" s="84"/>
    </row>
    <row r="885" spans="1:3" x14ac:dyDescent="0.25">
      <c r="A885" s="84" t="s">
        <v>15570</v>
      </c>
      <c r="B885" s="93" t="s">
        <v>1799</v>
      </c>
      <c r="C885" s="84"/>
    </row>
    <row r="886" spans="1:3" x14ac:dyDescent="0.25">
      <c r="A886" s="84" t="s">
        <v>15570</v>
      </c>
      <c r="B886" s="93" t="s">
        <v>1166</v>
      </c>
      <c r="C886" s="84"/>
    </row>
    <row r="887" spans="1:3" x14ac:dyDescent="0.25">
      <c r="A887" s="84" t="s">
        <v>15570</v>
      </c>
      <c r="B887" s="93" t="s">
        <v>1152</v>
      </c>
      <c r="C887" s="84"/>
    </row>
    <row r="888" spans="1:3" x14ac:dyDescent="0.25">
      <c r="A888" s="84" t="s">
        <v>15570</v>
      </c>
      <c r="B888" s="93" t="s">
        <v>1558</v>
      </c>
      <c r="C888" s="84"/>
    </row>
    <row r="889" spans="1:3" x14ac:dyDescent="0.25">
      <c r="A889" s="84" t="s">
        <v>15570</v>
      </c>
      <c r="B889" s="93" t="s">
        <v>1044</v>
      </c>
      <c r="C889" s="84"/>
    </row>
    <row r="890" spans="1:3" x14ac:dyDescent="0.25">
      <c r="A890" s="84" t="s">
        <v>15570</v>
      </c>
      <c r="B890" s="93" t="s">
        <v>1037</v>
      </c>
      <c r="C890" s="84"/>
    </row>
    <row r="891" spans="1:3" x14ac:dyDescent="0.25">
      <c r="A891" s="84" t="s">
        <v>15570</v>
      </c>
      <c r="B891" s="93" t="s">
        <v>902</v>
      </c>
      <c r="C891" s="84"/>
    </row>
    <row r="892" spans="1:3" x14ac:dyDescent="0.25">
      <c r="A892" s="84" t="s">
        <v>15570</v>
      </c>
      <c r="B892" s="93" t="s">
        <v>1700</v>
      </c>
      <c r="C892" s="84"/>
    </row>
    <row r="893" spans="1:3" x14ac:dyDescent="0.25">
      <c r="A893" s="84" t="s">
        <v>15570</v>
      </c>
      <c r="B893" s="93" t="s">
        <v>836</v>
      </c>
      <c r="C893" s="84"/>
    </row>
    <row r="894" spans="1:3" x14ac:dyDescent="0.25">
      <c r="A894" s="84" t="s">
        <v>15570</v>
      </c>
      <c r="B894" s="93" t="s">
        <v>794</v>
      </c>
      <c r="C894" s="84"/>
    </row>
    <row r="895" spans="1:3" x14ac:dyDescent="0.25">
      <c r="A895" s="84" t="s">
        <v>15570</v>
      </c>
      <c r="B895" s="93" t="s">
        <v>790</v>
      </c>
      <c r="C895" s="84"/>
    </row>
    <row r="896" spans="1:3" x14ac:dyDescent="0.25">
      <c r="A896" s="84" t="s">
        <v>15570</v>
      </c>
      <c r="B896" s="93" t="s">
        <v>756</v>
      </c>
      <c r="C896" s="84"/>
    </row>
    <row r="897" spans="1:3" x14ac:dyDescent="0.25">
      <c r="A897" s="84" t="s">
        <v>15570</v>
      </c>
      <c r="B897" s="93" t="s">
        <v>1698</v>
      </c>
      <c r="C897" s="84"/>
    </row>
    <row r="898" spans="1:3" x14ac:dyDescent="0.25">
      <c r="A898" s="84" t="s">
        <v>15570</v>
      </c>
      <c r="B898" s="93" t="s">
        <v>737</v>
      </c>
      <c r="C898" s="84"/>
    </row>
    <row r="899" spans="1:3" x14ac:dyDescent="0.25">
      <c r="A899" s="84" t="s">
        <v>15570</v>
      </c>
      <c r="B899" s="93" t="s">
        <v>652</v>
      </c>
      <c r="C899" s="84"/>
    </row>
    <row r="900" spans="1:3" x14ac:dyDescent="0.25">
      <c r="A900" s="84" t="s">
        <v>15570</v>
      </c>
      <c r="B900" s="93" t="s">
        <v>632</v>
      </c>
      <c r="C900" s="84"/>
    </row>
    <row r="901" spans="1:3" x14ac:dyDescent="0.25">
      <c r="A901" s="84" t="s">
        <v>15570</v>
      </c>
      <c r="B901" s="93" t="s">
        <v>377</v>
      </c>
      <c r="C901" s="84"/>
    </row>
    <row r="902" spans="1:3" x14ac:dyDescent="0.25">
      <c r="A902" s="84" t="s">
        <v>15570</v>
      </c>
      <c r="B902" s="93" t="s">
        <v>340</v>
      </c>
      <c r="C902" s="84"/>
    </row>
    <row r="903" spans="1:3" x14ac:dyDescent="0.25">
      <c r="A903" s="84" t="s">
        <v>15570</v>
      </c>
      <c r="B903" s="93" t="s">
        <v>224</v>
      </c>
      <c r="C903" s="84"/>
    </row>
    <row r="904" spans="1:3" x14ac:dyDescent="0.25">
      <c r="A904" s="84" t="s">
        <v>15570</v>
      </c>
      <c r="B904" s="93" t="s">
        <v>1163</v>
      </c>
      <c r="C904" s="84"/>
    </row>
    <row r="905" spans="1:3" x14ac:dyDescent="0.25">
      <c r="A905" s="84" t="s">
        <v>15571</v>
      </c>
      <c r="B905" s="93" t="s">
        <v>1463</v>
      </c>
      <c r="C905" s="84"/>
    </row>
    <row r="906" spans="1:3" x14ac:dyDescent="0.25">
      <c r="A906" s="84" t="s">
        <v>15571</v>
      </c>
      <c r="B906" s="93" t="s">
        <v>1429</v>
      </c>
      <c r="C906" s="84"/>
    </row>
    <row r="907" spans="1:3" x14ac:dyDescent="0.25">
      <c r="A907" s="84" t="s">
        <v>15571</v>
      </c>
      <c r="B907" s="93" t="s">
        <v>1431</v>
      </c>
      <c r="C907" s="84"/>
    </row>
    <row r="908" spans="1:3" x14ac:dyDescent="0.25">
      <c r="A908" s="84" t="s">
        <v>15571</v>
      </c>
      <c r="B908" s="93" t="s">
        <v>1747</v>
      </c>
      <c r="C908" s="84"/>
    </row>
    <row r="909" spans="1:3" x14ac:dyDescent="0.25">
      <c r="A909" s="84" t="s">
        <v>15571</v>
      </c>
      <c r="B909" s="93" t="s">
        <v>1430</v>
      </c>
      <c r="C909" s="84"/>
    </row>
    <row r="910" spans="1:3" x14ac:dyDescent="0.25">
      <c r="A910" s="84" t="s">
        <v>15571</v>
      </c>
      <c r="B910" s="93" t="s">
        <v>1428</v>
      </c>
      <c r="C910" s="84"/>
    </row>
    <row r="911" spans="1:3" x14ac:dyDescent="0.25">
      <c r="A911" s="84" t="s">
        <v>15571</v>
      </c>
      <c r="B911" s="93" t="s">
        <v>1421</v>
      </c>
      <c r="C911" s="84"/>
    </row>
    <row r="912" spans="1:3" x14ac:dyDescent="0.25">
      <c r="A912" s="84" t="s">
        <v>15571</v>
      </c>
      <c r="B912" s="93" t="s">
        <v>1391</v>
      </c>
      <c r="C912" s="84"/>
    </row>
    <row r="913" spans="1:3" x14ac:dyDescent="0.25">
      <c r="A913" s="84" t="s">
        <v>15571</v>
      </c>
      <c r="B913" s="93" t="s">
        <v>1371</v>
      </c>
      <c r="C913" s="84"/>
    </row>
    <row r="914" spans="1:3" x14ac:dyDescent="0.25">
      <c r="A914" s="84" t="s">
        <v>15571</v>
      </c>
      <c r="B914" s="93" t="s">
        <v>1369</v>
      </c>
      <c r="C914" s="84"/>
    </row>
    <row r="915" spans="1:3" x14ac:dyDescent="0.25">
      <c r="A915" s="84" t="s">
        <v>15571</v>
      </c>
      <c r="B915" s="93" t="s">
        <v>1189</v>
      </c>
      <c r="C915" s="84"/>
    </row>
    <row r="916" spans="1:3" x14ac:dyDescent="0.25">
      <c r="A916" s="84" t="s">
        <v>15571</v>
      </c>
      <c r="B916" s="93" t="s">
        <v>1161</v>
      </c>
      <c r="C916" s="84"/>
    </row>
    <row r="917" spans="1:3" x14ac:dyDescent="0.25">
      <c r="A917" s="84" t="s">
        <v>15571</v>
      </c>
      <c r="B917" s="93" t="s">
        <v>1131</v>
      </c>
      <c r="C917" s="84"/>
    </row>
    <row r="918" spans="1:3" x14ac:dyDescent="0.25">
      <c r="A918" s="84" t="s">
        <v>15571</v>
      </c>
      <c r="B918" s="93" t="s">
        <v>1118</v>
      </c>
      <c r="C918" s="84"/>
    </row>
    <row r="919" spans="1:3" x14ac:dyDescent="0.25">
      <c r="A919" s="84" t="s">
        <v>15571</v>
      </c>
      <c r="B919" s="93" t="s">
        <v>995</v>
      </c>
      <c r="C919" s="84"/>
    </row>
    <row r="920" spans="1:3" x14ac:dyDescent="0.25">
      <c r="A920" s="84" t="s">
        <v>15571</v>
      </c>
      <c r="B920" s="93" t="s">
        <v>980</v>
      </c>
      <c r="C920" s="84"/>
    </row>
    <row r="921" spans="1:3" x14ac:dyDescent="0.25">
      <c r="A921" s="84" t="s">
        <v>15571</v>
      </c>
      <c r="B921" s="93" t="s">
        <v>961</v>
      </c>
      <c r="C921" s="84"/>
    </row>
    <row r="922" spans="1:3" x14ac:dyDescent="0.25">
      <c r="A922" s="84" t="s">
        <v>15571</v>
      </c>
      <c r="B922" s="93" t="s">
        <v>1630</v>
      </c>
      <c r="C922" s="84"/>
    </row>
    <row r="923" spans="1:3" x14ac:dyDescent="0.25">
      <c r="A923" s="84" t="s">
        <v>15571</v>
      </c>
      <c r="B923" s="93" t="s">
        <v>919</v>
      </c>
      <c r="C923" s="84"/>
    </row>
    <row r="924" spans="1:3" x14ac:dyDescent="0.25">
      <c r="A924" s="84" t="s">
        <v>15571</v>
      </c>
      <c r="B924" s="93" t="s">
        <v>899</v>
      </c>
      <c r="C924" s="84"/>
    </row>
    <row r="925" spans="1:3" x14ac:dyDescent="0.25">
      <c r="A925" s="84" t="s">
        <v>15571</v>
      </c>
      <c r="B925" s="93" t="s">
        <v>857</v>
      </c>
      <c r="C925" s="84"/>
    </row>
    <row r="926" spans="1:3" x14ac:dyDescent="0.25">
      <c r="A926" s="84" t="s">
        <v>15571</v>
      </c>
      <c r="B926" s="93" t="s">
        <v>856</v>
      </c>
      <c r="C926" s="84"/>
    </row>
    <row r="927" spans="1:3" x14ac:dyDescent="0.25">
      <c r="A927" s="84" t="s">
        <v>15571</v>
      </c>
      <c r="B927" s="93" t="s">
        <v>813</v>
      </c>
      <c r="C927" s="84"/>
    </row>
    <row r="928" spans="1:3" x14ac:dyDescent="0.25">
      <c r="A928" s="84" t="s">
        <v>15571</v>
      </c>
      <c r="B928" s="93" t="s">
        <v>796</v>
      </c>
      <c r="C928" s="84"/>
    </row>
    <row r="929" spans="1:3" x14ac:dyDescent="0.25">
      <c r="A929" s="84" t="s">
        <v>15571</v>
      </c>
      <c r="B929" s="93" t="s">
        <v>662</v>
      </c>
      <c r="C929" s="84"/>
    </row>
    <row r="930" spans="1:3" x14ac:dyDescent="0.25">
      <c r="A930" s="84" t="s">
        <v>15571</v>
      </c>
      <c r="B930" s="93" t="s">
        <v>497</v>
      </c>
      <c r="C930" s="84"/>
    </row>
    <row r="931" spans="1:3" x14ac:dyDescent="0.25">
      <c r="A931" s="84" t="s">
        <v>15572</v>
      </c>
      <c r="B931" s="93" t="s">
        <v>1447</v>
      </c>
      <c r="C931" s="84"/>
    </row>
    <row r="932" spans="1:3" x14ac:dyDescent="0.25">
      <c r="A932" s="84" t="s">
        <v>15572</v>
      </c>
      <c r="B932" s="93" t="s">
        <v>1579</v>
      </c>
      <c r="C932" s="84"/>
    </row>
    <row r="933" spans="1:3" x14ac:dyDescent="0.25">
      <c r="A933" s="84" t="s">
        <v>15572</v>
      </c>
      <c r="B933" s="93" t="s">
        <v>1408</v>
      </c>
      <c r="C933" s="84"/>
    </row>
    <row r="934" spans="1:3" x14ac:dyDescent="0.25">
      <c r="A934" s="84" t="s">
        <v>15572</v>
      </c>
      <c r="B934" s="93" t="s">
        <v>1494</v>
      </c>
      <c r="C934" s="84"/>
    </row>
    <row r="935" spans="1:3" x14ac:dyDescent="0.25">
      <c r="A935" s="84" t="s">
        <v>15572</v>
      </c>
      <c r="B935" s="93" t="s">
        <v>1307</v>
      </c>
      <c r="C935" s="84"/>
    </row>
    <row r="936" spans="1:3" x14ac:dyDescent="0.25">
      <c r="A936" s="84" t="s">
        <v>15572</v>
      </c>
      <c r="B936" s="93" t="s">
        <v>1114</v>
      </c>
      <c r="C936" s="84"/>
    </row>
    <row r="937" spans="1:3" x14ac:dyDescent="0.25">
      <c r="A937" s="84" t="s">
        <v>15572</v>
      </c>
      <c r="B937" s="93" t="s">
        <v>1788</v>
      </c>
      <c r="C937" s="84"/>
    </row>
    <row r="938" spans="1:3" x14ac:dyDescent="0.25">
      <c r="A938" s="84" t="s">
        <v>15572</v>
      </c>
      <c r="B938" s="93" t="s">
        <v>1787</v>
      </c>
      <c r="C938" s="84"/>
    </row>
    <row r="939" spans="1:3" x14ac:dyDescent="0.25">
      <c r="A939" s="84" t="s">
        <v>15572</v>
      </c>
      <c r="B939" s="93" t="s">
        <v>1522</v>
      </c>
      <c r="C939" s="84"/>
    </row>
    <row r="940" spans="1:3" x14ac:dyDescent="0.25">
      <c r="A940" s="84" t="s">
        <v>15572</v>
      </c>
      <c r="B940" s="93" t="s">
        <v>954</v>
      </c>
      <c r="C940" s="84"/>
    </row>
    <row r="941" spans="1:3" x14ac:dyDescent="0.25">
      <c r="A941" s="84" t="s">
        <v>15572</v>
      </c>
      <c r="B941" s="93" t="s">
        <v>948</v>
      </c>
      <c r="C941" s="84"/>
    </row>
    <row r="942" spans="1:3" x14ac:dyDescent="0.25">
      <c r="A942" s="84" t="s">
        <v>15572</v>
      </c>
      <c r="B942" s="93" t="s">
        <v>1754</v>
      </c>
      <c r="C942" s="84"/>
    </row>
    <row r="943" spans="1:3" x14ac:dyDescent="0.25">
      <c r="A943" s="84" t="s">
        <v>15572</v>
      </c>
      <c r="B943" s="93" t="s">
        <v>891</v>
      </c>
      <c r="C943" s="84"/>
    </row>
    <row r="944" spans="1:3" x14ac:dyDescent="0.25">
      <c r="A944" s="84" t="s">
        <v>15572</v>
      </c>
      <c r="B944" s="93" t="s">
        <v>795</v>
      </c>
      <c r="C944" s="84"/>
    </row>
    <row r="945" spans="1:3" x14ac:dyDescent="0.25">
      <c r="A945" s="84" t="s">
        <v>15572</v>
      </c>
      <c r="B945" s="93" t="s">
        <v>1504</v>
      </c>
      <c r="C945" s="84"/>
    </row>
    <row r="946" spans="1:3" x14ac:dyDescent="0.25">
      <c r="A946" s="84" t="s">
        <v>15572</v>
      </c>
      <c r="B946" s="93" t="s">
        <v>582</v>
      </c>
      <c r="C946" s="84"/>
    </row>
    <row r="947" spans="1:3" x14ac:dyDescent="0.25">
      <c r="A947" s="84" t="s">
        <v>15572</v>
      </c>
      <c r="B947" s="93" t="s">
        <v>551</v>
      </c>
      <c r="C947" s="84"/>
    </row>
    <row r="948" spans="1:3" x14ac:dyDescent="0.25">
      <c r="A948" s="84" t="s">
        <v>15572</v>
      </c>
      <c r="B948" s="93" t="s">
        <v>525</v>
      </c>
      <c r="C948" s="84"/>
    </row>
    <row r="949" spans="1:3" x14ac:dyDescent="0.25">
      <c r="A949" s="84" t="s">
        <v>15572</v>
      </c>
      <c r="B949" s="93" t="s">
        <v>385</v>
      </c>
      <c r="C949" s="84"/>
    </row>
    <row r="950" spans="1:3" x14ac:dyDescent="0.25">
      <c r="A950" s="84" t="s">
        <v>15572</v>
      </c>
      <c r="B950" s="93" t="s">
        <v>330</v>
      </c>
      <c r="C950" s="84"/>
    </row>
    <row r="951" spans="1:3" x14ac:dyDescent="0.25">
      <c r="A951" s="84" t="s">
        <v>15572</v>
      </c>
      <c r="B951" s="93" t="s">
        <v>268</v>
      </c>
      <c r="C951" s="84"/>
    </row>
    <row r="952" spans="1:3" x14ac:dyDescent="0.25">
      <c r="A952" s="84" t="s">
        <v>15572</v>
      </c>
      <c r="B952" s="93" t="s">
        <v>228</v>
      </c>
      <c r="C952" s="84"/>
    </row>
    <row r="953" spans="1:3" x14ac:dyDescent="0.25">
      <c r="A953" s="84" t="s">
        <v>15572</v>
      </c>
      <c r="B953" s="93" t="s">
        <v>202</v>
      </c>
      <c r="C953" s="84"/>
    </row>
    <row r="954" spans="1:3" x14ac:dyDescent="0.25">
      <c r="A954" s="84" t="s">
        <v>15572</v>
      </c>
      <c r="B954" s="93" t="s">
        <v>189</v>
      </c>
      <c r="C954" s="84"/>
    </row>
    <row r="955" spans="1:3" x14ac:dyDescent="0.25">
      <c r="A955" s="84" t="s">
        <v>15573</v>
      </c>
      <c r="B955" s="93" t="s">
        <v>1456</v>
      </c>
      <c r="C955" s="84"/>
    </row>
    <row r="956" spans="1:3" x14ac:dyDescent="0.25">
      <c r="A956" s="84" t="s">
        <v>15573</v>
      </c>
      <c r="B956" s="93" t="s">
        <v>1251</v>
      </c>
      <c r="C956" s="84"/>
    </row>
    <row r="957" spans="1:3" x14ac:dyDescent="0.25">
      <c r="A957" s="84" t="s">
        <v>15573</v>
      </c>
      <c r="B957" s="93" t="s">
        <v>1443</v>
      </c>
      <c r="C957" s="84"/>
    </row>
    <row r="958" spans="1:3" x14ac:dyDescent="0.25">
      <c r="A958" s="84" t="s">
        <v>15573</v>
      </c>
      <c r="B958" s="93" t="s">
        <v>1294</v>
      </c>
      <c r="C958" s="84"/>
    </row>
    <row r="959" spans="1:3" x14ac:dyDescent="0.25">
      <c r="A959" s="84" t="s">
        <v>15573</v>
      </c>
      <c r="B959" s="93" t="s">
        <v>1821</v>
      </c>
      <c r="C959" s="84"/>
    </row>
    <row r="960" spans="1:3" x14ac:dyDescent="0.25">
      <c r="A960" s="84" t="s">
        <v>15573</v>
      </c>
      <c r="B960" s="93" t="s">
        <v>1252</v>
      </c>
      <c r="C960" s="84"/>
    </row>
    <row r="961" spans="1:3" x14ac:dyDescent="0.25">
      <c r="A961" s="84" t="s">
        <v>15573</v>
      </c>
      <c r="B961" s="93" t="s">
        <v>1629</v>
      </c>
      <c r="C961" s="84"/>
    </row>
    <row r="962" spans="1:3" x14ac:dyDescent="0.25">
      <c r="A962" s="84" t="s">
        <v>15573</v>
      </c>
      <c r="B962" s="93" t="s">
        <v>1168</v>
      </c>
      <c r="C962" s="84"/>
    </row>
    <row r="963" spans="1:3" x14ac:dyDescent="0.25">
      <c r="A963" s="84" t="s">
        <v>15573</v>
      </c>
      <c r="B963" s="93" t="s">
        <v>1158</v>
      </c>
      <c r="C963" s="84"/>
    </row>
    <row r="964" spans="1:3" x14ac:dyDescent="0.25">
      <c r="A964" s="84" t="s">
        <v>15573</v>
      </c>
      <c r="B964" s="93" t="s">
        <v>1080</v>
      </c>
      <c r="C964" s="84"/>
    </row>
    <row r="965" spans="1:3" x14ac:dyDescent="0.25">
      <c r="A965" s="84" t="s">
        <v>15573</v>
      </c>
      <c r="B965" s="93" t="s">
        <v>945</v>
      </c>
      <c r="C965" s="84"/>
    </row>
    <row r="966" spans="1:3" x14ac:dyDescent="0.25">
      <c r="A966" s="84" t="s">
        <v>15573</v>
      </c>
      <c r="B966" s="93" t="s">
        <v>655</v>
      </c>
      <c r="C966" s="84"/>
    </row>
    <row r="967" spans="1:3" x14ac:dyDescent="0.25">
      <c r="A967" s="84" t="s">
        <v>15573</v>
      </c>
      <c r="B967" s="93" t="s">
        <v>611</v>
      </c>
      <c r="C967" s="84"/>
    </row>
    <row r="968" spans="1:3" x14ac:dyDescent="0.25">
      <c r="A968" s="84" t="s">
        <v>15573</v>
      </c>
      <c r="B968" s="93" t="s">
        <v>606</v>
      </c>
      <c r="C968" s="84"/>
    </row>
    <row r="969" spans="1:3" x14ac:dyDescent="0.25">
      <c r="A969" s="84" t="s">
        <v>15573</v>
      </c>
      <c r="B969" s="93" t="s">
        <v>591</v>
      </c>
      <c r="C969" s="84"/>
    </row>
    <row r="970" spans="1:3" x14ac:dyDescent="0.25">
      <c r="A970" s="84" t="s">
        <v>15573</v>
      </c>
      <c r="B970" s="93" t="s">
        <v>492</v>
      </c>
      <c r="C970" s="84"/>
    </row>
    <row r="971" spans="1:3" x14ac:dyDescent="0.25">
      <c r="A971" s="84" t="s">
        <v>15573</v>
      </c>
      <c r="B971" s="93" t="s">
        <v>318</v>
      </c>
      <c r="C971" s="84"/>
    </row>
    <row r="972" spans="1:3" x14ac:dyDescent="0.25">
      <c r="A972" s="84" t="s">
        <v>15573</v>
      </c>
      <c r="B972" s="93" t="s">
        <v>219</v>
      </c>
      <c r="C972" s="84"/>
    </row>
    <row r="973" spans="1:3" x14ac:dyDescent="0.25">
      <c r="A973" s="84" t="s">
        <v>15574</v>
      </c>
      <c r="B973" s="93" t="s">
        <v>1377</v>
      </c>
      <c r="C973" s="84"/>
    </row>
    <row r="974" spans="1:3" x14ac:dyDescent="0.25">
      <c r="A974" s="84" t="s">
        <v>15574</v>
      </c>
      <c r="B974" s="93" t="s">
        <v>1745</v>
      </c>
      <c r="C974" s="84"/>
    </row>
    <row r="975" spans="1:3" x14ac:dyDescent="0.25">
      <c r="A975" s="84" t="s">
        <v>15574</v>
      </c>
      <c r="B975" s="93" t="s">
        <v>1198</v>
      </c>
      <c r="C975" s="84"/>
    </row>
    <row r="976" spans="1:3" x14ac:dyDescent="0.25">
      <c r="A976" s="84" t="s">
        <v>15574</v>
      </c>
      <c r="B976" s="93" t="s">
        <v>1582</v>
      </c>
      <c r="C976" s="84"/>
    </row>
    <row r="977" spans="1:3" x14ac:dyDescent="0.25">
      <c r="A977" s="84" t="s">
        <v>15574</v>
      </c>
      <c r="B977" s="93" t="s">
        <v>1141</v>
      </c>
      <c r="C977" s="84"/>
    </row>
    <row r="978" spans="1:3" x14ac:dyDescent="0.25">
      <c r="A978" s="84" t="s">
        <v>15574</v>
      </c>
      <c r="B978" s="93" t="s">
        <v>968</v>
      </c>
      <c r="C978" s="84"/>
    </row>
    <row r="979" spans="1:3" x14ac:dyDescent="0.25">
      <c r="A979" s="84" t="s">
        <v>15574</v>
      </c>
      <c r="B979" s="93" t="s">
        <v>1581</v>
      </c>
      <c r="C979" s="84"/>
    </row>
    <row r="980" spans="1:3" x14ac:dyDescent="0.25">
      <c r="A980" s="84" t="s">
        <v>15574</v>
      </c>
      <c r="B980" s="93" t="s">
        <v>916</v>
      </c>
      <c r="C980" s="84"/>
    </row>
    <row r="981" spans="1:3" x14ac:dyDescent="0.25">
      <c r="A981" s="84" t="s">
        <v>15574</v>
      </c>
      <c r="B981" s="93" t="s">
        <v>912</v>
      </c>
      <c r="C981" s="84"/>
    </row>
    <row r="982" spans="1:3" x14ac:dyDescent="0.25">
      <c r="A982" s="84" t="s">
        <v>15574</v>
      </c>
      <c r="B982" s="93" t="s">
        <v>851</v>
      </c>
      <c r="C982" s="84"/>
    </row>
    <row r="983" spans="1:3" x14ac:dyDescent="0.25">
      <c r="A983" s="84" t="s">
        <v>15574</v>
      </c>
      <c r="B983" s="93" t="s">
        <v>1536</v>
      </c>
      <c r="C983" s="84"/>
    </row>
    <row r="984" spans="1:3" x14ac:dyDescent="0.25">
      <c r="A984" s="84" t="s">
        <v>15574</v>
      </c>
      <c r="B984" s="93" t="s">
        <v>552</v>
      </c>
      <c r="C984" s="84"/>
    </row>
    <row r="985" spans="1:3" x14ac:dyDescent="0.25">
      <c r="A985" s="84" t="s">
        <v>15574</v>
      </c>
      <c r="B985" s="93" t="s">
        <v>494</v>
      </c>
      <c r="C985" s="84"/>
    </row>
    <row r="986" spans="1:3" x14ac:dyDescent="0.25">
      <c r="A986" s="84" t="s">
        <v>15574</v>
      </c>
      <c r="B986" s="93" t="s">
        <v>397</v>
      </c>
      <c r="C986" s="84"/>
    </row>
    <row r="987" spans="1:3" x14ac:dyDescent="0.25">
      <c r="A987" s="84" t="s">
        <v>15574</v>
      </c>
      <c r="B987" s="93" t="s">
        <v>296</v>
      </c>
      <c r="C987" s="84"/>
    </row>
    <row r="988" spans="1:3" x14ac:dyDescent="0.25">
      <c r="A988" s="84" t="s">
        <v>15575</v>
      </c>
      <c r="B988" s="93" t="s">
        <v>1388</v>
      </c>
      <c r="C988" s="84"/>
    </row>
    <row r="989" spans="1:3" x14ac:dyDescent="0.25">
      <c r="A989" s="84" t="s">
        <v>15575</v>
      </c>
      <c r="B989" s="93" t="s">
        <v>1596</v>
      </c>
      <c r="C989" s="84"/>
    </row>
    <row r="990" spans="1:3" x14ac:dyDescent="0.25">
      <c r="A990" s="84" t="s">
        <v>15575</v>
      </c>
      <c r="B990" s="93" t="s">
        <v>1313</v>
      </c>
      <c r="C990" s="84"/>
    </row>
    <row r="991" spans="1:3" x14ac:dyDescent="0.25">
      <c r="A991" s="84" t="s">
        <v>15575</v>
      </c>
      <c r="B991" s="93" t="s">
        <v>1297</v>
      </c>
      <c r="C991" s="84"/>
    </row>
    <row r="992" spans="1:3" x14ac:dyDescent="0.25">
      <c r="A992" s="84" t="s">
        <v>15575</v>
      </c>
      <c r="B992" s="93" t="s">
        <v>1256</v>
      </c>
      <c r="C992" s="84"/>
    </row>
    <row r="993" spans="1:3" x14ac:dyDescent="0.25">
      <c r="A993" s="84" t="s">
        <v>15575</v>
      </c>
      <c r="B993" s="93" t="s">
        <v>951</v>
      </c>
      <c r="C993" s="84"/>
    </row>
    <row r="994" spans="1:3" x14ac:dyDescent="0.25">
      <c r="A994" s="84" t="s">
        <v>15575</v>
      </c>
      <c r="B994" s="93" t="s">
        <v>937</v>
      </c>
      <c r="C994" s="84"/>
    </row>
    <row r="995" spans="1:3" x14ac:dyDescent="0.25">
      <c r="A995" s="84" t="s">
        <v>15575</v>
      </c>
      <c r="B995" s="93" t="s">
        <v>838</v>
      </c>
      <c r="C995" s="84"/>
    </row>
    <row r="996" spans="1:3" x14ac:dyDescent="0.25">
      <c r="A996" s="84" t="s">
        <v>15575</v>
      </c>
      <c r="B996" s="93" t="s">
        <v>792</v>
      </c>
      <c r="C996" s="84"/>
    </row>
    <row r="997" spans="1:3" x14ac:dyDescent="0.25">
      <c r="A997" s="84" t="s">
        <v>15575</v>
      </c>
      <c r="B997" s="93" t="s">
        <v>631</v>
      </c>
      <c r="C997" s="84"/>
    </row>
    <row r="998" spans="1:3" x14ac:dyDescent="0.25">
      <c r="A998" s="84" t="s">
        <v>15575</v>
      </c>
      <c r="B998" s="93" t="s">
        <v>501</v>
      </c>
      <c r="C998" s="84"/>
    </row>
    <row r="999" spans="1:3" x14ac:dyDescent="0.25">
      <c r="A999" s="84" t="s">
        <v>15575</v>
      </c>
      <c r="B999" s="93" t="s">
        <v>430</v>
      </c>
      <c r="C999" s="84"/>
    </row>
    <row r="1000" spans="1:3" x14ac:dyDescent="0.25">
      <c r="A1000" s="84" t="s">
        <v>15576</v>
      </c>
      <c r="B1000" s="93" t="s">
        <v>1233</v>
      </c>
      <c r="C1000" s="84"/>
    </row>
    <row r="1001" spans="1:3" x14ac:dyDescent="0.25">
      <c r="A1001" s="84" t="s">
        <v>15576</v>
      </c>
      <c r="B1001" s="93" t="s">
        <v>1656</v>
      </c>
      <c r="C1001" s="84"/>
    </row>
    <row r="1002" spans="1:3" x14ac:dyDescent="0.25">
      <c r="A1002" s="84" t="s">
        <v>15576</v>
      </c>
      <c r="B1002" s="93" t="s">
        <v>864</v>
      </c>
      <c r="C1002" s="84"/>
    </row>
    <row r="1003" spans="1:3" x14ac:dyDescent="0.25">
      <c r="A1003" s="84" t="s">
        <v>15576</v>
      </c>
      <c r="B1003" s="93" t="s">
        <v>778</v>
      </c>
      <c r="C1003" s="84"/>
    </row>
    <row r="1004" spans="1:3" x14ac:dyDescent="0.25">
      <c r="A1004" s="84" t="s">
        <v>15576</v>
      </c>
      <c r="B1004" s="93" t="s">
        <v>1716</v>
      </c>
      <c r="C1004" s="84"/>
    </row>
    <row r="1005" spans="1:3" x14ac:dyDescent="0.25">
      <c r="A1005" s="84" t="s">
        <v>15576</v>
      </c>
      <c r="B1005" s="93" t="s">
        <v>1715</v>
      </c>
      <c r="C1005" s="84"/>
    </row>
    <row r="1006" spans="1:3" x14ac:dyDescent="0.25">
      <c r="A1006" s="84" t="s">
        <v>15576</v>
      </c>
      <c r="B1006" s="93" t="s">
        <v>1714</v>
      </c>
      <c r="C1006" s="84"/>
    </row>
    <row r="1007" spans="1:3" x14ac:dyDescent="0.25">
      <c r="A1007" s="84" t="s">
        <v>15576</v>
      </c>
      <c r="B1007" s="93" t="s">
        <v>1713</v>
      </c>
      <c r="C1007" s="84"/>
    </row>
    <row r="1008" spans="1:3" x14ac:dyDescent="0.25">
      <c r="A1008" s="84" t="s">
        <v>15576</v>
      </c>
      <c r="B1008" s="93" t="s">
        <v>1712</v>
      </c>
      <c r="C1008" s="84"/>
    </row>
    <row r="1009" spans="1:3" x14ac:dyDescent="0.25">
      <c r="A1009" s="84" t="s">
        <v>15576</v>
      </c>
      <c r="B1009" s="93" t="s">
        <v>1711</v>
      </c>
      <c r="C1009" s="84"/>
    </row>
    <row r="1010" spans="1:3" x14ac:dyDescent="0.25">
      <c r="A1010" s="84" t="s">
        <v>15576</v>
      </c>
      <c r="B1010" s="93" t="s">
        <v>1710</v>
      </c>
      <c r="C1010" s="84"/>
    </row>
    <row r="1011" spans="1:3" x14ac:dyDescent="0.25">
      <c r="A1011" s="84" t="s">
        <v>15576</v>
      </c>
      <c r="B1011" s="93" t="s">
        <v>626</v>
      </c>
      <c r="C1011" s="84"/>
    </row>
    <row r="1012" spans="1:3" x14ac:dyDescent="0.25">
      <c r="A1012" s="84" t="s">
        <v>15577</v>
      </c>
      <c r="B1012" s="93" t="s">
        <v>1418</v>
      </c>
      <c r="C1012" s="84"/>
    </row>
    <row r="1013" spans="1:3" x14ac:dyDescent="0.25">
      <c r="A1013" s="84" t="s">
        <v>15577</v>
      </c>
      <c r="B1013" s="93" t="s">
        <v>1561</v>
      </c>
      <c r="C1013" s="84"/>
    </row>
    <row r="1014" spans="1:3" x14ac:dyDescent="0.25">
      <c r="A1014" s="84" t="s">
        <v>15577</v>
      </c>
      <c r="B1014" s="93" t="s">
        <v>1281</v>
      </c>
      <c r="C1014" s="84"/>
    </row>
    <row r="1015" spans="1:3" x14ac:dyDescent="0.25">
      <c r="A1015" s="84" t="s">
        <v>15577</v>
      </c>
      <c r="B1015" s="93" t="s">
        <v>1819</v>
      </c>
      <c r="C1015" s="84"/>
    </row>
    <row r="1016" spans="1:3" x14ac:dyDescent="0.25">
      <c r="A1016" s="84" t="s">
        <v>15577</v>
      </c>
      <c r="B1016" s="93" t="s">
        <v>1132</v>
      </c>
      <c r="C1016" s="84"/>
    </row>
    <row r="1017" spans="1:3" x14ac:dyDescent="0.25">
      <c r="A1017" s="84" t="s">
        <v>15577</v>
      </c>
      <c r="B1017" s="93" t="s">
        <v>1020</v>
      </c>
      <c r="C1017" s="84"/>
    </row>
    <row r="1018" spans="1:3" x14ac:dyDescent="0.25">
      <c r="A1018" s="84" t="s">
        <v>15577</v>
      </c>
      <c r="B1018" s="93" t="s">
        <v>1008</v>
      </c>
      <c r="C1018" s="84"/>
    </row>
    <row r="1019" spans="1:3" x14ac:dyDescent="0.25">
      <c r="A1019" s="84" t="s">
        <v>15577</v>
      </c>
      <c r="B1019" s="93" t="s">
        <v>1560</v>
      </c>
      <c r="C1019" s="84"/>
    </row>
    <row r="1020" spans="1:3" x14ac:dyDescent="0.25">
      <c r="A1020" s="84" t="s">
        <v>15577</v>
      </c>
      <c r="B1020" s="93" t="s">
        <v>359</v>
      </c>
      <c r="C1020" s="84"/>
    </row>
    <row r="1021" spans="1:3" x14ac:dyDescent="0.25">
      <c r="A1021" s="84" t="s">
        <v>15577</v>
      </c>
      <c r="B1021" s="93" t="s">
        <v>343</v>
      </c>
      <c r="C1021" s="84"/>
    </row>
    <row r="1022" spans="1:3" x14ac:dyDescent="0.25">
      <c r="A1022" s="84" t="s">
        <v>15578</v>
      </c>
      <c r="B1022" s="93" t="s">
        <v>1279</v>
      </c>
      <c r="C1022" s="84"/>
    </row>
    <row r="1023" spans="1:3" x14ac:dyDescent="0.25">
      <c r="A1023" s="84" t="s">
        <v>15578</v>
      </c>
      <c r="B1023" s="93" t="s">
        <v>1528</v>
      </c>
      <c r="C1023" s="84"/>
    </row>
    <row r="1024" spans="1:3" x14ac:dyDescent="0.25">
      <c r="A1024" s="84" t="s">
        <v>15578</v>
      </c>
      <c r="B1024" s="93" t="s">
        <v>1259</v>
      </c>
      <c r="C1024" s="84"/>
    </row>
    <row r="1025" spans="1:3" x14ac:dyDescent="0.25">
      <c r="A1025" s="84" t="s">
        <v>15578</v>
      </c>
      <c r="B1025" s="93" t="s">
        <v>1103</v>
      </c>
      <c r="C1025" s="84"/>
    </row>
    <row r="1026" spans="1:3" x14ac:dyDescent="0.25">
      <c r="A1026" s="84" t="s">
        <v>15578</v>
      </c>
      <c r="B1026" s="93" t="s">
        <v>1007</v>
      </c>
      <c r="C1026" s="84"/>
    </row>
    <row r="1027" spans="1:3" x14ac:dyDescent="0.25">
      <c r="A1027" s="84" t="s">
        <v>15578</v>
      </c>
      <c r="B1027" s="93" t="s">
        <v>822</v>
      </c>
      <c r="C1027" s="84"/>
    </row>
    <row r="1028" spans="1:3" x14ac:dyDescent="0.25">
      <c r="A1028" s="84" t="s">
        <v>15578</v>
      </c>
      <c r="B1028" s="93" t="s">
        <v>307</v>
      </c>
      <c r="C1028" s="84"/>
    </row>
    <row r="1029" spans="1:3" x14ac:dyDescent="0.25">
      <c r="A1029" s="84" t="s">
        <v>15578</v>
      </c>
      <c r="B1029" s="93" t="s">
        <v>280</v>
      </c>
      <c r="C1029" s="84"/>
    </row>
    <row r="1030" spans="1:3" x14ac:dyDescent="0.25">
      <c r="A1030" s="84" t="s">
        <v>15578</v>
      </c>
      <c r="B1030" s="93" t="s">
        <v>274</v>
      </c>
      <c r="C1030" s="84"/>
    </row>
    <row r="1031" spans="1:3" x14ac:dyDescent="0.25">
      <c r="A1031" s="84" t="s">
        <v>15579</v>
      </c>
      <c r="B1031" s="93" t="s">
        <v>1471</v>
      </c>
      <c r="C1031" s="84"/>
    </row>
    <row r="1032" spans="1:3" x14ac:dyDescent="0.25">
      <c r="A1032" s="84" t="s">
        <v>15579</v>
      </c>
      <c r="B1032" s="93" t="s">
        <v>1580</v>
      </c>
      <c r="C1032" s="84"/>
    </row>
    <row r="1033" spans="1:3" x14ac:dyDescent="0.25">
      <c r="A1033" s="84" t="s">
        <v>15579</v>
      </c>
      <c r="B1033" s="93" t="s">
        <v>1201</v>
      </c>
      <c r="C1033" s="84"/>
    </row>
    <row r="1034" spans="1:3" x14ac:dyDescent="0.25">
      <c r="A1034" s="84" t="s">
        <v>15579</v>
      </c>
      <c r="B1034" s="93" t="s">
        <v>1056</v>
      </c>
      <c r="C1034" s="84"/>
    </row>
    <row r="1035" spans="1:3" x14ac:dyDescent="0.25">
      <c r="A1035" s="84" t="s">
        <v>15579</v>
      </c>
      <c r="B1035" s="93" t="s">
        <v>780</v>
      </c>
      <c r="C1035" s="84"/>
    </row>
    <row r="1036" spans="1:3" x14ac:dyDescent="0.25">
      <c r="A1036" s="84" t="s">
        <v>15579</v>
      </c>
      <c r="B1036" s="93" t="s">
        <v>503</v>
      </c>
      <c r="C1036" s="84"/>
    </row>
    <row r="1037" spans="1:3" x14ac:dyDescent="0.25">
      <c r="A1037" s="84" t="s">
        <v>15579</v>
      </c>
      <c r="B1037" s="93" t="s">
        <v>461</v>
      </c>
      <c r="C1037" s="84"/>
    </row>
    <row r="1038" spans="1:3" x14ac:dyDescent="0.25">
      <c r="A1038" s="84" t="s">
        <v>15579</v>
      </c>
      <c r="B1038" s="93" t="s">
        <v>392</v>
      </c>
      <c r="C1038" s="84"/>
    </row>
    <row r="1039" spans="1:3" x14ac:dyDescent="0.25">
      <c r="A1039" s="84" t="s">
        <v>15580</v>
      </c>
      <c r="B1039" s="93" t="s">
        <v>1426</v>
      </c>
      <c r="C1039" s="84"/>
    </row>
    <row r="1040" spans="1:3" x14ac:dyDescent="0.25">
      <c r="A1040" s="84" t="s">
        <v>15580</v>
      </c>
      <c r="B1040" s="93" t="s">
        <v>1559</v>
      </c>
      <c r="C1040" s="84"/>
    </row>
    <row r="1041" spans="1:3" x14ac:dyDescent="0.25">
      <c r="A1041" s="84" t="s">
        <v>15580</v>
      </c>
      <c r="B1041" s="93" t="s">
        <v>1266</v>
      </c>
      <c r="C1041" s="84"/>
    </row>
    <row r="1042" spans="1:3" x14ac:dyDescent="0.25">
      <c r="A1042" s="84" t="s">
        <v>15580</v>
      </c>
      <c r="B1042" s="93" t="s">
        <v>1192</v>
      </c>
      <c r="C1042" s="84"/>
    </row>
    <row r="1043" spans="1:3" x14ac:dyDescent="0.25">
      <c r="A1043" s="84" t="s">
        <v>15580</v>
      </c>
      <c r="B1043" s="93" t="s">
        <v>827</v>
      </c>
      <c r="C1043" s="84"/>
    </row>
    <row r="1044" spans="1:3" x14ac:dyDescent="0.25">
      <c r="A1044" s="84" t="s">
        <v>15580</v>
      </c>
      <c r="B1044" s="93" t="s">
        <v>820</v>
      </c>
      <c r="C1044" s="84"/>
    </row>
    <row r="1045" spans="1:3" x14ac:dyDescent="0.25">
      <c r="A1045" s="84" t="s">
        <v>15580</v>
      </c>
      <c r="B1045" s="93" t="s">
        <v>530</v>
      </c>
      <c r="C1045" s="84"/>
    </row>
    <row r="1046" spans="1:3" x14ac:dyDescent="0.25">
      <c r="A1046" s="84" t="s">
        <v>15580</v>
      </c>
      <c r="B1046" s="93" t="s">
        <v>341</v>
      </c>
      <c r="C1046" s="84"/>
    </row>
    <row r="1047" spans="1:3" x14ac:dyDescent="0.25">
      <c r="A1047" s="84" t="s">
        <v>15581</v>
      </c>
      <c r="B1047" s="93" t="s">
        <v>1450</v>
      </c>
      <c r="C1047" s="84"/>
    </row>
    <row r="1048" spans="1:3" x14ac:dyDescent="0.25">
      <c r="A1048" s="84" t="s">
        <v>15581</v>
      </c>
      <c r="B1048" s="93" t="s">
        <v>1555</v>
      </c>
      <c r="C1048" s="84"/>
    </row>
    <row r="1049" spans="1:3" x14ac:dyDescent="0.25">
      <c r="A1049" s="84" t="s">
        <v>15581</v>
      </c>
      <c r="B1049" s="93" t="s">
        <v>1746</v>
      </c>
      <c r="C1049" s="84"/>
    </row>
    <row r="1050" spans="1:3" x14ac:dyDescent="0.25">
      <c r="A1050" s="84" t="s">
        <v>15581</v>
      </c>
      <c r="B1050" s="93" t="s">
        <v>1122</v>
      </c>
      <c r="C1050" s="84"/>
    </row>
    <row r="1051" spans="1:3" x14ac:dyDescent="0.25">
      <c r="A1051" s="84" t="s">
        <v>15581</v>
      </c>
      <c r="B1051" s="93" t="s">
        <v>1033</v>
      </c>
      <c r="C1051" s="84"/>
    </row>
    <row r="1052" spans="1:3" x14ac:dyDescent="0.25">
      <c r="A1052" s="84" t="s">
        <v>15581</v>
      </c>
      <c r="B1052" s="93" t="s">
        <v>917</v>
      </c>
      <c r="C1052" s="84"/>
    </row>
    <row r="1053" spans="1:3" x14ac:dyDescent="0.25">
      <c r="A1053" s="84" t="s">
        <v>15581</v>
      </c>
      <c r="B1053" s="93" t="s">
        <v>332</v>
      </c>
      <c r="C1053" s="84"/>
    </row>
    <row r="1054" spans="1:3" x14ac:dyDescent="0.25">
      <c r="A1054" s="84" t="s">
        <v>15582</v>
      </c>
      <c r="B1054" s="93" t="s">
        <v>1341</v>
      </c>
      <c r="C1054" s="84"/>
    </row>
    <row r="1055" spans="1:3" x14ac:dyDescent="0.25">
      <c r="A1055" s="84" t="s">
        <v>15582</v>
      </c>
      <c r="B1055" s="93" t="s">
        <v>1532</v>
      </c>
      <c r="C1055" s="84"/>
    </row>
    <row r="1056" spans="1:3" x14ac:dyDescent="0.25">
      <c r="A1056" s="84" t="s">
        <v>15582</v>
      </c>
      <c r="B1056" s="93" t="s">
        <v>1062</v>
      </c>
      <c r="C1056" s="84"/>
    </row>
    <row r="1057" spans="1:3" x14ac:dyDescent="0.25">
      <c r="A1057" s="84" t="s">
        <v>15582</v>
      </c>
      <c r="B1057" s="93" t="s">
        <v>1036</v>
      </c>
      <c r="C1057" s="84"/>
    </row>
    <row r="1058" spans="1:3" x14ac:dyDescent="0.25">
      <c r="A1058" s="84" t="s">
        <v>15582</v>
      </c>
      <c r="B1058" s="93" t="s">
        <v>876</v>
      </c>
      <c r="C1058" s="84"/>
    </row>
    <row r="1059" spans="1:3" x14ac:dyDescent="0.25">
      <c r="A1059" s="84" t="s">
        <v>15582</v>
      </c>
      <c r="B1059" s="93" t="s">
        <v>1735</v>
      </c>
      <c r="C1059" s="84"/>
    </row>
    <row r="1060" spans="1:3" x14ac:dyDescent="0.25">
      <c r="A1060" s="84" t="s">
        <v>15582</v>
      </c>
      <c r="B1060" s="93" t="s">
        <v>291</v>
      </c>
      <c r="C1060" s="84"/>
    </row>
    <row r="1061" spans="1:3" x14ac:dyDescent="0.25">
      <c r="A1061" s="84" t="s">
        <v>15583</v>
      </c>
      <c r="B1061" s="93" t="s">
        <v>1272</v>
      </c>
      <c r="C1061" s="84"/>
    </row>
    <row r="1062" spans="1:3" x14ac:dyDescent="0.25">
      <c r="A1062" s="84" t="s">
        <v>15583</v>
      </c>
      <c r="B1062" s="93" t="s">
        <v>1736</v>
      </c>
      <c r="C1062" s="84"/>
    </row>
    <row r="1063" spans="1:3" x14ac:dyDescent="0.25">
      <c r="A1063" s="84" t="s">
        <v>15583</v>
      </c>
      <c r="B1063" s="93" t="s">
        <v>1149</v>
      </c>
      <c r="C1063" s="84"/>
    </row>
    <row r="1064" spans="1:3" x14ac:dyDescent="0.25">
      <c r="A1064" s="84" t="s">
        <v>15583</v>
      </c>
      <c r="B1064" s="93" t="s">
        <v>1089</v>
      </c>
      <c r="C1064" s="84"/>
    </row>
    <row r="1065" spans="1:3" x14ac:dyDescent="0.25">
      <c r="A1065" s="84" t="s">
        <v>15583</v>
      </c>
      <c r="B1065" s="93" t="s">
        <v>1054</v>
      </c>
      <c r="C1065" s="84"/>
    </row>
    <row r="1066" spans="1:3" x14ac:dyDescent="0.25">
      <c r="A1066" s="84" t="s">
        <v>15583</v>
      </c>
      <c r="B1066" s="93" t="s">
        <v>1030</v>
      </c>
      <c r="C1066" s="84"/>
    </row>
    <row r="1067" spans="1:3" x14ac:dyDescent="0.25">
      <c r="A1067" s="84" t="s">
        <v>15583</v>
      </c>
      <c r="B1067" s="93" t="s">
        <v>880</v>
      </c>
      <c r="C1067" s="84"/>
    </row>
    <row r="1068" spans="1:3" x14ac:dyDescent="0.25">
      <c r="A1068" s="84" t="s">
        <v>15584</v>
      </c>
      <c r="B1068" s="93" t="s">
        <v>1226</v>
      </c>
      <c r="C1068" s="84"/>
    </row>
    <row r="1069" spans="1:3" x14ac:dyDescent="0.25">
      <c r="A1069" s="84" t="s">
        <v>15584</v>
      </c>
      <c r="B1069" s="93" t="s">
        <v>1543</v>
      </c>
      <c r="C1069" s="84"/>
    </row>
    <row r="1070" spans="1:3" x14ac:dyDescent="0.25">
      <c r="A1070" s="84" t="s">
        <v>15584</v>
      </c>
      <c r="B1070" s="93" t="s">
        <v>1102</v>
      </c>
      <c r="C1070" s="84"/>
    </row>
    <row r="1071" spans="1:3" x14ac:dyDescent="0.25">
      <c r="A1071" s="84" t="s">
        <v>15584</v>
      </c>
      <c r="B1071" s="93" t="s">
        <v>801</v>
      </c>
      <c r="C1071" s="84"/>
    </row>
    <row r="1072" spans="1:3" x14ac:dyDescent="0.25">
      <c r="A1072" s="84" t="s">
        <v>15584</v>
      </c>
      <c r="B1072" s="93" t="s">
        <v>512</v>
      </c>
      <c r="C1072" s="84"/>
    </row>
    <row r="1073" spans="1:3" x14ac:dyDescent="0.25">
      <c r="A1073" s="84" t="s">
        <v>15584</v>
      </c>
      <c r="B1073" s="93" t="s">
        <v>321</v>
      </c>
      <c r="C1073" s="84"/>
    </row>
    <row r="1074" spans="1:3" x14ac:dyDescent="0.25">
      <c r="A1074" s="84" t="s">
        <v>15584</v>
      </c>
      <c r="B1074" s="93" t="s">
        <v>311</v>
      </c>
      <c r="C1074" s="84"/>
    </row>
    <row r="1075" spans="1:3" x14ac:dyDescent="0.25">
      <c r="A1075" s="84" t="s">
        <v>15585</v>
      </c>
      <c r="B1075" s="93" t="s">
        <v>1026</v>
      </c>
      <c r="C1075" s="84"/>
    </row>
    <row r="1076" spans="1:3" x14ac:dyDescent="0.25">
      <c r="A1076" s="84" t="s">
        <v>15585</v>
      </c>
      <c r="B1076" s="93" t="s">
        <v>1025</v>
      </c>
      <c r="C1076" s="84"/>
    </row>
    <row r="1077" spans="1:3" x14ac:dyDescent="0.25">
      <c r="A1077" s="84" t="s">
        <v>15585</v>
      </c>
      <c r="B1077" s="93" t="s">
        <v>774</v>
      </c>
      <c r="C1077" s="84"/>
    </row>
    <row r="1078" spans="1:3" x14ac:dyDescent="0.25">
      <c r="A1078" s="84" t="s">
        <v>15585</v>
      </c>
      <c r="B1078" s="93" t="s">
        <v>676</v>
      </c>
      <c r="C1078" s="84"/>
    </row>
    <row r="1079" spans="1:3" x14ac:dyDescent="0.25">
      <c r="A1079" s="84" t="s">
        <v>15585</v>
      </c>
      <c r="B1079" s="93" t="s">
        <v>542</v>
      </c>
      <c r="C1079" s="84"/>
    </row>
    <row r="1080" spans="1:3" x14ac:dyDescent="0.25">
      <c r="A1080" s="84" t="s">
        <v>15585</v>
      </c>
      <c r="B1080" s="93" t="s">
        <v>533</v>
      </c>
      <c r="C1080" s="84"/>
    </row>
    <row r="1081" spans="1:3" x14ac:dyDescent="0.25">
      <c r="A1081" s="84" t="s">
        <v>15585</v>
      </c>
      <c r="B1081" s="93" t="s">
        <v>404</v>
      </c>
      <c r="C1081" s="84"/>
    </row>
    <row r="1082" spans="1:3" x14ac:dyDescent="0.25">
      <c r="A1082" s="84" t="s">
        <v>15586</v>
      </c>
      <c r="B1082" s="93" t="s">
        <v>1001</v>
      </c>
      <c r="C1082" s="84"/>
    </row>
    <row r="1083" spans="1:3" x14ac:dyDescent="0.25">
      <c r="A1083" s="84" t="s">
        <v>15586</v>
      </c>
      <c r="B1083" s="93" t="s">
        <v>1084</v>
      </c>
      <c r="C1083" s="84"/>
    </row>
    <row r="1084" spans="1:3" x14ac:dyDescent="0.25">
      <c r="A1084" s="84" t="s">
        <v>15586</v>
      </c>
      <c r="B1084" s="93" t="s">
        <v>1739</v>
      </c>
      <c r="C1084" s="84"/>
    </row>
    <row r="1085" spans="1:3" x14ac:dyDescent="0.25">
      <c r="A1085" s="84" t="s">
        <v>15586</v>
      </c>
      <c r="B1085" s="93" t="s">
        <v>999</v>
      </c>
      <c r="C1085" s="84"/>
    </row>
    <row r="1086" spans="1:3" x14ac:dyDescent="0.25">
      <c r="A1086" s="84" t="s">
        <v>15586</v>
      </c>
      <c r="B1086" s="93" t="s">
        <v>1085</v>
      </c>
      <c r="C1086" s="84"/>
    </row>
    <row r="1087" spans="1:3" x14ac:dyDescent="0.25">
      <c r="A1087" s="84" t="s">
        <v>15586</v>
      </c>
      <c r="B1087" s="93" t="s">
        <v>888</v>
      </c>
      <c r="C1087" s="84"/>
    </row>
    <row r="1088" spans="1:3" x14ac:dyDescent="0.25">
      <c r="A1088" s="84" t="s">
        <v>15586</v>
      </c>
      <c r="B1088" s="93" t="s">
        <v>879</v>
      </c>
      <c r="C1088" s="84"/>
    </row>
    <row r="1089" spans="1:3" x14ac:dyDescent="0.25">
      <c r="A1089" s="84" t="s">
        <v>15587</v>
      </c>
      <c r="B1089" s="93" t="s">
        <v>1437</v>
      </c>
      <c r="C1089" s="84"/>
    </row>
    <row r="1090" spans="1:3" x14ac:dyDescent="0.25">
      <c r="A1090" s="84" t="s">
        <v>15587</v>
      </c>
      <c r="B1090" s="93" t="s">
        <v>1671</v>
      </c>
      <c r="C1090" s="84"/>
    </row>
    <row r="1091" spans="1:3" x14ac:dyDescent="0.25">
      <c r="A1091" s="84" t="s">
        <v>15587</v>
      </c>
      <c r="B1091" s="93" t="s">
        <v>1387</v>
      </c>
      <c r="C1091" s="84"/>
    </row>
    <row r="1092" spans="1:3" x14ac:dyDescent="0.25">
      <c r="A1092" s="84" t="s">
        <v>15587</v>
      </c>
      <c r="B1092" s="93" t="s">
        <v>1219</v>
      </c>
      <c r="C1092" s="84"/>
    </row>
    <row r="1093" spans="1:3" x14ac:dyDescent="0.25">
      <c r="A1093" s="84" t="s">
        <v>15587</v>
      </c>
      <c r="B1093" s="93" t="s">
        <v>1072</v>
      </c>
      <c r="C1093" s="84"/>
    </row>
    <row r="1094" spans="1:3" x14ac:dyDescent="0.25">
      <c r="A1094" s="84" t="s">
        <v>15587</v>
      </c>
      <c r="B1094" s="93" t="s">
        <v>683</v>
      </c>
      <c r="C1094" s="84"/>
    </row>
    <row r="1095" spans="1:3" x14ac:dyDescent="0.25">
      <c r="A1095" s="84" t="s">
        <v>15588</v>
      </c>
      <c r="B1095" s="93" t="s">
        <v>1237</v>
      </c>
      <c r="C1095" s="84"/>
    </row>
    <row r="1096" spans="1:3" x14ac:dyDescent="0.25">
      <c r="A1096" s="84" t="s">
        <v>15588</v>
      </c>
      <c r="B1096" s="93" t="s">
        <v>1571</v>
      </c>
      <c r="C1096" s="84"/>
    </row>
    <row r="1097" spans="1:3" x14ac:dyDescent="0.25">
      <c r="A1097" s="84" t="s">
        <v>15588</v>
      </c>
      <c r="B1097" s="93" t="s">
        <v>521</v>
      </c>
      <c r="C1097" s="84"/>
    </row>
    <row r="1098" spans="1:3" x14ac:dyDescent="0.25">
      <c r="A1098" s="84" t="s">
        <v>15588</v>
      </c>
      <c r="B1098" s="93" t="s">
        <v>1638</v>
      </c>
      <c r="C1098" s="84"/>
    </row>
    <row r="1099" spans="1:3" x14ac:dyDescent="0.25">
      <c r="A1099" s="84" t="s">
        <v>15588</v>
      </c>
      <c r="B1099" s="93" t="s">
        <v>509</v>
      </c>
      <c r="C1099" s="84"/>
    </row>
    <row r="1100" spans="1:3" x14ac:dyDescent="0.25">
      <c r="A1100" s="84" t="s">
        <v>15588</v>
      </c>
      <c r="B1100" s="93" t="s">
        <v>367</v>
      </c>
      <c r="C1100" s="84"/>
    </row>
    <row r="1101" spans="1:3" x14ac:dyDescent="0.25">
      <c r="A1101" s="84" t="s">
        <v>15589</v>
      </c>
      <c r="B1101" s="93" t="s">
        <v>1055</v>
      </c>
      <c r="C1101" s="84"/>
    </row>
    <row r="1102" spans="1:3" x14ac:dyDescent="0.25">
      <c r="A1102" s="84" t="s">
        <v>15589</v>
      </c>
      <c r="B1102" s="93" t="s">
        <v>1567</v>
      </c>
      <c r="C1102" s="84"/>
    </row>
    <row r="1103" spans="1:3" x14ac:dyDescent="0.25">
      <c r="A1103" s="84" t="s">
        <v>15589</v>
      </c>
      <c r="B1103" s="93" t="s">
        <v>934</v>
      </c>
      <c r="C1103" s="84"/>
    </row>
    <row r="1104" spans="1:3" x14ac:dyDescent="0.25">
      <c r="A1104" s="84" t="s">
        <v>15589</v>
      </c>
      <c r="B1104" s="93" t="s">
        <v>414</v>
      </c>
      <c r="C1104" s="84"/>
    </row>
    <row r="1105" spans="1:3" x14ac:dyDescent="0.25">
      <c r="A1105" s="84" t="s">
        <v>15589</v>
      </c>
      <c r="B1105" s="93" t="s">
        <v>406</v>
      </c>
      <c r="C1105" s="84"/>
    </row>
    <row r="1106" spans="1:3" x14ac:dyDescent="0.25">
      <c r="A1106" s="84" t="s">
        <v>15589</v>
      </c>
      <c r="B1106" s="93" t="s">
        <v>354</v>
      </c>
      <c r="C1106" s="84"/>
    </row>
    <row r="1107" spans="1:3" x14ac:dyDescent="0.25">
      <c r="A1107" s="84" t="s">
        <v>15590</v>
      </c>
      <c r="B1107" s="93" t="s">
        <v>844</v>
      </c>
      <c r="C1107" s="84"/>
    </row>
    <row r="1108" spans="1:3" x14ac:dyDescent="0.25">
      <c r="A1108" s="84" t="s">
        <v>15590</v>
      </c>
      <c r="B1108" s="93" t="s">
        <v>843</v>
      </c>
      <c r="C1108" s="84"/>
    </row>
    <row r="1109" spans="1:3" x14ac:dyDescent="0.25">
      <c r="A1109" s="84" t="s">
        <v>15590</v>
      </c>
      <c r="B1109" s="93" t="s">
        <v>487</v>
      </c>
      <c r="C1109" s="84"/>
    </row>
    <row r="1110" spans="1:3" x14ac:dyDescent="0.25">
      <c r="A1110" s="84" t="s">
        <v>15590</v>
      </c>
      <c r="B1110" s="93" t="s">
        <v>475</v>
      </c>
      <c r="C1110" s="84"/>
    </row>
    <row r="1111" spans="1:3" x14ac:dyDescent="0.25">
      <c r="A1111" s="84" t="s">
        <v>15590</v>
      </c>
      <c r="B1111" s="93" t="s">
        <v>473</v>
      </c>
      <c r="C1111" s="84"/>
    </row>
    <row r="1112" spans="1:3" x14ac:dyDescent="0.25">
      <c r="A1112" s="84" t="s">
        <v>15590</v>
      </c>
      <c r="B1112" s="93" t="s">
        <v>315</v>
      </c>
      <c r="C1112" s="84"/>
    </row>
    <row r="1113" spans="1:3" x14ac:dyDescent="0.25">
      <c r="A1113" s="84" t="s">
        <v>15591</v>
      </c>
      <c r="B1113" s="93" t="s">
        <v>743</v>
      </c>
      <c r="C1113" s="84"/>
    </row>
    <row r="1114" spans="1:3" x14ac:dyDescent="0.25">
      <c r="A1114" s="84" t="s">
        <v>15591</v>
      </c>
      <c r="B1114" s="93" t="s">
        <v>1691</v>
      </c>
      <c r="C1114" s="84"/>
    </row>
    <row r="1115" spans="1:3" x14ac:dyDescent="0.25">
      <c r="A1115" s="84" t="s">
        <v>15591</v>
      </c>
      <c r="B1115" s="93" t="s">
        <v>1690</v>
      </c>
      <c r="C1115" s="84"/>
    </row>
    <row r="1116" spans="1:3" x14ac:dyDescent="0.25">
      <c r="A1116" s="84" t="s">
        <v>15591</v>
      </c>
      <c r="B1116" s="93" t="s">
        <v>1689</v>
      </c>
      <c r="C1116" s="84"/>
    </row>
    <row r="1117" spans="1:3" x14ac:dyDescent="0.25">
      <c r="A1117" s="84" t="s">
        <v>15591</v>
      </c>
      <c r="B1117" s="93" t="s">
        <v>1587</v>
      </c>
      <c r="C1117" s="84"/>
    </row>
    <row r="1118" spans="1:3" x14ac:dyDescent="0.25">
      <c r="A1118" s="84" t="s">
        <v>15591</v>
      </c>
      <c r="B1118" s="93" t="s">
        <v>415</v>
      </c>
      <c r="C1118" s="84"/>
    </row>
    <row r="1119" spans="1:3" x14ac:dyDescent="0.25">
      <c r="A1119" s="84" t="s">
        <v>15592</v>
      </c>
      <c r="B1119" s="93" t="s">
        <v>1486</v>
      </c>
      <c r="C1119" s="84"/>
    </row>
    <row r="1120" spans="1:3" x14ac:dyDescent="0.25">
      <c r="A1120" s="84" t="s">
        <v>15592</v>
      </c>
      <c r="B1120" s="93" t="s">
        <v>1595</v>
      </c>
      <c r="C1120" s="84"/>
    </row>
    <row r="1121" spans="1:3" x14ac:dyDescent="0.25">
      <c r="A1121" s="84" t="s">
        <v>15592</v>
      </c>
      <c r="B1121" s="93" t="s">
        <v>455</v>
      </c>
      <c r="C1121" s="84"/>
    </row>
    <row r="1122" spans="1:3" x14ac:dyDescent="0.25">
      <c r="A1122" s="84" t="s">
        <v>15592</v>
      </c>
      <c r="B1122" s="93" t="s">
        <v>1609</v>
      </c>
      <c r="C1122" s="84"/>
    </row>
    <row r="1123" spans="1:3" x14ac:dyDescent="0.25">
      <c r="A1123" s="84" t="s">
        <v>15592</v>
      </c>
      <c r="B1123" s="93" t="s">
        <v>429</v>
      </c>
      <c r="C1123" s="84"/>
    </row>
    <row r="1124" spans="1:3" x14ac:dyDescent="0.25">
      <c r="A1124" s="84" t="s">
        <v>15593</v>
      </c>
      <c r="B1124" s="93" t="s">
        <v>1485</v>
      </c>
      <c r="C1124" s="84"/>
    </row>
    <row r="1125" spans="1:3" x14ac:dyDescent="0.25">
      <c r="A1125" s="84" t="s">
        <v>15593</v>
      </c>
      <c r="B1125" s="93" t="s">
        <v>1815</v>
      </c>
      <c r="C1125" s="84"/>
    </row>
    <row r="1126" spans="1:3" x14ac:dyDescent="0.25">
      <c r="A1126" s="84" t="s">
        <v>15593</v>
      </c>
      <c r="B1126" s="93" t="s">
        <v>1346</v>
      </c>
      <c r="C1126" s="84"/>
    </row>
    <row r="1127" spans="1:3" x14ac:dyDescent="0.25">
      <c r="A1127" s="84" t="s">
        <v>15593</v>
      </c>
      <c r="B1127" s="93" t="s">
        <v>1301</v>
      </c>
      <c r="C1127" s="84"/>
    </row>
    <row r="1128" spans="1:3" x14ac:dyDescent="0.25">
      <c r="A1128" s="84" t="s">
        <v>15593</v>
      </c>
      <c r="B1128" s="93" t="s">
        <v>1242</v>
      </c>
      <c r="C1128" s="84"/>
    </row>
    <row r="1129" spans="1:3" x14ac:dyDescent="0.25">
      <c r="A1129" s="84" t="s">
        <v>15594</v>
      </c>
      <c r="B1129" s="93" t="s">
        <v>1446</v>
      </c>
      <c r="C1129" s="84"/>
    </row>
    <row r="1130" spans="1:3" x14ac:dyDescent="0.25">
      <c r="A1130" s="84" t="s">
        <v>15594</v>
      </c>
      <c r="B1130" s="93" t="s">
        <v>1650</v>
      </c>
      <c r="C1130" s="84"/>
    </row>
    <row r="1131" spans="1:3" x14ac:dyDescent="0.25">
      <c r="A1131" s="84" t="s">
        <v>15594</v>
      </c>
      <c r="B1131" s="93" t="s">
        <v>732</v>
      </c>
      <c r="C1131" s="84"/>
    </row>
    <row r="1132" spans="1:3" x14ac:dyDescent="0.25">
      <c r="A1132" s="84" t="s">
        <v>15594</v>
      </c>
      <c r="B1132" s="93" t="s">
        <v>727</v>
      </c>
      <c r="C1132" s="84"/>
    </row>
    <row r="1133" spans="1:3" x14ac:dyDescent="0.25">
      <c r="A1133" s="84" t="s">
        <v>15594</v>
      </c>
      <c r="B1133" s="93" t="s">
        <v>603</v>
      </c>
      <c r="C1133" s="84"/>
    </row>
    <row r="1134" spans="1:3" x14ac:dyDescent="0.25">
      <c r="A1134" s="84" t="s">
        <v>15595</v>
      </c>
      <c r="B1134" s="93" t="s">
        <v>1406</v>
      </c>
      <c r="C1134" s="84"/>
    </row>
    <row r="1135" spans="1:3" x14ac:dyDescent="0.25">
      <c r="A1135" s="84" t="s">
        <v>15595</v>
      </c>
      <c r="B1135" s="93" t="s">
        <v>1405</v>
      </c>
      <c r="C1135" s="84"/>
    </row>
    <row r="1136" spans="1:3" x14ac:dyDescent="0.25">
      <c r="A1136" s="84" t="s">
        <v>15595</v>
      </c>
      <c r="B1136" s="93" t="s">
        <v>1135</v>
      </c>
      <c r="C1136" s="84"/>
    </row>
    <row r="1137" spans="1:3" x14ac:dyDescent="0.25">
      <c r="A1137" s="84" t="s">
        <v>15595</v>
      </c>
      <c r="B1137" s="93" t="s">
        <v>1011</v>
      </c>
      <c r="C1137" s="84"/>
    </row>
    <row r="1138" spans="1:3" x14ac:dyDescent="0.25">
      <c r="A1138" s="84" t="s">
        <v>15595</v>
      </c>
      <c r="B1138" s="93" t="s">
        <v>457</v>
      </c>
      <c r="C1138" s="84"/>
    </row>
    <row r="1139" spans="1:3" x14ac:dyDescent="0.25">
      <c r="A1139" s="84" t="s">
        <v>15596</v>
      </c>
      <c r="B1139" s="93" t="s">
        <v>1289</v>
      </c>
      <c r="C1139" s="84"/>
    </row>
    <row r="1140" spans="1:3" x14ac:dyDescent="0.25">
      <c r="A1140" s="84" t="s">
        <v>15596</v>
      </c>
      <c r="B1140" s="93" t="s">
        <v>1288</v>
      </c>
      <c r="C1140" s="84"/>
    </row>
    <row r="1141" spans="1:3" x14ac:dyDescent="0.25">
      <c r="A1141" s="84" t="s">
        <v>15596</v>
      </c>
      <c r="B1141" s="93" t="s">
        <v>1235</v>
      </c>
      <c r="C1141" s="84"/>
    </row>
    <row r="1142" spans="1:3" x14ac:dyDescent="0.25">
      <c r="A1142" s="84" t="s">
        <v>15596</v>
      </c>
      <c r="B1142" s="93" t="s">
        <v>1113</v>
      </c>
      <c r="C1142" s="84"/>
    </row>
    <row r="1143" spans="1:3" x14ac:dyDescent="0.25">
      <c r="A1143" s="84" t="s">
        <v>15596</v>
      </c>
      <c r="B1143" s="93" t="s">
        <v>1106</v>
      </c>
      <c r="C1143" s="84"/>
    </row>
    <row r="1144" spans="1:3" x14ac:dyDescent="0.25">
      <c r="A1144" s="84" t="s">
        <v>15597</v>
      </c>
      <c r="B1144" s="93" t="s">
        <v>1190</v>
      </c>
      <c r="C1144" s="84"/>
    </row>
    <row r="1145" spans="1:3" x14ac:dyDescent="0.25">
      <c r="A1145" s="84" t="s">
        <v>15597</v>
      </c>
      <c r="B1145" s="93" t="s">
        <v>1562</v>
      </c>
      <c r="C1145" s="84"/>
    </row>
    <row r="1146" spans="1:3" x14ac:dyDescent="0.25">
      <c r="A1146" s="84" t="s">
        <v>15597</v>
      </c>
      <c r="B1146" s="93" t="s">
        <v>739</v>
      </c>
      <c r="C1146" s="84"/>
    </row>
    <row r="1147" spans="1:3" x14ac:dyDescent="0.25">
      <c r="A1147" s="84" t="s">
        <v>15597</v>
      </c>
      <c r="B1147" s="93" t="s">
        <v>682</v>
      </c>
      <c r="C1147" s="84"/>
    </row>
    <row r="1148" spans="1:3" x14ac:dyDescent="0.25">
      <c r="A1148" s="84" t="s">
        <v>15597</v>
      </c>
      <c r="B1148" s="93" t="s">
        <v>344</v>
      </c>
      <c r="C1148" s="84"/>
    </row>
    <row r="1149" spans="1:3" x14ac:dyDescent="0.25">
      <c r="A1149" s="84" t="s">
        <v>15598</v>
      </c>
      <c r="B1149" s="93" t="s">
        <v>1043</v>
      </c>
      <c r="C1149" s="84"/>
    </row>
    <row r="1150" spans="1:3" x14ac:dyDescent="0.25">
      <c r="A1150" s="84" t="s">
        <v>15598</v>
      </c>
      <c r="B1150" s="93" t="s">
        <v>1680</v>
      </c>
      <c r="C1150" s="84"/>
    </row>
    <row r="1151" spans="1:3" x14ac:dyDescent="0.25">
      <c r="A1151" s="84" t="s">
        <v>15598</v>
      </c>
      <c r="B1151" s="93" t="s">
        <v>718</v>
      </c>
      <c r="C1151" s="84"/>
    </row>
    <row r="1152" spans="1:3" x14ac:dyDescent="0.25">
      <c r="A1152" s="84" t="s">
        <v>15598</v>
      </c>
      <c r="B1152" s="93" t="s">
        <v>1679</v>
      </c>
      <c r="C1152" s="84"/>
    </row>
    <row r="1153" spans="1:3" x14ac:dyDescent="0.25">
      <c r="A1153" s="84" t="s">
        <v>15598</v>
      </c>
      <c r="B1153" s="93" t="s">
        <v>1678</v>
      </c>
      <c r="C1153" s="84"/>
    </row>
    <row r="1154" spans="1:3" x14ac:dyDescent="0.25">
      <c r="A1154" s="84" t="s">
        <v>15599</v>
      </c>
      <c r="B1154" s="93" t="s">
        <v>854</v>
      </c>
      <c r="C1154" s="84"/>
    </row>
    <row r="1155" spans="1:3" x14ac:dyDescent="0.25">
      <c r="A1155" s="84" t="s">
        <v>15599</v>
      </c>
      <c r="B1155" s="93" t="s">
        <v>1726</v>
      </c>
      <c r="C1155" s="84"/>
    </row>
    <row r="1156" spans="1:3" x14ac:dyDescent="0.25">
      <c r="A1156" s="84" t="s">
        <v>15599</v>
      </c>
      <c r="B1156" s="93" t="s">
        <v>1725</v>
      </c>
      <c r="C1156" s="84"/>
    </row>
    <row r="1157" spans="1:3" x14ac:dyDescent="0.25">
      <c r="A1157" s="84" t="s">
        <v>15599</v>
      </c>
      <c r="B1157" s="93" t="s">
        <v>1602</v>
      </c>
      <c r="C1157" s="84"/>
    </row>
    <row r="1158" spans="1:3" x14ac:dyDescent="0.25">
      <c r="A1158" s="84" t="s">
        <v>15599</v>
      </c>
      <c r="B1158" s="93" t="s">
        <v>438</v>
      </c>
      <c r="C1158" s="84"/>
    </row>
    <row r="1159" spans="1:3" x14ac:dyDescent="0.25">
      <c r="A1159" s="84" t="s">
        <v>15600</v>
      </c>
      <c r="B1159" s="93" t="s">
        <v>755</v>
      </c>
      <c r="C1159" s="84"/>
    </row>
    <row r="1160" spans="1:3" x14ac:dyDescent="0.25">
      <c r="A1160" s="84" t="s">
        <v>15600</v>
      </c>
      <c r="B1160" s="93" t="s">
        <v>1696</v>
      </c>
      <c r="C1160" s="84"/>
    </row>
    <row r="1161" spans="1:3" x14ac:dyDescent="0.25">
      <c r="A1161" s="84" t="s">
        <v>15600</v>
      </c>
      <c r="B1161" s="93" t="s">
        <v>749</v>
      </c>
      <c r="C1161" s="84"/>
    </row>
    <row r="1162" spans="1:3" x14ac:dyDescent="0.25">
      <c r="A1162" s="84" t="s">
        <v>15600</v>
      </c>
      <c r="B1162" s="93" t="s">
        <v>1695</v>
      </c>
      <c r="C1162" s="84"/>
    </row>
    <row r="1163" spans="1:3" x14ac:dyDescent="0.25">
      <c r="A1163" s="84" t="s">
        <v>15600</v>
      </c>
      <c r="B1163" s="93" t="s">
        <v>1694</v>
      </c>
      <c r="C1163" s="84"/>
    </row>
    <row r="1164" spans="1:3" x14ac:dyDescent="0.25">
      <c r="A1164" s="84" t="s">
        <v>15601</v>
      </c>
      <c r="B1164" s="93" t="s">
        <v>728</v>
      </c>
      <c r="C1164" s="84"/>
    </row>
    <row r="1165" spans="1:3" x14ac:dyDescent="0.25">
      <c r="A1165" s="84" t="s">
        <v>15601</v>
      </c>
      <c r="B1165" s="93" t="s">
        <v>1686</v>
      </c>
      <c r="C1165" s="84"/>
    </row>
    <row r="1166" spans="1:3" x14ac:dyDescent="0.25">
      <c r="A1166" s="84" t="s">
        <v>15601</v>
      </c>
      <c r="B1166" s="93" t="s">
        <v>1685</v>
      </c>
      <c r="C1166" s="84"/>
    </row>
    <row r="1167" spans="1:3" x14ac:dyDescent="0.25">
      <c r="A1167" s="84" t="s">
        <v>15601</v>
      </c>
      <c r="B1167" s="93" t="s">
        <v>1684</v>
      </c>
      <c r="C1167" s="84"/>
    </row>
    <row r="1168" spans="1:3" x14ac:dyDescent="0.25">
      <c r="A1168" s="84" t="s">
        <v>15601</v>
      </c>
      <c r="B1168" s="93" t="s">
        <v>1683</v>
      </c>
      <c r="C1168" s="84"/>
    </row>
    <row r="1169" spans="1:3" x14ac:dyDescent="0.25">
      <c r="A1169" s="84" t="s">
        <v>15602</v>
      </c>
      <c r="B1169" s="93" t="s">
        <v>1409</v>
      </c>
      <c r="C1169" s="84"/>
    </row>
    <row r="1170" spans="1:3" x14ac:dyDescent="0.25">
      <c r="A1170" s="84" t="s">
        <v>15602</v>
      </c>
      <c r="B1170" s="93" t="s">
        <v>1091</v>
      </c>
      <c r="C1170" s="84"/>
    </row>
    <row r="1171" spans="1:3" x14ac:dyDescent="0.25">
      <c r="A1171" s="84" t="s">
        <v>15602</v>
      </c>
      <c r="B1171" s="93" t="s">
        <v>1783</v>
      </c>
      <c r="C1171" s="84"/>
    </row>
    <row r="1172" spans="1:3" x14ac:dyDescent="0.25">
      <c r="A1172" s="84" t="s">
        <v>15602</v>
      </c>
      <c r="B1172" s="93" t="s">
        <v>894</v>
      </c>
      <c r="C1172" s="84"/>
    </row>
    <row r="1173" spans="1:3" x14ac:dyDescent="0.25">
      <c r="A1173" s="84" t="s">
        <v>15603</v>
      </c>
      <c r="B1173" s="93" t="s">
        <v>1345</v>
      </c>
      <c r="C1173" s="84"/>
    </row>
    <row r="1174" spans="1:3" x14ac:dyDescent="0.25">
      <c r="A1174" s="84" t="s">
        <v>15603</v>
      </c>
      <c r="B1174" s="93" t="s">
        <v>1644</v>
      </c>
      <c r="C1174" s="84"/>
    </row>
    <row r="1175" spans="1:3" x14ac:dyDescent="0.25">
      <c r="A1175" s="84" t="s">
        <v>15603</v>
      </c>
      <c r="B1175" s="93" t="s">
        <v>958</v>
      </c>
      <c r="C1175" s="84"/>
    </row>
    <row r="1176" spans="1:3" x14ac:dyDescent="0.25">
      <c r="A1176" s="84" t="s">
        <v>15603</v>
      </c>
      <c r="B1176" s="93" t="s">
        <v>571</v>
      </c>
      <c r="C1176" s="84"/>
    </row>
    <row r="1177" spans="1:3" x14ac:dyDescent="0.25">
      <c r="A1177" s="84" t="s">
        <v>15604</v>
      </c>
      <c r="B1177" s="93" t="s">
        <v>1315</v>
      </c>
      <c r="C1177" s="84"/>
    </row>
    <row r="1178" spans="1:3" x14ac:dyDescent="0.25">
      <c r="A1178" s="84" t="s">
        <v>15604</v>
      </c>
      <c r="B1178" s="93" t="s">
        <v>1314</v>
      </c>
      <c r="C1178" s="84"/>
    </row>
    <row r="1179" spans="1:3" x14ac:dyDescent="0.25">
      <c r="A1179" s="84" t="s">
        <v>15604</v>
      </c>
      <c r="B1179" s="93" t="s">
        <v>1207</v>
      </c>
      <c r="C1179" s="84"/>
    </row>
    <row r="1180" spans="1:3" x14ac:dyDescent="0.25">
      <c r="A1180" s="84" t="s">
        <v>15604</v>
      </c>
      <c r="B1180" s="93" t="s">
        <v>1206</v>
      </c>
      <c r="C1180" s="84"/>
    </row>
    <row r="1181" spans="1:3" x14ac:dyDescent="0.25">
      <c r="A1181" s="84" t="s">
        <v>15605</v>
      </c>
      <c r="B1181" s="93" t="s">
        <v>1153</v>
      </c>
      <c r="C1181" s="84"/>
    </row>
    <row r="1182" spans="1:3" x14ac:dyDescent="0.25">
      <c r="A1182" s="84" t="s">
        <v>15605</v>
      </c>
      <c r="B1182" s="93" t="s">
        <v>1797</v>
      </c>
      <c r="C1182" s="84"/>
    </row>
    <row r="1183" spans="1:3" x14ac:dyDescent="0.25">
      <c r="A1183" s="84" t="s">
        <v>15605</v>
      </c>
      <c r="B1183" s="93" t="s">
        <v>1584</v>
      </c>
      <c r="C1183" s="84"/>
    </row>
    <row r="1184" spans="1:3" x14ac:dyDescent="0.25">
      <c r="A1184" s="84" t="s">
        <v>15605</v>
      </c>
      <c r="B1184" s="93" t="s">
        <v>407</v>
      </c>
      <c r="C1184" s="84"/>
    </row>
    <row r="1185" spans="1:3" x14ac:dyDescent="0.25">
      <c r="A1185" s="84" t="s">
        <v>15606</v>
      </c>
      <c r="B1185" s="93" t="s">
        <v>1126</v>
      </c>
      <c r="C1185" s="84"/>
    </row>
    <row r="1186" spans="1:3" x14ac:dyDescent="0.25">
      <c r="A1186" s="84" t="s">
        <v>15606</v>
      </c>
      <c r="B1186" s="93" t="s">
        <v>1791</v>
      </c>
      <c r="C1186" s="84"/>
    </row>
    <row r="1187" spans="1:3" x14ac:dyDescent="0.25">
      <c r="A1187" s="84" t="s">
        <v>15606</v>
      </c>
      <c r="B1187" s="93" t="s">
        <v>1657</v>
      </c>
      <c r="C1187" s="84"/>
    </row>
    <row r="1188" spans="1:3" x14ac:dyDescent="0.25">
      <c r="A1188" s="84" t="s">
        <v>15606</v>
      </c>
      <c r="B1188" s="93" t="s">
        <v>628</v>
      </c>
      <c r="C1188" s="84"/>
    </row>
    <row r="1189" spans="1:3" x14ac:dyDescent="0.25">
      <c r="A1189" s="84" t="s">
        <v>15607</v>
      </c>
      <c r="B1189" s="93" t="s">
        <v>1125</v>
      </c>
      <c r="C1189" s="84"/>
    </row>
    <row r="1190" spans="1:3" x14ac:dyDescent="0.25">
      <c r="A1190" s="84" t="s">
        <v>15607</v>
      </c>
      <c r="B1190" s="93" t="s">
        <v>1790</v>
      </c>
      <c r="C1190" s="84"/>
    </row>
    <row r="1191" spans="1:3" x14ac:dyDescent="0.25">
      <c r="A1191" s="84" t="s">
        <v>15607</v>
      </c>
      <c r="B1191" s="93" t="s">
        <v>1635</v>
      </c>
      <c r="C1191" s="84"/>
    </row>
    <row r="1192" spans="1:3" x14ac:dyDescent="0.25">
      <c r="A1192" s="84" t="s">
        <v>15607</v>
      </c>
      <c r="B1192" s="93" t="s">
        <v>517</v>
      </c>
      <c r="C1192" s="84"/>
    </row>
    <row r="1193" spans="1:3" x14ac:dyDescent="0.25">
      <c r="A1193" s="84" t="s">
        <v>15608</v>
      </c>
      <c r="B1193" s="93" t="s">
        <v>993</v>
      </c>
      <c r="C1193" s="84"/>
    </row>
    <row r="1194" spans="1:3" x14ac:dyDescent="0.25">
      <c r="A1194" s="84" t="s">
        <v>15608</v>
      </c>
      <c r="B1194" s="93" t="s">
        <v>1662</v>
      </c>
      <c r="C1194" s="84"/>
    </row>
    <row r="1195" spans="1:3" x14ac:dyDescent="0.25">
      <c r="A1195" s="84" t="s">
        <v>15608</v>
      </c>
      <c r="B1195" s="93" t="s">
        <v>871</v>
      </c>
      <c r="C1195" s="84"/>
    </row>
    <row r="1196" spans="1:3" x14ac:dyDescent="0.25">
      <c r="A1196" s="84" t="s">
        <v>15608</v>
      </c>
      <c r="B1196" s="93" t="s">
        <v>650</v>
      </c>
      <c r="C1196" s="84"/>
    </row>
    <row r="1197" spans="1:3" x14ac:dyDescent="0.25">
      <c r="A1197" s="84" t="s">
        <v>15609</v>
      </c>
      <c r="B1197" s="93" t="s">
        <v>990</v>
      </c>
      <c r="C1197" s="84"/>
    </row>
    <row r="1198" spans="1:3" x14ac:dyDescent="0.25">
      <c r="A1198" s="84" t="s">
        <v>15609</v>
      </c>
      <c r="B1198" s="93" t="s">
        <v>989</v>
      </c>
      <c r="C1198" s="84"/>
    </row>
    <row r="1199" spans="1:3" x14ac:dyDescent="0.25">
      <c r="A1199" s="84" t="s">
        <v>15609</v>
      </c>
      <c r="B1199" s="93" t="s">
        <v>764</v>
      </c>
      <c r="C1199" s="84"/>
    </row>
    <row r="1200" spans="1:3" x14ac:dyDescent="0.25">
      <c r="A1200" s="84" t="s">
        <v>15609</v>
      </c>
      <c r="B1200" s="93" t="s">
        <v>1703</v>
      </c>
      <c r="C1200" s="84"/>
    </row>
    <row r="1201" spans="1:3" x14ac:dyDescent="0.25">
      <c r="A1201" s="84" t="s">
        <v>15610</v>
      </c>
      <c r="B1201" s="93" t="s">
        <v>878</v>
      </c>
      <c r="C1201" s="84"/>
    </row>
    <row r="1202" spans="1:3" x14ac:dyDescent="0.25">
      <c r="A1202" s="84" t="s">
        <v>15610</v>
      </c>
      <c r="B1202" s="93" t="s">
        <v>1556</v>
      </c>
      <c r="C1202" s="84"/>
    </row>
    <row r="1203" spans="1:3" x14ac:dyDescent="0.25">
      <c r="A1203" s="84" t="s">
        <v>15610</v>
      </c>
      <c r="B1203" s="93" t="s">
        <v>370</v>
      </c>
      <c r="C1203" s="84"/>
    </row>
    <row r="1204" spans="1:3" x14ac:dyDescent="0.25">
      <c r="A1204" s="84" t="s">
        <v>15610</v>
      </c>
      <c r="B1204" s="93" t="s">
        <v>333</v>
      </c>
      <c r="C1204" s="84"/>
    </row>
    <row r="1205" spans="1:3" x14ac:dyDescent="0.25">
      <c r="A1205" s="84" t="s">
        <v>15611</v>
      </c>
      <c r="B1205" s="93" t="s">
        <v>873</v>
      </c>
      <c r="C1205" s="84"/>
    </row>
    <row r="1206" spans="1:3" x14ac:dyDescent="0.25">
      <c r="A1206" s="84" t="s">
        <v>15611</v>
      </c>
      <c r="B1206" s="93" t="s">
        <v>1733</v>
      </c>
      <c r="C1206" s="84"/>
    </row>
    <row r="1207" spans="1:3" x14ac:dyDescent="0.25">
      <c r="A1207" s="84" t="s">
        <v>15611</v>
      </c>
      <c r="B1207" s="93" t="s">
        <v>1732</v>
      </c>
      <c r="C1207" s="84"/>
    </row>
    <row r="1208" spans="1:3" x14ac:dyDescent="0.25">
      <c r="A1208" s="84" t="s">
        <v>15611</v>
      </c>
      <c r="B1208" s="93" t="s">
        <v>1731</v>
      </c>
      <c r="C1208" s="84"/>
    </row>
    <row r="1209" spans="1:3" x14ac:dyDescent="0.25">
      <c r="A1209" s="84" t="s">
        <v>15612</v>
      </c>
      <c r="B1209" s="93" t="s">
        <v>826</v>
      </c>
      <c r="C1209" s="84"/>
    </row>
    <row r="1210" spans="1:3" x14ac:dyDescent="0.25">
      <c r="A1210" s="84" t="s">
        <v>15612</v>
      </c>
      <c r="B1210" s="93" t="s">
        <v>1578</v>
      </c>
      <c r="C1210" s="84"/>
    </row>
    <row r="1211" spans="1:3" x14ac:dyDescent="0.25">
      <c r="A1211" s="84" t="s">
        <v>15612</v>
      </c>
      <c r="B1211" s="93" t="s">
        <v>659</v>
      </c>
      <c r="C1211" s="84"/>
    </row>
    <row r="1212" spans="1:3" x14ac:dyDescent="0.25">
      <c r="A1212" s="84" t="s">
        <v>15612</v>
      </c>
      <c r="B1212" s="93" t="s">
        <v>384</v>
      </c>
      <c r="C1212" s="84"/>
    </row>
    <row r="1213" spans="1:3" x14ac:dyDescent="0.25">
      <c r="A1213" s="84" t="s">
        <v>15613</v>
      </c>
      <c r="B1213" s="93" t="s">
        <v>635</v>
      </c>
      <c r="C1213" s="84"/>
    </row>
    <row r="1214" spans="1:3" x14ac:dyDescent="0.25">
      <c r="A1214" s="84" t="s">
        <v>15613</v>
      </c>
      <c r="B1214" s="93" t="s">
        <v>1495</v>
      </c>
      <c r="C1214" s="84"/>
    </row>
    <row r="1215" spans="1:3" x14ac:dyDescent="0.25">
      <c r="A1215" s="84" t="s">
        <v>15613</v>
      </c>
      <c r="B1215" s="93" t="s">
        <v>396</v>
      </c>
      <c r="C1215" s="84"/>
    </row>
    <row r="1216" spans="1:3" x14ac:dyDescent="0.25">
      <c r="A1216" s="84" t="s">
        <v>15613</v>
      </c>
      <c r="B1216" s="93" t="s">
        <v>190</v>
      </c>
      <c r="C1216" s="84"/>
    </row>
    <row r="1217" spans="1:3" x14ac:dyDescent="0.25">
      <c r="A1217" s="84" t="s">
        <v>15614</v>
      </c>
      <c r="B1217" s="93" t="s">
        <v>599</v>
      </c>
      <c r="C1217" s="84"/>
    </row>
    <row r="1218" spans="1:3" x14ac:dyDescent="0.25">
      <c r="A1218" s="84" t="s">
        <v>15614</v>
      </c>
      <c r="B1218" s="93" t="s">
        <v>1520</v>
      </c>
      <c r="C1218" s="84"/>
    </row>
    <row r="1219" spans="1:3" x14ac:dyDescent="0.25">
      <c r="A1219" s="84" t="s">
        <v>15614</v>
      </c>
      <c r="B1219" s="93" t="s">
        <v>1519</v>
      </c>
      <c r="C1219" s="84"/>
    </row>
    <row r="1220" spans="1:3" x14ac:dyDescent="0.25">
      <c r="A1220" s="84" t="s">
        <v>15614</v>
      </c>
      <c r="B1220" s="93" t="s">
        <v>235</v>
      </c>
      <c r="C1220" s="84"/>
    </row>
    <row r="1221" spans="1:3" x14ac:dyDescent="0.25">
      <c r="A1221" s="84" t="s">
        <v>15615</v>
      </c>
      <c r="B1221" s="93" t="s">
        <v>462</v>
      </c>
      <c r="C1221" s="84"/>
    </row>
    <row r="1222" spans="1:3" x14ac:dyDescent="0.25">
      <c r="A1222" s="84" t="s">
        <v>15615</v>
      </c>
      <c r="B1222" s="93" t="s">
        <v>1613</v>
      </c>
      <c r="C1222" s="84"/>
    </row>
    <row r="1223" spans="1:3" x14ac:dyDescent="0.25">
      <c r="A1223" s="84" t="s">
        <v>15615</v>
      </c>
      <c r="B1223" s="93" t="s">
        <v>1612</v>
      </c>
      <c r="C1223" s="84"/>
    </row>
    <row r="1224" spans="1:3" x14ac:dyDescent="0.25">
      <c r="A1224" s="84" t="s">
        <v>15615</v>
      </c>
      <c r="B1224" s="93" t="s">
        <v>1611</v>
      </c>
      <c r="C1224" s="84"/>
    </row>
    <row r="1225" spans="1:3" x14ac:dyDescent="0.25">
      <c r="A1225" s="84" t="s">
        <v>15616</v>
      </c>
      <c r="B1225" s="93" t="s">
        <v>1435</v>
      </c>
      <c r="C1225" s="84"/>
    </row>
    <row r="1226" spans="1:3" x14ac:dyDescent="0.25">
      <c r="A1226" s="84" t="s">
        <v>15616</v>
      </c>
      <c r="B1226" s="93" t="s">
        <v>1603</v>
      </c>
      <c r="C1226" s="84"/>
    </row>
    <row r="1227" spans="1:3" x14ac:dyDescent="0.25">
      <c r="A1227" s="84" t="s">
        <v>15616</v>
      </c>
      <c r="B1227" s="93" t="s">
        <v>440</v>
      </c>
      <c r="C1227" s="84"/>
    </row>
    <row r="1228" spans="1:3" x14ac:dyDescent="0.25">
      <c r="A1228" s="84" t="s">
        <v>15617</v>
      </c>
      <c r="B1228" s="93" t="s">
        <v>1278</v>
      </c>
      <c r="C1228" s="84"/>
    </row>
    <row r="1229" spans="1:3" x14ac:dyDescent="0.25">
      <c r="A1229" s="84" t="s">
        <v>15617</v>
      </c>
      <c r="B1229" s="93" t="s">
        <v>1277</v>
      </c>
      <c r="C1229" s="84"/>
    </row>
    <row r="1230" spans="1:3" x14ac:dyDescent="0.25">
      <c r="A1230" s="84" t="s">
        <v>15617</v>
      </c>
      <c r="B1230" s="93" t="s">
        <v>1032</v>
      </c>
      <c r="C1230" s="84"/>
    </row>
    <row r="1231" spans="1:3" x14ac:dyDescent="0.25">
      <c r="A1231" s="84" t="s">
        <v>15618</v>
      </c>
      <c r="B1231" s="93" t="s">
        <v>1213</v>
      </c>
      <c r="C1231" s="84"/>
    </row>
    <row r="1232" spans="1:3" x14ac:dyDescent="0.25">
      <c r="A1232" s="84" t="s">
        <v>15618</v>
      </c>
      <c r="B1232" s="93" t="s">
        <v>1573</v>
      </c>
      <c r="C1232" s="84"/>
    </row>
    <row r="1233" spans="1:3" x14ac:dyDescent="0.25">
      <c r="A1233" s="84" t="s">
        <v>15618</v>
      </c>
      <c r="B1233" s="93" t="s">
        <v>369</v>
      </c>
      <c r="C1233" s="84"/>
    </row>
    <row r="1234" spans="1:3" x14ac:dyDescent="0.25">
      <c r="A1234" s="84" t="s">
        <v>15619</v>
      </c>
      <c r="B1234" s="93" t="s">
        <v>1209</v>
      </c>
      <c r="C1234" s="84"/>
    </row>
    <row r="1235" spans="1:3" x14ac:dyDescent="0.25">
      <c r="A1235" s="84" t="s">
        <v>15619</v>
      </c>
      <c r="B1235" s="93" t="s">
        <v>1809</v>
      </c>
      <c r="C1235" s="84"/>
    </row>
    <row r="1236" spans="1:3" x14ac:dyDescent="0.25">
      <c r="A1236" s="84" t="s">
        <v>15619</v>
      </c>
      <c r="B1236" s="93" t="s">
        <v>1194</v>
      </c>
      <c r="C1236" s="84"/>
    </row>
    <row r="1237" spans="1:3" x14ac:dyDescent="0.25">
      <c r="A1237" s="84" t="s">
        <v>15620</v>
      </c>
      <c r="B1237" s="93" t="s">
        <v>1208</v>
      </c>
      <c r="C1237" s="84"/>
    </row>
    <row r="1238" spans="1:3" x14ac:dyDescent="0.25">
      <c r="A1238" s="84" t="s">
        <v>15620</v>
      </c>
      <c r="B1238" s="93" t="s">
        <v>1718</v>
      </c>
      <c r="C1238" s="84"/>
    </row>
    <row r="1239" spans="1:3" x14ac:dyDescent="0.25">
      <c r="A1239" s="84" t="s">
        <v>15620</v>
      </c>
      <c r="B1239" s="93" t="s">
        <v>785</v>
      </c>
      <c r="C1239" s="84"/>
    </row>
    <row r="1240" spans="1:3" x14ac:dyDescent="0.25">
      <c r="A1240" s="84" t="s">
        <v>15621</v>
      </c>
      <c r="B1240" s="93" t="s">
        <v>1205</v>
      </c>
      <c r="C1240" s="84"/>
    </row>
    <row r="1241" spans="1:3" x14ac:dyDescent="0.25">
      <c r="A1241" s="84" t="s">
        <v>15621</v>
      </c>
      <c r="B1241" s="93" t="s">
        <v>1728</v>
      </c>
      <c r="C1241" s="84"/>
    </row>
    <row r="1242" spans="1:3" x14ac:dyDescent="0.25">
      <c r="A1242" s="84" t="s">
        <v>15621</v>
      </c>
      <c r="B1242" s="93" t="s">
        <v>859</v>
      </c>
      <c r="C1242" s="84"/>
    </row>
    <row r="1243" spans="1:3" x14ac:dyDescent="0.25">
      <c r="A1243" s="84" t="s">
        <v>15622</v>
      </c>
      <c r="B1243" s="93" t="s">
        <v>1203</v>
      </c>
      <c r="C1243" s="84"/>
    </row>
    <row r="1244" spans="1:3" x14ac:dyDescent="0.25">
      <c r="A1244" s="84" t="s">
        <v>15622</v>
      </c>
      <c r="B1244" s="93" t="s">
        <v>1548</v>
      </c>
      <c r="C1244" s="84"/>
    </row>
    <row r="1245" spans="1:3" x14ac:dyDescent="0.25">
      <c r="A1245" s="84" t="s">
        <v>15622</v>
      </c>
      <c r="B1245" s="93" t="s">
        <v>316</v>
      </c>
      <c r="C1245" s="84"/>
    </row>
    <row r="1246" spans="1:3" x14ac:dyDescent="0.25">
      <c r="A1246" s="84" t="s">
        <v>15623</v>
      </c>
      <c r="B1246" s="93" t="s">
        <v>1120</v>
      </c>
      <c r="C1246" s="84"/>
    </row>
    <row r="1247" spans="1:3" x14ac:dyDescent="0.25">
      <c r="A1247" s="84" t="s">
        <v>15623</v>
      </c>
      <c r="B1247" s="93" t="s">
        <v>1119</v>
      </c>
      <c r="C1247" s="84"/>
    </row>
    <row r="1248" spans="1:3" x14ac:dyDescent="0.25">
      <c r="A1248" s="84" t="s">
        <v>15623</v>
      </c>
      <c r="B1248" s="93" t="s">
        <v>499</v>
      </c>
      <c r="C1248" s="84"/>
    </row>
    <row r="1249" spans="1:3" x14ac:dyDescent="0.25">
      <c r="A1249" s="84" t="s">
        <v>15624</v>
      </c>
      <c r="B1249" s="93" t="s">
        <v>1040</v>
      </c>
      <c r="C1249" s="84"/>
    </row>
    <row r="1250" spans="1:3" x14ac:dyDescent="0.25">
      <c r="A1250" s="84" t="s">
        <v>15624</v>
      </c>
      <c r="B1250" s="93" t="s">
        <v>1608</v>
      </c>
      <c r="C1250" s="84"/>
    </row>
    <row r="1251" spans="1:3" x14ac:dyDescent="0.25">
      <c r="A1251" s="84" t="s">
        <v>15624</v>
      </c>
      <c r="B1251" s="93" t="s">
        <v>454</v>
      </c>
      <c r="C1251" s="84"/>
    </row>
    <row r="1252" spans="1:3" x14ac:dyDescent="0.25">
      <c r="A1252" s="84" t="s">
        <v>15625</v>
      </c>
      <c r="B1252" s="93" t="s">
        <v>976</v>
      </c>
      <c r="C1252" s="84"/>
    </row>
    <row r="1253" spans="1:3" x14ac:dyDescent="0.25">
      <c r="A1253" s="84" t="s">
        <v>15625</v>
      </c>
      <c r="B1253" s="93" t="s">
        <v>1758</v>
      </c>
      <c r="C1253" s="84"/>
    </row>
    <row r="1254" spans="1:3" x14ac:dyDescent="0.25">
      <c r="A1254" s="84" t="s">
        <v>15625</v>
      </c>
      <c r="B1254" s="93" t="s">
        <v>1757</v>
      </c>
      <c r="C1254" s="84"/>
    </row>
    <row r="1255" spans="1:3" x14ac:dyDescent="0.25">
      <c r="A1255" s="84" t="s">
        <v>15626</v>
      </c>
      <c r="B1255" s="93" t="s">
        <v>960</v>
      </c>
      <c r="C1255" s="84"/>
    </row>
    <row r="1256" spans="1:3" x14ac:dyDescent="0.25">
      <c r="A1256" s="84" t="s">
        <v>15626</v>
      </c>
      <c r="B1256" s="93" t="s">
        <v>1632</v>
      </c>
      <c r="C1256" s="84"/>
    </row>
    <row r="1257" spans="1:3" x14ac:dyDescent="0.25">
      <c r="A1257" s="84" t="s">
        <v>15626</v>
      </c>
      <c r="B1257" s="93" t="s">
        <v>504</v>
      </c>
      <c r="C1257" s="84"/>
    </row>
    <row r="1258" spans="1:3" x14ac:dyDescent="0.25">
      <c r="A1258" s="84" t="s">
        <v>15627</v>
      </c>
      <c r="B1258" s="93" t="s">
        <v>957</v>
      </c>
      <c r="C1258" s="84"/>
    </row>
    <row r="1259" spans="1:3" x14ac:dyDescent="0.25">
      <c r="A1259" s="84" t="s">
        <v>15627</v>
      </c>
      <c r="B1259" s="93" t="s">
        <v>1540</v>
      </c>
      <c r="C1259" s="84"/>
    </row>
    <row r="1260" spans="1:3" x14ac:dyDescent="0.25">
      <c r="A1260" s="84" t="s">
        <v>15627</v>
      </c>
      <c r="B1260" s="93" t="s">
        <v>302</v>
      </c>
      <c r="C1260" s="84"/>
    </row>
    <row r="1261" spans="1:3" x14ac:dyDescent="0.25">
      <c r="A1261" s="84" t="s">
        <v>15628</v>
      </c>
      <c r="B1261" s="93" t="s">
        <v>930</v>
      </c>
      <c r="C1261" s="84"/>
    </row>
    <row r="1262" spans="1:3" x14ac:dyDescent="0.25">
      <c r="A1262" s="84" t="s">
        <v>15628</v>
      </c>
      <c r="B1262" s="93" t="s">
        <v>1750</v>
      </c>
      <c r="C1262" s="84"/>
    </row>
    <row r="1263" spans="1:3" x14ac:dyDescent="0.25">
      <c r="A1263" s="84" t="s">
        <v>15628</v>
      </c>
      <c r="B1263" s="93" t="s">
        <v>929</v>
      </c>
      <c r="C1263" s="84"/>
    </row>
    <row r="1264" spans="1:3" x14ac:dyDescent="0.25">
      <c r="A1264" s="84" t="s">
        <v>15629</v>
      </c>
      <c r="B1264" s="93" t="s">
        <v>768</v>
      </c>
      <c r="C1264" s="84"/>
    </row>
    <row r="1265" spans="1:3" x14ac:dyDescent="0.25">
      <c r="A1265" s="84" t="s">
        <v>15629</v>
      </c>
      <c r="B1265" s="93" t="s">
        <v>1706</v>
      </c>
      <c r="C1265" s="84"/>
    </row>
    <row r="1266" spans="1:3" x14ac:dyDescent="0.25">
      <c r="A1266" s="84" t="s">
        <v>15629</v>
      </c>
      <c r="B1266" s="93" t="s">
        <v>1705</v>
      </c>
      <c r="C1266" s="84"/>
    </row>
    <row r="1267" spans="1:3" x14ac:dyDescent="0.25">
      <c r="A1267" s="84" t="s">
        <v>15630</v>
      </c>
      <c r="B1267" s="93" t="s">
        <v>717</v>
      </c>
      <c r="C1267" s="84"/>
    </row>
    <row r="1268" spans="1:3" x14ac:dyDescent="0.25">
      <c r="A1268" s="84" t="s">
        <v>15630</v>
      </c>
      <c r="B1268" s="93" t="s">
        <v>1541</v>
      </c>
      <c r="C1268" s="84"/>
    </row>
    <row r="1269" spans="1:3" x14ac:dyDescent="0.25">
      <c r="A1269" s="84" t="s">
        <v>15630</v>
      </c>
      <c r="B1269" s="93" t="s">
        <v>304</v>
      </c>
      <c r="C1269" s="84"/>
    </row>
    <row r="1270" spans="1:3" x14ac:dyDescent="0.25">
      <c r="A1270" s="84" t="s">
        <v>15631</v>
      </c>
      <c r="B1270" s="93" t="s">
        <v>687</v>
      </c>
      <c r="C1270" s="84"/>
    </row>
    <row r="1271" spans="1:3" x14ac:dyDescent="0.25">
      <c r="A1271" s="84" t="s">
        <v>15631</v>
      </c>
      <c r="B1271" s="93" t="s">
        <v>1673</v>
      </c>
      <c r="C1271" s="84"/>
    </row>
    <row r="1272" spans="1:3" x14ac:dyDescent="0.25">
      <c r="A1272" s="84" t="s">
        <v>15631</v>
      </c>
      <c r="B1272" s="93" t="s">
        <v>1672</v>
      </c>
      <c r="C1272" s="84"/>
    </row>
    <row r="1273" spans="1:3" x14ac:dyDescent="0.25">
      <c r="A1273" s="84" t="s">
        <v>15632</v>
      </c>
      <c r="B1273" s="93" t="s">
        <v>651</v>
      </c>
      <c r="C1273" s="84"/>
    </row>
    <row r="1274" spans="1:3" x14ac:dyDescent="0.25">
      <c r="A1274" s="84" t="s">
        <v>15632</v>
      </c>
      <c r="B1274" s="93" t="s">
        <v>1664</v>
      </c>
      <c r="C1274" s="84"/>
    </row>
    <row r="1275" spans="1:3" x14ac:dyDescent="0.25">
      <c r="A1275" s="84" t="s">
        <v>15632</v>
      </c>
      <c r="B1275" s="93" t="s">
        <v>1663</v>
      </c>
      <c r="C1275" s="84"/>
    </row>
    <row r="1276" spans="1:3" x14ac:dyDescent="0.25">
      <c r="A1276" s="84" t="s">
        <v>15633</v>
      </c>
      <c r="B1276" s="93" t="s">
        <v>614</v>
      </c>
      <c r="C1276" s="84"/>
    </row>
    <row r="1277" spans="1:3" x14ac:dyDescent="0.25">
      <c r="A1277" s="84" t="s">
        <v>15633</v>
      </c>
      <c r="B1277" s="93" t="s">
        <v>613</v>
      </c>
      <c r="C1277" s="84"/>
    </row>
    <row r="1278" spans="1:3" x14ac:dyDescent="0.25">
      <c r="A1278" s="84" t="s">
        <v>15633</v>
      </c>
      <c r="B1278" s="93" t="s">
        <v>612</v>
      </c>
      <c r="C1278" s="84"/>
    </row>
    <row r="1279" spans="1:3" x14ac:dyDescent="0.25">
      <c r="A1279" s="84" t="s">
        <v>15634</v>
      </c>
      <c r="B1279" s="93" t="s">
        <v>584</v>
      </c>
      <c r="C1279" s="84"/>
    </row>
    <row r="1280" spans="1:3" x14ac:dyDescent="0.25">
      <c r="A1280" s="84" t="s">
        <v>15634</v>
      </c>
      <c r="B1280" s="93" t="s">
        <v>1648</v>
      </c>
      <c r="C1280" s="84"/>
    </row>
    <row r="1281" spans="1:3" x14ac:dyDescent="0.25">
      <c r="A1281" s="84" t="s">
        <v>15634</v>
      </c>
      <c r="B1281" s="93" t="s">
        <v>1647</v>
      </c>
      <c r="C1281" s="84"/>
    </row>
    <row r="1282" spans="1:3" x14ac:dyDescent="0.25">
      <c r="A1282" s="84" t="s">
        <v>15635</v>
      </c>
      <c r="B1282" s="93" t="s">
        <v>559</v>
      </c>
      <c r="C1282" s="84"/>
    </row>
    <row r="1283" spans="1:3" x14ac:dyDescent="0.25">
      <c r="A1283" s="84" t="s">
        <v>15635</v>
      </c>
      <c r="B1283" s="93" t="s">
        <v>1542</v>
      </c>
      <c r="C1283" s="84"/>
    </row>
    <row r="1284" spans="1:3" x14ac:dyDescent="0.25">
      <c r="A1284" s="84" t="s">
        <v>15635</v>
      </c>
      <c r="B1284" s="93" t="s">
        <v>310</v>
      </c>
      <c r="C1284" s="84"/>
    </row>
    <row r="1285" spans="1:3" x14ac:dyDescent="0.25">
      <c r="A1285" s="84" t="s">
        <v>15636</v>
      </c>
      <c r="B1285" s="93" t="s">
        <v>545</v>
      </c>
      <c r="C1285" s="84"/>
    </row>
    <row r="1286" spans="1:3" x14ac:dyDescent="0.25">
      <c r="A1286" s="84" t="s">
        <v>15636</v>
      </c>
      <c r="B1286" s="93" t="s">
        <v>1627</v>
      </c>
      <c r="C1286" s="84"/>
    </row>
    <row r="1287" spans="1:3" x14ac:dyDescent="0.25">
      <c r="A1287" s="84" t="s">
        <v>15636</v>
      </c>
      <c r="B1287" s="93" t="s">
        <v>485</v>
      </c>
      <c r="C1287" s="84"/>
    </row>
    <row r="1288" spans="1:3" x14ac:dyDescent="0.25">
      <c r="A1288" s="84" t="s">
        <v>15637</v>
      </c>
      <c r="B1288" s="93" t="s">
        <v>538</v>
      </c>
      <c r="C1288" s="84"/>
    </row>
    <row r="1289" spans="1:3" x14ac:dyDescent="0.25">
      <c r="A1289" s="84" t="s">
        <v>15637</v>
      </c>
      <c r="B1289" s="93" t="s">
        <v>1640</v>
      </c>
      <c r="C1289" s="84"/>
    </row>
    <row r="1290" spans="1:3" x14ac:dyDescent="0.25">
      <c r="A1290" s="84" t="s">
        <v>15637</v>
      </c>
      <c r="B1290" s="93" t="s">
        <v>1639</v>
      </c>
      <c r="C1290" s="84"/>
    </row>
    <row r="1291" spans="1:3" x14ac:dyDescent="0.25">
      <c r="A1291" s="84" t="s">
        <v>15638</v>
      </c>
      <c r="B1291" s="93" t="s">
        <v>271</v>
      </c>
      <c r="C1291" s="84"/>
    </row>
    <row r="1292" spans="1:3" x14ac:dyDescent="0.25">
      <c r="A1292" s="84" t="s">
        <v>15638</v>
      </c>
      <c r="B1292" s="93" t="s">
        <v>1525</v>
      </c>
      <c r="C1292" s="84"/>
    </row>
    <row r="1293" spans="1:3" x14ac:dyDescent="0.25">
      <c r="A1293" s="84" t="s">
        <v>15638</v>
      </c>
      <c r="B1293" s="93" t="s">
        <v>1524</v>
      </c>
      <c r="C1293" s="84"/>
    </row>
    <row r="1294" spans="1:3" x14ac:dyDescent="0.25">
      <c r="A1294" s="84" t="s">
        <v>15639</v>
      </c>
      <c r="B1294" s="93" t="s">
        <v>197</v>
      </c>
      <c r="C1294" s="84"/>
    </row>
    <row r="1295" spans="1:3" x14ac:dyDescent="0.25">
      <c r="A1295" s="84" t="s">
        <v>15639</v>
      </c>
      <c r="B1295" s="93" t="s">
        <v>1502</v>
      </c>
      <c r="C1295" s="84"/>
    </row>
    <row r="1296" spans="1:3" x14ac:dyDescent="0.25">
      <c r="A1296" s="84" t="s">
        <v>15639</v>
      </c>
      <c r="B1296" s="93" t="s">
        <v>1501</v>
      </c>
      <c r="C1296" s="84"/>
    </row>
    <row r="1297" spans="1:3" x14ac:dyDescent="0.25">
      <c r="A1297" s="84" t="s">
        <v>15640</v>
      </c>
      <c r="B1297" s="93" t="s">
        <v>1459</v>
      </c>
      <c r="C1297" s="84"/>
    </row>
    <row r="1298" spans="1:3" x14ac:dyDescent="0.25">
      <c r="A1298" s="84" t="s">
        <v>15640</v>
      </c>
      <c r="B1298" s="93" t="s">
        <v>1874</v>
      </c>
      <c r="C1298" s="84"/>
    </row>
    <row r="1299" spans="1:3" x14ac:dyDescent="0.25">
      <c r="A1299" s="84" t="s">
        <v>15641</v>
      </c>
      <c r="B1299" s="93" t="s">
        <v>1441</v>
      </c>
      <c r="C1299" s="84"/>
    </row>
    <row r="1300" spans="1:3" x14ac:dyDescent="0.25">
      <c r="A1300" s="84" t="s">
        <v>15641</v>
      </c>
      <c r="B1300" s="93" t="s">
        <v>1866</v>
      </c>
      <c r="C1300" s="84"/>
    </row>
    <row r="1301" spans="1:3" x14ac:dyDescent="0.25">
      <c r="A1301" s="84" t="s">
        <v>15642</v>
      </c>
      <c r="B1301" s="93" t="s">
        <v>1414</v>
      </c>
      <c r="C1301" s="84"/>
    </row>
    <row r="1302" spans="1:3" x14ac:dyDescent="0.25">
      <c r="A1302" s="84" t="s">
        <v>15642</v>
      </c>
      <c r="B1302" s="93" t="s">
        <v>1864</v>
      </c>
      <c r="C1302" s="84"/>
    </row>
    <row r="1303" spans="1:3" x14ac:dyDescent="0.25">
      <c r="A1303" s="84" t="s">
        <v>15643</v>
      </c>
      <c r="B1303" s="93" t="s">
        <v>1413</v>
      </c>
      <c r="C1303" s="84"/>
    </row>
    <row r="1304" spans="1:3" x14ac:dyDescent="0.25">
      <c r="A1304" s="84" t="s">
        <v>15643</v>
      </c>
      <c r="B1304" s="93" t="s">
        <v>1863</v>
      </c>
      <c r="C1304" s="84"/>
    </row>
    <row r="1305" spans="1:3" x14ac:dyDescent="0.25">
      <c r="A1305" s="84" t="s">
        <v>15644</v>
      </c>
      <c r="B1305" s="93" t="s">
        <v>1399</v>
      </c>
      <c r="C1305" s="84"/>
    </row>
    <row r="1306" spans="1:3" x14ac:dyDescent="0.25">
      <c r="A1306" s="84" t="s">
        <v>15644</v>
      </c>
      <c r="B1306" s="93" t="s">
        <v>1856</v>
      </c>
      <c r="C1306" s="84"/>
    </row>
    <row r="1307" spans="1:3" x14ac:dyDescent="0.25">
      <c r="A1307" s="84" t="s">
        <v>15645</v>
      </c>
      <c r="B1307" s="93" t="s">
        <v>1398</v>
      </c>
      <c r="C1307" s="84"/>
    </row>
    <row r="1308" spans="1:3" x14ac:dyDescent="0.25">
      <c r="A1308" s="84" t="s">
        <v>15645</v>
      </c>
      <c r="B1308" s="93" t="s">
        <v>1855</v>
      </c>
      <c r="C1308" s="84"/>
    </row>
    <row r="1309" spans="1:3" x14ac:dyDescent="0.25">
      <c r="A1309" s="84" t="s">
        <v>15646</v>
      </c>
      <c r="B1309" s="93" t="s">
        <v>1380</v>
      </c>
      <c r="C1309" s="84"/>
    </row>
    <row r="1310" spans="1:3" x14ac:dyDescent="0.25">
      <c r="A1310" s="84" t="s">
        <v>15646</v>
      </c>
      <c r="B1310" s="93" t="s">
        <v>1852</v>
      </c>
      <c r="C1310" s="84"/>
    </row>
    <row r="1311" spans="1:3" x14ac:dyDescent="0.25">
      <c r="A1311" s="84" t="s">
        <v>15647</v>
      </c>
      <c r="B1311" s="93" t="s">
        <v>1376</v>
      </c>
      <c r="C1311" s="84"/>
    </row>
    <row r="1312" spans="1:3" x14ac:dyDescent="0.25">
      <c r="A1312" s="84" t="s">
        <v>15647</v>
      </c>
      <c r="B1312" s="93" t="s">
        <v>1851</v>
      </c>
      <c r="C1312" s="84"/>
    </row>
    <row r="1313" spans="1:3" x14ac:dyDescent="0.25">
      <c r="A1313" s="84" t="s">
        <v>15648</v>
      </c>
      <c r="B1313" s="93" t="s">
        <v>1375</v>
      </c>
      <c r="C1313" s="84"/>
    </row>
    <row r="1314" spans="1:3" x14ac:dyDescent="0.25">
      <c r="A1314" s="84" t="s">
        <v>15648</v>
      </c>
      <c r="B1314" s="93" t="s">
        <v>1850</v>
      </c>
      <c r="C1314" s="84"/>
    </row>
    <row r="1315" spans="1:3" x14ac:dyDescent="0.25">
      <c r="A1315" s="84" t="s">
        <v>15649</v>
      </c>
      <c r="B1315" s="93" t="s">
        <v>1368</v>
      </c>
      <c r="C1315" s="84"/>
    </row>
    <row r="1316" spans="1:3" x14ac:dyDescent="0.25">
      <c r="A1316" s="84" t="s">
        <v>15649</v>
      </c>
      <c r="B1316" s="93" t="s">
        <v>1849</v>
      </c>
      <c r="C1316" s="84"/>
    </row>
    <row r="1317" spans="1:3" x14ac:dyDescent="0.25">
      <c r="A1317" s="84" t="s">
        <v>15650</v>
      </c>
      <c r="B1317" s="93" t="s">
        <v>1352</v>
      </c>
      <c r="C1317" s="84"/>
    </row>
    <row r="1318" spans="1:3" x14ac:dyDescent="0.25">
      <c r="A1318" s="84" t="s">
        <v>15650</v>
      </c>
      <c r="B1318" s="93" t="s">
        <v>1838</v>
      </c>
      <c r="C1318" s="84"/>
    </row>
    <row r="1319" spans="1:3" x14ac:dyDescent="0.25">
      <c r="A1319" s="84" t="s">
        <v>15651</v>
      </c>
      <c r="B1319" s="93" t="s">
        <v>1340</v>
      </c>
      <c r="C1319" s="84"/>
    </row>
    <row r="1320" spans="1:3" x14ac:dyDescent="0.25">
      <c r="A1320" s="84" t="s">
        <v>15651</v>
      </c>
      <c r="B1320" s="93" t="s">
        <v>1339</v>
      </c>
      <c r="C1320" s="84"/>
    </row>
    <row r="1321" spans="1:3" x14ac:dyDescent="0.25">
      <c r="A1321" s="84" t="s">
        <v>15652</v>
      </c>
      <c r="B1321" s="93" t="s">
        <v>1331</v>
      </c>
      <c r="C1321" s="84"/>
    </row>
    <row r="1322" spans="1:3" x14ac:dyDescent="0.25">
      <c r="A1322" s="84" t="s">
        <v>15652</v>
      </c>
      <c r="B1322" s="93" t="s">
        <v>1330</v>
      </c>
      <c r="C1322" s="84"/>
    </row>
    <row r="1323" spans="1:3" x14ac:dyDescent="0.25">
      <c r="A1323" s="84" t="s">
        <v>15653</v>
      </c>
      <c r="B1323" s="93" t="s">
        <v>1326</v>
      </c>
      <c r="C1323" s="84"/>
    </row>
    <row r="1324" spans="1:3" x14ac:dyDescent="0.25">
      <c r="A1324" s="84" t="s">
        <v>15653</v>
      </c>
      <c r="B1324" s="93" t="s">
        <v>1827</v>
      </c>
      <c r="C1324" s="84"/>
    </row>
    <row r="1325" spans="1:3" x14ac:dyDescent="0.25">
      <c r="A1325" s="84" t="s">
        <v>15654</v>
      </c>
      <c r="B1325" s="93" t="s">
        <v>1325</v>
      </c>
      <c r="C1325" s="84"/>
    </row>
    <row r="1326" spans="1:3" x14ac:dyDescent="0.25">
      <c r="A1326" s="84" t="s">
        <v>15654</v>
      </c>
      <c r="B1326" s="93" t="s">
        <v>1826</v>
      </c>
      <c r="C1326" s="84"/>
    </row>
    <row r="1327" spans="1:3" x14ac:dyDescent="0.25">
      <c r="A1327" s="84" t="s">
        <v>15655</v>
      </c>
      <c r="B1327" s="93" t="s">
        <v>1322</v>
      </c>
      <c r="C1327" s="84"/>
    </row>
    <row r="1328" spans="1:3" x14ac:dyDescent="0.25">
      <c r="A1328" s="84" t="s">
        <v>15655</v>
      </c>
      <c r="B1328" s="93" t="s">
        <v>1825</v>
      </c>
      <c r="C1328" s="84"/>
    </row>
    <row r="1329" spans="1:3" x14ac:dyDescent="0.25">
      <c r="A1329" s="84" t="s">
        <v>15656</v>
      </c>
      <c r="B1329" s="93" t="s">
        <v>1312</v>
      </c>
      <c r="C1329" s="84"/>
    </row>
    <row r="1330" spans="1:3" x14ac:dyDescent="0.25">
      <c r="A1330" s="84" t="s">
        <v>15656</v>
      </c>
      <c r="B1330" s="93" t="s">
        <v>1823</v>
      </c>
      <c r="C1330" s="84"/>
    </row>
    <row r="1331" spans="1:3" x14ac:dyDescent="0.25">
      <c r="A1331" s="84" t="s">
        <v>15657</v>
      </c>
      <c r="B1331" s="93" t="s">
        <v>1292</v>
      </c>
      <c r="C1331" s="84"/>
    </row>
    <row r="1332" spans="1:3" x14ac:dyDescent="0.25">
      <c r="A1332" s="84" t="s">
        <v>15657</v>
      </c>
      <c r="B1332" s="93" t="s">
        <v>1820</v>
      </c>
      <c r="C1332" s="84"/>
    </row>
    <row r="1333" spans="1:3" x14ac:dyDescent="0.25">
      <c r="A1333" s="84" t="s">
        <v>15658</v>
      </c>
      <c r="B1333" s="93" t="s">
        <v>1276</v>
      </c>
      <c r="C1333" s="84"/>
    </row>
    <row r="1334" spans="1:3" x14ac:dyDescent="0.25">
      <c r="A1334" s="84" t="s">
        <v>15658</v>
      </c>
      <c r="B1334" s="93" t="s">
        <v>1818</v>
      </c>
      <c r="C1334" s="84"/>
    </row>
    <row r="1335" spans="1:3" x14ac:dyDescent="0.25">
      <c r="A1335" s="84" t="s">
        <v>15659</v>
      </c>
      <c r="B1335" s="93" t="s">
        <v>1275</v>
      </c>
      <c r="C1335" s="84"/>
    </row>
    <row r="1336" spans="1:3" x14ac:dyDescent="0.25">
      <c r="A1336" s="84" t="s">
        <v>15659</v>
      </c>
      <c r="B1336" s="93" t="s">
        <v>1817</v>
      </c>
      <c r="C1336" s="84"/>
    </row>
    <row r="1337" spans="1:3" x14ac:dyDescent="0.25">
      <c r="A1337" s="84" t="s">
        <v>15660</v>
      </c>
      <c r="B1337" s="93" t="s">
        <v>1274</v>
      </c>
      <c r="C1337" s="84"/>
    </row>
    <row r="1338" spans="1:3" x14ac:dyDescent="0.25">
      <c r="A1338" s="84" t="s">
        <v>15660</v>
      </c>
      <c r="B1338" s="93" t="s">
        <v>1816</v>
      </c>
      <c r="C1338" s="84"/>
    </row>
    <row r="1339" spans="1:3" x14ac:dyDescent="0.25">
      <c r="A1339" s="84" t="s">
        <v>15661</v>
      </c>
      <c r="B1339" s="93" t="s">
        <v>1199</v>
      </c>
      <c r="C1339" s="84"/>
    </row>
    <row r="1340" spans="1:3" x14ac:dyDescent="0.25">
      <c r="A1340" s="84" t="s">
        <v>15661</v>
      </c>
      <c r="B1340" s="93" t="s">
        <v>1810</v>
      </c>
      <c r="C1340" s="84"/>
    </row>
    <row r="1341" spans="1:3" x14ac:dyDescent="0.25">
      <c r="A1341" s="84" t="s">
        <v>15662</v>
      </c>
      <c r="B1341" s="93" t="s">
        <v>1167</v>
      </c>
      <c r="C1341" s="84"/>
    </row>
    <row r="1342" spans="1:3" x14ac:dyDescent="0.25">
      <c r="A1342" s="84" t="s">
        <v>15662</v>
      </c>
      <c r="B1342" s="93" t="s">
        <v>1800</v>
      </c>
      <c r="C1342" s="84"/>
    </row>
    <row r="1343" spans="1:3" x14ac:dyDescent="0.25">
      <c r="A1343" s="84" t="s">
        <v>15663</v>
      </c>
      <c r="B1343" s="93" t="s">
        <v>1160</v>
      </c>
      <c r="C1343" s="84"/>
    </row>
    <row r="1344" spans="1:3" x14ac:dyDescent="0.25">
      <c r="A1344" s="84" t="s">
        <v>15663</v>
      </c>
      <c r="B1344" s="93" t="s">
        <v>1798</v>
      </c>
      <c r="C1344" s="84"/>
    </row>
    <row r="1345" spans="1:3" x14ac:dyDescent="0.25">
      <c r="A1345" s="84" t="s">
        <v>15664</v>
      </c>
      <c r="B1345" s="93" t="s">
        <v>1148</v>
      </c>
      <c r="C1345" s="84"/>
    </row>
    <row r="1346" spans="1:3" x14ac:dyDescent="0.25">
      <c r="A1346" s="84" t="s">
        <v>15664</v>
      </c>
      <c r="B1346" s="93" t="s">
        <v>1796</v>
      </c>
      <c r="C1346" s="84"/>
    </row>
    <row r="1347" spans="1:3" x14ac:dyDescent="0.25">
      <c r="A1347" s="84" t="s">
        <v>15665</v>
      </c>
      <c r="B1347" s="93" t="s">
        <v>1140</v>
      </c>
      <c r="C1347" s="84"/>
    </row>
    <row r="1348" spans="1:3" x14ac:dyDescent="0.25">
      <c r="A1348" s="84" t="s">
        <v>15665</v>
      </c>
      <c r="B1348" s="93" t="s">
        <v>1795</v>
      </c>
      <c r="C1348" s="84"/>
    </row>
    <row r="1349" spans="1:3" x14ac:dyDescent="0.25">
      <c r="A1349" s="84" t="s">
        <v>15666</v>
      </c>
      <c r="B1349" s="93" t="s">
        <v>1139</v>
      </c>
      <c r="C1349" s="84"/>
    </row>
    <row r="1350" spans="1:3" x14ac:dyDescent="0.25">
      <c r="A1350" s="84" t="s">
        <v>15666</v>
      </c>
      <c r="B1350" s="93" t="s">
        <v>1794</v>
      </c>
      <c r="C1350" s="84"/>
    </row>
    <row r="1351" spans="1:3" x14ac:dyDescent="0.25">
      <c r="A1351" s="84" t="s">
        <v>15667</v>
      </c>
      <c r="B1351" s="93" t="s">
        <v>1137</v>
      </c>
      <c r="C1351" s="84"/>
    </row>
    <row r="1352" spans="1:3" x14ac:dyDescent="0.25">
      <c r="A1352" s="84" t="s">
        <v>15667</v>
      </c>
      <c r="B1352" s="93" t="s">
        <v>1793</v>
      </c>
      <c r="C1352" s="84"/>
    </row>
    <row r="1353" spans="1:3" x14ac:dyDescent="0.25">
      <c r="A1353" s="84" t="s">
        <v>15668</v>
      </c>
      <c r="B1353" s="93" t="s">
        <v>1136</v>
      </c>
      <c r="C1353" s="84"/>
    </row>
    <row r="1354" spans="1:3" x14ac:dyDescent="0.25">
      <c r="A1354" s="84" t="s">
        <v>15668</v>
      </c>
      <c r="B1354" s="93" t="s">
        <v>1792</v>
      </c>
      <c r="C1354" s="84"/>
    </row>
    <row r="1355" spans="1:3" x14ac:dyDescent="0.25">
      <c r="A1355" s="84" t="s">
        <v>15669</v>
      </c>
      <c r="B1355" s="93" t="s">
        <v>1111</v>
      </c>
      <c r="C1355" s="84"/>
    </row>
    <row r="1356" spans="1:3" x14ac:dyDescent="0.25">
      <c r="A1356" s="84" t="s">
        <v>15669</v>
      </c>
      <c r="B1356" s="93" t="s">
        <v>1785</v>
      </c>
      <c r="C1356" s="84"/>
    </row>
    <row r="1357" spans="1:3" x14ac:dyDescent="0.25">
      <c r="A1357" s="84" t="s">
        <v>15670</v>
      </c>
      <c r="B1357" s="93" t="s">
        <v>1104</v>
      </c>
      <c r="C1357" s="84"/>
    </row>
    <row r="1358" spans="1:3" x14ac:dyDescent="0.25">
      <c r="A1358" s="84" t="s">
        <v>15670</v>
      </c>
      <c r="B1358" s="93" t="s">
        <v>1784</v>
      </c>
      <c r="C1358" s="84"/>
    </row>
    <row r="1359" spans="1:3" x14ac:dyDescent="0.25">
      <c r="A1359" s="84" t="s">
        <v>15671</v>
      </c>
      <c r="B1359" s="93" t="s">
        <v>1095</v>
      </c>
      <c r="C1359" s="84"/>
    </row>
    <row r="1360" spans="1:3" x14ac:dyDescent="0.25">
      <c r="A1360" s="84" t="s">
        <v>15671</v>
      </c>
      <c r="B1360" s="93" t="s">
        <v>1094</v>
      </c>
      <c r="C1360" s="84"/>
    </row>
    <row r="1361" spans="1:3" x14ac:dyDescent="0.25">
      <c r="A1361" s="84" t="s">
        <v>15672</v>
      </c>
      <c r="B1361" s="93" t="s">
        <v>1082</v>
      </c>
      <c r="C1361" s="84"/>
    </row>
    <row r="1362" spans="1:3" x14ac:dyDescent="0.25">
      <c r="A1362" s="84" t="s">
        <v>15672</v>
      </c>
      <c r="B1362" s="93" t="s">
        <v>1782</v>
      </c>
      <c r="C1362" s="84"/>
    </row>
    <row r="1363" spans="1:3" x14ac:dyDescent="0.25">
      <c r="A1363" s="84" t="s">
        <v>15673</v>
      </c>
      <c r="B1363" s="93" t="s">
        <v>1077</v>
      </c>
      <c r="C1363" s="84"/>
    </row>
    <row r="1364" spans="1:3" x14ac:dyDescent="0.25">
      <c r="A1364" s="84" t="s">
        <v>15673</v>
      </c>
      <c r="B1364" s="93" t="s">
        <v>1781</v>
      </c>
      <c r="C1364" s="84"/>
    </row>
    <row r="1365" spans="1:3" x14ac:dyDescent="0.25">
      <c r="A1365" s="84" t="s">
        <v>15674</v>
      </c>
      <c r="B1365" s="93" t="s">
        <v>1073</v>
      </c>
      <c r="C1365" s="84"/>
    </row>
    <row r="1366" spans="1:3" x14ac:dyDescent="0.25">
      <c r="A1366" s="84" t="s">
        <v>15674</v>
      </c>
      <c r="B1366" s="93" t="s">
        <v>1780</v>
      </c>
      <c r="C1366" s="84"/>
    </row>
    <row r="1367" spans="1:3" x14ac:dyDescent="0.25">
      <c r="A1367" s="84" t="s">
        <v>15675</v>
      </c>
      <c r="B1367" s="93" t="s">
        <v>1070</v>
      </c>
      <c r="C1367" s="84"/>
    </row>
    <row r="1368" spans="1:3" x14ac:dyDescent="0.25">
      <c r="A1368" s="84" t="s">
        <v>15675</v>
      </c>
      <c r="B1368" s="93" t="s">
        <v>1779</v>
      </c>
      <c r="C1368" s="84"/>
    </row>
    <row r="1369" spans="1:3" x14ac:dyDescent="0.25">
      <c r="A1369" s="84" t="s">
        <v>15676</v>
      </c>
      <c r="B1369" s="93" t="s">
        <v>1038</v>
      </c>
      <c r="C1369" s="84"/>
    </row>
    <row r="1370" spans="1:3" x14ac:dyDescent="0.25">
      <c r="A1370" s="84" t="s">
        <v>15676</v>
      </c>
      <c r="B1370" s="93" t="s">
        <v>1772</v>
      </c>
      <c r="C1370" s="84"/>
    </row>
    <row r="1371" spans="1:3" x14ac:dyDescent="0.25">
      <c r="A1371" s="84" t="s">
        <v>15677</v>
      </c>
      <c r="B1371" s="93" t="s">
        <v>1016</v>
      </c>
      <c r="C1371" s="84"/>
    </row>
    <row r="1372" spans="1:3" x14ac:dyDescent="0.25">
      <c r="A1372" s="84" t="s">
        <v>15677</v>
      </c>
      <c r="B1372" s="93" t="s">
        <v>1771</v>
      </c>
      <c r="C1372" s="84"/>
    </row>
    <row r="1373" spans="1:3" x14ac:dyDescent="0.25">
      <c r="A1373" s="84" t="s">
        <v>15678</v>
      </c>
      <c r="B1373" s="93" t="s">
        <v>1013</v>
      </c>
      <c r="C1373" s="84"/>
    </row>
    <row r="1374" spans="1:3" x14ac:dyDescent="0.25">
      <c r="A1374" s="84" t="s">
        <v>15678</v>
      </c>
      <c r="B1374" s="93" t="s">
        <v>1770</v>
      </c>
      <c r="C1374" s="84"/>
    </row>
    <row r="1375" spans="1:3" x14ac:dyDescent="0.25">
      <c r="A1375" s="84" t="s">
        <v>15679</v>
      </c>
      <c r="B1375" s="93" t="s">
        <v>1009</v>
      </c>
      <c r="C1375" s="84"/>
    </row>
    <row r="1376" spans="1:3" x14ac:dyDescent="0.25">
      <c r="A1376" s="84" t="s">
        <v>15679</v>
      </c>
      <c r="B1376" s="93" t="s">
        <v>1769</v>
      </c>
      <c r="C1376" s="84"/>
    </row>
    <row r="1377" spans="1:3" x14ac:dyDescent="0.25">
      <c r="A1377" s="84" t="s">
        <v>15680</v>
      </c>
      <c r="B1377" s="93" t="s">
        <v>1000</v>
      </c>
      <c r="C1377" s="84"/>
    </row>
    <row r="1378" spans="1:3" x14ac:dyDescent="0.25">
      <c r="A1378" s="84" t="s">
        <v>15680</v>
      </c>
      <c r="B1378" s="93" t="s">
        <v>1767</v>
      </c>
      <c r="C1378" s="84"/>
    </row>
    <row r="1379" spans="1:3" x14ac:dyDescent="0.25">
      <c r="A1379" s="84" t="s">
        <v>15681</v>
      </c>
      <c r="B1379" s="93" t="s">
        <v>998</v>
      </c>
      <c r="C1379" s="84"/>
    </row>
    <row r="1380" spans="1:3" x14ac:dyDescent="0.25">
      <c r="A1380" s="84" t="s">
        <v>15681</v>
      </c>
      <c r="B1380" s="93" t="s">
        <v>1766</v>
      </c>
      <c r="C1380" s="84"/>
    </row>
    <row r="1381" spans="1:3" x14ac:dyDescent="0.25">
      <c r="A1381" s="84" t="s">
        <v>15682</v>
      </c>
      <c r="B1381" s="93" t="s">
        <v>987</v>
      </c>
      <c r="C1381" s="84"/>
    </row>
    <row r="1382" spans="1:3" x14ac:dyDescent="0.25">
      <c r="A1382" s="84" t="s">
        <v>15682</v>
      </c>
      <c r="B1382" s="93" t="s">
        <v>1765</v>
      </c>
      <c r="C1382" s="84"/>
    </row>
    <row r="1383" spans="1:3" x14ac:dyDescent="0.25">
      <c r="A1383" s="84" t="s">
        <v>15683</v>
      </c>
      <c r="B1383" s="93" t="s">
        <v>983</v>
      </c>
      <c r="C1383" s="84"/>
    </row>
    <row r="1384" spans="1:3" x14ac:dyDescent="0.25">
      <c r="A1384" s="84" t="s">
        <v>15683</v>
      </c>
      <c r="B1384" s="93" t="s">
        <v>1760</v>
      </c>
      <c r="C1384" s="84"/>
    </row>
    <row r="1385" spans="1:3" x14ac:dyDescent="0.25">
      <c r="A1385" s="84" t="s">
        <v>15684</v>
      </c>
      <c r="B1385" s="93" t="s">
        <v>982</v>
      </c>
      <c r="C1385" s="84"/>
    </row>
    <row r="1386" spans="1:3" x14ac:dyDescent="0.25">
      <c r="A1386" s="84" t="s">
        <v>15684</v>
      </c>
      <c r="B1386" s="93" t="s">
        <v>981</v>
      </c>
      <c r="C1386" s="84"/>
    </row>
    <row r="1387" spans="1:3" x14ac:dyDescent="0.25">
      <c r="A1387" s="84" t="s">
        <v>15685</v>
      </c>
      <c r="B1387" s="93" t="s">
        <v>979</v>
      </c>
      <c r="C1387" s="84"/>
    </row>
    <row r="1388" spans="1:3" x14ac:dyDescent="0.25">
      <c r="A1388" s="84" t="s">
        <v>15685</v>
      </c>
      <c r="B1388" s="93" t="s">
        <v>1759</v>
      </c>
      <c r="C1388" s="84"/>
    </row>
    <row r="1389" spans="1:3" x14ac:dyDescent="0.25">
      <c r="A1389" s="84" t="s">
        <v>15686</v>
      </c>
      <c r="B1389" s="93" t="s">
        <v>962</v>
      </c>
      <c r="C1389" s="84"/>
    </row>
    <row r="1390" spans="1:3" x14ac:dyDescent="0.25">
      <c r="A1390" s="84" t="s">
        <v>15686</v>
      </c>
      <c r="B1390" s="93" t="s">
        <v>1756</v>
      </c>
      <c r="C1390" s="84"/>
    </row>
    <row r="1391" spans="1:3" x14ac:dyDescent="0.25">
      <c r="A1391" s="84" t="s">
        <v>15687</v>
      </c>
      <c r="B1391" s="93" t="s">
        <v>952</v>
      </c>
      <c r="C1391" s="84"/>
    </row>
    <row r="1392" spans="1:3" x14ac:dyDescent="0.25">
      <c r="A1392" s="84" t="s">
        <v>15687</v>
      </c>
      <c r="B1392" s="93" t="s">
        <v>1755</v>
      </c>
      <c r="C1392" s="84"/>
    </row>
    <row r="1393" spans="1:3" x14ac:dyDescent="0.25">
      <c r="A1393" s="84" t="s">
        <v>15688</v>
      </c>
      <c r="B1393" s="93" t="s">
        <v>927</v>
      </c>
      <c r="C1393" s="84"/>
    </row>
    <row r="1394" spans="1:3" x14ac:dyDescent="0.25">
      <c r="A1394" s="84" t="s">
        <v>15688</v>
      </c>
      <c r="B1394" s="93" t="s">
        <v>1749</v>
      </c>
      <c r="C1394" s="84"/>
    </row>
    <row r="1395" spans="1:3" x14ac:dyDescent="0.25">
      <c r="A1395" s="84" t="s">
        <v>15689</v>
      </c>
      <c r="B1395" s="93" t="s">
        <v>920</v>
      </c>
      <c r="C1395" s="84"/>
    </row>
    <row r="1396" spans="1:3" x14ac:dyDescent="0.25">
      <c r="A1396" s="84" t="s">
        <v>15689</v>
      </c>
      <c r="B1396" s="93" t="s">
        <v>1748</v>
      </c>
      <c r="C1396" s="84"/>
    </row>
    <row r="1397" spans="1:3" x14ac:dyDescent="0.25">
      <c r="A1397" s="84" t="s">
        <v>15690</v>
      </c>
      <c r="B1397" s="93" t="s">
        <v>909</v>
      </c>
      <c r="C1397" s="84"/>
    </row>
    <row r="1398" spans="1:3" x14ac:dyDescent="0.25">
      <c r="A1398" s="84" t="s">
        <v>15690</v>
      </c>
      <c r="B1398" s="93" t="s">
        <v>1744</v>
      </c>
      <c r="C1398" s="84"/>
    </row>
    <row r="1399" spans="1:3" x14ac:dyDescent="0.25">
      <c r="A1399" s="84" t="s">
        <v>15691</v>
      </c>
      <c r="B1399" s="93" t="s">
        <v>904</v>
      </c>
      <c r="C1399" s="84"/>
    </row>
    <row r="1400" spans="1:3" x14ac:dyDescent="0.25">
      <c r="A1400" s="84" t="s">
        <v>15691</v>
      </c>
      <c r="B1400" s="93" t="s">
        <v>1741</v>
      </c>
      <c r="C1400" s="84"/>
    </row>
    <row r="1401" spans="1:3" x14ac:dyDescent="0.25">
      <c r="A1401" s="84" t="s">
        <v>15692</v>
      </c>
      <c r="B1401" s="93" t="s">
        <v>898</v>
      </c>
      <c r="C1401" s="84"/>
    </row>
    <row r="1402" spans="1:3" x14ac:dyDescent="0.25">
      <c r="A1402" s="84" t="s">
        <v>15692</v>
      </c>
      <c r="B1402" s="93" t="s">
        <v>1740</v>
      </c>
      <c r="C1402" s="84"/>
    </row>
    <row r="1403" spans="1:3" x14ac:dyDescent="0.25">
      <c r="A1403" s="84" t="s">
        <v>15693</v>
      </c>
      <c r="B1403" s="93" t="s">
        <v>885</v>
      </c>
      <c r="C1403" s="84"/>
    </row>
    <row r="1404" spans="1:3" x14ac:dyDescent="0.25">
      <c r="A1404" s="84" t="s">
        <v>15693</v>
      </c>
      <c r="B1404" s="93" t="s">
        <v>1738</v>
      </c>
      <c r="C1404" s="84"/>
    </row>
    <row r="1405" spans="1:3" x14ac:dyDescent="0.25">
      <c r="A1405" s="84" t="s">
        <v>15694</v>
      </c>
      <c r="B1405" s="93" t="s">
        <v>874</v>
      </c>
      <c r="C1405" s="84"/>
    </row>
    <row r="1406" spans="1:3" x14ac:dyDescent="0.25">
      <c r="A1406" s="84" t="s">
        <v>15694</v>
      </c>
      <c r="B1406" s="93" t="s">
        <v>1734</v>
      </c>
      <c r="C1406" s="84"/>
    </row>
    <row r="1407" spans="1:3" x14ac:dyDescent="0.25">
      <c r="A1407" s="84" t="s">
        <v>15695</v>
      </c>
      <c r="B1407" s="93" t="s">
        <v>850</v>
      </c>
      <c r="C1407" s="84"/>
    </row>
    <row r="1408" spans="1:3" x14ac:dyDescent="0.25">
      <c r="A1408" s="84" t="s">
        <v>15695</v>
      </c>
      <c r="B1408" s="93" t="s">
        <v>1724</v>
      </c>
      <c r="C1408" s="84"/>
    </row>
    <row r="1409" spans="1:3" x14ac:dyDescent="0.25">
      <c r="A1409" s="84" t="s">
        <v>15696</v>
      </c>
      <c r="B1409" s="93" t="s">
        <v>821</v>
      </c>
      <c r="C1409" s="84"/>
    </row>
    <row r="1410" spans="1:3" x14ac:dyDescent="0.25">
      <c r="A1410" s="84" t="s">
        <v>15696</v>
      </c>
      <c r="B1410" s="93" t="s">
        <v>1723</v>
      </c>
      <c r="C1410" s="84"/>
    </row>
    <row r="1411" spans="1:3" x14ac:dyDescent="0.25">
      <c r="A1411" s="84" t="s">
        <v>15697</v>
      </c>
      <c r="B1411" s="93" t="s">
        <v>815</v>
      </c>
      <c r="C1411" s="84"/>
    </row>
    <row r="1412" spans="1:3" x14ac:dyDescent="0.25">
      <c r="A1412" s="84" t="s">
        <v>15697</v>
      </c>
      <c r="B1412" s="93" t="s">
        <v>1722</v>
      </c>
      <c r="C1412" s="84"/>
    </row>
    <row r="1413" spans="1:3" x14ac:dyDescent="0.25">
      <c r="A1413" s="84" t="s">
        <v>15698</v>
      </c>
      <c r="B1413" s="93" t="s">
        <v>805</v>
      </c>
      <c r="C1413" s="84"/>
    </row>
    <row r="1414" spans="1:3" x14ac:dyDescent="0.25">
      <c r="A1414" s="84" t="s">
        <v>15698</v>
      </c>
      <c r="B1414" s="93" t="s">
        <v>1721</v>
      </c>
      <c r="C1414" s="84"/>
    </row>
    <row r="1415" spans="1:3" x14ac:dyDescent="0.25">
      <c r="A1415" s="84" t="s">
        <v>15699</v>
      </c>
      <c r="B1415" s="93" t="s">
        <v>798</v>
      </c>
      <c r="C1415" s="84"/>
    </row>
    <row r="1416" spans="1:3" x14ac:dyDescent="0.25">
      <c r="A1416" s="84" t="s">
        <v>15699</v>
      </c>
      <c r="B1416" s="93" t="s">
        <v>1720</v>
      </c>
      <c r="C1416" s="84"/>
    </row>
    <row r="1417" spans="1:3" x14ac:dyDescent="0.25">
      <c r="A1417" s="84" t="s">
        <v>15700</v>
      </c>
      <c r="B1417" s="93" t="s">
        <v>793</v>
      </c>
      <c r="C1417" s="84"/>
    </row>
    <row r="1418" spans="1:3" x14ac:dyDescent="0.25">
      <c r="A1418" s="84" t="s">
        <v>15700</v>
      </c>
      <c r="B1418" s="93" t="s">
        <v>1719</v>
      </c>
      <c r="C1418" s="84"/>
    </row>
    <row r="1419" spans="1:3" x14ac:dyDescent="0.25">
      <c r="A1419" s="84" t="s">
        <v>15701</v>
      </c>
      <c r="B1419" s="93" t="s">
        <v>779</v>
      </c>
      <c r="C1419" s="84"/>
    </row>
    <row r="1420" spans="1:3" x14ac:dyDescent="0.25">
      <c r="A1420" s="84" t="s">
        <v>15701</v>
      </c>
      <c r="B1420" s="93" t="s">
        <v>1717</v>
      </c>
      <c r="C1420" s="84"/>
    </row>
    <row r="1421" spans="1:3" x14ac:dyDescent="0.25">
      <c r="A1421" s="84" t="s">
        <v>15702</v>
      </c>
      <c r="B1421" s="93" t="s">
        <v>771</v>
      </c>
      <c r="C1421" s="84"/>
    </row>
    <row r="1422" spans="1:3" x14ac:dyDescent="0.25">
      <c r="A1422" s="84" t="s">
        <v>15702</v>
      </c>
      <c r="B1422" s="93" t="s">
        <v>1709</v>
      </c>
      <c r="C1422" s="84"/>
    </row>
    <row r="1423" spans="1:3" x14ac:dyDescent="0.25">
      <c r="A1423" s="84" t="s">
        <v>15703</v>
      </c>
      <c r="B1423" s="93" t="s">
        <v>766</v>
      </c>
      <c r="C1423" s="84"/>
    </row>
    <row r="1424" spans="1:3" x14ac:dyDescent="0.25">
      <c r="A1424" s="84" t="s">
        <v>15703</v>
      </c>
      <c r="B1424" s="93" t="s">
        <v>1704</v>
      </c>
      <c r="C1424" s="84"/>
    </row>
    <row r="1425" spans="1:3" x14ac:dyDescent="0.25">
      <c r="A1425" s="84" t="s">
        <v>15704</v>
      </c>
      <c r="B1425" s="93" t="s">
        <v>761</v>
      </c>
      <c r="C1425" s="84"/>
    </row>
    <row r="1426" spans="1:3" x14ac:dyDescent="0.25">
      <c r="A1426" s="84" t="s">
        <v>15704</v>
      </c>
      <c r="B1426" s="93" t="s">
        <v>1702</v>
      </c>
      <c r="C1426" s="84"/>
    </row>
    <row r="1427" spans="1:3" x14ac:dyDescent="0.25">
      <c r="A1427" s="84" t="s">
        <v>15705</v>
      </c>
      <c r="B1427" s="93" t="s">
        <v>757</v>
      </c>
      <c r="C1427" s="84"/>
    </row>
    <row r="1428" spans="1:3" x14ac:dyDescent="0.25">
      <c r="A1428" s="84" t="s">
        <v>15705</v>
      </c>
      <c r="B1428" s="93" t="s">
        <v>1701</v>
      </c>
      <c r="C1428" s="84"/>
    </row>
    <row r="1429" spans="1:3" x14ac:dyDescent="0.25">
      <c r="A1429" s="84" t="s">
        <v>15706</v>
      </c>
      <c r="B1429" s="93" t="s">
        <v>754</v>
      </c>
      <c r="C1429" s="84"/>
    </row>
    <row r="1430" spans="1:3" x14ac:dyDescent="0.25">
      <c r="A1430" s="84" t="s">
        <v>15706</v>
      </c>
      <c r="B1430" s="93" t="s">
        <v>1697</v>
      </c>
      <c r="C1430" s="84"/>
    </row>
    <row r="1431" spans="1:3" x14ac:dyDescent="0.25">
      <c r="A1431" s="84" t="s">
        <v>15707</v>
      </c>
      <c r="B1431" s="93" t="s">
        <v>745</v>
      </c>
      <c r="C1431" s="84"/>
    </row>
    <row r="1432" spans="1:3" x14ac:dyDescent="0.25">
      <c r="A1432" s="84" t="s">
        <v>15707</v>
      </c>
      <c r="B1432" s="93" t="s">
        <v>1693</v>
      </c>
      <c r="C1432" s="84"/>
    </row>
    <row r="1433" spans="1:3" x14ac:dyDescent="0.25">
      <c r="A1433" s="84" t="s">
        <v>15708</v>
      </c>
      <c r="B1433" s="93" t="s">
        <v>744</v>
      </c>
      <c r="C1433" s="84"/>
    </row>
    <row r="1434" spans="1:3" x14ac:dyDescent="0.25">
      <c r="A1434" s="84" t="s">
        <v>15708</v>
      </c>
      <c r="B1434" s="93" t="s">
        <v>1692</v>
      </c>
      <c r="C1434" s="84"/>
    </row>
    <row r="1435" spans="1:3" x14ac:dyDescent="0.25">
      <c r="A1435" s="84" t="s">
        <v>15709</v>
      </c>
      <c r="B1435" s="93" t="s">
        <v>742</v>
      </c>
      <c r="C1435" s="84"/>
    </row>
    <row r="1436" spans="1:3" x14ac:dyDescent="0.25">
      <c r="A1436" s="84" t="s">
        <v>15709</v>
      </c>
      <c r="B1436" s="93" t="s">
        <v>1688</v>
      </c>
      <c r="C1436" s="84"/>
    </row>
    <row r="1437" spans="1:3" x14ac:dyDescent="0.25">
      <c r="A1437" s="84" t="s">
        <v>15710</v>
      </c>
      <c r="B1437" s="93" t="s">
        <v>720</v>
      </c>
      <c r="C1437" s="84"/>
    </row>
    <row r="1438" spans="1:3" x14ac:dyDescent="0.25">
      <c r="A1438" s="84" t="s">
        <v>15710</v>
      </c>
      <c r="B1438" s="93" t="s">
        <v>1681</v>
      </c>
      <c r="C1438" s="84"/>
    </row>
    <row r="1439" spans="1:3" x14ac:dyDescent="0.25">
      <c r="A1439" s="84" t="s">
        <v>15711</v>
      </c>
      <c r="B1439" s="93" t="s">
        <v>716</v>
      </c>
      <c r="C1439" s="84"/>
    </row>
    <row r="1440" spans="1:3" x14ac:dyDescent="0.25">
      <c r="A1440" s="84" t="s">
        <v>15711</v>
      </c>
      <c r="B1440" s="93" t="s">
        <v>1677</v>
      </c>
      <c r="C1440" s="84"/>
    </row>
    <row r="1441" spans="1:3" x14ac:dyDescent="0.25">
      <c r="A1441" s="84" t="s">
        <v>15712</v>
      </c>
      <c r="B1441" s="93" t="s">
        <v>715</v>
      </c>
      <c r="C1441" s="84"/>
    </row>
    <row r="1442" spans="1:3" x14ac:dyDescent="0.25">
      <c r="A1442" s="84" t="s">
        <v>15712</v>
      </c>
      <c r="B1442" s="93" t="s">
        <v>1676</v>
      </c>
      <c r="C1442" s="84"/>
    </row>
    <row r="1443" spans="1:3" x14ac:dyDescent="0.25">
      <c r="A1443" s="84" t="s">
        <v>15713</v>
      </c>
      <c r="B1443" s="93" t="s">
        <v>713</v>
      </c>
      <c r="C1443" s="84"/>
    </row>
    <row r="1444" spans="1:3" x14ac:dyDescent="0.25">
      <c r="A1444" s="84" t="s">
        <v>15713</v>
      </c>
      <c r="B1444" s="93" t="s">
        <v>1675</v>
      </c>
      <c r="C1444" s="84"/>
    </row>
    <row r="1445" spans="1:3" x14ac:dyDescent="0.25">
      <c r="A1445" s="84" t="s">
        <v>15714</v>
      </c>
      <c r="B1445" s="93" t="s">
        <v>702</v>
      </c>
      <c r="C1445" s="84"/>
    </row>
    <row r="1446" spans="1:3" x14ac:dyDescent="0.25">
      <c r="A1446" s="84" t="s">
        <v>15714</v>
      </c>
      <c r="B1446" s="93" t="s">
        <v>701</v>
      </c>
      <c r="C1446" s="84"/>
    </row>
    <row r="1447" spans="1:3" x14ac:dyDescent="0.25">
      <c r="A1447" s="84" t="s">
        <v>15715</v>
      </c>
      <c r="B1447" s="93" t="s">
        <v>689</v>
      </c>
      <c r="C1447" s="84"/>
    </row>
    <row r="1448" spans="1:3" x14ac:dyDescent="0.25">
      <c r="A1448" s="84" t="s">
        <v>15715</v>
      </c>
      <c r="B1448" s="93" t="s">
        <v>1674</v>
      </c>
      <c r="C1448" s="84"/>
    </row>
    <row r="1449" spans="1:3" x14ac:dyDescent="0.25">
      <c r="A1449" s="84" t="s">
        <v>15716</v>
      </c>
      <c r="B1449" s="93" t="s">
        <v>686</v>
      </c>
      <c r="C1449" s="84"/>
    </row>
    <row r="1450" spans="1:3" x14ac:dyDescent="0.25">
      <c r="A1450" s="84" t="s">
        <v>15716</v>
      </c>
      <c r="B1450" s="93" t="s">
        <v>685</v>
      </c>
      <c r="C1450" s="84"/>
    </row>
    <row r="1451" spans="1:3" x14ac:dyDescent="0.25">
      <c r="A1451" s="84" t="s">
        <v>15717</v>
      </c>
      <c r="B1451" s="93" t="s">
        <v>671</v>
      </c>
      <c r="C1451" s="84"/>
    </row>
    <row r="1452" spans="1:3" x14ac:dyDescent="0.25">
      <c r="A1452" s="84" t="s">
        <v>15717</v>
      </c>
      <c r="B1452" s="93" t="s">
        <v>1668</v>
      </c>
      <c r="C1452" s="84"/>
    </row>
    <row r="1453" spans="1:3" x14ac:dyDescent="0.25">
      <c r="A1453" s="84" t="s">
        <v>15718</v>
      </c>
      <c r="B1453" s="93" t="s">
        <v>664</v>
      </c>
      <c r="C1453" s="84"/>
    </row>
    <row r="1454" spans="1:3" x14ac:dyDescent="0.25">
      <c r="A1454" s="84" t="s">
        <v>15718</v>
      </c>
      <c r="B1454" s="93" t="s">
        <v>663</v>
      </c>
      <c r="C1454" s="84"/>
    </row>
    <row r="1455" spans="1:3" x14ac:dyDescent="0.25">
      <c r="A1455" s="84" t="s">
        <v>15719</v>
      </c>
      <c r="B1455" s="93" t="s">
        <v>660</v>
      </c>
      <c r="C1455" s="84"/>
    </row>
    <row r="1456" spans="1:3" x14ac:dyDescent="0.25">
      <c r="A1456" s="84" t="s">
        <v>15719</v>
      </c>
      <c r="B1456" s="93" t="s">
        <v>1666</v>
      </c>
      <c r="C1456" s="84"/>
    </row>
    <row r="1457" spans="1:3" x14ac:dyDescent="0.25">
      <c r="A1457" s="84" t="s">
        <v>15720</v>
      </c>
      <c r="B1457" s="93" t="s">
        <v>657</v>
      </c>
      <c r="C1457" s="84"/>
    </row>
    <row r="1458" spans="1:3" x14ac:dyDescent="0.25">
      <c r="A1458" s="84" t="s">
        <v>15720</v>
      </c>
      <c r="B1458" s="93" t="s">
        <v>1665</v>
      </c>
      <c r="C1458" s="84"/>
    </row>
    <row r="1459" spans="1:3" x14ac:dyDescent="0.25">
      <c r="A1459" s="84" t="s">
        <v>15721</v>
      </c>
      <c r="B1459" s="93" t="s">
        <v>638</v>
      </c>
      <c r="C1459" s="84"/>
    </row>
    <row r="1460" spans="1:3" x14ac:dyDescent="0.25">
      <c r="A1460" s="84" t="s">
        <v>15721</v>
      </c>
      <c r="B1460" s="93" t="s">
        <v>1660</v>
      </c>
      <c r="C1460" s="84"/>
    </row>
    <row r="1461" spans="1:3" x14ac:dyDescent="0.25">
      <c r="A1461" s="84" t="s">
        <v>15722</v>
      </c>
      <c r="B1461" s="93" t="s">
        <v>637</v>
      </c>
      <c r="C1461" s="84"/>
    </row>
    <row r="1462" spans="1:3" x14ac:dyDescent="0.25">
      <c r="A1462" s="84" t="s">
        <v>15722</v>
      </c>
      <c r="B1462" s="93" t="s">
        <v>1659</v>
      </c>
      <c r="C1462" s="84"/>
    </row>
    <row r="1463" spans="1:3" x14ac:dyDescent="0.25">
      <c r="A1463" s="84" t="s">
        <v>15723</v>
      </c>
      <c r="B1463" s="93" t="s">
        <v>630</v>
      </c>
      <c r="C1463" s="84"/>
    </row>
    <row r="1464" spans="1:3" x14ac:dyDescent="0.25">
      <c r="A1464" s="84" t="s">
        <v>15723</v>
      </c>
      <c r="B1464" s="93" t="s">
        <v>1658</v>
      </c>
      <c r="C1464" s="84"/>
    </row>
    <row r="1465" spans="1:3" x14ac:dyDescent="0.25">
      <c r="A1465" s="84" t="s">
        <v>15724</v>
      </c>
      <c r="B1465" s="93" t="s">
        <v>625</v>
      </c>
      <c r="C1465" s="84"/>
    </row>
    <row r="1466" spans="1:3" x14ac:dyDescent="0.25">
      <c r="A1466" s="84" t="s">
        <v>15724</v>
      </c>
      <c r="B1466" s="93" t="s">
        <v>1655</v>
      </c>
      <c r="C1466" s="84"/>
    </row>
    <row r="1467" spans="1:3" x14ac:dyDescent="0.25">
      <c r="A1467" s="84" t="s">
        <v>15725</v>
      </c>
      <c r="B1467" s="93" t="s">
        <v>623</v>
      </c>
      <c r="C1467" s="84"/>
    </row>
    <row r="1468" spans="1:3" x14ac:dyDescent="0.25">
      <c r="A1468" s="84" t="s">
        <v>15725</v>
      </c>
      <c r="B1468" s="93" t="s">
        <v>1654</v>
      </c>
      <c r="C1468" s="84"/>
    </row>
    <row r="1469" spans="1:3" x14ac:dyDescent="0.25">
      <c r="A1469" s="84" t="s">
        <v>15726</v>
      </c>
      <c r="B1469" s="93" t="s">
        <v>615</v>
      </c>
      <c r="C1469" s="84"/>
    </row>
    <row r="1470" spans="1:3" x14ac:dyDescent="0.25">
      <c r="A1470" s="84" t="s">
        <v>15726</v>
      </c>
      <c r="B1470" s="93" t="s">
        <v>1653</v>
      </c>
      <c r="C1470" s="84"/>
    </row>
    <row r="1471" spans="1:3" x14ac:dyDescent="0.25">
      <c r="A1471" s="84" t="s">
        <v>15727</v>
      </c>
      <c r="B1471" s="93" t="s">
        <v>610</v>
      </c>
      <c r="C1471" s="84"/>
    </row>
    <row r="1472" spans="1:3" x14ac:dyDescent="0.25">
      <c r="A1472" s="84" t="s">
        <v>15727</v>
      </c>
      <c r="B1472" s="93" t="s">
        <v>1652</v>
      </c>
      <c r="C1472" s="84"/>
    </row>
    <row r="1473" spans="1:3" x14ac:dyDescent="0.25">
      <c r="A1473" s="84" t="s">
        <v>15728</v>
      </c>
      <c r="B1473" s="93" t="s">
        <v>609</v>
      </c>
      <c r="C1473" s="84"/>
    </row>
    <row r="1474" spans="1:3" x14ac:dyDescent="0.25">
      <c r="A1474" s="84" t="s">
        <v>15728</v>
      </c>
      <c r="B1474" s="93" t="s">
        <v>1651</v>
      </c>
      <c r="C1474" s="84"/>
    </row>
    <row r="1475" spans="1:3" x14ac:dyDescent="0.25">
      <c r="A1475" s="84" t="s">
        <v>15729</v>
      </c>
      <c r="B1475" s="93" t="s">
        <v>590</v>
      </c>
      <c r="C1475" s="84"/>
    </row>
    <row r="1476" spans="1:3" x14ac:dyDescent="0.25">
      <c r="A1476" s="84" t="s">
        <v>15729</v>
      </c>
      <c r="B1476" s="93" t="s">
        <v>1649</v>
      </c>
      <c r="C1476" s="84"/>
    </row>
    <row r="1477" spans="1:3" x14ac:dyDescent="0.25">
      <c r="A1477" s="84" t="s">
        <v>15730</v>
      </c>
      <c r="B1477" s="93" t="s">
        <v>583</v>
      </c>
      <c r="C1477" s="84"/>
    </row>
    <row r="1478" spans="1:3" x14ac:dyDescent="0.25">
      <c r="A1478" s="84" t="s">
        <v>15730</v>
      </c>
      <c r="B1478" s="93" t="s">
        <v>1646</v>
      </c>
      <c r="C1478" s="84"/>
    </row>
    <row r="1479" spans="1:3" x14ac:dyDescent="0.25">
      <c r="A1479" s="84" t="s">
        <v>15731</v>
      </c>
      <c r="B1479" s="93" t="s">
        <v>578</v>
      </c>
      <c r="C1479" s="84"/>
    </row>
    <row r="1480" spans="1:3" x14ac:dyDescent="0.25">
      <c r="A1480" s="84" t="s">
        <v>15731</v>
      </c>
      <c r="B1480" s="93" t="s">
        <v>1645</v>
      </c>
      <c r="C1480" s="84"/>
    </row>
    <row r="1481" spans="1:3" x14ac:dyDescent="0.25">
      <c r="A1481" s="84" t="s">
        <v>15732</v>
      </c>
      <c r="B1481" s="93" t="s">
        <v>562</v>
      </c>
      <c r="C1481" s="84"/>
    </row>
    <row r="1482" spans="1:3" x14ac:dyDescent="0.25">
      <c r="A1482" s="84" t="s">
        <v>15732</v>
      </c>
      <c r="B1482" s="93" t="s">
        <v>1643</v>
      </c>
      <c r="C1482" s="84"/>
    </row>
    <row r="1483" spans="1:3" x14ac:dyDescent="0.25">
      <c r="A1483" s="84" t="s">
        <v>15733</v>
      </c>
      <c r="B1483" s="93" t="s">
        <v>560</v>
      </c>
      <c r="C1483" s="84"/>
    </row>
    <row r="1484" spans="1:3" x14ac:dyDescent="0.25">
      <c r="A1484" s="84" t="s">
        <v>15733</v>
      </c>
      <c r="B1484" s="93" t="s">
        <v>1642</v>
      </c>
      <c r="C1484" s="84"/>
    </row>
    <row r="1485" spans="1:3" x14ac:dyDescent="0.25">
      <c r="A1485" s="84" t="s">
        <v>15734</v>
      </c>
      <c r="B1485" s="93" t="s">
        <v>519</v>
      </c>
      <c r="C1485" s="84"/>
    </row>
    <row r="1486" spans="1:3" x14ac:dyDescent="0.25">
      <c r="A1486" s="84" t="s">
        <v>15734</v>
      </c>
      <c r="B1486" s="93" t="s">
        <v>1637</v>
      </c>
      <c r="C1486" s="84"/>
    </row>
    <row r="1487" spans="1:3" x14ac:dyDescent="0.25">
      <c r="A1487" s="84" t="s">
        <v>15735</v>
      </c>
      <c r="B1487" s="93" t="s">
        <v>518</v>
      </c>
      <c r="C1487" s="84"/>
    </row>
    <row r="1488" spans="1:3" x14ac:dyDescent="0.25">
      <c r="A1488" s="84" t="s">
        <v>15735</v>
      </c>
      <c r="B1488" s="93" t="s">
        <v>1636</v>
      </c>
      <c r="C1488" s="84"/>
    </row>
    <row r="1489" spans="1:3" x14ac:dyDescent="0.25">
      <c r="A1489" s="84" t="s">
        <v>15736</v>
      </c>
      <c r="B1489" s="93" t="s">
        <v>510</v>
      </c>
      <c r="C1489" s="84"/>
    </row>
    <row r="1490" spans="1:3" x14ac:dyDescent="0.25">
      <c r="A1490" s="84" t="s">
        <v>15736</v>
      </c>
      <c r="B1490" s="93" t="s">
        <v>1634</v>
      </c>
      <c r="C1490" s="84"/>
    </row>
    <row r="1491" spans="1:3" x14ac:dyDescent="0.25">
      <c r="A1491" s="84" t="s">
        <v>15737</v>
      </c>
      <c r="B1491" s="93" t="s">
        <v>500</v>
      </c>
      <c r="C1491" s="84"/>
    </row>
    <row r="1492" spans="1:3" x14ac:dyDescent="0.25">
      <c r="A1492" s="84" t="s">
        <v>15737</v>
      </c>
      <c r="B1492" s="93" t="s">
        <v>1631</v>
      </c>
      <c r="C1492" s="84"/>
    </row>
    <row r="1493" spans="1:3" x14ac:dyDescent="0.25">
      <c r="A1493" s="84" t="s">
        <v>15738</v>
      </c>
      <c r="B1493" s="93" t="s">
        <v>491</v>
      </c>
      <c r="C1493" s="84"/>
    </row>
    <row r="1494" spans="1:3" x14ac:dyDescent="0.25">
      <c r="A1494" s="84" t="s">
        <v>15738</v>
      </c>
      <c r="B1494" s="93" t="s">
        <v>1628</v>
      </c>
      <c r="C1494" s="84"/>
    </row>
    <row r="1495" spans="1:3" x14ac:dyDescent="0.25">
      <c r="A1495" s="84" t="s">
        <v>15739</v>
      </c>
      <c r="B1495" s="93" t="s">
        <v>480</v>
      </c>
      <c r="C1495" s="84"/>
    </row>
    <row r="1496" spans="1:3" x14ac:dyDescent="0.25">
      <c r="A1496" s="84" t="s">
        <v>15739</v>
      </c>
      <c r="B1496" s="93" t="s">
        <v>1618</v>
      </c>
      <c r="C1496" s="84"/>
    </row>
    <row r="1497" spans="1:3" x14ac:dyDescent="0.25">
      <c r="A1497" s="84" t="s">
        <v>15740</v>
      </c>
      <c r="B1497" s="93" t="s">
        <v>474</v>
      </c>
      <c r="C1497" s="84"/>
    </row>
    <row r="1498" spans="1:3" x14ac:dyDescent="0.25">
      <c r="A1498" s="84" t="s">
        <v>15740</v>
      </c>
      <c r="B1498" s="93" t="s">
        <v>1616</v>
      </c>
      <c r="C1498" s="84"/>
    </row>
    <row r="1499" spans="1:3" x14ac:dyDescent="0.25">
      <c r="A1499" s="84" t="s">
        <v>15741</v>
      </c>
      <c r="B1499" s="93" t="s">
        <v>465</v>
      </c>
      <c r="C1499" s="84"/>
    </row>
    <row r="1500" spans="1:3" x14ac:dyDescent="0.25">
      <c r="A1500" s="84" t="s">
        <v>15741</v>
      </c>
      <c r="B1500" s="93" t="s">
        <v>1615</v>
      </c>
      <c r="C1500" s="84"/>
    </row>
    <row r="1501" spans="1:3" x14ac:dyDescent="0.25">
      <c r="A1501" s="84" t="s">
        <v>15742</v>
      </c>
      <c r="B1501" s="93" t="s">
        <v>464</v>
      </c>
      <c r="C1501" s="84"/>
    </row>
    <row r="1502" spans="1:3" x14ac:dyDescent="0.25">
      <c r="A1502" s="84" t="s">
        <v>15742</v>
      </c>
      <c r="B1502" s="93" t="s">
        <v>1614</v>
      </c>
      <c r="C1502" s="84"/>
    </row>
    <row r="1503" spans="1:3" x14ac:dyDescent="0.25">
      <c r="A1503" s="84" t="s">
        <v>15743</v>
      </c>
      <c r="B1503" s="93" t="s">
        <v>459</v>
      </c>
      <c r="C1503" s="84"/>
    </row>
    <row r="1504" spans="1:3" x14ac:dyDescent="0.25">
      <c r="A1504" s="84" t="s">
        <v>15743</v>
      </c>
      <c r="B1504" s="93" t="s">
        <v>1610</v>
      </c>
      <c r="C1504" s="84"/>
    </row>
    <row r="1505" spans="1:3" x14ac:dyDescent="0.25">
      <c r="A1505" s="84" t="s">
        <v>15744</v>
      </c>
      <c r="B1505" s="93" t="s">
        <v>453</v>
      </c>
      <c r="C1505" s="84"/>
    </row>
    <row r="1506" spans="1:3" x14ac:dyDescent="0.25">
      <c r="A1506" s="84" t="s">
        <v>15744</v>
      </c>
      <c r="B1506" s="93" t="s">
        <v>1607</v>
      </c>
      <c r="C1506" s="84"/>
    </row>
    <row r="1507" spans="1:3" x14ac:dyDescent="0.25">
      <c r="A1507" s="84" t="s">
        <v>15745</v>
      </c>
      <c r="B1507" s="93" t="s">
        <v>443</v>
      </c>
      <c r="C1507" s="84"/>
    </row>
    <row r="1508" spans="1:3" x14ac:dyDescent="0.25">
      <c r="A1508" s="84" t="s">
        <v>15745</v>
      </c>
      <c r="B1508" s="93" t="s">
        <v>1605</v>
      </c>
      <c r="C1508" s="84"/>
    </row>
    <row r="1509" spans="1:3" x14ac:dyDescent="0.25">
      <c r="A1509" s="84" t="s">
        <v>15746</v>
      </c>
      <c r="B1509" s="93" t="s">
        <v>437</v>
      </c>
      <c r="C1509" s="84"/>
    </row>
    <row r="1510" spans="1:3" x14ac:dyDescent="0.25">
      <c r="A1510" s="84" t="s">
        <v>15746</v>
      </c>
      <c r="B1510" s="93" t="s">
        <v>1601</v>
      </c>
      <c r="C1510" s="84"/>
    </row>
    <row r="1511" spans="1:3" x14ac:dyDescent="0.25">
      <c r="A1511" s="84" t="s">
        <v>15747</v>
      </c>
      <c r="B1511" s="93" t="s">
        <v>422</v>
      </c>
      <c r="C1511" s="84"/>
    </row>
    <row r="1512" spans="1:3" x14ac:dyDescent="0.25">
      <c r="A1512" s="84" t="s">
        <v>15747</v>
      </c>
      <c r="B1512" s="93" t="s">
        <v>1593</v>
      </c>
      <c r="C1512" s="84"/>
    </row>
    <row r="1513" spans="1:3" x14ac:dyDescent="0.25">
      <c r="A1513" s="84" t="s">
        <v>15748</v>
      </c>
      <c r="B1513" s="93" t="s">
        <v>421</v>
      </c>
      <c r="C1513" s="84"/>
    </row>
    <row r="1514" spans="1:3" x14ac:dyDescent="0.25">
      <c r="A1514" s="84" t="s">
        <v>15748</v>
      </c>
      <c r="B1514" s="93" t="s">
        <v>1592</v>
      </c>
      <c r="C1514" s="84"/>
    </row>
    <row r="1515" spans="1:3" x14ac:dyDescent="0.25">
      <c r="A1515" s="84" t="s">
        <v>15749</v>
      </c>
      <c r="B1515" s="93" t="s">
        <v>416</v>
      </c>
      <c r="C1515" s="84"/>
    </row>
    <row r="1516" spans="1:3" x14ac:dyDescent="0.25">
      <c r="A1516" s="84" t="s">
        <v>15749</v>
      </c>
      <c r="B1516" s="93" t="s">
        <v>1588</v>
      </c>
      <c r="C1516" s="84"/>
    </row>
    <row r="1517" spans="1:3" x14ac:dyDescent="0.25">
      <c r="A1517" s="84" t="s">
        <v>15750</v>
      </c>
      <c r="B1517" s="93" t="s">
        <v>411</v>
      </c>
      <c r="C1517" s="84"/>
    </row>
    <row r="1518" spans="1:3" x14ac:dyDescent="0.25">
      <c r="A1518" s="84" t="s">
        <v>15750</v>
      </c>
      <c r="B1518" s="93" t="s">
        <v>1585</v>
      </c>
      <c r="C1518" s="84"/>
    </row>
    <row r="1519" spans="1:3" x14ac:dyDescent="0.25">
      <c r="A1519" s="84" t="s">
        <v>15751</v>
      </c>
      <c r="B1519" s="93" t="s">
        <v>405</v>
      </c>
      <c r="C1519" s="84"/>
    </row>
    <row r="1520" spans="1:3" x14ac:dyDescent="0.25">
      <c r="A1520" s="84" t="s">
        <v>15751</v>
      </c>
      <c r="B1520" s="93" t="s">
        <v>1583</v>
      </c>
      <c r="C1520" s="84"/>
    </row>
    <row r="1521" spans="1:3" x14ac:dyDescent="0.25">
      <c r="A1521" s="84" t="s">
        <v>15752</v>
      </c>
      <c r="B1521" s="93" t="s">
        <v>381</v>
      </c>
      <c r="C1521" s="84"/>
    </row>
    <row r="1522" spans="1:3" x14ac:dyDescent="0.25">
      <c r="A1522" s="84" t="s">
        <v>15752</v>
      </c>
      <c r="B1522" s="93" t="s">
        <v>1577</v>
      </c>
      <c r="C1522" s="84"/>
    </row>
    <row r="1523" spans="1:3" x14ac:dyDescent="0.25">
      <c r="A1523" s="84" t="s">
        <v>15753</v>
      </c>
      <c r="B1523" s="93" t="s">
        <v>368</v>
      </c>
      <c r="C1523" s="84"/>
    </row>
    <row r="1524" spans="1:3" x14ac:dyDescent="0.25">
      <c r="A1524" s="84" t="s">
        <v>15753</v>
      </c>
      <c r="B1524" s="93" t="s">
        <v>1572</v>
      </c>
      <c r="C1524" s="84"/>
    </row>
    <row r="1525" spans="1:3" x14ac:dyDescent="0.25">
      <c r="A1525" s="84" t="s">
        <v>15754</v>
      </c>
      <c r="B1525" s="93" t="s">
        <v>360</v>
      </c>
      <c r="C1525" s="84"/>
    </row>
    <row r="1526" spans="1:3" x14ac:dyDescent="0.25">
      <c r="A1526" s="84" t="s">
        <v>15754</v>
      </c>
      <c r="B1526" s="93" t="s">
        <v>1568</v>
      </c>
      <c r="C1526" s="84"/>
    </row>
    <row r="1527" spans="1:3" x14ac:dyDescent="0.25">
      <c r="A1527" s="84" t="s">
        <v>15755</v>
      </c>
      <c r="B1527" s="93" t="s">
        <v>349</v>
      </c>
      <c r="C1527" s="84"/>
    </row>
    <row r="1528" spans="1:3" x14ac:dyDescent="0.25">
      <c r="A1528" s="84" t="s">
        <v>15755</v>
      </c>
      <c r="B1528" s="93" t="s">
        <v>1565</v>
      </c>
      <c r="C1528" s="84"/>
    </row>
    <row r="1529" spans="1:3" x14ac:dyDescent="0.25">
      <c r="A1529" s="84" t="s">
        <v>15756</v>
      </c>
      <c r="B1529" s="93" t="s">
        <v>320</v>
      </c>
      <c r="C1529" s="84"/>
    </row>
    <row r="1530" spans="1:3" x14ac:dyDescent="0.25">
      <c r="A1530" s="84" t="s">
        <v>15756</v>
      </c>
      <c r="B1530" s="93" t="s">
        <v>1551</v>
      </c>
      <c r="C1530" s="84"/>
    </row>
    <row r="1531" spans="1:3" x14ac:dyDescent="0.25">
      <c r="A1531" s="84" t="s">
        <v>15757</v>
      </c>
      <c r="B1531" s="93" t="s">
        <v>300</v>
      </c>
      <c r="C1531" s="84"/>
    </row>
    <row r="1532" spans="1:3" x14ac:dyDescent="0.25">
      <c r="A1532" s="84" t="s">
        <v>15757</v>
      </c>
      <c r="B1532" s="93" t="s">
        <v>1539</v>
      </c>
      <c r="C1532" s="84"/>
    </row>
    <row r="1533" spans="1:3" x14ac:dyDescent="0.25">
      <c r="A1533" s="84" t="s">
        <v>15758</v>
      </c>
      <c r="B1533" s="93" t="s">
        <v>299</v>
      </c>
      <c r="C1533" s="84"/>
    </row>
    <row r="1534" spans="1:3" x14ac:dyDescent="0.25">
      <c r="A1534" s="84" t="s">
        <v>15758</v>
      </c>
      <c r="B1534" s="93" t="s">
        <v>1538</v>
      </c>
      <c r="C1534" s="84"/>
    </row>
    <row r="1535" spans="1:3" x14ac:dyDescent="0.25">
      <c r="A1535" s="84" t="s">
        <v>15759</v>
      </c>
      <c r="B1535" s="93" t="s">
        <v>298</v>
      </c>
      <c r="C1535" s="84"/>
    </row>
    <row r="1536" spans="1:3" x14ac:dyDescent="0.25">
      <c r="A1536" s="84" t="s">
        <v>15759</v>
      </c>
      <c r="B1536" s="93" t="s">
        <v>1537</v>
      </c>
      <c r="C1536" s="84"/>
    </row>
    <row r="1537" spans="1:3" x14ac:dyDescent="0.25">
      <c r="A1537" s="84" t="s">
        <v>15760</v>
      </c>
      <c r="B1537" s="93" t="s">
        <v>295</v>
      </c>
      <c r="C1537" s="84"/>
    </row>
    <row r="1538" spans="1:3" x14ac:dyDescent="0.25">
      <c r="A1538" s="84" t="s">
        <v>15760</v>
      </c>
      <c r="B1538" s="93" t="s">
        <v>1535</v>
      </c>
      <c r="C1538" s="84"/>
    </row>
    <row r="1539" spans="1:3" x14ac:dyDescent="0.25">
      <c r="A1539" s="84" t="s">
        <v>15761</v>
      </c>
      <c r="B1539" s="93" t="s">
        <v>294</v>
      </c>
      <c r="C1539" s="84"/>
    </row>
    <row r="1540" spans="1:3" x14ac:dyDescent="0.25">
      <c r="A1540" s="84" t="s">
        <v>15761</v>
      </c>
      <c r="B1540" s="93" t="s">
        <v>1534</v>
      </c>
      <c r="C1540" s="84"/>
    </row>
    <row r="1541" spans="1:3" x14ac:dyDescent="0.25">
      <c r="A1541" s="84" t="s">
        <v>15762</v>
      </c>
      <c r="B1541" s="93" t="s">
        <v>292</v>
      </c>
      <c r="C1541" s="84"/>
    </row>
    <row r="1542" spans="1:3" x14ac:dyDescent="0.25">
      <c r="A1542" s="84" t="s">
        <v>15762</v>
      </c>
      <c r="B1542" s="93" t="s">
        <v>1533</v>
      </c>
      <c r="C1542" s="84"/>
    </row>
    <row r="1543" spans="1:3" x14ac:dyDescent="0.25">
      <c r="A1543" s="84" t="s">
        <v>15763</v>
      </c>
      <c r="B1543" s="93" t="s">
        <v>279</v>
      </c>
      <c r="C1543" s="84"/>
    </row>
    <row r="1544" spans="1:3" x14ac:dyDescent="0.25">
      <c r="A1544" s="84" t="s">
        <v>15763</v>
      </c>
      <c r="B1544" s="93" t="s">
        <v>1529</v>
      </c>
      <c r="C1544" s="84"/>
    </row>
    <row r="1545" spans="1:3" x14ac:dyDescent="0.25">
      <c r="A1545" s="84" t="s">
        <v>15764</v>
      </c>
      <c r="B1545" s="93" t="s">
        <v>272</v>
      </c>
      <c r="C1545" s="84"/>
    </row>
    <row r="1546" spans="1:3" x14ac:dyDescent="0.25">
      <c r="A1546" s="84" t="s">
        <v>15764</v>
      </c>
      <c r="B1546" s="93" t="s">
        <v>1526</v>
      </c>
      <c r="C1546" s="84"/>
    </row>
    <row r="1547" spans="1:3" x14ac:dyDescent="0.25">
      <c r="A1547" s="84" t="s">
        <v>15765</v>
      </c>
      <c r="B1547" s="93" t="s">
        <v>234</v>
      </c>
      <c r="C1547" s="84"/>
    </row>
    <row r="1548" spans="1:3" x14ac:dyDescent="0.25">
      <c r="A1548" s="84" t="s">
        <v>15765</v>
      </c>
      <c r="B1548" s="93" t="s">
        <v>1518</v>
      </c>
      <c r="C1548" s="84"/>
    </row>
    <row r="1549" spans="1:3" x14ac:dyDescent="0.25">
      <c r="A1549" s="84" t="s">
        <v>15766</v>
      </c>
      <c r="B1549" s="93" t="s">
        <v>232</v>
      </c>
      <c r="C1549" s="84"/>
    </row>
    <row r="1550" spans="1:3" x14ac:dyDescent="0.25">
      <c r="A1550" s="84" t="s">
        <v>15766</v>
      </c>
      <c r="B1550" s="93" t="s">
        <v>1517</v>
      </c>
      <c r="C1550" s="84"/>
    </row>
    <row r="1551" spans="1:3" x14ac:dyDescent="0.25">
      <c r="A1551" s="84" t="s">
        <v>15767</v>
      </c>
      <c r="B1551" s="93" t="s">
        <v>230</v>
      </c>
      <c r="C1551" s="84"/>
    </row>
    <row r="1552" spans="1:3" x14ac:dyDescent="0.25">
      <c r="A1552" s="84" t="s">
        <v>15767</v>
      </c>
      <c r="B1552" s="93" t="s">
        <v>1516</v>
      </c>
      <c r="C1552" s="84"/>
    </row>
    <row r="1553" spans="1:3" x14ac:dyDescent="0.25">
      <c r="A1553" s="84" t="s">
        <v>15768</v>
      </c>
      <c r="B1553" s="93" t="s">
        <v>226</v>
      </c>
      <c r="C1553" s="84"/>
    </row>
    <row r="1554" spans="1:3" x14ac:dyDescent="0.25">
      <c r="A1554" s="84" t="s">
        <v>15768</v>
      </c>
      <c r="B1554" s="93" t="s">
        <v>1514</v>
      </c>
      <c r="C1554" s="84"/>
    </row>
    <row r="1555" spans="1:3" x14ac:dyDescent="0.25">
      <c r="A1555" s="84" t="s">
        <v>15769</v>
      </c>
      <c r="B1555" s="93" t="s">
        <v>218</v>
      </c>
      <c r="C1555" s="84"/>
    </row>
    <row r="1556" spans="1:3" x14ac:dyDescent="0.25">
      <c r="A1556" s="84" t="s">
        <v>15769</v>
      </c>
      <c r="B1556" s="93" t="s">
        <v>1510</v>
      </c>
      <c r="C1556" s="84"/>
    </row>
    <row r="1557" spans="1:3" x14ac:dyDescent="0.25">
      <c r="A1557" s="84" t="s">
        <v>15770</v>
      </c>
      <c r="B1557" s="93" t="s">
        <v>213</v>
      </c>
      <c r="C1557" s="84"/>
    </row>
    <row r="1558" spans="1:3" x14ac:dyDescent="0.25">
      <c r="A1558" s="84" t="s">
        <v>15770</v>
      </c>
      <c r="B1558" s="93" t="s">
        <v>212</v>
      </c>
      <c r="C1558" s="84"/>
    </row>
    <row r="1559" spans="1:3" x14ac:dyDescent="0.25">
      <c r="A1559" s="84" t="s">
        <v>15771</v>
      </c>
      <c r="B1559" s="93" t="s">
        <v>205</v>
      </c>
      <c r="C1559" s="84"/>
    </row>
    <row r="1560" spans="1:3" x14ac:dyDescent="0.25">
      <c r="A1560" s="84" t="s">
        <v>15771</v>
      </c>
      <c r="B1560" s="93" t="s">
        <v>1506</v>
      </c>
      <c r="C1560" s="84"/>
    </row>
    <row r="1561" spans="1:3" x14ac:dyDescent="0.25">
      <c r="A1561" s="84" t="s">
        <v>15772</v>
      </c>
      <c r="B1561" s="93" t="s">
        <v>198</v>
      </c>
      <c r="C1561" s="84"/>
    </row>
    <row r="1562" spans="1:3" x14ac:dyDescent="0.25">
      <c r="A1562" s="84" t="s">
        <v>15772</v>
      </c>
      <c r="B1562" s="93" t="s">
        <v>1503</v>
      </c>
      <c r="C1562" s="84"/>
    </row>
    <row r="1563" spans="1:3" x14ac:dyDescent="0.25">
      <c r="A1563" s="84" t="s">
        <v>15773</v>
      </c>
      <c r="B1563" s="93" t="s">
        <v>194</v>
      </c>
      <c r="C1563" s="84"/>
    </row>
    <row r="1564" spans="1:3" x14ac:dyDescent="0.25">
      <c r="A1564" s="84" t="s">
        <v>15773</v>
      </c>
      <c r="B1564" s="93" t="s">
        <v>1498</v>
      </c>
      <c r="C1564" s="84"/>
    </row>
    <row r="1565" spans="1:3" x14ac:dyDescent="0.25">
      <c r="A1565" s="84" t="s">
        <v>15774</v>
      </c>
      <c r="B1565" s="93" t="s">
        <v>192</v>
      </c>
      <c r="C1565" s="84"/>
    </row>
    <row r="1566" spans="1:3" x14ac:dyDescent="0.25">
      <c r="A1566" s="84" t="s">
        <v>15774</v>
      </c>
      <c r="B1566" s="93" t="s">
        <v>1497</v>
      </c>
      <c r="C1566" s="84"/>
    </row>
    <row r="1567" spans="1:3" x14ac:dyDescent="0.25">
      <c r="A1567" s="84" t="s">
        <v>15775</v>
      </c>
      <c r="B1567" s="93" t="s">
        <v>1492</v>
      </c>
      <c r="C1567" s="84"/>
    </row>
    <row r="1568" spans="1:3" x14ac:dyDescent="0.25">
      <c r="A1568" s="84" t="s">
        <v>15776</v>
      </c>
      <c r="B1568" s="93" t="s">
        <v>1487</v>
      </c>
      <c r="C1568" s="84"/>
    </row>
    <row r="1569" spans="1:3" x14ac:dyDescent="0.25">
      <c r="A1569" s="84" t="s">
        <v>15777</v>
      </c>
      <c r="B1569" s="93" t="s">
        <v>1432</v>
      </c>
      <c r="C1569" s="84"/>
    </row>
    <row r="1570" spans="1:3" x14ac:dyDescent="0.25">
      <c r="A1570" s="84" t="s">
        <v>15778</v>
      </c>
      <c r="B1570" s="93" t="s">
        <v>1427</v>
      </c>
      <c r="C1570" s="84"/>
    </row>
    <row r="1571" spans="1:3" x14ac:dyDescent="0.25">
      <c r="A1571" s="84" t="s">
        <v>15779</v>
      </c>
      <c r="B1571" s="93" t="s">
        <v>1416</v>
      </c>
      <c r="C1571" s="84"/>
    </row>
    <row r="1572" spans="1:3" x14ac:dyDescent="0.25">
      <c r="A1572" s="84" t="s">
        <v>15780</v>
      </c>
      <c r="B1572" s="93" t="s">
        <v>1404</v>
      </c>
      <c r="C1572" s="84"/>
    </row>
    <row r="1573" spans="1:3" x14ac:dyDescent="0.25">
      <c r="A1573" s="84" t="s">
        <v>15781</v>
      </c>
      <c r="B1573" s="93" t="s">
        <v>1400</v>
      </c>
      <c r="C1573" s="84"/>
    </row>
    <row r="1574" spans="1:3" x14ac:dyDescent="0.25">
      <c r="A1574" s="84" t="s">
        <v>15782</v>
      </c>
      <c r="B1574" s="93" t="s">
        <v>1384</v>
      </c>
      <c r="C1574" s="84"/>
    </row>
    <row r="1575" spans="1:3" x14ac:dyDescent="0.25">
      <c r="A1575" s="84" t="s">
        <v>15783</v>
      </c>
      <c r="B1575" s="93" t="s">
        <v>1374</v>
      </c>
      <c r="C1575" s="84"/>
    </row>
    <row r="1576" spans="1:3" x14ac:dyDescent="0.25">
      <c r="A1576" s="84" t="s">
        <v>15784</v>
      </c>
      <c r="B1576" s="93" t="s">
        <v>1348</v>
      </c>
      <c r="C1576" s="84"/>
    </row>
    <row r="1577" spans="1:3" x14ac:dyDescent="0.25">
      <c r="A1577" s="84" t="s">
        <v>15785</v>
      </c>
      <c r="B1577" s="93" t="s">
        <v>1347</v>
      </c>
      <c r="C1577" s="84"/>
    </row>
    <row r="1578" spans="1:3" x14ac:dyDescent="0.25">
      <c r="A1578" s="84" t="s">
        <v>15786</v>
      </c>
      <c r="B1578" s="93" t="s">
        <v>1304</v>
      </c>
      <c r="C1578" s="84"/>
    </row>
    <row r="1579" spans="1:3" x14ac:dyDescent="0.25">
      <c r="A1579" s="84" t="s">
        <v>15787</v>
      </c>
      <c r="B1579" s="93" t="s">
        <v>1300</v>
      </c>
      <c r="C1579" s="84"/>
    </row>
    <row r="1580" spans="1:3" x14ac:dyDescent="0.25">
      <c r="A1580" s="84" t="s">
        <v>15788</v>
      </c>
      <c r="B1580" s="93" t="s">
        <v>1298</v>
      </c>
      <c r="C1580" s="84"/>
    </row>
    <row r="1581" spans="1:3" x14ac:dyDescent="0.25">
      <c r="A1581" s="84" t="s">
        <v>15789</v>
      </c>
      <c r="B1581" s="93" t="s">
        <v>1296</v>
      </c>
      <c r="C1581" s="84"/>
    </row>
    <row r="1582" spans="1:3" x14ac:dyDescent="0.25">
      <c r="A1582" s="84" t="s">
        <v>15790</v>
      </c>
      <c r="B1582" s="93" t="s">
        <v>1295</v>
      </c>
      <c r="C1582" s="84"/>
    </row>
    <row r="1583" spans="1:3" x14ac:dyDescent="0.25">
      <c r="A1583" s="84" t="s">
        <v>15791</v>
      </c>
      <c r="B1583" s="93" t="s">
        <v>1271</v>
      </c>
      <c r="C1583" s="84"/>
    </row>
    <row r="1584" spans="1:3" x14ac:dyDescent="0.25">
      <c r="A1584" s="84" t="s">
        <v>15792</v>
      </c>
      <c r="B1584" s="93" t="s">
        <v>1269</v>
      </c>
      <c r="C1584" s="84"/>
    </row>
    <row r="1585" spans="1:3" x14ac:dyDescent="0.25">
      <c r="A1585" s="84" t="s">
        <v>15793</v>
      </c>
      <c r="B1585" s="93" t="s">
        <v>1261</v>
      </c>
      <c r="C1585" s="84"/>
    </row>
    <row r="1586" spans="1:3" x14ac:dyDescent="0.25">
      <c r="A1586" s="84" t="s">
        <v>15794</v>
      </c>
      <c r="B1586" s="93" t="s">
        <v>1249</v>
      </c>
      <c r="C1586" s="84"/>
    </row>
    <row r="1587" spans="1:3" x14ac:dyDescent="0.25">
      <c r="A1587" s="84" t="s">
        <v>15795</v>
      </c>
      <c r="B1587" s="93" t="s">
        <v>1248</v>
      </c>
      <c r="C1587" s="84"/>
    </row>
    <row r="1588" spans="1:3" x14ac:dyDescent="0.25">
      <c r="A1588" s="84" t="s">
        <v>15796</v>
      </c>
      <c r="B1588" s="93" t="s">
        <v>1245</v>
      </c>
      <c r="C1588" s="84"/>
    </row>
    <row r="1589" spans="1:3" x14ac:dyDescent="0.25">
      <c r="A1589" s="84" t="s">
        <v>15797</v>
      </c>
      <c r="B1589" s="93" t="s">
        <v>1240</v>
      </c>
      <c r="C1589" s="84"/>
    </row>
    <row r="1590" spans="1:3" x14ac:dyDescent="0.25">
      <c r="A1590" s="84" t="s">
        <v>15798</v>
      </c>
      <c r="B1590" s="93" t="s">
        <v>1229</v>
      </c>
      <c r="C1590" s="84"/>
    </row>
    <row r="1591" spans="1:3" x14ac:dyDescent="0.25">
      <c r="A1591" s="84" t="s">
        <v>15799</v>
      </c>
      <c r="B1591" s="93" t="s">
        <v>1228</v>
      </c>
      <c r="C1591" s="84"/>
    </row>
    <row r="1592" spans="1:3" x14ac:dyDescent="0.25">
      <c r="A1592" s="84" t="s">
        <v>15800</v>
      </c>
      <c r="B1592" s="93" t="s">
        <v>1220</v>
      </c>
      <c r="C1592" s="84"/>
    </row>
    <row r="1593" spans="1:3" x14ac:dyDescent="0.25">
      <c r="A1593" s="84" t="s">
        <v>15801</v>
      </c>
      <c r="B1593" s="93" t="s">
        <v>1218</v>
      </c>
      <c r="C1593" s="84"/>
    </row>
    <row r="1594" spans="1:3" x14ac:dyDescent="0.25">
      <c r="A1594" s="84" t="s">
        <v>15802</v>
      </c>
      <c r="B1594" s="93" t="s">
        <v>1212</v>
      </c>
      <c r="C1594" s="84"/>
    </row>
    <row r="1595" spans="1:3" x14ac:dyDescent="0.25">
      <c r="A1595" s="84" t="s">
        <v>15803</v>
      </c>
      <c r="B1595" s="93" t="s">
        <v>1196</v>
      </c>
      <c r="C1595" s="84"/>
    </row>
    <row r="1596" spans="1:3" x14ac:dyDescent="0.25">
      <c r="A1596" s="84" t="s">
        <v>15804</v>
      </c>
      <c r="B1596" s="93" t="s">
        <v>1193</v>
      </c>
      <c r="C1596" s="84"/>
    </row>
    <row r="1597" spans="1:3" x14ac:dyDescent="0.25">
      <c r="A1597" s="84" t="s">
        <v>15805</v>
      </c>
      <c r="B1597" s="93" t="s">
        <v>1184</v>
      </c>
      <c r="C1597" s="84"/>
    </row>
    <row r="1598" spans="1:3" x14ac:dyDescent="0.25">
      <c r="A1598" s="84" t="s">
        <v>15806</v>
      </c>
      <c r="B1598" s="93" t="s">
        <v>1164</v>
      </c>
      <c r="C1598" s="84"/>
    </row>
    <row r="1599" spans="1:3" x14ac:dyDescent="0.25">
      <c r="A1599" s="84" t="s">
        <v>15807</v>
      </c>
      <c r="B1599" s="93" t="s">
        <v>1156</v>
      </c>
      <c r="C1599" s="84"/>
    </row>
    <row r="1600" spans="1:3" x14ac:dyDescent="0.25">
      <c r="A1600" s="84" t="s">
        <v>15808</v>
      </c>
      <c r="B1600" s="93" t="s">
        <v>1117</v>
      </c>
      <c r="C1600" s="84"/>
    </row>
    <row r="1601" spans="1:3" x14ac:dyDescent="0.25">
      <c r="A1601" s="84" t="s">
        <v>15809</v>
      </c>
      <c r="B1601" s="93" t="s">
        <v>1090</v>
      </c>
      <c r="C1601" s="84"/>
    </row>
    <row r="1602" spans="1:3" x14ac:dyDescent="0.25">
      <c r="A1602" s="84" t="s">
        <v>15810</v>
      </c>
      <c r="B1602" s="93" t="s">
        <v>1083</v>
      </c>
      <c r="C1602" s="84"/>
    </row>
    <row r="1603" spans="1:3" x14ac:dyDescent="0.25">
      <c r="A1603" s="84" t="s">
        <v>15811</v>
      </c>
      <c r="B1603" s="93" t="s">
        <v>1081</v>
      </c>
      <c r="C1603" s="84"/>
    </row>
    <row r="1604" spans="1:3" x14ac:dyDescent="0.25">
      <c r="A1604" s="84" t="s">
        <v>15812</v>
      </c>
      <c r="B1604" s="93" t="s">
        <v>1053</v>
      </c>
      <c r="C1604" s="84"/>
    </row>
    <row r="1605" spans="1:3" x14ac:dyDescent="0.25">
      <c r="A1605" s="84" t="s">
        <v>15813</v>
      </c>
      <c r="B1605" s="93" t="s">
        <v>1052</v>
      </c>
      <c r="C1605" s="84"/>
    </row>
    <row r="1606" spans="1:3" x14ac:dyDescent="0.25">
      <c r="A1606" s="84" t="s">
        <v>15814</v>
      </c>
      <c r="B1606" s="93" t="s">
        <v>1049</v>
      </c>
      <c r="C1606" s="84"/>
    </row>
    <row r="1607" spans="1:3" x14ac:dyDescent="0.25">
      <c r="A1607" s="84" t="s">
        <v>15815</v>
      </c>
      <c r="B1607" s="93" t="s">
        <v>1027</v>
      </c>
      <c r="C1607" s="84"/>
    </row>
    <row r="1608" spans="1:3" x14ac:dyDescent="0.25">
      <c r="A1608" s="84" t="s">
        <v>15816</v>
      </c>
      <c r="B1608" s="93" t="s">
        <v>1022</v>
      </c>
      <c r="C1608" s="84"/>
    </row>
    <row r="1609" spans="1:3" x14ac:dyDescent="0.25">
      <c r="A1609" s="84" t="s">
        <v>15817</v>
      </c>
      <c r="B1609" s="93" t="s">
        <v>1017</v>
      </c>
      <c r="C1609" s="84"/>
    </row>
    <row r="1610" spans="1:3" x14ac:dyDescent="0.25">
      <c r="A1610" s="84" t="s">
        <v>15818</v>
      </c>
      <c r="B1610" s="93" t="s">
        <v>1003</v>
      </c>
      <c r="C1610" s="84"/>
    </row>
    <row r="1611" spans="1:3" x14ac:dyDescent="0.25">
      <c r="A1611" s="84" t="s">
        <v>15819</v>
      </c>
      <c r="B1611" s="93" t="s">
        <v>975</v>
      </c>
      <c r="C1611" s="84"/>
    </row>
    <row r="1612" spans="1:3" x14ac:dyDescent="0.25">
      <c r="A1612" s="84" t="s">
        <v>15820</v>
      </c>
      <c r="B1612" s="93" t="s">
        <v>973</v>
      </c>
      <c r="C1612" s="84"/>
    </row>
    <row r="1613" spans="1:3" x14ac:dyDescent="0.25">
      <c r="A1613" s="84" t="s">
        <v>15821</v>
      </c>
      <c r="B1613" s="93" t="s">
        <v>970</v>
      </c>
      <c r="C1613" s="84"/>
    </row>
    <row r="1614" spans="1:3" x14ac:dyDescent="0.25">
      <c r="A1614" s="84" t="s">
        <v>15822</v>
      </c>
      <c r="B1614" s="93" t="s">
        <v>966</v>
      </c>
      <c r="C1614" s="84"/>
    </row>
    <row r="1615" spans="1:3" x14ac:dyDescent="0.25">
      <c r="A1615" s="84" t="s">
        <v>15823</v>
      </c>
      <c r="B1615" s="93" t="s">
        <v>964</v>
      </c>
      <c r="C1615" s="84"/>
    </row>
    <row r="1616" spans="1:3" x14ac:dyDescent="0.25">
      <c r="A1616" s="84" t="s">
        <v>15824</v>
      </c>
      <c r="B1616" s="93" t="s">
        <v>963</v>
      </c>
      <c r="C1616" s="84"/>
    </row>
    <row r="1617" spans="1:3" x14ac:dyDescent="0.25">
      <c r="A1617" s="84" t="s">
        <v>15825</v>
      </c>
      <c r="B1617" s="93" t="s">
        <v>947</v>
      </c>
      <c r="C1617" s="84"/>
    </row>
    <row r="1618" spans="1:3" x14ac:dyDescent="0.25">
      <c r="A1618" s="84" t="s">
        <v>15826</v>
      </c>
      <c r="B1618" s="93" t="s">
        <v>946</v>
      </c>
      <c r="C1618" s="84"/>
    </row>
    <row r="1619" spans="1:3" x14ac:dyDescent="0.25">
      <c r="A1619" s="84" t="s">
        <v>15827</v>
      </c>
      <c r="B1619" s="93" t="s">
        <v>933</v>
      </c>
      <c r="C1619" s="84"/>
    </row>
    <row r="1620" spans="1:3" x14ac:dyDescent="0.25">
      <c r="A1620" s="84" t="s">
        <v>15828</v>
      </c>
      <c r="B1620" s="93" t="s">
        <v>931</v>
      </c>
      <c r="C1620" s="84"/>
    </row>
    <row r="1621" spans="1:3" x14ac:dyDescent="0.25">
      <c r="A1621" s="84" t="s">
        <v>15829</v>
      </c>
      <c r="B1621" s="93" t="s">
        <v>915</v>
      </c>
      <c r="C1621" s="84"/>
    </row>
    <row r="1622" spans="1:3" x14ac:dyDescent="0.25">
      <c r="A1622" s="84" t="s">
        <v>15830</v>
      </c>
      <c r="B1622" s="93" t="s">
        <v>910</v>
      </c>
      <c r="C1622" s="84"/>
    </row>
    <row r="1623" spans="1:3" x14ac:dyDescent="0.25">
      <c r="A1623" s="84" t="s">
        <v>15831</v>
      </c>
      <c r="B1623" s="93" t="s">
        <v>905</v>
      </c>
      <c r="C1623" s="84"/>
    </row>
    <row r="1624" spans="1:3" x14ac:dyDescent="0.25">
      <c r="A1624" s="84" t="s">
        <v>15832</v>
      </c>
      <c r="B1624" s="93" t="s">
        <v>901</v>
      </c>
      <c r="C1624" s="84"/>
    </row>
    <row r="1625" spans="1:3" x14ac:dyDescent="0.25">
      <c r="A1625" s="84" t="s">
        <v>15833</v>
      </c>
      <c r="B1625" s="93" t="s">
        <v>897</v>
      </c>
      <c r="C1625" s="84"/>
    </row>
    <row r="1626" spans="1:3" x14ac:dyDescent="0.25">
      <c r="A1626" s="84" t="s">
        <v>15834</v>
      </c>
      <c r="B1626" s="93" t="s">
        <v>896</v>
      </c>
      <c r="C1626" s="84"/>
    </row>
    <row r="1627" spans="1:3" x14ac:dyDescent="0.25">
      <c r="A1627" s="84" t="s">
        <v>15835</v>
      </c>
      <c r="B1627" s="93" t="s">
        <v>867</v>
      </c>
      <c r="C1627" s="84"/>
    </row>
    <row r="1628" spans="1:3" x14ac:dyDescent="0.25">
      <c r="A1628" s="84" t="s">
        <v>15836</v>
      </c>
      <c r="B1628" s="93" t="s">
        <v>835</v>
      </c>
      <c r="C1628" s="84"/>
    </row>
    <row r="1629" spans="1:3" x14ac:dyDescent="0.25">
      <c r="A1629" s="84" t="s">
        <v>15837</v>
      </c>
      <c r="B1629" s="93" t="s">
        <v>809</v>
      </c>
      <c r="C1629" s="84"/>
    </row>
    <row r="1630" spans="1:3" x14ac:dyDescent="0.25">
      <c r="A1630" s="84" t="s">
        <v>15838</v>
      </c>
      <c r="B1630" s="93" t="s">
        <v>800</v>
      </c>
      <c r="C1630" s="84"/>
    </row>
    <row r="1631" spans="1:3" x14ac:dyDescent="0.25">
      <c r="A1631" s="84" t="s">
        <v>15839</v>
      </c>
      <c r="B1631" s="93" t="s">
        <v>776</v>
      </c>
      <c r="C1631" s="84"/>
    </row>
    <row r="1632" spans="1:3" x14ac:dyDescent="0.25">
      <c r="A1632" s="84" t="s">
        <v>15840</v>
      </c>
      <c r="B1632" s="93" t="s">
        <v>762</v>
      </c>
      <c r="C1632" s="84"/>
    </row>
    <row r="1633" spans="1:3" x14ac:dyDescent="0.25">
      <c r="A1633" s="84" t="s">
        <v>15841</v>
      </c>
      <c r="B1633" s="93" t="s">
        <v>758</v>
      </c>
      <c r="C1633" s="84"/>
    </row>
    <row r="1634" spans="1:3" x14ac:dyDescent="0.25">
      <c r="A1634" s="84" t="s">
        <v>15842</v>
      </c>
      <c r="B1634" s="93" t="s">
        <v>747</v>
      </c>
      <c r="C1634" s="84"/>
    </row>
    <row r="1635" spans="1:3" x14ac:dyDescent="0.25">
      <c r="A1635" s="84" t="s">
        <v>15843</v>
      </c>
      <c r="B1635" s="93" t="s">
        <v>736</v>
      </c>
      <c r="C1635" s="84"/>
    </row>
    <row r="1636" spans="1:3" x14ac:dyDescent="0.25">
      <c r="A1636" s="84" t="s">
        <v>15844</v>
      </c>
      <c r="B1636" s="93" t="s">
        <v>724</v>
      </c>
      <c r="C1636" s="84"/>
    </row>
    <row r="1637" spans="1:3" x14ac:dyDescent="0.25">
      <c r="A1637" s="84" t="s">
        <v>15845</v>
      </c>
      <c r="B1637" s="93" t="s">
        <v>722</v>
      </c>
      <c r="C1637" s="84"/>
    </row>
    <row r="1638" spans="1:3" x14ac:dyDescent="0.25">
      <c r="A1638" s="84" t="s">
        <v>15846</v>
      </c>
      <c r="B1638" s="93" t="s">
        <v>719</v>
      </c>
      <c r="C1638" s="84"/>
    </row>
    <row r="1639" spans="1:3" x14ac:dyDescent="0.25">
      <c r="A1639" s="84" t="s">
        <v>15847</v>
      </c>
      <c r="B1639" s="93" t="s">
        <v>707</v>
      </c>
      <c r="C1639" s="84"/>
    </row>
    <row r="1640" spans="1:3" x14ac:dyDescent="0.25">
      <c r="A1640" s="84" t="s">
        <v>15848</v>
      </c>
      <c r="B1640" s="93" t="s">
        <v>675</v>
      </c>
      <c r="C1640" s="84"/>
    </row>
    <row r="1641" spans="1:3" x14ac:dyDescent="0.25">
      <c r="A1641" s="84" t="s">
        <v>15849</v>
      </c>
      <c r="B1641" s="93" t="s">
        <v>668</v>
      </c>
      <c r="C1641" s="84"/>
    </row>
    <row r="1642" spans="1:3" x14ac:dyDescent="0.25">
      <c r="A1642" s="84" t="s">
        <v>15850</v>
      </c>
      <c r="B1642" s="93" t="s">
        <v>665</v>
      </c>
      <c r="C1642" s="84"/>
    </row>
    <row r="1643" spans="1:3" x14ac:dyDescent="0.25">
      <c r="A1643" s="84" t="s">
        <v>15851</v>
      </c>
      <c r="B1643" s="93" t="s">
        <v>656</v>
      </c>
      <c r="C1643" s="84"/>
    </row>
    <row r="1644" spans="1:3" x14ac:dyDescent="0.25">
      <c r="A1644" s="84" t="s">
        <v>15852</v>
      </c>
      <c r="B1644" s="93" t="s">
        <v>646</v>
      </c>
      <c r="C1644" s="84"/>
    </row>
    <row r="1645" spans="1:3" x14ac:dyDescent="0.25">
      <c r="A1645" s="84" t="s">
        <v>15853</v>
      </c>
      <c r="B1645" s="93" t="s">
        <v>644</v>
      </c>
      <c r="C1645" s="84"/>
    </row>
    <row r="1646" spans="1:3" x14ac:dyDescent="0.25">
      <c r="A1646" s="84" t="s">
        <v>15854</v>
      </c>
      <c r="B1646" s="93" t="s">
        <v>642</v>
      </c>
      <c r="C1646" s="84"/>
    </row>
    <row r="1647" spans="1:3" x14ac:dyDescent="0.25">
      <c r="A1647" s="84" t="s">
        <v>15855</v>
      </c>
      <c r="B1647" s="93" t="s">
        <v>641</v>
      </c>
      <c r="C1647" s="84"/>
    </row>
    <row r="1648" spans="1:3" x14ac:dyDescent="0.25">
      <c r="A1648" s="84" t="s">
        <v>15856</v>
      </c>
      <c r="B1648" s="93" t="s">
        <v>616</v>
      </c>
      <c r="C1648" s="84"/>
    </row>
    <row r="1649" spans="1:3" x14ac:dyDescent="0.25">
      <c r="A1649" s="84" t="s">
        <v>15857</v>
      </c>
      <c r="B1649" s="93" t="s">
        <v>608</v>
      </c>
      <c r="C1649" s="84"/>
    </row>
    <row r="1650" spans="1:3" x14ac:dyDescent="0.25">
      <c r="A1650" s="84" t="s">
        <v>15858</v>
      </c>
      <c r="B1650" s="93" t="s">
        <v>572</v>
      </c>
      <c r="C1650" s="84"/>
    </row>
    <row r="1651" spans="1:3" x14ac:dyDescent="0.25">
      <c r="A1651" s="84" t="s">
        <v>15859</v>
      </c>
      <c r="B1651" s="93" t="s">
        <v>564</v>
      </c>
      <c r="C1651" s="84"/>
    </row>
    <row r="1652" spans="1:3" x14ac:dyDescent="0.25">
      <c r="A1652" s="84" t="s">
        <v>15860</v>
      </c>
      <c r="B1652" s="93" t="s">
        <v>548</v>
      </c>
      <c r="C1652" s="84"/>
    </row>
    <row r="1653" spans="1:3" x14ac:dyDescent="0.25">
      <c r="A1653" s="84" t="s">
        <v>15861</v>
      </c>
      <c r="B1653" s="93" t="s">
        <v>547</v>
      </c>
      <c r="C1653" s="84"/>
    </row>
    <row r="1654" spans="1:3" x14ac:dyDescent="0.25">
      <c r="A1654" s="84" t="s">
        <v>15862</v>
      </c>
      <c r="B1654" s="93" t="s">
        <v>537</v>
      </c>
      <c r="C1654" s="84"/>
    </row>
    <row r="1655" spans="1:3" x14ac:dyDescent="0.25">
      <c r="A1655" s="84" t="s">
        <v>15863</v>
      </c>
      <c r="B1655" s="93" t="s">
        <v>532</v>
      </c>
      <c r="C1655" s="84"/>
    </row>
    <row r="1656" spans="1:3" x14ac:dyDescent="0.25">
      <c r="A1656" s="84" t="s">
        <v>15864</v>
      </c>
      <c r="B1656" s="93" t="s">
        <v>531</v>
      </c>
      <c r="C1656" s="84"/>
    </row>
    <row r="1657" spans="1:3" x14ac:dyDescent="0.25">
      <c r="A1657" s="84" t="s">
        <v>15865</v>
      </c>
      <c r="B1657" s="93" t="s">
        <v>520</v>
      </c>
      <c r="C1657" s="84"/>
    </row>
    <row r="1658" spans="1:3" x14ac:dyDescent="0.25">
      <c r="A1658" s="84" t="s">
        <v>15866</v>
      </c>
      <c r="B1658" s="93" t="s">
        <v>514</v>
      </c>
      <c r="C1658" s="84"/>
    </row>
    <row r="1659" spans="1:3" x14ac:dyDescent="0.25">
      <c r="A1659" s="84" t="s">
        <v>15867</v>
      </c>
      <c r="B1659" s="93" t="s">
        <v>513</v>
      </c>
      <c r="C1659" s="84"/>
    </row>
    <row r="1660" spans="1:3" x14ac:dyDescent="0.25">
      <c r="A1660" s="84" t="s">
        <v>15868</v>
      </c>
      <c r="B1660" s="93" t="s">
        <v>507</v>
      </c>
      <c r="C1660" s="84"/>
    </row>
    <row r="1661" spans="1:3" x14ac:dyDescent="0.25">
      <c r="A1661" s="84" t="s">
        <v>15869</v>
      </c>
      <c r="B1661" s="93" t="s">
        <v>502</v>
      </c>
      <c r="C1661" s="84"/>
    </row>
    <row r="1662" spans="1:3" x14ac:dyDescent="0.25">
      <c r="A1662" s="84" t="s">
        <v>15870</v>
      </c>
      <c r="B1662" s="93" t="s">
        <v>479</v>
      </c>
      <c r="C1662" s="84"/>
    </row>
    <row r="1663" spans="1:3" x14ac:dyDescent="0.25">
      <c r="A1663" s="84" t="s">
        <v>15871</v>
      </c>
      <c r="B1663" s="93" t="s">
        <v>460</v>
      </c>
      <c r="C1663" s="84"/>
    </row>
    <row r="1664" spans="1:3" x14ac:dyDescent="0.25">
      <c r="A1664" s="84" t="s">
        <v>15872</v>
      </c>
      <c r="B1664" s="93" t="s">
        <v>456</v>
      </c>
      <c r="C1664" s="84"/>
    </row>
    <row r="1665" spans="1:3" x14ac:dyDescent="0.25">
      <c r="A1665" s="84" t="s">
        <v>15873</v>
      </c>
      <c r="B1665" s="93" t="s">
        <v>447</v>
      </c>
      <c r="C1665" s="84"/>
    </row>
    <row r="1666" spans="1:3" x14ac:dyDescent="0.25">
      <c r="A1666" s="84" t="s">
        <v>15874</v>
      </c>
      <c r="B1666" s="93" t="s">
        <v>445</v>
      </c>
      <c r="C1666" s="84"/>
    </row>
    <row r="1667" spans="1:3" x14ac:dyDescent="0.25">
      <c r="A1667" s="84" t="s">
        <v>15875</v>
      </c>
      <c r="B1667" s="93" t="s">
        <v>439</v>
      </c>
      <c r="C1667" s="84"/>
    </row>
    <row r="1668" spans="1:3" x14ac:dyDescent="0.25">
      <c r="A1668" s="84" t="s">
        <v>15876</v>
      </c>
      <c r="B1668" s="93" t="s">
        <v>428</v>
      </c>
      <c r="C1668" s="84"/>
    </row>
    <row r="1669" spans="1:3" x14ac:dyDescent="0.25">
      <c r="A1669" s="84" t="s">
        <v>15877</v>
      </c>
      <c r="B1669" s="93" t="s">
        <v>426</v>
      </c>
      <c r="C1669" s="84"/>
    </row>
    <row r="1670" spans="1:3" x14ac:dyDescent="0.25">
      <c r="A1670" s="84" t="s">
        <v>15878</v>
      </c>
      <c r="B1670" s="93" t="s">
        <v>420</v>
      </c>
      <c r="C1670" s="84"/>
    </row>
    <row r="1671" spans="1:3" x14ac:dyDescent="0.25">
      <c r="A1671" s="84" t="s">
        <v>15879</v>
      </c>
      <c r="B1671" s="93" t="s">
        <v>409</v>
      </c>
      <c r="C1671" s="84"/>
    </row>
    <row r="1672" spans="1:3" x14ac:dyDescent="0.25">
      <c r="A1672" s="84" t="s">
        <v>15880</v>
      </c>
      <c r="B1672" s="93" t="s">
        <v>395</v>
      </c>
      <c r="C1672" s="84"/>
    </row>
    <row r="1673" spans="1:3" x14ac:dyDescent="0.25">
      <c r="A1673" s="84" t="s">
        <v>15881</v>
      </c>
      <c r="B1673" s="93" t="s">
        <v>391</v>
      </c>
      <c r="C1673" s="84"/>
    </row>
    <row r="1674" spans="1:3" x14ac:dyDescent="0.25">
      <c r="A1674" s="84" t="s">
        <v>15882</v>
      </c>
      <c r="B1674" s="93" t="s">
        <v>371</v>
      </c>
      <c r="C1674" s="84"/>
    </row>
    <row r="1675" spans="1:3" x14ac:dyDescent="0.25">
      <c r="A1675" s="84" t="s">
        <v>15883</v>
      </c>
      <c r="B1675" s="93" t="s">
        <v>351</v>
      </c>
      <c r="C1675" s="84"/>
    </row>
    <row r="1676" spans="1:3" x14ac:dyDescent="0.25">
      <c r="A1676" s="84" t="s">
        <v>15884</v>
      </c>
      <c r="B1676" s="93" t="s">
        <v>350</v>
      </c>
      <c r="C1676" s="84"/>
    </row>
    <row r="1677" spans="1:3" x14ac:dyDescent="0.25">
      <c r="A1677" s="84" t="s">
        <v>15885</v>
      </c>
      <c r="B1677" s="93" t="s">
        <v>346</v>
      </c>
      <c r="C1677" s="84"/>
    </row>
    <row r="1678" spans="1:3" x14ac:dyDescent="0.25">
      <c r="A1678" s="84" t="s">
        <v>15886</v>
      </c>
      <c r="B1678" s="93" t="s">
        <v>338</v>
      </c>
      <c r="C1678" s="84"/>
    </row>
    <row r="1679" spans="1:3" x14ac:dyDescent="0.25">
      <c r="A1679" s="84" t="s">
        <v>15887</v>
      </c>
      <c r="B1679" s="93" t="s">
        <v>325</v>
      </c>
      <c r="C1679" s="84"/>
    </row>
    <row r="1680" spans="1:3" x14ac:dyDescent="0.25">
      <c r="A1680" s="84" t="s">
        <v>15888</v>
      </c>
      <c r="B1680" s="93" t="s">
        <v>305</v>
      </c>
      <c r="C1680" s="84"/>
    </row>
    <row r="1681" spans="1:3" x14ac:dyDescent="0.25">
      <c r="A1681" s="84" t="s">
        <v>15889</v>
      </c>
      <c r="B1681" s="93" t="s">
        <v>297</v>
      </c>
      <c r="C1681" s="84"/>
    </row>
    <row r="1682" spans="1:3" x14ac:dyDescent="0.25">
      <c r="A1682" s="84" t="s">
        <v>15890</v>
      </c>
      <c r="B1682" s="93" t="s">
        <v>285</v>
      </c>
      <c r="C1682" s="84"/>
    </row>
    <row r="1683" spans="1:3" x14ac:dyDescent="0.25">
      <c r="A1683" s="84" t="s">
        <v>15891</v>
      </c>
      <c r="B1683" s="93" t="s">
        <v>283</v>
      </c>
      <c r="C1683" s="84"/>
    </row>
    <row r="1684" spans="1:3" x14ac:dyDescent="0.25">
      <c r="A1684" s="84" t="s">
        <v>15892</v>
      </c>
      <c r="B1684" s="93" t="s">
        <v>278</v>
      </c>
      <c r="C1684" s="84"/>
    </row>
    <row r="1685" spans="1:3" x14ac:dyDescent="0.25">
      <c r="A1685" s="84" t="s">
        <v>15893</v>
      </c>
      <c r="B1685" s="93" t="s">
        <v>270</v>
      </c>
      <c r="C1685" s="84"/>
    </row>
    <row r="1686" spans="1:3" x14ac:dyDescent="0.25">
      <c r="A1686" s="84" t="s">
        <v>15894</v>
      </c>
      <c r="B1686" s="93" t="s">
        <v>236</v>
      </c>
      <c r="C1686" s="84"/>
    </row>
    <row r="1687" spans="1:3" x14ac:dyDescent="0.25">
      <c r="A1687" s="84" t="s">
        <v>15895</v>
      </c>
      <c r="B1687" s="93" t="s">
        <v>225</v>
      </c>
      <c r="C1687" s="84"/>
    </row>
    <row r="1688" spans="1:3" x14ac:dyDescent="0.25">
      <c r="A1688" s="84" t="s">
        <v>15896</v>
      </c>
      <c r="B1688" s="93" t="s">
        <v>206</v>
      </c>
      <c r="C1688" s="84"/>
    </row>
  </sheetData>
  <dataConsolidate/>
  <dataValidations xWindow="58" yWindow="226" count="3">
    <dataValidation allowBlank="1" showInputMessage="1" showErrorMessage="1" promptTitle="Group Name" prompt="Enter the name of the group.  The group name must also be entered on the Groups worksheet." sqref="A2:A1688"/>
    <dataValidation allowBlank="1" showInputMessage="1" showErrorMessage="1" promptTitle="Vertex Name" prompt="Enter the name of a vertex to include in the group." sqref="B2:B1688"/>
    <dataValidation allowBlank="1" showInputMessage="1" promptTitle="Vertex ID" prompt="This is the value of the hidden ID cell in the Vertices worksheet.  It gets filled in by the items on the NodeXL, Analysis, Groups menu." sqref="C2:C1688"/>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Y21" sqref="Y21"/>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5" t="s">
        <v>86</v>
      </c>
      <c r="G1" s="36" t="s">
        <v>87</v>
      </c>
      <c r="H1" s="35" t="s">
        <v>92</v>
      </c>
      <c r="I1" s="36" t="s">
        <v>93</v>
      </c>
      <c r="J1" s="35" t="s">
        <v>98</v>
      </c>
      <c r="K1" s="36" t="s">
        <v>99</v>
      </c>
      <c r="L1" s="35" t="s">
        <v>104</v>
      </c>
      <c r="M1" s="36" t="s">
        <v>105</v>
      </c>
      <c r="N1" s="35" t="s">
        <v>110</v>
      </c>
      <c r="O1" s="36" t="s">
        <v>111</v>
      </c>
      <c r="P1" s="36" t="s">
        <v>138</v>
      </c>
      <c r="Q1" s="36" t="s">
        <v>139</v>
      </c>
      <c r="R1" s="35" t="s">
        <v>116</v>
      </c>
      <c r="S1" s="35" t="s">
        <v>117</v>
      </c>
      <c r="T1" s="35" t="s">
        <v>122</v>
      </c>
      <c r="U1" s="36" t="s">
        <v>123</v>
      </c>
      <c r="W1" t="s">
        <v>127</v>
      </c>
      <c r="X1" t="s">
        <v>17</v>
      </c>
    </row>
    <row r="2" spans="1:24" ht="15.75" thickTop="1" x14ac:dyDescent="0.25">
      <c r="A2" s="34" t="s">
        <v>13960</v>
      </c>
      <c r="B2" s="34" t="s">
        <v>13959</v>
      </c>
      <c r="D2" s="31">
        <f>MIN(Vertices[Degree])</f>
        <v>0</v>
      </c>
      <c r="E2" s="3">
        <f>COUNTIF(Vertices[Degree], "&gt;= " &amp; D2) - COUNTIF(Vertices[Degree], "&gt;=" &amp; D3)</f>
        <v>0</v>
      </c>
      <c r="F2" s="37">
        <f>MIN(Vertices[In-Degree])</f>
        <v>0</v>
      </c>
      <c r="G2" s="38">
        <f>COUNTIF(Vertices[In-Degree], "&gt;= " &amp; F2) - COUNTIF(Vertices[In-Degree], "&gt;=" &amp; F3)</f>
        <v>1607</v>
      </c>
      <c r="H2" s="37">
        <f>MIN(Vertices[Out-Degree])</f>
        <v>0</v>
      </c>
      <c r="I2" s="38">
        <f>COUNTIF(Vertices[Out-Degree], "&gt;= " &amp; H2) - COUNTIF(Vertices[Out-Degree], "&gt;=" &amp; H3)</f>
        <v>382</v>
      </c>
      <c r="J2" s="37">
        <f>MIN(Vertices[Betweenness Centrality])</f>
        <v>0</v>
      </c>
      <c r="K2" s="38">
        <f>COUNTIF(Vertices[Betweenness Centrality], "&gt;= " &amp; J2) - COUNTIF(Vertices[Betweenness Centrality], "&gt;=" &amp; J3)</f>
        <v>1621</v>
      </c>
      <c r="L2" s="37">
        <f>MIN(Vertices[Closeness Centrality])</f>
        <v>0</v>
      </c>
      <c r="M2" s="38">
        <f>COUNTIF(Vertices[Closeness Centrality], "&gt;= " &amp; L2) - COUNTIF(Vertices[Closeness Centrality], "&gt;=" &amp; L3)</f>
        <v>1149</v>
      </c>
      <c r="N2" s="37">
        <f>MIN(Vertices[Eigenvector Centrality])</f>
        <v>0</v>
      </c>
      <c r="O2" s="38">
        <f>COUNTIF(Vertices[Eigenvector Centrality], "&gt;= " &amp; N2) - COUNTIF(Vertices[Eigenvector Centrality], "&gt;=" &amp; N3)</f>
        <v>1364</v>
      </c>
      <c r="P2" s="37">
        <f>MIN(Vertices[PageRank])</f>
        <v>0.27184999999999998</v>
      </c>
      <c r="Q2" s="38">
        <f>COUNTIF(Vertices[PageRank], "&gt;= " &amp; P2) - COUNTIF(Vertices[PageRank], "&gt;=" &amp; P3)</f>
        <v>1610</v>
      </c>
      <c r="R2" s="37">
        <f>MIN(Vertices[Clustering Coefficient])</f>
        <v>0</v>
      </c>
      <c r="S2" s="43">
        <f>COUNTIF(Vertices[Clustering Coefficient], "&gt;= " &amp; R2) - COUNTIF(Vertices[Clustering Coefficient], "&gt;=" &amp; R3)</f>
        <v>1626</v>
      </c>
      <c r="T2" s="37" t="e">
        <f ca="1">MIN(INDIRECT(DynamicFilterSourceColumnRange))</f>
        <v>#REF!</v>
      </c>
      <c r="U2" s="38" t="e">
        <f t="shared" ref="U2:U45" ca="1" si="0">COUNTIF(INDIRECT(DynamicFilterSourceColumnRange), "&gt;= " &amp; T2) - COUNTIF(INDIRECT(DynamicFilterSourceColumnRange), "&gt;=" &amp; T3)</f>
        <v>#REF!</v>
      </c>
      <c r="W2" t="s">
        <v>124</v>
      </c>
      <c r="X2">
        <f>ROWS(HistogramBins[Degree Bin]) - 1</f>
        <v>43</v>
      </c>
    </row>
    <row r="3" spans="1:24" x14ac:dyDescent="0.25">
      <c r="A3" s="105"/>
      <c r="B3" s="105"/>
      <c r="D3" s="32">
        <f t="shared" ref="D3:D44" si="1">D2+($D$45-$D$2)/BinDivisor</f>
        <v>0</v>
      </c>
      <c r="E3" s="3">
        <f>COUNTIF(Vertices[Degree], "&gt;= " &amp; D3) - COUNTIF(Vertices[Degree], "&gt;=" &amp; D4)</f>
        <v>0</v>
      </c>
      <c r="F3" s="39">
        <f t="shared" ref="F3:F44" si="2">F2+($F$45-$F$2)/BinDivisor</f>
        <v>5</v>
      </c>
      <c r="G3" s="40">
        <f>COUNTIF(Vertices[In-Degree], "&gt;= " &amp; F3) - COUNTIF(Vertices[In-Degree], "&gt;=" &amp; F4)</f>
        <v>55</v>
      </c>
      <c r="H3" s="39">
        <f t="shared" ref="H3:H44" si="3">H2+($H$45-$H$2)/BinDivisor</f>
        <v>0.90697674418604646</v>
      </c>
      <c r="I3" s="40">
        <f>COUNTIF(Vertices[Out-Degree], "&gt;= " &amp; H3) - COUNTIF(Vertices[Out-Degree], "&gt;=" &amp; H4)</f>
        <v>1050</v>
      </c>
      <c r="J3" s="39">
        <f t="shared" ref="J3:J44" si="4">J2+($J$45-$J$2)/BinDivisor</f>
        <v>12237.300899511629</v>
      </c>
      <c r="K3" s="40">
        <f>COUNTIF(Vertices[Betweenness Centrality], "&gt;= " &amp; J3) - COUNTIF(Vertices[Betweenness Centrality], "&gt;=" &amp; J4)</f>
        <v>23</v>
      </c>
      <c r="L3" s="39">
        <f t="shared" ref="L3:L44" si="5">L2+($L$45-$L$2)/BinDivisor</f>
        <v>2.3255813953488372E-2</v>
      </c>
      <c r="M3" s="40">
        <f>COUNTIF(Vertices[Closeness Centrality], "&gt;= " &amp; L3) - COUNTIF(Vertices[Closeness Centrality], "&gt;=" &amp; L4)</f>
        <v>8</v>
      </c>
      <c r="N3" s="39">
        <f t="shared" ref="N3:N44" si="6">N2+($N$45-$N$2)/BinDivisor</f>
        <v>7.514883720930233E-4</v>
      </c>
      <c r="O3" s="40">
        <f>COUNTIF(Vertices[Eigenvector Centrality], "&gt;= " &amp; N3) - COUNTIF(Vertices[Eigenvector Centrality], "&gt;=" &amp; N4)</f>
        <v>61</v>
      </c>
      <c r="P3" s="39">
        <f t="shared" ref="P3:P44" si="7">P2+($P$45-$P$2)/BinDivisor</f>
        <v>2.1239071860465115</v>
      </c>
      <c r="Q3" s="40">
        <f>COUNTIF(Vertices[PageRank], "&gt;= " &amp; P3) - COUNTIF(Vertices[PageRank], "&gt;=" &amp; P4)</f>
        <v>52</v>
      </c>
      <c r="R3" s="39">
        <f t="shared" ref="R3:R44" si="8">R2+($R$45-$R$2)/BinDivisor</f>
        <v>1.6611295681063124E-2</v>
      </c>
      <c r="S3" s="44">
        <f>COUNTIF(Vertices[Clustering Coefficient], "&gt;= " &amp; R3) - COUNTIF(Vertices[Clustering Coefficient], "&gt;=" &amp; R4)</f>
        <v>1</v>
      </c>
      <c r="T3" s="39" t="e">
        <f t="shared" ref="T3:T44" ca="1" si="9">T2+($T$45-$T$2)/BinDivisor</f>
        <v>#REF!</v>
      </c>
      <c r="U3" s="40" t="e">
        <f t="shared" ca="1" si="0"/>
        <v>#REF!</v>
      </c>
      <c r="W3" t="s">
        <v>125</v>
      </c>
      <c r="X3" t="s">
        <v>85</v>
      </c>
    </row>
    <row r="4" spans="1:24" x14ac:dyDescent="0.25">
      <c r="A4" s="34" t="s">
        <v>146</v>
      </c>
      <c r="B4" s="34">
        <v>1687</v>
      </c>
      <c r="D4" s="32">
        <f t="shared" si="1"/>
        <v>0</v>
      </c>
      <c r="E4" s="3">
        <f>COUNTIF(Vertices[Degree], "&gt;= " &amp; D4) - COUNTIF(Vertices[Degree], "&gt;=" &amp; D5)</f>
        <v>0</v>
      </c>
      <c r="F4" s="37">
        <f t="shared" si="2"/>
        <v>10</v>
      </c>
      <c r="G4" s="38">
        <f>COUNTIF(Vertices[In-Degree], "&gt;= " &amp; F4) - COUNTIF(Vertices[In-Degree], "&gt;=" &amp; F5)</f>
        <v>11</v>
      </c>
      <c r="H4" s="37">
        <f t="shared" si="3"/>
        <v>1.8139534883720929</v>
      </c>
      <c r="I4" s="38">
        <f>COUNTIF(Vertices[Out-Degree], "&gt;= " &amp; H4) - COUNTIF(Vertices[Out-Degree], "&gt;=" &amp; H5)</f>
        <v>181</v>
      </c>
      <c r="J4" s="37">
        <f t="shared" si="4"/>
        <v>24474.601799023258</v>
      </c>
      <c r="K4" s="38">
        <f>COUNTIF(Vertices[Betweenness Centrality], "&gt;= " &amp; J4) - COUNTIF(Vertices[Betweenness Centrality], "&gt;=" &amp; J5)</f>
        <v>9</v>
      </c>
      <c r="L4" s="37">
        <f t="shared" si="5"/>
        <v>4.6511627906976744E-2</v>
      </c>
      <c r="M4" s="38">
        <f>COUNTIF(Vertices[Closeness Centrality], "&gt;= " &amp; L4) - COUNTIF(Vertices[Closeness Centrality], "&gt;=" &amp; L5)</f>
        <v>26</v>
      </c>
      <c r="N4" s="37">
        <f t="shared" si="6"/>
        <v>1.5029767441860466E-3</v>
      </c>
      <c r="O4" s="38">
        <f>COUNTIF(Vertices[Eigenvector Centrality], "&gt;= " &amp; N4) - COUNTIF(Vertices[Eigenvector Centrality], "&gt;=" &amp; N5)</f>
        <v>210</v>
      </c>
      <c r="P4" s="37">
        <f t="shared" si="7"/>
        <v>3.9759643720930233</v>
      </c>
      <c r="Q4" s="38">
        <f>COUNTIF(Vertices[PageRank], "&gt;= " &amp; P4) - COUNTIF(Vertices[PageRank], "&gt;=" &amp; P5)</f>
        <v>11</v>
      </c>
      <c r="R4" s="37">
        <f t="shared" si="8"/>
        <v>3.3222591362126248E-2</v>
      </c>
      <c r="S4" s="43">
        <f>COUNTIF(Vertices[Clustering Coefficient], "&gt;= " &amp; R4) - COUNTIF(Vertices[Clustering Coefficient], "&gt;=" &amp; R5)</f>
        <v>0</v>
      </c>
      <c r="T4" s="37" t="e">
        <f t="shared" ca="1" si="9"/>
        <v>#REF!</v>
      </c>
      <c r="U4" s="38" t="e">
        <f t="shared" ca="1" si="0"/>
        <v>#REF!</v>
      </c>
      <c r="W4" s="12" t="s">
        <v>126</v>
      </c>
      <c r="X4" s="12" t="s">
        <v>128</v>
      </c>
    </row>
    <row r="5" spans="1:24" x14ac:dyDescent="0.25">
      <c r="A5" s="105"/>
      <c r="B5" s="105"/>
      <c r="D5" s="32">
        <f t="shared" si="1"/>
        <v>0</v>
      </c>
      <c r="E5" s="3">
        <f>COUNTIF(Vertices[Degree], "&gt;= " &amp; D5) - COUNTIF(Vertices[Degree], "&gt;=" &amp; D6)</f>
        <v>0</v>
      </c>
      <c r="F5" s="39">
        <f t="shared" si="2"/>
        <v>15</v>
      </c>
      <c r="G5" s="40">
        <f>COUNTIF(Vertices[In-Degree], "&gt;= " &amp; F5) - COUNTIF(Vertices[In-Degree], "&gt;=" &amp; F6)</f>
        <v>4</v>
      </c>
      <c r="H5" s="39">
        <f t="shared" si="3"/>
        <v>2.7209302325581395</v>
      </c>
      <c r="I5" s="40">
        <f>COUNTIF(Vertices[Out-Degree], "&gt;= " &amp; H5) - COUNTIF(Vertices[Out-Degree], "&gt;=" &amp; H6)</f>
        <v>35</v>
      </c>
      <c r="J5" s="39">
        <f t="shared" si="4"/>
        <v>36711.90269853489</v>
      </c>
      <c r="K5" s="40">
        <f>COUNTIF(Vertices[Betweenness Centrality], "&gt;= " &amp; J5) - COUNTIF(Vertices[Betweenness Centrality], "&gt;=" &amp; J6)</f>
        <v>12</v>
      </c>
      <c r="L5" s="39">
        <f t="shared" si="5"/>
        <v>6.9767441860465115E-2</v>
      </c>
      <c r="M5" s="40">
        <f>COUNTIF(Vertices[Closeness Centrality], "&gt;= " &amp; L5) - COUNTIF(Vertices[Closeness Centrality], "&gt;=" &amp; L6)</f>
        <v>27</v>
      </c>
      <c r="N5" s="39">
        <f t="shared" si="6"/>
        <v>2.2544651162790699E-3</v>
      </c>
      <c r="O5" s="40">
        <f>COUNTIF(Vertices[Eigenvector Centrality], "&gt;= " &amp; N5) - COUNTIF(Vertices[Eigenvector Centrality], "&gt;=" &amp; N6)</f>
        <v>14</v>
      </c>
      <c r="P5" s="39">
        <f t="shared" si="7"/>
        <v>5.8280215581395352</v>
      </c>
      <c r="Q5" s="40">
        <f>COUNTIF(Vertices[PageRank], "&gt;= " &amp; P5) - COUNTIF(Vertices[PageRank], "&gt;=" &amp; P6)</f>
        <v>4</v>
      </c>
      <c r="R5" s="39">
        <f t="shared" si="8"/>
        <v>4.9833887043189376E-2</v>
      </c>
      <c r="S5" s="44">
        <f>COUNTIF(Vertices[Clustering Coefficient], "&gt;= " &amp; R5) - COUNTIF(Vertices[Clustering Coefficient], "&gt;=" &amp; R6)</f>
        <v>1</v>
      </c>
      <c r="T5" s="39" t="e">
        <f t="shared" ca="1" si="9"/>
        <v>#REF!</v>
      </c>
      <c r="U5" s="40" t="e">
        <f t="shared" ca="1" si="0"/>
        <v>#REF!</v>
      </c>
    </row>
    <row r="6" spans="1:24" x14ac:dyDescent="0.25">
      <c r="A6" s="34" t="s">
        <v>148</v>
      </c>
      <c r="B6" s="34">
        <v>1711</v>
      </c>
      <c r="D6" s="32">
        <f t="shared" si="1"/>
        <v>0</v>
      </c>
      <c r="E6" s="3">
        <f>COUNTIF(Vertices[Degree], "&gt;= " &amp; D6) - COUNTIF(Vertices[Degree], "&gt;=" &amp; D7)</f>
        <v>0</v>
      </c>
      <c r="F6" s="37">
        <f t="shared" si="2"/>
        <v>20</v>
      </c>
      <c r="G6" s="38">
        <f>COUNTIF(Vertices[In-Degree], "&gt;= " &amp; F6) - COUNTIF(Vertices[In-Degree], "&gt;=" &amp; F7)</f>
        <v>2</v>
      </c>
      <c r="H6" s="37">
        <f t="shared" si="3"/>
        <v>3.6279069767441858</v>
      </c>
      <c r="I6" s="38">
        <f>COUNTIF(Vertices[Out-Degree], "&gt;= " &amp; H6) - COUNTIF(Vertices[Out-Degree], "&gt;=" &amp; H7)</f>
        <v>17</v>
      </c>
      <c r="J6" s="37">
        <f t="shared" si="4"/>
        <v>48949.203598046515</v>
      </c>
      <c r="K6" s="38">
        <f>COUNTIF(Vertices[Betweenness Centrality], "&gt;= " &amp; J6) - COUNTIF(Vertices[Betweenness Centrality], "&gt;=" &amp; J7)</f>
        <v>6</v>
      </c>
      <c r="L6" s="37">
        <f t="shared" si="5"/>
        <v>9.3023255813953487E-2</v>
      </c>
      <c r="M6" s="38">
        <f>COUNTIF(Vertices[Closeness Centrality], "&gt;= " &amp; L6) - COUNTIF(Vertices[Closeness Centrality], "&gt;=" &amp; L7)</f>
        <v>27</v>
      </c>
      <c r="N6" s="37">
        <f t="shared" si="6"/>
        <v>3.0059534883720932E-3</v>
      </c>
      <c r="O6" s="38">
        <f>COUNTIF(Vertices[Eigenvector Centrality], "&gt;= " &amp; N6) - COUNTIF(Vertices[Eigenvector Centrality], "&gt;=" &amp; N7)</f>
        <v>6</v>
      </c>
      <c r="P6" s="37">
        <f t="shared" si="7"/>
        <v>7.680078744186047</v>
      </c>
      <c r="Q6" s="38">
        <f>COUNTIF(Vertices[PageRank], "&gt;= " &amp; P6) - COUNTIF(Vertices[PageRank], "&gt;=" &amp; P7)</f>
        <v>4</v>
      </c>
      <c r="R6" s="37">
        <f t="shared" si="8"/>
        <v>6.6445182724252497E-2</v>
      </c>
      <c r="S6" s="43">
        <f>COUNTIF(Vertices[Clustering Coefficient], "&gt;= " &amp; R6) - COUNTIF(Vertices[Clustering Coefficient], "&gt;=" &amp; R7)</f>
        <v>0</v>
      </c>
      <c r="T6" s="37" t="e">
        <f t="shared" ca="1" si="9"/>
        <v>#REF!</v>
      </c>
      <c r="U6" s="38" t="e">
        <f t="shared" ca="1" si="0"/>
        <v>#REF!</v>
      </c>
    </row>
    <row r="7" spans="1:24" x14ac:dyDescent="0.25">
      <c r="A7" s="34" t="s">
        <v>149</v>
      </c>
      <c r="B7" s="34">
        <v>594</v>
      </c>
      <c r="D7" s="32">
        <f t="shared" si="1"/>
        <v>0</v>
      </c>
      <c r="E7" s="3">
        <f>COUNTIF(Vertices[Degree], "&gt;= " &amp; D7) - COUNTIF(Vertices[Degree], "&gt;=" &amp; D8)</f>
        <v>0</v>
      </c>
      <c r="F7" s="39">
        <f t="shared" si="2"/>
        <v>25</v>
      </c>
      <c r="G7" s="40">
        <f>COUNTIF(Vertices[In-Degree], "&gt;= " &amp; F7) - COUNTIF(Vertices[In-Degree], "&gt;=" &amp; F8)</f>
        <v>1</v>
      </c>
      <c r="H7" s="39">
        <f t="shared" si="3"/>
        <v>4.5348837209302326</v>
      </c>
      <c r="I7" s="40">
        <f>COUNTIF(Vertices[Out-Degree], "&gt;= " &amp; H7) - COUNTIF(Vertices[Out-Degree], "&gt;=" &amp; H8)</f>
        <v>6</v>
      </c>
      <c r="J7" s="39">
        <f t="shared" si="4"/>
        <v>61186.50449755814</v>
      </c>
      <c r="K7" s="40">
        <f>COUNTIF(Vertices[Betweenness Centrality], "&gt;= " &amp; J7) - COUNTIF(Vertices[Betweenness Centrality], "&gt;=" &amp; J8)</f>
        <v>3</v>
      </c>
      <c r="L7" s="39">
        <f t="shared" si="5"/>
        <v>0.11627906976744186</v>
      </c>
      <c r="M7" s="40">
        <f>COUNTIF(Vertices[Closeness Centrality], "&gt;= " &amp; L7) - COUNTIF(Vertices[Closeness Centrality], "&gt;=" &amp; L8)</f>
        <v>11</v>
      </c>
      <c r="N7" s="39">
        <f t="shared" si="6"/>
        <v>3.7574418604651165E-3</v>
      </c>
      <c r="O7" s="40">
        <f>COUNTIF(Vertices[Eigenvector Centrality], "&gt;= " &amp; N7) - COUNTIF(Vertices[Eigenvector Centrality], "&gt;=" &amp; N8)</f>
        <v>1</v>
      </c>
      <c r="P7" s="39">
        <f t="shared" si="7"/>
        <v>9.5321359302325579</v>
      </c>
      <c r="Q7" s="40">
        <f>COUNTIF(Vertices[PageRank], "&gt;= " &amp; P7) - COUNTIF(Vertices[PageRank], "&gt;=" &amp; P8)</f>
        <v>1</v>
      </c>
      <c r="R7" s="39">
        <f t="shared" si="8"/>
        <v>8.3056478405315617E-2</v>
      </c>
      <c r="S7" s="44">
        <f>COUNTIF(Vertices[Clustering Coefficient], "&gt;= " &amp; R7) - COUNTIF(Vertices[Clustering Coefficient], "&gt;=" &amp; R8)</f>
        <v>0</v>
      </c>
      <c r="T7" s="39" t="e">
        <f t="shared" ca="1" si="9"/>
        <v>#REF!</v>
      </c>
      <c r="U7" s="40" t="e">
        <f t="shared" ca="1" si="0"/>
        <v>#REF!</v>
      </c>
    </row>
    <row r="8" spans="1:24" x14ac:dyDescent="0.25">
      <c r="A8" s="34" t="s">
        <v>150</v>
      </c>
      <c r="B8" s="34">
        <v>2305</v>
      </c>
      <c r="D8" s="32">
        <f t="shared" si="1"/>
        <v>0</v>
      </c>
      <c r="E8" s="3">
        <f>COUNTIF(Vertices[Degree], "&gt;= " &amp; D8) - COUNTIF(Vertices[Degree], "&gt;=" &amp; D9)</f>
        <v>0</v>
      </c>
      <c r="F8" s="37">
        <f t="shared" si="2"/>
        <v>30</v>
      </c>
      <c r="G8" s="38">
        <f>COUNTIF(Vertices[In-Degree], "&gt;= " &amp; F8) - COUNTIF(Vertices[In-Degree], "&gt;=" &amp; F9)</f>
        <v>1</v>
      </c>
      <c r="H8" s="37">
        <f t="shared" si="3"/>
        <v>5.441860465116279</v>
      </c>
      <c r="I8" s="38">
        <f>COUNTIF(Vertices[Out-Degree], "&gt;= " &amp; H8) - COUNTIF(Vertices[Out-Degree], "&gt;=" &amp; H9)</f>
        <v>0</v>
      </c>
      <c r="J8" s="37">
        <f t="shared" si="4"/>
        <v>73423.805397069766</v>
      </c>
      <c r="K8" s="38">
        <f>COUNTIF(Vertices[Betweenness Centrality], "&gt;= " &amp; J8) - COUNTIF(Vertices[Betweenness Centrality], "&gt;=" &amp; J9)</f>
        <v>2</v>
      </c>
      <c r="L8" s="37">
        <f t="shared" si="5"/>
        <v>0.13953488372093023</v>
      </c>
      <c r="M8" s="38">
        <f>COUNTIF(Vertices[Closeness Centrality], "&gt;= " &amp; L8) - COUNTIF(Vertices[Closeness Centrality], "&gt;=" &amp; L9)</f>
        <v>21</v>
      </c>
      <c r="N8" s="37">
        <f t="shared" si="6"/>
        <v>4.5089302325581398E-3</v>
      </c>
      <c r="O8" s="38">
        <f>COUNTIF(Vertices[Eigenvector Centrality], "&gt;= " &amp; N8) - COUNTIF(Vertices[Eigenvector Centrality], "&gt;=" &amp; N9)</f>
        <v>2</v>
      </c>
      <c r="P8" s="37">
        <f t="shared" si="7"/>
        <v>11.38419311627907</v>
      </c>
      <c r="Q8" s="38">
        <f>COUNTIF(Vertices[PageRank], "&gt;= " &amp; P8) - COUNTIF(Vertices[PageRank], "&gt;=" &amp; P9)</f>
        <v>0</v>
      </c>
      <c r="R8" s="37">
        <f t="shared" si="8"/>
        <v>9.9667774086378738E-2</v>
      </c>
      <c r="S8" s="43">
        <f>COUNTIF(Vertices[Clustering Coefficient], "&gt;= " &amp; R8) - COUNTIF(Vertices[Clustering Coefficient], "&gt;=" &amp; R9)</f>
        <v>1</v>
      </c>
      <c r="T8" s="37" t="e">
        <f t="shared" ca="1" si="9"/>
        <v>#REF!</v>
      </c>
      <c r="U8" s="38" t="e">
        <f t="shared" ca="1" si="0"/>
        <v>#REF!</v>
      </c>
    </row>
    <row r="9" spans="1:24" x14ac:dyDescent="0.25">
      <c r="A9" s="105"/>
      <c r="B9" s="105"/>
      <c r="D9" s="32">
        <f t="shared" si="1"/>
        <v>0</v>
      </c>
      <c r="E9" s="3">
        <f>COUNTIF(Vertices[Degree], "&gt;= " &amp; D9) - COUNTIF(Vertices[Degree], "&gt;=" &amp; D10)</f>
        <v>0</v>
      </c>
      <c r="F9" s="39">
        <f t="shared" si="2"/>
        <v>35</v>
      </c>
      <c r="G9" s="40">
        <f>COUNTIF(Vertices[In-Degree], "&gt;= " &amp; F9) - COUNTIF(Vertices[In-Degree], "&gt;=" &amp; F10)</f>
        <v>0</v>
      </c>
      <c r="H9" s="39">
        <f t="shared" si="3"/>
        <v>6.3488372093023253</v>
      </c>
      <c r="I9" s="40">
        <f>COUNTIF(Vertices[Out-Degree], "&gt;= " &amp; H9) - COUNTIF(Vertices[Out-Degree], "&gt;=" &amp; H10)</f>
        <v>2</v>
      </c>
      <c r="J9" s="39">
        <f t="shared" si="4"/>
        <v>85661.106296581391</v>
      </c>
      <c r="K9" s="40">
        <f>COUNTIF(Vertices[Betweenness Centrality], "&gt;= " &amp; J9) - COUNTIF(Vertices[Betweenness Centrality], "&gt;=" &amp; J10)</f>
        <v>1</v>
      </c>
      <c r="L9" s="39">
        <f t="shared" si="5"/>
        <v>0.16279069767441862</v>
      </c>
      <c r="M9" s="40">
        <f>COUNTIF(Vertices[Closeness Centrality], "&gt;= " &amp; L9) - COUNTIF(Vertices[Closeness Centrality], "&gt;=" &amp; L10)</f>
        <v>16</v>
      </c>
      <c r="N9" s="39">
        <f t="shared" si="6"/>
        <v>5.2604186046511636E-3</v>
      </c>
      <c r="O9" s="40">
        <f>COUNTIF(Vertices[Eigenvector Centrality], "&gt;= " &amp; N9) - COUNTIF(Vertices[Eigenvector Centrality], "&gt;=" &amp; N10)</f>
        <v>0</v>
      </c>
      <c r="P9" s="39">
        <f t="shared" si="7"/>
        <v>13.236250302325582</v>
      </c>
      <c r="Q9" s="40">
        <f>COUNTIF(Vertices[PageRank], "&gt;= " &amp; P9) - COUNTIF(Vertices[PageRank], "&gt;=" &amp; P10)</f>
        <v>0</v>
      </c>
      <c r="R9" s="39">
        <f t="shared" si="8"/>
        <v>0.11627906976744186</v>
      </c>
      <c r="S9" s="44">
        <f>COUNTIF(Vertices[Clustering Coefficient], "&gt;= " &amp; R9) - COUNTIF(Vertices[Clustering Coefficient], "&gt;=" &amp; R10)</f>
        <v>0</v>
      </c>
      <c r="T9" s="39" t="e">
        <f t="shared" ca="1" si="9"/>
        <v>#REF!</v>
      </c>
      <c r="U9" s="40" t="e">
        <f t="shared" ca="1" si="0"/>
        <v>#REF!</v>
      </c>
    </row>
    <row r="10" spans="1:24" x14ac:dyDescent="0.25">
      <c r="A10" s="34" t="s">
        <v>151</v>
      </c>
      <c r="B10" s="34">
        <v>189</v>
      </c>
      <c r="D10" s="32">
        <f t="shared" si="1"/>
        <v>0</v>
      </c>
      <c r="E10" s="3">
        <f>COUNTIF(Vertices[Degree], "&gt;= " &amp; D10) - COUNTIF(Vertices[Degree], "&gt;=" &amp; D11)</f>
        <v>0</v>
      </c>
      <c r="F10" s="37">
        <f t="shared" si="2"/>
        <v>40</v>
      </c>
      <c r="G10" s="38">
        <f>COUNTIF(Vertices[In-Degree], "&gt;= " &amp; F10) - COUNTIF(Vertices[In-Degree], "&gt;=" &amp; F11)</f>
        <v>1</v>
      </c>
      <c r="H10" s="37">
        <f t="shared" si="3"/>
        <v>7.2558139534883717</v>
      </c>
      <c r="I10" s="38">
        <f>COUNTIF(Vertices[Out-Degree], "&gt;= " &amp; H10) - COUNTIF(Vertices[Out-Degree], "&gt;=" &amp; H11)</f>
        <v>2</v>
      </c>
      <c r="J10" s="37">
        <f t="shared" si="4"/>
        <v>97898.407196093016</v>
      </c>
      <c r="K10" s="38">
        <f>COUNTIF(Vertices[Betweenness Centrality], "&gt;= " &amp; J10) - COUNTIF(Vertices[Betweenness Centrality], "&gt;=" &amp; J11)</f>
        <v>1</v>
      </c>
      <c r="L10" s="37">
        <f t="shared" si="5"/>
        <v>0.18604651162790697</v>
      </c>
      <c r="M10" s="38">
        <f>COUNTIF(Vertices[Closeness Centrality], "&gt;= " &amp; L10) - COUNTIF(Vertices[Closeness Centrality], "&gt;=" &amp; L11)</f>
        <v>34</v>
      </c>
      <c r="N10" s="37">
        <f t="shared" si="6"/>
        <v>6.0119069767441864E-3</v>
      </c>
      <c r="O10" s="38">
        <f>COUNTIF(Vertices[Eigenvector Centrality], "&gt;= " &amp; N10) - COUNTIF(Vertices[Eigenvector Centrality], "&gt;=" &amp; N11)</f>
        <v>0</v>
      </c>
      <c r="P10" s="37">
        <f t="shared" si="7"/>
        <v>15.088307488372093</v>
      </c>
      <c r="Q10" s="38">
        <f>COUNTIF(Vertices[PageRank], "&gt;= " &amp; P10) - COUNTIF(Vertices[PageRank], "&gt;=" &amp; P11)</f>
        <v>0</v>
      </c>
      <c r="R10" s="37">
        <f t="shared" si="8"/>
        <v>0.13289036544850499</v>
      </c>
      <c r="S10" s="43">
        <f>COUNTIF(Vertices[Clustering Coefficient], "&gt;= " &amp; R10) - COUNTIF(Vertices[Clustering Coefficient], "&gt;=" &amp; R11)</f>
        <v>0</v>
      </c>
      <c r="T10" s="37" t="e">
        <f t="shared" ca="1" si="9"/>
        <v>#REF!</v>
      </c>
      <c r="U10" s="38" t="e">
        <f t="shared" ca="1" si="0"/>
        <v>#REF!</v>
      </c>
    </row>
    <row r="11" spans="1:24" x14ac:dyDescent="0.25">
      <c r="A11" s="105"/>
      <c r="B11" s="105"/>
      <c r="D11" s="32">
        <f t="shared" si="1"/>
        <v>0</v>
      </c>
      <c r="E11" s="3">
        <f>COUNTIF(Vertices[Degree], "&gt;= " &amp; D11) - COUNTIF(Vertices[Degree], "&gt;=" &amp; D12)</f>
        <v>0</v>
      </c>
      <c r="F11" s="39">
        <f t="shared" si="2"/>
        <v>45</v>
      </c>
      <c r="G11" s="40">
        <f>COUNTIF(Vertices[In-Degree], "&gt;= " &amp; F11) - COUNTIF(Vertices[In-Degree], "&gt;=" &amp; F12)</f>
        <v>1</v>
      </c>
      <c r="H11" s="39">
        <f t="shared" si="3"/>
        <v>8.1627906976744189</v>
      </c>
      <c r="I11" s="40">
        <f>COUNTIF(Vertices[Out-Degree], "&gt;= " &amp; H11) - COUNTIF(Vertices[Out-Degree], "&gt;=" &amp; H12)</f>
        <v>1</v>
      </c>
      <c r="J11" s="39">
        <f t="shared" si="4"/>
        <v>110135.70809560464</v>
      </c>
      <c r="K11" s="40">
        <f>COUNTIF(Vertices[Betweenness Centrality], "&gt;= " &amp; J11) - COUNTIF(Vertices[Betweenness Centrality], "&gt;=" &amp; J12)</f>
        <v>0</v>
      </c>
      <c r="L11" s="39">
        <f t="shared" si="5"/>
        <v>0.20930232558139533</v>
      </c>
      <c r="M11" s="40">
        <f>COUNTIF(Vertices[Closeness Centrality], "&gt;= " &amp; L11) - COUNTIF(Vertices[Closeness Centrality], "&gt;=" &amp; L12)</f>
        <v>0</v>
      </c>
      <c r="N11" s="39">
        <f t="shared" si="6"/>
        <v>6.7633953488372093E-3</v>
      </c>
      <c r="O11" s="40">
        <f>COUNTIF(Vertices[Eigenvector Centrality], "&gt;= " &amp; N11) - COUNTIF(Vertices[Eigenvector Centrality], "&gt;=" &amp; N12)</f>
        <v>1</v>
      </c>
      <c r="P11" s="39">
        <f t="shared" si="7"/>
        <v>16.940364674418603</v>
      </c>
      <c r="Q11" s="40">
        <f>COUNTIF(Vertices[PageRank], "&gt;= " &amp; P11) - COUNTIF(Vertices[PageRank], "&gt;=" &amp; P12)</f>
        <v>0</v>
      </c>
      <c r="R11" s="39">
        <f t="shared" si="8"/>
        <v>0.14950166112956811</v>
      </c>
      <c r="S11" s="44">
        <f>COUNTIF(Vertices[Clustering Coefficient], "&gt;= " &amp; R11) - COUNTIF(Vertices[Clustering Coefficient], "&gt;=" &amp; R12)</f>
        <v>1</v>
      </c>
      <c r="T11" s="39" t="e">
        <f t="shared" ca="1" si="9"/>
        <v>#REF!</v>
      </c>
      <c r="U11" s="40" t="e">
        <f t="shared" ca="1" si="0"/>
        <v>#REF!</v>
      </c>
    </row>
    <row r="12" spans="1:24" x14ac:dyDescent="0.25">
      <c r="A12" s="34" t="s">
        <v>170</v>
      </c>
      <c r="B12" s="34">
        <v>9.8607888631090483E-3</v>
      </c>
      <c r="D12" s="32">
        <f t="shared" si="1"/>
        <v>0</v>
      </c>
      <c r="E12" s="3">
        <f>COUNTIF(Vertices[Degree], "&gt;= " &amp; D12) - COUNTIF(Vertices[Degree], "&gt;=" &amp; D13)</f>
        <v>0</v>
      </c>
      <c r="F12" s="37">
        <f t="shared" si="2"/>
        <v>50</v>
      </c>
      <c r="G12" s="38">
        <f>COUNTIF(Vertices[In-Degree], "&gt;= " &amp; F12) - COUNTIF(Vertices[In-Degree], "&gt;=" &amp; F13)</f>
        <v>0</v>
      </c>
      <c r="H12" s="37">
        <f t="shared" si="3"/>
        <v>9.0697674418604652</v>
      </c>
      <c r="I12" s="38">
        <f>COUNTIF(Vertices[Out-Degree], "&gt;= " &amp; H12) - COUNTIF(Vertices[Out-Degree], "&gt;=" &amp; H13)</f>
        <v>0</v>
      </c>
      <c r="J12" s="37">
        <f t="shared" si="4"/>
        <v>122373.00899511627</v>
      </c>
      <c r="K12" s="38">
        <f>COUNTIF(Vertices[Betweenness Centrality], "&gt;= " &amp; J12) - COUNTIF(Vertices[Betweenness Centrality], "&gt;=" &amp; J13)</f>
        <v>0</v>
      </c>
      <c r="L12" s="37">
        <f t="shared" si="5"/>
        <v>0.23255813953488369</v>
      </c>
      <c r="M12" s="38">
        <f>COUNTIF(Vertices[Closeness Centrality], "&gt;= " &amp; L12) - COUNTIF(Vertices[Closeness Centrality], "&gt;=" &amp; L13)</f>
        <v>17</v>
      </c>
      <c r="N12" s="37">
        <f t="shared" si="6"/>
        <v>7.5148837209302322E-3</v>
      </c>
      <c r="O12" s="38">
        <f>COUNTIF(Vertices[Eigenvector Centrality], "&gt;= " &amp; N12) - COUNTIF(Vertices[Eigenvector Centrality], "&gt;=" &amp; N13)</f>
        <v>3</v>
      </c>
      <c r="P12" s="37">
        <f t="shared" si="7"/>
        <v>18.792421860465115</v>
      </c>
      <c r="Q12" s="38">
        <f>COUNTIF(Vertices[PageRank], "&gt;= " &amp; P12) - COUNTIF(Vertices[PageRank], "&gt;=" &amp; P13)</f>
        <v>1</v>
      </c>
      <c r="R12" s="37">
        <f t="shared" si="8"/>
        <v>0.16611295681063123</v>
      </c>
      <c r="S12" s="43">
        <f>COUNTIF(Vertices[Clustering Coefficient], "&gt;= " &amp; R12) - COUNTIF(Vertices[Clustering Coefficient], "&gt;=" &amp; R13)</f>
        <v>5</v>
      </c>
      <c r="T12" s="37" t="e">
        <f t="shared" ca="1" si="9"/>
        <v>#REF!</v>
      </c>
      <c r="U12" s="38" t="e">
        <f t="shared" ca="1" si="0"/>
        <v>#REF!</v>
      </c>
    </row>
    <row r="13" spans="1:24" x14ac:dyDescent="0.25">
      <c r="A13" s="34" t="s">
        <v>171</v>
      </c>
      <c r="B13" s="34">
        <v>1.9529006318207927E-2</v>
      </c>
      <c r="D13" s="32">
        <f t="shared" si="1"/>
        <v>0</v>
      </c>
      <c r="E13" s="3">
        <f>COUNTIF(Vertices[Degree], "&gt;= " &amp; D13) - COUNTIF(Vertices[Degree], "&gt;=" &amp; D14)</f>
        <v>0</v>
      </c>
      <c r="F13" s="39">
        <f t="shared" si="2"/>
        <v>55</v>
      </c>
      <c r="G13" s="40">
        <f>COUNTIF(Vertices[In-Degree], "&gt;= " &amp; F13) - COUNTIF(Vertices[In-Degree], "&gt;=" &amp; F14)</f>
        <v>0</v>
      </c>
      <c r="H13" s="39">
        <f t="shared" si="3"/>
        <v>9.9767441860465116</v>
      </c>
      <c r="I13" s="40">
        <f>COUNTIF(Vertices[Out-Degree], "&gt;= " &amp; H13) - COUNTIF(Vertices[Out-Degree], "&gt;=" &amp; H14)</f>
        <v>1</v>
      </c>
      <c r="J13" s="39">
        <f t="shared" si="4"/>
        <v>134610.30989462789</v>
      </c>
      <c r="K13" s="40">
        <f>COUNTIF(Vertices[Betweenness Centrality], "&gt;= " &amp; J13) - COUNTIF(Vertices[Betweenness Centrality], "&gt;=" &amp; J14)</f>
        <v>0</v>
      </c>
      <c r="L13" s="39">
        <f t="shared" si="5"/>
        <v>0.25581395348837205</v>
      </c>
      <c r="M13" s="40">
        <f>COUNTIF(Vertices[Closeness Centrality], "&gt;= " &amp; L13) - COUNTIF(Vertices[Closeness Centrality], "&gt;=" &amp; L14)</f>
        <v>0</v>
      </c>
      <c r="N13" s="39">
        <f t="shared" si="6"/>
        <v>8.266372093023255E-3</v>
      </c>
      <c r="O13" s="40">
        <f>COUNTIF(Vertices[Eigenvector Centrality], "&gt;= " &amp; N13) - COUNTIF(Vertices[Eigenvector Centrality], "&gt;=" &amp; N14)</f>
        <v>4</v>
      </c>
      <c r="P13" s="39">
        <f t="shared" si="7"/>
        <v>20.644479046511627</v>
      </c>
      <c r="Q13" s="40">
        <f>COUNTIF(Vertices[PageRank], "&gt;= " &amp; P13) - COUNTIF(Vertices[PageRank], "&gt;=" &amp; P14)</f>
        <v>0</v>
      </c>
      <c r="R13" s="39">
        <f t="shared" si="8"/>
        <v>0.18272425249169436</v>
      </c>
      <c r="S13" s="44">
        <f>COUNTIF(Vertices[Clustering Coefficient], "&gt;= " &amp; R13) - COUNTIF(Vertices[Clustering Coefficient], "&gt;=" &amp; R14)</f>
        <v>2</v>
      </c>
      <c r="T13" s="39" t="e">
        <f t="shared" ca="1" si="9"/>
        <v>#REF!</v>
      </c>
      <c r="U13" s="40" t="e">
        <f t="shared" ca="1" si="0"/>
        <v>#REF!</v>
      </c>
    </row>
    <row r="14" spans="1:24" x14ac:dyDescent="0.25">
      <c r="A14" s="105"/>
      <c r="B14" s="105"/>
      <c r="D14" s="32">
        <f t="shared" si="1"/>
        <v>0</v>
      </c>
      <c r="E14" s="3">
        <f>COUNTIF(Vertices[Degree], "&gt;= " &amp; D14) - COUNTIF(Vertices[Degree], "&gt;=" &amp; D15)</f>
        <v>0</v>
      </c>
      <c r="F14" s="37">
        <f t="shared" si="2"/>
        <v>60</v>
      </c>
      <c r="G14" s="38">
        <f>COUNTIF(Vertices[In-Degree], "&gt;= " &amp; F14) - COUNTIF(Vertices[In-Degree], "&gt;=" &amp; F15)</f>
        <v>0</v>
      </c>
      <c r="H14" s="37">
        <f t="shared" si="3"/>
        <v>10.883720930232558</v>
      </c>
      <c r="I14" s="38">
        <f>COUNTIF(Vertices[Out-Degree], "&gt;= " &amp; H14) - COUNTIF(Vertices[Out-Degree], "&gt;=" &amp; H15)</f>
        <v>0</v>
      </c>
      <c r="J14" s="37">
        <f t="shared" si="4"/>
        <v>146847.61079413953</v>
      </c>
      <c r="K14" s="38">
        <f>COUNTIF(Vertices[Betweenness Centrality], "&gt;= " &amp; J14) - COUNTIF(Vertices[Betweenness Centrality], "&gt;=" &amp; J15)</f>
        <v>0</v>
      </c>
      <c r="L14" s="37">
        <f t="shared" si="5"/>
        <v>0.27906976744186041</v>
      </c>
      <c r="M14" s="38">
        <f>COUNTIF(Vertices[Closeness Centrality], "&gt;= " &amp; L14) - COUNTIF(Vertices[Closeness Centrality], "&gt;=" &amp; L15)</f>
        <v>0</v>
      </c>
      <c r="N14" s="37">
        <f t="shared" si="6"/>
        <v>9.0178604651162779E-3</v>
      </c>
      <c r="O14" s="38">
        <f>COUNTIF(Vertices[Eigenvector Centrality], "&gt;= " &amp; N14) - COUNTIF(Vertices[Eigenvector Centrality], "&gt;=" &amp; N15)</f>
        <v>0</v>
      </c>
      <c r="P14" s="37">
        <f t="shared" si="7"/>
        <v>22.496536232558139</v>
      </c>
      <c r="Q14" s="38">
        <f>COUNTIF(Vertices[PageRank], "&gt;= " &amp; P14) - COUNTIF(Vertices[PageRank], "&gt;=" &amp; P15)</f>
        <v>0</v>
      </c>
      <c r="R14" s="37">
        <f t="shared" si="8"/>
        <v>0.19933554817275748</v>
      </c>
      <c r="S14" s="43">
        <f>COUNTIF(Vertices[Clustering Coefficient], "&gt;= " &amp; R14) - COUNTIF(Vertices[Clustering Coefficient], "&gt;=" &amp; R15)</f>
        <v>4</v>
      </c>
      <c r="T14" s="37" t="e">
        <f t="shared" ca="1" si="9"/>
        <v>#REF!</v>
      </c>
      <c r="U14" s="38" t="e">
        <f t="shared" ca="1" si="0"/>
        <v>#REF!</v>
      </c>
    </row>
    <row r="15" spans="1:24" x14ac:dyDescent="0.25">
      <c r="A15" s="34" t="s">
        <v>152</v>
      </c>
      <c r="B15" s="34">
        <v>318</v>
      </c>
      <c r="D15" s="32">
        <f t="shared" si="1"/>
        <v>0</v>
      </c>
      <c r="E15" s="3">
        <f>COUNTIF(Vertices[Degree], "&gt;= " &amp; D15) - COUNTIF(Vertices[Degree], "&gt;=" &amp; D16)</f>
        <v>0</v>
      </c>
      <c r="F15" s="39">
        <f t="shared" si="2"/>
        <v>65</v>
      </c>
      <c r="G15" s="40">
        <f>COUNTIF(Vertices[In-Degree], "&gt;= " &amp; F15) - COUNTIF(Vertices[In-Degree], "&gt;=" &amp; F16)</f>
        <v>0</v>
      </c>
      <c r="H15" s="39">
        <f t="shared" si="3"/>
        <v>11.790697674418604</v>
      </c>
      <c r="I15" s="40">
        <f>COUNTIF(Vertices[Out-Degree], "&gt;= " &amp; H15) - COUNTIF(Vertices[Out-Degree], "&gt;=" &amp; H16)</f>
        <v>0</v>
      </c>
      <c r="J15" s="39">
        <f t="shared" si="4"/>
        <v>159084.91169365117</v>
      </c>
      <c r="K15" s="40">
        <f>COUNTIF(Vertices[Betweenness Centrality], "&gt;= " &amp; J15) - COUNTIF(Vertices[Betweenness Centrality], "&gt;=" &amp; J16)</f>
        <v>0</v>
      </c>
      <c r="L15" s="39">
        <f t="shared" si="5"/>
        <v>0.30232558139534876</v>
      </c>
      <c r="M15" s="40">
        <f>COUNTIF(Vertices[Closeness Centrality], "&gt;= " &amp; L15) - COUNTIF(Vertices[Closeness Centrality], "&gt;=" &amp; L16)</f>
        <v>0</v>
      </c>
      <c r="N15" s="39">
        <f t="shared" si="6"/>
        <v>9.7693488372093008E-3</v>
      </c>
      <c r="O15" s="40">
        <f>COUNTIF(Vertices[Eigenvector Centrality], "&gt;= " &amp; N15) - COUNTIF(Vertices[Eigenvector Centrality], "&gt;=" &amp; N16)</f>
        <v>3</v>
      </c>
      <c r="P15" s="39">
        <f t="shared" si="7"/>
        <v>24.348593418604651</v>
      </c>
      <c r="Q15" s="40">
        <f>COUNTIF(Vertices[PageRank], "&gt;= " &amp; P15) - COUNTIF(Vertices[PageRank], "&gt;=" &amp; P16)</f>
        <v>0</v>
      </c>
      <c r="R15" s="39">
        <f t="shared" si="8"/>
        <v>0.2159468438538206</v>
      </c>
      <c r="S15" s="44">
        <f>COUNTIF(Vertices[Clustering Coefficient], "&gt;= " &amp; R15) - COUNTIF(Vertices[Clustering Coefficient], "&gt;=" &amp; R16)</f>
        <v>1</v>
      </c>
      <c r="T15" s="39" t="e">
        <f t="shared" ca="1" si="9"/>
        <v>#REF!</v>
      </c>
      <c r="U15" s="40" t="e">
        <f t="shared" ca="1" si="0"/>
        <v>#REF!</v>
      </c>
    </row>
    <row r="16" spans="1:24" x14ac:dyDescent="0.25">
      <c r="A16" s="34" t="s">
        <v>153</v>
      </c>
      <c r="B16" s="34">
        <v>122</v>
      </c>
      <c r="D16" s="32">
        <f t="shared" si="1"/>
        <v>0</v>
      </c>
      <c r="E16" s="3">
        <f>COUNTIF(Vertices[Degree], "&gt;= " &amp; D16) - COUNTIF(Vertices[Degree], "&gt;=" &amp; D17)</f>
        <v>0</v>
      </c>
      <c r="F16" s="37">
        <f t="shared" si="2"/>
        <v>70</v>
      </c>
      <c r="G16" s="38">
        <f>COUNTIF(Vertices[In-Degree], "&gt;= " &amp; F16) - COUNTIF(Vertices[In-Degree], "&gt;=" &amp; F17)</f>
        <v>0</v>
      </c>
      <c r="H16" s="37">
        <f t="shared" si="3"/>
        <v>12.697674418604651</v>
      </c>
      <c r="I16" s="38">
        <f>COUNTIF(Vertices[Out-Degree], "&gt;= " &amp; H16) - COUNTIF(Vertices[Out-Degree], "&gt;=" &amp; H17)</f>
        <v>0</v>
      </c>
      <c r="J16" s="37">
        <f t="shared" si="4"/>
        <v>171322.21259316281</v>
      </c>
      <c r="K16" s="38">
        <f>COUNTIF(Vertices[Betweenness Centrality], "&gt;= " &amp; J16) - COUNTIF(Vertices[Betweenness Centrality], "&gt;=" &amp; J17)</f>
        <v>4</v>
      </c>
      <c r="L16" s="37">
        <f t="shared" si="5"/>
        <v>0.32558139534883712</v>
      </c>
      <c r="M16" s="38">
        <f>COUNTIF(Vertices[Closeness Centrality], "&gt;= " &amp; L16) - COUNTIF(Vertices[Closeness Centrality], "&gt;=" &amp; L17)</f>
        <v>57</v>
      </c>
      <c r="N16" s="37">
        <f t="shared" si="6"/>
        <v>1.0520837209302324E-2</v>
      </c>
      <c r="O16" s="38">
        <f>COUNTIF(Vertices[Eigenvector Centrality], "&gt;= " &amp; N16) - COUNTIF(Vertices[Eigenvector Centrality], "&gt;=" &amp; N17)</f>
        <v>2</v>
      </c>
      <c r="P16" s="37">
        <f t="shared" si="7"/>
        <v>26.200650604651162</v>
      </c>
      <c r="Q16" s="38">
        <f>COUNTIF(Vertices[PageRank], "&gt;= " &amp; P16) - COUNTIF(Vertices[PageRank], "&gt;=" &amp; P17)</f>
        <v>0</v>
      </c>
      <c r="R16" s="37">
        <f t="shared" si="8"/>
        <v>0.23255813953488372</v>
      </c>
      <c r="S16" s="43">
        <f>COUNTIF(Vertices[Clustering Coefficient], "&gt;= " &amp; R16) - COUNTIF(Vertices[Clustering Coefficient], "&gt;=" &amp; R17)</f>
        <v>2</v>
      </c>
      <c r="T16" s="37" t="e">
        <f t="shared" ca="1" si="9"/>
        <v>#REF!</v>
      </c>
      <c r="U16" s="38" t="e">
        <f t="shared" ca="1" si="0"/>
        <v>#REF!</v>
      </c>
    </row>
    <row r="17" spans="1:21" x14ac:dyDescent="0.25">
      <c r="A17" s="34" t="s">
        <v>154</v>
      </c>
      <c r="B17" s="34">
        <v>1017</v>
      </c>
      <c r="D17" s="32">
        <f t="shared" si="1"/>
        <v>0</v>
      </c>
      <c r="E17" s="3">
        <f>COUNTIF(Vertices[Degree], "&gt;= " &amp; D17) - COUNTIF(Vertices[Degree], "&gt;=" &amp; D18)</f>
        <v>0</v>
      </c>
      <c r="F17" s="39">
        <f t="shared" si="2"/>
        <v>75</v>
      </c>
      <c r="G17" s="40">
        <f>COUNTIF(Vertices[In-Degree], "&gt;= " &amp; F17) - COUNTIF(Vertices[In-Degree], "&gt;=" &amp; F18)</f>
        <v>0</v>
      </c>
      <c r="H17" s="39">
        <f t="shared" si="3"/>
        <v>13.604651162790697</v>
      </c>
      <c r="I17" s="40">
        <f>COUNTIF(Vertices[Out-Degree], "&gt;= " &amp; H17) - COUNTIF(Vertices[Out-Degree], "&gt;=" &amp; H18)</f>
        <v>1</v>
      </c>
      <c r="J17" s="39">
        <f t="shared" si="4"/>
        <v>183559.51349267445</v>
      </c>
      <c r="K17" s="40">
        <f>COUNTIF(Vertices[Betweenness Centrality], "&gt;= " &amp; J17) - COUNTIF(Vertices[Betweenness Centrality], "&gt;=" &amp; J18)</f>
        <v>1</v>
      </c>
      <c r="L17" s="39">
        <f t="shared" si="5"/>
        <v>0.34883720930232548</v>
      </c>
      <c r="M17" s="40">
        <f>COUNTIF(Vertices[Closeness Centrality], "&gt;= " &amp; L17) - COUNTIF(Vertices[Closeness Centrality], "&gt;=" &amp; L18)</f>
        <v>0</v>
      </c>
      <c r="N17" s="39">
        <f t="shared" si="6"/>
        <v>1.1272325581395347E-2</v>
      </c>
      <c r="O17" s="40">
        <f>COUNTIF(Vertices[Eigenvector Centrality], "&gt;= " &amp; N17) - COUNTIF(Vertices[Eigenvector Centrality], "&gt;=" &amp; N18)</f>
        <v>1</v>
      </c>
      <c r="P17" s="39">
        <f t="shared" si="7"/>
        <v>28.052707790697674</v>
      </c>
      <c r="Q17" s="40">
        <f>COUNTIF(Vertices[PageRank], "&gt;= " &amp; P17) - COUNTIF(Vertices[PageRank], "&gt;=" &amp; P18)</f>
        <v>1</v>
      </c>
      <c r="R17" s="39">
        <f t="shared" si="8"/>
        <v>0.24916943521594684</v>
      </c>
      <c r="S17" s="44">
        <f>COUNTIF(Vertices[Clustering Coefficient], "&gt;= " &amp; R17) - COUNTIF(Vertices[Clustering Coefficient], "&gt;=" &amp; R18)</f>
        <v>1</v>
      </c>
      <c r="T17" s="39" t="e">
        <f t="shared" ca="1" si="9"/>
        <v>#REF!</v>
      </c>
      <c r="U17" s="40" t="e">
        <f t="shared" ca="1" si="0"/>
        <v>#REF!</v>
      </c>
    </row>
    <row r="18" spans="1:21" x14ac:dyDescent="0.25">
      <c r="A18" s="34" t="s">
        <v>155</v>
      </c>
      <c r="B18" s="34">
        <v>1795</v>
      </c>
      <c r="D18" s="32">
        <f t="shared" si="1"/>
        <v>0</v>
      </c>
      <c r="E18" s="3">
        <f>COUNTIF(Vertices[Degree], "&gt;= " &amp; D18) - COUNTIF(Vertices[Degree], "&gt;=" &amp; D19)</f>
        <v>0</v>
      </c>
      <c r="F18" s="37">
        <f t="shared" si="2"/>
        <v>80</v>
      </c>
      <c r="G18" s="38">
        <f>COUNTIF(Vertices[In-Degree], "&gt;= " &amp; F18) - COUNTIF(Vertices[In-Degree], "&gt;=" &amp; F19)</f>
        <v>0</v>
      </c>
      <c r="H18" s="37">
        <f t="shared" si="3"/>
        <v>14.511627906976743</v>
      </c>
      <c r="I18" s="38">
        <f>COUNTIF(Vertices[Out-Degree], "&gt;= " &amp; H18) - COUNTIF(Vertices[Out-Degree], "&gt;=" &amp; H19)</f>
        <v>0</v>
      </c>
      <c r="J18" s="37">
        <f t="shared" si="4"/>
        <v>195796.81439218609</v>
      </c>
      <c r="K18" s="38">
        <f>COUNTIF(Vertices[Betweenness Centrality], "&gt;= " &amp; J18) - COUNTIF(Vertices[Betweenness Centrality], "&gt;=" &amp; J19)</f>
        <v>0</v>
      </c>
      <c r="L18" s="37">
        <f t="shared" si="5"/>
        <v>0.37209302325581384</v>
      </c>
      <c r="M18" s="38">
        <f>COUNTIF(Vertices[Closeness Centrality], "&gt;= " &amp; L18) - COUNTIF(Vertices[Closeness Centrality], "&gt;=" &amp; L19)</f>
        <v>0</v>
      </c>
      <c r="N18" s="37">
        <f t="shared" si="6"/>
        <v>1.2023813953488369E-2</v>
      </c>
      <c r="O18" s="38">
        <f>COUNTIF(Vertices[Eigenvector Centrality], "&gt;= " &amp; N18) - COUNTIF(Vertices[Eigenvector Centrality], "&gt;=" &amp; N19)</f>
        <v>1</v>
      </c>
      <c r="P18" s="37">
        <f t="shared" si="7"/>
        <v>29.904764976744186</v>
      </c>
      <c r="Q18" s="38">
        <f>COUNTIF(Vertices[PageRank], "&gt;= " &amp; P18) - COUNTIF(Vertices[PageRank], "&gt;=" &amp; P19)</f>
        <v>1</v>
      </c>
      <c r="R18" s="37">
        <f t="shared" si="8"/>
        <v>0.26578073089700999</v>
      </c>
      <c r="S18" s="43">
        <f>COUNTIF(Vertices[Clustering Coefficient], "&gt;= " &amp; R18) - COUNTIF(Vertices[Clustering Coefficient], "&gt;=" &amp; R19)</f>
        <v>1</v>
      </c>
      <c r="T18" s="37" t="e">
        <f t="shared" ca="1" si="9"/>
        <v>#REF!</v>
      </c>
      <c r="U18" s="38" t="e">
        <f t="shared" ca="1" si="0"/>
        <v>#REF!</v>
      </c>
    </row>
    <row r="19" spans="1:21" x14ac:dyDescent="0.25">
      <c r="A19" s="105"/>
      <c r="B19" s="105"/>
      <c r="D19" s="32">
        <f t="shared" si="1"/>
        <v>0</v>
      </c>
      <c r="E19" s="3">
        <f>COUNTIF(Vertices[Degree], "&gt;= " &amp; D19) - COUNTIF(Vertices[Degree], "&gt;=" &amp; D20)</f>
        <v>0</v>
      </c>
      <c r="F19" s="39">
        <f t="shared" si="2"/>
        <v>85</v>
      </c>
      <c r="G19" s="40">
        <f>COUNTIF(Vertices[In-Degree], "&gt;= " &amp; F19) - COUNTIF(Vertices[In-Degree], "&gt;=" &amp; F20)</f>
        <v>1</v>
      </c>
      <c r="H19" s="39">
        <f t="shared" si="3"/>
        <v>15.41860465116279</v>
      </c>
      <c r="I19" s="40">
        <f>COUNTIF(Vertices[Out-Degree], "&gt;= " &amp; H19) - COUNTIF(Vertices[Out-Degree], "&gt;=" &amp; H20)</f>
        <v>0</v>
      </c>
      <c r="J19" s="39">
        <f t="shared" si="4"/>
        <v>208034.11529169773</v>
      </c>
      <c r="K19" s="40">
        <f>COUNTIF(Vertices[Betweenness Centrality], "&gt;= " &amp; J19) - COUNTIF(Vertices[Betweenness Centrality], "&gt;=" &amp; J20)</f>
        <v>0</v>
      </c>
      <c r="L19" s="39">
        <f t="shared" si="5"/>
        <v>0.3953488372093022</v>
      </c>
      <c r="M19" s="40">
        <f>COUNTIF(Vertices[Closeness Centrality], "&gt;= " &amp; L19) - COUNTIF(Vertices[Closeness Centrality], "&gt;=" &amp; L20)</f>
        <v>0</v>
      </c>
      <c r="N19" s="39">
        <f t="shared" si="6"/>
        <v>1.2775302325581392E-2</v>
      </c>
      <c r="O19" s="40">
        <f>COUNTIF(Vertices[Eigenvector Centrality], "&gt;= " &amp; N19) - COUNTIF(Vertices[Eigenvector Centrality], "&gt;=" &amp; N20)</f>
        <v>3</v>
      </c>
      <c r="P19" s="39">
        <f t="shared" si="7"/>
        <v>31.756822162790698</v>
      </c>
      <c r="Q19" s="40">
        <f>COUNTIF(Vertices[PageRank], "&gt;= " &amp; P19) - COUNTIF(Vertices[PageRank], "&gt;=" &amp; P20)</f>
        <v>0</v>
      </c>
      <c r="R19" s="39">
        <f t="shared" si="8"/>
        <v>0.28239202657807311</v>
      </c>
      <c r="S19" s="44">
        <f>COUNTIF(Vertices[Clustering Coefficient], "&gt;= " &amp; R19) - COUNTIF(Vertices[Clustering Coefficient], "&gt;=" &amp; R20)</f>
        <v>2</v>
      </c>
      <c r="T19" s="39" t="e">
        <f t="shared" ca="1" si="9"/>
        <v>#REF!</v>
      </c>
      <c r="U19" s="40" t="e">
        <f t="shared" ca="1" si="0"/>
        <v>#REF!</v>
      </c>
    </row>
    <row r="20" spans="1:21" x14ac:dyDescent="0.25">
      <c r="A20" s="34" t="s">
        <v>156</v>
      </c>
      <c r="B20" s="34">
        <v>21</v>
      </c>
      <c r="D20" s="32">
        <f t="shared" si="1"/>
        <v>0</v>
      </c>
      <c r="E20" s="3">
        <f>COUNTIF(Vertices[Degree], "&gt;= " &amp; D20) - COUNTIF(Vertices[Degree], "&gt;=" &amp; D21)</f>
        <v>0</v>
      </c>
      <c r="F20" s="37">
        <f t="shared" si="2"/>
        <v>90</v>
      </c>
      <c r="G20" s="38">
        <f>COUNTIF(Vertices[In-Degree], "&gt;= " &amp; F20) - COUNTIF(Vertices[In-Degree], "&gt;=" &amp; F21)</f>
        <v>1</v>
      </c>
      <c r="H20" s="37">
        <f t="shared" si="3"/>
        <v>16.325581395348838</v>
      </c>
      <c r="I20" s="38">
        <f>COUNTIF(Vertices[Out-Degree], "&gt;= " &amp; H20) - COUNTIF(Vertices[Out-Degree], "&gt;=" &amp; H21)</f>
        <v>0</v>
      </c>
      <c r="J20" s="37">
        <f t="shared" si="4"/>
        <v>220271.41619120937</v>
      </c>
      <c r="K20" s="38">
        <f>COUNTIF(Vertices[Betweenness Centrality], "&gt;= " &amp; J20) - COUNTIF(Vertices[Betweenness Centrality], "&gt;=" &amp; J21)</f>
        <v>0</v>
      </c>
      <c r="L20" s="37">
        <f t="shared" si="5"/>
        <v>0.41860465116279055</v>
      </c>
      <c r="M20" s="38">
        <f>COUNTIF(Vertices[Closeness Centrality], "&gt;= " &amp; L20) - COUNTIF(Vertices[Closeness Centrality], "&gt;=" &amp; L21)</f>
        <v>0</v>
      </c>
      <c r="N20" s="37">
        <f t="shared" si="6"/>
        <v>1.3526790697674415E-2</v>
      </c>
      <c r="O20" s="38">
        <f>COUNTIF(Vertices[Eigenvector Centrality], "&gt;= " &amp; N20) - COUNTIF(Vertices[Eigenvector Centrality], "&gt;=" &amp; N21)</f>
        <v>0</v>
      </c>
      <c r="P20" s="37">
        <f t="shared" si="7"/>
        <v>33.608879348837206</v>
      </c>
      <c r="Q20" s="38">
        <f>COUNTIF(Vertices[PageRank], "&gt;= " &amp; P20) - COUNTIF(Vertices[PageRank], "&gt;=" &amp; P21)</f>
        <v>1</v>
      </c>
      <c r="R20" s="37">
        <f t="shared" si="8"/>
        <v>0.29900332225913623</v>
      </c>
      <c r="S20" s="43">
        <f>COUNTIF(Vertices[Clustering Coefficient], "&gt;= " &amp; R20) - COUNTIF(Vertices[Clustering Coefficient], "&gt;=" &amp; R21)</f>
        <v>0</v>
      </c>
      <c r="T20" s="37" t="e">
        <f t="shared" ca="1" si="9"/>
        <v>#REF!</v>
      </c>
      <c r="U20" s="38" t="e">
        <f t="shared" ca="1" si="0"/>
        <v>#REF!</v>
      </c>
    </row>
    <row r="21" spans="1:21" x14ac:dyDescent="0.25">
      <c r="A21" s="34" t="s">
        <v>157</v>
      </c>
      <c r="B21" s="34">
        <v>6.4023469999999998</v>
      </c>
      <c r="D21" s="32">
        <f t="shared" si="1"/>
        <v>0</v>
      </c>
      <c r="E21" s="3">
        <f>COUNTIF(Vertices[Degree], "&gt;= " &amp; D21) - COUNTIF(Vertices[Degree], "&gt;=" &amp; D22)</f>
        <v>0</v>
      </c>
      <c r="F21" s="39">
        <f t="shared" si="2"/>
        <v>95</v>
      </c>
      <c r="G21" s="40">
        <f>COUNTIF(Vertices[In-Degree], "&gt;= " &amp; F21) - COUNTIF(Vertices[In-Degree], "&gt;=" &amp; F22)</f>
        <v>1</v>
      </c>
      <c r="H21" s="39">
        <f t="shared" si="3"/>
        <v>17.232558139534884</v>
      </c>
      <c r="I21" s="40">
        <f>COUNTIF(Vertices[Out-Degree], "&gt;= " &amp; H21) - COUNTIF(Vertices[Out-Degree], "&gt;=" &amp; H22)</f>
        <v>1</v>
      </c>
      <c r="J21" s="39">
        <f t="shared" si="4"/>
        <v>232508.71709072101</v>
      </c>
      <c r="K21" s="40">
        <f>COUNTIF(Vertices[Betweenness Centrality], "&gt;= " &amp; J21) - COUNTIF(Vertices[Betweenness Centrality], "&gt;=" &amp; J22)</f>
        <v>1</v>
      </c>
      <c r="L21" s="39">
        <f t="shared" si="5"/>
        <v>0.44186046511627891</v>
      </c>
      <c r="M21" s="40">
        <f>COUNTIF(Vertices[Closeness Centrality], "&gt;= " &amp; L21) - COUNTIF(Vertices[Closeness Centrality], "&gt;=" &amp; L22)</f>
        <v>0</v>
      </c>
      <c r="N21" s="39">
        <f t="shared" si="6"/>
        <v>1.4278279069767438E-2</v>
      </c>
      <c r="O21" s="40">
        <f>COUNTIF(Vertices[Eigenvector Centrality], "&gt;= " &amp; N21) - COUNTIF(Vertices[Eigenvector Centrality], "&gt;=" &amp; N22)</f>
        <v>0</v>
      </c>
      <c r="P21" s="39">
        <f t="shared" si="7"/>
        <v>35.460936534883714</v>
      </c>
      <c r="Q21" s="40">
        <f>COUNTIF(Vertices[PageRank], "&gt;= " &amp; P21) - COUNTIF(Vertices[PageRank], "&gt;=" &amp; P22)</f>
        <v>0</v>
      </c>
      <c r="R21" s="39">
        <f t="shared" si="8"/>
        <v>0.31561461794019935</v>
      </c>
      <c r="S21" s="44">
        <f>COUNTIF(Vertices[Clustering Coefficient], "&gt;= " &amp; R21) - COUNTIF(Vertices[Clustering Coefficient], "&gt;=" &amp; R22)</f>
        <v>3</v>
      </c>
      <c r="T21" s="39" t="e">
        <f t="shared" ca="1" si="9"/>
        <v>#REF!</v>
      </c>
      <c r="U21" s="40" t="e">
        <f t="shared" ca="1" si="0"/>
        <v>#REF!</v>
      </c>
    </row>
    <row r="22" spans="1:21" x14ac:dyDescent="0.25">
      <c r="A22" s="105"/>
      <c r="B22" s="105"/>
      <c r="D22" s="32">
        <f t="shared" si="1"/>
        <v>0</v>
      </c>
      <c r="E22" s="3">
        <f>COUNTIF(Vertices[Degree], "&gt;= " &amp; D22) - COUNTIF(Vertices[Degree], "&gt;=" &amp; D23)</f>
        <v>0</v>
      </c>
      <c r="F22" s="37">
        <f t="shared" si="2"/>
        <v>100</v>
      </c>
      <c r="G22" s="38">
        <f>COUNTIF(Vertices[In-Degree], "&gt;= " &amp; F22) - COUNTIF(Vertices[In-Degree], "&gt;=" &amp; F23)</f>
        <v>0</v>
      </c>
      <c r="H22" s="37">
        <f t="shared" si="3"/>
        <v>18.13953488372093</v>
      </c>
      <c r="I22" s="38">
        <f>COUNTIF(Vertices[Out-Degree], "&gt;= " &amp; H22) - COUNTIF(Vertices[Out-Degree], "&gt;=" &amp; H23)</f>
        <v>0</v>
      </c>
      <c r="J22" s="37">
        <f t="shared" si="4"/>
        <v>244746.01799023265</v>
      </c>
      <c r="K22" s="38">
        <f>COUNTIF(Vertices[Betweenness Centrality], "&gt;= " &amp; J22) - COUNTIF(Vertices[Betweenness Centrality], "&gt;=" &amp; J23)</f>
        <v>0</v>
      </c>
      <c r="L22" s="37">
        <f t="shared" si="5"/>
        <v>0.46511627906976727</v>
      </c>
      <c r="M22" s="38">
        <f>COUNTIF(Vertices[Closeness Centrality], "&gt;= " &amp; L22) - COUNTIF(Vertices[Closeness Centrality], "&gt;=" &amp; L23)</f>
        <v>0</v>
      </c>
      <c r="N22" s="37">
        <f t="shared" si="6"/>
        <v>1.5029767441860461E-2</v>
      </c>
      <c r="O22" s="38">
        <f>COUNTIF(Vertices[Eigenvector Centrality], "&gt;= " &amp; N22) - COUNTIF(Vertices[Eigenvector Centrality], "&gt;=" &amp; N23)</f>
        <v>0</v>
      </c>
      <c r="P22" s="37">
        <f t="shared" si="7"/>
        <v>37.312993720930223</v>
      </c>
      <c r="Q22" s="38">
        <f>COUNTIF(Vertices[PageRank], "&gt;= " &amp; P22) - COUNTIF(Vertices[PageRank], "&gt;=" &amp; P23)</f>
        <v>0</v>
      </c>
      <c r="R22" s="37">
        <f t="shared" si="8"/>
        <v>0.33222591362126247</v>
      </c>
      <c r="S22" s="43">
        <f>COUNTIF(Vertices[Clustering Coefficient], "&gt;= " &amp; R22) - COUNTIF(Vertices[Clustering Coefficient], "&gt;=" &amp; R23)</f>
        <v>4</v>
      </c>
      <c r="T22" s="37" t="e">
        <f t="shared" ca="1" si="9"/>
        <v>#REF!</v>
      </c>
      <c r="U22" s="38" t="e">
        <f t="shared" ca="1" si="0"/>
        <v>#REF!</v>
      </c>
    </row>
    <row r="23" spans="1:21" x14ac:dyDescent="0.25">
      <c r="A23" s="34" t="s">
        <v>158</v>
      </c>
      <c r="B23" s="34">
        <v>6.1210526944937248E-4</v>
      </c>
      <c r="D23" s="32">
        <f t="shared" si="1"/>
        <v>0</v>
      </c>
      <c r="E23" s="3">
        <f>COUNTIF(Vertices[Degree], "&gt;= " &amp; D23) - COUNTIF(Vertices[Degree], "&gt;=" &amp; D24)</f>
        <v>0</v>
      </c>
      <c r="F23" s="39">
        <f t="shared" si="2"/>
        <v>105</v>
      </c>
      <c r="G23" s="40">
        <f>COUNTIF(Vertices[In-Degree], "&gt;= " &amp; F23) - COUNTIF(Vertices[In-Degree], "&gt;=" &amp; F24)</f>
        <v>0</v>
      </c>
      <c r="H23" s="39">
        <f t="shared" si="3"/>
        <v>19.046511627906977</v>
      </c>
      <c r="I23" s="40">
        <f>COUNTIF(Vertices[Out-Degree], "&gt;= " &amp; H23) - COUNTIF(Vertices[Out-Degree], "&gt;=" &amp; H24)</f>
        <v>0</v>
      </c>
      <c r="J23" s="39">
        <f t="shared" si="4"/>
        <v>256983.31888974429</v>
      </c>
      <c r="K23" s="40">
        <f>COUNTIF(Vertices[Betweenness Centrality], "&gt;= " &amp; J23) - COUNTIF(Vertices[Betweenness Centrality], "&gt;=" &amp; J24)</f>
        <v>0</v>
      </c>
      <c r="L23" s="39">
        <f t="shared" si="5"/>
        <v>0.48837209302325563</v>
      </c>
      <c r="M23" s="40">
        <f>COUNTIF(Vertices[Closeness Centrality], "&gt;= " &amp; L23) - COUNTIF(Vertices[Closeness Centrality], "&gt;=" &amp; L24)</f>
        <v>24</v>
      </c>
      <c r="N23" s="39">
        <f t="shared" si="6"/>
        <v>1.5781255813953485E-2</v>
      </c>
      <c r="O23" s="40">
        <f>COUNTIF(Vertices[Eigenvector Centrality], "&gt;= " &amp; N23) - COUNTIF(Vertices[Eigenvector Centrality], "&gt;=" &amp; N24)</f>
        <v>2</v>
      </c>
      <c r="P23" s="39">
        <f t="shared" si="7"/>
        <v>39.165050906976731</v>
      </c>
      <c r="Q23" s="40">
        <f>COUNTIF(Vertices[PageRank], "&gt;= " &amp; P23) - COUNTIF(Vertices[PageRank], "&gt;=" &amp; P24)</f>
        <v>0</v>
      </c>
      <c r="R23" s="39">
        <f t="shared" si="8"/>
        <v>0.34883720930232559</v>
      </c>
      <c r="S23" s="44">
        <f>COUNTIF(Vertices[Clustering Coefficient], "&gt;= " &amp; R23) - COUNTIF(Vertices[Clustering Coefficient], "&gt;=" &amp; R24)</f>
        <v>1</v>
      </c>
      <c r="T23" s="39" t="e">
        <f t="shared" ca="1" si="9"/>
        <v>#REF!</v>
      </c>
      <c r="U23" s="40" t="e">
        <f t="shared" ca="1" si="0"/>
        <v>#REF!</v>
      </c>
    </row>
    <row r="24" spans="1:21" x14ac:dyDescent="0.25">
      <c r="A24" s="34" t="s">
        <v>13961</v>
      </c>
      <c r="B24" s="34" t="s">
        <v>13963</v>
      </c>
      <c r="D24" s="32">
        <f t="shared" si="1"/>
        <v>0</v>
      </c>
      <c r="E24" s="3">
        <f>COUNTIF(Vertices[Degree], "&gt;= " &amp; D24) - COUNTIF(Vertices[Degree], "&gt;=" &amp; D25)</f>
        <v>0</v>
      </c>
      <c r="F24" s="37">
        <f t="shared" si="2"/>
        <v>110</v>
      </c>
      <c r="G24" s="38">
        <f>COUNTIF(Vertices[In-Degree], "&gt;= " &amp; F24) - COUNTIF(Vertices[In-Degree], "&gt;=" &amp; F25)</f>
        <v>0</v>
      </c>
      <c r="H24" s="37">
        <f t="shared" si="3"/>
        <v>19.953488372093023</v>
      </c>
      <c r="I24" s="38">
        <f>COUNTIF(Vertices[Out-Degree], "&gt;= " &amp; H24) - COUNTIF(Vertices[Out-Degree], "&gt;=" &amp; H25)</f>
        <v>1</v>
      </c>
      <c r="J24" s="37">
        <f t="shared" si="4"/>
        <v>269220.6197892559</v>
      </c>
      <c r="K24" s="38">
        <f>COUNTIF(Vertices[Betweenness Centrality], "&gt;= " &amp; J24) - COUNTIF(Vertices[Betweenness Centrality], "&gt;=" &amp; J25)</f>
        <v>0</v>
      </c>
      <c r="L24" s="37">
        <f t="shared" si="5"/>
        <v>0.51162790697674398</v>
      </c>
      <c r="M24" s="38">
        <f>COUNTIF(Vertices[Closeness Centrality], "&gt;= " &amp; L24) - COUNTIF(Vertices[Closeness Centrality], "&gt;=" &amp; L25)</f>
        <v>0</v>
      </c>
      <c r="N24" s="37">
        <f t="shared" si="6"/>
        <v>1.653274418604651E-2</v>
      </c>
      <c r="O24" s="38">
        <f>COUNTIF(Vertices[Eigenvector Centrality], "&gt;= " &amp; N24) - COUNTIF(Vertices[Eigenvector Centrality], "&gt;=" &amp; N25)</f>
        <v>0</v>
      </c>
      <c r="P24" s="37">
        <f t="shared" si="7"/>
        <v>41.017108093023239</v>
      </c>
      <c r="Q24" s="38">
        <f>COUNTIF(Vertices[PageRank], "&gt;= " &amp; P24) - COUNTIF(Vertices[PageRank], "&gt;=" &amp; P25)</f>
        <v>0</v>
      </c>
      <c r="R24" s="37">
        <f t="shared" si="8"/>
        <v>0.36544850498338871</v>
      </c>
      <c r="S24" s="43">
        <f>COUNTIF(Vertices[Clustering Coefficient], "&gt;= " &amp; R24) - COUNTIF(Vertices[Clustering Coefficient], "&gt;=" &amp; R25)</f>
        <v>0</v>
      </c>
      <c r="T24" s="37" t="e">
        <f t="shared" ca="1" si="9"/>
        <v>#REF!</v>
      </c>
      <c r="U24" s="38" t="e">
        <f t="shared" ca="1" si="0"/>
        <v>#REF!</v>
      </c>
    </row>
    <row r="25" spans="1:21" x14ac:dyDescent="0.25">
      <c r="A25" s="105"/>
      <c r="B25" s="105"/>
      <c r="D25" s="32">
        <f t="shared" si="1"/>
        <v>0</v>
      </c>
      <c r="E25" s="3">
        <f>COUNTIF(Vertices[Degree], "&gt;= " &amp; D25) - COUNTIF(Vertices[Degree], "&gt;=" &amp; D26)</f>
        <v>0</v>
      </c>
      <c r="F25" s="39">
        <f t="shared" si="2"/>
        <v>115</v>
      </c>
      <c r="G25" s="40">
        <f>COUNTIF(Vertices[In-Degree], "&gt;= " &amp; F25) - COUNTIF(Vertices[In-Degree], "&gt;=" &amp; F26)</f>
        <v>0</v>
      </c>
      <c r="H25" s="39">
        <f t="shared" si="3"/>
        <v>20.86046511627907</v>
      </c>
      <c r="I25" s="40">
        <f>COUNTIF(Vertices[Out-Degree], "&gt;= " &amp; H25) - COUNTIF(Vertices[Out-Degree], "&gt;=" &amp; H26)</f>
        <v>0</v>
      </c>
      <c r="J25" s="39">
        <f t="shared" si="4"/>
        <v>281457.92068876751</v>
      </c>
      <c r="K25" s="40">
        <f>COUNTIF(Vertices[Betweenness Centrality], "&gt;= " &amp; J25) - COUNTIF(Vertices[Betweenness Centrality], "&gt;=" &amp; J26)</f>
        <v>0</v>
      </c>
      <c r="L25" s="39">
        <f t="shared" si="5"/>
        <v>0.5348837209302324</v>
      </c>
      <c r="M25" s="40">
        <f>COUNTIF(Vertices[Closeness Centrality], "&gt;= " &amp; L25) - COUNTIF(Vertices[Closeness Centrality], "&gt;=" &amp; L26)</f>
        <v>0</v>
      </c>
      <c r="N25" s="39">
        <f t="shared" si="6"/>
        <v>1.7284232558139535E-2</v>
      </c>
      <c r="O25" s="40">
        <f>COUNTIF(Vertices[Eigenvector Centrality], "&gt;= " &amp; N25) - COUNTIF(Vertices[Eigenvector Centrality], "&gt;=" &amp; N26)</f>
        <v>1</v>
      </c>
      <c r="P25" s="39">
        <f t="shared" si="7"/>
        <v>42.869165279069747</v>
      </c>
      <c r="Q25" s="40">
        <f>COUNTIF(Vertices[PageRank], "&gt;= " &amp; P25) - COUNTIF(Vertices[PageRank], "&gt;=" &amp; P26)</f>
        <v>0</v>
      </c>
      <c r="R25" s="39">
        <f t="shared" si="8"/>
        <v>0.38205980066445183</v>
      </c>
      <c r="S25" s="44">
        <f>COUNTIF(Vertices[Clustering Coefficient], "&gt;= " &amp; R25) - COUNTIF(Vertices[Clustering Coefficient], "&gt;=" &amp; R26)</f>
        <v>1</v>
      </c>
      <c r="T25" s="39" t="e">
        <f t="shared" ca="1" si="9"/>
        <v>#REF!</v>
      </c>
      <c r="U25" s="40" t="e">
        <f t="shared" ca="1" si="0"/>
        <v>#REF!</v>
      </c>
    </row>
    <row r="26" spans="1:21" x14ac:dyDescent="0.25">
      <c r="A26" s="34" t="s">
        <v>13962</v>
      </c>
      <c r="B26" s="34" t="s">
        <v>13964</v>
      </c>
      <c r="D26" s="32">
        <f t="shared" si="1"/>
        <v>0</v>
      </c>
      <c r="E26" s="3">
        <f>COUNTIF(Vertices[Degree], "&gt;= " &amp; D26) - COUNTIF(Vertices[Degree], "&gt;=" &amp; D27)</f>
        <v>0</v>
      </c>
      <c r="F26" s="37">
        <f t="shared" si="2"/>
        <v>120</v>
      </c>
      <c r="G26" s="38">
        <f>COUNTIF(Vertices[In-Degree], "&gt;= " &amp; F26) - COUNTIF(Vertices[In-Degree], "&gt;=" &amp; F27)</f>
        <v>0</v>
      </c>
      <c r="H26" s="37">
        <f t="shared" si="3"/>
        <v>21.767441860465116</v>
      </c>
      <c r="I26" s="38">
        <f>COUNTIF(Vertices[Out-Degree], "&gt;= " &amp; H26) - COUNTIF(Vertices[Out-Degree], "&gt;=" &amp; H27)</f>
        <v>2</v>
      </c>
      <c r="J26" s="37">
        <f t="shared" si="4"/>
        <v>293695.22158827912</v>
      </c>
      <c r="K26" s="38">
        <f>COUNTIF(Vertices[Betweenness Centrality], "&gt;= " &amp; J26) - COUNTIF(Vertices[Betweenness Centrality], "&gt;=" &amp; J27)</f>
        <v>0</v>
      </c>
      <c r="L26" s="37">
        <f t="shared" si="5"/>
        <v>0.55813953488372081</v>
      </c>
      <c r="M26" s="38">
        <f>COUNTIF(Vertices[Closeness Centrality], "&gt;= " &amp; L26) - COUNTIF(Vertices[Closeness Centrality], "&gt;=" &amp; L27)</f>
        <v>0</v>
      </c>
      <c r="N26" s="37">
        <f t="shared" si="6"/>
        <v>1.8035720930232559E-2</v>
      </c>
      <c r="O26" s="38">
        <f>COUNTIF(Vertices[Eigenvector Centrality], "&gt;= " &amp; N26) - COUNTIF(Vertices[Eigenvector Centrality], "&gt;=" &amp; N27)</f>
        <v>0</v>
      </c>
      <c r="P26" s="37">
        <f t="shared" si="7"/>
        <v>44.721222465116256</v>
      </c>
      <c r="Q26" s="38">
        <f>COUNTIF(Vertices[PageRank], "&gt;= " &amp; P26) - COUNTIF(Vertices[PageRank], "&gt;=" &amp; P27)</f>
        <v>0</v>
      </c>
      <c r="R26" s="37">
        <f t="shared" si="8"/>
        <v>0.39867109634551495</v>
      </c>
      <c r="S26" s="43">
        <f>COUNTIF(Vertices[Clustering Coefficient], "&gt;= " &amp; R26) - COUNTIF(Vertices[Clustering Coefficient], "&gt;=" &amp; R27)</f>
        <v>0</v>
      </c>
      <c r="T26" s="37" t="e">
        <f t="shared" ca="1" si="9"/>
        <v>#REF!</v>
      </c>
      <c r="U26" s="38" t="e">
        <f t="shared" ca="1" si="0"/>
        <v>#REF!</v>
      </c>
    </row>
    <row r="27" spans="1:21" x14ac:dyDescent="0.25">
      <c r="D27" s="32">
        <f t="shared" si="1"/>
        <v>0</v>
      </c>
      <c r="E27" s="3">
        <f>COUNTIF(Vertices[Degree], "&gt;= " &amp; D27) - COUNTIF(Vertices[Degree], "&gt;=" &amp; D28)</f>
        <v>0</v>
      </c>
      <c r="F27" s="39">
        <f t="shared" si="2"/>
        <v>125</v>
      </c>
      <c r="G27" s="40">
        <f>COUNTIF(Vertices[In-Degree], "&gt;= " &amp; F27) - COUNTIF(Vertices[In-Degree], "&gt;=" &amp; F28)</f>
        <v>0</v>
      </c>
      <c r="H27" s="39">
        <f t="shared" si="3"/>
        <v>22.674418604651162</v>
      </c>
      <c r="I27" s="40">
        <f>COUNTIF(Vertices[Out-Degree], "&gt;= " &amp; H27) - COUNTIF(Vertices[Out-Degree], "&gt;=" &amp; H28)</f>
        <v>2</v>
      </c>
      <c r="J27" s="39">
        <f t="shared" si="4"/>
        <v>305932.52248779073</v>
      </c>
      <c r="K27" s="40">
        <f>COUNTIF(Vertices[Betweenness Centrality], "&gt;= " &amp; J27) - COUNTIF(Vertices[Betweenness Centrality], "&gt;=" &amp; J28)</f>
        <v>0</v>
      </c>
      <c r="L27" s="39">
        <f t="shared" si="5"/>
        <v>0.58139534883720922</v>
      </c>
      <c r="M27" s="40">
        <f>COUNTIF(Vertices[Closeness Centrality], "&gt;= " &amp; L27) - COUNTIF(Vertices[Closeness Centrality], "&gt;=" &amp; L28)</f>
        <v>0</v>
      </c>
      <c r="N27" s="39">
        <f t="shared" si="6"/>
        <v>1.8787209302325584E-2</v>
      </c>
      <c r="O27" s="40">
        <f>COUNTIF(Vertices[Eigenvector Centrality], "&gt;= " &amp; N27) - COUNTIF(Vertices[Eigenvector Centrality], "&gt;=" &amp; N28)</f>
        <v>0</v>
      </c>
      <c r="P27" s="39">
        <f t="shared" si="7"/>
        <v>46.573279651162764</v>
      </c>
      <c r="Q27" s="40">
        <f>COUNTIF(Vertices[PageRank], "&gt;= " &amp; P27) - COUNTIF(Vertices[PageRank], "&gt;=" &amp; P28)</f>
        <v>0</v>
      </c>
      <c r="R27" s="39">
        <f t="shared" si="8"/>
        <v>0.41528239202657807</v>
      </c>
      <c r="S27" s="44">
        <f>COUNTIF(Vertices[Clustering Coefficient], "&gt;= " &amp; R27) - COUNTIF(Vertices[Clustering Coefficient], "&gt;=" &amp; R28)</f>
        <v>0</v>
      </c>
      <c r="T27" s="39" t="e">
        <f t="shared" ca="1" si="9"/>
        <v>#REF!</v>
      </c>
      <c r="U27" s="40" t="e">
        <f t="shared" ca="1" si="0"/>
        <v>#REF!</v>
      </c>
    </row>
    <row r="28" spans="1:21" x14ac:dyDescent="0.25">
      <c r="D28" s="32">
        <f t="shared" si="1"/>
        <v>0</v>
      </c>
      <c r="E28" s="3">
        <f>COUNTIF(Vertices[Degree], "&gt;= " &amp; D28) - COUNTIF(Vertices[Degree], "&gt;=" &amp; D29)</f>
        <v>0</v>
      </c>
      <c r="F28" s="37">
        <f t="shared" si="2"/>
        <v>130</v>
      </c>
      <c r="G28" s="38">
        <f>COUNTIF(Vertices[In-Degree], "&gt;= " &amp; F28) - COUNTIF(Vertices[In-Degree], "&gt;=" &amp; F29)</f>
        <v>0</v>
      </c>
      <c r="H28" s="37">
        <f t="shared" si="3"/>
        <v>23.581395348837209</v>
      </c>
      <c r="I28" s="38">
        <f>COUNTIF(Vertices[Out-Degree], "&gt;= " &amp; H28) - COUNTIF(Vertices[Out-Degree], "&gt;=" &amp; H29)</f>
        <v>0</v>
      </c>
      <c r="J28" s="37">
        <f t="shared" si="4"/>
        <v>318169.82338730234</v>
      </c>
      <c r="K28" s="38">
        <f>COUNTIF(Vertices[Betweenness Centrality], "&gt;= " &amp; J28) - COUNTIF(Vertices[Betweenness Centrality], "&gt;=" &amp; J29)</f>
        <v>0</v>
      </c>
      <c r="L28" s="37">
        <f t="shared" si="5"/>
        <v>0.60465116279069764</v>
      </c>
      <c r="M28" s="38">
        <f>COUNTIF(Vertices[Closeness Centrality], "&gt;= " &amp; L28) - COUNTIF(Vertices[Closeness Centrality], "&gt;=" &amp; L29)</f>
        <v>0</v>
      </c>
      <c r="N28" s="37">
        <f t="shared" si="6"/>
        <v>1.9538697674418608E-2</v>
      </c>
      <c r="O28" s="38">
        <f>COUNTIF(Vertices[Eigenvector Centrality], "&gt;= " &amp; N28) - COUNTIF(Vertices[Eigenvector Centrality], "&gt;=" &amp; N29)</f>
        <v>1</v>
      </c>
      <c r="P28" s="37">
        <f t="shared" si="7"/>
        <v>48.425336837209272</v>
      </c>
      <c r="Q28" s="38">
        <f>COUNTIF(Vertices[PageRank], "&gt;= " &amp; P28) - COUNTIF(Vertices[PageRank], "&gt;=" &amp; P29)</f>
        <v>0</v>
      </c>
      <c r="R28" s="37">
        <f t="shared" si="8"/>
        <v>0.43189368770764119</v>
      </c>
      <c r="S28" s="43">
        <f>COUNTIF(Vertices[Clustering Coefficient], "&gt;= " &amp; R28) - COUNTIF(Vertices[Clustering Coefficient], "&gt;=" &amp; R29)</f>
        <v>1</v>
      </c>
      <c r="T28" s="37" t="e">
        <f t="shared" ca="1" si="9"/>
        <v>#REF!</v>
      </c>
      <c r="U28" s="38" t="e">
        <f t="shared" ca="1" si="0"/>
        <v>#REF!</v>
      </c>
    </row>
    <row r="29" spans="1:21" x14ac:dyDescent="0.25">
      <c r="A29" t="s">
        <v>163</v>
      </c>
      <c r="B29" t="s">
        <v>17</v>
      </c>
      <c r="D29" s="32">
        <f t="shared" si="1"/>
        <v>0</v>
      </c>
      <c r="E29" s="3">
        <f>COUNTIF(Vertices[Degree], "&gt;= " &amp; D29) - COUNTIF(Vertices[Degree], "&gt;=" &amp; D30)</f>
        <v>0</v>
      </c>
      <c r="F29" s="39">
        <f t="shared" si="2"/>
        <v>135</v>
      </c>
      <c r="G29" s="40">
        <f>COUNTIF(Vertices[In-Degree], "&gt;= " &amp; F29) - COUNTIF(Vertices[In-Degree], "&gt;=" &amp; F30)</f>
        <v>0</v>
      </c>
      <c r="H29" s="39">
        <f t="shared" si="3"/>
        <v>24.488372093023255</v>
      </c>
      <c r="I29" s="40">
        <f>COUNTIF(Vertices[Out-Degree], "&gt;= " &amp; H29) - COUNTIF(Vertices[Out-Degree], "&gt;=" &amp; H30)</f>
        <v>1</v>
      </c>
      <c r="J29" s="39">
        <f t="shared" si="4"/>
        <v>330407.12428681395</v>
      </c>
      <c r="K29" s="40">
        <f>COUNTIF(Vertices[Betweenness Centrality], "&gt;= " &amp; J29) - COUNTIF(Vertices[Betweenness Centrality], "&gt;=" &amp; J30)</f>
        <v>0</v>
      </c>
      <c r="L29" s="39">
        <f t="shared" si="5"/>
        <v>0.62790697674418605</v>
      </c>
      <c r="M29" s="40">
        <f>COUNTIF(Vertices[Closeness Centrality], "&gt;= " &amp; L29) - COUNTIF(Vertices[Closeness Centrality], "&gt;=" &amp; L30)</f>
        <v>0</v>
      </c>
      <c r="N29" s="39">
        <f t="shared" si="6"/>
        <v>2.0290186046511633E-2</v>
      </c>
      <c r="O29" s="40">
        <f>COUNTIF(Vertices[Eigenvector Centrality], "&gt;= " &amp; N29) - COUNTIF(Vertices[Eigenvector Centrality], "&gt;=" &amp; N30)</f>
        <v>1</v>
      </c>
      <c r="P29" s="39">
        <f t="shared" si="7"/>
        <v>50.277394023255781</v>
      </c>
      <c r="Q29" s="40">
        <f>COUNTIF(Vertices[PageRank], "&gt;= " &amp; P29) - COUNTIF(Vertices[PageRank], "&gt;=" &amp; P30)</f>
        <v>0</v>
      </c>
      <c r="R29" s="39">
        <f t="shared" si="8"/>
        <v>0.44850498338870431</v>
      </c>
      <c r="S29" s="44">
        <f>COUNTIF(Vertices[Clustering Coefficient], "&gt;= " &amp; R29) - COUNTIF(Vertices[Clustering Coefficient], "&gt;=" &amp; R30)</f>
        <v>0</v>
      </c>
      <c r="T29" s="39" t="e">
        <f t="shared" ca="1" si="9"/>
        <v>#REF!</v>
      </c>
      <c r="U29" s="40" t="e">
        <f t="shared" ca="1" si="0"/>
        <v>#REF!</v>
      </c>
    </row>
    <row r="30" spans="1:21" x14ac:dyDescent="0.25">
      <c r="A30" s="33"/>
      <c r="B30" s="33"/>
      <c r="D30" s="32">
        <f t="shared" si="1"/>
        <v>0</v>
      </c>
      <c r="E30" s="3">
        <f>COUNTIF(Vertices[Degree], "&gt;= " &amp; D30) - COUNTIF(Vertices[Degree], "&gt;=" &amp; D31)</f>
        <v>0</v>
      </c>
      <c r="F30" s="37">
        <f t="shared" si="2"/>
        <v>140</v>
      </c>
      <c r="G30" s="38">
        <f>COUNTIF(Vertices[In-Degree], "&gt;= " &amp; F30) - COUNTIF(Vertices[In-Degree], "&gt;=" &amp; F31)</f>
        <v>0</v>
      </c>
      <c r="H30" s="37">
        <f t="shared" si="3"/>
        <v>25.395348837209301</v>
      </c>
      <c r="I30" s="38">
        <f>COUNTIF(Vertices[Out-Degree], "&gt;= " &amp; H30) - COUNTIF(Vertices[Out-Degree], "&gt;=" &amp; H31)</f>
        <v>0</v>
      </c>
      <c r="J30" s="37">
        <f t="shared" si="4"/>
        <v>342644.42518632556</v>
      </c>
      <c r="K30" s="38">
        <f>COUNTIF(Vertices[Betweenness Centrality], "&gt;= " &amp; J30) - COUNTIF(Vertices[Betweenness Centrality], "&gt;=" &amp; J31)</f>
        <v>0</v>
      </c>
      <c r="L30" s="37">
        <f t="shared" si="5"/>
        <v>0.65116279069767447</v>
      </c>
      <c r="M30" s="38">
        <f>COUNTIF(Vertices[Closeness Centrality], "&gt;= " &amp; L30) - COUNTIF(Vertices[Closeness Centrality], "&gt;=" &amp; L31)</f>
        <v>0</v>
      </c>
      <c r="N30" s="37">
        <f t="shared" si="6"/>
        <v>2.1041674418604658E-2</v>
      </c>
      <c r="O30" s="38">
        <f>COUNTIF(Vertices[Eigenvector Centrality], "&gt;= " &amp; N30) - COUNTIF(Vertices[Eigenvector Centrality], "&gt;=" &amp; N31)</f>
        <v>1</v>
      </c>
      <c r="P30" s="37">
        <f t="shared" si="7"/>
        <v>52.129451209302289</v>
      </c>
      <c r="Q30" s="38">
        <f>COUNTIF(Vertices[PageRank], "&gt;= " &amp; P30) - COUNTIF(Vertices[PageRank], "&gt;=" &amp; P31)</f>
        <v>0</v>
      </c>
      <c r="R30" s="37">
        <f t="shared" si="8"/>
        <v>0.46511627906976744</v>
      </c>
      <c r="S30" s="43">
        <f>COUNTIF(Vertices[Clustering Coefficient], "&gt;= " &amp; R30) - COUNTIF(Vertices[Clustering Coefficient], "&gt;=" &amp; R31)</f>
        <v>1</v>
      </c>
      <c r="T30" s="37" t="e">
        <f t="shared" ca="1" si="9"/>
        <v>#REF!</v>
      </c>
      <c r="U30" s="38" t="e">
        <f t="shared" ca="1" si="0"/>
        <v>#REF!</v>
      </c>
    </row>
    <row r="31" spans="1:21" x14ac:dyDescent="0.25">
      <c r="D31" s="32">
        <f t="shared" si="1"/>
        <v>0</v>
      </c>
      <c r="E31" s="3">
        <f>COUNTIF(Vertices[Degree], "&gt;= " &amp; D31) - COUNTIF(Vertices[Degree], "&gt;=" &amp; D32)</f>
        <v>0</v>
      </c>
      <c r="F31" s="39">
        <f t="shared" si="2"/>
        <v>145</v>
      </c>
      <c r="G31" s="40">
        <f>COUNTIF(Vertices[In-Degree], "&gt;= " &amp; F31) - COUNTIF(Vertices[In-Degree], "&gt;=" &amp; F32)</f>
        <v>0</v>
      </c>
      <c r="H31" s="39">
        <f t="shared" si="3"/>
        <v>26.302325581395348</v>
      </c>
      <c r="I31" s="40">
        <f>COUNTIF(Vertices[Out-Degree], "&gt;= " &amp; H31) - COUNTIF(Vertices[Out-Degree], "&gt;=" &amp; H32)</f>
        <v>0</v>
      </c>
      <c r="J31" s="39">
        <f t="shared" si="4"/>
        <v>354881.72608583717</v>
      </c>
      <c r="K31" s="40">
        <f>COUNTIF(Vertices[Betweenness Centrality], "&gt;= " &amp; J31) - COUNTIF(Vertices[Betweenness Centrality], "&gt;=" &amp; J32)</f>
        <v>0</v>
      </c>
      <c r="L31" s="39">
        <f t="shared" si="5"/>
        <v>0.67441860465116288</v>
      </c>
      <c r="M31" s="40">
        <f>COUNTIF(Vertices[Closeness Centrality], "&gt;= " &amp; L31) - COUNTIF(Vertices[Closeness Centrality], "&gt;=" &amp; L32)</f>
        <v>0</v>
      </c>
      <c r="N31" s="39">
        <f t="shared" si="6"/>
        <v>2.1793162790697682E-2</v>
      </c>
      <c r="O31" s="40">
        <f>COUNTIF(Vertices[Eigenvector Centrality], "&gt;= " &amp; N31) - COUNTIF(Vertices[Eigenvector Centrality], "&gt;=" &amp; N32)</f>
        <v>2</v>
      </c>
      <c r="P31" s="39">
        <f t="shared" si="7"/>
        <v>53.981508395348797</v>
      </c>
      <c r="Q31" s="40">
        <f>COUNTIF(Vertices[PageRank], "&gt;= " &amp; P31) - COUNTIF(Vertices[PageRank], "&gt;=" &amp; P32)</f>
        <v>0</v>
      </c>
      <c r="R31" s="39">
        <f t="shared" si="8"/>
        <v>0.48172757475083056</v>
      </c>
      <c r="S31" s="44">
        <f>COUNTIF(Vertices[Clustering Coefficient], "&gt;= " &amp; R31) - COUNTIF(Vertices[Clustering Coefficient], "&gt;=" &amp; R32)</f>
        <v>0</v>
      </c>
      <c r="T31" s="39" t="e">
        <f t="shared" ca="1" si="9"/>
        <v>#REF!</v>
      </c>
      <c r="U31" s="40" t="e">
        <f t="shared" ca="1" si="0"/>
        <v>#REF!</v>
      </c>
    </row>
    <row r="32" spans="1:21" x14ac:dyDescent="0.25">
      <c r="D32" s="32">
        <f t="shared" si="1"/>
        <v>0</v>
      </c>
      <c r="E32" s="3">
        <f>COUNTIF(Vertices[Degree], "&gt;= " &amp; D32) - COUNTIF(Vertices[Degree], "&gt;=" &amp; D33)</f>
        <v>0</v>
      </c>
      <c r="F32" s="37">
        <f t="shared" si="2"/>
        <v>150</v>
      </c>
      <c r="G32" s="38">
        <f>COUNTIF(Vertices[In-Degree], "&gt;= " &amp; F32) - COUNTIF(Vertices[In-Degree], "&gt;=" &amp; F33)</f>
        <v>0</v>
      </c>
      <c r="H32" s="37">
        <f t="shared" si="3"/>
        <v>27.209302325581394</v>
      </c>
      <c r="I32" s="38">
        <f>COUNTIF(Vertices[Out-Degree], "&gt;= " &amp; H32) - COUNTIF(Vertices[Out-Degree], "&gt;=" &amp; H33)</f>
        <v>0</v>
      </c>
      <c r="J32" s="37">
        <f t="shared" si="4"/>
        <v>367119.02698534878</v>
      </c>
      <c r="K32" s="38">
        <f>COUNTIF(Vertices[Betweenness Centrality], "&gt;= " &amp; J32) - COUNTIF(Vertices[Betweenness Centrality], "&gt;=" &amp; J33)</f>
        <v>1</v>
      </c>
      <c r="L32" s="37">
        <f t="shared" si="5"/>
        <v>0.69767441860465129</v>
      </c>
      <c r="M32" s="38">
        <f>COUNTIF(Vertices[Closeness Centrality], "&gt;= " &amp; L32) - COUNTIF(Vertices[Closeness Centrality], "&gt;=" &amp; L33)</f>
        <v>0</v>
      </c>
      <c r="N32" s="37">
        <f t="shared" si="6"/>
        <v>2.2544651162790707E-2</v>
      </c>
      <c r="O32" s="38">
        <f>COUNTIF(Vertices[Eigenvector Centrality], "&gt;= " &amp; N32) - COUNTIF(Vertices[Eigenvector Centrality], "&gt;=" &amp; N33)</f>
        <v>0</v>
      </c>
      <c r="P32" s="37">
        <f t="shared" si="7"/>
        <v>55.833565581395305</v>
      </c>
      <c r="Q32" s="38">
        <f>COUNTIF(Vertices[PageRank], "&gt;= " &amp; P32) - COUNTIF(Vertices[PageRank], "&gt;=" &amp; P33)</f>
        <v>0</v>
      </c>
      <c r="R32" s="37">
        <f t="shared" si="8"/>
        <v>0.49833887043189368</v>
      </c>
      <c r="S32" s="43">
        <f>COUNTIF(Vertices[Clustering Coefficient], "&gt;= " &amp; R32) - COUNTIF(Vertices[Clustering Coefficient], "&gt;=" &amp; R33)</f>
        <v>19</v>
      </c>
      <c r="T32" s="37" t="e">
        <f t="shared" ca="1" si="9"/>
        <v>#REF!</v>
      </c>
      <c r="U32" s="38" t="e">
        <f t="shared" ca="1" si="0"/>
        <v>#REF!</v>
      </c>
    </row>
    <row r="33" spans="1:21" x14ac:dyDescent="0.25">
      <c r="D33" s="32">
        <f t="shared" si="1"/>
        <v>0</v>
      </c>
      <c r="E33" s="3">
        <f>COUNTIF(Vertices[Degree], "&gt;= " &amp; D33) - COUNTIF(Vertices[Degree], "&gt;=" &amp; D34)</f>
        <v>0</v>
      </c>
      <c r="F33" s="39">
        <f t="shared" si="2"/>
        <v>155</v>
      </c>
      <c r="G33" s="40">
        <f>COUNTIF(Vertices[In-Degree], "&gt;= " &amp; F33) - COUNTIF(Vertices[In-Degree], "&gt;=" &amp; F34)</f>
        <v>0</v>
      </c>
      <c r="H33" s="39">
        <f t="shared" si="3"/>
        <v>28.11627906976744</v>
      </c>
      <c r="I33" s="40">
        <f>COUNTIF(Vertices[Out-Degree], "&gt;= " &amp; H33) - COUNTIF(Vertices[Out-Degree], "&gt;=" &amp; H34)</f>
        <v>0</v>
      </c>
      <c r="J33" s="39">
        <f t="shared" si="4"/>
        <v>379356.32788486039</v>
      </c>
      <c r="K33" s="40">
        <f>COUNTIF(Vertices[Betweenness Centrality], "&gt;= " &amp; J33) - COUNTIF(Vertices[Betweenness Centrality], "&gt;=" &amp; J34)</f>
        <v>0</v>
      </c>
      <c r="L33" s="39">
        <f t="shared" si="5"/>
        <v>0.72093023255813971</v>
      </c>
      <c r="M33" s="40">
        <f>COUNTIF(Vertices[Closeness Centrality], "&gt;= " &amp; L33) - COUNTIF(Vertices[Closeness Centrality], "&gt;=" &amp; L34)</f>
        <v>0</v>
      </c>
      <c r="N33" s="39">
        <f t="shared" si="6"/>
        <v>2.3296139534883731E-2</v>
      </c>
      <c r="O33" s="40">
        <f>COUNTIF(Vertices[Eigenvector Centrality], "&gt;= " &amp; N33) - COUNTIF(Vertices[Eigenvector Centrality], "&gt;=" &amp; N34)</f>
        <v>2</v>
      </c>
      <c r="P33" s="39">
        <f t="shared" si="7"/>
        <v>57.685622767441814</v>
      </c>
      <c r="Q33" s="40">
        <f>COUNTIF(Vertices[PageRank], "&gt;= " &amp; P33) - COUNTIF(Vertices[PageRank], "&gt;=" &amp; P34)</f>
        <v>0</v>
      </c>
      <c r="R33" s="39">
        <f t="shared" si="8"/>
        <v>0.51495016611295685</v>
      </c>
      <c r="S33" s="44">
        <f>COUNTIF(Vertices[Clustering Coefficient], "&gt;= " &amp; R33) - COUNTIF(Vertices[Clustering Coefficient], "&gt;=" &amp; R34)</f>
        <v>0</v>
      </c>
      <c r="T33" s="39" t="e">
        <f t="shared" ca="1" si="9"/>
        <v>#REF!</v>
      </c>
      <c r="U33" s="40" t="e">
        <f t="shared" ca="1" si="0"/>
        <v>#REF!</v>
      </c>
    </row>
    <row r="34" spans="1:21" x14ac:dyDescent="0.25">
      <c r="D34" s="32">
        <f t="shared" si="1"/>
        <v>0</v>
      </c>
      <c r="E34" s="3">
        <f>COUNTIF(Vertices[Degree], "&gt;= " &amp; D34) - COUNTIF(Vertices[Degree], "&gt;=" &amp; D35)</f>
        <v>0</v>
      </c>
      <c r="F34" s="37">
        <f t="shared" si="2"/>
        <v>160</v>
      </c>
      <c r="G34" s="38">
        <f>COUNTIF(Vertices[In-Degree], "&gt;= " &amp; F34) - COUNTIF(Vertices[In-Degree], "&gt;=" &amp; F35)</f>
        <v>0</v>
      </c>
      <c r="H34" s="37">
        <f t="shared" si="3"/>
        <v>29.023255813953487</v>
      </c>
      <c r="I34" s="38">
        <f>COUNTIF(Vertices[Out-Degree], "&gt;= " &amp; H34) - COUNTIF(Vertices[Out-Degree], "&gt;=" &amp; H35)</f>
        <v>0</v>
      </c>
      <c r="J34" s="37">
        <f t="shared" si="4"/>
        <v>391593.62878437201</v>
      </c>
      <c r="K34" s="38">
        <f>COUNTIF(Vertices[Betweenness Centrality], "&gt;= " &amp; J34) - COUNTIF(Vertices[Betweenness Centrality], "&gt;=" &amp; J35)</f>
        <v>0</v>
      </c>
      <c r="L34" s="37">
        <f t="shared" si="5"/>
        <v>0.74418604651162812</v>
      </c>
      <c r="M34" s="38">
        <f>COUNTIF(Vertices[Closeness Centrality], "&gt;= " &amp; L34) - COUNTIF(Vertices[Closeness Centrality], "&gt;=" &amp; L35)</f>
        <v>0</v>
      </c>
      <c r="N34" s="37">
        <f t="shared" si="6"/>
        <v>2.4047627906976756E-2</v>
      </c>
      <c r="O34" s="38">
        <f>COUNTIF(Vertices[Eigenvector Centrality], "&gt;= " &amp; N34) - COUNTIF(Vertices[Eigenvector Centrality], "&gt;=" &amp; N35)</f>
        <v>0</v>
      </c>
      <c r="P34" s="37">
        <f t="shared" si="7"/>
        <v>59.537679953488322</v>
      </c>
      <c r="Q34" s="38">
        <f>COUNTIF(Vertices[PageRank], "&gt;= " &amp; P34) - COUNTIF(Vertices[PageRank], "&gt;=" &amp; P35)</f>
        <v>0</v>
      </c>
      <c r="R34" s="37">
        <f t="shared" si="8"/>
        <v>0.53156146179401997</v>
      </c>
      <c r="S34" s="43">
        <f>COUNTIF(Vertices[Clustering Coefficient], "&gt;= " &amp; R34) - COUNTIF(Vertices[Clustering Coefficient], "&gt;=" &amp; R35)</f>
        <v>1</v>
      </c>
      <c r="T34" s="37" t="e">
        <f t="shared" ca="1" si="9"/>
        <v>#REF!</v>
      </c>
      <c r="U34" s="38" t="e">
        <f t="shared" ca="1" si="0"/>
        <v>#REF!</v>
      </c>
    </row>
    <row r="35" spans="1:21" x14ac:dyDescent="0.25">
      <c r="D35" s="32">
        <f t="shared" si="1"/>
        <v>0</v>
      </c>
      <c r="E35" s="3">
        <f>COUNTIF(Vertices[Degree], "&gt;= " &amp; D35) - COUNTIF(Vertices[Degree], "&gt;=" &amp; D36)</f>
        <v>0</v>
      </c>
      <c r="F35" s="39">
        <f t="shared" si="2"/>
        <v>165</v>
      </c>
      <c r="G35" s="40">
        <f>COUNTIF(Vertices[In-Degree], "&gt;= " &amp; F35) - COUNTIF(Vertices[In-Degree], "&gt;=" &amp; F36)</f>
        <v>0</v>
      </c>
      <c r="H35" s="39">
        <f t="shared" si="3"/>
        <v>29.930232558139533</v>
      </c>
      <c r="I35" s="40">
        <f>COUNTIF(Vertices[Out-Degree], "&gt;= " &amp; H35) - COUNTIF(Vertices[Out-Degree], "&gt;=" &amp; H36)</f>
        <v>0</v>
      </c>
      <c r="J35" s="39">
        <f t="shared" si="4"/>
        <v>403830.92968388362</v>
      </c>
      <c r="K35" s="40">
        <f>COUNTIF(Vertices[Betweenness Centrality], "&gt;= " &amp; J35) - COUNTIF(Vertices[Betweenness Centrality], "&gt;=" &amp; J36)</f>
        <v>0</v>
      </c>
      <c r="L35" s="39">
        <f t="shared" si="5"/>
        <v>0.76744186046511653</v>
      </c>
      <c r="M35" s="40">
        <f>COUNTIF(Vertices[Closeness Centrality], "&gt;= " &amp; L35) - COUNTIF(Vertices[Closeness Centrality], "&gt;=" &amp; L36)</f>
        <v>0</v>
      </c>
      <c r="N35" s="39">
        <f t="shared" si="6"/>
        <v>2.4799116279069781E-2</v>
      </c>
      <c r="O35" s="40">
        <f>COUNTIF(Vertices[Eigenvector Centrality], "&gt;= " &amp; N35) - COUNTIF(Vertices[Eigenvector Centrality], "&gt;=" &amp; N36)</f>
        <v>0</v>
      </c>
      <c r="P35" s="39">
        <f t="shared" si="7"/>
        <v>61.38973713953483</v>
      </c>
      <c r="Q35" s="40">
        <f>COUNTIF(Vertices[PageRank], "&gt;= " &amp; P35) - COUNTIF(Vertices[PageRank], "&gt;=" &amp; P36)</f>
        <v>0</v>
      </c>
      <c r="R35" s="39">
        <f t="shared" si="8"/>
        <v>0.54817275747508309</v>
      </c>
      <c r="S35" s="44">
        <f>COUNTIF(Vertices[Clustering Coefficient], "&gt;= " &amp; R35) - COUNTIF(Vertices[Clustering Coefficient], "&gt;=" &amp; R36)</f>
        <v>0</v>
      </c>
      <c r="T35" s="39" t="e">
        <f t="shared" ca="1" si="9"/>
        <v>#REF!</v>
      </c>
      <c r="U35" s="40" t="e">
        <f t="shared" ca="1" si="0"/>
        <v>#REF!</v>
      </c>
    </row>
    <row r="36" spans="1:21" x14ac:dyDescent="0.25">
      <c r="D36" s="32">
        <f t="shared" si="1"/>
        <v>0</v>
      </c>
      <c r="E36" s="3">
        <f>COUNTIF(Vertices[Degree], "&gt;= " &amp; D36) - COUNTIF(Vertices[Degree], "&gt;=" &amp; D37)</f>
        <v>0</v>
      </c>
      <c r="F36" s="37">
        <f t="shared" si="2"/>
        <v>170</v>
      </c>
      <c r="G36" s="38">
        <f>COUNTIF(Vertices[In-Degree], "&gt;= " &amp; F36) - COUNTIF(Vertices[In-Degree], "&gt;=" &amp; F37)</f>
        <v>0</v>
      </c>
      <c r="H36" s="37">
        <f t="shared" si="3"/>
        <v>30.837209302325579</v>
      </c>
      <c r="I36" s="38">
        <f>COUNTIF(Vertices[Out-Degree], "&gt;= " &amp; H36) - COUNTIF(Vertices[Out-Degree], "&gt;=" &amp; H37)</f>
        <v>1</v>
      </c>
      <c r="J36" s="37">
        <f t="shared" si="4"/>
        <v>416068.23058339523</v>
      </c>
      <c r="K36" s="38">
        <f>COUNTIF(Vertices[Betweenness Centrality], "&gt;= " &amp; J36) - COUNTIF(Vertices[Betweenness Centrality], "&gt;=" &amp; J37)</f>
        <v>0</v>
      </c>
      <c r="L36" s="37">
        <f t="shared" si="5"/>
        <v>0.79069767441860495</v>
      </c>
      <c r="M36" s="38">
        <f>COUNTIF(Vertices[Closeness Centrality], "&gt;= " &amp; L36) - COUNTIF(Vertices[Closeness Centrality], "&gt;=" &amp; L37)</f>
        <v>0</v>
      </c>
      <c r="N36" s="37">
        <f t="shared" si="6"/>
        <v>2.5550604651162805E-2</v>
      </c>
      <c r="O36" s="38">
        <f>COUNTIF(Vertices[Eigenvector Centrality], "&gt;= " &amp; N36) - COUNTIF(Vertices[Eigenvector Centrality], "&gt;=" &amp; N37)</f>
        <v>0</v>
      </c>
      <c r="P36" s="37">
        <f t="shared" si="7"/>
        <v>63.241794325581338</v>
      </c>
      <c r="Q36" s="38">
        <f>COUNTIF(Vertices[PageRank], "&gt;= " &amp; P36) - COUNTIF(Vertices[PageRank], "&gt;=" &amp; P37)</f>
        <v>0</v>
      </c>
      <c r="R36" s="37">
        <f t="shared" si="8"/>
        <v>0.56478405315614622</v>
      </c>
      <c r="S36" s="43">
        <f>COUNTIF(Vertices[Clustering Coefficient], "&gt;= " &amp; R36) - COUNTIF(Vertices[Clustering Coefficient], "&gt;=" &amp; R37)</f>
        <v>0</v>
      </c>
      <c r="T36" s="37" t="e">
        <f t="shared" ca="1" si="9"/>
        <v>#REF!</v>
      </c>
      <c r="U36" s="38" t="e">
        <f t="shared" ca="1" si="0"/>
        <v>#REF!</v>
      </c>
    </row>
    <row r="37" spans="1:21" x14ac:dyDescent="0.25">
      <c r="D37" s="32">
        <f t="shared" si="1"/>
        <v>0</v>
      </c>
      <c r="E37" s="3">
        <f>COUNTIF(Vertices[Degree], "&gt;= " &amp; D37) - COUNTIF(Vertices[Degree], "&gt;=" &amp; D38)</f>
        <v>0</v>
      </c>
      <c r="F37" s="39">
        <f t="shared" si="2"/>
        <v>175</v>
      </c>
      <c r="G37" s="40">
        <f>COUNTIF(Vertices[In-Degree], "&gt;= " &amp; F37) - COUNTIF(Vertices[In-Degree], "&gt;=" &amp; F38)</f>
        <v>0</v>
      </c>
      <c r="H37" s="39">
        <f t="shared" si="3"/>
        <v>31.744186046511626</v>
      </c>
      <c r="I37" s="40">
        <f>COUNTIF(Vertices[Out-Degree], "&gt;= " &amp; H37) - COUNTIF(Vertices[Out-Degree], "&gt;=" &amp; H38)</f>
        <v>0</v>
      </c>
      <c r="J37" s="39">
        <f t="shared" si="4"/>
        <v>428305.53148290684</v>
      </c>
      <c r="K37" s="40">
        <f>COUNTIF(Vertices[Betweenness Centrality], "&gt;= " &amp; J37) - COUNTIF(Vertices[Betweenness Centrality], "&gt;=" &amp; J38)</f>
        <v>0</v>
      </c>
      <c r="L37" s="39">
        <f t="shared" si="5"/>
        <v>0.81395348837209336</v>
      </c>
      <c r="M37" s="40">
        <f>COUNTIF(Vertices[Closeness Centrality], "&gt;= " &amp; L37) - COUNTIF(Vertices[Closeness Centrality], "&gt;=" &amp; L38)</f>
        <v>0</v>
      </c>
      <c r="N37" s="39">
        <f t="shared" si="6"/>
        <v>2.630209302325583E-2</v>
      </c>
      <c r="O37" s="40">
        <f>COUNTIF(Vertices[Eigenvector Centrality], "&gt;= " &amp; N37) - COUNTIF(Vertices[Eigenvector Centrality], "&gt;=" &amp; N38)</f>
        <v>0</v>
      </c>
      <c r="P37" s="39">
        <f t="shared" si="7"/>
        <v>65.093851511627847</v>
      </c>
      <c r="Q37" s="40">
        <f>COUNTIF(Vertices[PageRank], "&gt;= " &amp; P37) - COUNTIF(Vertices[PageRank], "&gt;=" &amp; P38)</f>
        <v>0</v>
      </c>
      <c r="R37" s="39">
        <f t="shared" si="8"/>
        <v>0.58139534883720934</v>
      </c>
      <c r="S37" s="44">
        <f>COUNTIF(Vertices[Clustering Coefficient], "&gt;= " &amp; R37) - COUNTIF(Vertices[Clustering Coefficient], "&gt;=" &amp; R38)</f>
        <v>1</v>
      </c>
      <c r="T37" s="39" t="e">
        <f t="shared" ca="1" si="9"/>
        <v>#REF!</v>
      </c>
      <c r="U37" s="40" t="e">
        <f t="shared" ca="1" si="0"/>
        <v>#REF!</v>
      </c>
    </row>
    <row r="38" spans="1:21" x14ac:dyDescent="0.25">
      <c r="D38" s="32">
        <f t="shared" si="1"/>
        <v>0</v>
      </c>
      <c r="E38" s="3">
        <f>COUNTIF(Vertices[Degree], "&gt;= " &amp; D38) - COUNTIF(Vertices[Degree], "&gt;=" &amp; D39)</f>
        <v>0</v>
      </c>
      <c r="F38" s="37">
        <f t="shared" si="2"/>
        <v>180</v>
      </c>
      <c r="G38" s="38">
        <f>COUNTIF(Vertices[In-Degree], "&gt;= " &amp; F38) - COUNTIF(Vertices[In-Degree], "&gt;=" &amp; F39)</f>
        <v>0</v>
      </c>
      <c r="H38" s="37">
        <f t="shared" si="3"/>
        <v>32.651162790697676</v>
      </c>
      <c r="I38" s="38">
        <f>COUNTIF(Vertices[Out-Degree], "&gt;= " &amp; H38) - COUNTIF(Vertices[Out-Degree], "&gt;=" &amp; H39)</f>
        <v>0</v>
      </c>
      <c r="J38" s="37">
        <f t="shared" si="4"/>
        <v>440542.83238241845</v>
      </c>
      <c r="K38" s="38">
        <f>COUNTIF(Vertices[Betweenness Centrality], "&gt;= " &amp; J38) - COUNTIF(Vertices[Betweenness Centrality], "&gt;=" &amp; J39)</f>
        <v>0</v>
      </c>
      <c r="L38" s="37">
        <f t="shared" si="5"/>
        <v>0.83720930232558177</v>
      </c>
      <c r="M38" s="38">
        <f>COUNTIF(Vertices[Closeness Centrality], "&gt;= " &amp; L38) - COUNTIF(Vertices[Closeness Centrality], "&gt;=" &amp; L39)</f>
        <v>0</v>
      </c>
      <c r="N38" s="37">
        <f t="shared" si="6"/>
        <v>2.7053581395348855E-2</v>
      </c>
      <c r="O38" s="38">
        <f>COUNTIF(Vertices[Eigenvector Centrality], "&gt;= " &amp; N38) - COUNTIF(Vertices[Eigenvector Centrality], "&gt;=" &amp; N39)</f>
        <v>0</v>
      </c>
      <c r="P38" s="37">
        <f t="shared" si="7"/>
        <v>66.945908697674355</v>
      </c>
      <c r="Q38" s="38">
        <f>COUNTIF(Vertices[PageRank], "&gt;= " &amp; P38) - COUNTIF(Vertices[PageRank], "&gt;=" &amp; P39)</f>
        <v>0</v>
      </c>
      <c r="R38" s="37">
        <f t="shared" si="8"/>
        <v>0.59800664451827246</v>
      </c>
      <c r="S38" s="43">
        <f>COUNTIF(Vertices[Clustering Coefficient], "&gt;= " &amp; R38) - COUNTIF(Vertices[Clustering Coefficient], "&gt;=" &amp; R39)</f>
        <v>0</v>
      </c>
      <c r="T38" s="37" t="e">
        <f t="shared" ca="1" si="9"/>
        <v>#REF!</v>
      </c>
      <c r="U38" s="38" t="e">
        <f t="shared" ca="1" si="0"/>
        <v>#REF!</v>
      </c>
    </row>
    <row r="39" spans="1:21" x14ac:dyDescent="0.25">
      <c r="D39" s="32">
        <f t="shared" si="1"/>
        <v>0</v>
      </c>
      <c r="E39" s="3">
        <f>COUNTIF(Vertices[Degree], "&gt;= " &amp; D39) - COUNTIF(Vertices[Degree], "&gt;=" &amp; D40)</f>
        <v>0</v>
      </c>
      <c r="F39" s="39">
        <f t="shared" si="2"/>
        <v>185</v>
      </c>
      <c r="G39" s="40">
        <f>COUNTIF(Vertices[In-Degree], "&gt;= " &amp; F39) - COUNTIF(Vertices[In-Degree], "&gt;=" &amp; F40)</f>
        <v>0</v>
      </c>
      <c r="H39" s="39">
        <f t="shared" si="3"/>
        <v>33.558139534883722</v>
      </c>
      <c r="I39" s="40">
        <f>COUNTIF(Vertices[Out-Degree], "&gt;= " &amp; H39) - COUNTIF(Vertices[Out-Degree], "&gt;=" &amp; H40)</f>
        <v>0</v>
      </c>
      <c r="J39" s="39">
        <f t="shared" si="4"/>
        <v>452780.13328193006</v>
      </c>
      <c r="K39" s="40">
        <f>COUNTIF(Vertices[Betweenness Centrality], "&gt;= " &amp; J39) - COUNTIF(Vertices[Betweenness Centrality], "&gt;=" &amp; J40)</f>
        <v>0</v>
      </c>
      <c r="L39" s="39">
        <f t="shared" si="5"/>
        <v>0.86046511627907019</v>
      </c>
      <c r="M39" s="40">
        <f>COUNTIF(Vertices[Closeness Centrality], "&gt;= " &amp; L39) - COUNTIF(Vertices[Closeness Centrality], "&gt;=" &amp; L40)</f>
        <v>0</v>
      </c>
      <c r="N39" s="39">
        <f t="shared" si="6"/>
        <v>2.7805069767441879E-2</v>
      </c>
      <c r="O39" s="40">
        <f>COUNTIF(Vertices[Eigenvector Centrality], "&gt;= " &amp; N39) - COUNTIF(Vertices[Eigenvector Centrality], "&gt;=" &amp; N40)</f>
        <v>0</v>
      </c>
      <c r="P39" s="39">
        <f t="shared" si="7"/>
        <v>68.797965883720863</v>
      </c>
      <c r="Q39" s="40">
        <f>COUNTIF(Vertices[PageRank], "&gt;= " &amp; P39) - COUNTIF(Vertices[PageRank], "&gt;=" &amp; P40)</f>
        <v>0</v>
      </c>
      <c r="R39" s="39">
        <f t="shared" si="8"/>
        <v>0.61461794019933558</v>
      </c>
      <c r="S39" s="44">
        <f>COUNTIF(Vertices[Clustering Coefficient], "&gt;= " &amp; R39) - COUNTIF(Vertices[Clustering Coefficient], "&gt;=" &amp; R40)</f>
        <v>0</v>
      </c>
      <c r="T39" s="39" t="e">
        <f t="shared" ca="1" si="9"/>
        <v>#REF!</v>
      </c>
      <c r="U39" s="40" t="e">
        <f t="shared" ca="1" si="0"/>
        <v>#REF!</v>
      </c>
    </row>
    <row r="40" spans="1:21" x14ac:dyDescent="0.25">
      <c r="D40" s="32">
        <f t="shared" si="1"/>
        <v>0</v>
      </c>
      <c r="E40" s="3">
        <f>COUNTIF(Vertices[Degree], "&gt;= " &amp; D40) - COUNTIF(Vertices[Degree], "&gt;=" &amp; D41)</f>
        <v>0</v>
      </c>
      <c r="F40" s="37">
        <f t="shared" si="2"/>
        <v>190</v>
      </c>
      <c r="G40" s="38">
        <f>COUNTIF(Vertices[In-Degree], "&gt;= " &amp; F40) - COUNTIF(Vertices[In-Degree], "&gt;=" &amp; F41)</f>
        <v>0</v>
      </c>
      <c r="H40" s="37">
        <f t="shared" si="3"/>
        <v>34.465116279069768</v>
      </c>
      <c r="I40" s="38">
        <f>COUNTIF(Vertices[Out-Degree], "&gt;= " &amp; H40) - COUNTIF(Vertices[Out-Degree], "&gt;=" &amp; H41)</f>
        <v>0</v>
      </c>
      <c r="J40" s="37">
        <f t="shared" si="4"/>
        <v>465017.43418144167</v>
      </c>
      <c r="K40" s="38">
        <f>COUNTIF(Vertices[Betweenness Centrality], "&gt;= " &amp; J40) - COUNTIF(Vertices[Betweenness Centrality], "&gt;=" &amp; J41)</f>
        <v>0</v>
      </c>
      <c r="L40" s="37">
        <f t="shared" si="5"/>
        <v>0.8837209302325586</v>
      </c>
      <c r="M40" s="38">
        <f>COUNTIF(Vertices[Closeness Centrality], "&gt;= " &amp; L40) - COUNTIF(Vertices[Closeness Centrality], "&gt;=" &amp; L41)</f>
        <v>0</v>
      </c>
      <c r="N40" s="37">
        <f t="shared" si="6"/>
        <v>2.8556558139534904E-2</v>
      </c>
      <c r="O40" s="38">
        <f>COUNTIF(Vertices[Eigenvector Centrality], "&gt;= " &amp; N40) - COUNTIF(Vertices[Eigenvector Centrality], "&gt;=" &amp; N41)</f>
        <v>0</v>
      </c>
      <c r="P40" s="37">
        <f t="shared" si="7"/>
        <v>70.650023069767371</v>
      </c>
      <c r="Q40" s="38">
        <f>COUNTIF(Vertices[PageRank], "&gt;= " &amp; P40) - COUNTIF(Vertices[PageRank], "&gt;=" &amp; P41)</f>
        <v>0</v>
      </c>
      <c r="R40" s="37">
        <f t="shared" si="8"/>
        <v>0.6312292358803987</v>
      </c>
      <c r="S40" s="43">
        <f>COUNTIF(Vertices[Clustering Coefficient], "&gt;= " &amp; R40) - COUNTIF(Vertices[Clustering Coefficient], "&gt;=" &amp; R41)</f>
        <v>1</v>
      </c>
      <c r="T40" s="37" t="e">
        <f t="shared" ca="1" si="9"/>
        <v>#REF!</v>
      </c>
      <c r="U40" s="38" t="e">
        <f t="shared" ca="1" si="0"/>
        <v>#REF!</v>
      </c>
    </row>
    <row r="41" spans="1:21" x14ac:dyDescent="0.25">
      <c r="D41" s="32">
        <f t="shared" si="1"/>
        <v>0</v>
      </c>
      <c r="E41" s="3">
        <f>COUNTIF(Vertices[Degree], "&gt;= " &amp; D41) - COUNTIF(Vertices[Degree], "&gt;=" &amp; D42)</f>
        <v>0</v>
      </c>
      <c r="F41" s="39">
        <f t="shared" si="2"/>
        <v>195</v>
      </c>
      <c r="G41" s="40">
        <f>COUNTIF(Vertices[In-Degree], "&gt;= " &amp; F41) - COUNTIF(Vertices[In-Degree], "&gt;=" &amp; F42)</f>
        <v>0</v>
      </c>
      <c r="H41" s="39">
        <f t="shared" si="3"/>
        <v>35.372093023255815</v>
      </c>
      <c r="I41" s="40">
        <f>COUNTIF(Vertices[Out-Degree], "&gt;= " &amp; H41) - COUNTIF(Vertices[Out-Degree], "&gt;=" &amp; H42)</f>
        <v>0</v>
      </c>
      <c r="J41" s="39">
        <f t="shared" si="4"/>
        <v>477254.73508095328</v>
      </c>
      <c r="K41" s="40">
        <f>COUNTIF(Vertices[Betweenness Centrality], "&gt;= " &amp; J41) - COUNTIF(Vertices[Betweenness Centrality], "&gt;=" &amp; J42)</f>
        <v>0</v>
      </c>
      <c r="L41" s="39">
        <f t="shared" si="5"/>
        <v>0.90697674418604701</v>
      </c>
      <c r="M41" s="40">
        <f>COUNTIF(Vertices[Closeness Centrality], "&gt;= " &amp; L41) - COUNTIF(Vertices[Closeness Centrality], "&gt;=" &amp; L42)</f>
        <v>0</v>
      </c>
      <c r="N41" s="39">
        <f t="shared" si="6"/>
        <v>2.9308046511627928E-2</v>
      </c>
      <c r="O41" s="40">
        <f>COUNTIF(Vertices[Eigenvector Centrality], "&gt;= " &amp; N41) - COUNTIF(Vertices[Eigenvector Centrality], "&gt;=" &amp; N42)</f>
        <v>0</v>
      </c>
      <c r="P41" s="39">
        <f t="shared" si="7"/>
        <v>72.50208025581388</v>
      </c>
      <c r="Q41" s="40">
        <f>COUNTIF(Vertices[PageRank], "&gt;= " &amp; P41) - COUNTIF(Vertices[PageRank], "&gt;=" &amp; P42)</f>
        <v>0</v>
      </c>
      <c r="R41" s="39">
        <f t="shared" si="8"/>
        <v>0.64784053156146182</v>
      </c>
      <c r="S41" s="44">
        <f>COUNTIF(Vertices[Clustering Coefficient], "&gt;= " &amp; R41) - COUNTIF(Vertices[Clustering Coefficient], "&gt;=" &amp; R42)</f>
        <v>1</v>
      </c>
      <c r="T41" s="39" t="e">
        <f t="shared" ca="1" si="9"/>
        <v>#REF!</v>
      </c>
      <c r="U41" s="40" t="e">
        <f t="shared" ca="1" si="0"/>
        <v>#REF!</v>
      </c>
    </row>
    <row r="42" spans="1:21" x14ac:dyDescent="0.25">
      <c r="D42" s="32">
        <f t="shared" si="1"/>
        <v>0</v>
      </c>
      <c r="E42" s="3">
        <f>COUNTIF(Vertices[Degree], "&gt;= " &amp; D42) - COUNTIF(Vertices[Degree], "&gt;=" &amp; D43)</f>
        <v>0</v>
      </c>
      <c r="F42" s="37">
        <f t="shared" si="2"/>
        <v>200</v>
      </c>
      <c r="G42" s="38">
        <f>COUNTIF(Vertices[In-Degree], "&gt;= " &amp; F42) - COUNTIF(Vertices[In-Degree], "&gt;=" &amp; F43)</f>
        <v>0</v>
      </c>
      <c r="H42" s="37">
        <f t="shared" si="3"/>
        <v>36.279069767441861</v>
      </c>
      <c r="I42" s="38">
        <f>COUNTIF(Vertices[Out-Degree], "&gt;= " &amp; H42) - COUNTIF(Vertices[Out-Degree], "&gt;=" &amp; H43)</f>
        <v>0</v>
      </c>
      <c r="J42" s="37">
        <f t="shared" si="4"/>
        <v>489492.03598046489</v>
      </c>
      <c r="K42" s="38">
        <f>COUNTIF(Vertices[Betweenness Centrality], "&gt;= " &amp; J42) - COUNTIF(Vertices[Betweenness Centrality], "&gt;=" &amp; J43)</f>
        <v>0</v>
      </c>
      <c r="L42" s="37">
        <f t="shared" si="5"/>
        <v>0.93023255813953543</v>
      </c>
      <c r="M42" s="38">
        <f>COUNTIF(Vertices[Closeness Centrality], "&gt;= " &amp; L42) - COUNTIF(Vertices[Closeness Centrality], "&gt;=" &amp; L43)</f>
        <v>0</v>
      </c>
      <c r="N42" s="37">
        <f t="shared" si="6"/>
        <v>3.0059534883720953E-2</v>
      </c>
      <c r="O42" s="38">
        <f>COUNTIF(Vertices[Eigenvector Centrality], "&gt;= " &amp; N42) - COUNTIF(Vertices[Eigenvector Centrality], "&gt;=" &amp; N43)</f>
        <v>0</v>
      </c>
      <c r="P42" s="37">
        <f t="shared" si="7"/>
        <v>74.354137441860388</v>
      </c>
      <c r="Q42" s="38">
        <f>COUNTIF(Vertices[PageRank], "&gt;= " &amp; P42) - COUNTIF(Vertices[PageRank], "&gt;=" &amp; P43)</f>
        <v>0</v>
      </c>
      <c r="R42" s="37">
        <f t="shared" si="8"/>
        <v>0.66445182724252494</v>
      </c>
      <c r="S42" s="43">
        <f>COUNTIF(Vertices[Clustering Coefficient], "&gt;= " &amp; R42) - COUNTIF(Vertices[Clustering Coefficient], "&gt;=" &amp; R43)</f>
        <v>1</v>
      </c>
      <c r="T42" s="37" t="e">
        <f t="shared" ca="1" si="9"/>
        <v>#REF!</v>
      </c>
      <c r="U42" s="38" t="e">
        <f t="shared" ca="1" si="0"/>
        <v>#REF!</v>
      </c>
    </row>
    <row r="43" spans="1:21" x14ac:dyDescent="0.25">
      <c r="A43" s="33" t="s">
        <v>81</v>
      </c>
      <c r="B43" s="46" t="str">
        <f>IF(COUNT(Vertices[Degree])&gt;0, D2, NoMetricMessage)</f>
        <v>Not Available</v>
      </c>
      <c r="D43" s="32">
        <f t="shared" si="1"/>
        <v>0</v>
      </c>
      <c r="E43" s="3">
        <f>COUNTIF(Vertices[Degree], "&gt;= " &amp; D43) - COUNTIF(Vertices[Degree], "&gt;=" &amp; D44)</f>
        <v>0</v>
      </c>
      <c r="F43" s="39">
        <f t="shared" si="2"/>
        <v>205</v>
      </c>
      <c r="G43" s="40">
        <f>COUNTIF(Vertices[In-Degree], "&gt;= " &amp; F43) - COUNTIF(Vertices[In-Degree], "&gt;=" &amp; F44)</f>
        <v>0</v>
      </c>
      <c r="H43" s="39">
        <f t="shared" si="3"/>
        <v>37.186046511627907</v>
      </c>
      <c r="I43" s="40">
        <f>COUNTIF(Vertices[Out-Degree], "&gt;= " &amp; H43) - COUNTIF(Vertices[Out-Degree], "&gt;=" &amp; H44)</f>
        <v>0</v>
      </c>
      <c r="J43" s="39">
        <f t="shared" si="4"/>
        <v>501729.3368799765</v>
      </c>
      <c r="K43" s="40">
        <f>COUNTIF(Vertices[Betweenness Centrality], "&gt;= " &amp; J43) - COUNTIF(Vertices[Betweenness Centrality], "&gt;=" &amp; J44)</f>
        <v>1</v>
      </c>
      <c r="L43" s="39">
        <f t="shared" si="5"/>
        <v>0.95348837209302384</v>
      </c>
      <c r="M43" s="40">
        <f>COUNTIF(Vertices[Closeness Centrality], "&gt;= " &amp; L43) - COUNTIF(Vertices[Closeness Centrality], "&gt;=" &amp; L44)</f>
        <v>0</v>
      </c>
      <c r="N43" s="39">
        <f t="shared" si="6"/>
        <v>3.0811023255813978E-2</v>
      </c>
      <c r="O43" s="40">
        <f>COUNTIF(Vertices[Eigenvector Centrality], "&gt;= " &amp; N43) - COUNTIF(Vertices[Eigenvector Centrality], "&gt;=" &amp; N44)</f>
        <v>0</v>
      </c>
      <c r="P43" s="39">
        <f t="shared" si="7"/>
        <v>76.206194627906896</v>
      </c>
      <c r="Q43" s="40">
        <f>COUNTIF(Vertices[PageRank], "&gt;= " &amp; P43) - COUNTIF(Vertices[PageRank], "&gt;=" &amp; P44)</f>
        <v>0</v>
      </c>
      <c r="R43" s="39">
        <f t="shared" si="8"/>
        <v>0.68106312292358806</v>
      </c>
      <c r="S43" s="44">
        <f>COUNTIF(Vertices[Clustering Coefficient], "&gt;= " &amp; R43) - COUNTIF(Vertices[Clustering Coefficient], "&gt;=" &amp; R44)</f>
        <v>1</v>
      </c>
      <c r="T43" s="39" t="e">
        <f t="shared" ca="1" si="9"/>
        <v>#REF!</v>
      </c>
      <c r="U43" s="40" t="e">
        <f t="shared" ca="1" si="0"/>
        <v>#REF!</v>
      </c>
    </row>
    <row r="44" spans="1:21" x14ac:dyDescent="0.25">
      <c r="A44" s="33" t="s">
        <v>82</v>
      </c>
      <c r="B44" s="46" t="str">
        <f>IF(COUNT(Vertices[Degree])&gt;0, D45, NoMetricMessage)</f>
        <v>Not Available</v>
      </c>
      <c r="D44" s="32">
        <f t="shared" si="1"/>
        <v>0</v>
      </c>
      <c r="E44" s="3">
        <f>COUNTIF(Vertices[Degree], "&gt;= " &amp; D44) - COUNTIF(Vertices[Degree], "&gt;=" &amp; D45)</f>
        <v>0</v>
      </c>
      <c r="F44" s="37">
        <f t="shared" si="2"/>
        <v>210</v>
      </c>
      <c r="G44" s="38">
        <f>COUNTIF(Vertices[In-Degree], "&gt;= " &amp; F44) - COUNTIF(Vertices[In-Degree], "&gt;=" &amp; F45)</f>
        <v>0</v>
      </c>
      <c r="H44" s="37">
        <f t="shared" si="3"/>
        <v>38.093023255813954</v>
      </c>
      <c r="I44" s="38">
        <f>COUNTIF(Vertices[Out-Degree], "&gt;= " &amp; H44) - COUNTIF(Vertices[Out-Degree], "&gt;=" &amp; H45)</f>
        <v>0</v>
      </c>
      <c r="J44" s="37">
        <f t="shared" si="4"/>
        <v>513966.63777948811</v>
      </c>
      <c r="K44" s="38">
        <f>COUNTIF(Vertices[Betweenness Centrality], "&gt;= " &amp; J44) - COUNTIF(Vertices[Betweenness Centrality], "&gt;=" &amp; J45)</f>
        <v>0</v>
      </c>
      <c r="L44" s="37">
        <f t="shared" si="5"/>
        <v>0.97674418604651225</v>
      </c>
      <c r="M44" s="38">
        <f>COUNTIF(Vertices[Closeness Centrality], "&gt;= " &amp; L44) - COUNTIF(Vertices[Closeness Centrality], "&gt;=" &amp; L45)</f>
        <v>0</v>
      </c>
      <c r="N44" s="37">
        <f t="shared" si="6"/>
        <v>3.1562511627906999E-2</v>
      </c>
      <c r="O44" s="38">
        <f>COUNTIF(Vertices[Eigenvector Centrality], "&gt;= " &amp; N44) - COUNTIF(Vertices[Eigenvector Centrality], "&gt;=" &amp; N45)</f>
        <v>0</v>
      </c>
      <c r="P44" s="37">
        <f t="shared" si="7"/>
        <v>78.058251813953405</v>
      </c>
      <c r="Q44" s="38">
        <f>COUNTIF(Vertices[PageRank], "&gt;= " &amp; P44) - COUNTIF(Vertices[PageRank], "&gt;=" &amp; P45)</f>
        <v>0</v>
      </c>
      <c r="R44" s="37">
        <f t="shared" si="8"/>
        <v>0.69767441860465118</v>
      </c>
      <c r="S44" s="43">
        <f>COUNTIF(Vertices[Clustering Coefficient], "&gt;= " &amp; R44) - COUNTIF(Vertices[Clustering Coefficient], "&gt;=" &amp; R45)</f>
        <v>1</v>
      </c>
      <c r="T44" s="37" t="e">
        <f t="shared" ca="1" si="9"/>
        <v>#REF!</v>
      </c>
      <c r="U44" s="38" t="e">
        <f t="shared" ca="1" si="0"/>
        <v>#REF!</v>
      </c>
    </row>
    <row r="45" spans="1:21" x14ac:dyDescent="0.25">
      <c r="A45" s="33" t="s">
        <v>83</v>
      </c>
      <c r="B45" s="47" t="str">
        <f>IFERROR(AVERAGE(Vertices[Degree]),NoMetricMessage)</f>
        <v>Not Available</v>
      </c>
      <c r="D45" s="32">
        <f>MAX(Vertices[Degree])</f>
        <v>0</v>
      </c>
      <c r="E45" s="3">
        <f>COUNTIF(Vertices[Degree], "&gt;= " &amp; D45) - COUNTIF(Vertices[Degree], "&gt;=" &amp; D46)</f>
        <v>0</v>
      </c>
      <c r="F45" s="41">
        <f>MAX(Vertices[In-Degree])</f>
        <v>215</v>
      </c>
      <c r="G45" s="42">
        <f>COUNTIF(Vertices[In-Degree], "&gt;= " &amp; F45) - COUNTIF(Vertices[In-Degree], "&gt;=" &amp; F46)</f>
        <v>1</v>
      </c>
      <c r="H45" s="41">
        <f>MAX(Vertices[Out-Degree])</f>
        <v>39</v>
      </c>
      <c r="I45" s="42">
        <f>COUNTIF(Vertices[Out-Degree], "&gt;= " &amp; H45) - COUNTIF(Vertices[Out-Degree], "&gt;=" &amp; H46)</f>
        <v>1</v>
      </c>
      <c r="J45" s="41">
        <f>MAX(Vertices[Betweenness Centrality])</f>
        <v>526203.93867900001</v>
      </c>
      <c r="K45" s="42">
        <f>COUNTIF(Vertices[Betweenness Centrality], "&gt;= " &amp; J45) - COUNTIF(Vertices[Betweenness Centrality], "&gt;=" &amp; J46)</f>
        <v>1</v>
      </c>
      <c r="L45" s="41">
        <f>MAX(Vertices[Closeness Centrality])</f>
        <v>1</v>
      </c>
      <c r="M45" s="42">
        <f>COUNTIF(Vertices[Closeness Centrality], "&gt;= " &amp; L45) - COUNTIF(Vertices[Closeness Centrality], "&gt;=" &amp; L46)</f>
        <v>270</v>
      </c>
      <c r="N45" s="41">
        <f>MAX(Vertices[Eigenvector Centrality])</f>
        <v>3.2314000000000002E-2</v>
      </c>
      <c r="O45" s="42">
        <f>COUNTIF(Vertices[Eigenvector Centrality], "&gt;= " &amp; N45) - COUNTIF(Vertices[Eigenvector Centrality], "&gt;=" &amp; N46)</f>
        <v>1</v>
      </c>
      <c r="P45" s="41">
        <f>MAX(Vertices[PageRank])</f>
        <v>79.910308999999998</v>
      </c>
      <c r="Q45" s="42">
        <f>COUNTIF(Vertices[PageRank], "&gt;= " &amp; P45) - COUNTIF(Vertices[PageRank], "&gt;=" &amp; P46)</f>
        <v>1</v>
      </c>
      <c r="R45" s="41">
        <f>MAX(Vertices[Clustering Coefficient])</f>
        <v>0.7142857142857143</v>
      </c>
      <c r="S45" s="45">
        <f>COUNTIF(Vertices[Clustering Coefficient], "&gt;= " &amp; R45) - COUNTIF(Vertices[Clustering Coefficient], "&gt;=" &amp; R46)</f>
        <v>2</v>
      </c>
      <c r="T45" s="41" t="e">
        <f ca="1">MAX(INDIRECT(DynamicFilterSourceColumnRange))</f>
        <v>#REF!</v>
      </c>
      <c r="U45" s="42" t="e">
        <f t="shared" ca="1" si="0"/>
        <v>#REF!</v>
      </c>
    </row>
    <row r="46" spans="1:21" x14ac:dyDescent="0.25">
      <c r="A46" s="33" t="s">
        <v>84</v>
      </c>
      <c r="B46" s="47" t="str">
        <f>IFERROR(MEDIAN(Vertices[Degree]),NoMetricMessage)</f>
        <v>Not Available</v>
      </c>
    </row>
    <row r="57" spans="1:2" x14ac:dyDescent="0.25">
      <c r="A57" s="33" t="s">
        <v>88</v>
      </c>
      <c r="B57" s="46">
        <f>IF(COUNT(Vertices[In-Degree])&gt;0, F2, NoMetricMessage)</f>
        <v>0</v>
      </c>
    </row>
    <row r="58" spans="1:2" x14ac:dyDescent="0.25">
      <c r="A58" s="33" t="s">
        <v>89</v>
      </c>
      <c r="B58" s="46">
        <f>IF(COUNT(Vertices[In-Degree])&gt;0, F45, NoMetricMessage)</f>
        <v>215</v>
      </c>
    </row>
    <row r="59" spans="1:2" x14ac:dyDescent="0.25">
      <c r="A59" s="33" t="s">
        <v>90</v>
      </c>
      <c r="B59" s="47">
        <f>IFERROR(AVERAGE(Vertices[In-Degree]),NoMetricMessage)</f>
        <v>1.1268524007113219</v>
      </c>
    </row>
    <row r="60" spans="1:2" x14ac:dyDescent="0.25">
      <c r="A60" s="33" t="s">
        <v>91</v>
      </c>
      <c r="B60" s="47">
        <f>IFERROR(MEDIAN(Vertices[In-Degree]),NoMetricMessage)</f>
        <v>0</v>
      </c>
    </row>
    <row r="71" spans="1:2" x14ac:dyDescent="0.25">
      <c r="A71" s="33" t="s">
        <v>94</v>
      </c>
      <c r="B71" s="46">
        <f>IF(COUNT(Vertices[Out-Degree])&gt;0, H2, NoMetricMessage)</f>
        <v>0</v>
      </c>
    </row>
    <row r="72" spans="1:2" x14ac:dyDescent="0.25">
      <c r="A72" s="33" t="s">
        <v>95</v>
      </c>
      <c r="B72" s="46">
        <f>IF(COUNT(Vertices[Out-Degree])&gt;0, H45, NoMetricMessage)</f>
        <v>39</v>
      </c>
    </row>
    <row r="73" spans="1:2" x14ac:dyDescent="0.25">
      <c r="A73" s="33" t="s">
        <v>96</v>
      </c>
      <c r="B73" s="47">
        <f>IFERROR(AVERAGE(Vertices[Out-Degree]),NoMetricMessage)</f>
        <v>1.1268524007113219</v>
      </c>
    </row>
    <row r="74" spans="1:2" x14ac:dyDescent="0.25">
      <c r="A74" s="33" t="s">
        <v>97</v>
      </c>
      <c r="B74" s="47">
        <f>IFERROR(MEDIAN(Vertices[Out-Degree]),NoMetricMessage)</f>
        <v>1</v>
      </c>
    </row>
    <row r="85" spans="1:2" x14ac:dyDescent="0.25">
      <c r="A85" s="33" t="s">
        <v>100</v>
      </c>
      <c r="B85" s="47">
        <f>IF(COUNT(Vertices[Betweenness Centrality])&gt;0, J2, NoMetricMessage)</f>
        <v>0</v>
      </c>
    </row>
    <row r="86" spans="1:2" x14ac:dyDescent="0.25">
      <c r="A86" s="33" t="s">
        <v>101</v>
      </c>
      <c r="B86" s="47">
        <f>IF(COUNT(Vertices[Betweenness Centrality])&gt;0, J45, NoMetricMessage)</f>
        <v>526203.93867900001</v>
      </c>
    </row>
    <row r="87" spans="1:2" x14ac:dyDescent="0.25">
      <c r="A87" s="33" t="s">
        <v>102</v>
      </c>
      <c r="B87" s="47">
        <f>IFERROR(AVERAGE(Vertices[Betweenness Centrality]),NoMetricMessage)</f>
        <v>3320.4078245411988</v>
      </c>
    </row>
    <row r="88" spans="1:2" x14ac:dyDescent="0.25">
      <c r="A88" s="33" t="s">
        <v>103</v>
      </c>
      <c r="B88" s="47">
        <f>IFERROR(MEDIAN(Vertices[Betweenness Centrality]),NoMetricMessage)</f>
        <v>0</v>
      </c>
    </row>
    <row r="99" spans="1:2" x14ac:dyDescent="0.25">
      <c r="A99" s="33" t="s">
        <v>106</v>
      </c>
      <c r="B99" s="47">
        <f>IF(COUNT(Vertices[Closeness Centrality])&gt;0, L2, NoMetricMessage)</f>
        <v>0</v>
      </c>
    </row>
    <row r="100" spans="1:2" x14ac:dyDescent="0.25">
      <c r="A100" s="33" t="s">
        <v>107</v>
      </c>
      <c r="B100" s="47">
        <f>IF(COUNT(Vertices[Closeness Centrality])&gt;0, L45, NoMetricMessage)</f>
        <v>1</v>
      </c>
    </row>
    <row r="101" spans="1:2" x14ac:dyDescent="0.25">
      <c r="A101" s="33" t="s">
        <v>108</v>
      </c>
      <c r="B101" s="47">
        <f>IFERROR(AVERAGE(Vertices[Closeness Centrality]),NoMetricMessage)</f>
        <v>0.19341188915234134</v>
      </c>
    </row>
    <row r="102" spans="1:2" x14ac:dyDescent="0.25">
      <c r="A102" s="33" t="s">
        <v>109</v>
      </c>
      <c r="B102" s="47">
        <f>IFERROR(MEDIAN(Vertices[Closeness Centrality]),NoMetricMessage)</f>
        <v>1.9799999999999999E-4</v>
      </c>
    </row>
    <row r="113" spans="1:2" x14ac:dyDescent="0.25">
      <c r="A113" s="33" t="s">
        <v>112</v>
      </c>
      <c r="B113" s="47">
        <f>IF(COUNT(Vertices[Eigenvector Centrality])&gt;0, N2, NoMetricMessage)</f>
        <v>0</v>
      </c>
    </row>
    <row r="114" spans="1:2" x14ac:dyDescent="0.25">
      <c r="A114" s="33" t="s">
        <v>113</v>
      </c>
      <c r="B114" s="47">
        <f>IF(COUNT(Vertices[Eigenvector Centrality])&gt;0, N45, NoMetricMessage)</f>
        <v>3.2314000000000002E-2</v>
      </c>
    </row>
    <row r="115" spans="1:2" x14ac:dyDescent="0.25">
      <c r="A115" s="33" t="s">
        <v>114</v>
      </c>
      <c r="B115" s="47">
        <f>IFERROR(AVERAGE(Vertices[Eigenvector Centrality]),NoMetricMessage)</f>
        <v>5.9272732661529094E-4</v>
      </c>
    </row>
    <row r="116" spans="1:2" x14ac:dyDescent="0.25">
      <c r="A116" s="33" t="s">
        <v>115</v>
      </c>
      <c r="B116" s="47">
        <f>IFERROR(MEDIAN(Vertices[Eigenvector Centrality]),NoMetricMessage)</f>
        <v>0</v>
      </c>
    </row>
    <row r="127" spans="1:2" x14ac:dyDescent="0.25">
      <c r="A127" s="33" t="s">
        <v>140</v>
      </c>
      <c r="B127" s="47">
        <f>IF(COUNT(Vertices[PageRank])&gt;0, P2, NoMetricMessage)</f>
        <v>0.27184999999999998</v>
      </c>
    </row>
    <row r="128" spans="1:2" x14ac:dyDescent="0.25">
      <c r="A128" s="33" t="s">
        <v>141</v>
      </c>
      <c r="B128" s="47">
        <f>IF(COUNT(Vertices[PageRank])&gt;0, P45, NoMetricMessage)</f>
        <v>79.910308999999998</v>
      </c>
    </row>
    <row r="129" spans="1:2" x14ac:dyDescent="0.25">
      <c r="A129" s="33" t="s">
        <v>142</v>
      </c>
      <c r="B129" s="47">
        <f>IFERROR(AVERAGE(Vertices[PageRank]),NoMetricMessage)</f>
        <v>0.99999968464730116</v>
      </c>
    </row>
    <row r="130" spans="1:2" x14ac:dyDescent="0.25">
      <c r="A130" s="33" t="s">
        <v>143</v>
      </c>
      <c r="B130" s="47">
        <f>IFERROR(MEDIAN(Vertices[PageRank]),NoMetricMessage)</f>
        <v>0.65540500000000002</v>
      </c>
    </row>
    <row r="141" spans="1:2" x14ac:dyDescent="0.25">
      <c r="A141" s="33" t="s">
        <v>118</v>
      </c>
      <c r="B141" s="47">
        <f>IF(COUNT(Vertices[Clustering Coefficient])&gt;0, R2, NoMetricMessage)</f>
        <v>0</v>
      </c>
    </row>
    <row r="142" spans="1:2" x14ac:dyDescent="0.25">
      <c r="A142" s="33" t="s">
        <v>119</v>
      </c>
      <c r="B142" s="47">
        <f>IF(COUNT(Vertices[Clustering Coefficient])&gt;0, R45, NoMetricMessage)</f>
        <v>0.7142857142857143</v>
      </c>
    </row>
    <row r="143" spans="1:2" x14ac:dyDescent="0.25">
      <c r="A143" s="33" t="s">
        <v>120</v>
      </c>
      <c r="B143" s="47">
        <f>IFERROR(AVERAGE(Vertices[Clustering Coefficient]),NoMetricMessage)</f>
        <v>1.3958455845090839E-2</v>
      </c>
    </row>
    <row r="144" spans="1:2" x14ac:dyDescent="0.25">
      <c r="A144" s="33" t="s">
        <v>121</v>
      </c>
      <c r="B144" s="47">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13959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15945</v>
      </c>
    </row>
    <row r="6" spans="1:18" x14ac:dyDescent="0.25">
      <c r="A6">
        <v>0</v>
      </c>
      <c r="B6" s="1" t="s">
        <v>136</v>
      </c>
      <c r="C6">
        <v>1</v>
      </c>
      <c r="D6" t="s">
        <v>59</v>
      </c>
      <c r="E6" t="s">
        <v>59</v>
      </c>
      <c r="F6">
        <v>0</v>
      </c>
      <c r="H6" t="s">
        <v>71</v>
      </c>
      <c r="J6" t="s">
        <v>173</v>
      </c>
      <c r="K6">
        <v>2</v>
      </c>
      <c r="R6" t="s">
        <v>129</v>
      </c>
    </row>
    <row r="7" spans="1:18" x14ac:dyDescent="0.25">
      <c r="A7">
        <v>2</v>
      </c>
      <c r="B7">
        <v>1</v>
      </c>
      <c r="C7">
        <v>0</v>
      </c>
      <c r="D7" t="s">
        <v>60</v>
      </c>
      <c r="E7" t="s">
        <v>60</v>
      </c>
      <c r="F7">
        <v>2</v>
      </c>
      <c r="H7" t="s">
        <v>72</v>
      </c>
      <c r="J7" t="s">
        <v>174</v>
      </c>
      <c r="K7" t="s">
        <v>15535</v>
      </c>
    </row>
    <row r="8" spans="1:18" x14ac:dyDescent="0.25">
      <c r="A8"/>
      <c r="B8">
        <v>2</v>
      </c>
      <c r="C8">
        <v>2</v>
      </c>
      <c r="D8" t="s">
        <v>61</v>
      </c>
      <c r="E8" t="s">
        <v>61</v>
      </c>
      <c r="H8" t="s">
        <v>73</v>
      </c>
      <c r="J8" t="s">
        <v>175</v>
      </c>
      <c r="K8" t="s">
        <v>15947</v>
      </c>
    </row>
    <row r="9" spans="1:18" ht="409.5" x14ac:dyDescent="0.25">
      <c r="A9"/>
      <c r="B9">
        <v>3</v>
      </c>
      <c r="C9">
        <v>4</v>
      </c>
      <c r="D9" t="s">
        <v>62</v>
      </c>
      <c r="E9" t="s">
        <v>62</v>
      </c>
      <c r="H9" t="s">
        <v>74</v>
      </c>
      <c r="J9" t="s">
        <v>15536</v>
      </c>
      <c r="K9" s="13" t="s">
        <v>15946</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16" workbookViewId="0">
      <selection activeCell="D19" sqref="D19"/>
    </sheetView>
  </sheetViews>
  <sheetFormatPr defaultRowHeight="15" x14ac:dyDescent="0.25"/>
  <cols>
    <col min="1" max="1" width="39.7109375" customWidth="1"/>
    <col min="2" max="2" width="20.28515625" bestFit="1" customWidth="1"/>
  </cols>
  <sheetData>
    <row r="1" spans="1:2" ht="15" customHeight="1" x14ac:dyDescent="0.25">
      <c r="A1" s="13" t="s">
        <v>13965</v>
      </c>
      <c r="B1" s="13" t="s">
        <v>13968</v>
      </c>
    </row>
    <row r="2" spans="1:2" x14ac:dyDescent="0.25">
      <c r="A2" s="92" t="s">
        <v>13966</v>
      </c>
      <c r="B2" s="84">
        <v>5</v>
      </c>
    </row>
    <row r="3" spans="1:2" x14ac:dyDescent="0.25">
      <c r="A3" s="92" t="s">
        <v>13967</v>
      </c>
      <c r="B3" s="84">
        <v>5</v>
      </c>
    </row>
    <row r="4" spans="1:2" x14ac:dyDescent="0.25">
      <c r="A4" s="92" t="s">
        <v>2831</v>
      </c>
      <c r="B4" s="84">
        <v>4</v>
      </c>
    </row>
    <row r="5" spans="1:2" x14ac:dyDescent="0.25">
      <c r="A5" s="92" t="s">
        <v>2779</v>
      </c>
      <c r="B5" s="84">
        <v>4</v>
      </c>
    </row>
    <row r="6" spans="1:2" x14ac:dyDescent="0.25">
      <c r="A6" s="92" t="s">
        <v>2695</v>
      </c>
      <c r="B6" s="84">
        <v>3</v>
      </c>
    </row>
    <row r="7" spans="1:2" x14ac:dyDescent="0.25">
      <c r="A7" s="92" t="s">
        <v>2707</v>
      </c>
      <c r="B7" s="84">
        <v>2</v>
      </c>
    </row>
    <row r="8" spans="1:2" x14ac:dyDescent="0.25">
      <c r="A8" s="92" t="s">
        <v>2691</v>
      </c>
      <c r="B8" s="84">
        <v>2</v>
      </c>
    </row>
    <row r="9" spans="1:2" x14ac:dyDescent="0.25">
      <c r="A9" s="92" t="s">
        <v>2808</v>
      </c>
      <c r="B9" s="84">
        <v>2</v>
      </c>
    </row>
    <row r="10" spans="1:2" x14ac:dyDescent="0.25">
      <c r="A10" s="92" t="s">
        <v>2751</v>
      </c>
      <c r="B10" s="84">
        <v>2</v>
      </c>
    </row>
    <row r="11" spans="1:2" x14ac:dyDescent="0.25">
      <c r="A11" s="92" t="s">
        <v>2679</v>
      </c>
      <c r="B11" s="84">
        <v>2</v>
      </c>
    </row>
    <row r="14" spans="1:2" ht="15" customHeight="1" x14ac:dyDescent="0.25">
      <c r="A14" s="13" t="s">
        <v>13970</v>
      </c>
      <c r="B14" s="13" t="s">
        <v>13968</v>
      </c>
    </row>
    <row r="15" spans="1:2" x14ac:dyDescent="0.25">
      <c r="A15" s="84" t="s">
        <v>2911</v>
      </c>
      <c r="B15" s="84">
        <v>204</v>
      </c>
    </row>
    <row r="16" spans="1:2" x14ac:dyDescent="0.25">
      <c r="A16" s="84" t="s">
        <v>13971</v>
      </c>
      <c r="B16" s="84">
        <v>10</v>
      </c>
    </row>
    <row r="17" spans="1:2" x14ac:dyDescent="0.25">
      <c r="A17" s="84" t="s">
        <v>2920</v>
      </c>
      <c r="B17" s="84">
        <v>5</v>
      </c>
    </row>
    <row r="18" spans="1:2" x14ac:dyDescent="0.25">
      <c r="A18" s="84" t="s">
        <v>2931</v>
      </c>
      <c r="B18" s="84">
        <v>5</v>
      </c>
    </row>
    <row r="19" spans="1:2" x14ac:dyDescent="0.25">
      <c r="A19" s="84" t="s">
        <v>2925</v>
      </c>
      <c r="B19" s="84">
        <v>5</v>
      </c>
    </row>
    <row r="20" spans="1:2" x14ac:dyDescent="0.25">
      <c r="A20" s="84" t="s">
        <v>2917</v>
      </c>
      <c r="B20" s="84">
        <v>4</v>
      </c>
    </row>
    <row r="21" spans="1:2" x14ac:dyDescent="0.25">
      <c r="A21" s="84" t="s">
        <v>2921</v>
      </c>
      <c r="B21" s="84">
        <v>2</v>
      </c>
    </row>
    <row r="22" spans="1:2" x14ac:dyDescent="0.25">
      <c r="A22" s="84" t="s">
        <v>2913</v>
      </c>
      <c r="B22" s="84">
        <v>2</v>
      </c>
    </row>
    <row r="23" spans="1:2" x14ac:dyDescent="0.25">
      <c r="A23" s="84" t="s">
        <v>2945</v>
      </c>
      <c r="B23" s="84">
        <v>1</v>
      </c>
    </row>
    <row r="24" spans="1:2" x14ac:dyDescent="0.25">
      <c r="A24" s="84" t="s">
        <v>2944</v>
      </c>
      <c r="B24" s="84">
        <v>1</v>
      </c>
    </row>
    <row r="27" spans="1:2" ht="15" customHeight="1" x14ac:dyDescent="0.25">
      <c r="A27" s="13" t="s">
        <v>13973</v>
      </c>
      <c r="B27" s="13" t="s">
        <v>13968</v>
      </c>
    </row>
    <row r="28" spans="1:2" x14ac:dyDescent="0.25">
      <c r="A28" s="84" t="s">
        <v>2947</v>
      </c>
      <c r="B28" s="84">
        <v>280</v>
      </c>
    </row>
    <row r="29" spans="1:2" x14ac:dyDescent="0.25">
      <c r="A29" s="84" t="s">
        <v>2946</v>
      </c>
      <c r="B29" s="84">
        <v>197</v>
      </c>
    </row>
    <row r="30" spans="1:2" x14ac:dyDescent="0.25">
      <c r="A30" s="84" t="s">
        <v>13974</v>
      </c>
      <c r="B30" s="84">
        <v>197</v>
      </c>
    </row>
    <row r="31" spans="1:2" x14ac:dyDescent="0.25">
      <c r="A31" s="84" t="s">
        <v>3004</v>
      </c>
      <c r="B31" s="84">
        <v>84</v>
      </c>
    </row>
    <row r="32" spans="1:2" x14ac:dyDescent="0.25">
      <c r="A32" s="84" t="s">
        <v>2982</v>
      </c>
      <c r="B32" s="84">
        <v>80</v>
      </c>
    </row>
    <row r="33" spans="1:2" x14ac:dyDescent="0.25">
      <c r="A33" s="84" t="s">
        <v>2995</v>
      </c>
      <c r="B33" s="84">
        <v>72</v>
      </c>
    </row>
    <row r="34" spans="1:2" x14ac:dyDescent="0.25">
      <c r="A34" s="84" t="s">
        <v>2955</v>
      </c>
      <c r="B34" s="84">
        <v>66</v>
      </c>
    </row>
    <row r="35" spans="1:2" x14ac:dyDescent="0.25">
      <c r="A35" s="84" t="s">
        <v>3006</v>
      </c>
      <c r="B35" s="84">
        <v>49</v>
      </c>
    </row>
    <row r="36" spans="1:2" x14ac:dyDescent="0.25">
      <c r="A36" s="84" t="s">
        <v>2994</v>
      </c>
      <c r="B36" s="84">
        <v>22</v>
      </c>
    </row>
    <row r="37" spans="1:2" x14ac:dyDescent="0.25">
      <c r="A37" s="84" t="s">
        <v>2950</v>
      </c>
      <c r="B37" s="84">
        <v>18</v>
      </c>
    </row>
    <row r="40" spans="1:2" ht="15" customHeight="1" x14ac:dyDescent="0.25">
      <c r="A40" s="13" t="s">
        <v>13976</v>
      </c>
      <c r="B40" s="13" t="s">
        <v>13968</v>
      </c>
    </row>
    <row r="41" spans="1:2" x14ac:dyDescent="0.25">
      <c r="A41" s="93" t="s">
        <v>13977</v>
      </c>
      <c r="B41" s="93">
        <v>1</v>
      </c>
    </row>
    <row r="42" spans="1:2" x14ac:dyDescent="0.25">
      <c r="A42" s="93" t="s">
        <v>13978</v>
      </c>
      <c r="B42" s="93">
        <v>38</v>
      </c>
    </row>
    <row r="43" spans="1:2" x14ac:dyDescent="0.25">
      <c r="A43" s="93" t="s">
        <v>13979</v>
      </c>
      <c r="B43" s="93">
        <v>0</v>
      </c>
    </row>
    <row r="44" spans="1:2" x14ac:dyDescent="0.25">
      <c r="A44" s="93" t="s">
        <v>13980</v>
      </c>
      <c r="B44" s="93">
        <v>32551</v>
      </c>
    </row>
    <row r="45" spans="1:2" x14ac:dyDescent="0.25">
      <c r="A45" s="93" t="s">
        <v>13981</v>
      </c>
      <c r="B45" s="93">
        <v>32590</v>
      </c>
    </row>
    <row r="46" spans="1:2" x14ac:dyDescent="0.25">
      <c r="A46" s="93" t="s">
        <v>2946</v>
      </c>
      <c r="B46" s="93">
        <v>1837</v>
      </c>
    </row>
    <row r="47" spans="1:2" x14ac:dyDescent="0.25">
      <c r="A47" s="93" t="s">
        <v>13982</v>
      </c>
      <c r="B47" s="93">
        <v>1695</v>
      </c>
    </row>
    <row r="48" spans="1:2" x14ac:dyDescent="0.25">
      <c r="A48" s="93" t="s">
        <v>1683</v>
      </c>
      <c r="B48" s="93">
        <v>492</v>
      </c>
    </row>
    <row r="49" spans="1:2" x14ac:dyDescent="0.25">
      <c r="A49" s="93" t="s">
        <v>13983</v>
      </c>
      <c r="B49" s="93">
        <v>474</v>
      </c>
    </row>
    <row r="50" spans="1:2" x14ac:dyDescent="0.25">
      <c r="A50" s="93" t="s">
        <v>13984</v>
      </c>
      <c r="B50" s="93">
        <v>450</v>
      </c>
    </row>
    <row r="53" spans="1:2" ht="15" customHeight="1" x14ac:dyDescent="0.25">
      <c r="A53" s="13" t="s">
        <v>13986</v>
      </c>
      <c r="B53" s="13" t="s">
        <v>13968</v>
      </c>
    </row>
    <row r="54" spans="1:2" x14ac:dyDescent="0.25">
      <c r="A54" s="93" t="s">
        <v>13987</v>
      </c>
      <c r="B54" s="93">
        <v>312</v>
      </c>
    </row>
    <row r="55" spans="1:2" x14ac:dyDescent="0.25">
      <c r="A55" s="93" t="s">
        <v>13988</v>
      </c>
      <c r="B55" s="93">
        <v>227</v>
      </c>
    </row>
    <row r="56" spans="1:2" x14ac:dyDescent="0.25">
      <c r="A56" s="93" t="s">
        <v>13989</v>
      </c>
      <c r="B56" s="93">
        <v>222</v>
      </c>
    </row>
    <row r="57" spans="1:2" x14ac:dyDescent="0.25">
      <c r="A57" s="93" t="s">
        <v>13990</v>
      </c>
      <c r="B57" s="93">
        <v>197</v>
      </c>
    </row>
    <row r="58" spans="1:2" x14ac:dyDescent="0.25">
      <c r="A58" s="93" t="s">
        <v>13991</v>
      </c>
      <c r="B58" s="93">
        <v>197</v>
      </c>
    </row>
    <row r="59" spans="1:2" x14ac:dyDescent="0.25">
      <c r="A59" s="93" t="s">
        <v>13992</v>
      </c>
      <c r="B59" s="93">
        <v>197</v>
      </c>
    </row>
    <row r="60" spans="1:2" x14ac:dyDescent="0.25">
      <c r="A60" s="93" t="s">
        <v>13993</v>
      </c>
      <c r="B60" s="93">
        <v>197</v>
      </c>
    </row>
    <row r="61" spans="1:2" x14ac:dyDescent="0.25">
      <c r="A61" s="93" t="s">
        <v>13994</v>
      </c>
      <c r="B61" s="93">
        <v>197</v>
      </c>
    </row>
    <row r="62" spans="1:2" x14ac:dyDescent="0.25">
      <c r="A62" s="93" t="s">
        <v>13995</v>
      </c>
      <c r="B62" s="93">
        <v>197</v>
      </c>
    </row>
    <row r="63" spans="1:2" x14ac:dyDescent="0.25">
      <c r="A63" s="93" t="s">
        <v>13996</v>
      </c>
      <c r="B63" s="93">
        <v>197</v>
      </c>
    </row>
    <row r="66" spans="1:2" ht="15" customHeight="1" x14ac:dyDescent="0.25">
      <c r="A66" s="13" t="s">
        <v>13998</v>
      </c>
      <c r="B66" s="13" t="s">
        <v>13968</v>
      </c>
    </row>
    <row r="67" spans="1:2" x14ac:dyDescent="0.25">
      <c r="A67" s="84" t="s">
        <v>1490</v>
      </c>
      <c r="B67" s="84">
        <v>15</v>
      </c>
    </row>
    <row r="68" spans="1:2" x14ac:dyDescent="0.25">
      <c r="A68" s="84" t="s">
        <v>1481</v>
      </c>
      <c r="B68" s="84">
        <v>9</v>
      </c>
    </row>
    <row r="69" spans="1:2" x14ac:dyDescent="0.25">
      <c r="A69" s="84" t="s">
        <v>1507</v>
      </c>
      <c r="B69" s="84">
        <v>4</v>
      </c>
    </row>
    <row r="70" spans="1:2" x14ac:dyDescent="0.25">
      <c r="A70" s="84" t="s">
        <v>1595</v>
      </c>
      <c r="B70" s="84">
        <v>3</v>
      </c>
    </row>
    <row r="71" spans="1:2" x14ac:dyDescent="0.25">
      <c r="A71" s="84" t="s">
        <v>1656</v>
      </c>
      <c r="B71" s="84">
        <v>3</v>
      </c>
    </row>
    <row r="72" spans="1:2" x14ac:dyDescent="0.25">
      <c r="A72" s="84" t="s">
        <v>1700</v>
      </c>
      <c r="B72" s="84">
        <v>3</v>
      </c>
    </row>
    <row r="73" spans="1:2" x14ac:dyDescent="0.25">
      <c r="A73" s="84" t="s">
        <v>1509</v>
      </c>
      <c r="B73" s="84">
        <v>2</v>
      </c>
    </row>
    <row r="74" spans="1:2" x14ac:dyDescent="0.25">
      <c r="A74" s="84" t="s">
        <v>1728</v>
      </c>
      <c r="B74" s="84">
        <v>2</v>
      </c>
    </row>
    <row r="75" spans="1:2" x14ac:dyDescent="0.25">
      <c r="A75" s="84" t="s">
        <v>1051</v>
      </c>
      <c r="B75" s="84">
        <v>2</v>
      </c>
    </row>
    <row r="76" spans="1:2" x14ac:dyDescent="0.25">
      <c r="A76" s="84" t="s">
        <v>1587</v>
      </c>
      <c r="B76" s="84">
        <v>2</v>
      </c>
    </row>
    <row r="79" spans="1:2" ht="15" customHeight="1" x14ac:dyDescent="0.25">
      <c r="A79" s="13" t="s">
        <v>13999</v>
      </c>
      <c r="B79" s="13" t="s">
        <v>13968</v>
      </c>
    </row>
    <row r="80" spans="1:2" x14ac:dyDescent="0.25">
      <c r="A80" s="84" t="s">
        <v>1481</v>
      </c>
      <c r="B80" s="84">
        <v>205</v>
      </c>
    </row>
    <row r="81" spans="1:2" x14ac:dyDescent="0.25">
      <c r="A81" s="84" t="s">
        <v>1490</v>
      </c>
      <c r="B81" s="84">
        <v>129</v>
      </c>
    </row>
    <row r="82" spans="1:2" x14ac:dyDescent="0.25">
      <c r="A82" s="84" t="s">
        <v>1507</v>
      </c>
      <c r="B82" s="84">
        <v>127</v>
      </c>
    </row>
    <row r="83" spans="1:2" x14ac:dyDescent="0.25">
      <c r="A83" s="84" t="s">
        <v>1493</v>
      </c>
      <c r="B83" s="84">
        <v>98</v>
      </c>
    </row>
    <row r="84" spans="1:2" x14ac:dyDescent="0.25">
      <c r="A84" s="84" t="s">
        <v>1499</v>
      </c>
      <c r="B84" s="84">
        <v>85</v>
      </c>
    </row>
    <row r="85" spans="1:2" x14ac:dyDescent="0.25">
      <c r="A85" s="84" t="s">
        <v>1496</v>
      </c>
      <c r="B85" s="84">
        <v>50</v>
      </c>
    </row>
    <row r="86" spans="1:2" x14ac:dyDescent="0.25">
      <c r="A86" s="84" t="s">
        <v>1491</v>
      </c>
      <c r="B86" s="84">
        <v>43</v>
      </c>
    </row>
    <row r="87" spans="1:2" x14ac:dyDescent="0.25">
      <c r="A87" s="84" t="s">
        <v>1472</v>
      </c>
      <c r="B87" s="84">
        <v>37</v>
      </c>
    </row>
    <row r="88" spans="1:2" x14ac:dyDescent="0.25">
      <c r="A88" s="84" t="s">
        <v>1453</v>
      </c>
      <c r="B88" s="84">
        <v>34</v>
      </c>
    </row>
    <row r="89" spans="1:2" x14ac:dyDescent="0.25">
      <c r="A89" s="84" t="s">
        <v>1521</v>
      </c>
      <c r="B89" s="84">
        <v>32</v>
      </c>
    </row>
    <row r="92" spans="1:2" ht="15" customHeight="1" x14ac:dyDescent="0.25">
      <c r="A92" s="13" t="s">
        <v>14002</v>
      </c>
      <c r="B92" s="13" t="s">
        <v>13968</v>
      </c>
    </row>
    <row r="93" spans="1:2" x14ac:dyDescent="0.25">
      <c r="A93" s="84" t="s">
        <v>1466</v>
      </c>
      <c r="B93" s="84">
        <v>789663</v>
      </c>
    </row>
    <row r="94" spans="1:2" x14ac:dyDescent="0.25">
      <c r="A94" s="84" t="s">
        <v>1657</v>
      </c>
      <c r="B94" s="84">
        <v>614197</v>
      </c>
    </row>
    <row r="95" spans="1:2" x14ac:dyDescent="0.25">
      <c r="A95" s="84" t="s">
        <v>1697</v>
      </c>
      <c r="B95" s="84">
        <v>588573</v>
      </c>
    </row>
    <row r="96" spans="1:2" x14ac:dyDescent="0.25">
      <c r="A96" s="84" t="s">
        <v>1542</v>
      </c>
      <c r="B96" s="84">
        <v>525883</v>
      </c>
    </row>
    <row r="97" spans="1:2" x14ac:dyDescent="0.25">
      <c r="A97" s="84" t="s">
        <v>1576</v>
      </c>
      <c r="B97" s="84">
        <v>515644</v>
      </c>
    </row>
    <row r="98" spans="1:2" x14ac:dyDescent="0.25">
      <c r="A98" s="84" t="s">
        <v>1696</v>
      </c>
      <c r="B98" s="84">
        <v>488575</v>
      </c>
    </row>
    <row r="99" spans="1:2" x14ac:dyDescent="0.25">
      <c r="A99" s="84" t="s">
        <v>776</v>
      </c>
      <c r="B99" s="84">
        <v>460990</v>
      </c>
    </row>
    <row r="100" spans="1:2" x14ac:dyDescent="0.25">
      <c r="A100" s="84" t="s">
        <v>1194</v>
      </c>
      <c r="B100" s="84">
        <v>447966</v>
      </c>
    </row>
    <row r="101" spans="1:2" x14ac:dyDescent="0.25">
      <c r="A101" s="84" t="s">
        <v>679</v>
      </c>
      <c r="B101" s="84">
        <v>432699</v>
      </c>
    </row>
    <row r="102" spans="1:2" x14ac:dyDescent="0.25">
      <c r="A102" s="84" t="s">
        <v>1724</v>
      </c>
      <c r="B102" s="84">
        <v>402374</v>
      </c>
    </row>
  </sheetData>
  <hyperlinks>
    <hyperlink ref="A2" r:id="rId1"/>
    <hyperlink ref="A3" r:id="rId2" display="https://www.change.org/p/deprem-seferberli%C4%9Fi-ilan-edilsin-bub%C3%BCy%C3%BCkbiruyar%C4%B1-afadbaskanlik-tcbestepe-tc-istanbul-ekrem-imamoglu-csbgovtr?recruiter=false&amp;utm_source=share_petition&amp;utm_medium=twitter&amp;utm_campaign=psf_combo_share_initial&amp;utm_term=psf_combo_share_abi&amp;recruited_by_id=a4525500-e1ff-11e9-99fd-ef53f9947f6a&amp;share_bandit_exp=initial-18091263-tr-TR&amp;share_bandit_var=v0"/>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C76B2F99-0372-4D4B-946C-587DA24F3A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Gözde Merve DEMİRCİ</dc:creator>
  <cp:lastModifiedBy>Gözde Merve DEMİRCİ</cp:lastModifiedBy>
  <dcterms:created xsi:type="dcterms:W3CDTF">2008-01-30T00:41:58Z</dcterms:created>
  <dcterms:modified xsi:type="dcterms:W3CDTF">2019-09-30T08:49:04Z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